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0954CEBE-1827-49B4-BDD1-6DB15F51F7D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D&amp;CS Value of ADA 25-26" sheetId="7" r:id="rId1"/>
    <sheet name="COE Value of ADA 25-26" sheetId="8" r:id="rId2"/>
    <sheet name="23-24 P-1 FINAL DATA SD LCFF CA" sheetId="6" state="hidden" r:id="rId3"/>
    <sheet name="SD LCFF CALC - 22-23 P2 DATA" sheetId="5" state="hidden" r:id="rId4"/>
  </sheets>
  <definedNames>
    <definedName name="_xlnm._FilterDatabase" localSheetId="0" hidden="1">'SD&amp;CS Value of ADA 25-26'!#REF!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87" i="7" l="1"/>
  <c r="A2185" i="7"/>
  <c r="A2184" i="7"/>
  <c r="A2181" i="7"/>
  <c r="A2179" i="7"/>
  <c r="A2175" i="7"/>
  <c r="A2173" i="7"/>
  <c r="A2169" i="7"/>
  <c r="A2168" i="7"/>
  <c r="A2166" i="7"/>
  <c r="A2164" i="7"/>
  <c r="A2162" i="7"/>
  <c r="A2161" i="7"/>
  <c r="A2160" i="7"/>
  <c r="A2159" i="7"/>
  <c r="A2158" i="7"/>
  <c r="A2157" i="7"/>
  <c r="A2156" i="7"/>
  <c r="A2155" i="7"/>
  <c r="A2152" i="7"/>
  <c r="A2149" i="7"/>
  <c r="A2148" i="7"/>
  <c r="A2146" i="7"/>
  <c r="A2145" i="7"/>
  <c r="A2144" i="7"/>
  <c r="A2142" i="7"/>
  <c r="A2141" i="7"/>
  <c r="A2140" i="7"/>
  <c r="A2139" i="7"/>
  <c r="A2133" i="7"/>
  <c r="A2132" i="7"/>
  <c r="A2129" i="7"/>
  <c r="A2128" i="7"/>
  <c r="A2127" i="7"/>
  <c r="A2126" i="7"/>
  <c r="A2125" i="7"/>
  <c r="A2124" i="7"/>
  <c r="A2123" i="7"/>
  <c r="A2122" i="7"/>
  <c r="A2121" i="7"/>
  <c r="A2120" i="7"/>
  <c r="A2119" i="7"/>
  <c r="A2118" i="7"/>
  <c r="A2114" i="7"/>
  <c r="A2113" i="7"/>
  <c r="A2112" i="7"/>
  <c r="A2111" i="7"/>
  <c r="A2107" i="7"/>
  <c r="A2104" i="7"/>
  <c r="A2103" i="7"/>
  <c r="A2102" i="7"/>
  <c r="A2101" i="7"/>
  <c r="A2100" i="7"/>
  <c r="A2099" i="7"/>
  <c r="A2098" i="7"/>
  <c r="A2097" i="7"/>
  <c r="A2096" i="7"/>
  <c r="A2094" i="7"/>
  <c r="A2093" i="7"/>
  <c r="A2091" i="7"/>
  <c r="A2090" i="7"/>
  <c r="A2089" i="7"/>
  <c r="A2088" i="7"/>
  <c r="A2087" i="7"/>
  <c r="A2086" i="7"/>
  <c r="A2085" i="7"/>
  <c r="A2084" i="7"/>
  <c r="A2083" i="7"/>
  <c r="A2082" i="7"/>
  <c r="A2080" i="7"/>
  <c r="A2079" i="7"/>
  <c r="A2078" i="7"/>
  <c r="A2077" i="7"/>
  <c r="A2076" i="7"/>
  <c r="A2075" i="7"/>
  <c r="A2074" i="7"/>
  <c r="A2073" i="7"/>
  <c r="A2072" i="7"/>
  <c r="A2070" i="7"/>
  <c r="A2069" i="7"/>
  <c r="A2067" i="7"/>
  <c r="A2065" i="7"/>
  <c r="A2064" i="7"/>
  <c r="A2057" i="7"/>
  <c r="A2056" i="7"/>
  <c r="A2055" i="7"/>
  <c r="A2054" i="7"/>
  <c r="A2053" i="7"/>
  <c r="A2052" i="7"/>
  <c r="A2051" i="7"/>
  <c r="A2050" i="7"/>
  <c r="A2049" i="7"/>
  <c r="A2047" i="7"/>
  <c r="A2046" i="7"/>
  <c r="A2045" i="7"/>
  <c r="A2044" i="7"/>
  <c r="A2043" i="7"/>
  <c r="A2042" i="7"/>
  <c r="A2041" i="7"/>
  <c r="A2040" i="7"/>
  <c r="A2039" i="7"/>
  <c r="A2037" i="7"/>
  <c r="A2036" i="7"/>
  <c r="A2035" i="7"/>
  <c r="A2033" i="7"/>
  <c r="A2028" i="7"/>
  <c r="A2026" i="7"/>
  <c r="A2025" i="7"/>
  <c r="A2024" i="7"/>
  <c r="A2022" i="7"/>
  <c r="A2020" i="7"/>
  <c r="A2018" i="7"/>
  <c r="A2017" i="7"/>
  <c r="A2016" i="7"/>
  <c r="A2015" i="7"/>
  <c r="A2014" i="7"/>
  <c r="A2013" i="7"/>
  <c r="A2008" i="7"/>
  <c r="A2006" i="7"/>
  <c r="A2004" i="7"/>
  <c r="A2002" i="7"/>
  <c r="A2001" i="7"/>
  <c r="A2000" i="7"/>
  <c r="A1999" i="7"/>
  <c r="A1998" i="7"/>
  <c r="A1997" i="7"/>
  <c r="A1995" i="7"/>
  <c r="A1993" i="7"/>
  <c r="A1991" i="7"/>
  <c r="A1990" i="7"/>
  <c r="A1988" i="7"/>
  <c r="A1986" i="7"/>
  <c r="A1983" i="7"/>
  <c r="A1982" i="7"/>
  <c r="A1980" i="7"/>
  <c r="A1979" i="7"/>
  <c r="A1977" i="7"/>
  <c r="A1975" i="7"/>
  <c r="A1974" i="7"/>
  <c r="A1971" i="7"/>
  <c r="A1970" i="7"/>
  <c r="A1966" i="7"/>
  <c r="A1963" i="7"/>
  <c r="A1960" i="7"/>
  <c r="A1958" i="7"/>
  <c r="A1957" i="7"/>
  <c r="A1956" i="7"/>
  <c r="A1955" i="7"/>
  <c r="A1954" i="7"/>
  <c r="A1953" i="7"/>
  <c r="A1949" i="7"/>
  <c r="A1946" i="7"/>
  <c r="A1944" i="7"/>
  <c r="A1942" i="7"/>
  <c r="A1937" i="7"/>
  <c r="A1935" i="7"/>
  <c r="A1929" i="7"/>
  <c r="A1928" i="7"/>
  <c r="A1923" i="7"/>
  <c r="A1919" i="7"/>
  <c r="A1916" i="7"/>
  <c r="A1910" i="7"/>
  <c r="A1907" i="7"/>
  <c r="A1906" i="7"/>
  <c r="A1905" i="7"/>
  <c r="A1901" i="7"/>
  <c r="A1896" i="7"/>
  <c r="A1895" i="7"/>
  <c r="A1894" i="7"/>
  <c r="A1891" i="7"/>
  <c r="A1888" i="7"/>
  <c r="A1885" i="7"/>
  <c r="A1884" i="7"/>
  <c r="A1883" i="7"/>
  <c r="A1881" i="7"/>
  <c r="A1879" i="7"/>
  <c r="A1878" i="7"/>
  <c r="A1876" i="7"/>
  <c r="A1874" i="7"/>
  <c r="A1873" i="7"/>
  <c r="A1872" i="7"/>
  <c r="A1871" i="7"/>
  <c r="A1864" i="7"/>
  <c r="A1860" i="7"/>
  <c r="A1859" i="7"/>
  <c r="A1858" i="7"/>
  <c r="A1856" i="7"/>
  <c r="A1855" i="7"/>
  <c r="A1853" i="7"/>
  <c r="A1852" i="7"/>
  <c r="A1851" i="7"/>
  <c r="A1850" i="7"/>
  <c r="A1849" i="7"/>
  <c r="A1848" i="7"/>
  <c r="A1847" i="7"/>
  <c r="A1846" i="7"/>
  <c r="A1845" i="7"/>
  <c r="A1844" i="7"/>
  <c r="A1843" i="7"/>
  <c r="A1842" i="7"/>
  <c r="A1841" i="7"/>
  <c r="A1840" i="7"/>
  <c r="A1839" i="7"/>
  <c r="A1838" i="7"/>
  <c r="A1837" i="7"/>
  <c r="A1836" i="7"/>
  <c r="A1835" i="7"/>
  <c r="A1834" i="7"/>
  <c r="A1833" i="7"/>
  <c r="A1832" i="7"/>
  <c r="A1831" i="7"/>
  <c r="A1830" i="7"/>
  <c r="A1827" i="7"/>
  <c r="A1825" i="7"/>
  <c r="A1824" i="7"/>
  <c r="A1823" i="7"/>
  <c r="A1820" i="7"/>
  <c r="A1819" i="7"/>
  <c r="A1816" i="7"/>
  <c r="A1815" i="7"/>
  <c r="A1814" i="7"/>
  <c r="A1813" i="7"/>
  <c r="A1812" i="7"/>
  <c r="A1811" i="7"/>
  <c r="A1810" i="7"/>
  <c r="A1809" i="7"/>
  <c r="A1808" i="7"/>
  <c r="A1807" i="7"/>
  <c r="A1806" i="7"/>
  <c r="A1804" i="7"/>
  <c r="A1802" i="7"/>
  <c r="A1798" i="7"/>
  <c r="A1797" i="7"/>
  <c r="A1795" i="7"/>
  <c r="A1794" i="7"/>
  <c r="A1793" i="7"/>
  <c r="A1791" i="7"/>
  <c r="A1785" i="7"/>
  <c r="A1784" i="7"/>
  <c r="A1782" i="7"/>
  <c r="A1781" i="7"/>
  <c r="A1778" i="7"/>
  <c r="A1772" i="7"/>
  <c r="A1771" i="7"/>
  <c r="A1770" i="7"/>
  <c r="A1768" i="7"/>
  <c r="A1767" i="7"/>
  <c r="A1766" i="7"/>
  <c r="A1762" i="7"/>
  <c r="A1761" i="7"/>
  <c r="A1760" i="7"/>
  <c r="A1759" i="7"/>
  <c r="A1758" i="7"/>
  <c r="A1756" i="7"/>
  <c r="A1755" i="7"/>
  <c r="A1754" i="7"/>
  <c r="A1753" i="7"/>
  <c r="A1751" i="7"/>
  <c r="A1750" i="7"/>
  <c r="A1749" i="7"/>
  <c r="A1747" i="7"/>
  <c r="A1746" i="7"/>
  <c r="A1745" i="7"/>
  <c r="A1744" i="7"/>
  <c r="A1743" i="7"/>
  <c r="A1742" i="7"/>
  <c r="A1741" i="7"/>
  <c r="A1740" i="7"/>
  <c r="A1738" i="7"/>
  <c r="A1737" i="7"/>
  <c r="A1731" i="7"/>
  <c r="A1730" i="7"/>
  <c r="A1720" i="7"/>
  <c r="A1719" i="7"/>
  <c r="A1718" i="7"/>
  <c r="A1706" i="7"/>
  <c r="A1701" i="7"/>
  <c r="A1700" i="7"/>
  <c r="A1696" i="7"/>
  <c r="A1668" i="7"/>
  <c r="A1666" i="7"/>
  <c r="A1665" i="7"/>
  <c r="A1664" i="7"/>
  <c r="A1663" i="7"/>
  <c r="A1662" i="7"/>
  <c r="A1660" i="7"/>
  <c r="A1659" i="7"/>
  <c r="A1658" i="7"/>
  <c r="A1656" i="7"/>
  <c r="A1655" i="7"/>
  <c r="A1654" i="7"/>
  <c r="A1653" i="7"/>
  <c r="A1651" i="7"/>
  <c r="A1650" i="7"/>
  <c r="A1649" i="7"/>
  <c r="A1648" i="7"/>
  <c r="A1647" i="7"/>
  <c r="A1642" i="7"/>
  <c r="A1641" i="7"/>
  <c r="A1640" i="7"/>
  <c r="A1639" i="7"/>
  <c r="A1635" i="7"/>
  <c r="A1633" i="7"/>
  <c r="A1632" i="7"/>
  <c r="A1630" i="7"/>
  <c r="A1629" i="7"/>
  <c r="A1625" i="7"/>
  <c r="A1622" i="7"/>
  <c r="A1621" i="7"/>
  <c r="A1620" i="7"/>
  <c r="A1619" i="7"/>
  <c r="A1618" i="7"/>
  <c r="A1617" i="7"/>
  <c r="A1616" i="7"/>
  <c r="A1614" i="7"/>
  <c r="A1612" i="7"/>
  <c r="A1611" i="7"/>
  <c r="A1610" i="7"/>
  <c r="A1609" i="7"/>
  <c r="A1608" i="7"/>
  <c r="A1607" i="7"/>
  <c r="A1606" i="7"/>
  <c r="A1604" i="7"/>
  <c r="A1603" i="7"/>
  <c r="A1602" i="7"/>
  <c r="A1601" i="7"/>
  <c r="A1600" i="7"/>
  <c r="A1598" i="7"/>
  <c r="A1597" i="7"/>
  <c r="A1596" i="7"/>
  <c r="A1595" i="7"/>
  <c r="A1594" i="7"/>
  <c r="A1586" i="7"/>
  <c r="A1585" i="7"/>
  <c r="A1580" i="7"/>
  <c r="A1561" i="7"/>
  <c r="A1559" i="7"/>
  <c r="A1558" i="7"/>
  <c r="A1547" i="7"/>
  <c r="A1546" i="7"/>
  <c r="A1545" i="7"/>
  <c r="A1538" i="7"/>
  <c r="A1537" i="7"/>
  <c r="A1535" i="7"/>
  <c r="A1534" i="7"/>
  <c r="A1532" i="7"/>
  <c r="A1513" i="7"/>
  <c r="A1508" i="7"/>
  <c r="A1507" i="7"/>
  <c r="A1499" i="7"/>
  <c r="A1497" i="7"/>
  <c r="A1494" i="7"/>
  <c r="A1493" i="7"/>
  <c r="A1487" i="7"/>
  <c r="A1486" i="7"/>
  <c r="A1483" i="7"/>
  <c r="A1480" i="7"/>
  <c r="A1477" i="7"/>
  <c r="A1476" i="7"/>
  <c r="A1475" i="7"/>
  <c r="A1474" i="7"/>
  <c r="A1473" i="7"/>
  <c r="A1472" i="7"/>
  <c r="A1432" i="7"/>
  <c r="A1431" i="7"/>
  <c r="A1430" i="7"/>
  <c r="A1429" i="7"/>
  <c r="A1427" i="7"/>
  <c r="A1421" i="7"/>
  <c r="A1420" i="7"/>
  <c r="A1418" i="7"/>
  <c r="A1415" i="7"/>
  <c r="A1414" i="7"/>
  <c r="A1408" i="7"/>
  <c r="A1406" i="7"/>
  <c r="A1401" i="7"/>
  <c r="A1400" i="7"/>
  <c r="A1399" i="7"/>
  <c r="A1395" i="7"/>
  <c r="A1392" i="7"/>
  <c r="A1391" i="7"/>
  <c r="A1390" i="7"/>
  <c r="A1384" i="7"/>
  <c r="A1383" i="7"/>
  <c r="A1375" i="7"/>
  <c r="A1374" i="7"/>
  <c r="A1369" i="7"/>
  <c r="A1367" i="7"/>
  <c r="A1366" i="7"/>
  <c r="A1343" i="7"/>
  <c r="A1342" i="7"/>
  <c r="A1335" i="7"/>
  <c r="A1330" i="7"/>
  <c r="A1329" i="7"/>
  <c r="A1328" i="7"/>
  <c r="A1327" i="7"/>
  <c r="A1324" i="7"/>
  <c r="A1322" i="7"/>
  <c r="A1319" i="7"/>
  <c r="A1318" i="7"/>
  <c r="A1305" i="7"/>
  <c r="A1304" i="7"/>
  <c r="A1303" i="7"/>
  <c r="A1301" i="7"/>
  <c r="A1292" i="7"/>
  <c r="A1291" i="7"/>
  <c r="A1290" i="7"/>
  <c r="A1289" i="7"/>
  <c r="A1288" i="7"/>
  <c r="A1287" i="7"/>
  <c r="A1280" i="7"/>
  <c r="A1278" i="7"/>
  <c r="A1277" i="7"/>
  <c r="A1276" i="7"/>
  <c r="A1275" i="7"/>
  <c r="A1273" i="7"/>
  <c r="A1272" i="7"/>
  <c r="A1271" i="7"/>
  <c r="A1270" i="7"/>
  <c r="A1269" i="7"/>
  <c r="A1268" i="7"/>
  <c r="A1266" i="7"/>
  <c r="A1258" i="7"/>
  <c r="A1257" i="7"/>
  <c r="A1256" i="7"/>
  <c r="A1255" i="7"/>
  <c r="A1254" i="7"/>
  <c r="A1253" i="7"/>
  <c r="A1252" i="7"/>
  <c r="A1251" i="7"/>
  <c r="A1249" i="7"/>
  <c r="A1248" i="7"/>
  <c r="A1247" i="7"/>
  <c r="A1234" i="7"/>
  <c r="A1227" i="7"/>
  <c r="A1226" i="7"/>
  <c r="A1215" i="7"/>
  <c r="A1199" i="7"/>
  <c r="A1195" i="7"/>
  <c r="A1193" i="7"/>
  <c r="A1192" i="7"/>
  <c r="A1191" i="7"/>
  <c r="A1188" i="7"/>
  <c r="A1187" i="7"/>
  <c r="A1183" i="7"/>
  <c r="A1182" i="7"/>
  <c r="A1178" i="7"/>
  <c r="A1177" i="7"/>
  <c r="A1174" i="7"/>
  <c r="A1172" i="7"/>
  <c r="A1170" i="7"/>
  <c r="A1168" i="7"/>
  <c r="A1167" i="7"/>
  <c r="A1165" i="7"/>
  <c r="A1163" i="7"/>
  <c r="A1161" i="7"/>
  <c r="A1159" i="7"/>
  <c r="A1157" i="7"/>
  <c r="A1155" i="7"/>
  <c r="A1154" i="7"/>
  <c r="A1152" i="7"/>
  <c r="A1151" i="7"/>
  <c r="A1149" i="7"/>
  <c r="A1146" i="7"/>
  <c r="A1145" i="7"/>
  <c r="A1144" i="7"/>
  <c r="A1141" i="7"/>
  <c r="A1140" i="7"/>
  <c r="A1139" i="7"/>
  <c r="A1121" i="7"/>
  <c r="A1117" i="7"/>
  <c r="A1114" i="7"/>
  <c r="A1112" i="7"/>
  <c r="A1109" i="7"/>
  <c r="A1108" i="7"/>
  <c r="A1106" i="7"/>
  <c r="A1105" i="7"/>
  <c r="A1100" i="7"/>
  <c r="A1098" i="7"/>
  <c r="A1097" i="7"/>
  <c r="A1096" i="7"/>
  <c r="A1095" i="7"/>
  <c r="A1094" i="7"/>
  <c r="A1093" i="7"/>
  <c r="A1092" i="7"/>
  <c r="A1091" i="7"/>
  <c r="A1088" i="7"/>
  <c r="A1086" i="7"/>
  <c r="A1085" i="7"/>
  <c r="A1084" i="7"/>
  <c r="A1083" i="7"/>
  <c r="A1082" i="7"/>
  <c r="A1076" i="7"/>
  <c r="A1074" i="7"/>
  <c r="A1071" i="7"/>
  <c r="A1070" i="7"/>
  <c r="A1069" i="7"/>
  <c r="A1068" i="7"/>
  <c r="A1067" i="7"/>
  <c r="A1066" i="7"/>
  <c r="A1065" i="7"/>
  <c r="A1063" i="7"/>
  <c r="A1062" i="7"/>
  <c r="A1061" i="7"/>
  <c r="A1060" i="7"/>
  <c r="A1059" i="7"/>
  <c r="A1058" i="7"/>
  <c r="A1057" i="7"/>
  <c r="A1051" i="7"/>
  <c r="A1050" i="7"/>
  <c r="A1049" i="7"/>
  <c r="A1048" i="7"/>
  <c r="A1045" i="7"/>
  <c r="A1044" i="7"/>
  <c r="A1016" i="7"/>
  <c r="A1015" i="7"/>
  <c r="A1013" i="7"/>
  <c r="A1011" i="7"/>
  <c r="A1009" i="7"/>
  <c r="A1008" i="7"/>
  <c r="A1006" i="7"/>
  <c r="A1005" i="7"/>
  <c r="A1003" i="7"/>
  <c r="A995" i="7"/>
  <c r="A994" i="7"/>
  <c r="A992" i="7"/>
  <c r="A991" i="7"/>
  <c r="A990" i="7"/>
  <c r="A988" i="7"/>
  <c r="A987" i="7"/>
  <c r="A985" i="7"/>
  <c r="A984" i="7"/>
  <c r="A983" i="7"/>
  <c r="A982" i="7"/>
  <c r="A981" i="7"/>
  <c r="A980" i="7"/>
  <c r="A979" i="7"/>
  <c r="A978" i="7"/>
  <c r="A977" i="7"/>
  <c r="A976" i="7"/>
  <c r="A975" i="7"/>
  <c r="A972" i="7"/>
  <c r="A971" i="7"/>
  <c r="A970" i="7"/>
  <c r="A969" i="7"/>
  <c r="A968" i="7"/>
  <c r="A967" i="7"/>
  <c r="A966" i="7"/>
  <c r="A965" i="7"/>
  <c r="A964" i="7"/>
  <c r="A963" i="7"/>
  <c r="A962" i="7"/>
  <c r="A956" i="7"/>
  <c r="A955" i="7"/>
  <c r="A953" i="7"/>
  <c r="A952" i="7"/>
  <c r="A951" i="7"/>
  <c r="A950" i="7"/>
  <c r="A949" i="7"/>
  <c r="A948" i="7"/>
  <c r="A947" i="7"/>
  <c r="A946" i="7"/>
  <c r="A945" i="7"/>
  <c r="A944" i="7"/>
  <c r="A943" i="7"/>
  <c r="A942" i="7"/>
  <c r="A941" i="7"/>
  <c r="A940" i="7"/>
  <c r="A939" i="7"/>
  <c r="A938" i="7"/>
  <c r="A937" i="7"/>
  <c r="A936" i="7"/>
  <c r="A935" i="7"/>
  <c r="A934" i="7"/>
  <c r="A933" i="7"/>
  <c r="A931" i="7"/>
  <c r="A930" i="7"/>
  <c r="A927" i="7"/>
  <c r="A926" i="7"/>
  <c r="A925" i="7"/>
  <c r="A921" i="7"/>
  <c r="A915" i="7"/>
  <c r="A913" i="7"/>
  <c r="A912" i="7"/>
  <c r="A911" i="7"/>
  <c r="A910" i="7"/>
  <c r="A908" i="7"/>
  <c r="A906" i="7"/>
  <c r="A905" i="7"/>
  <c r="A903" i="7"/>
  <c r="A902" i="7"/>
  <c r="A901" i="7"/>
  <c r="A900" i="7"/>
  <c r="A899" i="7"/>
  <c r="A898" i="7"/>
  <c r="A897" i="7"/>
  <c r="A896" i="7"/>
  <c r="A895" i="7"/>
  <c r="A893" i="7"/>
  <c r="A892" i="7"/>
  <c r="A891" i="7"/>
  <c r="A890" i="7"/>
  <c r="A889" i="7"/>
  <c r="A888" i="7"/>
  <c r="A887" i="7"/>
  <c r="A886" i="7"/>
  <c r="A885" i="7"/>
  <c r="A881" i="7"/>
  <c r="A878" i="7"/>
  <c r="A877" i="7"/>
  <c r="A876" i="7"/>
  <c r="A871" i="7"/>
  <c r="A870" i="7"/>
  <c r="A869" i="7"/>
  <c r="A867" i="7"/>
  <c r="A866" i="7"/>
  <c r="A859" i="7"/>
  <c r="A858" i="7"/>
  <c r="A857" i="7"/>
  <c r="A856" i="7"/>
  <c r="A844" i="7"/>
  <c r="A842" i="7"/>
  <c r="A841" i="7"/>
  <c r="A839" i="7"/>
  <c r="A838" i="7"/>
  <c r="A831" i="7"/>
  <c r="A830" i="7"/>
  <c r="A826" i="7"/>
  <c r="A825" i="7"/>
  <c r="A824" i="7"/>
  <c r="A823" i="7"/>
  <c r="A820" i="7"/>
  <c r="A819" i="7"/>
  <c r="A818" i="7"/>
  <c r="A817" i="7"/>
  <c r="A816" i="7"/>
  <c r="A815" i="7"/>
  <c r="A814" i="7"/>
  <c r="A813" i="7"/>
  <c r="A812" i="7"/>
  <c r="A811" i="7"/>
  <c r="A810" i="7"/>
  <c r="A806" i="7"/>
  <c r="A800" i="7"/>
  <c r="A799" i="7"/>
  <c r="A798" i="7"/>
  <c r="A794" i="7"/>
  <c r="A793" i="7"/>
  <c r="A792" i="7"/>
  <c r="A791" i="7"/>
  <c r="A790" i="7"/>
  <c r="A789" i="7"/>
  <c r="A788" i="7"/>
  <c r="A787" i="7"/>
  <c r="A521" i="7"/>
  <c r="A518" i="7"/>
  <c r="A517" i="7"/>
  <c r="A513" i="7"/>
  <c r="A511" i="7"/>
  <c r="A510" i="7"/>
  <c r="A508" i="7"/>
  <c r="A507" i="7"/>
  <c r="A505" i="7"/>
  <c r="A497" i="7"/>
  <c r="A496" i="7"/>
  <c r="A495" i="7"/>
  <c r="A493" i="7"/>
  <c r="A491" i="7"/>
  <c r="A490" i="7"/>
  <c r="A489" i="7"/>
  <c r="A488" i="7"/>
  <c r="A487" i="7"/>
  <c r="A486" i="7"/>
  <c r="A485" i="7"/>
  <c r="A484" i="7"/>
  <c r="A483" i="7"/>
  <c r="A482" i="7"/>
  <c r="A478" i="7"/>
  <c r="A477" i="7"/>
  <c r="A476" i="7"/>
  <c r="A475" i="7"/>
  <c r="A474" i="7"/>
  <c r="A473" i="7"/>
  <c r="A470" i="7"/>
  <c r="A469" i="7"/>
  <c r="A468" i="7"/>
  <c r="A467" i="7"/>
  <c r="A466" i="7"/>
  <c r="A465" i="7"/>
  <c r="A464" i="7"/>
  <c r="A462" i="7"/>
  <c r="A461" i="7"/>
  <c r="A460" i="7"/>
  <c r="A457" i="7"/>
  <c r="A456" i="7"/>
  <c r="A430" i="7"/>
  <c r="A429" i="7"/>
  <c r="A427" i="7"/>
  <c r="A426" i="7"/>
  <c r="A425" i="7"/>
  <c r="A424" i="7"/>
  <c r="A423" i="7"/>
  <c r="A422" i="7"/>
  <c r="A421" i="7"/>
  <c r="A420" i="7"/>
  <c r="A419" i="7"/>
  <c r="A416" i="7"/>
  <c r="A415" i="7"/>
  <c r="A414" i="7"/>
  <c r="A413" i="7"/>
  <c r="A411" i="7"/>
  <c r="A410" i="7"/>
  <c r="A409" i="7"/>
  <c r="A406" i="7"/>
  <c r="A404" i="7"/>
  <c r="A403" i="7"/>
  <c r="A400" i="7"/>
  <c r="A399" i="7"/>
  <c r="A398" i="7"/>
  <c r="A396" i="7"/>
  <c r="A395" i="7"/>
  <c r="A394" i="7"/>
  <c r="A393" i="7"/>
  <c r="A390" i="7"/>
  <c r="A389" i="7"/>
  <c r="A388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2" i="7"/>
  <c r="A361" i="7"/>
  <c r="A360" i="7"/>
  <c r="A359" i="7"/>
  <c r="A358" i="7"/>
  <c r="A357" i="7"/>
  <c r="A356" i="7"/>
  <c r="A355" i="7"/>
  <c r="A353" i="7"/>
  <c r="A352" i="7"/>
  <c r="A351" i="7"/>
  <c r="A350" i="7"/>
  <c r="A349" i="7"/>
  <c r="A348" i="7"/>
  <c r="A347" i="7"/>
  <c r="A346" i="7"/>
  <c r="A345" i="7"/>
  <c r="A341" i="7"/>
  <c r="A340" i="7"/>
  <c r="A339" i="7"/>
  <c r="A338" i="7"/>
  <c r="A337" i="7"/>
  <c r="A336" i="7"/>
  <c r="A335" i="7"/>
  <c r="A334" i="7"/>
  <c r="A327" i="7"/>
  <c r="A326" i="7"/>
  <c r="A325" i="7"/>
  <c r="A324" i="7"/>
  <c r="A323" i="7"/>
  <c r="A322" i="7"/>
  <c r="A318" i="7"/>
  <c r="A317" i="7"/>
  <c r="A316" i="7"/>
  <c r="A315" i="7"/>
  <c r="A314" i="7"/>
  <c r="A313" i="7"/>
  <c r="A312" i="7"/>
  <c r="A311" i="7"/>
  <c r="A310" i="7"/>
  <c r="A309" i="7"/>
  <c r="A306" i="7"/>
  <c r="A305" i="7"/>
  <c r="A304" i="7"/>
  <c r="A303" i="7"/>
  <c r="A302" i="7"/>
  <c r="A301" i="7"/>
  <c r="A298" i="7"/>
  <c r="A296" i="7"/>
  <c r="A295" i="7"/>
  <c r="A294" i="7"/>
  <c r="A293" i="7"/>
  <c r="A292" i="7"/>
  <c r="A289" i="7"/>
  <c r="A288" i="7"/>
  <c r="A287" i="7"/>
  <c r="A286" i="7"/>
  <c r="A284" i="7"/>
  <c r="A283" i="7"/>
  <c r="A282" i="7"/>
  <c r="A281" i="7"/>
  <c r="A280" i="7"/>
  <c r="A279" i="7"/>
  <c r="A278" i="7"/>
  <c r="A277" i="7"/>
  <c r="A276" i="7"/>
  <c r="A275" i="7"/>
  <c r="A273" i="7"/>
  <c r="A272" i="7"/>
  <c r="A271" i="7"/>
  <c r="A270" i="7"/>
  <c r="A269" i="7"/>
  <c r="A268" i="7"/>
  <c r="A267" i="7"/>
  <c r="A266" i="7"/>
  <c r="A263" i="7"/>
  <c r="A258" i="7"/>
  <c r="A254" i="7"/>
  <c r="A253" i="7"/>
  <c r="A252" i="7"/>
  <c r="A251" i="7"/>
  <c r="A250" i="7"/>
  <c r="A249" i="7"/>
  <c r="A247" i="7"/>
  <c r="A246" i="7"/>
  <c r="A241" i="7"/>
  <c r="A240" i="7"/>
  <c r="A239" i="7"/>
  <c r="A238" i="7"/>
  <c r="A237" i="7"/>
  <c r="A236" i="7"/>
  <c r="A235" i="7"/>
  <c r="A234" i="7"/>
  <c r="A233" i="7"/>
  <c r="A230" i="7"/>
  <c r="A228" i="7"/>
  <c r="A227" i="7"/>
  <c r="A226" i="7"/>
  <c r="A223" i="7"/>
  <c r="A221" i="7"/>
  <c r="A220" i="7"/>
  <c r="A219" i="7"/>
  <c r="A218" i="7"/>
  <c r="A216" i="7"/>
  <c r="A215" i="7"/>
  <c r="A212" i="7"/>
  <c r="A211" i="7"/>
  <c r="A210" i="7"/>
  <c r="A199" i="7"/>
  <c r="A198" i="7"/>
  <c r="A197" i="7"/>
  <c r="A195" i="7"/>
  <c r="A194" i="7"/>
  <c r="A193" i="7"/>
  <c r="A192" i="7"/>
  <c r="A191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69" i="7"/>
  <c r="A167" i="7"/>
  <c r="A160" i="7"/>
  <c r="A154" i="7"/>
  <c r="A151" i="7"/>
  <c r="A150" i="7"/>
  <c r="A142" i="7"/>
  <c r="A141" i="7"/>
  <c r="A140" i="7"/>
  <c r="A139" i="7"/>
  <c r="A136" i="7"/>
  <c r="A135" i="7"/>
  <c r="A134" i="7"/>
  <c r="A133" i="7"/>
  <c r="A132" i="7"/>
  <c r="A131" i="7"/>
  <c r="A130" i="7"/>
  <c r="A129" i="7"/>
  <c r="A127" i="7"/>
  <c r="A126" i="7"/>
  <c r="A122" i="7"/>
  <c r="A121" i="7"/>
  <c r="A112" i="7"/>
  <c r="A111" i="7"/>
  <c r="A110" i="7"/>
  <c r="A109" i="7"/>
  <c r="A108" i="7"/>
  <c r="A107" i="7"/>
  <c r="A106" i="7"/>
  <c r="A105" i="7"/>
  <c r="A103" i="7"/>
  <c r="A102" i="7"/>
  <c r="A101" i="7"/>
  <c r="A97" i="7"/>
  <c r="A96" i="7"/>
  <c r="A95" i="7"/>
  <c r="A92" i="7"/>
  <c r="A91" i="7"/>
  <c r="A90" i="7"/>
  <c r="A89" i="7"/>
  <c r="A80" i="7"/>
  <c r="A78" i="7"/>
  <c r="A77" i="7"/>
  <c r="A72" i="7"/>
  <c r="A71" i="7"/>
  <c r="A69" i="7"/>
  <c r="A68" i="7"/>
  <c r="A67" i="7"/>
  <c r="A64" i="7"/>
  <c r="A63" i="7"/>
  <c r="A62" i="7"/>
  <c r="A37" i="7"/>
  <c r="A36" i="7"/>
  <c r="A35" i="7"/>
  <c r="A34" i="7"/>
  <c r="A33" i="7"/>
  <c r="A28" i="7"/>
  <c r="A26" i="7"/>
  <c r="A25" i="7"/>
  <c r="A24" i="7"/>
  <c r="A23" i="7"/>
  <c r="A22" i="7"/>
  <c r="A18" i="7"/>
  <c r="CG2" i="6" l="1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O2" i="6"/>
  <c r="BN2" i="6"/>
  <c r="BM2" i="6"/>
  <c r="BL2" i="6"/>
  <c r="BK2" i="6"/>
  <c r="BJ2" i="6"/>
  <c r="BI2" i="6"/>
  <c r="BH2" i="6"/>
  <c r="BG2" i="6"/>
  <c r="BF2" i="6"/>
  <c r="BE2" i="6"/>
  <c r="BD2" i="6"/>
  <c r="BC2" i="6"/>
  <c r="BB2" i="6"/>
  <c r="BA2" i="6"/>
  <c r="AZ2" i="6"/>
  <c r="AY2" i="6"/>
  <c r="AX2" i="6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</calcChain>
</file>

<file path=xl/sharedStrings.xml><?xml version="1.0" encoding="utf-8"?>
<sst xmlns="http://schemas.openxmlformats.org/spreadsheetml/2006/main" count="16031" uniqueCount="6006">
  <si>
    <t>Prepared by:</t>
  </si>
  <si>
    <t>California Department of Education</t>
  </si>
  <si>
    <t>School Fiscal Services Division</t>
  </si>
  <si>
    <t>Local Educational Agency</t>
  </si>
  <si>
    <t>District 
Code</t>
  </si>
  <si>
    <t>01</t>
  </si>
  <si>
    <t>61119</t>
  </si>
  <si>
    <t>Alameda Unified</t>
  </si>
  <si>
    <t>61127</t>
  </si>
  <si>
    <t>Albany City Unified</t>
  </si>
  <si>
    <t>61143</t>
  </si>
  <si>
    <t>Berkeley Unified</t>
  </si>
  <si>
    <t>61150</t>
  </si>
  <si>
    <t>Castro Valley Unified</t>
  </si>
  <si>
    <t>61168</t>
  </si>
  <si>
    <t>Emery Unified</t>
  </si>
  <si>
    <t>61176</t>
  </si>
  <si>
    <t>Fremont Unified</t>
  </si>
  <si>
    <t>61192</t>
  </si>
  <si>
    <t>Hayward Unified</t>
  </si>
  <si>
    <t>61200</t>
  </si>
  <si>
    <t>Livermore Valley Joint Unified</t>
  </si>
  <si>
    <t>61218</t>
  </si>
  <si>
    <t>Mountain House Elementary</t>
  </si>
  <si>
    <t>61234</t>
  </si>
  <si>
    <t>Newark Unified</t>
  </si>
  <si>
    <t>61242</t>
  </si>
  <si>
    <t>New Haven Unified</t>
  </si>
  <si>
    <t>61259</t>
  </si>
  <si>
    <t>Oakland Unified</t>
  </si>
  <si>
    <t>61275</t>
  </si>
  <si>
    <t>Piedmont City Unified</t>
  </si>
  <si>
    <t>61291</t>
  </si>
  <si>
    <t>San Leandro Unified</t>
  </si>
  <si>
    <t>61309</t>
  </si>
  <si>
    <t>San Lorenzo Unified</t>
  </si>
  <si>
    <t>75093</t>
  </si>
  <si>
    <t>Dublin Unified</t>
  </si>
  <si>
    <t>75101</t>
  </si>
  <si>
    <t>Pleasanton Unified</t>
  </si>
  <si>
    <t>75119</t>
  </si>
  <si>
    <t>Sunol Glen Unified</t>
  </si>
  <si>
    <t>02</t>
  </si>
  <si>
    <t>61333</t>
  </si>
  <si>
    <t>Alpine County Unified</t>
  </si>
  <si>
    <t>03</t>
  </si>
  <si>
    <t>73981</t>
  </si>
  <si>
    <t>Amador County Unified</t>
  </si>
  <si>
    <t>04</t>
  </si>
  <si>
    <t>61382</t>
  </si>
  <si>
    <t>Bangor Union Elementary</t>
  </si>
  <si>
    <t>61408</t>
  </si>
  <si>
    <t>Biggs Unified</t>
  </si>
  <si>
    <t>61424</t>
  </si>
  <si>
    <t>Chico Unified</t>
  </si>
  <si>
    <t>61432</t>
  </si>
  <si>
    <t>Durham Unified</t>
  </si>
  <si>
    <t>61457</t>
  </si>
  <si>
    <t>Golden Feather Union Elementary</t>
  </si>
  <si>
    <t>61499</t>
  </si>
  <si>
    <t>Manzanita Elementary</t>
  </si>
  <si>
    <t>61507</t>
  </si>
  <si>
    <t>Oroville City Elementary</t>
  </si>
  <si>
    <t>61515</t>
  </si>
  <si>
    <t>Oroville Union High</t>
  </si>
  <si>
    <t>61523</t>
  </si>
  <si>
    <t>Palermo Union Elementary</t>
  </si>
  <si>
    <t>61531</t>
  </si>
  <si>
    <t>Paradise Unified</t>
  </si>
  <si>
    <t>61549</t>
  </si>
  <si>
    <t>Thermalito Union Elementary</t>
  </si>
  <si>
    <t>73379</t>
  </si>
  <si>
    <t>Pioneer Union Elementary</t>
  </si>
  <si>
    <t>75507</t>
  </si>
  <si>
    <t>Gridley Unified</t>
  </si>
  <si>
    <t>05</t>
  </si>
  <si>
    <t>61556</t>
  </si>
  <si>
    <t>Bret Harte Union High</t>
  </si>
  <si>
    <t>61564</t>
  </si>
  <si>
    <t>Calaveras Unified</t>
  </si>
  <si>
    <t>61572</t>
  </si>
  <si>
    <t>Mark Twain Union Elementary</t>
  </si>
  <si>
    <t>61580</t>
  </si>
  <si>
    <t>Vallecito Union</t>
  </si>
  <si>
    <t>06</t>
  </si>
  <si>
    <t>61598</t>
  </si>
  <si>
    <t>Colusa Unified</t>
  </si>
  <si>
    <t>61606</t>
  </si>
  <si>
    <t>Maxwell Unified</t>
  </si>
  <si>
    <t>61614</t>
  </si>
  <si>
    <t>Pierce Joint Unified</t>
  </si>
  <si>
    <t>61622</t>
  </si>
  <si>
    <t>Williams Unified</t>
  </si>
  <si>
    <t>07</t>
  </si>
  <si>
    <t>61630</t>
  </si>
  <si>
    <t>Acalanes Union High</t>
  </si>
  <si>
    <t>61648</t>
  </si>
  <si>
    <t>Antioch Unified</t>
  </si>
  <si>
    <t>61655</t>
  </si>
  <si>
    <t>Brentwood Union Elementary</t>
  </si>
  <si>
    <t>61663</t>
  </si>
  <si>
    <t>Byron Union Elementary</t>
  </si>
  <si>
    <t>61671</t>
  </si>
  <si>
    <t>Canyon Elementary</t>
  </si>
  <si>
    <t>61697</t>
  </si>
  <si>
    <t>John Swett Unified</t>
  </si>
  <si>
    <t>61705</t>
  </si>
  <si>
    <t>Knightsen Elementary</t>
  </si>
  <si>
    <t>61713</t>
  </si>
  <si>
    <t>Lafayette Elementary</t>
  </si>
  <si>
    <t>61721</t>
  </si>
  <si>
    <t>Liberty Union High</t>
  </si>
  <si>
    <t>61739</t>
  </si>
  <si>
    <t>Martinez Unified</t>
  </si>
  <si>
    <t>61747</t>
  </si>
  <si>
    <t>Moraga Elementary</t>
  </si>
  <si>
    <t>61754</t>
  </si>
  <si>
    <t>Mt. Diablo Unified</t>
  </si>
  <si>
    <t>61762</t>
  </si>
  <si>
    <t>Oakley Union Elementary</t>
  </si>
  <si>
    <t>61770</t>
  </si>
  <si>
    <t>Orinda Union Elementary</t>
  </si>
  <si>
    <t>61788</t>
  </si>
  <si>
    <t>Pittsburg Unified</t>
  </si>
  <si>
    <t>61796</t>
  </si>
  <si>
    <t>West Contra Costa Unified</t>
  </si>
  <si>
    <t>61804</t>
  </si>
  <si>
    <t>San Ramon Valley Unified</t>
  </si>
  <si>
    <t>61812</t>
  </si>
  <si>
    <t>Walnut Creek Elementary</t>
  </si>
  <si>
    <t>08</t>
  </si>
  <si>
    <t>61820</t>
  </si>
  <si>
    <t>Del Norte County Unified</t>
  </si>
  <si>
    <t>09</t>
  </si>
  <si>
    <t>61838</t>
  </si>
  <si>
    <t>Buckeye Union Elementary</t>
  </si>
  <si>
    <t>61846</t>
  </si>
  <si>
    <t>Camino Union Elementary</t>
  </si>
  <si>
    <t>61853</t>
  </si>
  <si>
    <t>El Dorado Union High</t>
  </si>
  <si>
    <t>61879</t>
  </si>
  <si>
    <t>Gold Oak Union Elementary</t>
  </si>
  <si>
    <t>61887</t>
  </si>
  <si>
    <t>Gold Trail Union Elementary</t>
  </si>
  <si>
    <t>61895</t>
  </si>
  <si>
    <t>Indian Diggings Elementary</t>
  </si>
  <si>
    <t>61903</t>
  </si>
  <si>
    <t>Lake Tahoe Unified</t>
  </si>
  <si>
    <t>61911</t>
  </si>
  <si>
    <t>Latrobe</t>
  </si>
  <si>
    <t>61929</t>
  </si>
  <si>
    <t>Mother Lode Union Elementary</t>
  </si>
  <si>
    <t>61945</t>
  </si>
  <si>
    <t>61952</t>
  </si>
  <si>
    <t>Placerville Union Elementary</t>
  </si>
  <si>
    <t>61960</t>
  </si>
  <si>
    <t>Pollock Pines Elementary</t>
  </si>
  <si>
    <t>61978</t>
  </si>
  <si>
    <t>Rescue Union Elementary</t>
  </si>
  <si>
    <t>61986</t>
  </si>
  <si>
    <t>Silver Fork Elementary</t>
  </si>
  <si>
    <t>73783</t>
  </si>
  <si>
    <t>Black Oak Mine Unified</t>
  </si>
  <si>
    <t>10</t>
  </si>
  <si>
    <t>61994</t>
  </si>
  <si>
    <t>Alvina Elementary</t>
  </si>
  <si>
    <t>62026</t>
  </si>
  <si>
    <t>Big Creek Elementary</t>
  </si>
  <si>
    <t>62042</t>
  </si>
  <si>
    <t>Burrel Union Elementary</t>
  </si>
  <si>
    <t>62109</t>
  </si>
  <si>
    <t>Clay Joint Elementary</t>
  </si>
  <si>
    <t>62117</t>
  </si>
  <si>
    <t>Clovis Unified</t>
  </si>
  <si>
    <t>62125</t>
  </si>
  <si>
    <t>Coalinga-Huron Unified</t>
  </si>
  <si>
    <t>62158</t>
  </si>
  <si>
    <t>Fowler Unified</t>
  </si>
  <si>
    <t>62166</t>
  </si>
  <si>
    <t>Fresno Unified</t>
  </si>
  <si>
    <t>62240</t>
  </si>
  <si>
    <t>Kingsburg Elementary Charter</t>
  </si>
  <si>
    <t>62257</t>
  </si>
  <si>
    <t>Kingsburg Joint Union High</t>
  </si>
  <si>
    <t>62265</t>
  </si>
  <si>
    <t>Kings Canyon Joint Unified</t>
  </si>
  <si>
    <t>62281</t>
  </si>
  <si>
    <t>Laton Joint Unified</t>
  </si>
  <si>
    <t>62323</t>
  </si>
  <si>
    <t>Monroe Elementary</t>
  </si>
  <si>
    <t>62331</t>
  </si>
  <si>
    <t>Orange Center</t>
  </si>
  <si>
    <t>62356</t>
  </si>
  <si>
    <t>Pacific Union Elementary</t>
  </si>
  <si>
    <t>62364</t>
  </si>
  <si>
    <t>Parlier Unified</t>
  </si>
  <si>
    <t>62372</t>
  </si>
  <si>
    <t>Pine Ridge Elementary</t>
  </si>
  <si>
    <t>62380</t>
  </si>
  <si>
    <t>Raisin City Elementary</t>
  </si>
  <si>
    <t>62414</t>
  </si>
  <si>
    <t>Sanger Unified</t>
  </si>
  <si>
    <t>62430</t>
  </si>
  <si>
    <t>Selma Unified</t>
  </si>
  <si>
    <t>62513</t>
  </si>
  <si>
    <t>Washington Colony Elementary</t>
  </si>
  <si>
    <t>62539</t>
  </si>
  <si>
    <t>West Park Elementary</t>
  </si>
  <si>
    <t>62547</t>
  </si>
  <si>
    <t>Westside Elementary</t>
  </si>
  <si>
    <t>73809</t>
  </si>
  <si>
    <t>Firebaugh-Las Deltas Unified</t>
  </si>
  <si>
    <t>73965</t>
  </si>
  <si>
    <t>Central Unified</t>
  </si>
  <si>
    <t>73999</t>
  </si>
  <si>
    <t>Kerman Unified</t>
  </si>
  <si>
    <t>75127</t>
  </si>
  <si>
    <t>Mendota Unified</t>
  </si>
  <si>
    <t>75234</t>
  </si>
  <si>
    <t>Golden Plains Unified</t>
  </si>
  <si>
    <t>75275</t>
  </si>
  <si>
    <t>Sierra Unified</t>
  </si>
  <si>
    <t>75408</t>
  </si>
  <si>
    <t>Riverdale Joint Unified</t>
  </si>
  <si>
    <t>75598</t>
  </si>
  <si>
    <t>Caruthers Unified</t>
  </si>
  <si>
    <t>76778</t>
  </si>
  <si>
    <t>Washington Unified</t>
  </si>
  <si>
    <t>11</t>
  </si>
  <si>
    <t>62554</t>
  </si>
  <si>
    <t>Capay Joint Union Elementary</t>
  </si>
  <si>
    <t>62596</t>
  </si>
  <si>
    <t>Lake Elementary</t>
  </si>
  <si>
    <t>62638</t>
  </si>
  <si>
    <t>Plaza Elementary</t>
  </si>
  <si>
    <t>62646</t>
  </si>
  <si>
    <t>Princeton Joint Unified</t>
  </si>
  <si>
    <t>62653</t>
  </si>
  <si>
    <t>Stony Creek Joint Unified</t>
  </si>
  <si>
    <t>62661</t>
  </si>
  <si>
    <t>Willows Unified</t>
  </si>
  <si>
    <t>75481</t>
  </si>
  <si>
    <t>Orland Joint Unified</t>
  </si>
  <si>
    <t>76562</t>
  </si>
  <si>
    <t>Hamilton Unified</t>
  </si>
  <si>
    <t>12</t>
  </si>
  <si>
    <t>62679</t>
  </si>
  <si>
    <t>Arcata Elementary</t>
  </si>
  <si>
    <t>62687</t>
  </si>
  <si>
    <t>Northern Humboldt Union High</t>
  </si>
  <si>
    <t>62695</t>
  </si>
  <si>
    <t>Big Lagoon Union Elementary</t>
  </si>
  <si>
    <t>62703</t>
  </si>
  <si>
    <t>Blue Lake Union Elementary</t>
  </si>
  <si>
    <t>62729</t>
  </si>
  <si>
    <t>Bridgeville Elementary</t>
  </si>
  <si>
    <t>62737</t>
  </si>
  <si>
    <t>Cuddeback Union Elementary</t>
  </si>
  <si>
    <t>62745</t>
  </si>
  <si>
    <t>Cutten Elementary</t>
  </si>
  <si>
    <t>62794</t>
  </si>
  <si>
    <t>Fieldbrook Elementary</t>
  </si>
  <si>
    <t>62810</t>
  </si>
  <si>
    <t>Fortuna Union High</t>
  </si>
  <si>
    <t>62828</t>
  </si>
  <si>
    <t>Freshwater Elementary</t>
  </si>
  <si>
    <t>62836</t>
  </si>
  <si>
    <t>Garfield Elementary</t>
  </si>
  <si>
    <t>62851</t>
  </si>
  <si>
    <t>Green Point Elementary</t>
  </si>
  <si>
    <t>62885</t>
  </si>
  <si>
    <t>Hydesville Elementary</t>
  </si>
  <si>
    <t>62893</t>
  </si>
  <si>
    <t>Jacoby Creek Elementary</t>
  </si>
  <si>
    <t>62901</t>
  </si>
  <si>
    <t>Klamath-Trinity Joint Unified</t>
  </si>
  <si>
    <t>62919</t>
  </si>
  <si>
    <t>Kneeland Elementary</t>
  </si>
  <si>
    <t>62927</t>
  </si>
  <si>
    <t>Loleta Union Elementary</t>
  </si>
  <si>
    <t>62935</t>
  </si>
  <si>
    <t>Maple Creek Elementary</t>
  </si>
  <si>
    <t>62950</t>
  </si>
  <si>
    <t>McKinleyville Union Elementary</t>
  </si>
  <si>
    <t>62968</t>
  </si>
  <si>
    <t>Orick Elementary</t>
  </si>
  <si>
    <t>62976</t>
  </si>
  <si>
    <t>62984</t>
  </si>
  <si>
    <t>Peninsula Union</t>
  </si>
  <si>
    <t>63008</t>
  </si>
  <si>
    <t>Rio Dell Elementary</t>
  </si>
  <si>
    <t>63024</t>
  </si>
  <si>
    <t>Scotia Union Elementary</t>
  </si>
  <si>
    <t>63032</t>
  </si>
  <si>
    <t>South Bay Union Elementary</t>
  </si>
  <si>
    <t>63040</t>
  </si>
  <si>
    <t>Southern Humboldt Joint Unified</t>
  </si>
  <si>
    <t>63057</t>
  </si>
  <si>
    <t>Trinidad Union Elementary</t>
  </si>
  <si>
    <t>75374</t>
  </si>
  <si>
    <t>Ferndale Unified</t>
  </si>
  <si>
    <t>75382</t>
  </si>
  <si>
    <t>Mattole Unified</t>
  </si>
  <si>
    <t>75515</t>
  </si>
  <si>
    <t>Eureka City Schools</t>
  </si>
  <si>
    <t>76802</t>
  </si>
  <si>
    <t>Fortuna Elementary</t>
  </si>
  <si>
    <t>13</t>
  </si>
  <si>
    <t>63073</t>
  </si>
  <si>
    <t>Brawley Elementary</t>
  </si>
  <si>
    <t>63081</t>
  </si>
  <si>
    <t>Brawley Union High</t>
  </si>
  <si>
    <t>63099</t>
  </si>
  <si>
    <t>Calexico Unified</t>
  </si>
  <si>
    <t>63107</t>
  </si>
  <si>
    <t>Calipatria Unified</t>
  </si>
  <si>
    <t>63115</t>
  </si>
  <si>
    <t>Central Union High</t>
  </si>
  <si>
    <t>63123</t>
  </si>
  <si>
    <t>El Centro Elementary</t>
  </si>
  <si>
    <t>63131</t>
  </si>
  <si>
    <t>Heber Elementary</t>
  </si>
  <si>
    <t>63149</t>
  </si>
  <si>
    <t>Holtville Unified</t>
  </si>
  <si>
    <t>63164</t>
  </si>
  <si>
    <t>Imperial Unified</t>
  </si>
  <si>
    <t>63172</t>
  </si>
  <si>
    <t>Magnolia Union Elementary</t>
  </si>
  <si>
    <t>63180</t>
  </si>
  <si>
    <t>McCabe Union Elementary</t>
  </si>
  <si>
    <t>63198</t>
  </si>
  <si>
    <t>Meadows Union Elementary</t>
  </si>
  <si>
    <t>63206</t>
  </si>
  <si>
    <t>Mulberry Elementary</t>
  </si>
  <si>
    <t>63214</t>
  </si>
  <si>
    <t>San Pasqual Valley Unified</t>
  </si>
  <si>
    <t>63222</t>
  </si>
  <si>
    <t>Seeley Union Elementary</t>
  </si>
  <si>
    <t>63230</t>
  </si>
  <si>
    <t>Westmorland Union Elementary</t>
  </si>
  <si>
    <t>14</t>
  </si>
  <si>
    <t>63248</t>
  </si>
  <si>
    <t>Big Pine Unified</t>
  </si>
  <si>
    <t>63271</t>
  </si>
  <si>
    <t>Death Valley Unified</t>
  </si>
  <si>
    <t>63289</t>
  </si>
  <si>
    <t>Lone Pine Unified</t>
  </si>
  <si>
    <t>63297</t>
  </si>
  <si>
    <t>Owens Valley Unified</t>
  </si>
  <si>
    <t>63305</t>
  </si>
  <si>
    <t>Round Valley Joint Elementary</t>
  </si>
  <si>
    <t>76687</t>
  </si>
  <si>
    <t>Bishop Unified</t>
  </si>
  <si>
    <t>15</t>
  </si>
  <si>
    <t>63313</t>
  </si>
  <si>
    <t>Arvin Union</t>
  </si>
  <si>
    <t>63321</t>
  </si>
  <si>
    <t>Bakersfield City</t>
  </si>
  <si>
    <t>63339</t>
  </si>
  <si>
    <t>Beardsley Elementary</t>
  </si>
  <si>
    <t>63354</t>
  </si>
  <si>
    <t>Blake Elementary</t>
  </si>
  <si>
    <t>63362</t>
  </si>
  <si>
    <t>Panama-Buena Vista Union</t>
  </si>
  <si>
    <t>63370</t>
  </si>
  <si>
    <t>Buttonwillow Union Elementary</t>
  </si>
  <si>
    <t>63388</t>
  </si>
  <si>
    <t>Caliente Union Elementary</t>
  </si>
  <si>
    <t>63404</t>
  </si>
  <si>
    <t>Delano Union Elementary</t>
  </si>
  <si>
    <t>63412</t>
  </si>
  <si>
    <t>Delano Joint Union High</t>
  </si>
  <si>
    <t>63420</t>
  </si>
  <si>
    <t>Di Giorgio Elementary</t>
  </si>
  <si>
    <t>63438</t>
  </si>
  <si>
    <t>Edison Elementary</t>
  </si>
  <si>
    <t>63446</t>
  </si>
  <si>
    <t>Elk Hills Elementary</t>
  </si>
  <si>
    <t>63461</t>
  </si>
  <si>
    <t>Fairfax Elementary</t>
  </si>
  <si>
    <t>63479</t>
  </si>
  <si>
    <t>Fruitvale Elementary</t>
  </si>
  <si>
    <t>63487</t>
  </si>
  <si>
    <t>General Shafter Elementary</t>
  </si>
  <si>
    <t>63503</t>
  </si>
  <si>
    <t>Greenfield Union</t>
  </si>
  <si>
    <t>63529</t>
  </si>
  <si>
    <t>Kern High</t>
  </si>
  <si>
    <t>63545</t>
  </si>
  <si>
    <t>Kernville Union Elementary</t>
  </si>
  <si>
    <t>63552</t>
  </si>
  <si>
    <t>Lakeside Union</t>
  </si>
  <si>
    <t>63560</t>
  </si>
  <si>
    <t>Lamont Elementary</t>
  </si>
  <si>
    <t>63578</t>
  </si>
  <si>
    <t>Richland Union Elementary</t>
  </si>
  <si>
    <t>63586</t>
  </si>
  <si>
    <t>Linns Valley-Poso Flat Union</t>
  </si>
  <si>
    <t>63594</t>
  </si>
  <si>
    <t>Lost Hills Union Elementary</t>
  </si>
  <si>
    <t>63610</t>
  </si>
  <si>
    <t>Maple Elementary</t>
  </si>
  <si>
    <t>63628</t>
  </si>
  <si>
    <t>Maricopa Unified</t>
  </si>
  <si>
    <t>63651</t>
  </si>
  <si>
    <t>McKittrick Elementary</t>
  </si>
  <si>
    <t>63669</t>
  </si>
  <si>
    <t>Midway Elementary</t>
  </si>
  <si>
    <t>63677</t>
  </si>
  <si>
    <t>Mojave Unified</t>
  </si>
  <si>
    <t>63685</t>
  </si>
  <si>
    <t>Muroc Joint Unified</t>
  </si>
  <si>
    <t>63693</t>
  </si>
  <si>
    <t>Norris Elementary</t>
  </si>
  <si>
    <t>63719</t>
  </si>
  <si>
    <t>Pond Union Elementary</t>
  </si>
  <si>
    <t>63750</t>
  </si>
  <si>
    <t>Rosedale Union Elementary</t>
  </si>
  <si>
    <t>63768</t>
  </si>
  <si>
    <t>Semitropic Elementary</t>
  </si>
  <si>
    <t>63776</t>
  </si>
  <si>
    <t>Southern Kern Unified</t>
  </si>
  <si>
    <t>63784</t>
  </si>
  <si>
    <t>South Fork Union</t>
  </si>
  <si>
    <t>63792</t>
  </si>
  <si>
    <t>Standard Elementary</t>
  </si>
  <si>
    <t>63800</t>
  </si>
  <si>
    <t>Taft City</t>
  </si>
  <si>
    <t>63818</t>
  </si>
  <si>
    <t>Taft Union High</t>
  </si>
  <si>
    <t>63826</t>
  </si>
  <si>
    <t>Tehachapi Unified</t>
  </si>
  <si>
    <t>63834</t>
  </si>
  <si>
    <t>Vineland Elementary</t>
  </si>
  <si>
    <t>63842</t>
  </si>
  <si>
    <t>Wasco Union Elementary</t>
  </si>
  <si>
    <t>63859</t>
  </si>
  <si>
    <t>Wasco Union High</t>
  </si>
  <si>
    <t>73544</t>
  </si>
  <si>
    <t>Rio Bravo-Greeley Union Elementary</t>
  </si>
  <si>
    <t>73742</t>
  </si>
  <si>
    <t>Sierra Sands Unified</t>
  </si>
  <si>
    <t>73908</t>
  </si>
  <si>
    <t>McFarland Unified</t>
  </si>
  <si>
    <t>75168</t>
  </si>
  <si>
    <t>El Tejon Unified</t>
  </si>
  <si>
    <t>16</t>
  </si>
  <si>
    <t>63875</t>
  </si>
  <si>
    <t>Armona Union Elementary</t>
  </si>
  <si>
    <t>63883</t>
  </si>
  <si>
    <t>Central Union Elementary</t>
  </si>
  <si>
    <t>63891</t>
  </si>
  <si>
    <t>Corcoran Joint Unified</t>
  </si>
  <si>
    <t>63917</t>
  </si>
  <si>
    <t>Hanford Elementary</t>
  </si>
  <si>
    <t>63925</t>
  </si>
  <si>
    <t>Hanford Joint Union High</t>
  </si>
  <si>
    <t>63933</t>
  </si>
  <si>
    <t>Island Union Elementary</t>
  </si>
  <si>
    <t>63941</t>
  </si>
  <si>
    <t>Kings River-Hardwick Union Elementary</t>
  </si>
  <si>
    <t>63958</t>
  </si>
  <si>
    <t>Kit Carson Union Elementary</t>
  </si>
  <si>
    <t>63966</t>
  </si>
  <si>
    <t>Lakeside Union Elementary</t>
  </si>
  <si>
    <t>63974</t>
  </si>
  <si>
    <t>Lemoore Union Elementary</t>
  </si>
  <si>
    <t>63982</t>
  </si>
  <si>
    <t>Lemoore Union High</t>
  </si>
  <si>
    <t>63990</t>
  </si>
  <si>
    <t>73932</t>
  </si>
  <si>
    <t>Reef-Sunset Unified</t>
  </si>
  <si>
    <t>17</t>
  </si>
  <si>
    <t>64014</t>
  </si>
  <si>
    <t>Kelseyville Unified</t>
  </si>
  <si>
    <t>64022</t>
  </si>
  <si>
    <t>Konocti Unified</t>
  </si>
  <si>
    <t>64030</t>
  </si>
  <si>
    <t>Lakeport Unified</t>
  </si>
  <si>
    <t>64048</t>
  </si>
  <si>
    <t>Lucerne Elementary</t>
  </si>
  <si>
    <t>64055</t>
  </si>
  <si>
    <t>Middletown Unified</t>
  </si>
  <si>
    <t>76976</t>
  </si>
  <si>
    <t>Upper Lake Unified</t>
  </si>
  <si>
    <t>18</t>
  </si>
  <si>
    <t>64089</t>
  </si>
  <si>
    <t>Big Valley Joint Unified</t>
  </si>
  <si>
    <t>64105</t>
  </si>
  <si>
    <t>Janesville Union Elementary</t>
  </si>
  <si>
    <t>64113</t>
  </si>
  <si>
    <t>Johnstonville Elementary</t>
  </si>
  <si>
    <t>64139</t>
  </si>
  <si>
    <t>Lassen Union High</t>
  </si>
  <si>
    <t>64162</t>
  </si>
  <si>
    <t>Ravendale-Termo Elementary</t>
  </si>
  <si>
    <t>64170</t>
  </si>
  <si>
    <t>Richmond Elementary</t>
  </si>
  <si>
    <t>64188</t>
  </si>
  <si>
    <t>Shaffer Union Elementary</t>
  </si>
  <si>
    <t>64196</t>
  </si>
  <si>
    <t>Susanville Elementary</t>
  </si>
  <si>
    <t>64204</t>
  </si>
  <si>
    <t>Westwood Unified</t>
  </si>
  <si>
    <t>75036</t>
  </si>
  <si>
    <t>Fort Sage Unified</t>
  </si>
  <si>
    <t>19</t>
  </si>
  <si>
    <t>64212</t>
  </si>
  <si>
    <t>ABC Unified</t>
  </si>
  <si>
    <t>64246</t>
  </si>
  <si>
    <t>Antelope Valley Union High</t>
  </si>
  <si>
    <t>64261</t>
  </si>
  <si>
    <t>Arcadia Unified</t>
  </si>
  <si>
    <t>64279</t>
  </si>
  <si>
    <t>Azusa Unified</t>
  </si>
  <si>
    <t>64287</t>
  </si>
  <si>
    <t>Baldwin Park Unified</t>
  </si>
  <si>
    <t>64295</t>
  </si>
  <si>
    <t>Bassett Unified</t>
  </si>
  <si>
    <t>64303</t>
  </si>
  <si>
    <t>Bellflower Unified</t>
  </si>
  <si>
    <t>64311</t>
  </si>
  <si>
    <t>Beverly Hills Unified</t>
  </si>
  <si>
    <t>64329</t>
  </si>
  <si>
    <t>Bonita Unified</t>
  </si>
  <si>
    <t>64337</t>
  </si>
  <si>
    <t>Burbank Unified</t>
  </si>
  <si>
    <t>64345</t>
  </si>
  <si>
    <t>Castaic Union</t>
  </si>
  <si>
    <t>64352</t>
  </si>
  <si>
    <t>Centinela Valley Union High</t>
  </si>
  <si>
    <t>64378</t>
  </si>
  <si>
    <t>Charter Oak Unified</t>
  </si>
  <si>
    <t>64394</t>
  </si>
  <si>
    <t>Claremont Unified</t>
  </si>
  <si>
    <t>64436</t>
  </si>
  <si>
    <t>Covina-Valley Unified</t>
  </si>
  <si>
    <t>64444</t>
  </si>
  <si>
    <t>Culver City Unified</t>
  </si>
  <si>
    <t>64451</t>
  </si>
  <si>
    <t>Downey Unified</t>
  </si>
  <si>
    <t>64469</t>
  </si>
  <si>
    <t>Duarte Unified</t>
  </si>
  <si>
    <t>64477</t>
  </si>
  <si>
    <t>Eastside Union Elementary</t>
  </si>
  <si>
    <t>64485</t>
  </si>
  <si>
    <t>East Whittier City Elementary</t>
  </si>
  <si>
    <t>64501</t>
  </si>
  <si>
    <t>El Monte City</t>
  </si>
  <si>
    <t>64519</t>
  </si>
  <si>
    <t>El Monte Union High</t>
  </si>
  <si>
    <t>64527</t>
  </si>
  <si>
    <t>El Rancho Unified</t>
  </si>
  <si>
    <t>64535</t>
  </si>
  <si>
    <t>El Segundo Unified</t>
  </si>
  <si>
    <t>64550</t>
  </si>
  <si>
    <t>Garvey Elementary</t>
  </si>
  <si>
    <t>64568</t>
  </si>
  <si>
    <t>Glendale Unified</t>
  </si>
  <si>
    <t>64576</t>
  </si>
  <si>
    <t>Glendora Unified</t>
  </si>
  <si>
    <t>64584</t>
  </si>
  <si>
    <t>Gorman Joint</t>
  </si>
  <si>
    <t>64592</t>
  </si>
  <si>
    <t>Hawthorne</t>
  </si>
  <si>
    <t>64600</t>
  </si>
  <si>
    <t>Hermosa Beach City Elementary</t>
  </si>
  <si>
    <t>64626</t>
  </si>
  <si>
    <t>Hughes-Elizabeth Lakes Union Elementary</t>
  </si>
  <si>
    <t>64634</t>
  </si>
  <si>
    <t>Inglewood Unified</t>
  </si>
  <si>
    <t>64642</t>
  </si>
  <si>
    <t>Keppel Union Elementary</t>
  </si>
  <si>
    <t>64659</t>
  </si>
  <si>
    <t>La Canada Unified</t>
  </si>
  <si>
    <t>64667</t>
  </si>
  <si>
    <t>Lancaster Elementary</t>
  </si>
  <si>
    <t>64683</t>
  </si>
  <si>
    <t>Las Virgenes Unified</t>
  </si>
  <si>
    <t>64691</t>
  </si>
  <si>
    <t>Lawndale Elementary</t>
  </si>
  <si>
    <t>64709</t>
  </si>
  <si>
    <t>Lennox</t>
  </si>
  <si>
    <t>64717</t>
  </si>
  <si>
    <t>Little Lake City Elementary</t>
  </si>
  <si>
    <t>64725</t>
  </si>
  <si>
    <t>Long Beach Unified</t>
  </si>
  <si>
    <t>64733</t>
  </si>
  <si>
    <t>Los Angeles Unified</t>
  </si>
  <si>
    <t>64758</t>
  </si>
  <si>
    <t>Los Nietos</t>
  </si>
  <si>
    <t>64774</t>
  </si>
  <si>
    <t>Lynwood Unified</t>
  </si>
  <si>
    <t>64790</t>
  </si>
  <si>
    <t>Monrovia Unified</t>
  </si>
  <si>
    <t>64808</t>
  </si>
  <si>
    <t>Montebello Unified</t>
  </si>
  <si>
    <t>64816</t>
  </si>
  <si>
    <t>Mountain View Elementary</t>
  </si>
  <si>
    <t>64832</t>
  </si>
  <si>
    <t>Newhall</t>
  </si>
  <si>
    <t>64840</t>
  </si>
  <si>
    <t>Norwalk-La Mirada Unified</t>
  </si>
  <si>
    <t>64857</t>
  </si>
  <si>
    <t>Palmdale Elementary</t>
  </si>
  <si>
    <t>64865</t>
  </si>
  <si>
    <t>Palos Verdes Peninsula Unified</t>
  </si>
  <si>
    <t>64873</t>
  </si>
  <si>
    <t>Paramount Unified</t>
  </si>
  <si>
    <t>64881</t>
  </si>
  <si>
    <t>Pasadena Unified</t>
  </si>
  <si>
    <t>64907</t>
  </si>
  <si>
    <t>Pomona Unified</t>
  </si>
  <si>
    <t>64931</t>
  </si>
  <si>
    <t>Rosemead Elementary</t>
  </si>
  <si>
    <t>64964</t>
  </si>
  <si>
    <t>San Marino Unified</t>
  </si>
  <si>
    <t>64980</t>
  </si>
  <si>
    <t>Santa Monica-Malibu Unified</t>
  </si>
  <si>
    <t>64998</t>
  </si>
  <si>
    <t>Saugus Union</t>
  </si>
  <si>
    <t>65029</t>
  </si>
  <si>
    <t>South Pasadena Unified</t>
  </si>
  <si>
    <t>65037</t>
  </si>
  <si>
    <t>South Whittier Elementary</t>
  </si>
  <si>
    <t>65045</t>
  </si>
  <si>
    <t>Sulphur Springs Union</t>
  </si>
  <si>
    <t>65052</t>
  </si>
  <si>
    <t>Temple City Unified</t>
  </si>
  <si>
    <t>65060</t>
  </si>
  <si>
    <t>Torrance Unified</t>
  </si>
  <si>
    <t>65078</t>
  </si>
  <si>
    <t>Valle Lindo Elementary</t>
  </si>
  <si>
    <t>65094</t>
  </si>
  <si>
    <t>West Covina Unified</t>
  </si>
  <si>
    <t>65102</t>
  </si>
  <si>
    <t>Westside Union Elementary</t>
  </si>
  <si>
    <t>65110</t>
  </si>
  <si>
    <t>Whittier City Elementary</t>
  </si>
  <si>
    <t>65128</t>
  </si>
  <si>
    <t>Whittier Union High</t>
  </si>
  <si>
    <t>65136</t>
  </si>
  <si>
    <t>William S. Hart Union High</t>
  </si>
  <si>
    <t>65151</t>
  </si>
  <si>
    <t>Wilsona Elementary</t>
  </si>
  <si>
    <t>73437</t>
  </si>
  <si>
    <t>Compton Unified</t>
  </si>
  <si>
    <t>73445</t>
  </si>
  <si>
    <t>Hacienda la Puente Unified</t>
  </si>
  <si>
    <t>73452</t>
  </si>
  <si>
    <t>Rowland Unified</t>
  </si>
  <si>
    <t>73460</t>
  </si>
  <si>
    <t>Walnut Valley Unified</t>
  </si>
  <si>
    <t>75291</t>
  </si>
  <si>
    <t>San Gabriel Unified</t>
  </si>
  <si>
    <t>75309</t>
  </si>
  <si>
    <t>Acton-Agua Dulce Unified</t>
  </si>
  <si>
    <t>75333</t>
  </si>
  <si>
    <t>Manhattan Beach Unified</t>
  </si>
  <si>
    <t>75341</t>
  </si>
  <si>
    <t>Redondo Beach Unified</t>
  </si>
  <si>
    <t>75713</t>
  </si>
  <si>
    <t>Alhambra Unified</t>
  </si>
  <si>
    <t>76869</t>
  </si>
  <si>
    <t>Wiseburn Unified</t>
  </si>
  <si>
    <t>20</t>
  </si>
  <si>
    <t>65177</t>
  </si>
  <si>
    <t>Alview-Dairyland Union Elementary</t>
  </si>
  <si>
    <t>65185</t>
  </si>
  <si>
    <t>Bass Lake Joint Union Elementary</t>
  </si>
  <si>
    <t>65193</t>
  </si>
  <si>
    <t>Chowchilla Elementary</t>
  </si>
  <si>
    <t>65201</t>
  </si>
  <si>
    <t>Chowchilla Union High</t>
  </si>
  <si>
    <t>65243</t>
  </si>
  <si>
    <t>Madera Unified</t>
  </si>
  <si>
    <t>65276</t>
  </si>
  <si>
    <t>Raymond-Knowles Union Elementary</t>
  </si>
  <si>
    <t>75580</t>
  </si>
  <si>
    <t>Golden Valley Unified</t>
  </si>
  <si>
    <t>75606</t>
  </si>
  <si>
    <t>Chawanakee Unified</t>
  </si>
  <si>
    <t>76414</t>
  </si>
  <si>
    <t>Yosemite Unified</t>
  </si>
  <si>
    <t>21</t>
  </si>
  <si>
    <t>65300</t>
  </si>
  <si>
    <t>Bolinas-Stinson Union</t>
  </si>
  <si>
    <t>65318</t>
  </si>
  <si>
    <t>Miller Creek Elementary</t>
  </si>
  <si>
    <t>65334</t>
  </si>
  <si>
    <t>Kentfield Elementary</t>
  </si>
  <si>
    <t>65342</t>
  </si>
  <si>
    <t>Laguna Joint Elementary</t>
  </si>
  <si>
    <t>65359</t>
  </si>
  <si>
    <t>Lagunitas Elementary</t>
  </si>
  <si>
    <t>65367</t>
  </si>
  <si>
    <t>Larkspur-Corte Madera</t>
  </si>
  <si>
    <t>65391</t>
  </si>
  <si>
    <t>Mill Valley Elementary</t>
  </si>
  <si>
    <t>65409</t>
  </si>
  <si>
    <t>Nicasio</t>
  </si>
  <si>
    <t>65417</t>
  </si>
  <si>
    <t>Novato Unified</t>
  </si>
  <si>
    <t>65425</t>
  </si>
  <si>
    <t>Reed Union Elementary</t>
  </si>
  <si>
    <t>65433</t>
  </si>
  <si>
    <t>Ross Elementary</t>
  </si>
  <si>
    <t>65458</t>
  </si>
  <si>
    <t>San Rafael City Elementary</t>
  </si>
  <si>
    <t>65466</t>
  </si>
  <si>
    <t>San Rafael City High</t>
  </si>
  <si>
    <t>65474</t>
  </si>
  <si>
    <t>Sausalito Marin City</t>
  </si>
  <si>
    <t>65482</t>
  </si>
  <si>
    <t>Tamalpais Union High</t>
  </si>
  <si>
    <t>73361</t>
  </si>
  <si>
    <t>Shoreline Unified</t>
  </si>
  <si>
    <t>75002</t>
  </si>
  <si>
    <t>Ross Valley Elementary</t>
  </si>
  <si>
    <t>22</t>
  </si>
  <si>
    <t>65532</t>
  </si>
  <si>
    <t>Mariposa County Unified</t>
  </si>
  <si>
    <t>23</t>
  </si>
  <si>
    <t>65540</t>
  </si>
  <si>
    <t>Anderson Valley Unified</t>
  </si>
  <si>
    <t>65557</t>
  </si>
  <si>
    <t>Arena Union Elementary</t>
  </si>
  <si>
    <t>65565</t>
  </si>
  <si>
    <t>Fort Bragg Unified</t>
  </si>
  <si>
    <t>65573</t>
  </si>
  <si>
    <t>Manchester Union Elementary</t>
  </si>
  <si>
    <t>65581</t>
  </si>
  <si>
    <t>Mendocino Unified</t>
  </si>
  <si>
    <t>65599</t>
  </si>
  <si>
    <t>Point Arena Joint Union High</t>
  </si>
  <si>
    <t>65607</t>
  </si>
  <si>
    <t>Round Valley Unified</t>
  </si>
  <si>
    <t>65615</t>
  </si>
  <si>
    <t>Ukiah Unified</t>
  </si>
  <si>
    <t>65623</t>
  </si>
  <si>
    <t>Willits Unified</t>
  </si>
  <si>
    <t>73866</t>
  </si>
  <si>
    <t>Potter Valley Community Unified</t>
  </si>
  <si>
    <t>73916</t>
  </si>
  <si>
    <t>Laytonville Unified</t>
  </si>
  <si>
    <t>75218</t>
  </si>
  <si>
    <t>Leggett Valley Unified</t>
  </si>
  <si>
    <t>24</t>
  </si>
  <si>
    <t>65631</t>
  </si>
  <si>
    <t>Atwater Elementary</t>
  </si>
  <si>
    <t>65649</t>
  </si>
  <si>
    <t>Ballico-Cressey Elementary</t>
  </si>
  <si>
    <t>65680</t>
  </si>
  <si>
    <t>El Nido Elementary</t>
  </si>
  <si>
    <t>65698</t>
  </si>
  <si>
    <t>Hilmar Unified</t>
  </si>
  <si>
    <t>65722</t>
  </si>
  <si>
    <t>Le Grand Union Elementary</t>
  </si>
  <si>
    <t>65730</t>
  </si>
  <si>
    <t>Le Grand Union High</t>
  </si>
  <si>
    <t>65748</t>
  </si>
  <si>
    <t>Livingston Union</t>
  </si>
  <si>
    <t>65755</t>
  </si>
  <si>
    <t>Los Banos Unified</t>
  </si>
  <si>
    <t>65763</t>
  </si>
  <si>
    <t>McSwain Union Elementary</t>
  </si>
  <si>
    <t>65771</t>
  </si>
  <si>
    <t>Merced City Elementary</t>
  </si>
  <si>
    <t>65789</t>
  </si>
  <si>
    <t>Merced Union High</t>
  </si>
  <si>
    <t>65813</t>
  </si>
  <si>
    <t>Plainsburg Union Elementary</t>
  </si>
  <si>
    <t>65821</t>
  </si>
  <si>
    <t>Planada Elementary</t>
  </si>
  <si>
    <t>65839</t>
  </si>
  <si>
    <t>Snelling-Merced Falls Union Elementary</t>
  </si>
  <si>
    <t>65862</t>
  </si>
  <si>
    <t>Weaver Union</t>
  </si>
  <si>
    <t>65870</t>
  </si>
  <si>
    <t>Winton</t>
  </si>
  <si>
    <t>73619</t>
  </si>
  <si>
    <t>Gustine Unified</t>
  </si>
  <si>
    <t>73726</t>
  </si>
  <si>
    <t>Merced River Union Elementary</t>
  </si>
  <si>
    <t>75317</t>
  </si>
  <si>
    <t>Dos Palos Oro Loma Joint Unified</t>
  </si>
  <si>
    <t>75366</t>
  </si>
  <si>
    <t>Delhi Unified</t>
  </si>
  <si>
    <t>25</t>
  </si>
  <si>
    <t>65896</t>
  </si>
  <si>
    <t>Surprise Valley Joint Unified</t>
  </si>
  <si>
    <t>73585</t>
  </si>
  <si>
    <t>Modoc Joint Unified</t>
  </si>
  <si>
    <t>73593</t>
  </si>
  <si>
    <t>Tulelake Basin Joint Unified</t>
  </si>
  <si>
    <t>26</t>
  </si>
  <si>
    <t>73668</t>
  </si>
  <si>
    <t>Eastern Sierra Unified</t>
  </si>
  <si>
    <t>73692</t>
  </si>
  <si>
    <t>Mammoth Unified</t>
  </si>
  <si>
    <t>27</t>
  </si>
  <si>
    <t>65961</t>
  </si>
  <si>
    <t>Alisal Union</t>
  </si>
  <si>
    <t>65979</t>
  </si>
  <si>
    <t>Bradley Union Elementary</t>
  </si>
  <si>
    <t>65987</t>
  </si>
  <si>
    <t>Carmel Unified</t>
  </si>
  <si>
    <t>65995</t>
  </si>
  <si>
    <t>Chualar Union</t>
  </si>
  <si>
    <t>66027</t>
  </si>
  <si>
    <t>Graves Elementary</t>
  </si>
  <si>
    <t>66035</t>
  </si>
  <si>
    <t>Greenfield Union Elementary</t>
  </si>
  <si>
    <t>66050</t>
  </si>
  <si>
    <t>King City Union</t>
  </si>
  <si>
    <t>66068</t>
  </si>
  <si>
    <t>South Monterey County Joint Union High</t>
  </si>
  <si>
    <t>66076</t>
  </si>
  <si>
    <t>Lagunita Elementary</t>
  </si>
  <si>
    <t>66084</t>
  </si>
  <si>
    <t>Mission Union Elementary</t>
  </si>
  <si>
    <t>66092</t>
  </si>
  <si>
    <t>Monterey Peninsula Unified</t>
  </si>
  <si>
    <t>66134</t>
  </si>
  <si>
    <t>Pacific Grove Unified</t>
  </si>
  <si>
    <t>66142</t>
  </si>
  <si>
    <t>Salinas City Elementary</t>
  </si>
  <si>
    <t>66159</t>
  </si>
  <si>
    <t>Salinas Union High</t>
  </si>
  <si>
    <t>66167</t>
  </si>
  <si>
    <t>San Antonio Union Elementary</t>
  </si>
  <si>
    <t>66175</t>
  </si>
  <si>
    <t>San Ardo Union Elementary</t>
  </si>
  <si>
    <t>66183</t>
  </si>
  <si>
    <t>San Lucas Union Elementary</t>
  </si>
  <si>
    <t>66191</t>
  </si>
  <si>
    <t>Santa Rita Union Elementary</t>
  </si>
  <si>
    <t>66225</t>
  </si>
  <si>
    <t>Spreckels Union Elementary</t>
  </si>
  <si>
    <t>66233</t>
  </si>
  <si>
    <t>Washington Union Elementary</t>
  </si>
  <si>
    <t>73825</t>
  </si>
  <si>
    <t>North Monterey County Unified</t>
  </si>
  <si>
    <t>75150</t>
  </si>
  <si>
    <t>Big Sur Unified</t>
  </si>
  <si>
    <t>75440</t>
  </si>
  <si>
    <t>Soledad Unified</t>
  </si>
  <si>
    <t>75473</t>
  </si>
  <si>
    <t>Gonzales Unified</t>
  </si>
  <si>
    <t>28</t>
  </si>
  <si>
    <t>66241</t>
  </si>
  <si>
    <t>Calistoga Joint Unified</t>
  </si>
  <si>
    <t>66258</t>
  </si>
  <si>
    <t>Howell Mountain Elementary</t>
  </si>
  <si>
    <t>66266</t>
  </si>
  <si>
    <t>Napa Valley Unified</t>
  </si>
  <si>
    <t>66282</t>
  </si>
  <si>
    <t>Pope Valley Union Elementary</t>
  </si>
  <si>
    <t>66290</t>
  </si>
  <si>
    <t>Saint Helena Unified</t>
  </si>
  <si>
    <t>29</t>
  </si>
  <si>
    <t>66316</t>
  </si>
  <si>
    <t>Chicago Park Elementary</t>
  </si>
  <si>
    <t>66324</t>
  </si>
  <si>
    <t>Clear Creek Elementary</t>
  </si>
  <si>
    <t>66332</t>
  </si>
  <si>
    <t>Grass Valley Elementary</t>
  </si>
  <si>
    <t>66340</t>
  </si>
  <si>
    <t>Nevada City Elementary</t>
  </si>
  <si>
    <t>66357</t>
  </si>
  <si>
    <t>Nevada Joint Union High</t>
  </si>
  <si>
    <t>66373</t>
  </si>
  <si>
    <t>Pleasant Ridge Union Elementary</t>
  </si>
  <si>
    <t>66407</t>
  </si>
  <si>
    <t>Union Hill Elementary</t>
  </si>
  <si>
    <t>66415</t>
  </si>
  <si>
    <t>Twin Ridges Elementary</t>
  </si>
  <si>
    <t>76877</t>
  </si>
  <si>
    <t>Penn Valley Union Elementary</t>
  </si>
  <si>
    <t>30</t>
  </si>
  <si>
    <t>64766</t>
  </si>
  <si>
    <t>Lowell Joint</t>
  </si>
  <si>
    <t>66423</t>
  </si>
  <si>
    <t>Anaheim Elementary</t>
  </si>
  <si>
    <t>66431</t>
  </si>
  <si>
    <t>Anaheim Union High</t>
  </si>
  <si>
    <t>66449</t>
  </si>
  <si>
    <t>Brea-Olinda Unified</t>
  </si>
  <si>
    <t>66456</t>
  </si>
  <si>
    <t>Buena Park Elementary</t>
  </si>
  <si>
    <t>66464</t>
  </si>
  <si>
    <t>Capistrano Unified</t>
  </si>
  <si>
    <t>66472</t>
  </si>
  <si>
    <t>Centralia Elementary</t>
  </si>
  <si>
    <t>66480</t>
  </si>
  <si>
    <t>Cypress Elementary</t>
  </si>
  <si>
    <t>66498</t>
  </si>
  <si>
    <t>Fountain Valley Elementary</t>
  </si>
  <si>
    <t>66506</t>
  </si>
  <si>
    <t>Fullerton Elementary</t>
  </si>
  <si>
    <t>66514</t>
  </si>
  <si>
    <t>Fullerton Joint Union High</t>
  </si>
  <si>
    <t>66522</t>
  </si>
  <si>
    <t>Garden Grove Unified</t>
  </si>
  <si>
    <t>66530</t>
  </si>
  <si>
    <t>Huntington Beach City Elementary</t>
  </si>
  <si>
    <t>66548</t>
  </si>
  <si>
    <t>Huntington Beach Union High</t>
  </si>
  <si>
    <t>66555</t>
  </si>
  <si>
    <t>Laguna Beach Unified</t>
  </si>
  <si>
    <t>66563</t>
  </si>
  <si>
    <t>La Habra City Elementary</t>
  </si>
  <si>
    <t>66589</t>
  </si>
  <si>
    <t>Magnolia Elementary</t>
  </si>
  <si>
    <t>66597</t>
  </si>
  <si>
    <t>Newport-Mesa Unified</t>
  </si>
  <si>
    <t>66613</t>
  </si>
  <si>
    <t>Ocean View</t>
  </si>
  <si>
    <t>66621</t>
  </si>
  <si>
    <t>Orange Unified</t>
  </si>
  <si>
    <t>66647</t>
  </si>
  <si>
    <t>Placentia-Yorba Linda Unified</t>
  </si>
  <si>
    <t>66670</t>
  </si>
  <si>
    <t>Santa Ana Unified</t>
  </si>
  <si>
    <t>66696</t>
  </si>
  <si>
    <t>Savanna Elementary</t>
  </si>
  <si>
    <t>66746</t>
  </si>
  <si>
    <t>Westminster</t>
  </si>
  <si>
    <t>73635</t>
  </si>
  <si>
    <t>Saddleback Valley Unified</t>
  </si>
  <si>
    <t>73643</t>
  </si>
  <si>
    <t>Tustin Unified</t>
  </si>
  <si>
    <t>73650</t>
  </si>
  <si>
    <t>Irvine Unified</t>
  </si>
  <si>
    <t>73924</t>
  </si>
  <si>
    <t>Los Alamitos Unified</t>
  </si>
  <si>
    <t>31</t>
  </si>
  <si>
    <t>66761</t>
  </si>
  <si>
    <t>Ackerman Charter</t>
  </si>
  <si>
    <t>66779</t>
  </si>
  <si>
    <t>Alta-Dutch Flat Union Elementary</t>
  </si>
  <si>
    <t>66787</t>
  </si>
  <si>
    <t>Auburn Union Elementary</t>
  </si>
  <si>
    <t>66795</t>
  </si>
  <si>
    <t>Colfax Elementary</t>
  </si>
  <si>
    <t>66803</t>
  </si>
  <si>
    <t>Dry Creek Joint Elementary</t>
  </si>
  <si>
    <t>66829</t>
  </si>
  <si>
    <t>Eureka Union</t>
  </si>
  <si>
    <t>66837</t>
  </si>
  <si>
    <t>Foresthill Union Elementary</t>
  </si>
  <si>
    <t>66845</t>
  </si>
  <si>
    <t>Loomis Union Elementary</t>
  </si>
  <si>
    <t>66852</t>
  </si>
  <si>
    <t>Newcastle Elementary</t>
  </si>
  <si>
    <t>66886</t>
  </si>
  <si>
    <t>Placer Hills Union Elementary</t>
  </si>
  <si>
    <t>66894</t>
  </si>
  <si>
    <t>Placer Union High</t>
  </si>
  <si>
    <t>66910</t>
  </si>
  <si>
    <t>Roseville City Elementary</t>
  </si>
  <si>
    <t>66928</t>
  </si>
  <si>
    <t>Roseville Joint Union High</t>
  </si>
  <si>
    <t>66944</t>
  </si>
  <si>
    <t>Tahoe-Truckee Unified</t>
  </si>
  <si>
    <t>66951</t>
  </si>
  <si>
    <t>Western Placer Unified</t>
  </si>
  <si>
    <t>75085</t>
  </si>
  <si>
    <t>Rocklin Unified</t>
  </si>
  <si>
    <t>32</t>
  </si>
  <si>
    <t>66969</t>
  </si>
  <si>
    <t>Plumas Unified</t>
  </si>
  <si>
    <t>33</t>
  </si>
  <si>
    <t>66977</t>
  </si>
  <si>
    <t>Alvord Unified</t>
  </si>
  <si>
    <t>66985</t>
  </si>
  <si>
    <t>Banning Unified</t>
  </si>
  <si>
    <t>66993</t>
  </si>
  <si>
    <t>Beaumont Unified</t>
  </si>
  <si>
    <t>67033</t>
  </si>
  <si>
    <t>Corona-Norco Unified</t>
  </si>
  <si>
    <t>67041</t>
  </si>
  <si>
    <t>Desert Center Unified</t>
  </si>
  <si>
    <t>67058</t>
  </si>
  <si>
    <t>Desert Sands Unified</t>
  </si>
  <si>
    <t>67082</t>
  </si>
  <si>
    <t>Hemet Unified</t>
  </si>
  <si>
    <t>67090</t>
  </si>
  <si>
    <t>Jurupa Unified</t>
  </si>
  <si>
    <t>67116</t>
  </si>
  <si>
    <t>Menifee Union Elementary</t>
  </si>
  <si>
    <t>67124</t>
  </si>
  <si>
    <t>Moreno Valley Unified</t>
  </si>
  <si>
    <t>67157</t>
  </si>
  <si>
    <t>Nuview Union</t>
  </si>
  <si>
    <t>67173</t>
  </si>
  <si>
    <t>Palm Springs Unified</t>
  </si>
  <si>
    <t>67181</t>
  </si>
  <si>
    <t>Palo Verde Unified</t>
  </si>
  <si>
    <t>67199</t>
  </si>
  <si>
    <t>Perris Elementary</t>
  </si>
  <si>
    <t>67207</t>
  </si>
  <si>
    <t>Perris Union High</t>
  </si>
  <si>
    <t>67215</t>
  </si>
  <si>
    <t>Riverside Unified</t>
  </si>
  <si>
    <t>67231</t>
  </si>
  <si>
    <t>Romoland Elementary</t>
  </si>
  <si>
    <t>67249</t>
  </si>
  <si>
    <t>San Jacinto Unified</t>
  </si>
  <si>
    <t>73676</t>
  </si>
  <si>
    <t>Coachella Valley Unified</t>
  </si>
  <si>
    <t>75176</t>
  </si>
  <si>
    <t>Lake Elsinore Unified</t>
  </si>
  <si>
    <t>75192</t>
  </si>
  <si>
    <t>Temecula Valley Unified</t>
  </si>
  <si>
    <t>75200</t>
  </si>
  <si>
    <t>Murrieta Valley Unified</t>
  </si>
  <si>
    <t>75242</t>
  </si>
  <si>
    <t>Val Verde Unified</t>
  </si>
  <si>
    <t>34</t>
  </si>
  <si>
    <t>67280</t>
  </si>
  <si>
    <t>Arcohe Union Elementary</t>
  </si>
  <si>
    <t>67314</t>
  </si>
  <si>
    <t>Elk Grove Unified</t>
  </si>
  <si>
    <t>67322</t>
  </si>
  <si>
    <t>Elverta Joint Elementary</t>
  </si>
  <si>
    <t>67330</t>
  </si>
  <si>
    <t>Folsom-Cordova Unified</t>
  </si>
  <si>
    <t>67348</t>
  </si>
  <si>
    <t>Galt Joint Union Elementary</t>
  </si>
  <si>
    <t>67355</t>
  </si>
  <si>
    <t>Galt Joint Union High</t>
  </si>
  <si>
    <t>67413</t>
  </si>
  <si>
    <t>River Delta Joint Unified</t>
  </si>
  <si>
    <t>67421</t>
  </si>
  <si>
    <t>Robla Elementary</t>
  </si>
  <si>
    <t>67439</t>
  </si>
  <si>
    <t>Sacramento City Unified</t>
  </si>
  <si>
    <t>67447</t>
  </si>
  <si>
    <t>San Juan Unified</t>
  </si>
  <si>
    <t>73973</t>
  </si>
  <si>
    <t>Center Joint Unified</t>
  </si>
  <si>
    <t>75283</t>
  </si>
  <si>
    <t>Natomas Unified</t>
  </si>
  <si>
    <t>76505</t>
  </si>
  <si>
    <t>Twin Rivers Unified</t>
  </si>
  <si>
    <t>35</t>
  </si>
  <si>
    <t>67454</t>
  </si>
  <si>
    <t>Bitterwater-Tully Elementary</t>
  </si>
  <si>
    <t>67462</t>
  </si>
  <si>
    <t>Cienega Union Elementary</t>
  </si>
  <si>
    <t>67470</t>
  </si>
  <si>
    <t>Hollister</t>
  </si>
  <si>
    <t>67488</t>
  </si>
  <si>
    <t>Jefferson Elementary</t>
  </si>
  <si>
    <t>67504</t>
  </si>
  <si>
    <t>North County Joint Union Elementary</t>
  </si>
  <si>
    <t>67520</t>
  </si>
  <si>
    <t>Panoche Elementary</t>
  </si>
  <si>
    <t>67538</t>
  </si>
  <si>
    <t>San Benito High</t>
  </si>
  <si>
    <t>67553</t>
  </si>
  <si>
    <t>Southside Elementary</t>
  </si>
  <si>
    <t>67561</t>
  </si>
  <si>
    <t>Tres Pinos Union Elementary</t>
  </si>
  <si>
    <t>67579</t>
  </si>
  <si>
    <t>Willow Grove Union Elementary</t>
  </si>
  <si>
    <t>75259</t>
  </si>
  <si>
    <t>Aromas - San Juan Unified</t>
  </si>
  <si>
    <t>36</t>
  </si>
  <si>
    <t>67587</t>
  </si>
  <si>
    <t>Adelanto Elementary</t>
  </si>
  <si>
    <t>67595</t>
  </si>
  <si>
    <t>Alta Loma Elementary</t>
  </si>
  <si>
    <t>67611</t>
  </si>
  <si>
    <t>Barstow Unified</t>
  </si>
  <si>
    <t>67637</t>
  </si>
  <si>
    <t>Bear Valley Unified</t>
  </si>
  <si>
    <t>67645</t>
  </si>
  <si>
    <t>Central Elementary</t>
  </si>
  <si>
    <t>67652</t>
  </si>
  <si>
    <t>Chaffey Joint Union High</t>
  </si>
  <si>
    <t>67678</t>
  </si>
  <si>
    <t>Chino Valley Unified</t>
  </si>
  <si>
    <t>67686</t>
  </si>
  <si>
    <t>Colton Joint Unified</t>
  </si>
  <si>
    <t>67694</t>
  </si>
  <si>
    <t>Cucamonga Elementary</t>
  </si>
  <si>
    <t>67702</t>
  </si>
  <si>
    <t>Etiwanda Elementary</t>
  </si>
  <si>
    <t>67710</t>
  </si>
  <si>
    <t>Fontana Unified</t>
  </si>
  <si>
    <t>67736</t>
  </si>
  <si>
    <t>Helendale Elementary</t>
  </si>
  <si>
    <t>67777</t>
  </si>
  <si>
    <t>Morongo Unified</t>
  </si>
  <si>
    <t>67785</t>
  </si>
  <si>
    <t>67793</t>
  </si>
  <si>
    <t>Mt. Baldy Joint Elementary</t>
  </si>
  <si>
    <t>67801</t>
  </si>
  <si>
    <t>Needles Unified</t>
  </si>
  <si>
    <t>67819</t>
  </si>
  <si>
    <t>Ontario-Montclair</t>
  </si>
  <si>
    <t>67827</t>
  </si>
  <si>
    <t>Oro Grande</t>
  </si>
  <si>
    <t>67843</t>
  </si>
  <si>
    <t>Redlands Unified</t>
  </si>
  <si>
    <t>67850</t>
  </si>
  <si>
    <t>Rialto Unified</t>
  </si>
  <si>
    <t>67868</t>
  </si>
  <si>
    <t>Rim of the World Unified</t>
  </si>
  <si>
    <t>67876</t>
  </si>
  <si>
    <t>San Bernardino City Unified</t>
  </si>
  <si>
    <t>67892</t>
  </si>
  <si>
    <t>Trona Joint Unified</t>
  </si>
  <si>
    <t>67918</t>
  </si>
  <si>
    <t>Victor Elementary</t>
  </si>
  <si>
    <t>67934</t>
  </si>
  <si>
    <t>Victor Valley Union High</t>
  </si>
  <si>
    <t>67959</t>
  </si>
  <si>
    <t>Yucaipa-Calimesa Joint Unified</t>
  </si>
  <si>
    <t>73858</t>
  </si>
  <si>
    <t>Baker Valley Unified</t>
  </si>
  <si>
    <t>73890</t>
  </si>
  <si>
    <t>Silver Valley Unified</t>
  </si>
  <si>
    <t>73957</t>
  </si>
  <si>
    <t>Snowline Joint Unified</t>
  </si>
  <si>
    <t>75044</t>
  </si>
  <si>
    <t>Hesperia Unified</t>
  </si>
  <si>
    <t>75051</t>
  </si>
  <si>
    <t>Lucerne Valley Unified</t>
  </si>
  <si>
    <t>75069</t>
  </si>
  <si>
    <t>Upland Unified</t>
  </si>
  <si>
    <t>75077</t>
  </si>
  <si>
    <t>Apple Valley Unified</t>
  </si>
  <si>
    <t>37</t>
  </si>
  <si>
    <t>67967</t>
  </si>
  <si>
    <t>Alpine Union Elementary</t>
  </si>
  <si>
    <t>67983</t>
  </si>
  <si>
    <t>Borrego Springs Unified</t>
  </si>
  <si>
    <t>67991</t>
  </si>
  <si>
    <t>Cajon Valley Union</t>
  </si>
  <si>
    <t>68007</t>
  </si>
  <si>
    <t>Cardiff Elementary</t>
  </si>
  <si>
    <t>68023</t>
  </si>
  <si>
    <t>Chula Vista Elementary</t>
  </si>
  <si>
    <t>68031</t>
  </si>
  <si>
    <t>Coronado Unified</t>
  </si>
  <si>
    <t>68049</t>
  </si>
  <si>
    <t>Dehesa Elementary</t>
  </si>
  <si>
    <t>68056</t>
  </si>
  <si>
    <t>Del Mar Union Elementary</t>
  </si>
  <si>
    <t>68080</t>
  </si>
  <si>
    <t>Encinitas Union Elementary</t>
  </si>
  <si>
    <t>68098</t>
  </si>
  <si>
    <t>Escondido Union</t>
  </si>
  <si>
    <t>68106</t>
  </si>
  <si>
    <t>Escondido Union High</t>
  </si>
  <si>
    <t>68114</t>
  </si>
  <si>
    <t>Fallbrook Union Elementary</t>
  </si>
  <si>
    <t>68122</t>
  </si>
  <si>
    <t>Fallbrook Union High</t>
  </si>
  <si>
    <t>68130</t>
  </si>
  <si>
    <t>Grossmont Union High</t>
  </si>
  <si>
    <t>68155</t>
  </si>
  <si>
    <t>Jamul-Dulzura Union Elementary</t>
  </si>
  <si>
    <t>68163</t>
  </si>
  <si>
    <t>Julian Union Elementary</t>
  </si>
  <si>
    <t>68171</t>
  </si>
  <si>
    <t>Julian Union High</t>
  </si>
  <si>
    <t>68189</t>
  </si>
  <si>
    <t>68197</t>
  </si>
  <si>
    <t>La Mesa-Spring Valley</t>
  </si>
  <si>
    <t>68205</t>
  </si>
  <si>
    <t>Lemon Grove</t>
  </si>
  <si>
    <t>68213</t>
  </si>
  <si>
    <t>Mountain Empire Unified</t>
  </si>
  <si>
    <t>68221</t>
  </si>
  <si>
    <t>National Elementary</t>
  </si>
  <si>
    <t>68296</t>
  </si>
  <si>
    <t>Poway Unified</t>
  </si>
  <si>
    <t>68304</t>
  </si>
  <si>
    <t>Ramona City Unified</t>
  </si>
  <si>
    <t>68312</t>
  </si>
  <si>
    <t>Rancho Santa Fe Elementary</t>
  </si>
  <si>
    <t>68338</t>
  </si>
  <si>
    <t>San Diego Unified</t>
  </si>
  <si>
    <t>68346</t>
  </si>
  <si>
    <t>San Dieguito Union High</t>
  </si>
  <si>
    <t>68353</t>
  </si>
  <si>
    <t>San Pasqual Union Elementary</t>
  </si>
  <si>
    <t>68361</t>
  </si>
  <si>
    <t>Santee</t>
  </si>
  <si>
    <t>68379</t>
  </si>
  <si>
    <t>San Ysidro Elementary</t>
  </si>
  <si>
    <t>68387</t>
  </si>
  <si>
    <t>Solana Beach Elementary</t>
  </si>
  <si>
    <t>68395</t>
  </si>
  <si>
    <t>South Bay Union</t>
  </si>
  <si>
    <t>68403</t>
  </si>
  <si>
    <t>Spencer Valley Elementary</t>
  </si>
  <si>
    <t>68411</t>
  </si>
  <si>
    <t>Sweetwater Union High</t>
  </si>
  <si>
    <t>68437</t>
  </si>
  <si>
    <t>Vallecitos Elementary</t>
  </si>
  <si>
    <t>68452</t>
  </si>
  <si>
    <t>Vista Unified</t>
  </si>
  <si>
    <t>73551</t>
  </si>
  <si>
    <t>Carlsbad Unified</t>
  </si>
  <si>
    <t>73569</t>
  </si>
  <si>
    <t>Oceanside Unified</t>
  </si>
  <si>
    <t>73791</t>
  </si>
  <si>
    <t>San Marcos Unified</t>
  </si>
  <si>
    <t>75416</t>
  </si>
  <si>
    <t>Warner Unified</t>
  </si>
  <si>
    <t>75614</t>
  </si>
  <si>
    <t>Valley Center-Pauma Unified</t>
  </si>
  <si>
    <t>76851</t>
  </si>
  <si>
    <t>Bonsall Unified</t>
  </si>
  <si>
    <t>38</t>
  </si>
  <si>
    <t>68478</t>
  </si>
  <si>
    <t>San Francisco Unified</t>
  </si>
  <si>
    <t>39</t>
  </si>
  <si>
    <t>68502</t>
  </si>
  <si>
    <t>Escalon Unified</t>
  </si>
  <si>
    <t>68544</t>
  </si>
  <si>
    <t>68569</t>
  </si>
  <si>
    <t>Lincoln Unified</t>
  </si>
  <si>
    <t>68577</t>
  </si>
  <si>
    <t>Linden Unified</t>
  </si>
  <si>
    <t>68585</t>
  </si>
  <si>
    <t>Lodi Unified</t>
  </si>
  <si>
    <t>68593</t>
  </si>
  <si>
    <t>Manteca Unified</t>
  </si>
  <si>
    <t>68619</t>
  </si>
  <si>
    <t>New Hope Elementary</t>
  </si>
  <si>
    <t>68627</t>
  </si>
  <si>
    <t>New Jerusalem Elementary</t>
  </si>
  <si>
    <t>68635</t>
  </si>
  <si>
    <t>Oak View Union Elementary</t>
  </si>
  <si>
    <t>68650</t>
  </si>
  <si>
    <t>Ripon Unified</t>
  </si>
  <si>
    <t>68676</t>
  </si>
  <si>
    <t>Stockton Unified</t>
  </si>
  <si>
    <t>75499</t>
  </si>
  <si>
    <t>Tracy Joint Unified</t>
  </si>
  <si>
    <t>76760</t>
  </si>
  <si>
    <t>Lammersville Joint Unified</t>
  </si>
  <si>
    <t>77388</t>
  </si>
  <si>
    <t>Banta Unified</t>
  </si>
  <si>
    <t>40</t>
  </si>
  <si>
    <t>68700</t>
  </si>
  <si>
    <t>Atascadero Unified</t>
  </si>
  <si>
    <t>68726</t>
  </si>
  <si>
    <t>Cayucos Elementary</t>
  </si>
  <si>
    <t>68759</t>
  </si>
  <si>
    <t>Lucia Mar Unified</t>
  </si>
  <si>
    <t>68791</t>
  </si>
  <si>
    <t>Pleasant Valley Joint Union Elementary</t>
  </si>
  <si>
    <t>68809</t>
  </si>
  <si>
    <t>San Luis Coastal Unified</t>
  </si>
  <si>
    <t>68825</t>
  </si>
  <si>
    <t>San Miguel Joint Union</t>
  </si>
  <si>
    <t>68833</t>
  </si>
  <si>
    <t>Shandon Joint Unified</t>
  </si>
  <si>
    <t>68841</t>
  </si>
  <si>
    <t>Templeton Unified</t>
  </si>
  <si>
    <t>75457</t>
  </si>
  <si>
    <t>Paso Robles Joint Unified</t>
  </si>
  <si>
    <t>75465</t>
  </si>
  <si>
    <t>Coast Unified</t>
  </si>
  <si>
    <t>41</t>
  </si>
  <si>
    <t>68858</t>
  </si>
  <si>
    <t>Bayshore Elementary</t>
  </si>
  <si>
    <t>68866</t>
  </si>
  <si>
    <t>Belmont-Redwood Shores Elementary</t>
  </si>
  <si>
    <t>68874</t>
  </si>
  <si>
    <t>Brisbane Elementary</t>
  </si>
  <si>
    <t>68882</t>
  </si>
  <si>
    <t>Burlingame Elementary</t>
  </si>
  <si>
    <t>68890</t>
  </si>
  <si>
    <t>Cabrillo Unified</t>
  </si>
  <si>
    <t>68908</t>
  </si>
  <si>
    <t>Hillsborough City Elementary</t>
  </si>
  <si>
    <t>68916</t>
  </si>
  <si>
    <t>68924</t>
  </si>
  <si>
    <t>Jefferson Union High</t>
  </si>
  <si>
    <t>68932</t>
  </si>
  <si>
    <t>Pacifica</t>
  </si>
  <si>
    <t>68940</t>
  </si>
  <si>
    <t>La Honda-Pescadero Unified</t>
  </si>
  <si>
    <t>68957</t>
  </si>
  <si>
    <t>Las Lomitas Elementary</t>
  </si>
  <si>
    <t>68965</t>
  </si>
  <si>
    <t>Menlo Park City Elementary</t>
  </si>
  <si>
    <t>68973</t>
  </si>
  <si>
    <t>Millbrae Elementary</t>
  </si>
  <si>
    <t>68981</t>
  </si>
  <si>
    <t>Portola Valley Elementary</t>
  </si>
  <si>
    <t>68999</t>
  </si>
  <si>
    <t>Ravenswood City Elementary</t>
  </si>
  <si>
    <t>69005</t>
  </si>
  <si>
    <t>Redwood City Elementary</t>
  </si>
  <si>
    <t>69013</t>
  </si>
  <si>
    <t>San Bruno Park Elementary</t>
  </si>
  <si>
    <t>69021</t>
  </si>
  <si>
    <t>San Carlos Elementary</t>
  </si>
  <si>
    <t>69039</t>
  </si>
  <si>
    <t>San Mateo-Foster City</t>
  </si>
  <si>
    <t>69047</t>
  </si>
  <si>
    <t>San Mateo Union High</t>
  </si>
  <si>
    <t>69062</t>
  </si>
  <si>
    <t>Sequoia Union High</t>
  </si>
  <si>
    <t>69070</t>
  </si>
  <si>
    <t>South San Francisco Unified</t>
  </si>
  <si>
    <t>69088</t>
  </si>
  <si>
    <t>Woodside Elementary</t>
  </si>
  <si>
    <t>42</t>
  </si>
  <si>
    <t>69104</t>
  </si>
  <si>
    <t>Ballard Elementary</t>
  </si>
  <si>
    <t>69112</t>
  </si>
  <si>
    <t>Blochman Union Elementary</t>
  </si>
  <si>
    <t>69120</t>
  </si>
  <si>
    <t>Santa Maria-Bonita</t>
  </si>
  <si>
    <t>69138</t>
  </si>
  <si>
    <t>Buellton Union Elementary</t>
  </si>
  <si>
    <t>69146</t>
  </si>
  <si>
    <t>Carpinteria Unified</t>
  </si>
  <si>
    <t>69161</t>
  </si>
  <si>
    <t>Cold Spring Elementary</t>
  </si>
  <si>
    <t>69179</t>
  </si>
  <si>
    <t>College Elementary</t>
  </si>
  <si>
    <t>69195</t>
  </si>
  <si>
    <t>Goleta Union Elementary</t>
  </si>
  <si>
    <t>69203</t>
  </si>
  <si>
    <t>Guadalupe Union Elementary</t>
  </si>
  <si>
    <t>69211</t>
  </si>
  <si>
    <t>Hope Elementary</t>
  </si>
  <si>
    <t>69229</t>
  </si>
  <si>
    <t>Lompoc Unified</t>
  </si>
  <si>
    <t>69245</t>
  </si>
  <si>
    <t>Los Olivos Elementary</t>
  </si>
  <si>
    <t>69252</t>
  </si>
  <si>
    <t>Montecito Union Elementary</t>
  </si>
  <si>
    <t>69260</t>
  </si>
  <si>
    <t>Orcutt Union Elementary</t>
  </si>
  <si>
    <t>69310</t>
  </si>
  <si>
    <t>Santa Maria Joint Union High</t>
  </si>
  <si>
    <t>69328</t>
  </si>
  <si>
    <t>Santa Ynez Valley Union High</t>
  </si>
  <si>
    <t>69336</t>
  </si>
  <si>
    <t>Solvang Elementary</t>
  </si>
  <si>
    <t>69344</t>
  </si>
  <si>
    <t>Vista del Mar Union</t>
  </si>
  <si>
    <t>75010</t>
  </si>
  <si>
    <t>Cuyama Joint Unified</t>
  </si>
  <si>
    <t>76786</t>
  </si>
  <si>
    <t>Santa Barbara Unified</t>
  </si>
  <si>
    <t>43</t>
  </si>
  <si>
    <t>69369</t>
  </si>
  <si>
    <t>Alum Rock Union Elementary</t>
  </si>
  <si>
    <t>69377</t>
  </si>
  <si>
    <t>Berryessa Union Elementary</t>
  </si>
  <si>
    <t>69385</t>
  </si>
  <si>
    <t>Cambrian</t>
  </si>
  <si>
    <t>69393</t>
  </si>
  <si>
    <t>Campbell Union</t>
  </si>
  <si>
    <t>69401</t>
  </si>
  <si>
    <t>Campbell Union High</t>
  </si>
  <si>
    <t>69419</t>
  </si>
  <si>
    <t>Cupertino Union</t>
  </si>
  <si>
    <t>69427</t>
  </si>
  <si>
    <t>East Side Union High</t>
  </si>
  <si>
    <t>69435</t>
  </si>
  <si>
    <t>Evergreen Elementary</t>
  </si>
  <si>
    <t>69450</t>
  </si>
  <si>
    <t>Franklin-McKinley Elementary</t>
  </si>
  <si>
    <t>69468</t>
  </si>
  <si>
    <t>Fremont Union High</t>
  </si>
  <si>
    <t>69484</t>
  </si>
  <si>
    <t>Gilroy Unified</t>
  </si>
  <si>
    <t>69492</t>
  </si>
  <si>
    <t>Lakeside Joint</t>
  </si>
  <si>
    <t>69500</t>
  </si>
  <si>
    <t>Loma Prieta Joint Union Elementary</t>
  </si>
  <si>
    <t>69518</t>
  </si>
  <si>
    <t>Los Altos Elementary</t>
  </si>
  <si>
    <t>69526</t>
  </si>
  <si>
    <t>Los Gatos Union Elementary</t>
  </si>
  <si>
    <t>69534</t>
  </si>
  <si>
    <t>Los Gatos-Saratoga Union High</t>
  </si>
  <si>
    <t>69542</t>
  </si>
  <si>
    <t>Luther Burbank</t>
  </si>
  <si>
    <t>69575</t>
  </si>
  <si>
    <t>Moreland</t>
  </si>
  <si>
    <t>69583</t>
  </si>
  <si>
    <t>Morgan Hill Unified</t>
  </si>
  <si>
    <t>69591</t>
  </si>
  <si>
    <t>Mountain View Whisman</t>
  </si>
  <si>
    <t>69609</t>
  </si>
  <si>
    <t>Mountain View-Los Altos Union High</t>
  </si>
  <si>
    <t>69617</t>
  </si>
  <si>
    <t>Mount Pleasant Elementary</t>
  </si>
  <si>
    <t>69625</t>
  </si>
  <si>
    <t>Oak Grove Elementary</t>
  </si>
  <si>
    <t>69633</t>
  </si>
  <si>
    <t>Orchard Elementary</t>
  </si>
  <si>
    <t>69641</t>
  </si>
  <si>
    <t>Palo Alto Unified</t>
  </si>
  <si>
    <t>69666</t>
  </si>
  <si>
    <t>San Jose Unified</t>
  </si>
  <si>
    <t>69674</t>
  </si>
  <si>
    <t>Santa Clara Unified</t>
  </si>
  <si>
    <t>69682</t>
  </si>
  <si>
    <t>Saratoga Union Elementary</t>
  </si>
  <si>
    <t>69690</t>
  </si>
  <si>
    <t>Sunnyvale</t>
  </si>
  <si>
    <t>69708</t>
  </si>
  <si>
    <t>Union Elementary</t>
  </si>
  <si>
    <t>73387</t>
  </si>
  <si>
    <t>Milpitas Unified</t>
  </si>
  <si>
    <t>44</t>
  </si>
  <si>
    <t>69732</t>
  </si>
  <si>
    <t>Bonny Doon Union Elementary</t>
  </si>
  <si>
    <t>69757</t>
  </si>
  <si>
    <t>Happy Valley Elementary</t>
  </si>
  <si>
    <t>69765</t>
  </si>
  <si>
    <t>Live Oak Elementary</t>
  </si>
  <si>
    <t>69773</t>
  </si>
  <si>
    <t>Mountain Elementary</t>
  </si>
  <si>
    <t>69781</t>
  </si>
  <si>
    <t>Pacific Elementary</t>
  </si>
  <si>
    <t>69799</t>
  </si>
  <si>
    <t>Pajaro Valley Unified</t>
  </si>
  <si>
    <t>69807</t>
  </si>
  <si>
    <t>San Lorenzo Valley Unified</t>
  </si>
  <si>
    <t>69815</t>
  </si>
  <si>
    <t>Santa Cruz City Elementary</t>
  </si>
  <si>
    <t>69823</t>
  </si>
  <si>
    <t>Santa Cruz City High</t>
  </si>
  <si>
    <t>69849</t>
  </si>
  <si>
    <t>Soquel Union Elementary</t>
  </si>
  <si>
    <t>75432</t>
  </si>
  <si>
    <t>Scotts Valley Unified</t>
  </si>
  <si>
    <t>45</t>
  </si>
  <si>
    <t>69856</t>
  </si>
  <si>
    <t>Anderson Union High</t>
  </si>
  <si>
    <t>69872</t>
  </si>
  <si>
    <t>Bella Vista Elementary</t>
  </si>
  <si>
    <t>69880</t>
  </si>
  <si>
    <t>Black Butte Union Elementary</t>
  </si>
  <si>
    <t>69914</t>
  </si>
  <si>
    <t>Cascade Union Elementary</t>
  </si>
  <si>
    <t>69922</t>
  </si>
  <si>
    <t>Castle Rock Union Elementary</t>
  </si>
  <si>
    <t>69948</t>
  </si>
  <si>
    <t>Columbia Elementary</t>
  </si>
  <si>
    <t>69955</t>
  </si>
  <si>
    <t>Cottonwood Union Elementary</t>
  </si>
  <si>
    <t>69971</t>
  </si>
  <si>
    <t>Enterprise Elementary</t>
  </si>
  <si>
    <t>69989</t>
  </si>
  <si>
    <t>Fall River Joint Unified</t>
  </si>
  <si>
    <t>69997</t>
  </si>
  <si>
    <t>French Gulch-Whiskeytown Elementary</t>
  </si>
  <si>
    <t>70003</t>
  </si>
  <si>
    <t>Grant Elementary</t>
  </si>
  <si>
    <t>70011</t>
  </si>
  <si>
    <t>Happy Valley Union Elementary</t>
  </si>
  <si>
    <t>70029</t>
  </si>
  <si>
    <t>Igo, Ono, Platina Union Elementary</t>
  </si>
  <si>
    <t>70045</t>
  </si>
  <si>
    <t>Junction Elementary</t>
  </si>
  <si>
    <t>70052</t>
  </si>
  <si>
    <t>Millville Elementary</t>
  </si>
  <si>
    <t>70078</t>
  </si>
  <si>
    <t>North Cow Creek Elementary</t>
  </si>
  <si>
    <t>70086</t>
  </si>
  <si>
    <t>Oak Run Elementary</t>
  </si>
  <si>
    <t>70094</t>
  </si>
  <si>
    <t>Pacheco Union Elementary</t>
  </si>
  <si>
    <t>70110</t>
  </si>
  <si>
    <t>Redding Elementary</t>
  </si>
  <si>
    <t>70128</t>
  </si>
  <si>
    <t>Shasta Union Elementary</t>
  </si>
  <si>
    <t>70136</t>
  </si>
  <si>
    <t>Shasta Union High</t>
  </si>
  <si>
    <t>70169</t>
  </si>
  <si>
    <t>Whitmore Union Elementary</t>
  </si>
  <si>
    <t>73700</t>
  </si>
  <si>
    <t>Mountain Union Elementary</t>
  </si>
  <si>
    <t>75267</t>
  </si>
  <si>
    <t>Gateway Unified</t>
  </si>
  <si>
    <t>46</t>
  </si>
  <si>
    <t>70177</t>
  </si>
  <si>
    <t>Sierra-Plumas Joint Unified</t>
  </si>
  <si>
    <t>47</t>
  </si>
  <si>
    <t>70185</t>
  </si>
  <si>
    <t>Big Springs Union Elementary</t>
  </si>
  <si>
    <t>70193</t>
  </si>
  <si>
    <t>Bogus Elementary</t>
  </si>
  <si>
    <t>70201</t>
  </si>
  <si>
    <t>Butteville Union Elementary</t>
  </si>
  <si>
    <t>70227</t>
  </si>
  <si>
    <t>Delphic Elementary</t>
  </si>
  <si>
    <t>70243</t>
  </si>
  <si>
    <t>Dunsmuir Elementary</t>
  </si>
  <si>
    <t>70250</t>
  </si>
  <si>
    <t>Dunsmuir Joint Union High</t>
  </si>
  <si>
    <t>70292</t>
  </si>
  <si>
    <t>Forks of Salmon Elementary</t>
  </si>
  <si>
    <t>70318</t>
  </si>
  <si>
    <t>Gazelle Union Elementary</t>
  </si>
  <si>
    <t>70326</t>
  </si>
  <si>
    <t>Grenada Elementary</t>
  </si>
  <si>
    <t>70334</t>
  </si>
  <si>
    <t>Happy Camp Union Elementary</t>
  </si>
  <si>
    <t>70359</t>
  </si>
  <si>
    <t>Hornbrook Elementary</t>
  </si>
  <si>
    <t>70367</t>
  </si>
  <si>
    <t>70375</t>
  </si>
  <si>
    <t>Klamath River Union Elementary</t>
  </si>
  <si>
    <t>70383</t>
  </si>
  <si>
    <t>Little Shasta Elementary</t>
  </si>
  <si>
    <t>70409</t>
  </si>
  <si>
    <t>McCloud Union Elementary</t>
  </si>
  <si>
    <t>70417</t>
  </si>
  <si>
    <t>Montague Elementary</t>
  </si>
  <si>
    <t>70425</t>
  </si>
  <si>
    <t>Mt. Shasta Union Elementary</t>
  </si>
  <si>
    <t>70458</t>
  </si>
  <si>
    <t>Seiad Elementary</t>
  </si>
  <si>
    <t>70466</t>
  </si>
  <si>
    <t>Siskiyou Union High</t>
  </si>
  <si>
    <t>70482</t>
  </si>
  <si>
    <t>Weed Union Elementary</t>
  </si>
  <si>
    <t>70490</t>
  </si>
  <si>
    <t>Willow Creek Elementary</t>
  </si>
  <si>
    <t>70508</t>
  </si>
  <si>
    <t>Yreka Union Elementary</t>
  </si>
  <si>
    <t>70516</t>
  </si>
  <si>
    <t>Yreka Union High</t>
  </si>
  <si>
    <t>73684</t>
  </si>
  <si>
    <t>Butte Valley Unified</t>
  </si>
  <si>
    <t>76455</t>
  </si>
  <si>
    <t>Scott Valley Unified</t>
  </si>
  <si>
    <t>48</t>
  </si>
  <si>
    <t>70524</t>
  </si>
  <si>
    <t>Benicia Unified</t>
  </si>
  <si>
    <t>70532</t>
  </si>
  <si>
    <t>Dixon Unified</t>
  </si>
  <si>
    <t>70540</t>
  </si>
  <si>
    <t>Fairfield-Suisun Unified</t>
  </si>
  <si>
    <t>70565</t>
  </si>
  <si>
    <t>Travis Unified</t>
  </si>
  <si>
    <t>70573</t>
  </si>
  <si>
    <t>Vacaville Unified</t>
  </si>
  <si>
    <t>70581</t>
  </si>
  <si>
    <t>Vallejo City Unified</t>
  </si>
  <si>
    <t>49</t>
  </si>
  <si>
    <t>70599</t>
  </si>
  <si>
    <t>Alexander Valley Union Elementary</t>
  </si>
  <si>
    <t>70607</t>
  </si>
  <si>
    <t>West Sonoma County Union High</t>
  </si>
  <si>
    <t>70615</t>
  </si>
  <si>
    <t>Bellevue Union</t>
  </si>
  <si>
    <t>70623</t>
  </si>
  <si>
    <t>Bennett Valley Union Elementary</t>
  </si>
  <si>
    <t>70649</t>
  </si>
  <si>
    <t>Cinnabar Elementary</t>
  </si>
  <si>
    <t>70656</t>
  </si>
  <si>
    <t>Cloverdale Unified</t>
  </si>
  <si>
    <t>70672</t>
  </si>
  <si>
    <t>Dunham Elementary</t>
  </si>
  <si>
    <t>70680</t>
  </si>
  <si>
    <t>Forestville Union Elementary</t>
  </si>
  <si>
    <t>70698</t>
  </si>
  <si>
    <t>Fort Ross Elementary</t>
  </si>
  <si>
    <t>70706</t>
  </si>
  <si>
    <t>Geyserville Unified</t>
  </si>
  <si>
    <t>70714</t>
  </si>
  <si>
    <t>Gravenstein Union Elementary</t>
  </si>
  <si>
    <t>70722</t>
  </si>
  <si>
    <t>Guerneville Elementary</t>
  </si>
  <si>
    <t>70730</t>
  </si>
  <si>
    <t>Harmony Union Elementary</t>
  </si>
  <si>
    <t>70763</t>
  </si>
  <si>
    <t>Horicon Elementary</t>
  </si>
  <si>
    <t>70789</t>
  </si>
  <si>
    <t>Kenwood</t>
  </si>
  <si>
    <t>70797</t>
  </si>
  <si>
    <t>Liberty Elementary</t>
  </si>
  <si>
    <t>70805</t>
  </si>
  <si>
    <t>Mark West Union Elementary</t>
  </si>
  <si>
    <t>70813</t>
  </si>
  <si>
    <t>Monte Rio Union Elementary</t>
  </si>
  <si>
    <t>70821</t>
  </si>
  <si>
    <t>Montgomery Elementary</t>
  </si>
  <si>
    <t>70839</t>
  </si>
  <si>
    <t>Oak Grove Union Elementary</t>
  </si>
  <si>
    <t>70847</t>
  </si>
  <si>
    <t>Old Adobe Union</t>
  </si>
  <si>
    <t>70854</t>
  </si>
  <si>
    <t>Petaluma City Elementary</t>
  </si>
  <si>
    <t>70862</t>
  </si>
  <si>
    <t>Petaluma Joint Union High</t>
  </si>
  <si>
    <t>70870</t>
  </si>
  <si>
    <t>Piner-Olivet Union Elementary</t>
  </si>
  <si>
    <t>70888</t>
  </si>
  <si>
    <t>Kashia Elementary</t>
  </si>
  <si>
    <t>70896</t>
  </si>
  <si>
    <t>Rincon Valley Union Elementary</t>
  </si>
  <si>
    <t>70904</t>
  </si>
  <si>
    <t>Roseland</t>
  </si>
  <si>
    <t>70912</t>
  </si>
  <si>
    <t>Santa Rosa Elementary</t>
  </si>
  <si>
    <t>70920</t>
  </si>
  <si>
    <t>Santa Rosa High</t>
  </si>
  <si>
    <t>70938</t>
  </si>
  <si>
    <t>Sebastopol Union Elementary</t>
  </si>
  <si>
    <t>70953</t>
  </si>
  <si>
    <t>Sonoma Valley Unified</t>
  </si>
  <si>
    <t>70961</t>
  </si>
  <si>
    <t>Twin Hills Union Elementary</t>
  </si>
  <si>
    <t>70979</t>
  </si>
  <si>
    <t>Two Rock Union</t>
  </si>
  <si>
    <t>70995</t>
  </si>
  <si>
    <t>Waugh Elementary</t>
  </si>
  <si>
    <t>71001</t>
  </si>
  <si>
    <t>West Side Union Elementary</t>
  </si>
  <si>
    <t>71019</t>
  </si>
  <si>
    <t>Wilmar Union Elementary</t>
  </si>
  <si>
    <t>71035</t>
  </si>
  <si>
    <t>Wright Elementary</t>
  </si>
  <si>
    <t>73882</t>
  </si>
  <si>
    <t>Cotati-Rohnert Park Unified</t>
  </si>
  <si>
    <t>75358</t>
  </si>
  <si>
    <t>Windsor Unified</t>
  </si>
  <si>
    <t>75390</t>
  </si>
  <si>
    <t>Healdsburg Unified</t>
  </si>
  <si>
    <t>50</t>
  </si>
  <si>
    <t>71043</t>
  </si>
  <si>
    <t>Ceres Unified</t>
  </si>
  <si>
    <t>71050</t>
  </si>
  <si>
    <t>Chatom Union</t>
  </si>
  <si>
    <t>71068</t>
  </si>
  <si>
    <t>Denair Unified</t>
  </si>
  <si>
    <t>71076</t>
  </si>
  <si>
    <t>Empire Union Elementary</t>
  </si>
  <si>
    <t>71084</t>
  </si>
  <si>
    <t>Gratton Elementary</t>
  </si>
  <si>
    <t>71092</t>
  </si>
  <si>
    <t>Hart-Ransom Union Elementary</t>
  </si>
  <si>
    <t>71100</t>
  </si>
  <si>
    <t>Hickman Community Charter</t>
  </si>
  <si>
    <t>71134</t>
  </si>
  <si>
    <t>Keyes Union</t>
  </si>
  <si>
    <t>71142</t>
  </si>
  <si>
    <t>Knights Ferry Elementary</t>
  </si>
  <si>
    <t>71167</t>
  </si>
  <si>
    <t>Modesto City Elementary</t>
  </si>
  <si>
    <t>71175</t>
  </si>
  <si>
    <t>Modesto City High</t>
  </si>
  <si>
    <t>71209</t>
  </si>
  <si>
    <t>Paradise Elementary</t>
  </si>
  <si>
    <t>71217</t>
  </si>
  <si>
    <t>Patterson Joint Unified</t>
  </si>
  <si>
    <t>71233</t>
  </si>
  <si>
    <t>Roberts Ferry Union Elementary</t>
  </si>
  <si>
    <t>71266</t>
  </si>
  <si>
    <t>Salida Union Elementary</t>
  </si>
  <si>
    <t>71274</t>
  </si>
  <si>
    <t>Shiloh Elementary</t>
  </si>
  <si>
    <t>71282</t>
  </si>
  <si>
    <t>Stanislaus Union Elementary</t>
  </si>
  <si>
    <t>71290</t>
  </si>
  <si>
    <t>Sylvan Union Elementary</t>
  </si>
  <si>
    <t>71324</t>
  </si>
  <si>
    <t>Valley Home Joint Elementary</t>
  </si>
  <si>
    <t>73601</t>
  </si>
  <si>
    <t>Newman-Crows Landing Unified</t>
  </si>
  <si>
    <t>75549</t>
  </si>
  <si>
    <t>Hughson Unified</t>
  </si>
  <si>
    <t>75556</t>
  </si>
  <si>
    <t>Riverbank Unified</t>
  </si>
  <si>
    <t>75564</t>
  </si>
  <si>
    <t>Oakdale Joint Unified</t>
  </si>
  <si>
    <t>75572</t>
  </si>
  <si>
    <t>Waterford Unified</t>
  </si>
  <si>
    <t>75739</t>
  </si>
  <si>
    <t>Turlock Unified</t>
  </si>
  <si>
    <t>51</t>
  </si>
  <si>
    <t>71357</t>
  </si>
  <si>
    <t>Brittan Elementary</t>
  </si>
  <si>
    <t>71365</t>
  </si>
  <si>
    <t>Browns Elementary</t>
  </si>
  <si>
    <t>71373</t>
  </si>
  <si>
    <t>East Nicolaus Joint Union High</t>
  </si>
  <si>
    <t>71381</t>
  </si>
  <si>
    <t>Franklin Elementary</t>
  </si>
  <si>
    <t>71399</t>
  </si>
  <si>
    <t>Live Oak Unified</t>
  </si>
  <si>
    <t>71407</t>
  </si>
  <si>
    <t>Marcum-Illinois Union Elementary</t>
  </si>
  <si>
    <t>71415</t>
  </si>
  <si>
    <t>Meridian Elementary</t>
  </si>
  <si>
    <t>71423</t>
  </si>
  <si>
    <t>Nuestro Elementary</t>
  </si>
  <si>
    <t>71431</t>
  </si>
  <si>
    <t>Pleasant Grove Joint Union</t>
  </si>
  <si>
    <t>71449</t>
  </si>
  <si>
    <t>Sutter Union High</t>
  </si>
  <si>
    <t>71456</t>
  </si>
  <si>
    <t>Winship-Robbins</t>
  </si>
  <si>
    <t>71464</t>
  </si>
  <si>
    <t>Yuba City Unified</t>
  </si>
  <si>
    <t>52</t>
  </si>
  <si>
    <t>71472</t>
  </si>
  <si>
    <t>Antelope Elementary</t>
  </si>
  <si>
    <t>71498</t>
  </si>
  <si>
    <t>Corning Union Elementary</t>
  </si>
  <si>
    <t>71506</t>
  </si>
  <si>
    <t>Corning Union High</t>
  </si>
  <si>
    <t>71522</t>
  </si>
  <si>
    <t>Evergreen Union</t>
  </si>
  <si>
    <t>71530</t>
  </si>
  <si>
    <t>Flournoy Union Elementary</t>
  </si>
  <si>
    <t>71548</t>
  </si>
  <si>
    <t>Gerber Union Elementary</t>
  </si>
  <si>
    <t>71555</t>
  </si>
  <si>
    <t>Kirkwood Elementary</t>
  </si>
  <si>
    <t>71563</t>
  </si>
  <si>
    <t>Lassen View Union Elementary</t>
  </si>
  <si>
    <t>71571</t>
  </si>
  <si>
    <t>Los Molinos Unified</t>
  </si>
  <si>
    <t>71621</t>
  </si>
  <si>
    <t>Red Bluff Union Elementary</t>
  </si>
  <si>
    <t>71639</t>
  </si>
  <si>
    <t>Red Bluff Joint Union High</t>
  </si>
  <si>
    <t>71647</t>
  </si>
  <si>
    <t>Reeds Creek Elementary</t>
  </si>
  <si>
    <t>71654</t>
  </si>
  <si>
    <t>Richfield Elementary</t>
  </si>
  <si>
    <t>53</t>
  </si>
  <si>
    <t>71662</t>
  </si>
  <si>
    <t>Burnt Ranch Elementary</t>
  </si>
  <si>
    <t>71670</t>
  </si>
  <si>
    <t>Coffee Creek Elementary</t>
  </si>
  <si>
    <t>71696</t>
  </si>
  <si>
    <t>Douglas City Elementary</t>
  </si>
  <si>
    <t>71738</t>
  </si>
  <si>
    <t>Junction City Elementary</t>
  </si>
  <si>
    <t>71746</t>
  </si>
  <si>
    <t>Lewiston Elementary</t>
  </si>
  <si>
    <t>71761</t>
  </si>
  <si>
    <t>Trinity Center Elementary</t>
  </si>
  <si>
    <t>73833</t>
  </si>
  <si>
    <t>Southern Trinity Joint Unified</t>
  </si>
  <si>
    <t>75028</t>
  </si>
  <si>
    <t>Mountain Valley Unified</t>
  </si>
  <si>
    <t>76513</t>
  </si>
  <si>
    <t>Trinity Alps Unified</t>
  </si>
  <si>
    <t>54</t>
  </si>
  <si>
    <t>71795</t>
  </si>
  <si>
    <t>Allensworth Elementary</t>
  </si>
  <si>
    <t>71803</t>
  </si>
  <si>
    <t>Alpaugh Unified</t>
  </si>
  <si>
    <t>71811</t>
  </si>
  <si>
    <t>Alta Vista Elementary</t>
  </si>
  <si>
    <t>71829</t>
  </si>
  <si>
    <t>Buena Vista Elementary</t>
  </si>
  <si>
    <t>71837</t>
  </si>
  <si>
    <t>Burton Elementary</t>
  </si>
  <si>
    <t>71852</t>
  </si>
  <si>
    <t>Columbine Elementary</t>
  </si>
  <si>
    <t>71860</t>
  </si>
  <si>
    <t>Cutler-Orosi Joint Unified</t>
  </si>
  <si>
    <t>71894</t>
  </si>
  <si>
    <t>Ducor Union Elementary</t>
  </si>
  <si>
    <t>71902</t>
  </si>
  <si>
    <t>Earlimart Elementary</t>
  </si>
  <si>
    <t>71944</t>
  </si>
  <si>
    <t>71951</t>
  </si>
  <si>
    <t>Hot Springs Elementary</t>
  </si>
  <si>
    <t>71969</t>
  </si>
  <si>
    <t>Kings River Union Elementary</t>
  </si>
  <si>
    <t>71985</t>
  </si>
  <si>
    <t>71993</t>
  </si>
  <si>
    <t>Lindsay Unified</t>
  </si>
  <si>
    <t>72009</t>
  </si>
  <si>
    <t>Monson-Sultana Joint Union Elementary</t>
  </si>
  <si>
    <t>72017</t>
  </si>
  <si>
    <t>Oak Valley Union Elementary</t>
  </si>
  <si>
    <t>72025</t>
  </si>
  <si>
    <t>Outside Creek Elementary</t>
  </si>
  <si>
    <t>72033</t>
  </si>
  <si>
    <t>Palo Verde Union Elementary</t>
  </si>
  <si>
    <t>72041</t>
  </si>
  <si>
    <t>Pixley Union Elementary</t>
  </si>
  <si>
    <t>72058</t>
  </si>
  <si>
    <t>Pleasant View Elementary</t>
  </si>
  <si>
    <t>72082</t>
  </si>
  <si>
    <t>Richgrove Elementary</t>
  </si>
  <si>
    <t>72090</t>
  </si>
  <si>
    <t>Rockford Elementary</t>
  </si>
  <si>
    <t>72108</t>
  </si>
  <si>
    <t>Saucelito Elementary</t>
  </si>
  <si>
    <t>72116</t>
  </si>
  <si>
    <t>Sequoia Union Elementary</t>
  </si>
  <si>
    <t>72132</t>
  </si>
  <si>
    <t>Springville Union Elementary</t>
  </si>
  <si>
    <t>72140</t>
  </si>
  <si>
    <t>Stone Corral Elementary</t>
  </si>
  <si>
    <t>72157</t>
  </si>
  <si>
    <t>Strathmore Union Elementary</t>
  </si>
  <si>
    <t>72173</t>
  </si>
  <si>
    <t>Sundale Union Elementary</t>
  </si>
  <si>
    <t>72181</t>
  </si>
  <si>
    <t>Sunnyside Union Elementary</t>
  </si>
  <si>
    <t>72199</t>
  </si>
  <si>
    <t>Terra Bella Union Elementary</t>
  </si>
  <si>
    <t>72207</t>
  </si>
  <si>
    <t>Three Rivers Union Elementary</t>
  </si>
  <si>
    <t>72215</t>
  </si>
  <si>
    <t>Tipton Elementary</t>
  </si>
  <si>
    <t>72223</t>
  </si>
  <si>
    <t>Traver Joint Elementary</t>
  </si>
  <si>
    <t>72231</t>
  </si>
  <si>
    <t>Tulare City</t>
  </si>
  <si>
    <t>72249</t>
  </si>
  <si>
    <t>Tulare Joint Union High</t>
  </si>
  <si>
    <t>72256</t>
  </si>
  <si>
    <t>Visalia Unified</t>
  </si>
  <si>
    <t>72264</t>
  </si>
  <si>
    <t>Waukena Joint Union Elementary</t>
  </si>
  <si>
    <t>72298</t>
  </si>
  <si>
    <t>Woodville Union Elementary</t>
  </si>
  <si>
    <t>75325</t>
  </si>
  <si>
    <t>Farmersville Unified</t>
  </si>
  <si>
    <t>75523</t>
  </si>
  <si>
    <t>Porterville Unified</t>
  </si>
  <si>
    <t>75531</t>
  </si>
  <si>
    <t>Dinuba Unified</t>
  </si>
  <si>
    <t>76794</t>
  </si>
  <si>
    <t>Woodlake Unified</t>
  </si>
  <si>
    <t>76836</t>
  </si>
  <si>
    <t>Exeter Unified</t>
  </si>
  <si>
    <t>55</t>
  </si>
  <si>
    <t>72306</t>
  </si>
  <si>
    <t>Belleview Elementary</t>
  </si>
  <si>
    <t>72348</t>
  </si>
  <si>
    <t>Columbia Union</t>
  </si>
  <si>
    <t>72355</t>
  </si>
  <si>
    <t>Curtis Creek Elementary</t>
  </si>
  <si>
    <t>72363</t>
  </si>
  <si>
    <t>Jamestown Elementary</t>
  </si>
  <si>
    <t>72371</t>
  </si>
  <si>
    <t>Sonora Elementary</t>
  </si>
  <si>
    <t>72389</t>
  </si>
  <si>
    <t>Sonora Union High</t>
  </si>
  <si>
    <t>72397</t>
  </si>
  <si>
    <t>Soulsbyville Elementary</t>
  </si>
  <si>
    <t>72405</t>
  </si>
  <si>
    <t>Summerville Elementary</t>
  </si>
  <si>
    <t>72413</t>
  </si>
  <si>
    <t>Summerville Union High</t>
  </si>
  <si>
    <t>72421</t>
  </si>
  <si>
    <t>Twain Harte</t>
  </si>
  <si>
    <t>75184</t>
  </si>
  <si>
    <t>Big Oak Flat-Groveland Unified</t>
  </si>
  <si>
    <t>56</t>
  </si>
  <si>
    <t>72447</t>
  </si>
  <si>
    <t>Briggs Elementary</t>
  </si>
  <si>
    <t>72454</t>
  </si>
  <si>
    <t>Fillmore Unified</t>
  </si>
  <si>
    <t>72462</t>
  </si>
  <si>
    <t>Hueneme Elementary</t>
  </si>
  <si>
    <t>72470</t>
  </si>
  <si>
    <t>Mesa Union Elementary</t>
  </si>
  <si>
    <t>72504</t>
  </si>
  <si>
    <t>Mupu Elementary</t>
  </si>
  <si>
    <t>72512</t>
  </si>
  <si>
    <t>72520</t>
  </si>
  <si>
    <t>Ojai Unified</t>
  </si>
  <si>
    <t>72538</t>
  </si>
  <si>
    <t>Oxnard</t>
  </si>
  <si>
    <t>72546</t>
  </si>
  <si>
    <t>Oxnard Union High</t>
  </si>
  <si>
    <t>72553</t>
  </si>
  <si>
    <t>Pleasant Valley</t>
  </si>
  <si>
    <t>72561</t>
  </si>
  <si>
    <t>Rio Elementary</t>
  </si>
  <si>
    <t>72579</t>
  </si>
  <si>
    <t>Santa Clara Elementary</t>
  </si>
  <si>
    <t>72603</t>
  </si>
  <si>
    <t>Simi Valley Unified</t>
  </si>
  <si>
    <t>72611</t>
  </si>
  <si>
    <t>Somis Union</t>
  </si>
  <si>
    <t>72652</t>
  </si>
  <si>
    <t>Ventura Unified</t>
  </si>
  <si>
    <t>73759</t>
  </si>
  <si>
    <t>Conejo Valley Unified</t>
  </si>
  <si>
    <t>73874</t>
  </si>
  <si>
    <t>Oak Park Unified</t>
  </si>
  <si>
    <t>73940</t>
  </si>
  <si>
    <t>Moorpark Unified</t>
  </si>
  <si>
    <t>76828</t>
  </si>
  <si>
    <t>Santa Paula Unified</t>
  </si>
  <si>
    <t>57</t>
  </si>
  <si>
    <t>72678</t>
  </si>
  <si>
    <t>Davis Joint Unified</t>
  </si>
  <si>
    <t>72686</t>
  </si>
  <si>
    <t>Esparto Unified</t>
  </si>
  <si>
    <t>72694</t>
  </si>
  <si>
    <t>72702</t>
  </si>
  <si>
    <t>Winters Joint Unified</t>
  </si>
  <si>
    <t>72710</t>
  </si>
  <si>
    <t>Woodland Joint Unified</t>
  </si>
  <si>
    <t>58</t>
  </si>
  <si>
    <t>72728</t>
  </si>
  <si>
    <t>Camptonville Elementary</t>
  </si>
  <si>
    <t>72736</t>
  </si>
  <si>
    <t>Marysville Joint Unified</t>
  </si>
  <si>
    <t>72744</t>
  </si>
  <si>
    <t>Plumas Lake Elementary</t>
  </si>
  <si>
    <t>72751</t>
  </si>
  <si>
    <t>Wheatland</t>
  </si>
  <si>
    <t>72769</t>
  </si>
  <si>
    <t>Wheatland Union High</t>
  </si>
  <si>
    <t>Stored Procedure</t>
  </si>
  <si>
    <t>dbo.DP_DistrictLCFFCalculation</t>
  </si>
  <si>
    <t>Reporting Period</t>
  </si>
  <si>
    <t>62, 12-31-2100</t>
  </si>
  <si>
    <t>Database</t>
  </si>
  <si>
    <t>LCFF - Apportionment</t>
  </si>
  <si>
    <t>Date Pulled</t>
  </si>
  <si>
    <t>EntityId</t>
  </si>
  <si>
    <t>Ccode</t>
  </si>
  <si>
    <t>DCode</t>
  </si>
  <si>
    <t>LEA</t>
  </si>
  <si>
    <t>GK3BGperAda</t>
  </si>
  <si>
    <t>G46BGperAda</t>
  </si>
  <si>
    <t>G78BGperAda</t>
  </si>
  <si>
    <t>G912BGperAda</t>
  </si>
  <si>
    <t>ColaFactor</t>
  </si>
  <si>
    <t>GradesColaTkK3</t>
  </si>
  <si>
    <t>GradesCola46</t>
  </si>
  <si>
    <t>GradesCola78</t>
  </si>
  <si>
    <t>GradesCola912</t>
  </si>
  <si>
    <t>Bga22_23</t>
  </si>
  <si>
    <t>BgaGTkK3</t>
  </si>
  <si>
    <t>BgaG46</t>
  </si>
  <si>
    <t>BgaG78</t>
  </si>
  <si>
    <t>BgaG912</t>
  </si>
  <si>
    <t>AdjGK3BGperAda</t>
  </si>
  <si>
    <t>AdjG46BGperAda</t>
  </si>
  <si>
    <t>AdjG78BGperAda</t>
  </si>
  <si>
    <t>AdjG912BGperAda</t>
  </si>
  <si>
    <t>GK3Adj</t>
  </si>
  <si>
    <t>G912Adj</t>
  </si>
  <si>
    <t>GK3CyAdjBGperAda</t>
  </si>
  <si>
    <t>G912CyAdjBGperAda</t>
  </si>
  <si>
    <t>GK3AdaExNss</t>
  </si>
  <si>
    <t>G46AdaExNss</t>
  </si>
  <si>
    <t>G78AdaExNss</t>
  </si>
  <si>
    <t>G912AdaExNss</t>
  </si>
  <si>
    <t>TotBsGrantAda</t>
  </si>
  <si>
    <t>GK3AdaIncNss</t>
  </si>
  <si>
    <t>G46AdaIncNss</t>
  </si>
  <si>
    <t>G78AdaIncNss</t>
  </si>
  <si>
    <t>G912AdaIncNss</t>
  </si>
  <si>
    <t>TotSuppCgAda</t>
  </si>
  <si>
    <t>GK3BGEnt</t>
  </si>
  <si>
    <t>G46BGEnt</t>
  </si>
  <si>
    <t>G78BGEnt</t>
  </si>
  <si>
    <t>G912BGEnt</t>
  </si>
  <si>
    <t>TotBGEnt</t>
  </si>
  <si>
    <t>UndupPupPerSuppGrant</t>
  </si>
  <si>
    <t>SuppGntFactor</t>
  </si>
  <si>
    <t>GK3SuppGrant</t>
  </si>
  <si>
    <t>G46SuppGrant</t>
  </si>
  <si>
    <t>G78SuppGrant</t>
  </si>
  <si>
    <t>G912SuppGrant</t>
  </si>
  <si>
    <t>TotSuppGrant</t>
  </si>
  <si>
    <t>UndupPupPerConcGrant</t>
  </si>
  <si>
    <t>PerCalcConcFactor</t>
  </si>
  <si>
    <t>ConcGrantFactor</t>
  </si>
  <si>
    <t>GK3ConcGrant</t>
  </si>
  <si>
    <t>G46ConcGrant</t>
  </si>
  <si>
    <t>G78ConcGrant</t>
  </si>
  <si>
    <t>G912ConcGrant</t>
  </si>
  <si>
    <t>TotConcGrant</t>
  </si>
  <si>
    <t>TotBsSupCg</t>
  </si>
  <si>
    <t>NssAllow</t>
  </si>
  <si>
    <t>TIIBGAddon</t>
  </si>
  <si>
    <t>PYAddOnHst</t>
  </si>
  <si>
    <t>HTSTAddon</t>
  </si>
  <si>
    <t>PYAddOnSsdBusReplace</t>
  </si>
  <si>
    <t>SSDBRAddon</t>
  </si>
  <si>
    <t>ErtAddon</t>
  </si>
  <si>
    <t>PyTkAddonRatePerAda</t>
  </si>
  <si>
    <t>CyTkAddonRatePerAda</t>
  </si>
  <si>
    <t>CyTkAda</t>
  </si>
  <si>
    <t>TkAddon</t>
  </si>
  <si>
    <t>TotalAddon</t>
  </si>
  <si>
    <t>LcffTargetEnt</t>
  </si>
  <si>
    <t>MiscAdjust</t>
  </si>
  <si>
    <t>TransitionEntitlement</t>
  </si>
  <si>
    <t>TranFundingLocalRevenue</t>
  </si>
  <si>
    <t>GrossStateAid</t>
  </si>
  <si>
    <t>TranFundingEdProtectAcctEntitlement</t>
  </si>
  <si>
    <t>NetStateAid</t>
  </si>
  <si>
    <t>AdjRevLim4MinStateAid201213</t>
  </si>
  <si>
    <t>MinStAidCYFundedADAIncludeNSS</t>
  </si>
  <si>
    <t>AdjTotalRevLimit</t>
  </si>
  <si>
    <t>NSSAllowanceDef201213</t>
  </si>
  <si>
    <t>MinStateAidAdj</t>
  </si>
  <si>
    <t>MinStAidLocalRevenue</t>
  </si>
  <si>
    <t>MinStAidEdProtectAcctEntitlement</t>
  </si>
  <si>
    <t>RevLimitMinStateAid</t>
  </si>
  <si>
    <t>CatMinStateAid</t>
  </si>
  <si>
    <t>MinStateAidGuarantee</t>
  </si>
  <si>
    <t>AdditionalStateAidMinGuarantee</t>
  </si>
  <si>
    <t>LcffStateAidAdj4MinStateAidGuarantee</t>
  </si>
  <si>
    <t>ExTaxBaStLcff</t>
  </si>
  <si>
    <t>LocRevExTxbeforeMinStAid</t>
  </si>
  <si>
    <t>infoGTk3</t>
  </si>
  <si>
    <t>infoG46</t>
  </si>
  <si>
    <t>infoG78</t>
  </si>
  <si>
    <t>infoG912</t>
  </si>
  <si>
    <t>ModificationDate</t>
  </si>
  <si>
    <t>EffectiveTo</t>
  </si>
  <si>
    <t>76471</t>
  </si>
  <si>
    <t>SBC-High Tech High Learning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</si>
  <si>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</si>
  <si>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</si>
  <si>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</si>
  <si>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</si>
  <si>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</si>
  <si>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</si>
  <si>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</si>
  <si>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</si>
  <si>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</si>
  <si>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</si>
  <si>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</si>
  <si>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</si>
  <si>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</si>
  <si>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</si>
  <si>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</si>
  <si>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</si>
  <si>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</si>
  <si>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</si>
  <si>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</si>
  <si>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</si>
  <si>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</si>
  <si>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</si>
  <si>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</si>
  <si>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C-1</t>
  </si>
  <si>
    <t>C-2</t>
  </si>
  <si>
    <t>C-3</t>
  </si>
  <si>
    <t>C-4</t>
  </si>
  <si>
    <t>C-5</t>
  </si>
  <si>
    <t>D-1</t>
  </si>
  <si>
    <t>D-2</t>
  </si>
  <si>
    <t>D-3</t>
  </si>
  <si>
    <t>D-4</t>
  </si>
  <si>
    <t>D-5</t>
  </si>
  <si>
    <t>D-6</t>
  </si>
  <si>
    <t>D-7</t>
  </si>
  <si>
    <t>E-1</t>
  </si>
  <si>
    <t>E-2</t>
  </si>
  <si>
    <t>E-3</t>
  </si>
  <si>
    <t>E-4</t>
  </si>
  <si>
    <t>E-5</t>
  </si>
  <si>
    <t>E-6</t>
  </si>
  <si>
    <t>E-7</t>
  </si>
  <si>
    <t>E-8</t>
  </si>
  <si>
    <t>F-1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</si>
  <si>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</si>
  <si>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</si>
  <si>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</si>
  <si>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</si>
  <si>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</si>
  <si>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</si>
  <si>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</si>
  <si>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</si>
  <si>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</si>
  <si>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</si>
  <si>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G-11</t>
  </si>
  <si>
    <t>G-12</t>
  </si>
  <si>
    <t>H-1</t>
  </si>
  <si>
    <t>H-2</t>
  </si>
  <si>
    <t>H-3</t>
  </si>
  <si>
    <t>I-1</t>
  </si>
  <si>
    <t>I-2</t>
  </si>
  <si>
    <t>I-3</t>
  </si>
  <si>
    <t>I-4</t>
  </si>
  <si>
    <t>J-1</t>
  </si>
  <si>
    <t>J-2</t>
  </si>
  <si>
    <t>J-3</t>
  </si>
  <si>
    <t>J-4</t>
  </si>
  <si>
    <t>J-5</t>
  </si>
  <si>
    <t>J-6</t>
  </si>
  <si>
    <t>J-7</t>
  </si>
  <si>
    <t>J-8</t>
  </si>
  <si>
    <t>J-9</t>
  </si>
  <si>
    <t>J-10</t>
  </si>
  <si>
    <t>K-1</t>
  </si>
  <si>
    <t>K-2</t>
  </si>
  <si>
    <t>L-1</t>
  </si>
  <si>
    <t>L-2</t>
  </si>
  <si>
    <t>M-1</t>
  </si>
  <si>
    <t>M-2</t>
  </si>
  <si>
    <t>M-3</t>
  </si>
  <si>
    <t>M-4</t>
  </si>
  <si>
    <t xml:space="preserve">DATES </t>
  </si>
  <si>
    <t>PY GK3BGperAda</t>
  </si>
  <si>
    <t>PY G46BGperAda</t>
  </si>
  <si>
    <t>PY G78BGperAda</t>
  </si>
  <si>
    <t>PY G912BGperAda</t>
  </si>
  <si>
    <t>CY BG Per ADA  TK/K-3</t>
  </si>
  <si>
    <t>CY BG Per ADA  4-6</t>
  </si>
  <si>
    <t>CY BG Per ADA  7-8</t>
  </si>
  <si>
    <t>CY BG Per ADA  9-12</t>
  </si>
  <si>
    <t xml:space="preserve">GTK/K-3 Adjustment </t>
  </si>
  <si>
    <t>G9-12 Adjustment</t>
  </si>
  <si>
    <t>CY Adjusted Base Grant per ADA 
TK/K-3 (A-6 * A-10)</t>
  </si>
  <si>
    <t>CY Adjusted Base Grant per ADA 
9-12  (A-9* A-11)</t>
  </si>
  <si>
    <t>BG ADA Excluding NSS ADA 
TK/K-3</t>
  </si>
  <si>
    <t>BG ADA Excluding NSS ADA 
4-6</t>
  </si>
  <si>
    <t>BG ADA Excluding NSS ADA 
7-8</t>
  </si>
  <si>
    <t>BG ADA Excluding NSS ADA 
9-12</t>
  </si>
  <si>
    <t>TOTAL BASE GRANT ADA 
B1 through B-4</t>
  </si>
  <si>
    <t xml:space="preserve">SUPPLEMENTAL &amp; CONCENTRATION GRANT ADA 
(INCLUDES NSS ADA)
TK/K-3 ADA </t>
  </si>
  <si>
    <t xml:space="preserve">SUPPLEMENTAL &amp; CONCENTRATION GRANT ADA 
(INCLUDES NSS ADA)
4-6 ADA </t>
  </si>
  <si>
    <t>SUPPLEMENTAL &amp; CONCENTRATION GRANT ADA 
(INCLUDES NSS ADA)
7-8 ADA</t>
  </si>
  <si>
    <t>SUPPLEMENTAL &amp; CONCENTRATION GRANT ADA 
(INCLUDES NSS ADA)
9-12 ADA</t>
  </si>
  <si>
    <r>
      <t xml:space="preserve">TOTAL  
SUPPLEMENTAL &amp; CONCENTRATION GRANT ADA 
</t>
    </r>
    <r>
      <rPr>
        <sz val="9"/>
        <color theme="0"/>
        <rFont val="Calibri"/>
        <family val="2"/>
        <scheme val="minor"/>
      </rPr>
      <t>(INCLUDES NSS ADA)</t>
    </r>
  </si>
  <si>
    <t xml:space="preserve">BASE GRANT 
TK/K-3 
(A-12 * B-1) </t>
  </si>
  <si>
    <t>BASE GRANT 
4-6
(A-7 * B-2)</t>
  </si>
  <si>
    <t>BASE GRANT 
7-8
(A-8 * B-3)</t>
  </si>
  <si>
    <t xml:space="preserve">BASE GRANT 
9-12
(A-13 * B-4) </t>
  </si>
  <si>
    <t>TOTA BASE GRANT 
(SUM C-1 through C-4)</t>
  </si>
  <si>
    <t xml:space="preserve">Unduplicated Pupil Percentage 
Supplemental Grant </t>
  </si>
  <si>
    <t xml:space="preserve">SUPPLEMENTAL GRANT FACOTR </t>
  </si>
  <si>
    <t>SUPPLEMENTAL GRANT FACTOR
TK/K-3 
(A-12*B-6*D-1*D-2)</t>
  </si>
  <si>
    <t>SUPPLEMENTAL GRANT FACTOR
4-6
(A-7*B-7*D-1*D-2)</t>
  </si>
  <si>
    <t xml:space="preserve">SUPPLEMENTAL GRANT FACTOR
7-8
(A-8*B-8*D-1*D-2)
</t>
  </si>
  <si>
    <t>SUPPLEMENTAL GRANT FACTOR
9-12
(A-13*B-9*D-1*D-2)</t>
  </si>
  <si>
    <t>TOTAL SUPPLEMENTAL GRANT FACTOR
(SUM OF D-3 thru D-6)</t>
  </si>
  <si>
    <t xml:space="preserve">Unduplicatd Pupil Percentage 
Concentration Grant </t>
  </si>
  <si>
    <t xml:space="preserve">Percentage Used to Calculate Concentration Grant (E-1 exceeds 55%......) </t>
  </si>
  <si>
    <t xml:space="preserve">Concentration Grant Factor </t>
  </si>
  <si>
    <t>Concentration Grant 
TK/K-3
(A-12*B-6*E-2*E-3)</t>
  </si>
  <si>
    <t>Concentration Grant
4-6
(A-7*B-7*E-2*E-3)</t>
  </si>
  <si>
    <t>Concentration Grant
7-8
(A-8*B-8*E-2*E-3)</t>
  </si>
  <si>
    <t>Concentration Grant
9-12
(A-13*B-9*E-2*E-3)</t>
  </si>
  <si>
    <t>Total Concentration Grant
(Sum of E-4 through E-7)</t>
  </si>
  <si>
    <t>Total Base, Supplemental &amp; Concentration Grant
(C-5+D-7+E-8)</t>
  </si>
  <si>
    <t xml:space="preserve">NSS ALLOWANCE </t>
  </si>
  <si>
    <t>Based On
12-13 Targeted Instructional Improvement Block Grant(TIIBG) Add-on</t>
  </si>
  <si>
    <t>Prior Year Add-On
12-13 Home to School Transportation</t>
  </si>
  <si>
    <t>Current Year Add-On 12-13 Home to School Transportation
(A-5*G-3)</t>
  </si>
  <si>
    <t>Prior Year 12-13 Small School District Bus Replacement Program</t>
  </si>
  <si>
    <t>Current Year 12-13 Small School District Bus Replacement Program
(A-5*G-5)</t>
  </si>
  <si>
    <t>Economic Recovery Target
Add-On
[EC 42238.25(d)]</t>
  </si>
  <si>
    <t xml:space="preserve">Prior Year Transitional Kindergarten Add-On Rate per ADA </t>
  </si>
  <si>
    <t>Current Year Transitional Kindergarten Add-On Rate per ADA 
(A-5 * G-8)</t>
  </si>
  <si>
    <t xml:space="preserve">Current Year Transitional Kindergarten ADA </t>
  </si>
  <si>
    <t>Transitional Kindergarten Add-On 
[EC 42238.02(g)(2)]
(G-9*G-10)</t>
  </si>
  <si>
    <t>Total Allowance and Add-On Amounts 
(G-1 + G-2+G-4+G-6+G-7+G-11)</t>
  </si>
  <si>
    <t>LCFF ENTITLEMENT BEFORE ADJUSTMENT 
(F-1 + G-12)</t>
  </si>
  <si>
    <t xml:space="preserve">MISCELLANEOUS ADJUSTMENTS 
(CSP) </t>
  </si>
  <si>
    <t>TOTAL LCFF ENTITLEMENT 
(H-1 + H-2)</t>
  </si>
  <si>
    <t xml:space="preserve">LOCAL REVENUE </t>
  </si>
  <si>
    <t>GROSS STATE AID
(H-3 - E-1; IF LESS THAN 0, I-2=0)</t>
  </si>
  <si>
    <t>EDUCATION PROTECTION ACCOUNT ENTITLEMENT</t>
  </si>
  <si>
    <t>NET STATE AID 
(I-2 - I-3; IF LESS THAN 0, I-4=0)</t>
  </si>
  <si>
    <t xml:space="preserve">1213 ADJUSTED REVENUE LIMIT PER ADA FOR MIN. STATE AID </t>
  </si>
  <si>
    <t xml:space="preserve">MSA
CURRENT YEAR 
FUNDED ADA 
(INCLUDING NSS) </t>
  </si>
  <si>
    <t>ADJUSTD TOTAL REVENUE LIMIT 
(J-1 * J-2)</t>
  </si>
  <si>
    <t>1213 NSS ALLOWANCE
(DEFICITED)</t>
  </si>
  <si>
    <t xml:space="preserve">MINIMUM STATE AID ADJUSTMENTS </t>
  </si>
  <si>
    <t xml:space="preserve">
 LOCAL REVENUE
(EQUALS I-1)</t>
  </si>
  <si>
    <t xml:space="preserve">
EDUCATION PROTECTION ACCOUNT ENTITLEMENT
(EQUALS I-3)</t>
  </si>
  <si>
    <t>REVENUE LIMIT MINIMUM STATE AID
(J-3 + J-4 + J-5  - J-6 - J-7; 
IF ESS THAN O, J-8 = 0)</t>
  </si>
  <si>
    <t xml:space="preserve">CATEGORICAL MINIMUM STATE AID </t>
  </si>
  <si>
    <t>MINIMUM STATE AID GUARANTEE
(J-8 + J-9)</t>
  </si>
  <si>
    <t>ADDITIONAL STATE AID TO MEET THE MINIMUM GUARANTEE
(J-10  -  I-4; IF LESS THAN 0, K-1 = 0)</t>
  </si>
  <si>
    <t>LCFF STATE AID, ADJUSTED FOR MINIMUM STATE AID GUARANTEE
(I-4 + K-1)</t>
  </si>
  <si>
    <t>EXCESS TAX/ BASIC AID STATUS for LCFF 
(H-3 - I-1 - J-9; if less than or equal to 0, L-1 = TRUE; else FALSE)
 [EC 42238.02(o)]</t>
  </si>
  <si>
    <t xml:space="preserve">LOCAL REVENUE IN EXCESS OF TOTAL LCFF ENTITLEMENT BEFORE MSA
(H-3  -  I-1; IF GREATER THAN 0, L-2 = 0) (ABSOLUTE VALUE) </t>
  </si>
  <si>
    <t>GRADES TK/K-3 [A-12 + (A-12 * D-1 * D-2) + (A-12 * E-2 * E-3)]</t>
  </si>
  <si>
    <t>GRADES 4-6 [A-7 + (A-7 * D-1 * D-2) + (A-7 * E-2 * E-3)]</t>
  </si>
  <si>
    <t>GRADES 7-8 [A-8 + (A-8* D-1 * D-2) + (A-8 * E-2 * E-3)]</t>
  </si>
  <si>
    <t>GRADES 9-12  [A-13 + (A-13 * D-1 * D-2) + (A-13 * E-2 * E-3)]</t>
  </si>
  <si>
    <t xml:space="preserve">MODIFICATION DATE </t>
  </si>
  <si>
    <t xml:space="preserve">EFFECTIVE TO </t>
  </si>
  <si>
    <t>31625</t>
  </si>
  <si>
    <t>California School for the Deaf-Riverside (State Special Schl)</t>
  </si>
  <si>
    <t>Rockford  Elementary</t>
  </si>
  <si>
    <t>LEA Type</t>
  </si>
  <si>
    <t>School Code</t>
  </si>
  <si>
    <t>0112607</t>
  </si>
  <si>
    <t>Envision Academy for Arts &amp; Technology</t>
  </si>
  <si>
    <t>0811</t>
  </si>
  <si>
    <t>0114363</t>
  </si>
  <si>
    <t>American Indian Public Charter School II</t>
  </si>
  <si>
    <t>0882</t>
  </si>
  <si>
    <t>0123968</t>
  </si>
  <si>
    <t>Community School for Creative Education</t>
  </si>
  <si>
    <t>1284</t>
  </si>
  <si>
    <t>0124172</t>
  </si>
  <si>
    <t>Yu Ming Charter</t>
  </si>
  <si>
    <t>1296</t>
  </si>
  <si>
    <t>0126748</t>
  </si>
  <si>
    <t>LPS Oakland R &amp; D Campus</t>
  </si>
  <si>
    <t>1449</t>
  </si>
  <si>
    <t>0130625</t>
  </si>
  <si>
    <t>Alternatives in Action</t>
  </si>
  <si>
    <t>0398</t>
  </si>
  <si>
    <t>0131581</t>
  </si>
  <si>
    <t>Oakland Unity Middle School</t>
  </si>
  <si>
    <t>1707</t>
  </si>
  <si>
    <t>0136101</t>
  </si>
  <si>
    <t>Connecting Waters Charter School, East Bay</t>
  </si>
  <si>
    <t>1881</t>
  </si>
  <si>
    <t>0136226</t>
  </si>
  <si>
    <t>Opportunity Academy</t>
  </si>
  <si>
    <t>1888</t>
  </si>
  <si>
    <t>0138867</t>
  </si>
  <si>
    <t>Hayward Collegiate Charter</t>
  </si>
  <si>
    <t>2027</t>
  </si>
  <si>
    <t>6001788</t>
  </si>
  <si>
    <t>Cox Academy</t>
  </si>
  <si>
    <t>0740</t>
  </si>
  <si>
    <t>6002000</t>
  </si>
  <si>
    <t>Lazear Charter Academy</t>
  </si>
  <si>
    <t>1464</t>
  </si>
  <si>
    <t>0119222</t>
  </si>
  <si>
    <t>Nea Community Learning Center</t>
  </si>
  <si>
    <t>1066</t>
  </si>
  <si>
    <t>0122085</t>
  </si>
  <si>
    <t>The Academy of Alameda</t>
  </si>
  <si>
    <t>1181</t>
  </si>
  <si>
    <t>0130609</t>
  </si>
  <si>
    <t>Alameda Community Learning Center</t>
  </si>
  <si>
    <t>0352</t>
  </si>
  <si>
    <t>0130534</t>
  </si>
  <si>
    <t>Circle of Independent Learning</t>
  </si>
  <si>
    <t>0152</t>
  </si>
  <si>
    <t>0108670</t>
  </si>
  <si>
    <t>Leadership Public Schools - Hayward</t>
  </si>
  <si>
    <t>0684</t>
  </si>
  <si>
    <t>0127696</t>
  </si>
  <si>
    <t>Knowledge Enlightens You (KEY) Academy</t>
  </si>
  <si>
    <t>1514</t>
  </si>
  <si>
    <t>0127944</t>
  </si>
  <si>
    <t>Hayward Twin Oaks Montessori</t>
  </si>
  <si>
    <t>1543</t>
  </si>
  <si>
    <t>0137646</t>
  </si>
  <si>
    <t>Impact Academy of Arts &amp; Technology</t>
  </si>
  <si>
    <t>0836</t>
  </si>
  <si>
    <t>0100065</t>
  </si>
  <si>
    <t>Oakland Unity High</t>
  </si>
  <si>
    <t>0510</t>
  </si>
  <si>
    <t>0106906</t>
  </si>
  <si>
    <t>Bay Area Technology</t>
  </si>
  <si>
    <t>0661</t>
  </si>
  <si>
    <t>0108944</t>
  </si>
  <si>
    <t>Lighthouse Community Charter High</t>
  </si>
  <si>
    <t>0700</t>
  </si>
  <si>
    <t>0109819</t>
  </si>
  <si>
    <t>Aspire Berkley Maynard Academy</t>
  </si>
  <si>
    <t>0726</t>
  </si>
  <si>
    <t>0111476</t>
  </si>
  <si>
    <t>Achieve Academy</t>
  </si>
  <si>
    <t>0780</t>
  </si>
  <si>
    <t>0111856</t>
  </si>
  <si>
    <t>AIMS College Prep High</t>
  </si>
  <si>
    <t>0765</t>
  </si>
  <si>
    <t>0115014</t>
  </si>
  <si>
    <t>KIPP Bridge Academy</t>
  </si>
  <si>
    <t>0938</t>
  </si>
  <si>
    <t>0115238</t>
  </si>
  <si>
    <t>ARISE High</t>
  </si>
  <si>
    <t>0837</t>
  </si>
  <si>
    <t>0115592</t>
  </si>
  <si>
    <t>Learning Without Limits</t>
  </si>
  <si>
    <t>1442</t>
  </si>
  <si>
    <t>0118224</t>
  </si>
  <si>
    <t>Aspire Golden State College Preparatory Academy</t>
  </si>
  <si>
    <t>1023</t>
  </si>
  <si>
    <t>0128413</t>
  </si>
  <si>
    <t>Aspire College Academy</t>
  </si>
  <si>
    <t>1577</t>
  </si>
  <si>
    <t>0129635</t>
  </si>
  <si>
    <t>Downtown Charter Academy</t>
  </si>
  <si>
    <t>1661</t>
  </si>
  <si>
    <t>0129932</t>
  </si>
  <si>
    <t>East Bay Innovation Academy</t>
  </si>
  <si>
    <t>1620</t>
  </si>
  <si>
    <t>0130617</t>
  </si>
  <si>
    <t>Oakland Military Institute, College Preparatory Academy</t>
  </si>
  <si>
    <t>0349</t>
  </si>
  <si>
    <t>0130633</t>
  </si>
  <si>
    <t>Lighthouse Community Charter</t>
  </si>
  <si>
    <t>0413</t>
  </si>
  <si>
    <t>0130666</t>
  </si>
  <si>
    <t>Aspire Lionel Wilson College Preparatory Academy</t>
  </si>
  <si>
    <t>0465</t>
  </si>
  <si>
    <t>0130732</t>
  </si>
  <si>
    <t>Aspire Triumph Technology Academy</t>
  </si>
  <si>
    <t>1663</t>
  </si>
  <si>
    <t>0132514</t>
  </si>
  <si>
    <t>Francophone Charter School of Oakland</t>
  </si>
  <si>
    <t>1708</t>
  </si>
  <si>
    <t>0134015</t>
  </si>
  <si>
    <t>Lodestar: A Lighthouse Community Charter Public</t>
  </si>
  <si>
    <t>1783</t>
  </si>
  <si>
    <t>3030772</t>
  </si>
  <si>
    <t>Oakland School for the Arts</t>
  </si>
  <si>
    <t>0340</t>
  </si>
  <si>
    <t>6111660</t>
  </si>
  <si>
    <t>Oakland Charter Academy</t>
  </si>
  <si>
    <t>0014</t>
  </si>
  <si>
    <t>6113807</t>
  </si>
  <si>
    <t>AIMS College Prep Middle</t>
  </si>
  <si>
    <t>0106</t>
  </si>
  <si>
    <t>6117568</t>
  </si>
  <si>
    <t>Aspire Monarch Academy</t>
  </si>
  <si>
    <t>0252</t>
  </si>
  <si>
    <t>6118608</t>
  </si>
  <si>
    <t>ASCEND</t>
  </si>
  <si>
    <t>1443</t>
  </si>
  <si>
    <t>0101212</t>
  </si>
  <si>
    <t>KIPP Summit Academy</t>
  </si>
  <si>
    <t>0524</t>
  </si>
  <si>
    <t>0114421</t>
  </si>
  <si>
    <t>KIPP King Collegiate High</t>
  </si>
  <si>
    <t>0880</t>
  </si>
  <si>
    <t>0138289</t>
  </si>
  <si>
    <t>Latitude 37.8 High</t>
  </si>
  <si>
    <t>2015</t>
  </si>
  <si>
    <t>0114991</t>
  </si>
  <si>
    <t>CORE Butte Charter</t>
  </si>
  <si>
    <t>0945</t>
  </si>
  <si>
    <t>0134213</t>
  </si>
  <si>
    <t>Come Back Butte Charter</t>
  </si>
  <si>
    <t>1811</t>
  </si>
  <si>
    <t>0141085</t>
  </si>
  <si>
    <t>Achieve Charter School</t>
  </si>
  <si>
    <t>2164</t>
  </si>
  <si>
    <t>0430090</t>
  </si>
  <si>
    <t>Hearthstone School</t>
  </si>
  <si>
    <t>0110</t>
  </si>
  <si>
    <t>6002950</t>
  </si>
  <si>
    <t>Richvale Charter Academy</t>
  </si>
  <si>
    <t>2156</t>
  </si>
  <si>
    <t>0110551</t>
  </si>
  <si>
    <t>Nord Country</t>
  </si>
  <si>
    <t>0729</t>
  </si>
  <si>
    <t>0118042</t>
  </si>
  <si>
    <t>Forest Ranch Charter</t>
  </si>
  <si>
    <t>1019</t>
  </si>
  <si>
    <t>0120394</t>
  </si>
  <si>
    <t>Inspire School of Arts and Sciences</t>
  </si>
  <si>
    <t>1114</t>
  </si>
  <si>
    <t>0121475</t>
  </si>
  <si>
    <t>Sherwood Montessori</t>
  </si>
  <si>
    <t>1166</t>
  </si>
  <si>
    <t>0123810</t>
  </si>
  <si>
    <t>Wildflower Open Classroom</t>
  </si>
  <si>
    <t>1280</t>
  </si>
  <si>
    <t>0137828</t>
  </si>
  <si>
    <t>Pivot Charter School North Valley II</t>
  </si>
  <si>
    <t>1982</t>
  </si>
  <si>
    <t>6113773</t>
  </si>
  <si>
    <t>Chico Country Day</t>
  </si>
  <si>
    <t>0112</t>
  </si>
  <si>
    <t>6119523</t>
  </si>
  <si>
    <t>Blue Oak Charter</t>
  </si>
  <si>
    <t>0415</t>
  </si>
  <si>
    <t>0121509</t>
  </si>
  <si>
    <t>Ipakanni Early College Charter</t>
  </si>
  <si>
    <t>1170</t>
  </si>
  <si>
    <t>0129577</t>
  </si>
  <si>
    <t>Stream Charter</t>
  </si>
  <si>
    <t>1616</t>
  </si>
  <si>
    <t>6112585</t>
  </si>
  <si>
    <t>Hometech Charter</t>
  </si>
  <si>
    <t>0067</t>
  </si>
  <si>
    <t>6112999</t>
  </si>
  <si>
    <t>Paradise Charter Middle</t>
  </si>
  <si>
    <t>0079</t>
  </si>
  <si>
    <t>6113765</t>
  </si>
  <si>
    <t>Children's Community Charter</t>
  </si>
  <si>
    <t>0094</t>
  </si>
  <si>
    <t>0530154</t>
  </si>
  <si>
    <t>Mountain Oaks</t>
  </si>
  <si>
    <t>0527</t>
  </si>
  <si>
    <t>0114470</t>
  </si>
  <si>
    <t>Making Waves Academy</t>
  </si>
  <si>
    <t>0868</t>
  </si>
  <si>
    <t>0126805</t>
  </si>
  <si>
    <t>Richmond Charter Academy</t>
  </si>
  <si>
    <t>1441</t>
  </si>
  <si>
    <t>0129528</t>
  </si>
  <si>
    <t>Caliber: Beta Academy</t>
  </si>
  <si>
    <t>1622</t>
  </si>
  <si>
    <t>0129684</t>
  </si>
  <si>
    <t>Summit Public School K2</t>
  </si>
  <si>
    <t>1650</t>
  </si>
  <si>
    <t>0137026</t>
  </si>
  <si>
    <t>Invictus Academy of Richmond</t>
  </si>
  <si>
    <t>1933</t>
  </si>
  <si>
    <t>0730614</t>
  </si>
  <si>
    <t>Golden Gate Community</t>
  </si>
  <si>
    <t>1887</t>
  </si>
  <si>
    <t>0731380</t>
  </si>
  <si>
    <t>Clayton Valley Charter High</t>
  </si>
  <si>
    <t>1400</t>
  </si>
  <si>
    <t>6118368</t>
  </si>
  <si>
    <t>Manzanita Middle</t>
  </si>
  <si>
    <t>0333</t>
  </si>
  <si>
    <t>0115063</t>
  </si>
  <si>
    <t>Antioch Charter Academy II</t>
  </si>
  <si>
    <t>0909</t>
  </si>
  <si>
    <t>0137430</t>
  </si>
  <si>
    <t>Rocketship Delta Prep</t>
  </si>
  <si>
    <t>1965</t>
  </si>
  <si>
    <t>6115703</t>
  </si>
  <si>
    <t>Antioch Charter Academy</t>
  </si>
  <si>
    <t>0143</t>
  </si>
  <si>
    <t>0130930</t>
  </si>
  <si>
    <t>Vista Oaks Charter</t>
  </si>
  <si>
    <t>1684</t>
  </si>
  <si>
    <t>0134072</t>
  </si>
  <si>
    <t>Rocketship Futuro Academy</t>
  </si>
  <si>
    <t>1805</t>
  </si>
  <si>
    <t>6118087</t>
  </si>
  <si>
    <t>Eagle Peak Montessori</t>
  </si>
  <si>
    <t>0305</t>
  </si>
  <si>
    <t>0101477</t>
  </si>
  <si>
    <t>Leadership Public Schools: Richmond</t>
  </si>
  <si>
    <t>0557</t>
  </si>
  <si>
    <t>0110973</t>
  </si>
  <si>
    <t>Richmond College Preparatory</t>
  </si>
  <si>
    <t>0755</t>
  </si>
  <si>
    <t>0129643</t>
  </si>
  <si>
    <t>Richmond Charter Elementary-Benito Juarez</t>
  </si>
  <si>
    <t>1660</t>
  </si>
  <si>
    <t>0132100</t>
  </si>
  <si>
    <t>Aspire Richmond California College Preparatory Academy</t>
  </si>
  <si>
    <t>1739</t>
  </si>
  <si>
    <t>0132118</t>
  </si>
  <si>
    <t>Aspire Richmond Technology Academy</t>
  </si>
  <si>
    <t>1740</t>
  </si>
  <si>
    <t>0133637</t>
  </si>
  <si>
    <t>Summit Public School: Tamalpais</t>
  </si>
  <si>
    <t>1774</t>
  </si>
  <si>
    <t>0136903</t>
  </si>
  <si>
    <t>Voices College -Bound Language Academy at West Contra Costa County</t>
  </si>
  <si>
    <t>1906</t>
  </si>
  <si>
    <t>0132233</t>
  </si>
  <si>
    <t>John Henry High</t>
  </si>
  <si>
    <t>1741</t>
  </si>
  <si>
    <t>0830059</t>
  </si>
  <si>
    <t>Castle Rock</t>
  </si>
  <si>
    <t>0358</t>
  </si>
  <si>
    <t>0137729</t>
  </si>
  <si>
    <t>Uncharted Shores Academy</t>
  </si>
  <si>
    <t>0859</t>
  </si>
  <si>
    <t>0123521</t>
  </si>
  <si>
    <t>Charter Home Study Academy</t>
  </si>
  <si>
    <t>0360</t>
  </si>
  <si>
    <t>0136036</t>
  </si>
  <si>
    <t>John Adams Academy - El Dorado Hills</t>
  </si>
  <si>
    <t>1880</t>
  </si>
  <si>
    <t>0930123</t>
  </si>
  <si>
    <t>Mountainside Middle College High</t>
  </si>
  <si>
    <t>0005</t>
  </si>
  <si>
    <t>0930131</t>
  </si>
  <si>
    <t>Rite of Passage</t>
  </si>
  <si>
    <t>0053</t>
  </si>
  <si>
    <t>0107227</t>
  </si>
  <si>
    <t>Charter Montessori Valley View Campus</t>
  </si>
  <si>
    <t>0665</t>
  </si>
  <si>
    <t>0111724</t>
  </si>
  <si>
    <t>California Montessori Project-Shingle Springs Campus</t>
  </si>
  <si>
    <t>0774</t>
  </si>
  <si>
    <t>0129965</t>
  </si>
  <si>
    <t>Rising Sun Montessori</t>
  </si>
  <si>
    <t>1655</t>
  </si>
  <si>
    <t>0136200</t>
  </si>
  <si>
    <t>Clarksville Charter School</t>
  </si>
  <si>
    <t>1891</t>
  </si>
  <si>
    <t>0137919</t>
  </si>
  <si>
    <t>Buckeye Union Mandarin Immersion Charter</t>
  </si>
  <si>
    <t>1999</t>
  </si>
  <si>
    <t>0139006</t>
  </si>
  <si>
    <t>Cottonwood</t>
  </si>
  <si>
    <t>1964</t>
  </si>
  <si>
    <t>0123125</t>
  </si>
  <si>
    <t>Camino Polytechnic</t>
  </si>
  <si>
    <t>1150</t>
  </si>
  <si>
    <t>0930214</t>
  </si>
  <si>
    <t>Pacific Crest Academy</t>
  </si>
  <si>
    <t>0366</t>
  </si>
  <si>
    <t>0121566</t>
  </si>
  <si>
    <t>American River Charter</t>
  </si>
  <si>
    <t>1176</t>
  </si>
  <si>
    <t>0109991</t>
  </si>
  <si>
    <t>Crescent View West Public Charter</t>
  </si>
  <si>
    <t>0746</t>
  </si>
  <si>
    <t>0111682</t>
  </si>
  <si>
    <t>Hume Lake Charter</t>
  </si>
  <si>
    <t>0787</t>
  </si>
  <si>
    <t>0119628</t>
  </si>
  <si>
    <t>Big Picture Educational Academy</t>
  </si>
  <si>
    <t>1085</t>
  </si>
  <si>
    <t>0127514</t>
  </si>
  <si>
    <t>Kepler Neighborhood</t>
  </si>
  <si>
    <t>1503</t>
  </si>
  <si>
    <t>0136291</t>
  </si>
  <si>
    <t>Career Technical Education Charter</t>
  </si>
  <si>
    <t>1850</t>
  </si>
  <si>
    <t>0140186</t>
  </si>
  <si>
    <t>Clovis Global Academy</t>
  </si>
  <si>
    <t>2101</t>
  </si>
  <si>
    <t>6085112</t>
  </si>
  <si>
    <t>Edison-Bethune Charter Academy</t>
  </si>
  <si>
    <t>0195</t>
  </si>
  <si>
    <t>0118018</t>
  </si>
  <si>
    <t>Clovis Online Charter</t>
  </si>
  <si>
    <t>1006</t>
  </si>
  <si>
    <t>0106740</t>
  </si>
  <si>
    <t>Aspen Valley Prep Academy</t>
  </si>
  <si>
    <t>0662</t>
  </si>
  <si>
    <t>0114355</t>
  </si>
  <si>
    <t>Sierra Charter</t>
  </si>
  <si>
    <t>0898</t>
  </si>
  <si>
    <t>0114553</t>
  </si>
  <si>
    <t>University High</t>
  </si>
  <si>
    <t>0890</t>
  </si>
  <si>
    <t>0121533</t>
  </si>
  <si>
    <t>Morris E. Dailey Charter Elementary</t>
  </si>
  <si>
    <t>1172</t>
  </si>
  <si>
    <t>0133942</t>
  </si>
  <si>
    <t>Aspen Meadow Public</t>
  </si>
  <si>
    <t>1792</t>
  </si>
  <si>
    <t>0140038</t>
  </si>
  <si>
    <t>Endeavor Charter</t>
  </si>
  <si>
    <t>2099</t>
  </si>
  <si>
    <t>0140764</t>
  </si>
  <si>
    <t>Golden Charter Academy</t>
  </si>
  <si>
    <t>2113</t>
  </si>
  <si>
    <t>0140806</t>
  </si>
  <si>
    <t>Aspen Ridge Public</t>
  </si>
  <si>
    <t>2115</t>
  </si>
  <si>
    <t>1030642</t>
  </si>
  <si>
    <t>School of Unlimited Learning</t>
  </si>
  <si>
    <t>0149</t>
  </si>
  <si>
    <t>1030840</t>
  </si>
  <si>
    <t>Carter G. Woodson Public Charter</t>
  </si>
  <si>
    <t>0378</t>
  </si>
  <si>
    <t>0116640</t>
  </si>
  <si>
    <t>Kings Canyon Online</t>
  </si>
  <si>
    <t>1074</t>
  </si>
  <si>
    <t>0126292</t>
  </si>
  <si>
    <t>Reedley Middle College High</t>
  </si>
  <si>
    <t>1513</t>
  </si>
  <si>
    <t>0137661</t>
  </si>
  <si>
    <t>California Virtual Academy @ Fresno</t>
  </si>
  <si>
    <t>1492</t>
  </si>
  <si>
    <t>0136499</t>
  </si>
  <si>
    <t>Ambassador Phillip V. Sanchez II Public Charter</t>
  </si>
  <si>
    <t>1905</t>
  </si>
  <si>
    <t>6117865</t>
  </si>
  <si>
    <t>Quail Lake Environmental Charter</t>
  </si>
  <si>
    <t>0258</t>
  </si>
  <si>
    <t>6117873</t>
  </si>
  <si>
    <t>Sanger Academy Charter</t>
  </si>
  <si>
    <t>0283</t>
  </si>
  <si>
    <t>6112387</t>
  </si>
  <si>
    <t>West Park Charter Academy</t>
  </si>
  <si>
    <t>0044</t>
  </si>
  <si>
    <t>0135103</t>
  </si>
  <si>
    <t>Yosemite Valley Charter</t>
  </si>
  <si>
    <t>1841</t>
  </si>
  <si>
    <t>0136523</t>
  </si>
  <si>
    <t>Crescent View South II</t>
  </si>
  <si>
    <t>1893</t>
  </si>
  <si>
    <t>1030774</t>
  </si>
  <si>
    <t>W. E. B. DuBois Public Charter</t>
  </si>
  <si>
    <t>0270</t>
  </si>
  <si>
    <t>0124909</t>
  </si>
  <si>
    <t>Walden Academy</t>
  </si>
  <si>
    <t>1350</t>
  </si>
  <si>
    <t>0130724</t>
  </si>
  <si>
    <t>Success One!</t>
  </si>
  <si>
    <t>1666</t>
  </si>
  <si>
    <t>1130103</t>
  </si>
  <si>
    <t>William Finch</t>
  </si>
  <si>
    <t>0634</t>
  </si>
  <si>
    <t>0139550</t>
  </si>
  <si>
    <t>Lake View Charter</t>
  </si>
  <si>
    <t>2069</t>
  </si>
  <si>
    <t>0134163</t>
  </si>
  <si>
    <t>Northcoast Preparatory and Performing Arts Academy</t>
  </si>
  <si>
    <t>0930</t>
  </si>
  <si>
    <t>0137364</t>
  </si>
  <si>
    <t>Northern United - Humboldt Charter School</t>
  </si>
  <si>
    <t>1957</t>
  </si>
  <si>
    <t>6008221</t>
  </si>
  <si>
    <t>Agnes J Johnson Charter</t>
  </si>
  <si>
    <t>2103</t>
  </si>
  <si>
    <t>0109975</t>
  </si>
  <si>
    <t>Fuente Nueva Charter</t>
  </si>
  <si>
    <t>0744</t>
  </si>
  <si>
    <t>0111708</t>
  </si>
  <si>
    <t>Union Street Charter</t>
  </si>
  <si>
    <t>0769</t>
  </si>
  <si>
    <t>0137653</t>
  </si>
  <si>
    <t>Redwood Coast Montessori</t>
  </si>
  <si>
    <t>1496</t>
  </si>
  <si>
    <t>6120562</t>
  </si>
  <si>
    <t>Coastal Grove Charter</t>
  </si>
  <si>
    <t>0466</t>
  </si>
  <si>
    <t>0107110</t>
  </si>
  <si>
    <t>Six Rivers Charter High</t>
  </si>
  <si>
    <t>0642</t>
  </si>
  <si>
    <t>0124263</t>
  </si>
  <si>
    <t>Laurel Tree Charter</t>
  </si>
  <si>
    <t>1320</t>
  </si>
  <si>
    <t>6116289</t>
  </si>
  <si>
    <t>Freshwater Charter Middle</t>
  </si>
  <si>
    <t>0173</t>
  </si>
  <si>
    <t>0115154</t>
  </si>
  <si>
    <t>Trillium Charter</t>
  </si>
  <si>
    <t>0891</t>
  </si>
  <si>
    <t>0111203</t>
  </si>
  <si>
    <t>Alder Grove Charter School 2</t>
  </si>
  <si>
    <t>1962</t>
  </si>
  <si>
    <t>0124289</t>
  </si>
  <si>
    <t>South Bay Charter</t>
  </si>
  <si>
    <t>1303</t>
  </si>
  <si>
    <t>1230150</t>
  </si>
  <si>
    <t>Pacific View Charter 2.0</t>
  </si>
  <si>
    <t>1884</t>
  </si>
  <si>
    <t>0124164</t>
  </si>
  <si>
    <t>Redwood Preparatory Charter</t>
  </si>
  <si>
    <t>1304</t>
  </si>
  <si>
    <t>0134379</t>
  </si>
  <si>
    <t>Imperial Pathways Charter</t>
  </si>
  <si>
    <t>1815</t>
  </si>
  <si>
    <t>0118455</t>
  </si>
  <si>
    <t>Ballington Academy for the Arts and Sciences</t>
  </si>
  <si>
    <t>1030</t>
  </si>
  <si>
    <t>0122663</t>
  </si>
  <si>
    <t>Imperial Valley Home School Academy</t>
  </si>
  <si>
    <t>1249</t>
  </si>
  <si>
    <t>0117994</t>
  </si>
  <si>
    <t>YouthBuild Charter School of California</t>
  </si>
  <si>
    <t>1012</t>
  </si>
  <si>
    <t>0128447</t>
  </si>
  <si>
    <t>The Education Corps</t>
  </si>
  <si>
    <t>1594</t>
  </si>
  <si>
    <t>0128454</t>
  </si>
  <si>
    <t>College Bridge Academy</t>
  </si>
  <si>
    <t>1593</t>
  </si>
  <si>
    <t>0119669</t>
  </si>
  <si>
    <t>Wonderful College Prep Academy</t>
  </si>
  <si>
    <t>1078</t>
  </si>
  <si>
    <t>0135467</t>
  </si>
  <si>
    <t>Wonderful College Prep Academy - Lost Hills</t>
  </si>
  <si>
    <t>1851</t>
  </si>
  <si>
    <t>0142505</t>
  </si>
  <si>
    <t>Central Academy of Arts and Technology</t>
  </si>
  <si>
    <t>2142</t>
  </si>
  <si>
    <t>0156364</t>
  </si>
  <si>
    <t>Grow Public Schools</t>
  </si>
  <si>
    <t>2149</t>
  </si>
  <si>
    <t>1530492</t>
  </si>
  <si>
    <t>Valley Oaks Charter</t>
  </si>
  <si>
    <t>0332</t>
  </si>
  <si>
    <t>1530500</t>
  </si>
  <si>
    <t>Ridgecrest Elementary Academy for Language, Music, and Science</t>
  </si>
  <si>
    <t>2050</t>
  </si>
  <si>
    <t>0120139</t>
  </si>
  <si>
    <t>Nueva Vista Language Academy</t>
  </si>
  <si>
    <t>1109</t>
  </si>
  <si>
    <t>6009351</t>
  </si>
  <si>
    <t>Cecil Avenue Math and Science Academy</t>
  </si>
  <si>
    <t>1184</t>
  </si>
  <si>
    <t>6009369</t>
  </si>
  <si>
    <t>Del Vista Math and Science Academy</t>
  </si>
  <si>
    <t>1352</t>
  </si>
  <si>
    <t>1530435</t>
  </si>
  <si>
    <t>Kern Workforce 2000 Academy</t>
  </si>
  <si>
    <t>0071</t>
  </si>
  <si>
    <t>0127209</t>
  </si>
  <si>
    <t>Insight School of California</t>
  </si>
  <si>
    <t>1491</t>
  </si>
  <si>
    <t>0128504</t>
  </si>
  <si>
    <t>Peak to Peak Mountain Charter</t>
  </si>
  <si>
    <t>1575</t>
  </si>
  <si>
    <t>0134312</t>
  </si>
  <si>
    <t>Blue Ridge Academy</t>
  </si>
  <si>
    <t>1816</t>
  </si>
  <si>
    <t>0137687</t>
  </si>
  <si>
    <t>California Virtual Academy @ Maricopa</t>
  </si>
  <si>
    <t>1490</t>
  </si>
  <si>
    <t>0138131</t>
  </si>
  <si>
    <t>Heartland Charter</t>
  </si>
  <si>
    <t>1998</t>
  </si>
  <si>
    <t>0165233</t>
  </si>
  <si>
    <t>Opportunities For Learning - Ridgecrest</t>
  </si>
  <si>
    <t>2162</t>
  </si>
  <si>
    <t>0101717</t>
  </si>
  <si>
    <t>Crossroads Charter Academy</t>
  </si>
  <si>
    <t>0571</t>
  </si>
  <si>
    <t>0112698</t>
  </si>
  <si>
    <t>California Virtual Academy @ Kings</t>
  </si>
  <si>
    <t>0840</t>
  </si>
  <si>
    <t>0137901</t>
  </si>
  <si>
    <t>Hanford Online Charter</t>
  </si>
  <si>
    <t>1997</t>
  </si>
  <si>
    <t>0136556</t>
  </si>
  <si>
    <t>Kings Valley Academy II</t>
  </si>
  <si>
    <t>1896</t>
  </si>
  <si>
    <t>6113120</t>
  </si>
  <si>
    <t>Mid Valley Alternative Charter</t>
  </si>
  <si>
    <t>0088</t>
  </si>
  <si>
    <t>0100156</t>
  </si>
  <si>
    <t>Lemoore University Elementary Charter</t>
  </si>
  <si>
    <t>0489</t>
  </si>
  <si>
    <t>0110205</t>
  </si>
  <si>
    <t>Lemoore Middle College High</t>
  </si>
  <si>
    <t>1068</t>
  </si>
  <si>
    <t>0136234</t>
  </si>
  <si>
    <t>Lemoore Online College Preparatory High</t>
  </si>
  <si>
    <t>1877</t>
  </si>
  <si>
    <t>0141382</t>
  </si>
  <si>
    <t>Shade Canyon</t>
  </si>
  <si>
    <t>2125</t>
  </si>
  <si>
    <t>0108340</t>
  </si>
  <si>
    <t>Lake County International Charter</t>
  </si>
  <si>
    <t>0681</t>
  </si>
  <si>
    <t>0129601</t>
  </si>
  <si>
    <t>California Connections Academy @ North Bay</t>
  </si>
  <si>
    <t>1653</t>
  </si>
  <si>
    <t>0135756</t>
  </si>
  <si>
    <t>Thompson Peak Charter</t>
  </si>
  <si>
    <t>2066</t>
  </si>
  <si>
    <t>0121657</t>
  </si>
  <si>
    <t>Mt. Lassen Charter</t>
  </si>
  <si>
    <t>1185</t>
  </si>
  <si>
    <t>6010763</t>
  </si>
  <si>
    <t>Long Valley</t>
  </si>
  <si>
    <t>2067</t>
  </si>
  <si>
    <t>0106880</t>
  </si>
  <si>
    <t>Jardin de la Infancia</t>
  </si>
  <si>
    <t>0663</t>
  </si>
  <si>
    <t>0109660</t>
  </si>
  <si>
    <t>Aspire Antonio Maria Lugo Academy</t>
  </si>
  <si>
    <t>0694</t>
  </si>
  <si>
    <t>0112128</t>
  </si>
  <si>
    <t>Aspire Ollin University Preparatory Academy</t>
  </si>
  <si>
    <t>0693</t>
  </si>
  <si>
    <t>0115030</t>
  </si>
  <si>
    <t>Magnolia Science Academy 3</t>
  </si>
  <si>
    <t>0917</t>
  </si>
  <si>
    <t>0115212</t>
  </si>
  <si>
    <t>Magnolia Science Academy 2</t>
  </si>
  <si>
    <t>0906</t>
  </si>
  <si>
    <t>0121772</t>
  </si>
  <si>
    <t>Environmental Charter Middle - Gardena</t>
  </si>
  <si>
    <t>1204</t>
  </si>
  <si>
    <t>0125641</t>
  </si>
  <si>
    <t>KIPP Sol Academy</t>
  </si>
  <si>
    <t>1379</t>
  </si>
  <si>
    <t>0127498</t>
  </si>
  <si>
    <t>Environmental Charter Middle - Inglewood</t>
  </si>
  <si>
    <t>1501</t>
  </si>
  <si>
    <t>0128025</t>
  </si>
  <si>
    <t>Lashon Academy</t>
  </si>
  <si>
    <t>1560</t>
  </si>
  <si>
    <t>0134346</t>
  </si>
  <si>
    <t>Intellectual Virtues Academy</t>
  </si>
  <si>
    <t>1814</t>
  </si>
  <si>
    <t>0135368</t>
  </si>
  <si>
    <t>Alma Fuerte Public School</t>
  </si>
  <si>
    <t>1859</t>
  </si>
  <si>
    <t>0135582</t>
  </si>
  <si>
    <t>Westbrook Academy</t>
  </si>
  <si>
    <t>1817</t>
  </si>
  <si>
    <t>0136119</t>
  </si>
  <si>
    <t>Animo City of Champions Charter High</t>
  </si>
  <si>
    <t>1874</t>
  </si>
  <si>
    <t>0137166</t>
  </si>
  <si>
    <t>Soleil Academy Charter</t>
  </si>
  <si>
    <t>1931</t>
  </si>
  <si>
    <t>0137679</t>
  </si>
  <si>
    <t>Magnolia Science Academy 5</t>
  </si>
  <si>
    <t>0987</t>
  </si>
  <si>
    <t>0138669</t>
  </si>
  <si>
    <t>Da Vinci RISE High</t>
  </si>
  <si>
    <t>2017</t>
  </si>
  <si>
    <t>0139170</t>
  </si>
  <si>
    <t>Lashon Academy City</t>
  </si>
  <si>
    <t>2029</t>
  </si>
  <si>
    <t>0140681</t>
  </si>
  <si>
    <t>Environmental Charter High - Gardena</t>
  </si>
  <si>
    <t>2098</t>
  </si>
  <si>
    <t>0140798</t>
  </si>
  <si>
    <t>Bridges Preparatory Academy</t>
  </si>
  <si>
    <t>2114</t>
  </si>
  <si>
    <t>0140962</t>
  </si>
  <si>
    <t>The SEED School of Los Angeles County</t>
  </si>
  <si>
    <t>2108</t>
  </si>
  <si>
    <t>1996610</t>
  </si>
  <si>
    <t>Los Angeles Leadership Academy</t>
  </si>
  <si>
    <t>0461</t>
  </si>
  <si>
    <t>6116883</t>
  </si>
  <si>
    <t>Odyssey Charter</t>
  </si>
  <si>
    <t>0249</t>
  </si>
  <si>
    <t>6119945</t>
  </si>
  <si>
    <t>Magnolia Science Academy</t>
  </si>
  <si>
    <t>0438</t>
  </si>
  <si>
    <t>0126003</t>
  </si>
  <si>
    <t>Academies of the Antelope Valley</t>
  </si>
  <si>
    <t>1415</t>
  </si>
  <si>
    <t>1996537</t>
  </si>
  <si>
    <t>Desert Sands Charter</t>
  </si>
  <si>
    <t>0411</t>
  </si>
  <si>
    <t>1996479</t>
  </si>
  <si>
    <t>Opportunities for Learning - Baldwin Park</t>
  </si>
  <si>
    <t>0402</t>
  </si>
  <si>
    <t>0128488</t>
  </si>
  <si>
    <t>Family First Charter</t>
  </si>
  <si>
    <t>1558</t>
  </si>
  <si>
    <t>0128496</t>
  </si>
  <si>
    <t>New Opportunities Charter</t>
  </si>
  <si>
    <t>1557</t>
  </si>
  <si>
    <t>0128736</t>
  </si>
  <si>
    <t>Opportunities for Learning - Duarte</t>
  </si>
  <si>
    <t>1599</t>
  </si>
  <si>
    <t>0134858</t>
  </si>
  <si>
    <t>California School of the Arts - San Gabriel Valley</t>
  </si>
  <si>
    <t>1838</t>
  </si>
  <si>
    <t>0139535</t>
  </si>
  <si>
    <t>Options For Youth - Duarte, Inc</t>
  </si>
  <si>
    <t>2060</t>
  </si>
  <si>
    <t>1996305</t>
  </si>
  <si>
    <t>Gorman Learning Center</t>
  </si>
  <si>
    <t>0285</t>
  </si>
  <si>
    <t>0100354</t>
  </si>
  <si>
    <t>Hawthorne Math and Science Academy</t>
  </si>
  <si>
    <t>0523</t>
  </si>
  <si>
    <t>0101667</t>
  </si>
  <si>
    <t>Wilder's Preparatory Academy Charter</t>
  </si>
  <si>
    <t>0582</t>
  </si>
  <si>
    <t>0116822</t>
  </si>
  <si>
    <t>Wilder's Preparatory Academy Charter Middle</t>
  </si>
  <si>
    <t>0977</t>
  </si>
  <si>
    <t>0120303</t>
  </si>
  <si>
    <t>ICEF Inglewood Elementary Charter Academy</t>
  </si>
  <si>
    <t>1121</t>
  </si>
  <si>
    <t>0128991</t>
  </si>
  <si>
    <t>Grace Hopper STEM Academy</t>
  </si>
  <si>
    <t>1612</t>
  </si>
  <si>
    <t>1996529</t>
  </si>
  <si>
    <t>City Honors International Preparatory High</t>
  </si>
  <si>
    <t>2075</t>
  </si>
  <si>
    <t>1996586</t>
  </si>
  <si>
    <t>Animo Inglewood Charter High</t>
  </si>
  <si>
    <t>0432</t>
  </si>
  <si>
    <t>6014518</t>
  </si>
  <si>
    <t>La Tijera Academy of Excellence Charter</t>
  </si>
  <si>
    <t>1591</t>
  </si>
  <si>
    <t>0136127</t>
  </si>
  <si>
    <t>Sage Oak Charter School- Keppel</t>
  </si>
  <si>
    <t>1886</t>
  </si>
  <si>
    <t>0125559</t>
  </si>
  <si>
    <t>iLEAD Lancaster Charter</t>
  </si>
  <si>
    <t>1376</t>
  </si>
  <si>
    <t>1996438</t>
  </si>
  <si>
    <t>Environmental Charter High - Lawndale</t>
  </si>
  <si>
    <t>0353</t>
  </si>
  <si>
    <t>0100602</t>
  </si>
  <si>
    <t>Lennox Mathematics, Science and Technology Academy</t>
  </si>
  <si>
    <t>0509</t>
  </si>
  <si>
    <t>0107508</t>
  </si>
  <si>
    <t>Century Community Charter</t>
  </si>
  <si>
    <t>0672</t>
  </si>
  <si>
    <t>1996313</t>
  </si>
  <si>
    <t>Animo Leadership High</t>
  </si>
  <si>
    <t>0281</t>
  </si>
  <si>
    <t>0127506</t>
  </si>
  <si>
    <t>Intellectual Virtues Academy of Long Beach</t>
  </si>
  <si>
    <t>1504</t>
  </si>
  <si>
    <t>0131938</t>
  </si>
  <si>
    <t>Clear Passage Educational Center</t>
  </si>
  <si>
    <t>1682</t>
  </si>
  <si>
    <t>0100289</t>
  </si>
  <si>
    <t>N.E.W. Academy of Science and Arts</t>
  </si>
  <si>
    <t>0521</t>
  </si>
  <si>
    <t>0100669</t>
  </si>
  <si>
    <t>Stella Middle Charter Academy</t>
  </si>
  <si>
    <t>0535</t>
  </si>
  <si>
    <t>0100677</t>
  </si>
  <si>
    <t>High Tech LA</t>
  </si>
  <si>
    <t>0537</t>
  </si>
  <si>
    <t>0100743</t>
  </si>
  <si>
    <t>Accelerated Charter Elementary</t>
  </si>
  <si>
    <t>0539</t>
  </si>
  <si>
    <t>0100750</t>
  </si>
  <si>
    <t>Wallis Annenberg High</t>
  </si>
  <si>
    <t>0538</t>
  </si>
  <si>
    <t>0100800</t>
  </si>
  <si>
    <t>Central City Value</t>
  </si>
  <si>
    <t>0534</t>
  </si>
  <si>
    <t>0100867</t>
  </si>
  <si>
    <t>KIPP Los Angeles College Preparatory</t>
  </si>
  <si>
    <t>0531</t>
  </si>
  <si>
    <t>0101196</t>
  </si>
  <si>
    <t>ICEF View Park Preparatory High</t>
  </si>
  <si>
    <t>0543</t>
  </si>
  <si>
    <t>0101444</t>
  </si>
  <si>
    <t>KIPP Academy of Opportunity</t>
  </si>
  <si>
    <t>0530</t>
  </si>
  <si>
    <t>0101659</t>
  </si>
  <si>
    <t>CATCH Prep Charter High, Inc.</t>
  </si>
  <si>
    <t>0570</t>
  </si>
  <si>
    <t>0101675</t>
  </si>
  <si>
    <t>Oscar De La Hoya Animo Charter High</t>
  </si>
  <si>
    <t>0581</t>
  </si>
  <si>
    <t>0101683</t>
  </si>
  <si>
    <t>Renaissance Arts Academy</t>
  </si>
  <si>
    <t>0579</t>
  </si>
  <si>
    <t>0102335</t>
  </si>
  <si>
    <t>Ocean Charter</t>
  </si>
  <si>
    <t>0569</t>
  </si>
  <si>
    <t>0102426</t>
  </si>
  <si>
    <t>PUC Milagro Charter</t>
  </si>
  <si>
    <t>0600</t>
  </si>
  <si>
    <t>0102434</t>
  </si>
  <si>
    <t>Animo South Los Angeles Charter</t>
  </si>
  <si>
    <t>0602</t>
  </si>
  <si>
    <t>0102442</t>
  </si>
  <si>
    <t>PUC Lakeview Charter Academy</t>
  </si>
  <si>
    <t>0603</t>
  </si>
  <si>
    <t>0102483</t>
  </si>
  <si>
    <t>N.E.W. Academy Canoga Park</t>
  </si>
  <si>
    <t>0592</t>
  </si>
  <si>
    <t>0102491</t>
  </si>
  <si>
    <t>Dr. Theodore T. Alexander Jr. Science Center</t>
  </si>
  <si>
    <t>0604</t>
  </si>
  <si>
    <t>0102541</t>
  </si>
  <si>
    <t>New Designs Charter</t>
  </si>
  <si>
    <t>0601</t>
  </si>
  <si>
    <t>0106351</t>
  </si>
  <si>
    <t>Ivy Academia</t>
  </si>
  <si>
    <t>0619</t>
  </si>
  <si>
    <t>0106427</t>
  </si>
  <si>
    <t>Synergy Charter Academy</t>
  </si>
  <si>
    <t>0636</t>
  </si>
  <si>
    <t>0106831</t>
  </si>
  <si>
    <t>Animo Venice Charter High</t>
  </si>
  <si>
    <t>0648</t>
  </si>
  <si>
    <t>0106849</t>
  </si>
  <si>
    <t>Animo Pat Brown</t>
  </si>
  <si>
    <t>0649</t>
  </si>
  <si>
    <t>0106864</t>
  </si>
  <si>
    <t>Alliance Gertz-Ressler Richard Merkin 6-12 Complex</t>
  </si>
  <si>
    <t>0645</t>
  </si>
  <si>
    <t>0106872</t>
  </si>
  <si>
    <t>Bert Corona Charter</t>
  </si>
  <si>
    <t>0654</t>
  </si>
  <si>
    <t>0107755</t>
  </si>
  <si>
    <t>Port of Los Angeles High</t>
  </si>
  <si>
    <t>0542</t>
  </si>
  <si>
    <t>0108878</t>
  </si>
  <si>
    <t>CHAMPS - Charter HS of Arts-Multimedia &amp; Performing</t>
  </si>
  <si>
    <t>0712</t>
  </si>
  <si>
    <t>0108886</t>
  </si>
  <si>
    <t>Gabriella Charter</t>
  </si>
  <si>
    <t>0713</t>
  </si>
  <si>
    <t>0108894</t>
  </si>
  <si>
    <t>Alliance Judy Ivie Burton Technology Academy High</t>
  </si>
  <si>
    <t>0714</t>
  </si>
  <si>
    <t>0108910</t>
  </si>
  <si>
    <t>ISANA Nascent Academy</t>
  </si>
  <si>
    <t>0716</t>
  </si>
  <si>
    <t>0108928</t>
  </si>
  <si>
    <t>Larchmont Charter</t>
  </si>
  <si>
    <t>0717</t>
  </si>
  <si>
    <t>0108936</t>
  </si>
  <si>
    <t>Alliance Collins Family College-Ready High</t>
  </si>
  <si>
    <t>0718</t>
  </si>
  <si>
    <t>0109884</t>
  </si>
  <si>
    <t>James Jordan Middle</t>
  </si>
  <si>
    <t>0734</t>
  </si>
  <si>
    <t>0109934</t>
  </si>
  <si>
    <t>Our Community Charter</t>
  </si>
  <si>
    <t>0739</t>
  </si>
  <si>
    <t>0110304</t>
  </si>
  <si>
    <t>Los Angeles Academy of Arts and Enterprise</t>
  </si>
  <si>
    <t>0675</t>
  </si>
  <si>
    <t>0111211</t>
  </si>
  <si>
    <t>New Heights Charter</t>
  </si>
  <si>
    <t>0761</t>
  </si>
  <si>
    <t>0111484</t>
  </si>
  <si>
    <t>New Village Girls Academy</t>
  </si>
  <si>
    <t>0791</t>
  </si>
  <si>
    <t>0111492</t>
  </si>
  <si>
    <t>Alliance Patti And Peter Neuwirth Leadership Academy</t>
  </si>
  <si>
    <t>0789</t>
  </si>
  <si>
    <t>0111500</t>
  </si>
  <si>
    <t>Alliance Dr. Olga Mohan High</t>
  </si>
  <si>
    <t>0790</t>
  </si>
  <si>
    <t>0111518</t>
  </si>
  <si>
    <t>Alliance Jack H. Skirball Middle</t>
  </si>
  <si>
    <t>0779</t>
  </si>
  <si>
    <t>0111575</t>
  </si>
  <si>
    <t>Animo Ralph Bunche Charter High</t>
  </si>
  <si>
    <t>0781</t>
  </si>
  <si>
    <t>0111583</t>
  </si>
  <si>
    <t>Animo Jackie Robinson High</t>
  </si>
  <si>
    <t>0793</t>
  </si>
  <si>
    <t>0111625</t>
  </si>
  <si>
    <t>Animo Watts College Preparatory Academy</t>
  </si>
  <si>
    <t>0783</t>
  </si>
  <si>
    <t>0111641</t>
  </si>
  <si>
    <t>Alliance Ouchi-O' Donovan 6-12 Complex</t>
  </si>
  <si>
    <t>0784</t>
  </si>
  <si>
    <t>0111658</t>
  </si>
  <si>
    <t>Alliance Marc &amp; Eva Stern Math and Science</t>
  </si>
  <si>
    <t>0788</t>
  </si>
  <si>
    <t>0112060</t>
  </si>
  <si>
    <t>Hesby Oaks Leadership Charter</t>
  </si>
  <si>
    <t>1468</t>
  </si>
  <si>
    <t>0112201</t>
  </si>
  <si>
    <t>PUC Excel Charter Academy</t>
  </si>
  <si>
    <t>0798</t>
  </si>
  <si>
    <t>0112235</t>
  </si>
  <si>
    <t>California Creative Learning Academy</t>
  </si>
  <si>
    <t>0827</t>
  </si>
  <si>
    <t>0112508</t>
  </si>
  <si>
    <t>Stella High Charter Academy</t>
  </si>
  <si>
    <t>0826</t>
  </si>
  <si>
    <t>0114884</t>
  </si>
  <si>
    <t>Aspire Junior Collegiate Academy</t>
  </si>
  <si>
    <t>1551</t>
  </si>
  <si>
    <t>0114959</t>
  </si>
  <si>
    <t>Monsenor Oscar Romero Charter Middle</t>
  </si>
  <si>
    <t>0931</t>
  </si>
  <si>
    <t>0114967</t>
  </si>
  <si>
    <t>Global Education Academy</t>
  </si>
  <si>
    <t>0934</t>
  </si>
  <si>
    <t>0115048</t>
  </si>
  <si>
    <t>Fenton Primary Center</t>
  </si>
  <si>
    <t>0911</t>
  </si>
  <si>
    <t>0115139</t>
  </si>
  <si>
    <t>Center for Advanced Learning</t>
  </si>
  <si>
    <t>0937</t>
  </si>
  <si>
    <t>0115253</t>
  </si>
  <si>
    <t>Discovery Charter Preparatory #2</t>
  </si>
  <si>
    <t>0949</t>
  </si>
  <si>
    <t>0115287</t>
  </si>
  <si>
    <t>ICEF Vista Middle Academy</t>
  </si>
  <si>
    <t>0953</t>
  </si>
  <si>
    <t>0116509</t>
  </si>
  <si>
    <t>Alliance Morgan McKinzie High</t>
  </si>
  <si>
    <t>0928</t>
  </si>
  <si>
    <t>0117036</t>
  </si>
  <si>
    <t>Enadia Way Technology Charter</t>
  </si>
  <si>
    <t>1474</t>
  </si>
  <si>
    <t>0117598</t>
  </si>
  <si>
    <t>Alliance Piera Barbaglia Shaheen Health Services Academy</t>
  </si>
  <si>
    <t>0927</t>
  </si>
  <si>
    <t>0117606</t>
  </si>
  <si>
    <t>Alliance Leichtman-Levine Family Foundation Environmental Science High</t>
  </si>
  <si>
    <t>0929</t>
  </si>
  <si>
    <t>0117614</t>
  </si>
  <si>
    <t>New Los Angeles Charter</t>
  </si>
  <si>
    <t>0998</t>
  </si>
  <si>
    <t>0117622</t>
  </si>
  <si>
    <t>Magnolia Science Academy 4</t>
  </si>
  <si>
    <t>0986</t>
  </si>
  <si>
    <t>0117648</t>
  </si>
  <si>
    <t>Magnolia Science Academy 6</t>
  </si>
  <si>
    <t>0988</t>
  </si>
  <si>
    <t>0117655</t>
  </si>
  <si>
    <t>Magnolia Science Academy 7</t>
  </si>
  <si>
    <t>0989</t>
  </si>
  <si>
    <t>0117846</t>
  </si>
  <si>
    <t>Para Los Ninos Middle</t>
  </si>
  <si>
    <t>1007</t>
  </si>
  <si>
    <t>0117895</t>
  </si>
  <si>
    <t>Synergy Kinetic Academy</t>
  </si>
  <si>
    <t>1014</t>
  </si>
  <si>
    <t>0117903</t>
  </si>
  <si>
    <t>KIPP Raices Academy</t>
  </si>
  <si>
    <t>1010</t>
  </si>
  <si>
    <t>0117911</t>
  </si>
  <si>
    <t>New Millennium Secondary</t>
  </si>
  <si>
    <t>1020</t>
  </si>
  <si>
    <t>0117937</t>
  </si>
  <si>
    <t>ICEF Vista Elementary Academy</t>
  </si>
  <si>
    <t>1039</t>
  </si>
  <si>
    <t>0117952</t>
  </si>
  <si>
    <t>ICEF Innovation Los Angeles Charter</t>
  </si>
  <si>
    <t>1037</t>
  </si>
  <si>
    <t>0117978</t>
  </si>
  <si>
    <t>Goethe International Charter</t>
  </si>
  <si>
    <t>1036</t>
  </si>
  <si>
    <t>0118588</t>
  </si>
  <si>
    <t>Alain Leroy Locke College Preparatory Academy</t>
  </si>
  <si>
    <t>1050</t>
  </si>
  <si>
    <t>0119982</t>
  </si>
  <si>
    <t>Equitas Academy Charter</t>
  </si>
  <si>
    <t>1093</t>
  </si>
  <si>
    <t>0120014</t>
  </si>
  <si>
    <t>KIPP Endeavor College Preparatory Charter</t>
  </si>
  <si>
    <t>1094</t>
  </si>
  <si>
    <t>0120022</t>
  </si>
  <si>
    <t>Valor Academy Middle</t>
  </si>
  <si>
    <t>1095</t>
  </si>
  <si>
    <t>0120030</t>
  </si>
  <si>
    <t>Alliance College-Ready Middle Academy 4</t>
  </si>
  <si>
    <t>1096</t>
  </si>
  <si>
    <t>0120071</t>
  </si>
  <si>
    <t>New Designs Charter School-Watts</t>
  </si>
  <si>
    <t>1120</t>
  </si>
  <si>
    <t>0120097</t>
  </si>
  <si>
    <t>Academia Moderna</t>
  </si>
  <si>
    <t>1101</t>
  </si>
  <si>
    <t>0120477</t>
  </si>
  <si>
    <t>Aspire Titan Academy</t>
  </si>
  <si>
    <t>1550</t>
  </si>
  <si>
    <t>0120527</t>
  </si>
  <si>
    <t>Watts Learning Center Charter Middle</t>
  </si>
  <si>
    <t>1141</t>
  </si>
  <si>
    <t>0121079</t>
  </si>
  <si>
    <t>Ararat Charter</t>
  </si>
  <si>
    <t>1156</t>
  </si>
  <si>
    <t>0121137</t>
  </si>
  <si>
    <t>Ingenium Charter</t>
  </si>
  <si>
    <t>1157</t>
  </si>
  <si>
    <t>0121285</t>
  </si>
  <si>
    <t>Alliance Cindy and Bill Simon Technology Academy High</t>
  </si>
  <si>
    <t>1161</t>
  </si>
  <si>
    <t>0121699</t>
  </si>
  <si>
    <t>KIPP Empower Academy</t>
  </si>
  <si>
    <t>1195</t>
  </si>
  <si>
    <t>0121707</t>
  </si>
  <si>
    <t>KIPP Comienza Community Prep</t>
  </si>
  <si>
    <t>1196</t>
  </si>
  <si>
    <t>0121848</t>
  </si>
  <si>
    <t>Crown Preparatory Academy</t>
  </si>
  <si>
    <t>1187</t>
  </si>
  <si>
    <t>0122242</t>
  </si>
  <si>
    <t>TEACH Academy of Technologies</t>
  </si>
  <si>
    <t>1206</t>
  </si>
  <si>
    <t>0122481</t>
  </si>
  <si>
    <t>Animo Jefferson Charter Middle</t>
  </si>
  <si>
    <t>1216</t>
  </si>
  <si>
    <t>0122556</t>
  </si>
  <si>
    <t>Citizens of the World Charter Hollywood</t>
  </si>
  <si>
    <t>1200</t>
  </si>
  <si>
    <t>0122564</t>
  </si>
  <si>
    <t>Camino Nuevo Elementary No. 3</t>
  </si>
  <si>
    <t>1212</t>
  </si>
  <si>
    <t>0122606</t>
  </si>
  <si>
    <t>PUC Lakeview Charter High</t>
  </si>
  <si>
    <t>1241</t>
  </si>
  <si>
    <t>0122614</t>
  </si>
  <si>
    <t>Aspire Gateway Academy Charter</t>
  </si>
  <si>
    <t>1213</t>
  </si>
  <si>
    <t>0122622</t>
  </si>
  <si>
    <t>Aspire Firestone Academy Charter</t>
  </si>
  <si>
    <t>1214</t>
  </si>
  <si>
    <t>0122655</t>
  </si>
  <si>
    <t>ISANA Octavia Academy</t>
  </si>
  <si>
    <t>1232</t>
  </si>
  <si>
    <t>0122721</t>
  </si>
  <si>
    <t>Aspire Pacific Academy</t>
  </si>
  <si>
    <t>1230</t>
  </si>
  <si>
    <t>0122739</t>
  </si>
  <si>
    <t>Vista Charter Middle</t>
  </si>
  <si>
    <t>1234</t>
  </si>
  <si>
    <t>0122747</t>
  </si>
  <si>
    <t>Magnolia Science Academy Bell</t>
  </si>
  <si>
    <t>1236</t>
  </si>
  <si>
    <t>0122754</t>
  </si>
  <si>
    <t>Valley Charter Elementary</t>
  </si>
  <si>
    <t>1237</t>
  </si>
  <si>
    <t>0122838</t>
  </si>
  <si>
    <t>Valley Charter Middle</t>
  </si>
  <si>
    <t>1238</t>
  </si>
  <si>
    <t>0122861</t>
  </si>
  <si>
    <t>Camino Nuevo Charter Academy #2</t>
  </si>
  <si>
    <t>1231</t>
  </si>
  <si>
    <t>0123133</t>
  </si>
  <si>
    <t>Alliance Susan and Eric Smidt Technology High</t>
  </si>
  <si>
    <t>1163</t>
  </si>
  <si>
    <t>0123141</t>
  </si>
  <si>
    <t>Alliance Ted K. Tajima High</t>
  </si>
  <si>
    <t>1164</t>
  </si>
  <si>
    <t>0123158</t>
  </si>
  <si>
    <t>Arts in Action Community Charter</t>
  </si>
  <si>
    <t>1218</t>
  </si>
  <si>
    <t>0123166</t>
  </si>
  <si>
    <t>ISANA Palmati Academy</t>
  </si>
  <si>
    <t>1246</t>
  </si>
  <si>
    <t>0123984</t>
  </si>
  <si>
    <t>ISANA Cardinal Academy</t>
  </si>
  <si>
    <t>1285</t>
  </si>
  <si>
    <t>0123992</t>
  </si>
  <si>
    <t>Animo Ellen Ochoa Charter Middle</t>
  </si>
  <si>
    <t>1286</t>
  </si>
  <si>
    <t>0124008</t>
  </si>
  <si>
    <t>Animo James B. Taylor Charter Middle</t>
  </si>
  <si>
    <t>1287</t>
  </si>
  <si>
    <t>0124016</t>
  </si>
  <si>
    <t>Animo Legacy Charter Middle</t>
  </si>
  <si>
    <t>1288</t>
  </si>
  <si>
    <t>0124198</t>
  </si>
  <si>
    <t>Extera Public</t>
  </si>
  <si>
    <t>1300</t>
  </si>
  <si>
    <t>0124222</t>
  </si>
  <si>
    <t>Rise Kohyang Middle</t>
  </si>
  <si>
    <t>1315</t>
  </si>
  <si>
    <t>0124560</t>
  </si>
  <si>
    <t>Synergy Quantum Academy</t>
  </si>
  <si>
    <t>1299</t>
  </si>
  <si>
    <t>0124784</t>
  </si>
  <si>
    <t>Aspire Slauson Academy Charter</t>
  </si>
  <si>
    <t>1330</t>
  </si>
  <si>
    <t>0124792</t>
  </si>
  <si>
    <t>Aspire Juanita Tate Academy Charter</t>
  </si>
  <si>
    <t>1331</t>
  </si>
  <si>
    <t>0124800</t>
  </si>
  <si>
    <t>Aspire Inskeep Academy Charter</t>
  </si>
  <si>
    <t>1332</t>
  </si>
  <si>
    <t>0124818</t>
  </si>
  <si>
    <t>Los Angeles Leadership Primary Academy</t>
  </si>
  <si>
    <t>1333</t>
  </si>
  <si>
    <t>0124826</t>
  </si>
  <si>
    <t>Camino Nuevo Charter Academy No. 4</t>
  </si>
  <si>
    <t>1334</t>
  </si>
  <si>
    <t>0124891</t>
  </si>
  <si>
    <t>Alliance Renee and Meyer Luskin Academy High</t>
  </si>
  <si>
    <t>1343</t>
  </si>
  <si>
    <t>0124933</t>
  </si>
  <si>
    <t>PUC Early College Academy for Leaders and Scholars (ECALS)</t>
  </si>
  <si>
    <t>1354</t>
  </si>
  <si>
    <t>0124941</t>
  </si>
  <si>
    <t>Alliance Margaret M. Bloomfield Technology Academy High</t>
  </si>
  <si>
    <t>1356</t>
  </si>
  <si>
    <t>0125609</t>
  </si>
  <si>
    <t>KIPP Philosophers Academy</t>
  </si>
  <si>
    <t>1378</t>
  </si>
  <si>
    <t>0125625</t>
  </si>
  <si>
    <t>KIPP Scholar Academy</t>
  </si>
  <si>
    <t>1377</t>
  </si>
  <si>
    <t>0125864</t>
  </si>
  <si>
    <t>Ednovate - USC Hybrid High College Prep</t>
  </si>
  <si>
    <t>1401</t>
  </si>
  <si>
    <t>0126136</t>
  </si>
  <si>
    <t>Math and Science College Preparatory</t>
  </si>
  <si>
    <t>1412</t>
  </si>
  <si>
    <t>0126169</t>
  </si>
  <si>
    <t>Equitas Academy #2</t>
  </si>
  <si>
    <t>1402</t>
  </si>
  <si>
    <t>0126177</t>
  </si>
  <si>
    <t>Citizens of the World Charter School Silver Lake</t>
  </si>
  <si>
    <t>1413</t>
  </si>
  <si>
    <t>0126193</t>
  </si>
  <si>
    <t>Citizens of the World Charter School Mar Vista</t>
  </si>
  <si>
    <t>1414</t>
  </si>
  <si>
    <t>0126797</t>
  </si>
  <si>
    <t>Aspire Centennial College Preparatory Academy</t>
  </si>
  <si>
    <t>1436</t>
  </si>
  <si>
    <t>0127670</t>
  </si>
  <si>
    <t>KIPP Iluminar Academy</t>
  </si>
  <si>
    <t>1508</t>
  </si>
  <si>
    <t>0127886</t>
  </si>
  <si>
    <t>City Language Immersion Charter</t>
  </si>
  <si>
    <t>1538</t>
  </si>
  <si>
    <t>0127894</t>
  </si>
  <si>
    <t>Valor Academy High</t>
  </si>
  <si>
    <t>1539</t>
  </si>
  <si>
    <t>0127910</t>
  </si>
  <si>
    <t>Camino Nuevo High No. 2</t>
  </si>
  <si>
    <t>1540</t>
  </si>
  <si>
    <t>0127936</t>
  </si>
  <si>
    <t>PREPA TEC - Los Angeles</t>
  </si>
  <si>
    <t>1542</t>
  </si>
  <si>
    <t>0127985</t>
  </si>
  <si>
    <t>Ingenium Charter Middle</t>
  </si>
  <si>
    <t>1536</t>
  </si>
  <si>
    <t>0128009</t>
  </si>
  <si>
    <t>Alliance Virgil Roberts Leadership Academy</t>
  </si>
  <si>
    <t>1530</t>
  </si>
  <si>
    <t>0128033</t>
  </si>
  <si>
    <t>Alliance College-Ready Middle Academy 8</t>
  </si>
  <si>
    <t>1531</t>
  </si>
  <si>
    <t>0128041</t>
  </si>
  <si>
    <t>Alliance Kory Hunter Middle</t>
  </si>
  <si>
    <t>1532</t>
  </si>
  <si>
    <t>0128058</t>
  </si>
  <si>
    <t>Alliance College-Ready Middle Academy 12</t>
  </si>
  <si>
    <t>1533</t>
  </si>
  <si>
    <t>0128132</t>
  </si>
  <si>
    <t>Extera Public School No. 2</t>
  </si>
  <si>
    <t>1562</t>
  </si>
  <si>
    <t>0128371</t>
  </si>
  <si>
    <t>new Horizons Charter Academy</t>
  </si>
  <si>
    <t>1567</t>
  </si>
  <si>
    <t>0128512</t>
  </si>
  <si>
    <t>KIPP Academy of Innovation</t>
  </si>
  <si>
    <t>1586</t>
  </si>
  <si>
    <t>0129270</t>
  </si>
  <si>
    <t>Animo Mae Jemison Charter Middle</t>
  </si>
  <si>
    <t>1624</t>
  </si>
  <si>
    <t>0129460</t>
  </si>
  <si>
    <t>KIPP Vida Preparatory Academy</t>
  </si>
  <si>
    <t>1587</t>
  </si>
  <si>
    <t>0129593</t>
  </si>
  <si>
    <t>PUC Inspire Charter Academy</t>
  </si>
  <si>
    <t>1626</t>
  </si>
  <si>
    <t>0129619</t>
  </si>
  <si>
    <t>PUC Community Charter Elementary</t>
  </si>
  <si>
    <t>1657</t>
  </si>
  <si>
    <t>0129627</t>
  </si>
  <si>
    <t>TEACH Tech Charter high</t>
  </si>
  <si>
    <t>1658</t>
  </si>
  <si>
    <t>0129650</t>
  </si>
  <si>
    <t>Equitas Academy #3 Charter</t>
  </si>
  <si>
    <t>1669</t>
  </si>
  <si>
    <t>0129858</t>
  </si>
  <si>
    <t>Everest Value</t>
  </si>
  <si>
    <t>1638</t>
  </si>
  <si>
    <t>0129866</t>
  </si>
  <si>
    <t>Village Charter Academy</t>
  </si>
  <si>
    <t>1639</t>
  </si>
  <si>
    <t>0131466</t>
  </si>
  <si>
    <t>Fenton STEM Academy: Elementary Center for Science, Technology, Engineering, and Math</t>
  </si>
  <si>
    <t>1605</t>
  </si>
  <si>
    <t>0131722</t>
  </si>
  <si>
    <t>Fenton Charter Leadership Academy</t>
  </si>
  <si>
    <t>1613</t>
  </si>
  <si>
    <t>0131771</t>
  </si>
  <si>
    <t>KIPP Ignite Academy</t>
  </si>
  <si>
    <t>1720</t>
  </si>
  <si>
    <t>0131797</t>
  </si>
  <si>
    <t>KIPP Promesa Prep</t>
  </si>
  <si>
    <t>1721</t>
  </si>
  <si>
    <t>0131821</t>
  </si>
  <si>
    <t>Collegiate Charter High School of Los Angeles</t>
  </si>
  <si>
    <t>1722</t>
  </si>
  <si>
    <t>0131904</t>
  </si>
  <si>
    <t>Libertas College Preparatory Charter School</t>
  </si>
  <si>
    <t>1711</t>
  </si>
  <si>
    <t>0132027</t>
  </si>
  <si>
    <t>University Preparatory Value High</t>
  </si>
  <si>
    <t>1723</t>
  </si>
  <si>
    <t>0132084</t>
  </si>
  <si>
    <t>Alliance Marine - Innovation and Technology 6-12 Complex</t>
  </si>
  <si>
    <t>1738</t>
  </si>
  <si>
    <t>0132126</t>
  </si>
  <si>
    <t>Bert Corona Charter High</t>
  </si>
  <si>
    <t>1724</t>
  </si>
  <si>
    <t>0132282</t>
  </si>
  <si>
    <t>Ednovate - East College Prep</t>
  </si>
  <si>
    <t>1702</t>
  </si>
  <si>
    <t>0132928</t>
  </si>
  <si>
    <t>Anahuacalmecac International University Preparatory of North America</t>
  </si>
  <si>
    <t>1685</t>
  </si>
  <si>
    <t>0133272</t>
  </si>
  <si>
    <t>PUC Triumph Charter Academy and PUC Triumph Charter High</t>
  </si>
  <si>
    <t>0797</t>
  </si>
  <si>
    <t>0133280</t>
  </si>
  <si>
    <t>PUC Nueva Esperanza Charter Academy</t>
  </si>
  <si>
    <t>1092</t>
  </si>
  <si>
    <t>0133298</t>
  </si>
  <si>
    <t>PUC CALS Middle and Early College High</t>
  </si>
  <si>
    <t>0331</t>
  </si>
  <si>
    <t>0133686</t>
  </si>
  <si>
    <t>Equitas Academy 4</t>
  </si>
  <si>
    <t>1785</t>
  </si>
  <si>
    <t>0133694</t>
  </si>
  <si>
    <t>Valor Academy Elementary</t>
  </si>
  <si>
    <t>1787</t>
  </si>
  <si>
    <t>0133702</t>
  </si>
  <si>
    <t>New Los Angeles Charter Elementary</t>
  </si>
  <si>
    <t>1788</t>
  </si>
  <si>
    <t>0133710</t>
  </si>
  <si>
    <t>Girls Athletic Leadership School Los Angeles</t>
  </si>
  <si>
    <t>1791</t>
  </si>
  <si>
    <t>0133868</t>
  </si>
  <si>
    <t>Rise Kohyang High</t>
  </si>
  <si>
    <t>1786</t>
  </si>
  <si>
    <t>0134023</t>
  </si>
  <si>
    <t>Animo Florence-Firestone Charter Middle</t>
  </si>
  <si>
    <t>1794</t>
  </si>
  <si>
    <t>0134205</t>
  </si>
  <si>
    <t>Arts in Action Community Middle</t>
  </si>
  <si>
    <t>1806</t>
  </si>
  <si>
    <t>0135509</t>
  </si>
  <si>
    <t>Gabriella Charter 2</t>
  </si>
  <si>
    <t>1853</t>
  </si>
  <si>
    <t>0135517</t>
  </si>
  <si>
    <t>KIPP Corazon Academy</t>
  </si>
  <si>
    <t>1855</t>
  </si>
  <si>
    <t>0135632</t>
  </si>
  <si>
    <t>WISH Academy High School</t>
  </si>
  <si>
    <t>1863</t>
  </si>
  <si>
    <t>0135715</t>
  </si>
  <si>
    <t>Ednovate - Esperanza College Prep</t>
  </si>
  <si>
    <t>1842</t>
  </si>
  <si>
    <t>0135723</t>
  </si>
  <si>
    <t>Ednovate - Brio College Prep</t>
  </si>
  <si>
    <t>1843</t>
  </si>
  <si>
    <t>0135921</t>
  </si>
  <si>
    <t>WISH Community School</t>
  </si>
  <si>
    <t>1627</t>
  </si>
  <si>
    <t>0135954</t>
  </si>
  <si>
    <t>ISANA Himalia Academy</t>
  </si>
  <si>
    <t>1858</t>
  </si>
  <si>
    <t>0136986</t>
  </si>
  <si>
    <t>STEM Preparatory Elementary</t>
  </si>
  <si>
    <t>1925</t>
  </si>
  <si>
    <t>0136994</t>
  </si>
  <si>
    <t>Rise Kohyang Elementary School</t>
  </si>
  <si>
    <t>1927</t>
  </si>
  <si>
    <t>0137463</t>
  </si>
  <si>
    <t>California Creative Learning Academy MS</t>
  </si>
  <si>
    <t>1960</t>
  </si>
  <si>
    <t>0137471</t>
  </si>
  <si>
    <t>High Tech LA Middle School</t>
  </si>
  <si>
    <t>1929</t>
  </si>
  <si>
    <t>0137513</t>
  </si>
  <si>
    <t>Learning by Design Charter School</t>
  </si>
  <si>
    <t>1959</t>
  </si>
  <si>
    <t>0137521</t>
  </si>
  <si>
    <t>Vox Collegiate of Los Angeles</t>
  </si>
  <si>
    <t>1917</t>
  </si>
  <si>
    <t>0137562</t>
  </si>
  <si>
    <t>Matrix For Success Academy</t>
  </si>
  <si>
    <t>1961</t>
  </si>
  <si>
    <t>0137604</t>
  </si>
  <si>
    <t>Stella Elementary Charter Academy</t>
  </si>
  <si>
    <t>1866</t>
  </si>
  <si>
    <t>0137612</t>
  </si>
  <si>
    <t>Valley International Preparatory High School</t>
  </si>
  <si>
    <t>1926</t>
  </si>
  <si>
    <t>0138305</t>
  </si>
  <si>
    <t>TEACH Preparatory Mildred S. Cunningham &amp; Edith H. Morris Elementary</t>
  </si>
  <si>
    <t>2004</t>
  </si>
  <si>
    <t>0138883</t>
  </si>
  <si>
    <t>Equitas Academy 6</t>
  </si>
  <si>
    <t>2030</t>
  </si>
  <si>
    <t>0139089</t>
  </si>
  <si>
    <t>Vista Horizon Global Academy</t>
  </si>
  <si>
    <t>2043</t>
  </si>
  <si>
    <t>0139097</t>
  </si>
  <si>
    <t>Scholarship Prep - South Bay</t>
  </si>
  <si>
    <t>2042</t>
  </si>
  <si>
    <t>0139121</t>
  </si>
  <si>
    <t>Equitas Academy 5</t>
  </si>
  <si>
    <t>2040</t>
  </si>
  <si>
    <t>0139832</t>
  </si>
  <si>
    <t>Citizens of the World Charter School West Valley</t>
  </si>
  <si>
    <t>2082</t>
  </si>
  <si>
    <t>0140004</t>
  </si>
  <si>
    <t>El Rio Community</t>
  </si>
  <si>
    <t>2080</t>
  </si>
  <si>
    <t>0140111</t>
  </si>
  <si>
    <t>Invictus Leadership Academy</t>
  </si>
  <si>
    <t>2088</t>
  </si>
  <si>
    <t>0140129</t>
  </si>
  <si>
    <t>Ednovate - South LA College Prep</t>
  </si>
  <si>
    <t>2087</t>
  </si>
  <si>
    <t>0140749</t>
  </si>
  <si>
    <t>Citizens of the World Charter School East Valley</t>
  </si>
  <si>
    <t>2081</t>
  </si>
  <si>
    <t>0164780</t>
  </si>
  <si>
    <t>Ednovate - Encore Arts and Media College Prep</t>
  </si>
  <si>
    <t>2086</t>
  </si>
  <si>
    <t>1931047</t>
  </si>
  <si>
    <t>Birmingham Community Charter High</t>
  </si>
  <si>
    <t>1119</t>
  </si>
  <si>
    <t>1931708</t>
  </si>
  <si>
    <t>Chatsworth Charter High</t>
  </si>
  <si>
    <t>1581</t>
  </si>
  <si>
    <t>1931864</t>
  </si>
  <si>
    <t>Grover Cleveland Charter High</t>
  </si>
  <si>
    <t>1571</t>
  </si>
  <si>
    <t>1932623</t>
  </si>
  <si>
    <t>El Camino Real Charter High</t>
  </si>
  <si>
    <t>1314</t>
  </si>
  <si>
    <t>1933746</t>
  </si>
  <si>
    <t>Granada Hills Charter</t>
  </si>
  <si>
    <t>0572</t>
  </si>
  <si>
    <t>1937226</t>
  </si>
  <si>
    <t>Reseda Charter High</t>
  </si>
  <si>
    <t>2005</t>
  </si>
  <si>
    <t>1938554</t>
  </si>
  <si>
    <t>Sylmar Charter High</t>
  </si>
  <si>
    <t>1834</t>
  </si>
  <si>
    <t>1938612</t>
  </si>
  <si>
    <t>Taft Charter High</t>
  </si>
  <si>
    <t>1580</t>
  </si>
  <si>
    <t>1938885</t>
  </si>
  <si>
    <t>University High School Charter</t>
  </si>
  <si>
    <t>2006</t>
  </si>
  <si>
    <t>1995836</t>
  </si>
  <si>
    <t>Palisades Charter High</t>
  </si>
  <si>
    <t>0037</t>
  </si>
  <si>
    <t>6015986</t>
  </si>
  <si>
    <t>Beckford Charter for Enriched Studies</t>
  </si>
  <si>
    <t>1344</t>
  </si>
  <si>
    <t>6016240</t>
  </si>
  <si>
    <t>Calabash Charter Academy</t>
  </si>
  <si>
    <t>1345</t>
  </si>
  <si>
    <t>6016265</t>
  </si>
  <si>
    <t>Calvert Charter For Enriched Studies</t>
  </si>
  <si>
    <t>1585</t>
  </si>
  <si>
    <t>6016323</t>
  </si>
  <si>
    <t>Canyon Charter Elementary</t>
  </si>
  <si>
    <t>0226</t>
  </si>
  <si>
    <t>6016356</t>
  </si>
  <si>
    <t>Carpenter Community Charter</t>
  </si>
  <si>
    <t>1235</t>
  </si>
  <si>
    <t>6016562</t>
  </si>
  <si>
    <t>Colfax Charter Elementary</t>
  </si>
  <si>
    <t>1041</t>
  </si>
  <si>
    <t>6016729</t>
  </si>
  <si>
    <t>Dearborn Elementary Charter Academy</t>
  </si>
  <si>
    <t>1481</t>
  </si>
  <si>
    <t>6016778</t>
  </si>
  <si>
    <t>Dixie Canyon Community Charter</t>
  </si>
  <si>
    <t>1469</t>
  </si>
  <si>
    <t>6016869</t>
  </si>
  <si>
    <t>El Oro Way Charter For Enriched Studies</t>
  </si>
  <si>
    <t>1466</t>
  </si>
  <si>
    <t>6016935</t>
  </si>
  <si>
    <t>Encino Charter Elementary</t>
  </si>
  <si>
    <t>1471</t>
  </si>
  <si>
    <t>6017016</t>
  </si>
  <si>
    <t>Fenton Avenue Charter</t>
  </si>
  <si>
    <t>0030</t>
  </si>
  <si>
    <t>6017438</t>
  </si>
  <si>
    <t>Hamlin Charter Academy</t>
  </si>
  <si>
    <t>1472</t>
  </si>
  <si>
    <t>6017529</t>
  </si>
  <si>
    <t>Haynes Charter For Enriched Studies</t>
  </si>
  <si>
    <t>1470</t>
  </si>
  <si>
    <t>6017693</t>
  </si>
  <si>
    <t>Justice Street Academy Charter</t>
  </si>
  <si>
    <t>1487</t>
  </si>
  <si>
    <t>6017701</t>
  </si>
  <si>
    <t>Kenter Canyon Elementary Charter</t>
  </si>
  <si>
    <t>0227</t>
  </si>
  <si>
    <t>6017743</t>
  </si>
  <si>
    <t>Knollwood Preparatory Academy</t>
  </si>
  <si>
    <t>1486</t>
  </si>
  <si>
    <t>6017891</t>
  </si>
  <si>
    <t>Lockhurst Drive Charter Elementary</t>
  </si>
  <si>
    <t>1478</t>
  </si>
  <si>
    <t>6018063</t>
  </si>
  <si>
    <t>Marquez Charter</t>
  </si>
  <si>
    <t>0228</t>
  </si>
  <si>
    <t>6018204</t>
  </si>
  <si>
    <t>Montague Charter Academy</t>
  </si>
  <si>
    <t>0115</t>
  </si>
  <si>
    <t>6018287</t>
  </si>
  <si>
    <t>Nestle Avenue Charter</t>
  </si>
  <si>
    <t>1465</t>
  </si>
  <si>
    <t>6018634</t>
  </si>
  <si>
    <t>Palisades Charter Elementary</t>
  </si>
  <si>
    <t>0229</t>
  </si>
  <si>
    <t>6018642</t>
  </si>
  <si>
    <t>Pacoima Charter Elementary</t>
  </si>
  <si>
    <t>0583</t>
  </si>
  <si>
    <t>6018725</t>
  </si>
  <si>
    <t>Plainview Academic Charter Academy</t>
  </si>
  <si>
    <t>1435</t>
  </si>
  <si>
    <t>6018774</t>
  </si>
  <si>
    <t>Pomelo Community Charter</t>
  </si>
  <si>
    <t>1347</t>
  </si>
  <si>
    <t>6018923</t>
  </si>
  <si>
    <t>Riverside Drive Charter</t>
  </si>
  <si>
    <t>1362</t>
  </si>
  <si>
    <t>6019079</t>
  </si>
  <si>
    <t>Santa Monica Boulevard Community Charter</t>
  </si>
  <si>
    <t>0446</t>
  </si>
  <si>
    <t>6019111</t>
  </si>
  <si>
    <t>Serrania Avenue Charter For Enriched Studies</t>
  </si>
  <si>
    <t>1484</t>
  </si>
  <si>
    <t>6019186</t>
  </si>
  <si>
    <t>Sherman Oaks Elementary Charter</t>
  </si>
  <si>
    <t>1348</t>
  </si>
  <si>
    <t>6019392</t>
  </si>
  <si>
    <t>Superior Street Elementary</t>
  </si>
  <si>
    <t>1476</t>
  </si>
  <si>
    <t>6019525</t>
  </si>
  <si>
    <t>Topanga Elementary Charter</t>
  </si>
  <si>
    <t>0230</t>
  </si>
  <si>
    <t>6019533</t>
  </si>
  <si>
    <t>Topeka Charter School For Advanced Studies</t>
  </si>
  <si>
    <t>1475</t>
  </si>
  <si>
    <t>6019673</t>
  </si>
  <si>
    <t>Van Gogh Charter</t>
  </si>
  <si>
    <t>1479</t>
  </si>
  <si>
    <t>6019715</t>
  </si>
  <si>
    <t>Vaughn Next Century Learning Center</t>
  </si>
  <si>
    <t>0016</t>
  </si>
  <si>
    <t>6019855</t>
  </si>
  <si>
    <t>Welby Way Charter Elementary School And Gifted-High Ability Magnet</t>
  </si>
  <si>
    <t>1349</t>
  </si>
  <si>
    <t>6019939</t>
  </si>
  <si>
    <t>Westwood Charter Elementary</t>
  </si>
  <si>
    <t>0031</t>
  </si>
  <si>
    <t>6019954</t>
  </si>
  <si>
    <t>Wilbur Charter For Enriched Academics</t>
  </si>
  <si>
    <t>1482</t>
  </si>
  <si>
    <t>6020036</t>
  </si>
  <si>
    <t>Woodlake Elementary Community Charter</t>
  </si>
  <si>
    <t>1483</t>
  </si>
  <si>
    <t>6020044</t>
  </si>
  <si>
    <t>Woodland Hills Elementary Charter For Enriched Studies</t>
  </si>
  <si>
    <t>1485</t>
  </si>
  <si>
    <t>6057988</t>
  </si>
  <si>
    <t>Emerson Community Charter School</t>
  </si>
  <si>
    <t>1688</t>
  </si>
  <si>
    <t>6058150</t>
  </si>
  <si>
    <t>Louis Armstrong Middle</t>
  </si>
  <si>
    <t>1473</t>
  </si>
  <si>
    <t>6058267</t>
  </si>
  <si>
    <t>Paul Revere Charter Middle</t>
  </si>
  <si>
    <t>0225</t>
  </si>
  <si>
    <t>6061477</t>
  </si>
  <si>
    <t>George Ellery Hale Charter Academy</t>
  </si>
  <si>
    <t>1346</t>
  </si>
  <si>
    <t>6061543</t>
  </si>
  <si>
    <t>Alfred B. Nobel Charter Middle</t>
  </si>
  <si>
    <t>1480</t>
  </si>
  <si>
    <t>6061584</t>
  </si>
  <si>
    <t>Gaspar De Portola Charter Middle</t>
  </si>
  <si>
    <t>2074</t>
  </si>
  <si>
    <t>6071435</t>
  </si>
  <si>
    <t>Castlebay Lane Charter</t>
  </si>
  <si>
    <t>1477</t>
  </si>
  <si>
    <t>6094726</t>
  </si>
  <si>
    <t>Community Magnet Charter Elementary</t>
  </si>
  <si>
    <t>0957</t>
  </si>
  <si>
    <t>6097927</t>
  </si>
  <si>
    <t>Open Charter Magnet</t>
  </si>
  <si>
    <t>0012</t>
  </si>
  <si>
    <t>6112536</t>
  </si>
  <si>
    <t>Accelerated</t>
  </si>
  <si>
    <t>0045</t>
  </si>
  <si>
    <t>6114912</t>
  </si>
  <si>
    <t>Watts Learning Center</t>
  </si>
  <si>
    <t>0131</t>
  </si>
  <si>
    <t>6116750</t>
  </si>
  <si>
    <t>PUC Community Charter Middle and PUC Community Charter Early College High</t>
  </si>
  <si>
    <t>0213</t>
  </si>
  <si>
    <t>6117048</t>
  </si>
  <si>
    <t>ICEF View Park Preparatory Elementary</t>
  </si>
  <si>
    <t>0190</t>
  </si>
  <si>
    <t>6117667</t>
  </si>
  <si>
    <t>Camino Nuevo Charter Academy</t>
  </si>
  <si>
    <t>0293</t>
  </si>
  <si>
    <t>6119044</t>
  </si>
  <si>
    <t>Multicultural Learning Center</t>
  </si>
  <si>
    <t>0388</t>
  </si>
  <si>
    <t>6119531</t>
  </si>
  <si>
    <t>CHIME Institute's Schwarzenegger Community</t>
  </si>
  <si>
    <t>0417</t>
  </si>
  <si>
    <t>6119903</t>
  </si>
  <si>
    <t>Downtown Value</t>
  </si>
  <si>
    <t>0448</t>
  </si>
  <si>
    <t>6120158</t>
  </si>
  <si>
    <t>New West Charter</t>
  </si>
  <si>
    <t>0431</t>
  </si>
  <si>
    <t>6120471</t>
  </si>
  <si>
    <t>Puente Charter</t>
  </si>
  <si>
    <t>0473</t>
  </si>
  <si>
    <t>6120489</t>
  </si>
  <si>
    <t>Para Los Ninos Charter</t>
  </si>
  <si>
    <t>0475</t>
  </si>
  <si>
    <t>6121081</t>
  </si>
  <si>
    <t>ICEF View Park Preparatory Middle</t>
  </si>
  <si>
    <t>0506</t>
  </si>
  <si>
    <t>0112714</t>
  </si>
  <si>
    <t>Antelope Valley Learning Academy</t>
  </si>
  <si>
    <t>0841</t>
  </si>
  <si>
    <t>0125377</t>
  </si>
  <si>
    <t>Palmdale Aerospace Academy</t>
  </si>
  <si>
    <t>1367</t>
  </si>
  <si>
    <t>0140889</t>
  </si>
  <si>
    <t>Palmdale Academy Charter</t>
  </si>
  <si>
    <t>2119</t>
  </si>
  <si>
    <t>0113464</t>
  </si>
  <si>
    <t>Aveson Global Leadership Academy</t>
  </si>
  <si>
    <t>0847</t>
  </si>
  <si>
    <t>0113472</t>
  </si>
  <si>
    <t>Aveson School of Leaders</t>
  </si>
  <si>
    <t>0848</t>
  </si>
  <si>
    <t>0113894</t>
  </si>
  <si>
    <t>Pasadena Rosebud Academy</t>
  </si>
  <si>
    <t>0857</t>
  </si>
  <si>
    <t>0118075</t>
  </si>
  <si>
    <t>Learning Works</t>
  </si>
  <si>
    <t>1031</t>
  </si>
  <si>
    <t>0136945</t>
  </si>
  <si>
    <t>OCS - South</t>
  </si>
  <si>
    <t>1921</t>
  </si>
  <si>
    <t>0115170</t>
  </si>
  <si>
    <t>School of Extended Educational Options</t>
  </si>
  <si>
    <t>0914</t>
  </si>
  <si>
    <t>1996693</t>
  </si>
  <si>
    <t>School of Arts and Enterprise</t>
  </si>
  <si>
    <t>0505</t>
  </si>
  <si>
    <t>6021984</t>
  </si>
  <si>
    <t>La Verne Science and Technology Charter</t>
  </si>
  <si>
    <t>1578</t>
  </si>
  <si>
    <t>0112706</t>
  </si>
  <si>
    <t>California Virtual Academy @ Los Angeles</t>
  </si>
  <si>
    <t>0838</t>
  </si>
  <si>
    <t>6023527</t>
  </si>
  <si>
    <t>San Jose Charter Academy</t>
  </si>
  <si>
    <t>0142</t>
  </si>
  <si>
    <t>0114439</t>
  </si>
  <si>
    <t>Mission View Public</t>
  </si>
  <si>
    <t>0888</t>
  </si>
  <si>
    <t>0117234</t>
  </si>
  <si>
    <t>Santa Clarita Valley International</t>
  </si>
  <si>
    <t>0981</t>
  </si>
  <si>
    <t>1996263</t>
  </si>
  <si>
    <t>Opportunities for Learning - William S. Hart</t>
  </si>
  <si>
    <t>0214</t>
  </si>
  <si>
    <t>0115725</t>
  </si>
  <si>
    <t>Lifeline Education Charter</t>
  </si>
  <si>
    <t>0963</t>
  </si>
  <si>
    <t>0118760</t>
  </si>
  <si>
    <t>Barack Obama Charter</t>
  </si>
  <si>
    <t>1062</t>
  </si>
  <si>
    <t>0132845</t>
  </si>
  <si>
    <t>Todays Fresh Start-Compton</t>
  </si>
  <si>
    <t>1772</t>
  </si>
  <si>
    <t>0134338</t>
  </si>
  <si>
    <t>ISANA Achernar Academy</t>
  </si>
  <si>
    <t>1827</t>
  </si>
  <si>
    <t>0137893</t>
  </si>
  <si>
    <t>KIPP Compton Community School</t>
  </si>
  <si>
    <t>1996</t>
  </si>
  <si>
    <t>0137984</t>
  </si>
  <si>
    <t>Ánimo Compton Charter</t>
  </si>
  <si>
    <t>1990</t>
  </si>
  <si>
    <t>0120600</t>
  </si>
  <si>
    <t>iQ Academy California-Los Angeles</t>
  </si>
  <si>
    <t>1135</t>
  </si>
  <si>
    <t>1996016</t>
  </si>
  <si>
    <t>Options for Youth San Gabriel</t>
  </si>
  <si>
    <t>0117</t>
  </si>
  <si>
    <t>0127100</t>
  </si>
  <si>
    <t>Assurance Learning Academy</t>
  </si>
  <si>
    <t>1458</t>
  </si>
  <si>
    <t>0131383</t>
  </si>
  <si>
    <t>SIATech Academy South</t>
  </si>
  <si>
    <t>1700</t>
  </si>
  <si>
    <t>0131987</t>
  </si>
  <si>
    <t>iLEAD Hybrid</t>
  </si>
  <si>
    <t>1699</t>
  </si>
  <si>
    <t>0132654</t>
  </si>
  <si>
    <t>California Pacific Charter- Los Angeles</t>
  </si>
  <si>
    <t>1751</t>
  </si>
  <si>
    <t>0134619</t>
  </si>
  <si>
    <t>Empower Generations</t>
  </si>
  <si>
    <t>1836</t>
  </si>
  <si>
    <t>0135145</t>
  </si>
  <si>
    <t>Compass Charter Schools of Los Angeles</t>
  </si>
  <si>
    <t>1651</t>
  </si>
  <si>
    <t>0136531</t>
  </si>
  <si>
    <t>iLEAD Online</t>
  </si>
  <si>
    <t>1902</t>
  </si>
  <si>
    <t>0136648</t>
  </si>
  <si>
    <t>Options for Youth-Acton</t>
  </si>
  <si>
    <t>1911</t>
  </si>
  <si>
    <t>0137703</t>
  </si>
  <si>
    <t>Method Schools, LA</t>
  </si>
  <si>
    <t>1697</t>
  </si>
  <si>
    <t>0137786</t>
  </si>
  <si>
    <t>Mission Academy</t>
  </si>
  <si>
    <t>1972</t>
  </si>
  <si>
    <t>0138297</t>
  </si>
  <si>
    <t>iLead Agua Dulce</t>
  </si>
  <si>
    <t>2003</t>
  </si>
  <si>
    <t>0119016</t>
  </si>
  <si>
    <t>Da Vinci Science</t>
  </si>
  <si>
    <t>1060</t>
  </si>
  <si>
    <t>0119636</t>
  </si>
  <si>
    <t>Da Vinci Design</t>
  </si>
  <si>
    <t>1081</t>
  </si>
  <si>
    <t>0128728</t>
  </si>
  <si>
    <t>Da Vinci Connect</t>
  </si>
  <si>
    <t>1597</t>
  </si>
  <si>
    <t>0131128</t>
  </si>
  <si>
    <t>Da Vinci Communications</t>
  </si>
  <si>
    <t>1689</t>
  </si>
  <si>
    <t>0117184</t>
  </si>
  <si>
    <t>Madera County Independent Academy</t>
  </si>
  <si>
    <t>1001</t>
  </si>
  <si>
    <t>2030229</t>
  </si>
  <si>
    <t>Pioneer Technical Center</t>
  </si>
  <si>
    <t>0460</t>
  </si>
  <si>
    <t>0129015</t>
  </si>
  <si>
    <t>Yosemite-Wawona Elementary Charter</t>
  </si>
  <si>
    <t>1610</t>
  </si>
  <si>
    <t>0100016</t>
  </si>
  <si>
    <t>Sherman Thomas Charter</t>
  </si>
  <si>
    <t>0507</t>
  </si>
  <si>
    <t>0107938</t>
  </si>
  <si>
    <t>Liberty Charter</t>
  </si>
  <si>
    <t>0676</t>
  </si>
  <si>
    <t>0118950</t>
  </si>
  <si>
    <t>Sherman Thomas Charter High</t>
  </si>
  <si>
    <t>1058</t>
  </si>
  <si>
    <t>0134510</t>
  </si>
  <si>
    <t>Sherman Thomas STEM Academy</t>
  </si>
  <si>
    <t>1780</t>
  </si>
  <si>
    <t>0125021</t>
  </si>
  <si>
    <t>Minarets Charter High</t>
  </si>
  <si>
    <t>1341</t>
  </si>
  <si>
    <t>0132936</t>
  </si>
  <si>
    <t>Chawanakee Academy Charter</t>
  </si>
  <si>
    <t>1763</t>
  </si>
  <si>
    <t>2030237</t>
  </si>
  <si>
    <t>Glacier High School Charter</t>
  </si>
  <si>
    <t>0479</t>
  </si>
  <si>
    <t>6110076</t>
  </si>
  <si>
    <t>Mountain Home Charter (Alternative)</t>
  </si>
  <si>
    <t>0063</t>
  </si>
  <si>
    <t>0135350</t>
  </si>
  <si>
    <t>Ross Valley Charter</t>
  </si>
  <si>
    <t>1790</t>
  </si>
  <si>
    <t>6113229</t>
  </si>
  <si>
    <t>Novato Charter</t>
  </si>
  <si>
    <t>0089</t>
  </si>
  <si>
    <t>0125823</t>
  </si>
  <si>
    <t>Sierra Foothill Charter</t>
  </si>
  <si>
    <t>1396</t>
  </si>
  <si>
    <t>6116669</t>
  </si>
  <si>
    <t>Pacific Community Charter</t>
  </si>
  <si>
    <t>0192</t>
  </si>
  <si>
    <t>0123737</t>
  </si>
  <si>
    <t>Three Rivers Charter</t>
  </si>
  <si>
    <t>1275</t>
  </si>
  <si>
    <t>2330272</t>
  </si>
  <si>
    <t>Eel River Charter</t>
  </si>
  <si>
    <t>0032</t>
  </si>
  <si>
    <t>0115055</t>
  </si>
  <si>
    <t>River Oak Charter</t>
  </si>
  <si>
    <t>0910</t>
  </si>
  <si>
    <t>0140814</t>
  </si>
  <si>
    <t>Shanel Valley Academy</t>
  </si>
  <si>
    <t>2117</t>
  </si>
  <si>
    <t>2330413</t>
  </si>
  <si>
    <t>Redwood Collegiate Academy</t>
  </si>
  <si>
    <t>0271</t>
  </si>
  <si>
    <t>2330454</t>
  </si>
  <si>
    <t>Sequoia Career Academy</t>
  </si>
  <si>
    <t>0439</t>
  </si>
  <si>
    <t>6117386</t>
  </si>
  <si>
    <t>Tree of Life Charter</t>
  </si>
  <si>
    <t>0276</t>
  </si>
  <si>
    <t>0112300</t>
  </si>
  <si>
    <t>La Vida Charter</t>
  </si>
  <si>
    <t>0822</t>
  </si>
  <si>
    <t>0125658</t>
  </si>
  <si>
    <t>Willits Elementary Charter</t>
  </si>
  <si>
    <t>1373</t>
  </si>
  <si>
    <t>2330363</t>
  </si>
  <si>
    <t>Willits Charter</t>
  </si>
  <si>
    <t>0166</t>
  </si>
  <si>
    <t>0106518</t>
  </si>
  <si>
    <t>Merced Scholars Charter</t>
  </si>
  <si>
    <t>0631</t>
  </si>
  <si>
    <t>0138032</t>
  </si>
  <si>
    <t>Come Back Charter</t>
  </si>
  <si>
    <t>2002</t>
  </si>
  <si>
    <t>6025381</t>
  </si>
  <si>
    <t>Ballico-Cressey Community Charter</t>
  </si>
  <si>
    <t>1980</t>
  </si>
  <si>
    <t>0124990</t>
  </si>
  <si>
    <t>Urban Corps of San Diego County Charter</t>
  </si>
  <si>
    <t>1355</t>
  </si>
  <si>
    <t>0112177</t>
  </si>
  <si>
    <t>Monterey Bay Charter</t>
  </si>
  <si>
    <t>0799</t>
  </si>
  <si>
    <t>0116491</t>
  </si>
  <si>
    <t>Open Door Charter</t>
  </si>
  <si>
    <t>2091</t>
  </si>
  <si>
    <t>0124297</t>
  </si>
  <si>
    <t>Bay View Academy</t>
  </si>
  <si>
    <t>1306</t>
  </si>
  <si>
    <t>2730232</t>
  </si>
  <si>
    <t>Monterey County Home Charter</t>
  </si>
  <si>
    <t>0327</t>
  </si>
  <si>
    <t>6119663</t>
  </si>
  <si>
    <t>Oasis Charter Public</t>
  </si>
  <si>
    <t>0412</t>
  </si>
  <si>
    <t>2730240</t>
  </si>
  <si>
    <t>Learning for Life Charter</t>
  </si>
  <si>
    <t>0362</t>
  </si>
  <si>
    <t>6118962</t>
  </si>
  <si>
    <t>International School of Monterey</t>
  </si>
  <si>
    <t>0429</t>
  </si>
  <si>
    <t>0118349</t>
  </si>
  <si>
    <t>Big Sur Charter</t>
  </si>
  <si>
    <t>1000</t>
  </si>
  <si>
    <t>0148361</t>
  </si>
  <si>
    <t>Mayacamas Countywide Middle</t>
  </si>
  <si>
    <t>2150</t>
  </si>
  <si>
    <t>0108605</t>
  </si>
  <si>
    <t>Stone Bridge</t>
  </si>
  <si>
    <t>0679</t>
  </si>
  <si>
    <t>0114314</t>
  </si>
  <si>
    <t>Bitney Prep High</t>
  </si>
  <si>
    <t>0871</t>
  </si>
  <si>
    <t>0114322</t>
  </si>
  <si>
    <t>Yuba River Charter</t>
  </si>
  <si>
    <t>0870</t>
  </si>
  <si>
    <t>0114330</t>
  </si>
  <si>
    <t>Nevada City School of the Arts</t>
  </si>
  <si>
    <t>0869</t>
  </si>
  <si>
    <t>0126219</t>
  </si>
  <si>
    <t>Forest Charter</t>
  </si>
  <si>
    <t>1427</t>
  </si>
  <si>
    <t>0126227</t>
  </si>
  <si>
    <t>Twin Ridges Home Study Charter</t>
  </si>
  <si>
    <t>1428</t>
  </si>
  <si>
    <t>0130823</t>
  </si>
  <si>
    <t>EPIC de Cesar Chavez</t>
  </si>
  <si>
    <t>1680</t>
  </si>
  <si>
    <t>2930147</t>
  </si>
  <si>
    <t>John Muir Charter</t>
  </si>
  <si>
    <t>0255</t>
  </si>
  <si>
    <t>0125013</t>
  </si>
  <si>
    <t>Chicago Park Community Charter</t>
  </si>
  <si>
    <t>1339</t>
  </si>
  <si>
    <t>6111140</t>
  </si>
  <si>
    <t>Grass Valley Charter</t>
  </si>
  <si>
    <t>0022</t>
  </si>
  <si>
    <t>0124834</t>
  </si>
  <si>
    <t>Sierra Academy of Expeditionary Learning</t>
  </si>
  <si>
    <t>1336</t>
  </si>
  <si>
    <t>0136424</t>
  </si>
  <si>
    <t>Arete Charter Academy</t>
  </si>
  <si>
    <t>1898</t>
  </si>
  <si>
    <t>6027197</t>
  </si>
  <si>
    <t>1576</t>
  </si>
  <si>
    <t>6111371</t>
  </si>
  <si>
    <t>Vantage Point Charter</t>
  </si>
  <si>
    <t>0024</t>
  </si>
  <si>
    <t>0126037</t>
  </si>
  <si>
    <t>Samueli Academy</t>
  </si>
  <si>
    <t>1419</t>
  </si>
  <si>
    <t>0132613</t>
  </si>
  <si>
    <t>Vista Heritage Global Academy</t>
  </si>
  <si>
    <t>1752</t>
  </si>
  <si>
    <t>0132910</t>
  </si>
  <si>
    <t>College and Career Preparatory Academy</t>
  </si>
  <si>
    <t>1761</t>
  </si>
  <si>
    <t>0133785</t>
  </si>
  <si>
    <t>Oxford Preparatory Academy - Saddleback Valley</t>
  </si>
  <si>
    <t>1784</t>
  </si>
  <si>
    <t>0133983</t>
  </si>
  <si>
    <t>Ednovate - Legacy College Prep.</t>
  </si>
  <si>
    <t>1798</t>
  </si>
  <si>
    <t>0134056</t>
  </si>
  <si>
    <t>Orange County Academy of Sciences and Arts</t>
  </si>
  <si>
    <t>1799</t>
  </si>
  <si>
    <t>0134239</t>
  </si>
  <si>
    <t>Epic California Academy</t>
  </si>
  <si>
    <t>1807</t>
  </si>
  <si>
    <t>0134288</t>
  </si>
  <si>
    <t>Scholarship Prep - Orange County</t>
  </si>
  <si>
    <t>1808</t>
  </si>
  <si>
    <t>0134841</t>
  </si>
  <si>
    <t>Orange County Workforce Innovation High</t>
  </si>
  <si>
    <t>1833</t>
  </si>
  <si>
    <t>0134940</t>
  </si>
  <si>
    <t>Citrus Springs Charter</t>
  </si>
  <si>
    <t>1831</t>
  </si>
  <si>
    <t>0137000</t>
  </si>
  <si>
    <t>Vista Condor Global Academy</t>
  </si>
  <si>
    <t>1930</t>
  </si>
  <si>
    <t>0137976</t>
  </si>
  <si>
    <t>Tomorrow's Leadership Collaborative (TLC) Charter</t>
  </si>
  <si>
    <t>1987</t>
  </si>
  <si>
    <t>0138800</t>
  </si>
  <si>
    <t>Suncoast Preparatory Academy</t>
  </si>
  <si>
    <t>2025</t>
  </si>
  <si>
    <t>0139469</t>
  </si>
  <si>
    <t>International School for Science and Culture</t>
  </si>
  <si>
    <t>2048</t>
  </si>
  <si>
    <t>0139964</t>
  </si>
  <si>
    <t>Orange County Classical Academy</t>
  </si>
  <si>
    <t>2127</t>
  </si>
  <si>
    <t>0140822</t>
  </si>
  <si>
    <t>Irvine International Academy</t>
  </si>
  <si>
    <t>2116</t>
  </si>
  <si>
    <t>0141978</t>
  </si>
  <si>
    <t>Vista Meridian Global Academy</t>
  </si>
  <si>
    <t>2132</t>
  </si>
  <si>
    <t>0142000</t>
  </si>
  <si>
    <t>Explore Academy</t>
  </si>
  <si>
    <t>2129</t>
  </si>
  <si>
    <t>0142026</t>
  </si>
  <si>
    <t>Oxford Preparatory Academy - Middle School</t>
  </si>
  <si>
    <t>2135</t>
  </si>
  <si>
    <t>0142224</t>
  </si>
  <si>
    <t>California Republic Leadership Academy Capistrano</t>
  </si>
  <si>
    <t>2138</t>
  </si>
  <si>
    <t>0142570</t>
  </si>
  <si>
    <t>California Republic Leadership Academy Yorba Linda</t>
  </si>
  <si>
    <t>2147</t>
  </si>
  <si>
    <t>0165217</t>
  </si>
  <si>
    <t>Magnolia Science Academy - Orange County</t>
  </si>
  <si>
    <t>2154</t>
  </si>
  <si>
    <t>0165225</t>
  </si>
  <si>
    <t>Orange Springs Charter</t>
  </si>
  <si>
    <t>2158</t>
  </si>
  <si>
    <t>0165266</t>
  </si>
  <si>
    <t>Sycamore Creek Community Charter School II</t>
  </si>
  <si>
    <t>2155</t>
  </si>
  <si>
    <t>0165357</t>
  </si>
  <si>
    <t>Orange County Academy of Sciences and Arts III</t>
  </si>
  <si>
    <t>2151</t>
  </si>
  <si>
    <t>3030723</t>
  </si>
  <si>
    <t>OCSA</t>
  </si>
  <si>
    <t>0290</t>
  </si>
  <si>
    <t>0131417</t>
  </si>
  <si>
    <t>Vibrant Minds Charter</t>
  </si>
  <si>
    <t>1701</t>
  </si>
  <si>
    <t>6027379</t>
  </si>
  <si>
    <t>Palm Lane Global Academy</t>
  </si>
  <si>
    <t>1932</t>
  </si>
  <si>
    <t>0106765</t>
  </si>
  <si>
    <t>California Online Public Schools Southern California</t>
  </si>
  <si>
    <t>0664</t>
  </si>
  <si>
    <t>0123729</t>
  </si>
  <si>
    <t>Community Roots Academy</t>
  </si>
  <si>
    <t>1274</t>
  </si>
  <si>
    <t>0124743</t>
  </si>
  <si>
    <t>Oxford Preparatory Academy - South Orange County</t>
  </si>
  <si>
    <t>1324</t>
  </si>
  <si>
    <t>6117758</t>
  </si>
  <si>
    <t>Journey</t>
  </si>
  <si>
    <t>0294</t>
  </si>
  <si>
    <t>6120356</t>
  </si>
  <si>
    <t>Opportunities for Learning - Capistrano</t>
  </si>
  <si>
    <t>0463</t>
  </si>
  <si>
    <t>0134221</t>
  </si>
  <si>
    <t>Kinetic Academy</t>
  </si>
  <si>
    <t>1812</t>
  </si>
  <si>
    <t>6085328</t>
  </si>
  <si>
    <t>Santiago Charter Middle</t>
  </si>
  <si>
    <t>0066</t>
  </si>
  <si>
    <t>6094874</t>
  </si>
  <si>
    <t>El Rancho Charter</t>
  </si>
  <si>
    <t>0445</t>
  </si>
  <si>
    <t>6068621</t>
  </si>
  <si>
    <t>Orange County School of Computer Science</t>
  </si>
  <si>
    <t>2148</t>
  </si>
  <si>
    <t>0101626</t>
  </si>
  <si>
    <t>Edward B. Cole Academy</t>
  </si>
  <si>
    <t>0578</t>
  </si>
  <si>
    <t>0106567</t>
  </si>
  <si>
    <t>Nova Academy Early College High</t>
  </si>
  <si>
    <t>0632</t>
  </si>
  <si>
    <t>0109066</t>
  </si>
  <si>
    <t>Orange County Educational Arts Academy</t>
  </si>
  <si>
    <t>0701</t>
  </si>
  <si>
    <t>0135897</t>
  </si>
  <si>
    <t>Advanced Learning Academy</t>
  </si>
  <si>
    <t>1765</t>
  </si>
  <si>
    <t>6119127</t>
  </si>
  <si>
    <t>El Sol Santa Ana Science and Arts Academy</t>
  </si>
  <si>
    <t>0365</t>
  </si>
  <si>
    <t>0142232</t>
  </si>
  <si>
    <t>Irvine Chinese Immersion Academy</t>
  </si>
  <si>
    <t>2140</t>
  </si>
  <si>
    <t>0130765</t>
  </si>
  <si>
    <t>Magnolia Science Academy - Santa Ana</t>
  </si>
  <si>
    <t>1686</t>
  </si>
  <si>
    <t>0126904</t>
  </si>
  <si>
    <t>Placer County Pathways Charter</t>
  </si>
  <si>
    <t>1432</t>
  </si>
  <si>
    <t>0117150</t>
  </si>
  <si>
    <t>Loomis Basin Charter</t>
  </si>
  <si>
    <t>0979</t>
  </si>
  <si>
    <t>0109827</t>
  </si>
  <si>
    <t>Newcastle Charter</t>
  </si>
  <si>
    <t>0727</t>
  </si>
  <si>
    <t>0120105</t>
  </si>
  <si>
    <t>Creekside Charter</t>
  </si>
  <si>
    <t>1102</t>
  </si>
  <si>
    <t>0121608</t>
  </si>
  <si>
    <t>Harvest Ridge Cooperative Charter</t>
  </si>
  <si>
    <t>1179</t>
  </si>
  <si>
    <t>0127928</t>
  </si>
  <si>
    <t>Rocklin Academy Gateway</t>
  </si>
  <si>
    <t>1528</t>
  </si>
  <si>
    <t>0138081</t>
  </si>
  <si>
    <t>Maidu Virtual Charter Academy</t>
  </si>
  <si>
    <t>1976</t>
  </si>
  <si>
    <t>0121418</t>
  </si>
  <si>
    <t>John Adams Academy - Roseville</t>
  </si>
  <si>
    <t>2061</t>
  </si>
  <si>
    <t>0141622</t>
  </si>
  <si>
    <t>New Pacific Charter - Roseville</t>
  </si>
  <si>
    <t>2128</t>
  </si>
  <si>
    <t>0121624</t>
  </si>
  <si>
    <t>Sierra Expeditionary Learning</t>
  </si>
  <si>
    <t>1180</t>
  </si>
  <si>
    <t>0135871</t>
  </si>
  <si>
    <t>John Adams Academy - Lincoln</t>
  </si>
  <si>
    <t>1715</t>
  </si>
  <si>
    <t>3130168</t>
  </si>
  <si>
    <t>Horizon Charter</t>
  </si>
  <si>
    <t>0015</t>
  </si>
  <si>
    <t>0117879</t>
  </si>
  <si>
    <t>Maria Montessori Charter Academy</t>
  </si>
  <si>
    <t>1042</t>
  </si>
  <si>
    <t>0119487</t>
  </si>
  <si>
    <t>Western Sierra Collegiate Academy</t>
  </si>
  <si>
    <t>1071</t>
  </si>
  <si>
    <t>6118392</t>
  </si>
  <si>
    <t>Rocklin Academy</t>
  </si>
  <si>
    <t>0308</t>
  </si>
  <si>
    <t>3230083</t>
  </si>
  <si>
    <t>Plumas Charter</t>
  </si>
  <si>
    <t>0146</t>
  </si>
  <si>
    <t>0110833</t>
  </si>
  <si>
    <t>River Springs Charter</t>
  </si>
  <si>
    <t>0753</t>
  </si>
  <si>
    <t>0125237</t>
  </si>
  <si>
    <t>Leadership Military Academy</t>
  </si>
  <si>
    <t>1366</t>
  </si>
  <si>
    <t>0125385</t>
  </si>
  <si>
    <t>Imagine Schools, Riverside County</t>
  </si>
  <si>
    <t>1369</t>
  </si>
  <si>
    <t>0128397</t>
  </si>
  <si>
    <t>CBK Charter</t>
  </si>
  <si>
    <t>1568</t>
  </si>
  <si>
    <t>0128777</t>
  </si>
  <si>
    <t>Gateway College and Career Academy</t>
  </si>
  <si>
    <t>1602</t>
  </si>
  <si>
    <t>0136168</t>
  </si>
  <si>
    <t>Temecula International Academy</t>
  </si>
  <si>
    <t>1873</t>
  </si>
  <si>
    <t>0137836</t>
  </si>
  <si>
    <t>Pivot Charter School Riverside</t>
  </si>
  <si>
    <t>1984</t>
  </si>
  <si>
    <t>0137851</t>
  </si>
  <si>
    <t>Julia Lee Performing Arts Academy</t>
  </si>
  <si>
    <t>1988</t>
  </si>
  <si>
    <t>0137869</t>
  </si>
  <si>
    <t>Excelsior Charter School Corona-Norco</t>
  </si>
  <si>
    <t>1993</t>
  </si>
  <si>
    <t>0138024</t>
  </si>
  <si>
    <t>1974</t>
  </si>
  <si>
    <t>0138602</t>
  </si>
  <si>
    <t>JCS - Pine Hills</t>
  </si>
  <si>
    <t>2018</t>
  </si>
  <si>
    <t>0139428</t>
  </si>
  <si>
    <t>Garvey/Allen Visual &amp; Performing Arts Academy for STEM</t>
  </si>
  <si>
    <t>2058</t>
  </si>
  <si>
    <t>0140780</t>
  </si>
  <si>
    <t>Audeo Valley Charter</t>
  </si>
  <si>
    <t>2118</t>
  </si>
  <si>
    <t>0162586</t>
  </si>
  <si>
    <t>Scholarship Prep - Riverside County</t>
  </si>
  <si>
    <t>2131</t>
  </si>
  <si>
    <t>0162792</t>
  </si>
  <si>
    <t>Vista Lago Global Academy</t>
  </si>
  <si>
    <t>2152</t>
  </si>
  <si>
    <t>0165449</t>
  </si>
  <si>
    <t>Altus Schools Coachella Valley</t>
  </si>
  <si>
    <t>2166</t>
  </si>
  <si>
    <t>0127142</t>
  </si>
  <si>
    <t>Highland Academy</t>
  </si>
  <si>
    <t>1493</t>
  </si>
  <si>
    <t>0139360</t>
  </si>
  <si>
    <t>Mission Vista Academy</t>
  </si>
  <si>
    <t>2049</t>
  </si>
  <si>
    <t>6031959</t>
  </si>
  <si>
    <t>George Washington Charter</t>
  </si>
  <si>
    <t>0052</t>
  </si>
  <si>
    <t>6031991</t>
  </si>
  <si>
    <t>Palm Desert Charter Middle</t>
  </si>
  <si>
    <t>0974</t>
  </si>
  <si>
    <t>0120675</t>
  </si>
  <si>
    <t>Western Center Academy</t>
  </si>
  <si>
    <t>1144</t>
  </si>
  <si>
    <t>0109843</t>
  </si>
  <si>
    <t>Santa Rosa Academy</t>
  </si>
  <si>
    <t>0730</t>
  </si>
  <si>
    <t>3331014</t>
  </si>
  <si>
    <t>Nuview Bridge Early College High</t>
  </si>
  <si>
    <t>0368</t>
  </si>
  <si>
    <t>6032411</t>
  </si>
  <si>
    <t>Cielo Vista Charter</t>
  </si>
  <si>
    <t>1173</t>
  </si>
  <si>
    <t>0138610</t>
  </si>
  <si>
    <t>Scale Leadership Academy - East</t>
  </si>
  <si>
    <t>2019</t>
  </si>
  <si>
    <t>6105571</t>
  </si>
  <si>
    <t>Innovative Horizons Charter</t>
  </si>
  <si>
    <t>1294</t>
  </si>
  <si>
    <t>0101170</t>
  </si>
  <si>
    <t>California Military Institute</t>
  </si>
  <si>
    <t>0529</t>
  </si>
  <si>
    <t>0126128</t>
  </si>
  <si>
    <t>REACH Leadership STEAM Academy</t>
  </si>
  <si>
    <t>1409</t>
  </si>
  <si>
    <t>6114748</t>
  </si>
  <si>
    <t>San Jacinto Valley Academy</t>
  </si>
  <si>
    <t>0129</t>
  </si>
  <si>
    <t>0121673</t>
  </si>
  <si>
    <t>NOVA Academy - Coachella</t>
  </si>
  <si>
    <t>1188</t>
  </si>
  <si>
    <t>0120204</t>
  </si>
  <si>
    <t>Sycamore Academy of Science and Cultural Arts</t>
  </si>
  <si>
    <t>1118</t>
  </si>
  <si>
    <t>3330917</t>
  </si>
  <si>
    <t>Temecula Preparatory</t>
  </si>
  <si>
    <t>0284</t>
  </si>
  <si>
    <t>6112551</t>
  </si>
  <si>
    <t>Temecula Valley Charter</t>
  </si>
  <si>
    <t>0065</t>
  </si>
  <si>
    <t>0136275</t>
  </si>
  <si>
    <t>Fortune</t>
  </si>
  <si>
    <t>1313</t>
  </si>
  <si>
    <t>0140160</t>
  </si>
  <si>
    <t>American River Collegiate Academy</t>
  </si>
  <si>
    <t>2100</t>
  </si>
  <si>
    <t>0142091</t>
  </si>
  <si>
    <t>Capital College and Career Academy</t>
  </si>
  <si>
    <t>2133</t>
  </si>
  <si>
    <t>0111732</t>
  </si>
  <si>
    <t>California Montessori Project - Elk Grove Campus</t>
  </si>
  <si>
    <t>0777</t>
  </si>
  <si>
    <t>0137281</t>
  </si>
  <si>
    <t>SAVA - Sacramento Academic and Vocational Academy - EGUSD</t>
  </si>
  <si>
    <t>1949</t>
  </si>
  <si>
    <t>6112254</t>
  </si>
  <si>
    <t>Elk Grove Charter</t>
  </si>
  <si>
    <t>0027</t>
  </si>
  <si>
    <t>0106757</t>
  </si>
  <si>
    <t>Folsom Cordova K-8 Community Charter</t>
  </si>
  <si>
    <t>0650</t>
  </si>
  <si>
    <t>0142208</t>
  </si>
  <si>
    <t>New Pacific Charter - Rancho Cordova</t>
  </si>
  <si>
    <t>2137</t>
  </si>
  <si>
    <t>0114660</t>
  </si>
  <si>
    <t>Delta Elementary Charter</t>
  </si>
  <si>
    <t>0853</t>
  </si>
  <si>
    <t>0132019</t>
  </si>
  <si>
    <t>Paseo Grande Charter School</t>
  </si>
  <si>
    <t>1727</t>
  </si>
  <si>
    <t>0137950</t>
  </si>
  <si>
    <t>Marconi Learning Academy</t>
  </si>
  <si>
    <t>1970</t>
  </si>
  <si>
    <t>0140178</t>
  </si>
  <si>
    <t>New Hope Charter</t>
  </si>
  <si>
    <t>2092</t>
  </si>
  <si>
    <t>0101048</t>
  </si>
  <si>
    <t>St. HOPE Public School 7</t>
  </si>
  <si>
    <t>0491</t>
  </si>
  <si>
    <t>0101295</t>
  </si>
  <si>
    <t>Sol Aureus College Preparatory</t>
  </si>
  <si>
    <t>0552</t>
  </si>
  <si>
    <t>0101881</t>
  </si>
  <si>
    <t>Sacramento New Technology Early College High</t>
  </si>
  <si>
    <t>0585</t>
  </si>
  <si>
    <t>0101899</t>
  </si>
  <si>
    <t>George Washington Carver School of Arts and Science</t>
  </si>
  <si>
    <t>0588</t>
  </si>
  <si>
    <t>0101907</t>
  </si>
  <si>
    <t>The MET</t>
  </si>
  <si>
    <t>0586</t>
  </si>
  <si>
    <t>0102038</t>
  </si>
  <si>
    <t>Sacramento Charter High</t>
  </si>
  <si>
    <t>0596</t>
  </si>
  <si>
    <t>0102343</t>
  </si>
  <si>
    <t>Aspire Capitol Heights Academy</t>
  </si>
  <si>
    <t>0598</t>
  </si>
  <si>
    <t>0106898</t>
  </si>
  <si>
    <t>The Language Academy of Sacramento</t>
  </si>
  <si>
    <t>0640</t>
  </si>
  <si>
    <t>0111757</t>
  </si>
  <si>
    <t>California Montessori Project - Capitol Campus</t>
  </si>
  <si>
    <t>0775</t>
  </si>
  <si>
    <t>0121665</t>
  </si>
  <si>
    <t>Yav Pem Suab Academy - Preparing for the Future Charter</t>
  </si>
  <si>
    <t>1186</t>
  </si>
  <si>
    <t>0123901</t>
  </si>
  <si>
    <t>Capitol Collegiate Academy</t>
  </si>
  <si>
    <t>1273</t>
  </si>
  <si>
    <t>0131136</t>
  </si>
  <si>
    <t>New Joseph Bonnheim (NJB) Community Charter</t>
  </si>
  <si>
    <t>1690</t>
  </si>
  <si>
    <t>0135343</t>
  </si>
  <si>
    <t>Growth Public</t>
  </si>
  <si>
    <t>1848</t>
  </si>
  <si>
    <t>0137406</t>
  </si>
  <si>
    <t>SAVA - Sacramento Academic and Vocational Academy - SCUSD</t>
  </si>
  <si>
    <t>1948</t>
  </si>
  <si>
    <t>6033799</t>
  </si>
  <si>
    <t>Bowling Green Elementary</t>
  </si>
  <si>
    <t>0018</t>
  </si>
  <si>
    <t>0112169</t>
  </si>
  <si>
    <t>California Montessori Project-San Juan Campuses</t>
  </si>
  <si>
    <t>0776</t>
  </si>
  <si>
    <t>0114983</t>
  </si>
  <si>
    <t>Golden Valley River</t>
  </si>
  <si>
    <t>0946</t>
  </si>
  <si>
    <t>0120469</t>
  </si>
  <si>
    <t>Aspire Alexander Twilight College Preparatory Academy</t>
  </si>
  <si>
    <t>1554</t>
  </si>
  <si>
    <t>0121467</t>
  </si>
  <si>
    <t>Aspire Alexander Twilight Secondary Academy</t>
  </si>
  <si>
    <t>1555</t>
  </si>
  <si>
    <t>0128124</t>
  </si>
  <si>
    <t>Gateway International</t>
  </si>
  <si>
    <t>1563</t>
  </si>
  <si>
    <t>0132399</t>
  </si>
  <si>
    <t>Golden Valley Orchard</t>
  </si>
  <si>
    <t>1728</t>
  </si>
  <si>
    <t>0165431</t>
  </si>
  <si>
    <t>New Pacific Charter - Arden Arcade</t>
  </si>
  <si>
    <t>2165</t>
  </si>
  <si>
    <t>3430691</t>
  </si>
  <si>
    <t>Options for Youth-San Juan</t>
  </si>
  <si>
    <t>0217</t>
  </si>
  <si>
    <t>3430717</t>
  </si>
  <si>
    <t>Visions In Education</t>
  </si>
  <si>
    <t>0248</t>
  </si>
  <si>
    <t>3430758</t>
  </si>
  <si>
    <t>San Juan Choices Charter</t>
  </si>
  <si>
    <t>0275</t>
  </si>
  <si>
    <t>0108860</t>
  </si>
  <si>
    <t>Westlake Charter</t>
  </si>
  <si>
    <t>0711</t>
  </si>
  <si>
    <t>0112425</t>
  </si>
  <si>
    <t>Natomas Pacific Pathways Prep</t>
  </si>
  <si>
    <t>0823</t>
  </si>
  <si>
    <t>0120113</t>
  </si>
  <si>
    <t>Natomas Pacific Pathways Prep Middle</t>
  </si>
  <si>
    <t>1106</t>
  </si>
  <si>
    <t>0126060</t>
  </si>
  <si>
    <t>Leroy Greene Academy</t>
  </si>
  <si>
    <t>1405</t>
  </si>
  <si>
    <t>0134049</t>
  </si>
  <si>
    <t>Natomas Pacific Pathways Prep Elementary</t>
  </si>
  <si>
    <t>1803</t>
  </si>
  <si>
    <t>3430659</t>
  </si>
  <si>
    <t>Natomas Charter</t>
  </si>
  <si>
    <t>0019</t>
  </si>
  <si>
    <t>0101766</t>
  </si>
  <si>
    <t>Community Outreach Academy</t>
  </si>
  <si>
    <t>0561</t>
  </si>
  <si>
    <t>0101832</t>
  </si>
  <si>
    <t>Futures High</t>
  </si>
  <si>
    <t>0560</t>
  </si>
  <si>
    <t>0108415</t>
  </si>
  <si>
    <t>Heritage Peak Charter</t>
  </si>
  <si>
    <t>0687</t>
  </si>
  <si>
    <t>0108795</t>
  </si>
  <si>
    <t>Creative Connections Arts Academy</t>
  </si>
  <si>
    <t>0686</t>
  </si>
  <si>
    <t>0108837</t>
  </si>
  <si>
    <t>Community Collaborative Charter</t>
  </si>
  <si>
    <t>0699</t>
  </si>
  <si>
    <t>0113878</t>
  </si>
  <si>
    <t>Higher Learning Academy</t>
  </si>
  <si>
    <t>0862</t>
  </si>
  <si>
    <t>0114272</t>
  </si>
  <si>
    <t>SAVA: Sacramento Academic and Vocational Academy</t>
  </si>
  <si>
    <t>0878</t>
  </si>
  <si>
    <t>0130757</t>
  </si>
  <si>
    <t>Highlands Community Charter</t>
  </si>
  <si>
    <t>1674</t>
  </si>
  <si>
    <t>0139584</t>
  </si>
  <si>
    <t>California Innovative Career Academy</t>
  </si>
  <si>
    <t>2072</t>
  </si>
  <si>
    <t>6033336</t>
  </si>
  <si>
    <t>Smythe Academy of Arts and Sciences</t>
  </si>
  <si>
    <t>0796</t>
  </si>
  <si>
    <t>6112643</t>
  </si>
  <si>
    <t>Westside Preparatory Charter</t>
  </si>
  <si>
    <t>0073</t>
  </si>
  <si>
    <t>0142489</t>
  </si>
  <si>
    <t>Polytechnic Academy</t>
  </si>
  <si>
    <t>2145</t>
  </si>
  <si>
    <t>0127688</t>
  </si>
  <si>
    <t>Hollister Prep</t>
  </si>
  <si>
    <t>1507</t>
  </si>
  <si>
    <t>0115808</t>
  </si>
  <si>
    <t>Norton Science and Language Academy</t>
  </si>
  <si>
    <t>0903</t>
  </si>
  <si>
    <t>0139147</t>
  </si>
  <si>
    <t>Sycamore Academy of Science and Cultural Arts - Chino Valley</t>
  </si>
  <si>
    <t>2036</t>
  </si>
  <si>
    <t>0140012</t>
  </si>
  <si>
    <t>Entrepreneur High Fontana</t>
  </si>
  <si>
    <t>2095</t>
  </si>
  <si>
    <t>0142547</t>
  </si>
  <si>
    <t>Inland Empire Springs Charter School</t>
  </si>
  <si>
    <t>2146</t>
  </si>
  <si>
    <t>0165258</t>
  </si>
  <si>
    <t>Scholarship Prep - San Bernardino</t>
  </si>
  <si>
    <t>2159</t>
  </si>
  <si>
    <t>3630761</t>
  </si>
  <si>
    <t>Excelsior Charter</t>
  </si>
  <si>
    <t>1910</t>
  </si>
  <si>
    <t>6111918</t>
  </si>
  <si>
    <t>Desert Trails Preparatory Academy</t>
  </si>
  <si>
    <t>1522</t>
  </si>
  <si>
    <t>0128462</t>
  </si>
  <si>
    <t>Taylion High Desert Academy/Adelanto</t>
  </si>
  <si>
    <t>1520</t>
  </si>
  <si>
    <t>0137547</t>
  </si>
  <si>
    <t>Allegiance STEAM Academy - Thrive</t>
  </si>
  <si>
    <t>1945</t>
  </si>
  <si>
    <t>0141952</t>
  </si>
  <si>
    <t>Allegiance STEAM Academy - Thrive, Fontana</t>
  </si>
  <si>
    <t>2130</t>
  </si>
  <si>
    <t>0116723</t>
  </si>
  <si>
    <t>Academy of Careers and Exploration</t>
  </si>
  <si>
    <t>0968</t>
  </si>
  <si>
    <t>0128439</t>
  </si>
  <si>
    <t>Empire Springs Charter</t>
  </si>
  <si>
    <t>1592</t>
  </si>
  <si>
    <t>0130948</t>
  </si>
  <si>
    <t>Independence Charter Academy</t>
  </si>
  <si>
    <t>1679</t>
  </si>
  <si>
    <t>0136069</t>
  </si>
  <si>
    <t>Sage Oak Charter</t>
  </si>
  <si>
    <t>1885</t>
  </si>
  <si>
    <t>0136937</t>
  </si>
  <si>
    <t>Vista Norte Public Charter School</t>
  </si>
  <si>
    <t>1919</t>
  </si>
  <si>
    <t>0139576</t>
  </si>
  <si>
    <t>Excel Academy Charter</t>
  </si>
  <si>
    <t>2073</t>
  </si>
  <si>
    <t>0113928</t>
  </si>
  <si>
    <t>Riverside Preparatory</t>
  </si>
  <si>
    <t>0855</t>
  </si>
  <si>
    <t>0137174</t>
  </si>
  <si>
    <t>Mojave River Academy Gold Canyon</t>
  </si>
  <si>
    <t>1937</t>
  </si>
  <si>
    <t>0137182</t>
  </si>
  <si>
    <t>Mojave River Academy National Trails</t>
  </si>
  <si>
    <t>1938</t>
  </si>
  <si>
    <t>0137190</t>
  </si>
  <si>
    <t>Mojave River Academy Oro Grande</t>
  </si>
  <si>
    <t>1939</t>
  </si>
  <si>
    <t>0137208</t>
  </si>
  <si>
    <t>Mojave River Academy Route 66</t>
  </si>
  <si>
    <t>1940</t>
  </si>
  <si>
    <t>0137216</t>
  </si>
  <si>
    <t>Mojave River Academy Rockview Park</t>
  </si>
  <si>
    <t>1941</t>
  </si>
  <si>
    <t>0137224</t>
  </si>
  <si>
    <t>Mojave River Academy Silver Mountain</t>
  </si>
  <si>
    <t>1942</t>
  </si>
  <si>
    <t>0137232</t>
  </si>
  <si>
    <t>Mojave River Academy Marble City</t>
  </si>
  <si>
    <t>1943</t>
  </si>
  <si>
    <t>3630928</t>
  </si>
  <si>
    <t>Grove</t>
  </si>
  <si>
    <t>0180</t>
  </si>
  <si>
    <t>0107730</t>
  </si>
  <si>
    <t>ASA Charter</t>
  </si>
  <si>
    <t>0677</t>
  </si>
  <si>
    <t>0109850</t>
  </si>
  <si>
    <t>Public Safety Academy</t>
  </si>
  <si>
    <t>0731</t>
  </si>
  <si>
    <t>0117192</t>
  </si>
  <si>
    <t>SOAR Charter Academy</t>
  </si>
  <si>
    <t>0982</t>
  </si>
  <si>
    <t>0120006</t>
  </si>
  <si>
    <t>New Vision Middle</t>
  </si>
  <si>
    <t>1089</t>
  </si>
  <si>
    <t>0120568</t>
  </si>
  <si>
    <t>Options for Youth-San Bernardino</t>
  </si>
  <si>
    <t>1132</t>
  </si>
  <si>
    <t>0121343</t>
  </si>
  <si>
    <t>iEmpire Academy</t>
  </si>
  <si>
    <t>1153</t>
  </si>
  <si>
    <t>0122317</t>
  </si>
  <si>
    <t>Hardy Brown College Prep</t>
  </si>
  <si>
    <t>1155</t>
  </si>
  <si>
    <t>0126714</t>
  </si>
  <si>
    <t>Woodward Leadership Academy</t>
  </si>
  <si>
    <t>1438</t>
  </si>
  <si>
    <t>0133892</t>
  </si>
  <si>
    <t>Ballington Academy for the Arts and Sciences, San Bernardino</t>
  </si>
  <si>
    <t>1795</t>
  </si>
  <si>
    <t>0136952</t>
  </si>
  <si>
    <t>Entrepreneur High School</t>
  </si>
  <si>
    <t>1922</t>
  </si>
  <si>
    <t>0137935</t>
  </si>
  <si>
    <t>Savant Preparatory Academy of Business</t>
  </si>
  <si>
    <t>1971</t>
  </si>
  <si>
    <t>3630993</t>
  </si>
  <si>
    <t>Provisional Accelerated Learning Academy</t>
  </si>
  <si>
    <t>0335</t>
  </si>
  <si>
    <t>6101927</t>
  </si>
  <si>
    <t>Sixth Street Prep</t>
  </si>
  <si>
    <t>0309</t>
  </si>
  <si>
    <t>6118350</t>
  </si>
  <si>
    <t>Mountain View Montessori Charter</t>
  </si>
  <si>
    <t>0296</t>
  </si>
  <si>
    <t>3630670</t>
  </si>
  <si>
    <t>Options for Youth-Victor Valley Charter</t>
  </si>
  <si>
    <t>0013</t>
  </si>
  <si>
    <t>0114256</t>
  </si>
  <si>
    <t>Inland Leaders Charter</t>
  </si>
  <si>
    <t>0889</t>
  </si>
  <si>
    <t>0124032</t>
  </si>
  <si>
    <t>Competitive Edge Charter Academy (CECA)</t>
  </si>
  <si>
    <t>1291</t>
  </si>
  <si>
    <t>0107516</t>
  </si>
  <si>
    <t>Summit Leadership Academy-High Desert</t>
  </si>
  <si>
    <t>0671</t>
  </si>
  <si>
    <t>0112441</t>
  </si>
  <si>
    <t>Pathways to College K8</t>
  </si>
  <si>
    <t>0801</t>
  </si>
  <si>
    <t>0114389</t>
  </si>
  <si>
    <t>Altus Schools Mirus</t>
  </si>
  <si>
    <t>0885</t>
  </si>
  <si>
    <t>0118059</t>
  </si>
  <si>
    <t>LaVerne Elementary Preparatory Academy</t>
  </si>
  <si>
    <t>1034</t>
  </si>
  <si>
    <t>0115089</t>
  </si>
  <si>
    <t>Sky Mountain Charter</t>
  </si>
  <si>
    <t>0905</t>
  </si>
  <si>
    <t>0136432</t>
  </si>
  <si>
    <t>Alta Vista Innovation High</t>
  </si>
  <si>
    <t>1895</t>
  </si>
  <si>
    <t>0136960</t>
  </si>
  <si>
    <t>Elite Academic Academy - Lucerne</t>
  </si>
  <si>
    <t>1923</t>
  </si>
  <si>
    <t>0137794</t>
  </si>
  <si>
    <t>Gorman Learning Center San Bernardino/Santa Clarita</t>
  </si>
  <si>
    <t>1977</t>
  </si>
  <si>
    <t>0138107</t>
  </si>
  <si>
    <t>Southern California Flex Academy</t>
  </si>
  <si>
    <t>1975</t>
  </si>
  <si>
    <t>0139188</t>
  </si>
  <si>
    <t>Granite Mountain Charter</t>
  </si>
  <si>
    <t>2033</t>
  </si>
  <si>
    <t>3631207</t>
  </si>
  <si>
    <t>Academy for Academic Excellence</t>
  </si>
  <si>
    <t>0127</t>
  </si>
  <si>
    <t>0108548</t>
  </si>
  <si>
    <t>Iftin Charter</t>
  </si>
  <si>
    <t>0680</t>
  </si>
  <si>
    <t>0114678</t>
  </si>
  <si>
    <t>High Tech High Chula Vista</t>
  </si>
  <si>
    <t>0756</t>
  </si>
  <si>
    <t>0114694</t>
  </si>
  <si>
    <t>High Tech High North County</t>
  </si>
  <si>
    <t>0119271</t>
  </si>
  <si>
    <t>High Tech Middle North County</t>
  </si>
  <si>
    <t>0123042</t>
  </si>
  <si>
    <t>High Tech Middle Chula Vista</t>
  </si>
  <si>
    <t>0123059</t>
  </si>
  <si>
    <t>High Tech Elementary Chula Vista</t>
  </si>
  <si>
    <t>0124321</t>
  </si>
  <si>
    <t>Howard Gardner Community Charter</t>
  </si>
  <si>
    <t>1308</t>
  </si>
  <si>
    <t>0127605</t>
  </si>
  <si>
    <t>High Tech Elementary North County</t>
  </si>
  <si>
    <t>0134577</t>
  </si>
  <si>
    <t>Audeo Charter II</t>
  </si>
  <si>
    <t>1835</t>
  </si>
  <si>
    <t>0136085</t>
  </si>
  <si>
    <t>Scholarship Prep - Oceanside</t>
  </si>
  <si>
    <t>1883</t>
  </si>
  <si>
    <t>0136473</t>
  </si>
  <si>
    <t>Altus Schools South Bay</t>
  </si>
  <si>
    <t>1903</t>
  </si>
  <si>
    <t>0137067</t>
  </si>
  <si>
    <t>High Tech High Mesa</t>
  </si>
  <si>
    <t>0137695</t>
  </si>
  <si>
    <t>Community Montessori</t>
  </si>
  <si>
    <t>1947</t>
  </si>
  <si>
    <t>0137752</t>
  </si>
  <si>
    <t>Dimensions Collaborative</t>
  </si>
  <si>
    <t>1946</t>
  </si>
  <si>
    <t>0138016</t>
  </si>
  <si>
    <t>Pacific Springs Charter</t>
  </si>
  <si>
    <t>1989</t>
  </si>
  <si>
    <t>0138404</t>
  </si>
  <si>
    <t>Classical Academy Vista</t>
  </si>
  <si>
    <t>2016</t>
  </si>
  <si>
    <t>0138594</t>
  </si>
  <si>
    <t>Dual Language Immersion North County</t>
  </si>
  <si>
    <t>2023</t>
  </si>
  <si>
    <t>0138768</t>
  </si>
  <si>
    <t>High Tech Middle Mesa</t>
  </si>
  <si>
    <t>0138776</t>
  </si>
  <si>
    <t>High Tech Elementary Mesa</t>
  </si>
  <si>
    <t>0138792</t>
  </si>
  <si>
    <t>JCS - Manzanita</t>
  </si>
  <si>
    <t>2024</t>
  </si>
  <si>
    <t>6119119</t>
  </si>
  <si>
    <t>Literacy First Charter</t>
  </si>
  <si>
    <t>0405</t>
  </si>
  <si>
    <t>0134890</t>
  </si>
  <si>
    <t>San Diego Workforce Innovation High</t>
  </si>
  <si>
    <t>1832</t>
  </si>
  <si>
    <t>0108563</t>
  </si>
  <si>
    <t>EJE Elementary Academy Charter</t>
  </si>
  <si>
    <t>0683</t>
  </si>
  <si>
    <t>0119255</t>
  </si>
  <si>
    <t>EJE Middle Academy</t>
  </si>
  <si>
    <t>1063</t>
  </si>
  <si>
    <t>0139394</t>
  </si>
  <si>
    <t>Kidinnu Academy</t>
  </si>
  <si>
    <t>2054</t>
  </si>
  <si>
    <t>0140558</t>
  </si>
  <si>
    <t>Bostonia Global</t>
  </si>
  <si>
    <t>2105</t>
  </si>
  <si>
    <t>0119594</t>
  </si>
  <si>
    <t>Leonardo da Vinci Health Sciences Charter</t>
  </si>
  <si>
    <t>1082</t>
  </si>
  <si>
    <t>0138073</t>
  </si>
  <si>
    <t>Learning Choice Academy - Chula Vista</t>
  </si>
  <si>
    <t>2001</t>
  </si>
  <si>
    <t>6037956</t>
  </si>
  <si>
    <t>Feaster (Mae L.) Charter</t>
  </si>
  <si>
    <t>0121</t>
  </si>
  <si>
    <t>6037980</t>
  </si>
  <si>
    <t>Mueller Charter (Robert L.)</t>
  </si>
  <si>
    <t>0064</t>
  </si>
  <si>
    <t>6111322</t>
  </si>
  <si>
    <t>Discovery Charter</t>
  </si>
  <si>
    <t>0054</t>
  </si>
  <si>
    <t>6115778</t>
  </si>
  <si>
    <t>Chula Vista Learning Community Charter</t>
  </si>
  <si>
    <t>0135</t>
  </si>
  <si>
    <t>6116859</t>
  </si>
  <si>
    <t>Arroyo Vista Charter</t>
  </si>
  <si>
    <t>0483</t>
  </si>
  <si>
    <t>0127118</t>
  </si>
  <si>
    <t>The Heights Charter</t>
  </si>
  <si>
    <t>1488</t>
  </si>
  <si>
    <t>0129221</t>
  </si>
  <si>
    <t>MethodSchools</t>
  </si>
  <si>
    <t>1617</t>
  </si>
  <si>
    <t>0132506</t>
  </si>
  <si>
    <t>Cabrillo Point Academy</t>
  </si>
  <si>
    <t>1748</t>
  </si>
  <si>
    <t>0136416</t>
  </si>
  <si>
    <t>Pacific Coast Academy</t>
  </si>
  <si>
    <t>1892</t>
  </si>
  <si>
    <t>0165290</t>
  </si>
  <si>
    <t>Method K-12 Sports Academy</t>
  </si>
  <si>
    <t>2161</t>
  </si>
  <si>
    <t>0101535</t>
  </si>
  <si>
    <t>Heritage K-8 Charter</t>
  </si>
  <si>
    <t>0556</t>
  </si>
  <si>
    <t>6116776</t>
  </si>
  <si>
    <t>Classical Academy</t>
  </si>
  <si>
    <t>0199</t>
  </si>
  <si>
    <t>0111195</t>
  </si>
  <si>
    <t>Classical Academy High</t>
  </si>
  <si>
    <t>0759</t>
  </si>
  <si>
    <t>0137034</t>
  </si>
  <si>
    <t>Altus Schools North County</t>
  </si>
  <si>
    <t>1935</t>
  </si>
  <si>
    <t>3731023</t>
  </si>
  <si>
    <t>Escondido Charter High</t>
  </si>
  <si>
    <t>0109</t>
  </si>
  <si>
    <t>0136077</t>
  </si>
  <si>
    <t>Altus Schools East County</t>
  </si>
  <si>
    <t>1889</t>
  </si>
  <si>
    <t>0139063</t>
  </si>
  <si>
    <t>The Learning Choice Academy - East County</t>
  </si>
  <si>
    <t>2039</t>
  </si>
  <si>
    <t>3731262</t>
  </si>
  <si>
    <t>Steele Canyon High</t>
  </si>
  <si>
    <t>0893</t>
  </si>
  <si>
    <t>3732732</t>
  </si>
  <si>
    <t>Helix High</t>
  </si>
  <si>
    <t>0150</t>
  </si>
  <si>
    <t>6117303</t>
  </si>
  <si>
    <t>Greater San Diego Academy</t>
  </si>
  <si>
    <t>0261</t>
  </si>
  <si>
    <t>0128421</t>
  </si>
  <si>
    <t>Harbor Springs Charter</t>
  </si>
  <si>
    <t>1589</t>
  </si>
  <si>
    <t>0138156</t>
  </si>
  <si>
    <t>JCS - Mountain Oaks</t>
  </si>
  <si>
    <t>1992</t>
  </si>
  <si>
    <t>0138628</t>
  </si>
  <si>
    <t>JCS - Cedar Cove</t>
  </si>
  <si>
    <t>2022</t>
  </si>
  <si>
    <t>0139402</t>
  </si>
  <si>
    <t>Brookfield Engineering Science Technology Academy</t>
  </si>
  <si>
    <t>2055</t>
  </si>
  <si>
    <t>3731239</t>
  </si>
  <si>
    <t>Julian Charter</t>
  </si>
  <si>
    <t>0267</t>
  </si>
  <si>
    <t>3731072</t>
  </si>
  <si>
    <t>River Valley Charter</t>
  </si>
  <si>
    <t>0120</t>
  </si>
  <si>
    <t>6120901</t>
  </si>
  <si>
    <t>Barona Charter</t>
  </si>
  <si>
    <t>0469</t>
  </si>
  <si>
    <t>0136408</t>
  </si>
  <si>
    <t>Sparrow Academy</t>
  </si>
  <si>
    <t>1901</t>
  </si>
  <si>
    <t>0123224</t>
  </si>
  <si>
    <t>San Diego Virtual</t>
  </si>
  <si>
    <t>1264</t>
  </si>
  <si>
    <t>0127084</t>
  </si>
  <si>
    <t>Compass Charter Schools of San Diego</t>
  </si>
  <si>
    <t>1454</t>
  </si>
  <si>
    <t>0129668</t>
  </si>
  <si>
    <t>Motivated Youth Academy</t>
  </si>
  <si>
    <t>1628</t>
  </si>
  <si>
    <t>0136978</t>
  </si>
  <si>
    <t>Elite Academic Academy - Mountain Empire</t>
  </si>
  <si>
    <t>1924</t>
  </si>
  <si>
    <t>0138636</t>
  </si>
  <si>
    <t>JCS - Pine Valley</t>
  </si>
  <si>
    <t>2021</t>
  </si>
  <si>
    <t>0101360</t>
  </si>
  <si>
    <t>Integrity Charter</t>
  </si>
  <si>
    <t>0553</t>
  </si>
  <si>
    <t>0101204</t>
  </si>
  <si>
    <t>High Tech Middle</t>
  </si>
  <si>
    <t>0546</t>
  </si>
  <si>
    <t>0101345</t>
  </si>
  <si>
    <t>KIPP Adelante Preparatory Academy</t>
  </si>
  <si>
    <t>0550</t>
  </si>
  <si>
    <t>0106732</t>
  </si>
  <si>
    <t>High Tech High International</t>
  </si>
  <si>
    <t>0623</t>
  </si>
  <si>
    <t>0106799</t>
  </si>
  <si>
    <t>Learning Choice Academy</t>
  </si>
  <si>
    <t>0659</t>
  </si>
  <si>
    <t>0107573</t>
  </si>
  <si>
    <t>High Tech Middle Media Arts</t>
  </si>
  <si>
    <t>0660</t>
  </si>
  <si>
    <t>0108787</t>
  </si>
  <si>
    <t>High Tech High Media Arts</t>
  </si>
  <si>
    <t>0622</t>
  </si>
  <si>
    <t>0109157</t>
  </si>
  <si>
    <t>Magnolia Science Academy San Diego</t>
  </si>
  <si>
    <t>0698</t>
  </si>
  <si>
    <t>0111898</t>
  </si>
  <si>
    <t>Albert Einstein Academies</t>
  </si>
  <si>
    <t>0773</t>
  </si>
  <si>
    <t>0114462</t>
  </si>
  <si>
    <t>Health Sciences High and Middle College</t>
  </si>
  <si>
    <t>0876</t>
  </si>
  <si>
    <t>0118083</t>
  </si>
  <si>
    <t>Innovations Academy</t>
  </si>
  <si>
    <t>1024</t>
  </si>
  <si>
    <t>0118851</t>
  </si>
  <si>
    <t>King-Chavez Community High</t>
  </si>
  <si>
    <t>1015</t>
  </si>
  <si>
    <t>0119610</t>
  </si>
  <si>
    <t>Gompers Preparatory Academy</t>
  </si>
  <si>
    <t>1080</t>
  </si>
  <si>
    <t>0121681</t>
  </si>
  <si>
    <t>San Diego Global Vision Academy</t>
  </si>
  <si>
    <t>1190</t>
  </si>
  <si>
    <t>0122788</t>
  </si>
  <si>
    <t>School for Entrepreneurship and Technology</t>
  </si>
  <si>
    <t>1253</t>
  </si>
  <si>
    <t>0123778</t>
  </si>
  <si>
    <t>Old Town Academy K-8 Charter</t>
  </si>
  <si>
    <t>1279</t>
  </si>
  <si>
    <t>0124347</t>
  </si>
  <si>
    <t>City Heights Preparatory Charter</t>
  </si>
  <si>
    <t>1312</t>
  </si>
  <si>
    <t>0126730</t>
  </si>
  <si>
    <t>Kavod Charter</t>
  </si>
  <si>
    <t>1447</t>
  </si>
  <si>
    <t>0127647</t>
  </si>
  <si>
    <t>E3 Civic High</t>
  </si>
  <si>
    <t>1302</t>
  </si>
  <si>
    <t>0129387</t>
  </si>
  <si>
    <t>Empower Language Academy</t>
  </si>
  <si>
    <t>1634</t>
  </si>
  <si>
    <t>0129395</t>
  </si>
  <si>
    <t>Elevate</t>
  </si>
  <si>
    <t>1633</t>
  </si>
  <si>
    <t>0131565</t>
  </si>
  <si>
    <t>High Tech Elementary</t>
  </si>
  <si>
    <t>1709</t>
  </si>
  <si>
    <t>0131979</t>
  </si>
  <si>
    <t>Ingenuity Charter School</t>
  </si>
  <si>
    <t>1719</t>
  </si>
  <si>
    <t>0135913</t>
  </si>
  <si>
    <t>Urban Discovery Academy Charter</t>
  </si>
  <si>
    <t>1008</t>
  </si>
  <si>
    <t>0136663</t>
  </si>
  <si>
    <t>America's Finest Charter</t>
  </si>
  <si>
    <t>1301</t>
  </si>
  <si>
    <t>3730959</t>
  </si>
  <si>
    <t>Altus Schools Charter School of San Diego</t>
  </si>
  <si>
    <t>0028</t>
  </si>
  <si>
    <t>3731189</t>
  </si>
  <si>
    <t>Preuss School UCSD</t>
  </si>
  <si>
    <t>0169</t>
  </si>
  <si>
    <t>3731247</t>
  </si>
  <si>
    <t>High Tech High</t>
  </si>
  <si>
    <t>0269</t>
  </si>
  <si>
    <t>3731395</t>
  </si>
  <si>
    <t>Altus Schools Audeo</t>
  </si>
  <si>
    <t>0406</t>
  </si>
  <si>
    <t>6039457</t>
  </si>
  <si>
    <t>Darnall Charter</t>
  </si>
  <si>
    <t>0033</t>
  </si>
  <si>
    <t>6039812</t>
  </si>
  <si>
    <t>Keiller Leadership Academy</t>
  </si>
  <si>
    <t>0695</t>
  </si>
  <si>
    <t>6040018</t>
  </si>
  <si>
    <t>Harriet Tubman Village Charter</t>
  </si>
  <si>
    <t>0046</t>
  </si>
  <si>
    <t>6040190</t>
  </si>
  <si>
    <t>King-Chavez Primary Academy</t>
  </si>
  <si>
    <t>0705</t>
  </si>
  <si>
    <t>6061964</t>
  </si>
  <si>
    <t>The O'Farrell Charter</t>
  </si>
  <si>
    <t>0048</t>
  </si>
  <si>
    <t>6113211</t>
  </si>
  <si>
    <t>McGill School of Success</t>
  </si>
  <si>
    <t>0095</t>
  </si>
  <si>
    <t>6115570</t>
  </si>
  <si>
    <t>Museum</t>
  </si>
  <si>
    <t>0081</t>
  </si>
  <si>
    <t>6117279</t>
  </si>
  <si>
    <t>Holly Drive Leadership Academy</t>
  </si>
  <si>
    <t>0264</t>
  </si>
  <si>
    <t>6117683</t>
  </si>
  <si>
    <t>High Tech Elementary Explorer</t>
  </si>
  <si>
    <t>0278</t>
  </si>
  <si>
    <t>6119168</t>
  </si>
  <si>
    <t>San Diego Cooperative Charter</t>
  </si>
  <si>
    <t>0396</t>
  </si>
  <si>
    <t>6119598</t>
  </si>
  <si>
    <t>King-Chavez Academy of Excellence</t>
  </si>
  <si>
    <t>0420</t>
  </si>
  <si>
    <t>6040505</t>
  </si>
  <si>
    <t>Imperial Beach Charter</t>
  </si>
  <si>
    <t>1418</t>
  </si>
  <si>
    <t>6040513</t>
  </si>
  <si>
    <t>Nestor Language Academy Charter</t>
  </si>
  <si>
    <t>1252</t>
  </si>
  <si>
    <t>0125401</t>
  </si>
  <si>
    <t>Insight @ San Diego</t>
  </si>
  <si>
    <t>1371</t>
  </si>
  <si>
    <t>6120893</t>
  </si>
  <si>
    <t>California Virtual Academy @ San Diego</t>
  </si>
  <si>
    <t>0493</t>
  </si>
  <si>
    <t>0126086</t>
  </si>
  <si>
    <t>Hawking S.T.E.A.M. Charter</t>
  </si>
  <si>
    <t>1407</t>
  </si>
  <si>
    <t>3731304</t>
  </si>
  <si>
    <t>MAAC Community Charter</t>
  </si>
  <si>
    <t>0303</t>
  </si>
  <si>
    <t>0106120</t>
  </si>
  <si>
    <t>SIATech</t>
  </si>
  <si>
    <t>0627</t>
  </si>
  <si>
    <t>0114264</t>
  </si>
  <si>
    <t>North County Trade Tech High</t>
  </si>
  <si>
    <t>0884</t>
  </si>
  <si>
    <t>0124917</t>
  </si>
  <si>
    <t>Guajome Learning Centers</t>
  </si>
  <si>
    <t>1351</t>
  </si>
  <si>
    <t>0128223</t>
  </si>
  <si>
    <t>Bella Mente Montessori Academy</t>
  </si>
  <si>
    <t>1515</t>
  </si>
  <si>
    <t>3730942</t>
  </si>
  <si>
    <t>Guajome Park Academy Charter</t>
  </si>
  <si>
    <t>0050</t>
  </si>
  <si>
    <t>0136267</t>
  </si>
  <si>
    <t>Coastal Academy Charter</t>
  </si>
  <si>
    <t>0516</t>
  </si>
  <si>
    <t>3731221</t>
  </si>
  <si>
    <t>Pacific View Charter</t>
  </si>
  <si>
    <t>0247</t>
  </si>
  <si>
    <t>0138222</t>
  </si>
  <si>
    <t>Pivot Charter School - San Diego II</t>
  </si>
  <si>
    <t>1983</t>
  </si>
  <si>
    <t>0122796</t>
  </si>
  <si>
    <t>All Tribes Elementary Charter</t>
  </si>
  <si>
    <t>1262</t>
  </si>
  <si>
    <t>0132472</t>
  </si>
  <si>
    <t>California Pacific Charter Schools - San Diego</t>
  </si>
  <si>
    <t>1758</t>
  </si>
  <si>
    <t>0138651</t>
  </si>
  <si>
    <t>San Diego Mission Academy</t>
  </si>
  <si>
    <t>2020</t>
  </si>
  <si>
    <t>0139378</t>
  </si>
  <si>
    <t>Sage Oak Charter - South</t>
  </si>
  <si>
    <t>2051</t>
  </si>
  <si>
    <t>0139386</t>
  </si>
  <si>
    <t>2053</t>
  </si>
  <si>
    <t>0139451</t>
  </si>
  <si>
    <t>Pathways Academy Charter - Adult Education</t>
  </si>
  <si>
    <t>2052</t>
  </si>
  <si>
    <t>6119275</t>
  </si>
  <si>
    <t>All Tribes Charter</t>
  </si>
  <si>
    <t>1057</t>
  </si>
  <si>
    <t>6113468</t>
  </si>
  <si>
    <t>Vivian Banks Charter</t>
  </si>
  <si>
    <t>0104</t>
  </si>
  <si>
    <t>0137323</t>
  </si>
  <si>
    <t>Vista Springs Charter</t>
  </si>
  <si>
    <t>1968</t>
  </si>
  <si>
    <t>0137356</t>
  </si>
  <si>
    <t>College Preparatory Middle</t>
  </si>
  <si>
    <t>1967</t>
  </si>
  <si>
    <t>0138099</t>
  </si>
  <si>
    <t>Baypoint Preparatory Academy - San Diego</t>
  </si>
  <si>
    <t>1966</t>
  </si>
  <si>
    <t>0101337</t>
  </si>
  <si>
    <t>KIPP Bayview Academy</t>
  </si>
  <si>
    <t>0549</t>
  </si>
  <si>
    <t>0101352</t>
  </si>
  <si>
    <t>KIPP San Francisco Bay Academy</t>
  </si>
  <si>
    <t>0551</t>
  </si>
  <si>
    <t>0101774</t>
  </si>
  <si>
    <t>Five Keys Charter (SF Sheriff's)</t>
  </si>
  <si>
    <t>0567</t>
  </si>
  <si>
    <t>0107300</t>
  </si>
  <si>
    <t>City Arts &amp; Leadership Academy</t>
  </si>
  <si>
    <t>0599</t>
  </si>
  <si>
    <t>0118141</t>
  </si>
  <si>
    <t>Five Keys Independence HS (SF Sheriff's)</t>
  </si>
  <si>
    <t>1028</t>
  </si>
  <si>
    <t>0123265</t>
  </si>
  <si>
    <t>Gateway Middle</t>
  </si>
  <si>
    <t>1267</t>
  </si>
  <si>
    <t>0123505</t>
  </si>
  <si>
    <t>Mission Preparatory</t>
  </si>
  <si>
    <t>1270</t>
  </si>
  <si>
    <t>0127530</t>
  </si>
  <si>
    <t>KIPP San Francisco College Preparatory</t>
  </si>
  <si>
    <t>1502</t>
  </si>
  <si>
    <t>3830429</t>
  </si>
  <si>
    <t>Life Learning Academy Charter</t>
  </si>
  <si>
    <t>0140</t>
  </si>
  <si>
    <t>3830437</t>
  </si>
  <si>
    <t>Gateway High</t>
  </si>
  <si>
    <t>0141</t>
  </si>
  <si>
    <t>6040935</t>
  </si>
  <si>
    <t>Thomas Edison Charter Academy</t>
  </si>
  <si>
    <t>0158</t>
  </si>
  <si>
    <t>6112601</t>
  </si>
  <si>
    <t>Creative Arts Charter</t>
  </si>
  <si>
    <t>0040</t>
  </si>
  <si>
    <t>0132183</t>
  </si>
  <si>
    <t>The New School of San Francisco</t>
  </si>
  <si>
    <t>1742</t>
  </si>
  <si>
    <t>0137307</t>
  </si>
  <si>
    <t>KIPP Bayview Elementary School</t>
  </si>
  <si>
    <t>1954</t>
  </si>
  <si>
    <t>0120717</t>
  </si>
  <si>
    <t>one.Charter</t>
  </si>
  <si>
    <t>1146</t>
  </si>
  <si>
    <t>0124958</t>
  </si>
  <si>
    <t>TEAM Charter</t>
  </si>
  <si>
    <t>1360</t>
  </si>
  <si>
    <t>0142539</t>
  </si>
  <si>
    <t>Unbound Stockton Community School</t>
  </si>
  <si>
    <t>2144</t>
  </si>
  <si>
    <t>3930476</t>
  </si>
  <si>
    <t>Venture Academy</t>
  </si>
  <si>
    <t>0423</t>
  </si>
  <si>
    <t>0126011</t>
  </si>
  <si>
    <t>Escalon Charter Academy</t>
  </si>
  <si>
    <t>1416</t>
  </si>
  <si>
    <t>0132415</t>
  </si>
  <si>
    <t>John McCandless Charter</t>
  </si>
  <si>
    <t>1732</t>
  </si>
  <si>
    <t>0101956</t>
  </si>
  <si>
    <t>Aspire Benjamin Holt College Preparatory Academy</t>
  </si>
  <si>
    <t>0565</t>
  </si>
  <si>
    <t>0122580</t>
  </si>
  <si>
    <t>Rio Valley Charter</t>
  </si>
  <si>
    <t>1229</t>
  </si>
  <si>
    <t>0133678</t>
  </si>
  <si>
    <t>Aspire Benjamin Holt Middle</t>
  </si>
  <si>
    <t>1782</t>
  </si>
  <si>
    <t>6116594</t>
  </si>
  <si>
    <t>Aspire Vincent Shalvey Academy</t>
  </si>
  <si>
    <t>0178</t>
  </si>
  <si>
    <t>6117675</t>
  </si>
  <si>
    <t>Joe Serna Jr. Charter</t>
  </si>
  <si>
    <t>0288</t>
  </si>
  <si>
    <t>6118921</t>
  </si>
  <si>
    <t>Aspire River Oaks Charter</t>
  </si>
  <si>
    <t>0364</t>
  </si>
  <si>
    <t>0117796</t>
  </si>
  <si>
    <t>New Jerusalem</t>
  </si>
  <si>
    <t>1003</t>
  </si>
  <si>
    <t>0126755</t>
  </si>
  <si>
    <t>ABLE Charter</t>
  </si>
  <si>
    <t>1448</t>
  </si>
  <si>
    <t>0127191</t>
  </si>
  <si>
    <t>California Virtual Academy @ San Joaquin</t>
  </si>
  <si>
    <t>1489</t>
  </si>
  <si>
    <t>0129890</t>
  </si>
  <si>
    <t>Delta Home Charter</t>
  </si>
  <si>
    <t>1646</t>
  </si>
  <si>
    <t>0129916</t>
  </si>
  <si>
    <t>Valley View Charter Prep</t>
  </si>
  <si>
    <t>1644</t>
  </si>
  <si>
    <t>0132050</t>
  </si>
  <si>
    <t>Astronaut Jose M. Hernandez Academy</t>
  </si>
  <si>
    <t>1731</t>
  </si>
  <si>
    <t>0133116</t>
  </si>
  <si>
    <t>Insight @ San Joaquin</t>
  </si>
  <si>
    <t>1762</t>
  </si>
  <si>
    <t>0136028</t>
  </si>
  <si>
    <t>Delta Keys Charter</t>
  </si>
  <si>
    <t>1878</t>
  </si>
  <si>
    <t>0136135</t>
  </si>
  <si>
    <t>Delta Charter Online</t>
  </si>
  <si>
    <t>1879</t>
  </si>
  <si>
    <t>6119309</t>
  </si>
  <si>
    <t>Delta Charter</t>
  </si>
  <si>
    <t>0393</t>
  </si>
  <si>
    <t>0125849</t>
  </si>
  <si>
    <t>California Online Public Schools Northern California</t>
  </si>
  <si>
    <t>1398</t>
  </si>
  <si>
    <t>0108647</t>
  </si>
  <si>
    <t>Aspire Rosa Parks Academy</t>
  </si>
  <si>
    <t>0554</t>
  </si>
  <si>
    <t>0111336</t>
  </si>
  <si>
    <t>Pittman Charter</t>
  </si>
  <si>
    <t>1197</t>
  </si>
  <si>
    <t>0114876</t>
  </si>
  <si>
    <t>Aspire Port City Academy</t>
  </si>
  <si>
    <t>1553</t>
  </si>
  <si>
    <t>0117853</t>
  </si>
  <si>
    <t>Dr. Lewis Dolphin Stallworth Sr. Charter</t>
  </si>
  <si>
    <t>1027</t>
  </si>
  <si>
    <t>0118497</t>
  </si>
  <si>
    <t>Aspire Langston Hughes Academy</t>
  </si>
  <si>
    <t>1048</t>
  </si>
  <si>
    <t>0119743</t>
  </si>
  <si>
    <t>Stockton Early College Academy</t>
  </si>
  <si>
    <t>1083</t>
  </si>
  <si>
    <t>0120725</t>
  </si>
  <si>
    <t>Stockton Collegiate International Elementary</t>
  </si>
  <si>
    <t>1142</t>
  </si>
  <si>
    <t>0120733</t>
  </si>
  <si>
    <t>Stockton Collegiate International Secondary</t>
  </si>
  <si>
    <t>1143</t>
  </si>
  <si>
    <t>0121541</t>
  </si>
  <si>
    <t>Aspire APEX Academy</t>
  </si>
  <si>
    <t>1552</t>
  </si>
  <si>
    <t>0123802</t>
  </si>
  <si>
    <t>Health Careers Academy</t>
  </si>
  <si>
    <t>1283</t>
  </si>
  <si>
    <t>0124248</t>
  </si>
  <si>
    <t>Pacific Law Academy</t>
  </si>
  <si>
    <t>1316</t>
  </si>
  <si>
    <t>0136283</t>
  </si>
  <si>
    <t>Team Charter Academy</t>
  </si>
  <si>
    <t>1890</t>
  </si>
  <si>
    <t>0139865</t>
  </si>
  <si>
    <t>Aspire Stockton 6-12 Secondary Academy</t>
  </si>
  <si>
    <t>2064</t>
  </si>
  <si>
    <t>0139907</t>
  </si>
  <si>
    <t>Voices College Bound Language Academy at Stockton</t>
  </si>
  <si>
    <t>2077</t>
  </si>
  <si>
    <t>0139923</t>
  </si>
  <si>
    <t>Aspire Arts &amp; Sciences Academy</t>
  </si>
  <si>
    <t>2063</t>
  </si>
  <si>
    <t>0140616</t>
  </si>
  <si>
    <t>KIPP Stockton</t>
  </si>
  <si>
    <t>2109</t>
  </si>
  <si>
    <t>0141358</t>
  </si>
  <si>
    <t>KIPP University Park</t>
  </si>
  <si>
    <t>2124</t>
  </si>
  <si>
    <t>6042725</t>
  </si>
  <si>
    <t>Nightingale Charter</t>
  </si>
  <si>
    <t>1318</t>
  </si>
  <si>
    <t>0102384</t>
  </si>
  <si>
    <t>Primary Charter</t>
  </si>
  <si>
    <t>0607</t>
  </si>
  <si>
    <t>0102392</t>
  </si>
  <si>
    <t>Millennium Charter</t>
  </si>
  <si>
    <t>0606</t>
  </si>
  <si>
    <t>0139949</t>
  </si>
  <si>
    <t>Tracy Independent Study Charter</t>
  </si>
  <si>
    <t>2090</t>
  </si>
  <si>
    <t>6118665</t>
  </si>
  <si>
    <t>0355</t>
  </si>
  <si>
    <t>0127134</t>
  </si>
  <si>
    <t>River Islands Technology Academy II</t>
  </si>
  <si>
    <t>1775</t>
  </si>
  <si>
    <t>0131789</t>
  </si>
  <si>
    <t>NextGeneration STEAM Academy</t>
  </si>
  <si>
    <t>1725</t>
  </si>
  <si>
    <t>0140392</t>
  </si>
  <si>
    <t>Banta Charter</t>
  </si>
  <si>
    <t>2104</t>
  </si>
  <si>
    <t>0141234</t>
  </si>
  <si>
    <t>EPIC Academy</t>
  </si>
  <si>
    <t>2121</t>
  </si>
  <si>
    <t>0141242</t>
  </si>
  <si>
    <t>River Islands High</t>
  </si>
  <si>
    <t>2122</t>
  </si>
  <si>
    <t>0101725</t>
  </si>
  <si>
    <t>Grizzly ChalleNGe Charter</t>
  </si>
  <si>
    <t>0566</t>
  </si>
  <si>
    <t>0125807</t>
  </si>
  <si>
    <t>Almond Acres Charter Academy</t>
  </si>
  <si>
    <t>1395</t>
  </si>
  <si>
    <t>6043194</t>
  </si>
  <si>
    <t>Bellevue-Santa Fe Charter</t>
  </si>
  <si>
    <t>0093</t>
  </si>
  <si>
    <t>0135269</t>
  </si>
  <si>
    <t>Oxford Day Academy</t>
  </si>
  <si>
    <t>1845</t>
  </si>
  <si>
    <t>0112284</t>
  </si>
  <si>
    <t>California Virtual Academy @ San Mateo</t>
  </si>
  <si>
    <t>0802</t>
  </si>
  <si>
    <t>0127548</t>
  </si>
  <si>
    <t>Summit Public School: Shasta</t>
  </si>
  <si>
    <t>1500</t>
  </si>
  <si>
    <t>0134197</t>
  </si>
  <si>
    <t>Aspire East Palo Alto Charter</t>
  </si>
  <si>
    <t>0125</t>
  </si>
  <si>
    <t>0135608</t>
  </si>
  <si>
    <t>KIPP Valiant Community Prep</t>
  </si>
  <si>
    <t>1868</t>
  </si>
  <si>
    <t>0127282</t>
  </si>
  <si>
    <t>Connect Community Charter</t>
  </si>
  <si>
    <t>1498</t>
  </si>
  <si>
    <t>0132068</t>
  </si>
  <si>
    <t>KIPP Excelencia Community Preparatory</t>
  </si>
  <si>
    <t>1735</t>
  </si>
  <si>
    <t>0132076</t>
  </si>
  <si>
    <t>Rocketship Redwood City</t>
  </si>
  <si>
    <t>1736</t>
  </si>
  <si>
    <t>6112213</t>
  </si>
  <si>
    <t>San Carlos Charter Learning Center</t>
  </si>
  <si>
    <t>0001</t>
  </si>
  <si>
    <t>0129759</t>
  </si>
  <si>
    <t>Design Tech High School</t>
  </si>
  <si>
    <t>1647</t>
  </si>
  <si>
    <t>0112722</t>
  </si>
  <si>
    <t>Summit Preparatory Charter High</t>
  </si>
  <si>
    <t>0835</t>
  </si>
  <si>
    <t>0126722</t>
  </si>
  <si>
    <t>East Palo Alto Academy</t>
  </si>
  <si>
    <t>1446</t>
  </si>
  <si>
    <t>0139915</t>
  </si>
  <si>
    <t>KIPP Esperanza High</t>
  </si>
  <si>
    <t>2085</t>
  </si>
  <si>
    <t>0111773</t>
  </si>
  <si>
    <t>Family Partnership Charter</t>
  </si>
  <si>
    <t>0763</t>
  </si>
  <si>
    <t>0124255</t>
  </si>
  <si>
    <t>Trivium Charter</t>
  </si>
  <si>
    <t>1319</t>
  </si>
  <si>
    <t>0137877</t>
  </si>
  <si>
    <t>Trivium Charter School: Adventure</t>
  </si>
  <si>
    <t>1994</t>
  </si>
  <si>
    <t>0137885</t>
  </si>
  <si>
    <t>Trivium Charter School: Voyage</t>
  </si>
  <si>
    <t>1995</t>
  </si>
  <si>
    <t>6118434</t>
  </si>
  <si>
    <t>Santa Ynez Valley Charter</t>
  </si>
  <si>
    <t>0337</t>
  </si>
  <si>
    <t>0116921</t>
  </si>
  <si>
    <t>Manzanita Public Charter</t>
  </si>
  <si>
    <t>0973</t>
  </si>
  <si>
    <t>0116434</t>
  </si>
  <si>
    <t>Orcutt Academy Charter</t>
  </si>
  <si>
    <t>0967</t>
  </si>
  <si>
    <t>0138891</t>
  </si>
  <si>
    <t>California Online Public Schools Central Coast</t>
  </si>
  <si>
    <t>2031</t>
  </si>
  <si>
    <t>6045918</t>
  </si>
  <si>
    <t>Peabody Charter</t>
  </si>
  <si>
    <t>0021</t>
  </si>
  <si>
    <t>6111603</t>
  </si>
  <si>
    <t>Santa Barbara Charter</t>
  </si>
  <si>
    <t>0020</t>
  </si>
  <si>
    <t>6118202</t>
  </si>
  <si>
    <t>Adelante Charter</t>
  </si>
  <si>
    <t>0326</t>
  </si>
  <si>
    <t>0138362</t>
  </si>
  <si>
    <t>Olive Grove Charter School - Orcutt/Santa Maria</t>
  </si>
  <si>
    <t>2011</t>
  </si>
  <si>
    <t>0138370</t>
  </si>
  <si>
    <t>Olive Grove Charter School - Lompoc</t>
  </si>
  <si>
    <t>2012</t>
  </si>
  <si>
    <t>0138388</t>
  </si>
  <si>
    <t>Olive Grove Charter School - Buellton</t>
  </si>
  <si>
    <t>2013</t>
  </si>
  <si>
    <t>0138396</t>
  </si>
  <si>
    <t>Olive Grove Charter School - Santa Barbara</t>
  </si>
  <si>
    <t>2014</t>
  </si>
  <si>
    <t>0106534</t>
  </si>
  <si>
    <t>Bullis Charter</t>
  </si>
  <si>
    <t>0615</t>
  </si>
  <si>
    <t>0111880</t>
  </si>
  <si>
    <t>0767</t>
  </si>
  <si>
    <t>0113431</t>
  </si>
  <si>
    <t>University Preparatory Academy Charter</t>
  </si>
  <si>
    <t>0844</t>
  </si>
  <si>
    <t>0113704</t>
  </si>
  <si>
    <t>Rocketship Mateo Sheedy Elementary</t>
  </si>
  <si>
    <t>0850</t>
  </si>
  <si>
    <t>0116814</t>
  </si>
  <si>
    <t>ACE Empower Academy</t>
  </si>
  <si>
    <t>0972</t>
  </si>
  <si>
    <t>0119024</t>
  </si>
  <si>
    <t>Rocketship Si Se Puede Academy</t>
  </si>
  <si>
    <t>1061</t>
  </si>
  <si>
    <t>0120642</t>
  </si>
  <si>
    <t>Rocketship Los Suenos Academy</t>
  </si>
  <si>
    <t>1127</t>
  </si>
  <si>
    <t>0121483</t>
  </si>
  <si>
    <t>Alpha: Cornerstone Academy Preparatory</t>
  </si>
  <si>
    <t>1167</t>
  </si>
  <si>
    <t>0123281</t>
  </si>
  <si>
    <t>Rocketship Discovery Prep</t>
  </si>
  <si>
    <t>1193</t>
  </si>
  <si>
    <t>0123794</t>
  </si>
  <si>
    <t>Summit Public School: Tahoma</t>
  </si>
  <si>
    <t>1282</t>
  </si>
  <si>
    <t>0124065</t>
  </si>
  <si>
    <t>Sunrise Middle</t>
  </si>
  <si>
    <t>1290</t>
  </si>
  <si>
    <t>0125781</t>
  </si>
  <si>
    <t>Rocketship Academy Brilliant Minds</t>
  </si>
  <si>
    <t>1393</t>
  </si>
  <si>
    <t>0125799</t>
  </si>
  <si>
    <t>Rocketship Alma Academy</t>
  </si>
  <si>
    <t>1394</t>
  </si>
  <si>
    <t>0127969</t>
  </si>
  <si>
    <t>Discovery Charter II</t>
  </si>
  <si>
    <t>1547</t>
  </si>
  <si>
    <t>0129213</t>
  </si>
  <si>
    <t>Alpha: Jose Hernandez</t>
  </si>
  <si>
    <t>1618</t>
  </si>
  <si>
    <t>0131110</t>
  </si>
  <si>
    <t>Rocketship Fuerza Community Prep</t>
  </si>
  <si>
    <t>1687</t>
  </si>
  <si>
    <t>0131748</t>
  </si>
  <si>
    <t>Voices College-Bound Language Academy at Morgan Hill</t>
  </si>
  <si>
    <t>1716</t>
  </si>
  <si>
    <t>0132530</t>
  </si>
  <si>
    <t>Voices College-Bound Language Academy at Mt. Pleasant</t>
  </si>
  <si>
    <t>1743</t>
  </si>
  <si>
    <t>0133496</t>
  </si>
  <si>
    <t>Rocketship Rising Stars</t>
  </si>
  <si>
    <t>1778</t>
  </si>
  <si>
    <t>0135087</t>
  </si>
  <si>
    <t>Opportunity Youth Academy</t>
  </si>
  <si>
    <t>1840</t>
  </si>
  <si>
    <t>0106633</t>
  </si>
  <si>
    <t>KIPP Heartwood Academy</t>
  </si>
  <si>
    <t>0628</t>
  </si>
  <si>
    <t>0125526</t>
  </si>
  <si>
    <t>Alpha: Blanca Alvarado</t>
  </si>
  <si>
    <t>1375</t>
  </si>
  <si>
    <t>0129924</t>
  </si>
  <si>
    <t>KIPP Prize Preparatory Academy</t>
  </si>
  <si>
    <t>1609</t>
  </si>
  <si>
    <t>6046445</t>
  </si>
  <si>
    <t>Fammatre Elementary</t>
  </si>
  <si>
    <t>0638</t>
  </si>
  <si>
    <t>6046452</t>
  </si>
  <si>
    <t>Farnham Charter</t>
  </si>
  <si>
    <t>0574</t>
  </si>
  <si>
    <t>6046486</t>
  </si>
  <si>
    <t>Price Charter Middle</t>
  </si>
  <si>
    <t>0575</t>
  </si>
  <si>
    <t>6046494</t>
  </si>
  <si>
    <t>Sartorette Charter</t>
  </si>
  <si>
    <t>0497</t>
  </si>
  <si>
    <t>0106005</t>
  </si>
  <si>
    <t>Village</t>
  </si>
  <si>
    <t>0817</t>
  </si>
  <si>
    <t>0137273</t>
  </si>
  <si>
    <t>Campbell School of Innovation</t>
  </si>
  <si>
    <t>1969</t>
  </si>
  <si>
    <t>6046510</t>
  </si>
  <si>
    <t>Blackford Elementary</t>
  </si>
  <si>
    <t>0993</t>
  </si>
  <si>
    <t>6046536</t>
  </si>
  <si>
    <t>Capri Elementary</t>
  </si>
  <si>
    <t>0886</t>
  </si>
  <si>
    <t>6046544</t>
  </si>
  <si>
    <t>Castlemont Elementary</t>
  </si>
  <si>
    <t>0866</t>
  </si>
  <si>
    <t>6046577</t>
  </si>
  <si>
    <t>Forest Hill Elementary</t>
  </si>
  <si>
    <t>0997</t>
  </si>
  <si>
    <t>6046601</t>
  </si>
  <si>
    <t>Lynhaven Elementary</t>
  </si>
  <si>
    <t>0865</t>
  </si>
  <si>
    <t>6046619</t>
  </si>
  <si>
    <t>Marshall Lane Elementary</t>
  </si>
  <si>
    <t>0984</t>
  </si>
  <si>
    <t>6046627</t>
  </si>
  <si>
    <t>Monroe Middle</t>
  </si>
  <si>
    <t>0899</t>
  </si>
  <si>
    <t>6046668</t>
  </si>
  <si>
    <t>Rolling Hills Middle</t>
  </si>
  <si>
    <t>0887</t>
  </si>
  <si>
    <t>6046692</t>
  </si>
  <si>
    <t>Sherman Oaks Elementary</t>
  </si>
  <si>
    <t>0304</t>
  </si>
  <si>
    <t>0107151</t>
  </si>
  <si>
    <t>Escuela Popular/Center for Training and Careers, Family Learning</t>
  </si>
  <si>
    <t>0646</t>
  </si>
  <si>
    <t>0116889</t>
  </si>
  <si>
    <t>KIPP San Jose Collegiate</t>
  </si>
  <si>
    <t>0976</t>
  </si>
  <si>
    <t>0125617</t>
  </si>
  <si>
    <t>ACE Charter High</t>
  </si>
  <si>
    <t>1387</t>
  </si>
  <si>
    <t>0130856</t>
  </si>
  <si>
    <t>Luis Valdez Leadership Academy</t>
  </si>
  <si>
    <t>1681</t>
  </si>
  <si>
    <t>0131995</t>
  </si>
  <si>
    <t>B. Roberto Cruz Leadership Academy</t>
  </si>
  <si>
    <t>1675</t>
  </si>
  <si>
    <t>0132274</t>
  </si>
  <si>
    <t>Alpha: Cindy Avitia High School</t>
  </si>
  <si>
    <t>1737</t>
  </si>
  <si>
    <t>4330668</t>
  </si>
  <si>
    <t>Latino College Preparatory Academy</t>
  </si>
  <si>
    <t>0414</t>
  </si>
  <si>
    <t>4330676</t>
  </si>
  <si>
    <t>San Jose Conservation Corps Charter</t>
  </si>
  <si>
    <t>0425</t>
  </si>
  <si>
    <t>4330726</t>
  </si>
  <si>
    <t>Escuela Popular Accelerated Family Learning</t>
  </si>
  <si>
    <t>0502</t>
  </si>
  <si>
    <t>0113662</t>
  </si>
  <si>
    <t>Voices College-Bound Language Academy</t>
  </si>
  <si>
    <t>0846</t>
  </si>
  <si>
    <t>0123299</t>
  </si>
  <si>
    <t>Rocketship Mosaic Elementary</t>
  </si>
  <si>
    <t>1192</t>
  </si>
  <si>
    <t>0128108</t>
  </si>
  <si>
    <t>Rocketship Spark Academy</t>
  </si>
  <si>
    <t>1526</t>
  </si>
  <si>
    <t>0129205</t>
  </si>
  <si>
    <t>KIPP Heritage Academy</t>
  </si>
  <si>
    <t>1608</t>
  </si>
  <si>
    <t>0129247</t>
  </si>
  <si>
    <t>ACE Esperanza Middle</t>
  </si>
  <si>
    <t>1545</t>
  </si>
  <si>
    <t>0123760</t>
  </si>
  <si>
    <t>Gilroy Prep (a Navigator School)</t>
  </si>
  <si>
    <t>1278</t>
  </si>
  <si>
    <t>6118541</t>
  </si>
  <si>
    <t>Charter School of Morgan Hill</t>
  </si>
  <si>
    <t>0363</t>
  </si>
  <si>
    <t>6048045</t>
  </si>
  <si>
    <t>Ida Jew Academies</t>
  </si>
  <si>
    <t>1243</t>
  </si>
  <si>
    <t>0131656</t>
  </si>
  <si>
    <t>ACE Inspire Academy</t>
  </si>
  <si>
    <t>1546</t>
  </si>
  <si>
    <t>0137315</t>
  </si>
  <si>
    <t>KIPP Navigate College Prep</t>
  </si>
  <si>
    <t>1955</t>
  </si>
  <si>
    <t>0136572</t>
  </si>
  <si>
    <t>Santa Cruz County Career Advancement Charter</t>
  </si>
  <si>
    <t>1904</t>
  </si>
  <si>
    <t>4430252</t>
  </si>
  <si>
    <t>Pacific Collegiate Charter</t>
  </si>
  <si>
    <t>0210</t>
  </si>
  <si>
    <t>0100388</t>
  </si>
  <si>
    <t>Tierra Pacifica Charter</t>
  </si>
  <si>
    <t>0513</t>
  </si>
  <si>
    <t>0117804</t>
  </si>
  <si>
    <t>Ceiba College Preparatory Academy</t>
  </si>
  <si>
    <t>1004</t>
  </si>
  <si>
    <t>4430245</t>
  </si>
  <si>
    <t>Diamond Technology Institute</t>
  </si>
  <si>
    <t>0265</t>
  </si>
  <si>
    <t>6049720</t>
  </si>
  <si>
    <t>Linscott Charter</t>
  </si>
  <si>
    <t>0041</t>
  </si>
  <si>
    <t>6049829</t>
  </si>
  <si>
    <t>Alianza Charter</t>
  </si>
  <si>
    <t>0164</t>
  </si>
  <si>
    <t>6119077</t>
  </si>
  <si>
    <t>Watsonville Charter School of the Arts</t>
  </si>
  <si>
    <t>0373</t>
  </si>
  <si>
    <t>0110007</t>
  </si>
  <si>
    <t>Ocean Grove Charter</t>
  </si>
  <si>
    <t>0747</t>
  </si>
  <si>
    <t>4430179</t>
  </si>
  <si>
    <t>SLVUSD Charter</t>
  </si>
  <si>
    <t>0025</t>
  </si>
  <si>
    <t>4430187</t>
  </si>
  <si>
    <t>0059</t>
  </si>
  <si>
    <t>0139410</t>
  </si>
  <si>
    <t>California Online Public Schools Monterey Bay</t>
  </si>
  <si>
    <t>2056</t>
  </si>
  <si>
    <t>0138909</t>
  </si>
  <si>
    <t>Watsonville Prep</t>
  </si>
  <si>
    <t>2032</t>
  </si>
  <si>
    <t>0111674</t>
  </si>
  <si>
    <t>Chrysalis Charter</t>
  </si>
  <si>
    <t>0778</t>
  </si>
  <si>
    <t>0129957</t>
  </si>
  <si>
    <t>Northern Summit Academy Shasta</t>
  </si>
  <si>
    <t>2076</t>
  </si>
  <si>
    <t>0132944</t>
  </si>
  <si>
    <t>Redding STEM Academy</t>
  </si>
  <si>
    <t>1770</t>
  </si>
  <si>
    <t>4530333</t>
  </si>
  <si>
    <t>Anderson New Technology High</t>
  </si>
  <si>
    <t>0452</t>
  </si>
  <si>
    <t>0135624</t>
  </si>
  <si>
    <t>Tree of Life International Charter School</t>
  </si>
  <si>
    <t>1869</t>
  </si>
  <si>
    <t>0134122</t>
  </si>
  <si>
    <t>Redding School of the Arts</t>
  </si>
  <si>
    <t>1793</t>
  </si>
  <si>
    <t>0139543</t>
  </si>
  <si>
    <t>Shasta View Academy</t>
  </si>
  <si>
    <t>2065</t>
  </si>
  <si>
    <t>0141580</t>
  </si>
  <si>
    <t>Phoenix Charter Academy College View</t>
  </si>
  <si>
    <t>2126</t>
  </si>
  <si>
    <t>0121640</t>
  </si>
  <si>
    <t>Cottonwood Creek Charter</t>
  </si>
  <si>
    <t>1183</t>
  </si>
  <si>
    <t>0135848</t>
  </si>
  <si>
    <t>Redding Collegiate Academy</t>
  </si>
  <si>
    <t>1864</t>
  </si>
  <si>
    <t>0135889</t>
  </si>
  <si>
    <t>Stellar Charter</t>
  </si>
  <si>
    <t>0490</t>
  </si>
  <si>
    <t>6117931</t>
  </si>
  <si>
    <t>Monarch Learning Center</t>
  </si>
  <si>
    <t>0307</t>
  </si>
  <si>
    <t>0106013</t>
  </si>
  <si>
    <t>University Preparatory</t>
  </si>
  <si>
    <t>0612</t>
  </si>
  <si>
    <t>4530267</t>
  </si>
  <si>
    <t>Shasta Charter Academy</t>
  </si>
  <si>
    <t>0256</t>
  </si>
  <si>
    <t>0113407</t>
  </si>
  <si>
    <t>Rocky Point Charter</t>
  </si>
  <si>
    <t>0849</t>
  </si>
  <si>
    <t>0117168</t>
  </si>
  <si>
    <t>Golden Eagle Charter</t>
  </si>
  <si>
    <t>0983</t>
  </si>
  <si>
    <t>0137372</t>
  </si>
  <si>
    <t>Northern United - Siskiyou Charter School</t>
  </si>
  <si>
    <t>1958</t>
  </si>
  <si>
    <t>0139030</t>
  </si>
  <si>
    <t>Elite Public</t>
  </si>
  <si>
    <t>2034</t>
  </si>
  <si>
    <t>0122267</t>
  </si>
  <si>
    <t>Dixon Montessori Charter</t>
  </si>
  <si>
    <t>1210</t>
  </si>
  <si>
    <t>0129494</t>
  </si>
  <si>
    <t>Kairos Public</t>
  </si>
  <si>
    <t>1635</t>
  </si>
  <si>
    <t>0135095</t>
  </si>
  <si>
    <t>Ernest Kimme Charter Academy</t>
  </si>
  <si>
    <t>1839</t>
  </si>
  <si>
    <t>4830113</t>
  </si>
  <si>
    <t>Buckingham Collegiate Charter Academy</t>
  </si>
  <si>
    <t>0056</t>
  </si>
  <si>
    <t>0115469</t>
  </si>
  <si>
    <t>Vallejo Charter</t>
  </si>
  <si>
    <t>0940</t>
  </si>
  <si>
    <t>0134262</t>
  </si>
  <si>
    <t>Caliber: ChangeMakers Academy</t>
  </si>
  <si>
    <t>1779</t>
  </si>
  <si>
    <t>0137380</t>
  </si>
  <si>
    <t>MIT Griffin Academy Middle</t>
  </si>
  <si>
    <t>1912</t>
  </si>
  <si>
    <t>0139816</t>
  </si>
  <si>
    <t>Griffin Academy High</t>
  </si>
  <si>
    <t>2083</t>
  </si>
  <si>
    <t>4830196</t>
  </si>
  <si>
    <t>MIT Academy</t>
  </si>
  <si>
    <t>0372</t>
  </si>
  <si>
    <t>6116255</t>
  </si>
  <si>
    <t>Mare Island Technology Academy</t>
  </si>
  <si>
    <t>0181</t>
  </si>
  <si>
    <t>6098248</t>
  </si>
  <si>
    <t>Bennett Valley Charter</t>
  </si>
  <si>
    <t>2163</t>
  </si>
  <si>
    <t>6051635</t>
  </si>
  <si>
    <t>Cinnabar Charter</t>
  </si>
  <si>
    <t>1310</t>
  </si>
  <si>
    <t>0122440</t>
  </si>
  <si>
    <t>Dunham Charter</t>
  </si>
  <si>
    <t>1194</t>
  </si>
  <si>
    <t>0112987</t>
  </si>
  <si>
    <t>Forestville Academy</t>
  </si>
  <si>
    <t>0842</t>
  </si>
  <si>
    <t>6051742</t>
  </si>
  <si>
    <t>Gravenstein Elementary</t>
  </si>
  <si>
    <t>1445</t>
  </si>
  <si>
    <t>6051759</t>
  </si>
  <si>
    <t>Hillcrest Middle</t>
  </si>
  <si>
    <t>1444</t>
  </si>
  <si>
    <t>0139048</t>
  </si>
  <si>
    <t>California Pacific Charter - Sonoma</t>
  </si>
  <si>
    <t>2037</t>
  </si>
  <si>
    <t>6051767</t>
  </si>
  <si>
    <t>Guerneville Elementary (Charter)</t>
  </si>
  <si>
    <t>1978</t>
  </si>
  <si>
    <t>6110639</t>
  </si>
  <si>
    <t>Salmon Creek School - A Charter</t>
  </si>
  <si>
    <t>0941</t>
  </si>
  <si>
    <t>6120588</t>
  </si>
  <si>
    <t>Pathways Charter</t>
  </si>
  <si>
    <t>0492</t>
  </si>
  <si>
    <t>0107284</t>
  </si>
  <si>
    <t>California Virtual Academy @ Sonoma</t>
  </si>
  <si>
    <t>0653</t>
  </si>
  <si>
    <t>0139568</t>
  </si>
  <si>
    <t>Heartwood Charter</t>
  </si>
  <si>
    <t>2071</t>
  </si>
  <si>
    <t>0140228</t>
  </si>
  <si>
    <t>Liberty Independent Study</t>
  </si>
  <si>
    <t>2102</t>
  </si>
  <si>
    <t>6051833</t>
  </si>
  <si>
    <t>1260</t>
  </si>
  <si>
    <t>0105890</t>
  </si>
  <si>
    <t>Mark West Charter</t>
  </si>
  <si>
    <t>0616</t>
  </si>
  <si>
    <t>6051858</t>
  </si>
  <si>
    <t>San Miguel Elementary</t>
  </si>
  <si>
    <t>1417</t>
  </si>
  <si>
    <t>6111066</t>
  </si>
  <si>
    <t>John B. Riebli Elementary</t>
  </si>
  <si>
    <t>1422</t>
  </si>
  <si>
    <t>0138065</t>
  </si>
  <si>
    <t>Pivot Charter School - North Bay</t>
  </si>
  <si>
    <t>1985</t>
  </si>
  <si>
    <t>6051890</t>
  </si>
  <si>
    <t>Oak Grove Elementary/Willowside Middle</t>
  </si>
  <si>
    <t>0655</t>
  </si>
  <si>
    <t>0119750</t>
  </si>
  <si>
    <t>River Montessori Elementary Charter</t>
  </si>
  <si>
    <t>1086</t>
  </si>
  <si>
    <t>0127555</t>
  </si>
  <si>
    <t>Loma Vista Immersion Academy</t>
  </si>
  <si>
    <t>1579</t>
  </si>
  <si>
    <t>6051924</t>
  </si>
  <si>
    <t>Old Adobe Elementary Charter</t>
  </si>
  <si>
    <t>1423</t>
  </si>
  <si>
    <t>6072136</t>
  </si>
  <si>
    <t>Miwok Valley Elementary Charter</t>
  </si>
  <si>
    <t>1424</t>
  </si>
  <si>
    <t>6114755</t>
  </si>
  <si>
    <t>Sonoma Mountain Elementary</t>
  </si>
  <si>
    <t>1450</t>
  </si>
  <si>
    <t>0165241</t>
  </si>
  <si>
    <t>Valley Vista Public Waldorf</t>
  </si>
  <si>
    <t>2160</t>
  </si>
  <si>
    <t>6051981</t>
  </si>
  <si>
    <t>Penngrove Elementary</t>
  </si>
  <si>
    <t>1512</t>
  </si>
  <si>
    <t>0131961</t>
  </si>
  <si>
    <t>Petaluma Accelerated Charter School</t>
  </si>
  <si>
    <t>1726</t>
  </si>
  <si>
    <t>0142554</t>
  </si>
  <si>
    <t>Dual Language Immersion Academy Charter School</t>
  </si>
  <si>
    <t>2136</t>
  </si>
  <si>
    <t>6051932</t>
  </si>
  <si>
    <t>Mary Collins Charter School at Cherry Valley</t>
  </si>
  <si>
    <t>0480</t>
  </si>
  <si>
    <t>0106344</t>
  </si>
  <si>
    <t>Northwest Prep Charter</t>
  </si>
  <si>
    <t>0526</t>
  </si>
  <si>
    <t>6066344</t>
  </si>
  <si>
    <t>Olivet Elementary Charter</t>
  </si>
  <si>
    <t>1440</t>
  </si>
  <si>
    <t>6109144</t>
  </si>
  <si>
    <t>Morrice Schaefer Charter</t>
  </si>
  <si>
    <t>1439</t>
  </si>
  <si>
    <t>6113492</t>
  </si>
  <si>
    <t>Piner-Olivet Charter</t>
  </si>
  <si>
    <t>0098</t>
  </si>
  <si>
    <t>0102525</t>
  </si>
  <si>
    <t>Spring Lake Charter</t>
  </si>
  <si>
    <t>0525</t>
  </si>
  <si>
    <t>6052039</t>
  </si>
  <si>
    <t>Manzanita Elementary Charter</t>
  </si>
  <si>
    <t>1105</t>
  </si>
  <si>
    <t>6052047</t>
  </si>
  <si>
    <t>Whited Elementary Charter</t>
  </si>
  <si>
    <t>1259</t>
  </si>
  <si>
    <t>6052070</t>
  </si>
  <si>
    <t>Village Elementary Charter</t>
  </si>
  <si>
    <t>1257</t>
  </si>
  <si>
    <t>6085229</t>
  </si>
  <si>
    <t>Binkley Elementary Charter</t>
  </si>
  <si>
    <t>1258</t>
  </si>
  <si>
    <t>0101923</t>
  </si>
  <si>
    <t>Roseland Charter</t>
  </si>
  <si>
    <t>0558</t>
  </si>
  <si>
    <t>0113530</t>
  </si>
  <si>
    <t>Santa Rosa Charter School for the Arts</t>
  </si>
  <si>
    <t>0845</t>
  </si>
  <si>
    <t>0125831</t>
  </si>
  <si>
    <t>Santa Rosa French-American Charter (SRFACS)</t>
  </si>
  <si>
    <t>1397</t>
  </si>
  <si>
    <t>0128074</t>
  </si>
  <si>
    <t>Cesar Chavez Language Academy</t>
  </si>
  <si>
    <t>1523</t>
  </si>
  <si>
    <t>6116958</t>
  </si>
  <si>
    <t>Kid Street Charter</t>
  </si>
  <si>
    <t>0215</t>
  </si>
  <si>
    <t>0102533</t>
  </si>
  <si>
    <t>Santa Rosa Accelerated Charter</t>
  </si>
  <si>
    <t>0522</t>
  </si>
  <si>
    <t>6113039</t>
  </si>
  <si>
    <t>Sebastopol Independent Charter</t>
  </si>
  <si>
    <t>0078</t>
  </si>
  <si>
    <t>0105866</t>
  </si>
  <si>
    <t>Woodland Star Charter</t>
  </si>
  <si>
    <t>0613</t>
  </si>
  <si>
    <t>6111678</t>
  </si>
  <si>
    <t>Sonoma Charter</t>
  </si>
  <si>
    <t>0009</t>
  </si>
  <si>
    <t>4930319</t>
  </si>
  <si>
    <t>Orchard View</t>
  </si>
  <si>
    <t>0310</t>
  </si>
  <si>
    <t>4930350</t>
  </si>
  <si>
    <t>Sunridge Charter</t>
  </si>
  <si>
    <t>0481</t>
  </si>
  <si>
    <t>6052302</t>
  </si>
  <si>
    <t>Twin Hills Charter Middle</t>
  </si>
  <si>
    <t>0904</t>
  </si>
  <si>
    <t>0123786</t>
  </si>
  <si>
    <t>Credo High</t>
  </si>
  <si>
    <t>1281</t>
  </si>
  <si>
    <t>0114934</t>
  </si>
  <si>
    <t>Village Charter</t>
  </si>
  <si>
    <t>0912</t>
  </si>
  <si>
    <t>6052369</t>
  </si>
  <si>
    <t>Cali Calmecac Language Academy</t>
  </si>
  <si>
    <t>0162</t>
  </si>
  <si>
    <t>0117457</t>
  </si>
  <si>
    <t>Great Valley Academy</t>
  </si>
  <si>
    <t>0985</t>
  </si>
  <si>
    <t>0129023</t>
  </si>
  <si>
    <t>Stanislaus Alternative Charter</t>
  </si>
  <si>
    <t>1607</t>
  </si>
  <si>
    <t>0107128</t>
  </si>
  <si>
    <t>Whitmore Charter School of Art &amp; Technology</t>
  </si>
  <si>
    <t>0657</t>
  </si>
  <si>
    <t>0107136</t>
  </si>
  <si>
    <t>Whitmore Charter High</t>
  </si>
  <si>
    <t>0658</t>
  </si>
  <si>
    <t>0112292</t>
  </si>
  <si>
    <t>Aspire Summit Charter Academy</t>
  </si>
  <si>
    <t>0812</t>
  </si>
  <si>
    <t>0132662</t>
  </si>
  <si>
    <t>Denair Elementary Charter Academy</t>
  </si>
  <si>
    <t>1750</t>
  </si>
  <si>
    <t>5030267</t>
  </si>
  <si>
    <t>Denair Charter Academy</t>
  </si>
  <si>
    <t>0357</t>
  </si>
  <si>
    <t>0120089</t>
  </si>
  <si>
    <t>Gratton Charter</t>
  </si>
  <si>
    <t>1099</t>
  </si>
  <si>
    <t>6112965</t>
  </si>
  <si>
    <t>Hart-Ransom Charter</t>
  </si>
  <si>
    <t>0080</t>
  </si>
  <si>
    <t>6113286</t>
  </si>
  <si>
    <t>Keyes to Learning Charter</t>
  </si>
  <si>
    <t>0085</t>
  </si>
  <si>
    <t>0137265</t>
  </si>
  <si>
    <t>Aspire University Charter School</t>
  </si>
  <si>
    <t>1963</t>
  </si>
  <si>
    <t>0138057</t>
  </si>
  <si>
    <t>Connecting Waters Charter School - Central Valley</t>
  </si>
  <si>
    <t>1973</t>
  </si>
  <si>
    <t>0120212</t>
  </si>
  <si>
    <t>Aspire Vanguard College Preparatory Academy</t>
  </si>
  <si>
    <t>1125</t>
  </si>
  <si>
    <t>0112383</t>
  </si>
  <si>
    <t>Paradise Charter</t>
  </si>
  <si>
    <t>0803</t>
  </si>
  <si>
    <t>0121525</t>
  </si>
  <si>
    <t>Roberts Ferry Charter School Academy</t>
  </si>
  <si>
    <t>1171</t>
  </si>
  <si>
    <t>0124768</t>
  </si>
  <si>
    <t>Great Valley Academy - Salida</t>
  </si>
  <si>
    <t>1819</t>
  </si>
  <si>
    <t>0121558</t>
  </si>
  <si>
    <t>Shiloh Charter</t>
  </si>
  <si>
    <t>1175</t>
  </si>
  <si>
    <t>0113852</t>
  </si>
  <si>
    <t>Riverbank Language Academy</t>
  </si>
  <si>
    <t>0856</t>
  </si>
  <si>
    <t>5030176</t>
  </si>
  <si>
    <t>Oakdale Charter</t>
  </si>
  <si>
    <t>0103</t>
  </si>
  <si>
    <t>5030317</t>
  </si>
  <si>
    <t>Connecting Waters Charter</t>
  </si>
  <si>
    <t>0477</t>
  </si>
  <si>
    <t>0124669</t>
  </si>
  <si>
    <t>eCademy Charter at Crane</t>
  </si>
  <si>
    <t>1309</t>
  </si>
  <si>
    <t>0131185</t>
  </si>
  <si>
    <t>Fusion Charter</t>
  </si>
  <si>
    <t>1695</t>
  </si>
  <si>
    <t>0138040</t>
  </si>
  <si>
    <t>AeroSTEM Academy</t>
  </si>
  <si>
    <t>2000</t>
  </si>
  <si>
    <t>0140152</t>
  </si>
  <si>
    <t>Pathways Charter Academy</t>
  </si>
  <si>
    <t>2089</t>
  </si>
  <si>
    <t>0109793</t>
  </si>
  <si>
    <t>South Sutter Charter</t>
  </si>
  <si>
    <t>0724</t>
  </si>
  <si>
    <t>0129007</t>
  </si>
  <si>
    <t>California Virtual Academy @ Sutter</t>
  </si>
  <si>
    <t>1606</t>
  </si>
  <si>
    <t>0132977</t>
  </si>
  <si>
    <t>Sutter Peak Charter Academy</t>
  </si>
  <si>
    <t>1764</t>
  </si>
  <si>
    <t>0133934</t>
  </si>
  <si>
    <t>Feather River Charter</t>
  </si>
  <si>
    <t>1801</t>
  </si>
  <si>
    <t>0107318</t>
  </si>
  <si>
    <t>Twin Rivers Charter</t>
  </si>
  <si>
    <t>0639</t>
  </si>
  <si>
    <t>5130125</t>
  </si>
  <si>
    <t>Yuba City Charter</t>
  </si>
  <si>
    <t>0289</t>
  </si>
  <si>
    <t>6119606</t>
  </si>
  <si>
    <t>Lincoln Street</t>
  </si>
  <si>
    <t>1667</t>
  </si>
  <si>
    <t>6119671</t>
  </si>
  <si>
    <t>Tehama eLearning Academy</t>
  </si>
  <si>
    <t>0430</t>
  </si>
  <si>
    <t>0134403</t>
  </si>
  <si>
    <t>Lassen-Antelope Volcanic Academy (LAVA)</t>
  </si>
  <si>
    <t>1813</t>
  </si>
  <si>
    <t>0132597</t>
  </si>
  <si>
    <t>Evergreen Institute of Excellence</t>
  </si>
  <si>
    <t>1754</t>
  </si>
  <si>
    <t>0125633</t>
  </si>
  <si>
    <t>California Heritage Youthbuild Academy II</t>
  </si>
  <si>
    <t>1809</t>
  </si>
  <si>
    <t>0119602</t>
  </si>
  <si>
    <t>University Preparatory High</t>
  </si>
  <si>
    <t>1076</t>
  </si>
  <si>
    <t>0124057</t>
  </si>
  <si>
    <t>Valley Life Charter</t>
  </si>
  <si>
    <t>1293</t>
  </si>
  <si>
    <t>0125542</t>
  </si>
  <si>
    <t>Sycamore Valley Academy</t>
  </si>
  <si>
    <t>1382</t>
  </si>
  <si>
    <t>0135459</t>
  </si>
  <si>
    <t>Blue Oak Academy</t>
  </si>
  <si>
    <t>1860</t>
  </si>
  <si>
    <t>5430327</t>
  </si>
  <si>
    <t>La Sierra High</t>
  </si>
  <si>
    <t>0341</t>
  </si>
  <si>
    <t>6119291</t>
  </si>
  <si>
    <t>Eleanor Roosevelt Community Learning Center</t>
  </si>
  <si>
    <t>0395</t>
  </si>
  <si>
    <t>0112458</t>
  </si>
  <si>
    <t>California Online Public Schools Central Valley</t>
  </si>
  <si>
    <t>0804</t>
  </si>
  <si>
    <t>0139477</t>
  </si>
  <si>
    <t>Monarch River Academy</t>
  </si>
  <si>
    <t>2057</t>
  </si>
  <si>
    <t>0109009</t>
  </si>
  <si>
    <t>Summit Charter Academy</t>
  </si>
  <si>
    <t>0690</t>
  </si>
  <si>
    <t>0124776</t>
  </si>
  <si>
    <t>Loma Vista Charter</t>
  </si>
  <si>
    <t>1329</t>
  </si>
  <si>
    <t>6054340</t>
  </si>
  <si>
    <t>Sequoia Elementary Charter</t>
  </si>
  <si>
    <t>1829</t>
  </si>
  <si>
    <t>0136507</t>
  </si>
  <si>
    <t>Crescent Valley Public Charter II</t>
  </si>
  <si>
    <t>1894</t>
  </si>
  <si>
    <t>0130708</t>
  </si>
  <si>
    <t>Sierra Vista Charter high</t>
  </si>
  <si>
    <t>1664</t>
  </si>
  <si>
    <t>0133793</t>
  </si>
  <si>
    <t>Accelerated Charter High</t>
  </si>
  <si>
    <t>1781</t>
  </si>
  <si>
    <t>0109751</t>
  </si>
  <si>
    <t>Visalia Charter Independent Study</t>
  </si>
  <si>
    <t>0720</t>
  </si>
  <si>
    <t>0120659</t>
  </si>
  <si>
    <t>Visalia Technical Early College</t>
  </si>
  <si>
    <t>1128</t>
  </si>
  <si>
    <t>6116909</t>
  </si>
  <si>
    <t>Charter Home School Academy</t>
  </si>
  <si>
    <t>0250</t>
  </si>
  <si>
    <t>0114348</t>
  </si>
  <si>
    <t>Butterfield Charter</t>
  </si>
  <si>
    <t>0867</t>
  </si>
  <si>
    <t>0116590</t>
  </si>
  <si>
    <t>Harmony Magnet Academy</t>
  </si>
  <si>
    <t>0970</t>
  </si>
  <si>
    <t>0137968</t>
  </si>
  <si>
    <t>Porterville Military Academy</t>
  </si>
  <si>
    <t>1956</t>
  </si>
  <si>
    <t>0112276</t>
  </si>
  <si>
    <t>Gold Rush Home Study Charter</t>
  </si>
  <si>
    <t>0807</t>
  </si>
  <si>
    <t>5530191</t>
  </si>
  <si>
    <t>Connections Visual and Performing Arts Academy</t>
  </si>
  <si>
    <t>0408</t>
  </si>
  <si>
    <t>0109900</t>
  </si>
  <si>
    <t>Vista Real Charter High</t>
  </si>
  <si>
    <t>0735</t>
  </si>
  <si>
    <t>0112417</t>
  </si>
  <si>
    <t>Ventura Charter School of Arts and Global Education</t>
  </si>
  <si>
    <t>0805</t>
  </si>
  <si>
    <t>0121756</t>
  </si>
  <si>
    <t>BRIDGES Charter</t>
  </si>
  <si>
    <t>1203</t>
  </si>
  <si>
    <t>0122713</t>
  </si>
  <si>
    <t>River Oaks Academy</t>
  </si>
  <si>
    <t>1256</t>
  </si>
  <si>
    <t>6055974</t>
  </si>
  <si>
    <t>Meadows Arts and Technology Elementary</t>
  </si>
  <si>
    <t>1072</t>
  </si>
  <si>
    <t>5630363</t>
  </si>
  <si>
    <t>Golden Valley Charter</t>
  </si>
  <si>
    <t>0356</t>
  </si>
  <si>
    <t>5630405</t>
  </si>
  <si>
    <t>Valley Oak Charter</t>
  </si>
  <si>
    <t>0501</t>
  </si>
  <si>
    <t>0115105</t>
  </si>
  <si>
    <t>Camarillo Academy of Progressive Education</t>
  </si>
  <si>
    <t>0943</t>
  </si>
  <si>
    <t>0120634</t>
  </si>
  <si>
    <t>Architecture, Construction &amp; Engineering Charter High (ACE)</t>
  </si>
  <si>
    <t>1126</t>
  </si>
  <si>
    <t>0139592</t>
  </si>
  <si>
    <t>Peak Prep Pleasant Valley</t>
  </si>
  <si>
    <t>2062</t>
  </si>
  <si>
    <t>6120620</t>
  </si>
  <si>
    <t>University Preparation Charter School at CSU Channel Islands</t>
  </si>
  <si>
    <t>0464</t>
  </si>
  <si>
    <t>0121426</t>
  </si>
  <si>
    <t>IvyTech Charter</t>
  </si>
  <si>
    <t>1202</t>
  </si>
  <si>
    <t>0132464</t>
  </si>
  <si>
    <t>Empowering Possibilities International Charter</t>
  </si>
  <si>
    <t>1746</t>
  </si>
  <si>
    <t>0119578</t>
  </si>
  <si>
    <t>Da Vinci Charter Academy</t>
  </si>
  <si>
    <t>1079</t>
  </si>
  <si>
    <t>0124875</t>
  </si>
  <si>
    <t>Sacramento Valley Charter</t>
  </si>
  <si>
    <t>1338</t>
  </si>
  <si>
    <t>0131706</t>
  </si>
  <si>
    <t>River Charter Schools-Lighthouse Charter</t>
  </si>
  <si>
    <t>1659</t>
  </si>
  <si>
    <t>0135939</t>
  </si>
  <si>
    <t>Washington Middle College High</t>
  </si>
  <si>
    <t>0907</t>
  </si>
  <si>
    <t>0139436</t>
  </si>
  <si>
    <t>Compass Charter School of Yolo</t>
  </si>
  <si>
    <t>2059</t>
  </si>
  <si>
    <t>0121749</t>
  </si>
  <si>
    <t>Science &amp; Technology Academy at Knights Landing</t>
  </si>
  <si>
    <t>1201</t>
  </si>
  <si>
    <t>0117242</t>
  </si>
  <si>
    <t>Yuba Environmental Science Charter Academy</t>
  </si>
  <si>
    <t>0990</t>
  </si>
  <si>
    <t>5830112</t>
  </si>
  <si>
    <t>Yuba County Career Preparatory Charter</t>
  </si>
  <si>
    <t>0092</t>
  </si>
  <si>
    <t>6115935</t>
  </si>
  <si>
    <t>CORE Charter</t>
  </si>
  <si>
    <t>0165</t>
  </si>
  <si>
    <t>0121632</t>
  </si>
  <si>
    <t>Paragon Collegiate Academy</t>
  </si>
  <si>
    <t>1182</t>
  </si>
  <si>
    <t>5830138</t>
  </si>
  <si>
    <t>Marysville Charter Academy for the Arts</t>
  </si>
  <si>
    <t>0306</t>
  </si>
  <si>
    <t>6118806</t>
  </si>
  <si>
    <t>Wheatland Charter Academy</t>
  </si>
  <si>
    <t>0370</t>
  </si>
  <si>
    <t>Charter</t>
  </si>
  <si>
    <t>District</t>
  </si>
  <si>
    <t>0000000</t>
  </si>
  <si>
    <t>N/A</t>
  </si>
  <si>
    <t>County Code</t>
  </si>
  <si>
    <t>Alameda Co. Office of Education</t>
  </si>
  <si>
    <t>Alpine Co. Office of Education</t>
  </si>
  <si>
    <t>Amador Co. Office of Education</t>
  </si>
  <si>
    <t>Butte Co. Office of Education</t>
  </si>
  <si>
    <t>Calaveras Co. Office of Education</t>
  </si>
  <si>
    <t>Colusa Co. Office of Education</t>
  </si>
  <si>
    <t>Contra Costa Co. Office of Education</t>
  </si>
  <si>
    <t>Del Norte Co. Office of Education</t>
  </si>
  <si>
    <t>El Dorado Co. Office of Education</t>
  </si>
  <si>
    <t>Fresno Co. Office of Education</t>
  </si>
  <si>
    <t>Glenn Co. Office of Education</t>
  </si>
  <si>
    <t>Humboldt Co. Office of Education</t>
  </si>
  <si>
    <t>Imperial Co. Office of Education</t>
  </si>
  <si>
    <t>Inyo Co. Office of Education</t>
  </si>
  <si>
    <t>Kern Co. Office of Education</t>
  </si>
  <si>
    <t>Kings Co. Office of Education</t>
  </si>
  <si>
    <t>Lake Co. Office of Education</t>
  </si>
  <si>
    <t>Lassen Co. Office of Education</t>
  </si>
  <si>
    <t>Los Angeles Co. Office of Education</t>
  </si>
  <si>
    <t>Madera County Superintendent of Schools</t>
  </si>
  <si>
    <t>Marin Co. Office of Education</t>
  </si>
  <si>
    <t>Mariposa Co. Office of Education</t>
  </si>
  <si>
    <t>Mendocino Co. Office of Education</t>
  </si>
  <si>
    <t>Merced Co. Office of Education</t>
  </si>
  <si>
    <t>Modoc Co. Office of Education</t>
  </si>
  <si>
    <t>Mono Co. Office of Education</t>
  </si>
  <si>
    <t>Monterey Co. Office of Education</t>
  </si>
  <si>
    <t>Napa Co. Office of Education</t>
  </si>
  <si>
    <t>Nevada Co. Office of Education</t>
  </si>
  <si>
    <t>Orange Co. Office of Education</t>
  </si>
  <si>
    <t>Placer Co. Office of Education</t>
  </si>
  <si>
    <t>Plumas Co. Office of Education</t>
  </si>
  <si>
    <t>Riverside Co. Office of Education</t>
  </si>
  <si>
    <t>Sacramento Co. Office of Education</t>
  </si>
  <si>
    <t>San Benito Co. Office of Education</t>
  </si>
  <si>
    <t>San Bernardino Co. Office of Education</t>
  </si>
  <si>
    <t>San Diego Co. Office of Education</t>
  </si>
  <si>
    <t>San Francisco Co. Office of Education</t>
  </si>
  <si>
    <t>San Joaquin Co. Office of Education</t>
  </si>
  <si>
    <t>San Luis Obispo Co. Office of Education</t>
  </si>
  <si>
    <t>San Mateo Co. Office of Education</t>
  </si>
  <si>
    <t>Santa Barbara Co. Office of Education</t>
  </si>
  <si>
    <t>Santa Clara Co. Office of Education</t>
  </si>
  <si>
    <t>Santa Cruz Co. Office of Education</t>
  </si>
  <si>
    <t>Shasta Co. Office of Education</t>
  </si>
  <si>
    <t>Sierra Co. Office of Education</t>
  </si>
  <si>
    <t>Siskiyou Co. Office of Education</t>
  </si>
  <si>
    <t>Solano Co. Office of Education</t>
  </si>
  <si>
    <t>Sonoma Co. Office of Education</t>
  </si>
  <si>
    <t>Stanislaus Co. Office of Education</t>
  </si>
  <si>
    <t>Sutter Co. Office of Education</t>
  </si>
  <si>
    <t>Tehama Co. Office of Education</t>
  </si>
  <si>
    <t>Trinity Co. Office of Education</t>
  </si>
  <si>
    <t>Tulare Co. Office of Education</t>
  </si>
  <si>
    <t>Tuolumne County Superintendent of Schools</t>
  </si>
  <si>
    <t>Ventura Co. Office of Education</t>
  </si>
  <si>
    <t>Yolo Co. Office of Education</t>
  </si>
  <si>
    <t>Yuba Co. Office of Education</t>
  </si>
  <si>
    <t>District Code</t>
  </si>
  <si>
    <t>Local Education Agency</t>
  </si>
  <si>
    <t>July 2026</t>
  </si>
  <si>
    <t>Charter Number</t>
  </si>
  <si>
    <t>LCFF Derived Value of ADA by Grade Span for School District and Charter Schools</t>
  </si>
  <si>
    <t xml:space="preserve">LEGEND: ADA = Average Daily Attendance; CS = Charter School; LCFF = Local Control Funding Formula; LEA = Local Educational Agency; N/A = Not Applicable;  SD = School District; TK = Transitional Kindergarten </t>
  </si>
  <si>
    <t>LCFF Value of ADA for County Office of Education</t>
  </si>
  <si>
    <t>LEGEND: ADA = Average Daily Attendance; LCFF = Local Control Funding Formula; Co. = County; COE = County Office of Education</t>
  </si>
  <si>
    <t>Based on 2025–26 Second Principal (P-2) Apportionment</t>
  </si>
  <si>
    <t xml:space="preserve">Target Value of ADA
 Non-Juvenile Court  </t>
  </si>
  <si>
    <t xml:space="preserve">Target Value of ADA 
Juvenile Court </t>
  </si>
  <si>
    <t>Hold Harmless Value of ADA
 Juvenile Court and Non-Juvenile Court</t>
  </si>
  <si>
    <t>*For Calculation of Estimated Penalty to LCFF Entitlement</t>
  </si>
  <si>
    <t>Derived Value of ADA 
Grades TK/K-3*</t>
  </si>
  <si>
    <t>Derived Value of ADA 
Grades 4-6*</t>
  </si>
  <si>
    <t>Derived Value of ADA 
Grades 7-8*</t>
  </si>
  <si>
    <t>Derived Value of ADA 
Grades 9-12*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</si>
</sst>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4" x14ac:knownFonts="1"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5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3">
    <xf numFmtId="0" fontId="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1" fillId="2" borderId="1" applyNumberFormat="0" applyProtection="0">
      <alignment horizontal="center"/>
    </xf>
    <xf numFmtId="0" fontId="2" fillId="0" borderId="0" applyNumberFormat="0" applyFill="0" applyBorder="0" applyAlignment="0" applyProtection="0"/>
    <xf numFmtId="0" fontId="1" fillId="2" borderId="1" applyNumberFormat="0" applyProtection="0">
      <alignment horizontal="center" wrapText="1"/>
    </xf>
    <xf numFmtId="0" fontId="4" fillId="0" borderId="0"/>
    <xf numFmtId="0" fontId="1" fillId="2" borderId="2" applyNumberFormat="0" applyProtection="0">
      <alignment horizontal="center"/>
    </xf>
    <xf numFmtId="0" fontId="5" fillId="0" borderId="0" applyNumberFormat="0" applyFill="0" applyAlignment="0" applyProtection="0"/>
    <xf numFmtId="43" fontId="4" fillId="0" borderId="0" applyFont="0" applyFill="0" applyBorder="0" applyAlignment="0" applyProtection="0"/>
    <xf numFmtId="0" fontId="1" fillId="2" borderId="2" applyNumberFormat="0" applyProtection="0">
      <alignment horizontal="center" wrapText="1"/>
    </xf>
    <xf numFmtId="44" fontId="4" fillId="0" borderId="0" applyFont="0" applyFill="0" applyBorder="0" applyAlignment="0" applyProtection="0"/>
  </cellStyleXfs>
  <cellXfs count="48">
    <xf numFmtId="0" fontId="0" fillId="0" borderId="0" xfId="0"/>
    <xf numFmtId="0" fontId="8" fillId="0" borderId="0" xfId="0" applyFont="1" applyAlignment="1">
      <alignment wrapText="1"/>
    </xf>
    <xf numFmtId="0" fontId="0" fillId="0" borderId="3" xfId="0" applyBorder="1" applyAlignment="1">
      <alignment wrapText="1"/>
    </xf>
    <xf numFmtId="49" fontId="0" fillId="0" borderId="3" xfId="0" applyNumberFormat="1" applyBorder="1" applyAlignment="1">
      <alignment wrapText="1"/>
    </xf>
    <xf numFmtId="22" fontId="0" fillId="0" borderId="3" xfId="0" applyNumberFormat="1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43" fontId="0" fillId="0" borderId="0" xfId="10" applyFont="1" applyAlignment="1">
      <alignment horizontal="left"/>
    </xf>
    <xf numFmtId="165" fontId="0" fillId="0" borderId="0" xfId="10" applyNumberFormat="1" applyFont="1" applyAlignment="1">
      <alignment horizontal="left"/>
    </xf>
    <xf numFmtId="43" fontId="0" fillId="5" borderId="0" xfId="10" applyFont="1" applyFill="1" applyAlignment="1">
      <alignment horizontal="left"/>
    </xf>
    <xf numFmtId="43" fontId="12" fillId="0" borderId="0" xfId="10" applyFont="1" applyAlignment="1">
      <alignment horizontal="left"/>
    </xf>
    <xf numFmtId="43" fontId="11" fillId="3" borderId="0" xfId="10" applyFont="1" applyFill="1" applyAlignment="1">
      <alignment horizontal="left"/>
    </xf>
    <xf numFmtId="43" fontId="0" fillId="3" borderId="0" xfId="10" applyFont="1" applyFill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Fill="1" applyBorder="1"/>
    <xf numFmtId="164" fontId="4" fillId="0" borderId="0" xfId="10" applyNumberFormat="1" applyFont="1" applyFill="1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0" xfId="6" applyFill="1" applyBorder="1">
      <alignment horizontal="center" wrapText="1"/>
    </xf>
    <xf numFmtId="0" fontId="0" fillId="0" borderId="0" xfId="0" applyNumberFormat="1" applyBorder="1" applyAlignment="1">
      <alignment horizontal="left"/>
    </xf>
    <xf numFmtId="0" fontId="2" fillId="0" borderId="0" xfId="5" applyFill="1" applyBorder="1"/>
    <xf numFmtId="0" fontId="0" fillId="0" borderId="0" xfId="0" applyNumberFormat="1" applyBorder="1"/>
    <xf numFmtId="0" fontId="0" fillId="0" borderId="0" xfId="0" applyBorder="1" applyAlignment="1">
      <alignment horizontal="left" wrapText="1"/>
    </xf>
    <xf numFmtId="0" fontId="0" fillId="0" borderId="0" xfId="0" applyNumberFormat="1" applyBorder="1" applyAlignment="1">
      <alignment horizontal="left" wrapText="1"/>
    </xf>
    <xf numFmtId="0" fontId="2" fillId="0" borderId="0" xfId="0" applyFont="1" applyBorder="1"/>
    <xf numFmtId="0" fontId="0" fillId="0" borderId="0" xfId="0" quotePrefix="1" applyNumberFormat="1"/>
    <xf numFmtId="0" fontId="1" fillId="2" borderId="2" xfId="11">
      <alignment horizontal="center" wrapText="1"/>
    </xf>
    <xf numFmtId="0" fontId="7" fillId="0" borderId="0" xfId="1"/>
    <xf numFmtId="0" fontId="0" fillId="0" borderId="0" xfId="0" applyAlignment="1"/>
    <xf numFmtId="0" fontId="7" fillId="0" borderId="0" xfId="1" applyAlignment="1">
      <alignment horizontal="left"/>
    </xf>
    <xf numFmtId="44" fontId="0" fillId="0" borderId="0" xfId="12" applyFont="1" applyBorder="1" applyAlignment="1">
      <alignment wrapText="1"/>
    </xf>
    <xf numFmtId="43" fontId="0" fillId="0" borderId="0" xfId="10" applyFont="1" applyBorder="1" applyAlignment="1">
      <alignment wrapText="1"/>
    </xf>
    <xf numFmtId="43" fontId="0" fillId="0" borderId="0" xfId="10" applyFont="1" applyBorder="1"/>
    <xf numFmtId="44" fontId="0" fillId="0" borderId="0" xfId="12" applyFont="1" applyBorder="1"/>
    <xf numFmtId="0" fontId="1" fillId="2" borderId="2" xfId="11" applyNumberFormat="1">
      <alignment horizontal="center" wrapText="1"/>
    </xf>
    <xf numFmtId="22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3">
    <cellStyle name="Comma" xfId="10" builtinId="3"/>
    <cellStyle name="Currency" xfId="12" builtinId="4"/>
    <cellStyle name="Heading 1" xfId="1" builtinId="16" customBuiltin="1"/>
    <cellStyle name="Heading 1 2" xfId="9" xr:uid="{00000000-0005-0000-0000-000001000000}"/>
    <cellStyle name="Heading 2" xfId="2" builtinId="17" customBuiltin="1"/>
    <cellStyle name="Heading 3" xfId="3" builtinId="18" customBuiltin="1"/>
    <cellStyle name="Heading 4" xfId="4" builtinId="19" customBuiltin="1"/>
    <cellStyle name="Heading 4 2" xfId="8" xr:uid="{00000000-0005-0000-0000-000005000000}"/>
    <cellStyle name="Normal" xfId="0" builtinId="0" customBuiltin="1"/>
    <cellStyle name="Normal 2" xfId="7" xr:uid="{00000000-0005-0000-0000-000007000000}"/>
    <cellStyle name="PAS Table Header" xfId="6" xr:uid="{00000000-0005-0000-0000-000008000000}"/>
    <cellStyle name="PAS Table Header 2" xfId="11" xr:uid="{5ED0A580-A251-47C5-940C-04ED31FA05FF}"/>
    <cellStyle name="Total" xfId="5" builtinId="25" customBuiltin="1"/>
  </cellStyles>
  <dxfs count="130">
    <dxf>
      <numFmt numFmtId="27" formatCode="m/d/yyyy\ h:mm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27" formatCode="m/d/yyyy\ h:mm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27" formatCode="m/d/yyyy\ h:mm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27" formatCode="m/d/yyyy\ h:mm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27" formatCode="m/d/yyyy\ h:mm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6" formatCode="_(* #,##0.0000000000_);_(* \(#,##0.0000000000\);_(* &quot;-&quot;??_);_(@_)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_(* #,##0_);_(* \(#,##0\);_(* &quot;-&quot;??_);_(@_)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_(* #,##0_);_(* \(#,##0\);_(* &quot;-&quot;??_);_(@_)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_(* #,##0_);_(* \(#,##0\);_(* &quot;-&quot;??_);_(@_)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_(* #,##0_);_(* \(#,##0\);_(* &quot;-&quot;??_);_(@_)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theme="0" tint="-0.14996795556505021"/>
        </bottom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3" formatCode="_(* #,##0_);_(* \(#,##0\);_(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3" formatCode="_(* #,##0_);_(* \(#,##0\);_(* &quot;-&quot;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</font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  <vertical style="thin">
          <color rgb="FFC0C0C0"/>
        </vertical>
        <horizontal style="thin">
          <color rgb="FFC0C0C0"/>
        </horizontal>
      </border>
    </dxf>
    <dxf>
      <font>
        <b/>
        <i val="0"/>
        <color theme="0"/>
      </font>
      <fill>
        <patternFill>
          <bgColor rgb="FF008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  <vertical style="thin">
          <color rgb="FFC0C0C0"/>
        </vertical>
        <horizontal style="thin">
          <color rgb="FFC0C0C0"/>
        </horizontal>
      </border>
    </dxf>
  </dxfs>
  <tableStyles count="1" defaultTableStyle="TableStyleMedium2" defaultPivotStyle="PivotStyleLight16">
    <tableStyle name="PAS Table" pivot="0" count="3" xr9:uid="{00000000-0011-0000-FFFF-FFFF00000000}">
      <tableStyleElement type="wholeTable" dxfId="129"/>
      <tableStyleElement type="headerRow" dxfId="128"/>
      <tableStyleElement type="totalRow" dxfId="127"/>
    </tableStyle>
  </tableStyles>
  <colors>
    <mruColors>
      <color rgb="FFC0C0C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FFB216-B1B1-4ABA-A6A2-B5DA4B67AD69}" name="DistrictTransition4" displayName="DistrictTransition4" ref="A5:J2187" totalsRowShown="0" dataDxfId="126" totalsRowDxfId="124" tableBorderDxfId="125" headerRowCellStyle="PAS Table Header 2" dataCellStyle="Normal" totalsRowCellStyle="Total">
  <sortState xmlns:xlrd2="http://schemas.microsoft.com/office/spreadsheetml/2017/richdata2" ref="A6:J2187">
    <sortCondition ref="A6:A2187"/>
    <sortCondition ref="B6:B2187"/>
    <sortCondition ref="C6:C2187"/>
  </sortState>
  <tableColumns count="10">
    <tableColumn id="3" xr3:uid="{C66AAD3B-2A0F-431C-B315-85F641197A4F}" name="County Code" dataDxfId="123" totalsRowDxfId="122" dataCellStyle="Normal"/>
    <tableColumn id="4" xr3:uid="{27AFE757-CFB0-4B46-ADBE-F9502E77BE55}" name="District _x000a_Code" dataDxfId="121" totalsRowDxfId="120" dataCellStyle="Normal"/>
    <tableColumn id="9" xr3:uid="{C92B842C-2DCB-490C-86C0-9DB26659CBA9}" name="School Code" dataDxfId="119" totalsRowDxfId="118"/>
    <tableColumn id="7" xr3:uid="{0A7938BE-CC71-41EA-A5E9-910D5C83D536}" name="Charter Number" dataDxfId="117" totalsRowDxfId="116"/>
    <tableColumn id="5" xr3:uid="{B40BAB4D-5228-4310-8C46-4CF80BA73DB2}" name="Local Educational Agency" dataDxfId="115" totalsRowDxfId="114" dataCellStyle="Normal"/>
    <tableColumn id="8" xr3:uid="{977C77E1-4B40-44F1-8540-BEB12994A8AA}" name="LEA Type" dataDxfId="113" totalsRowDxfId="112"/>
    <tableColumn id="61" xr3:uid="{506C36A7-90BE-4389-8A32-E784705CD3E7}" name="Derived Value of ADA _x000a_Grades TK/K-3*" dataDxfId="111" totalsRowDxfId="110" dataCellStyle="Comma"/>
    <tableColumn id="60" xr3:uid="{A05CBE24-F2DD-41E3-9D56-7B6CDAF959D4}" name="Derived Value of ADA _x000a_Grades 4-6*" dataDxfId="109" totalsRowDxfId="108" dataCellStyle="Comma"/>
    <tableColumn id="59" xr3:uid="{9D30374F-C8A9-4E82-803D-8D02164381B6}" name="Derived Value of ADA _x000a_Grades 7-8*" dataDxfId="107" totalsRowDxfId="106" dataCellStyle="Comma"/>
    <tableColumn id="53" xr3:uid="{FAAD1DE7-9CF9-4282-8890-B95F8F0817BC}" name="Derived Value of ADA _x000a_Grades 9-12*" dataDxfId="105" totalsRowDxfId="104" dataCellStyle="Comma"/>
  </tableColumns>
  <tableStyleInfo name="PAS Table" showFirstColumn="0" showLastColumn="0" showRowStripes="0" showColumnStripes="0"/>
  <extLst>
    <ext xmlns:x14="http://schemas.microsoft.com/office/spreadsheetml/2009/9/main" uri="{504A1905-F514-4f6f-8877-14C23A59335A}">
      <x14:table altTextSummary="School District and Charter Schools Derived Value of ADA Data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907E889-31D1-4830-BD61-2F9151CAD64C}" name="Table132" displayName="Table132" ref="A4:F62" totalsRowShown="0" dataDxfId="103" tableBorderDxfId="102" headerRowCellStyle="PAS Table Header 2" dataCellStyle="Normal" totalsRowCellStyle="Total">
  <tableColumns count="6">
    <tableColumn id="2" xr3:uid="{7D3BD03E-D955-4F24-A30F-F4B84454B01A}" name="County Code" dataDxfId="101" totalsRowDxfId="100" dataCellStyle="Normal"/>
    <tableColumn id="3" xr3:uid="{5E3ECDC4-94F9-4797-B28F-D2C39EF15D1A}" name="District Code" dataDxfId="99" totalsRowDxfId="98" dataCellStyle="Normal"/>
    <tableColumn id="4" xr3:uid="{E59F83EF-DEC1-4ED7-9771-A69652586177}" name="Local Education Agency" dataDxfId="97" totalsRowDxfId="96" dataCellStyle="Normal"/>
    <tableColumn id="80" xr3:uid="{BE013D5A-F7CB-41EC-AAB4-307E0660804F}" name="Target Value of ADA_x000a_ Non-Juvenile Court  " dataDxfId="95" totalsRowDxfId="94" dataCellStyle="Comma"/>
    <tableColumn id="81" xr3:uid="{E2E7DF0C-6588-4924-BD2D-8C1B5FA93521}" name="Target Value of ADA _x000a_Juvenile Court " dataDxfId="93" totalsRowDxfId="92" dataCellStyle="Comma"/>
    <tableColumn id="82" xr3:uid="{F0DC270E-2869-4136-8AE9-A40D3C4F49D1}" name="Hold Harmless Value of ADA_x000a_ Juvenile Court and Non-Juvenile Court" dataDxfId="91" totalsRowDxfId="90" dataCellStyle="Comma"/>
  </tableColumns>
  <tableStyleInfo name="PAS Table" showFirstColumn="0" showLastColumn="0" showRowStripes="0" showColumnStripes="0"/>
  <extLst>
    <ext xmlns:x14="http://schemas.microsoft.com/office/spreadsheetml/2009/9/main" uri="{504A1905-F514-4f6f-8877-14C23A59335A}">
      <x14:table altTextSummary="County Office of Education Derived Value of ADA Data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B56B8D-152C-42D3-A24E-9D46EAD39461}" name="CP_SD_LCFF" displayName="CP_SD_LCFF" ref="A4:CI943" totalsRowShown="0" headerRowDxfId="89" dataDxfId="88" tableBorderDxfId="87" dataCellStyle="Comma">
  <autoFilter ref="A4:CI943" xr:uid="{D8B56B8D-152C-42D3-A24E-9D46EAD39461}"/>
  <tableColumns count="87">
    <tableColumn id="1" xr3:uid="{037C8BAB-D7D7-48E1-849E-1BAD2C8E99CC}" name="EntityId" dataDxfId="86"/>
    <tableColumn id="3" xr3:uid="{27EEB1A2-CC23-4313-98D3-C548E666F220}" name="Ccode" dataDxfId="85"/>
    <tableColumn id="4" xr3:uid="{5B80EA79-AD9A-46FF-A0B8-512323294B70}" name="DCode" dataDxfId="84"/>
    <tableColumn id="5" xr3:uid="{D1622224-1641-4253-985B-EFCC806D35C3}" name="LEA" dataDxfId="83"/>
    <tableColumn id="6" xr3:uid="{7BF499C9-FC30-41C6-9264-6F5CF1466966}" name="PY GK3BGperAda" dataDxfId="82" dataCellStyle="Comma"/>
    <tableColumn id="7" xr3:uid="{C58D30CE-28D8-4360-ACCE-29591EB5754A}" name="PY G46BGperAda" dataDxfId="81"/>
    <tableColumn id="8" xr3:uid="{77F77BEE-8A88-4A54-8A64-73E9669F0C11}" name="PY G78BGperAda" dataDxfId="80" dataCellStyle="Comma"/>
    <tableColumn id="9" xr3:uid="{DA9C79F3-B535-4D46-84F6-A4DCA55D74EC}" name="PY G912BGperAda" dataDxfId="79" dataCellStyle="Comma"/>
    <tableColumn id="10" xr3:uid="{4A2BF800-D179-4EB5-A536-3408EAE7181D}" name="ColaFactor" dataDxfId="78" dataCellStyle="Comma"/>
    <tableColumn id="11" xr3:uid="{BFF34D52-E7D8-4439-A714-CB9279778479}" name="CY BG Per ADA  TK/K-3" dataDxfId="77" dataCellStyle="Comma"/>
    <tableColumn id="12" xr3:uid="{2F3FB64E-4903-4446-BE29-6EE45DC68E58}" name="CY BG Per ADA  4-6" dataDxfId="76" dataCellStyle="Comma"/>
    <tableColumn id="13" xr3:uid="{B53B0D4E-B3D2-45D5-B37B-51007509B284}" name="CY BG Per ADA  7-8" dataDxfId="75" dataCellStyle="Comma"/>
    <tableColumn id="14" xr3:uid="{DF7C6E46-00AD-4BDE-AA2A-27062C11560D}" name="CY BG Per ADA  9-12" dataDxfId="74" dataCellStyle="Comma"/>
    <tableColumn id="15" xr3:uid="{916BB5BE-ED68-4E81-BB4D-86841EC36B9D}" name="GTK/K-3 Adjustment " dataDxfId="73" dataCellStyle="Comma"/>
    <tableColumn id="16" xr3:uid="{3A246412-690C-46F3-ADC3-26CCF4F42ABD}" name="G9-12 Adjustment" dataDxfId="72" dataCellStyle="Comma"/>
    <tableColumn id="17" xr3:uid="{2F3877F9-09BF-4400-B4DE-438862CEBF2B}" name="CY Adjusted Base Grant per ADA _x000a_TK/K-3 (A-6 * A-10)" dataDxfId="71" dataCellStyle="Comma"/>
    <tableColumn id="18" xr3:uid="{6F64A877-94E9-4250-A59E-E6D7ACCB39B2}" name="CY Adjusted Base Grant per ADA _x000a_9-12  (A-9* A-11)" dataDxfId="70" dataCellStyle="Comma"/>
    <tableColumn id="19" xr3:uid="{3F5F7BF2-2FA6-42C6-9AE4-D1A9138BC93F}" name="BG ADA Excluding NSS ADA _x000a__x000a_TK/K-3" dataDxfId="69" dataCellStyle="Comma"/>
    <tableColumn id="20" xr3:uid="{83113DDF-1497-4520-BE81-4CB001D0BA82}" name="BG ADA Excluding NSS ADA _x000a__x000a_4-6" dataDxfId="68" dataCellStyle="Comma"/>
    <tableColumn id="21" xr3:uid="{470F450B-01DA-486C-A2D3-A43455DC4BCF}" name="BG ADA Excluding NSS ADA _x000a__x000a_7-8" dataDxfId="67" dataCellStyle="Comma"/>
    <tableColumn id="22" xr3:uid="{31365A84-C6FA-46F9-809D-A390EB5AD28B}" name="BG ADA Excluding NSS ADA _x000a__x000a_9-12" dataDxfId="66" dataCellStyle="Comma"/>
    <tableColumn id="23" xr3:uid="{D2AA3787-9FC5-49FF-A8BF-A0B491A24341}" name="TOTAL BASE GRANT ADA _x000a_B1 through B-4" dataDxfId="65" dataCellStyle="Comma"/>
    <tableColumn id="24" xr3:uid="{56BB3A05-4F62-493A-A237-D04437B93C24}" name="SUPPLEMENTAL &amp; CONCENTRATION GRANT ADA _x000a_(INCLUDES NSS ADA)_x000a__x000a_TK/K-3 ADA " dataDxfId="64" dataCellStyle="Comma"/>
    <tableColumn id="25" xr3:uid="{E677DA7D-F059-477C-9693-220F8D0B37C3}" name="SUPPLEMENTAL &amp; CONCENTRATION GRANT ADA _x000a_(INCLUDES NSS ADA)_x000a__x000a_4-6 ADA " dataDxfId="63" dataCellStyle="Comma"/>
    <tableColumn id="26" xr3:uid="{130A739E-1071-421A-A78A-897422B17606}" name="SUPPLEMENTAL &amp; CONCENTRATION GRANT ADA _x000a_(INCLUDES NSS ADA)_x000a__x000a_7-8 ADA" dataDxfId="62" dataCellStyle="Comma"/>
    <tableColumn id="27" xr3:uid="{2A8C6B7A-38AF-4EC0-BF7D-45B7A6D03023}" name="SUPPLEMENTAL &amp; CONCENTRATION GRANT ADA _x000a_(INCLUDES NSS ADA)_x000a__x000a_9-12 ADA" dataDxfId="61" dataCellStyle="Comma"/>
    <tableColumn id="28" xr3:uid="{AC02997A-E566-4D26-B808-31DD0EC54D88}" name="TOTAL  _x000a_SUPPLEMENTAL &amp; CONCENTRATION GRANT ADA _x000a_(INCLUDES NSS ADA)" dataDxfId="60" dataCellStyle="Comma"/>
    <tableColumn id="29" xr3:uid="{6D79C005-41D2-4DFB-86D7-8F4F1ED0BA82}" name="BASE GRANT _x000a_TK/K-3 _x000a_(A-12 * B-1) " dataDxfId="59" dataCellStyle="Comma"/>
    <tableColumn id="30" xr3:uid="{A411093D-FE11-4034-8657-D7517515D446}" name="BASE GRANT _x000a_4-6_x000a_(A-7 * B-2)" dataDxfId="58" dataCellStyle="Comma"/>
    <tableColumn id="31" xr3:uid="{DEB4E351-FBCE-4D6C-958A-FFD5C157DE6D}" name="BASE GRANT _x000a_7-8_x000a_(A-8 * B-3)" dataDxfId="57" dataCellStyle="Comma"/>
    <tableColumn id="32" xr3:uid="{EED9C3DB-CF6B-4A3E-A9CE-8709261C032C}" name="BASE GRANT _x000a_9-12_x000a_(A-13 * B-4) " dataDxfId="56" dataCellStyle="Comma"/>
    <tableColumn id="33" xr3:uid="{F07F605F-4747-4DFB-AD44-7A72134394D6}" name="TOTA BASE GRANT _x000a_(SUM C-1 through C-4)" dataDxfId="55" dataCellStyle="Comma"/>
    <tableColumn id="34" xr3:uid="{00A95629-76B3-4B30-8A9A-6E72457E8985}" name="Unduplicated Pupil Percentage _x000a_Supplemental Grant " dataDxfId="54" dataCellStyle="Comma"/>
    <tableColumn id="35" xr3:uid="{94C4468D-ECEA-4E78-97E5-10C81F54C324}" name="SUPPLEMENTAL GRANT FACOTR " dataDxfId="53" dataCellStyle="Comma"/>
    <tableColumn id="36" xr3:uid="{AEDF9383-2B49-46ED-A7B2-04747A624B79}" name="SUPPLEMENTAL GRANT FACTOR_x000a_TK/K-3 _x000a_(A-12*B-6*D-1*D-2)" dataDxfId="52" dataCellStyle="Comma"/>
    <tableColumn id="37" xr3:uid="{C543C855-9639-40F9-AD01-BB8C55B4E34E}" name="SUPPLEMENTAL GRANT FACTOR_x000a_4-6_x000a_(A-7*B-7*D-1*D-2)" dataDxfId="51" dataCellStyle="Comma"/>
    <tableColumn id="38" xr3:uid="{44D54CBD-8842-416C-AC83-98EFAE5A05CB}" name="SUPPLEMENTAL GRANT FACTOR_x000a_7-8_x000a_(A-8*B-8*D-1*D-2)_x000a_" dataDxfId="50" dataCellStyle="Comma"/>
    <tableColumn id="39" xr3:uid="{BD955DD7-4960-4C43-ACE9-25F160850EB8}" name="SUPPLEMENTAL GRANT FACTOR_x000a_9-12_x000a_(A-13*B-9*D-1*D-2)" dataDxfId="49" dataCellStyle="Comma"/>
    <tableColumn id="40" xr3:uid="{9C431FBF-01BE-4D4A-A66E-CFA3DC9B0903}" name="TOTAL SUPPLEMENTAL GRANT FACTOR_x000a__x000a_(SUM OF D-3 thru D-6)" dataDxfId="48" dataCellStyle="Comma"/>
    <tableColumn id="41" xr3:uid="{F94955D8-B5DD-4531-9A1D-E39884BEC4F2}" name="Unduplicatd Pupil Percentage _x000a__x000a_Concentration Grant " dataDxfId="47" dataCellStyle="Comma"/>
    <tableColumn id="42" xr3:uid="{AEE56CCE-5278-4A35-BFB7-8B1B3D813256}" name="Percentage Used to Calculate Concentration Grant (E-1 exceeds 55%......) " dataDxfId="46" dataCellStyle="Comma"/>
    <tableColumn id="43" xr3:uid="{87F23FC5-D501-4979-B681-3485256CB2EB}" name="Concentration Grant Factor " dataDxfId="45" dataCellStyle="Comma"/>
    <tableColumn id="44" xr3:uid="{49777AA1-731D-4663-9225-9CFC5A924C77}" name="Concentration Grant _x000a_TK/K-3_x000a__x000a_(A-12*B-6*E-2*E-3)" dataDxfId="44" dataCellStyle="Comma"/>
    <tableColumn id="45" xr3:uid="{F9807F7B-6E46-4B08-B7CE-4990CF40A063}" name="Concentration Grant_x000a_4-6_x000a__x000a_(A-7*B-7*E-2*E-3)" dataDxfId="43" dataCellStyle="Comma"/>
    <tableColumn id="46" xr3:uid="{2553E90E-80A1-412C-8663-B016FC2742EE}" name="Concentration Grant_x000a_7-8_x000a__x000a_(A-8*B-8*E-2*E-3)" dataDxfId="42" dataCellStyle="Comma"/>
    <tableColumn id="47" xr3:uid="{58964880-7826-482B-805A-6FB456398E40}" name="Concentration Grant_x000a_9-12_x000a__x000a_(A-13*B-9*E-2*E-3)" dataDxfId="41"/>
    <tableColumn id="48" xr3:uid="{519268DE-4600-490B-BD90-E0039F4C9D7E}" name="Total Concentration Grant_x000a__x000a__x000a_(Sum of E-4 through E-7)" dataDxfId="40"/>
    <tableColumn id="49" xr3:uid="{FB3B6276-A8B2-4D4D-B08A-A95C8FAB740A}" name="Total Base, Supplemental &amp; Concentration Grant_x000a__x000a_(C-5+D-7+E-8)" dataDxfId="39" dataCellStyle="Comma"/>
    <tableColumn id="50" xr3:uid="{B0DA426C-3C8A-42FF-9DD4-20B227CB7A1D}" name="NSS ALLOWANCE " dataDxfId="38" dataCellStyle="Comma"/>
    <tableColumn id="51" xr3:uid="{EE827E3E-398E-4765-80FC-5E7350E2A89F}" name="Based On_x000a_12-13 Targeted Instructional Improvement Block Grant(TIIBG) Add-on" dataDxfId="37" dataCellStyle="Comma"/>
    <tableColumn id="52" xr3:uid="{56EBB67A-D942-4C0D-BE41-33876BE7DD7D}" name="Prior Year Add-On_x000a_12-13 Home to School Transportation" dataDxfId="36" dataCellStyle="Comma"/>
    <tableColumn id="53" xr3:uid="{E6E5ADB3-37C8-4D13-A346-C842698C749D}" name="Current Year Add-On 12-13 Home to School Transportation_x000a__x000a_(A-5*G-3)" dataDxfId="35" dataCellStyle="Comma"/>
    <tableColumn id="54" xr3:uid="{B14D4CD3-026C-421C-875D-F8939AF19D01}" name="Prior Year 12-13 Small School District Bus Replacement Program" dataDxfId="34" dataCellStyle="Comma"/>
    <tableColumn id="55" xr3:uid="{8F9889D9-1D71-49A7-BE6A-631546D2F254}" name="Current Year 12-13 Small School District Bus Replacement Program_x000a__x000a_(A-5*G-5)" dataDxfId="33" dataCellStyle="Comma"/>
    <tableColumn id="56" xr3:uid="{C17809AA-CE89-495E-BCF3-F33D00AA7AA6}" name="Economic Recovery Target_x000a_Add-On_x000a_[EC 42238.25(d)]" dataDxfId="32" dataCellStyle="Comma"/>
    <tableColumn id="57" xr3:uid="{1AB9BA95-B2BD-46C7-B5B3-FB5A8DEE63ED}" name="Prior Year Transitional Kindergarten Add-On Rate per ADA " dataDxfId="31" dataCellStyle="Comma"/>
    <tableColumn id="58" xr3:uid="{337BB502-F370-41D8-B4BC-7F550EEEAA90}" name="Current Year Transitional Kindergarten Add-On Rate per ADA _x000a__x000a_(A-5 * G-8)" dataDxfId="30" dataCellStyle="Comma"/>
    <tableColumn id="59" xr3:uid="{5B8BCE26-7BD5-4219-BF0E-F24C4A2AC327}" name="Current Year Transitional Kindergarten ADA " dataDxfId="29" dataCellStyle="Comma"/>
    <tableColumn id="60" xr3:uid="{61073E52-8414-4311-A817-11CB186BFA0B}" name="Transitional Kindergarten Add-On _x000a_[EC 42238.02(g)(2)]_x000a_(G-9*G-10)" dataDxfId="28" dataCellStyle="Comma"/>
    <tableColumn id="61" xr3:uid="{47999336-4418-4F95-AD8C-EF29C614E1E1}" name="Total Allowance and Add-On Amounts _x000a_(G-1 + G-2+G-4+G-6+G-7+G-11)" dataDxfId="27" dataCellStyle="Comma"/>
    <tableColumn id="62" xr3:uid="{8301B11C-3678-491E-9EC3-8C229E11597A}" name="LCFF ENTITLEMENT BEFORE ADJUSTMENT _x000a__x000a_(F-1 + G-12)" dataDxfId="26" dataCellStyle="Comma"/>
    <tableColumn id="63" xr3:uid="{9332CAFD-087F-4F95-BC00-6339EE367D3D}" name="MISCELLANEOUS ADJUSTMENTS _x000a_(CSP) " dataDxfId="25" dataCellStyle="Comma"/>
    <tableColumn id="64" xr3:uid="{AED7D2C4-78D2-4E56-B013-90AF14FD3479}" name="TOTAL LCFF ENTITLEMENT _x000a__x000a_(H-1 + H-2)" dataDxfId="24" dataCellStyle="Comma"/>
    <tableColumn id="65" xr3:uid="{02FBC3E2-FCC5-486A-A308-3B17E56A6D1D}" name="LOCAL REVENUE " dataDxfId="23" dataCellStyle="Comma"/>
    <tableColumn id="66" xr3:uid="{CA102BEB-47FC-4236-8442-A3ECB21FE7FD}" name="GROSS STATE AID_x000a_(H-3 - E-1; IF LESS THAN 0, I-2=0)" dataDxfId="22" dataCellStyle="Comma"/>
    <tableColumn id="67" xr3:uid="{53FA060A-8C7C-4228-B090-27FF90BD5878}" name="EDUCATION PROTECTION ACCOUNT ENTITLEMENT" dataDxfId="21" dataCellStyle="Comma"/>
    <tableColumn id="68" xr3:uid="{6BD15D91-796A-4F20-A990-915A6A12A478}" name="NET STATE AID _x000a_(I-2 - I-3; IF LESS THAN 0, I-4=0)" dataDxfId="20" dataCellStyle="Comma"/>
    <tableColumn id="69" xr3:uid="{3DF9C9F1-182A-4185-AFE1-AF546DBE73B1}" name="1213 ADJUSTED REVENUE LIMIT PER ADA FOR MIN. STATE AID " dataDxfId="19" dataCellStyle="Comma"/>
    <tableColumn id="70" xr3:uid="{C04E00D7-C7C5-4C83-B48F-C7F341D0A5D8}" name="MSA_x000a_CURRENT YEAR _x000a_FUNDED ADA _x000a_(INCLUDING NSS) " dataDxfId="18" dataCellStyle="Comma"/>
    <tableColumn id="71" xr3:uid="{C8EFE40F-4548-41D2-B80E-CB8779895815}" name="ADJUSTD TOTAL REVENUE LIMIT _x000a__x000a_(J-1 * J-2)" dataDxfId="17" dataCellStyle="Comma"/>
    <tableColumn id="72" xr3:uid="{9B38AD53-A25A-4BC2-849B-96DB83679F04}" name="1213 NSS ALLOWANCE_x000a_(DEFICITED)" dataDxfId="16" dataCellStyle="Comma"/>
    <tableColumn id="73" xr3:uid="{7A202FF4-7E76-4273-ADC1-08C71C824783}" name="MINIMUM STATE AID ADJUSTMENTS " dataDxfId="15" dataCellStyle="Comma"/>
    <tableColumn id="74" xr3:uid="{21172136-AD97-4AC9-9AE0-B66019600BA7}" name="_x000a__x000a_ LOCAL REVENUE_x000a_(EQUALS I-1)" dataDxfId="14" dataCellStyle="Comma"/>
    <tableColumn id="75" xr3:uid="{D3202061-34DF-4361-A290-2841081EFF77}" name="_x000a_EDUCATION PROTECTION ACCOUNT ENTITLEMENT_x000a_(EQUALS I-3)" dataDxfId="13" dataCellStyle="Comma"/>
    <tableColumn id="76" xr3:uid="{3525E54D-CA1A-4C9C-B03F-0C90F6197D83}" name="REVENUE LIMIT MINIMUM STATE AID_x000a_(J-3 + J-4 + J-5  - J-6 - J-7; _x000a_IF ESS THAN O, J-8 = 0)" dataDxfId="12" dataCellStyle="Comma"/>
    <tableColumn id="77" xr3:uid="{FFCCF6C1-A5FE-45E0-81DD-1B3E1D48518F}" name="CATEGORICAL MINIMUM STATE AID " dataDxfId="11" dataCellStyle="Comma"/>
    <tableColumn id="78" xr3:uid="{F01E7363-97C5-48BE-83E6-0C55307131FA}" name="MINIMUM STATE AID GUARANTEE_x000a_(J-8 + J-9)" dataDxfId="10" dataCellStyle="Comma"/>
    <tableColumn id="79" xr3:uid="{538CDD49-A6B2-4D4A-A471-378F8F8D2E07}" name="ADDITIONAL STATE AID TO MEET THE MINIMUM GUARANTEE_x000a_(J-10  -  I-4; IF LESS THAN 0, K-1 = 0)" dataDxfId="9" dataCellStyle="Comma"/>
    <tableColumn id="80" xr3:uid="{74652D50-F731-4B7F-9341-09B0E2454C46}" name="LCFF STATE AID, ADJUSTED FOR MINIMUM STATE AID GUARANTEE_x000a_(I-4 + K-1)" dataDxfId="8" dataCellStyle="Comma"/>
    <tableColumn id="82" xr3:uid="{C67D3AFD-2E12-406B-8A84-66068D831CD3}" name="EXCESS TAX/ BASIC AID STATUS for LCFF _x000a_(H-3 - I-1 - J-9; if less than or equal to 0, L-1 = TRUE; else FALSE)_x000a_ [EC 42238.02(o)]" dataDxfId="7" dataCellStyle="Comma"/>
    <tableColumn id="83" xr3:uid="{9B26C89B-1C0A-4696-84FA-91A9D488B824}" name="LOCAL REVENUE IN EXCESS OF TOTAL LCFF ENTITLEMENT BEFORE MSA_x000a_(H-3  -  I-1; IF GREATER THAN 0, L-2 = 0) (ABSOLUTE VALUE) " dataDxfId="6" dataCellStyle="Comma"/>
    <tableColumn id="81" xr3:uid="{B0BA4A1B-6493-4A83-B56B-5C34940A1322}" name="GRADES TK/K-3 [A-12 + (A-12 * D-1 * D-2) + (A-12 * E-2 * E-3)]" dataDxfId="5" dataCellStyle="Comma"/>
    <tableColumn id="84" xr3:uid="{83C451C5-341F-4C4A-9536-0DEF542552E1}" name="GRADES 4-6 [A-7 + (A-7 * D-1 * D-2) + (A-7 * E-2 * E-3)]" dataDxfId="4" dataCellStyle="Comma"/>
    <tableColumn id="85" xr3:uid="{E2C6F9B7-D221-48E8-AE5E-FC9FD78F78E4}" name="GRADES 7-8 [A-8 + (A-8* D-1 * D-2) + (A-8 * E-2 * E-3)]" dataDxfId="3" dataCellStyle="Comma"/>
    <tableColumn id="86" xr3:uid="{7F472CAB-9AD8-40CB-956F-61CBA7C5D391}" name="GRADES 9-12  [A-13 + (A-13 * D-1 * D-2) + (A-13 * E-2 * E-3)]" dataDxfId="2" dataCellStyle="Comma"/>
    <tableColumn id="87" xr3:uid="{EE76BD8F-5856-4942-94B9-75A8D5D4C287}" name="MODIFICATION DATE " dataDxfId="1" dataCellStyle="Comma"/>
    <tableColumn id="88" xr3:uid="{61051C22-649F-4077-928D-9B608B1477B5}" name="EFFECTIVE TO " dataDxfId="0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1EBE-B17A-4062-A925-68C9110FCF59}">
  <dimension ref="A1:J2191"/>
  <sheetViews>
    <sheetView tabSelected="1" workbookViewId="0">
      <pane ySplit="5" topLeftCell="A6" activePane="bottomLeft" state="frozen"/>
      <selection pane="bottomLeft"/>
    </sheetView>
  </sheetViews>
  <sheetFormatPr defaultColWidth="8.765625" defaultRowHeight="15.5" x14ac:dyDescent="0.35"/>
  <cols>
    <col min="1" max="1" width="8.53515625" style="27" customWidth="1"/>
    <col min="2" max="3" width="9.53515625" style="6" customWidth="1"/>
    <col min="4" max="4" width="9" style="6" customWidth="1"/>
    <col min="5" max="5" width="41.69140625" style="6" customWidth="1"/>
    <col min="6" max="6" width="15.765625" style="6" customWidth="1"/>
    <col min="7" max="7" width="17.69140625" style="6" customWidth="1"/>
    <col min="8" max="8" width="17" style="6" customWidth="1"/>
    <col min="9" max="9" width="16.69140625" style="6" customWidth="1"/>
    <col min="10" max="10" width="17.07421875" style="6" customWidth="1"/>
    <col min="11" max="16384" width="8.765625" style="6"/>
  </cols>
  <sheetData>
    <row r="1" spans="1:10" s="26" customFormat="1" ht="18" x14ac:dyDescent="0.4">
      <c r="A1" s="37" t="s">
        <v>5993</v>
      </c>
      <c r="B1" s="24"/>
      <c r="C1" s="24"/>
      <c r="D1" s="25"/>
      <c r="E1" s="25"/>
      <c r="F1" s="25"/>
      <c r="G1" s="25"/>
      <c r="H1" s="25"/>
    </row>
    <row r="2" spans="1:10" x14ac:dyDescent="0.35">
      <c r="A2" t="s">
        <v>5997</v>
      </c>
      <c r="D2" s="7"/>
      <c r="E2" s="7"/>
      <c r="F2" s="7"/>
      <c r="G2" s="7"/>
      <c r="H2" s="7"/>
    </row>
    <row r="3" spans="1:10" x14ac:dyDescent="0.35">
      <c r="A3" s="38" t="s">
        <v>5994</v>
      </c>
    </row>
    <row r="4" spans="1:10" x14ac:dyDescent="0.35">
      <c r="A4" s="27" t="s">
        <v>6001</v>
      </c>
    </row>
    <row r="5" spans="1:10" s="28" customFormat="1" ht="47.25" customHeight="1" x14ac:dyDescent="0.35">
      <c r="A5" s="36" t="s">
        <v>5930</v>
      </c>
      <c r="B5" s="36" t="s">
        <v>4</v>
      </c>
      <c r="C5" s="36" t="s">
        <v>2202</v>
      </c>
      <c r="D5" s="36" t="s">
        <v>5992</v>
      </c>
      <c r="E5" s="36" t="s">
        <v>3</v>
      </c>
      <c r="F5" s="36" t="s">
        <v>2201</v>
      </c>
      <c r="G5" s="36" t="s">
        <v>6002</v>
      </c>
      <c r="H5" s="36" t="s">
        <v>6003</v>
      </c>
      <c r="I5" s="36" t="s">
        <v>6004</v>
      </c>
      <c r="J5" s="36" t="s">
        <v>6005</v>
      </c>
    </row>
    <row r="6" spans="1:10" x14ac:dyDescent="0.35">
      <c r="A6" s="29" t="s">
        <v>5</v>
      </c>
      <c r="B6" s="29">
        <v>10017</v>
      </c>
      <c r="C6" s="29" t="s">
        <v>2203</v>
      </c>
      <c r="D6" s="29" t="s">
        <v>2205</v>
      </c>
      <c r="E6" s="32" t="s">
        <v>2204</v>
      </c>
      <c r="F6" s="31" t="s">
        <v>5926</v>
      </c>
      <c r="G6" s="43">
        <v>14721.54</v>
      </c>
      <c r="H6" s="43">
        <v>13535.81</v>
      </c>
      <c r="I6" s="43">
        <v>13936.25</v>
      </c>
      <c r="J6" s="43">
        <v>16571.650000000001</v>
      </c>
    </row>
    <row r="7" spans="1:10" x14ac:dyDescent="0.35">
      <c r="A7" s="29" t="s">
        <v>5</v>
      </c>
      <c r="B7" s="29">
        <v>10017</v>
      </c>
      <c r="C7" s="29" t="s">
        <v>2206</v>
      </c>
      <c r="D7" s="29" t="s">
        <v>2208</v>
      </c>
      <c r="E7" s="32" t="s">
        <v>2207</v>
      </c>
      <c r="F7" s="31" t="s">
        <v>5926</v>
      </c>
      <c r="G7" s="42">
        <v>15171.69</v>
      </c>
      <c r="H7" s="42">
        <v>13949.7</v>
      </c>
      <c r="I7" s="42">
        <v>14362.39</v>
      </c>
      <c r="J7" s="42">
        <v>17078.37</v>
      </c>
    </row>
    <row r="8" spans="1:10" x14ac:dyDescent="0.35">
      <c r="A8" s="29" t="s">
        <v>5</v>
      </c>
      <c r="B8" s="29">
        <v>10017</v>
      </c>
      <c r="C8" s="29" t="s">
        <v>2209</v>
      </c>
      <c r="D8" s="29" t="s">
        <v>2211</v>
      </c>
      <c r="E8" s="32" t="s">
        <v>2210</v>
      </c>
      <c r="F8" s="31" t="s">
        <v>5926</v>
      </c>
      <c r="G8" s="42">
        <v>15437.78</v>
      </c>
      <c r="H8" s="42">
        <v>14194.36</v>
      </c>
      <c r="I8" s="42">
        <v>14614.28</v>
      </c>
      <c r="J8" s="42">
        <v>17377.900000000001</v>
      </c>
    </row>
    <row r="9" spans="1:10" x14ac:dyDescent="0.35">
      <c r="A9" s="29" t="s">
        <v>5</v>
      </c>
      <c r="B9" s="29">
        <v>10017</v>
      </c>
      <c r="C9" s="29" t="s">
        <v>2212</v>
      </c>
      <c r="D9" s="29" t="s">
        <v>2214</v>
      </c>
      <c r="E9" s="32" t="s">
        <v>2213</v>
      </c>
      <c r="F9" s="31" t="s">
        <v>5926</v>
      </c>
      <c r="G9" s="42">
        <v>12214.57</v>
      </c>
      <c r="H9" s="42">
        <v>11230.76</v>
      </c>
      <c r="I9" s="42">
        <v>11563.01</v>
      </c>
      <c r="J9" s="42">
        <v>13749.62</v>
      </c>
    </row>
    <row r="10" spans="1:10" x14ac:dyDescent="0.35">
      <c r="A10" s="29" t="s">
        <v>5</v>
      </c>
      <c r="B10" s="29">
        <v>10017</v>
      </c>
      <c r="C10" s="29" t="s">
        <v>2215</v>
      </c>
      <c r="D10" s="29" t="s">
        <v>2217</v>
      </c>
      <c r="E10" s="32" t="s">
        <v>2216</v>
      </c>
      <c r="F10" s="31" t="s">
        <v>5926</v>
      </c>
      <c r="G10" s="42">
        <v>15169.08</v>
      </c>
      <c r="H10" s="42">
        <v>13947.3</v>
      </c>
      <c r="I10" s="42">
        <v>14359.92</v>
      </c>
      <c r="J10" s="42">
        <v>17075.43</v>
      </c>
    </row>
    <row r="11" spans="1:10" x14ac:dyDescent="0.35">
      <c r="A11" s="29" t="s">
        <v>5</v>
      </c>
      <c r="B11" s="29">
        <v>10017</v>
      </c>
      <c r="C11" s="29" t="s">
        <v>2218</v>
      </c>
      <c r="D11" s="29" t="s">
        <v>2220</v>
      </c>
      <c r="E11" s="32" t="s">
        <v>2219</v>
      </c>
      <c r="F11" s="31" t="s">
        <v>5926</v>
      </c>
      <c r="G11" s="42">
        <v>15514.77</v>
      </c>
      <c r="H11" s="42">
        <v>14265.15</v>
      </c>
      <c r="I11" s="42">
        <v>14687.17</v>
      </c>
      <c r="J11" s="42">
        <v>17464.57</v>
      </c>
    </row>
    <row r="12" spans="1:10" x14ac:dyDescent="0.35">
      <c r="A12" s="29" t="s">
        <v>5</v>
      </c>
      <c r="B12" s="29">
        <v>10017</v>
      </c>
      <c r="C12" s="29" t="s">
        <v>2221</v>
      </c>
      <c r="D12" s="29" t="s">
        <v>2223</v>
      </c>
      <c r="E12" s="32" t="s">
        <v>2222</v>
      </c>
      <c r="F12" s="31" t="s">
        <v>5926</v>
      </c>
      <c r="G12" s="42">
        <v>15352.86</v>
      </c>
      <c r="H12" s="42">
        <v>14116.27</v>
      </c>
      <c r="I12" s="42">
        <v>14533.89</v>
      </c>
      <c r="J12" s="42">
        <v>17282.3</v>
      </c>
    </row>
    <row r="13" spans="1:10" x14ac:dyDescent="0.35">
      <c r="A13" s="29" t="s">
        <v>5</v>
      </c>
      <c r="B13" s="29">
        <v>10017</v>
      </c>
      <c r="C13" s="29" t="s">
        <v>2224</v>
      </c>
      <c r="D13" s="29" t="s">
        <v>2226</v>
      </c>
      <c r="E13" s="32" t="s">
        <v>2225</v>
      </c>
      <c r="F13" s="31" t="s">
        <v>5926</v>
      </c>
      <c r="G13" s="42">
        <v>12056.05</v>
      </c>
      <c r="H13" s="42">
        <v>11085.01</v>
      </c>
      <c r="I13" s="42">
        <v>11412.95</v>
      </c>
      <c r="J13" s="42">
        <v>13571.18</v>
      </c>
    </row>
    <row r="14" spans="1:10" x14ac:dyDescent="0.35">
      <c r="A14" s="29" t="s">
        <v>5</v>
      </c>
      <c r="B14" s="29">
        <v>10017</v>
      </c>
      <c r="C14" s="29" t="s">
        <v>2227</v>
      </c>
      <c r="D14" s="29" t="s">
        <v>2229</v>
      </c>
      <c r="E14" s="32" t="s">
        <v>2228</v>
      </c>
      <c r="F14" s="31" t="s">
        <v>5926</v>
      </c>
      <c r="G14" s="42">
        <v>12574.3</v>
      </c>
      <c r="H14" s="42">
        <v>11561.52</v>
      </c>
      <c r="I14" s="42">
        <v>11903.56</v>
      </c>
      <c r="J14" s="42">
        <v>14154.56</v>
      </c>
    </row>
    <row r="15" spans="1:10" x14ac:dyDescent="0.35">
      <c r="A15" s="29" t="s">
        <v>5</v>
      </c>
      <c r="B15" s="29">
        <v>10017</v>
      </c>
      <c r="C15" s="29" t="s">
        <v>2230</v>
      </c>
      <c r="D15" s="29" t="s">
        <v>2232</v>
      </c>
      <c r="E15" s="32" t="s">
        <v>2231</v>
      </c>
      <c r="F15" s="31" t="s">
        <v>5926</v>
      </c>
      <c r="G15" s="42">
        <v>13434.74</v>
      </c>
      <c r="H15" s="42">
        <v>12352.65</v>
      </c>
      <c r="I15" s="42">
        <v>12718.09</v>
      </c>
      <c r="J15" s="42">
        <v>15123.13</v>
      </c>
    </row>
    <row r="16" spans="1:10" x14ac:dyDescent="0.35">
      <c r="A16" s="29" t="s">
        <v>5</v>
      </c>
      <c r="B16" s="29">
        <v>10017</v>
      </c>
      <c r="C16" s="29" t="s">
        <v>2233</v>
      </c>
      <c r="D16" s="29" t="s">
        <v>2235</v>
      </c>
      <c r="E16" s="32" t="s">
        <v>2234</v>
      </c>
      <c r="F16" s="31" t="s">
        <v>5926</v>
      </c>
      <c r="G16" s="42">
        <v>15460.65</v>
      </c>
      <c r="H16" s="42">
        <v>14215.39</v>
      </c>
      <c r="I16" s="42">
        <v>14635.94</v>
      </c>
      <c r="J16" s="42">
        <v>17403.64</v>
      </c>
    </row>
    <row r="17" spans="1:10" x14ac:dyDescent="0.35">
      <c r="A17" s="29" t="s">
        <v>5</v>
      </c>
      <c r="B17" s="29">
        <v>10017</v>
      </c>
      <c r="C17" s="29" t="s">
        <v>2236</v>
      </c>
      <c r="D17" s="29" t="s">
        <v>2238</v>
      </c>
      <c r="E17" s="32" t="s">
        <v>2237</v>
      </c>
      <c r="F17" s="31" t="s">
        <v>5926</v>
      </c>
      <c r="G17" s="42">
        <v>15320.92</v>
      </c>
      <c r="H17" s="42">
        <v>14086.92</v>
      </c>
      <c r="I17" s="42">
        <v>14503.66</v>
      </c>
      <c r="J17" s="42">
        <v>17246.36</v>
      </c>
    </row>
    <row r="18" spans="1:10" x14ac:dyDescent="0.35">
      <c r="A18" s="29" t="str">
        <f>TEXT(1,"00")</f>
        <v>01</v>
      </c>
      <c r="B18" s="29">
        <v>61119</v>
      </c>
      <c r="C18" s="29" t="s">
        <v>5928</v>
      </c>
      <c r="D18" s="29" t="s">
        <v>5929</v>
      </c>
      <c r="E18" s="31" t="s">
        <v>7</v>
      </c>
      <c r="F18" s="31" t="s">
        <v>5927</v>
      </c>
      <c r="G18" s="42">
        <v>12200.53</v>
      </c>
      <c r="H18" s="42">
        <v>11217.85</v>
      </c>
      <c r="I18" s="42">
        <v>11549.72</v>
      </c>
      <c r="J18" s="42">
        <v>13733.82</v>
      </c>
    </row>
    <row r="19" spans="1:10" x14ac:dyDescent="0.35">
      <c r="A19" s="29" t="s">
        <v>5</v>
      </c>
      <c r="B19" s="29">
        <v>61119</v>
      </c>
      <c r="C19" s="29" t="s">
        <v>2239</v>
      </c>
      <c r="D19" s="29" t="s">
        <v>2241</v>
      </c>
      <c r="E19" s="32" t="s">
        <v>2240</v>
      </c>
      <c r="F19" s="31" t="s">
        <v>5926</v>
      </c>
      <c r="G19" s="42">
        <v>12284.78</v>
      </c>
      <c r="H19" s="42">
        <v>11295.31</v>
      </c>
      <c r="I19" s="42">
        <v>11629.47</v>
      </c>
      <c r="J19" s="42">
        <v>13828.65</v>
      </c>
    </row>
    <row r="20" spans="1:10" x14ac:dyDescent="0.35">
      <c r="A20" s="29" t="s">
        <v>5</v>
      </c>
      <c r="B20" s="29">
        <v>61119</v>
      </c>
      <c r="C20" s="29" t="s">
        <v>2242</v>
      </c>
      <c r="D20" s="29" t="s">
        <v>2244</v>
      </c>
      <c r="E20" s="32" t="s">
        <v>2243</v>
      </c>
      <c r="F20" s="31" t="s">
        <v>5926</v>
      </c>
      <c r="G20" s="42">
        <v>12700.56</v>
      </c>
      <c r="H20" s="42">
        <v>11677.6</v>
      </c>
      <c r="I20" s="42">
        <v>12023.07</v>
      </c>
      <c r="J20" s="42">
        <v>14296.68</v>
      </c>
    </row>
    <row r="21" spans="1:10" x14ac:dyDescent="0.35">
      <c r="A21" s="29" t="s">
        <v>5</v>
      </c>
      <c r="B21" s="29">
        <v>61119</v>
      </c>
      <c r="C21" s="29" t="s">
        <v>2245</v>
      </c>
      <c r="D21" s="29" t="s">
        <v>2247</v>
      </c>
      <c r="E21" s="32" t="s">
        <v>2246</v>
      </c>
      <c r="F21" s="31" t="s">
        <v>5926</v>
      </c>
      <c r="G21" s="42">
        <v>12373.55</v>
      </c>
      <c r="H21" s="42">
        <v>11376.93</v>
      </c>
      <c r="I21" s="42">
        <v>11713.51</v>
      </c>
      <c r="J21" s="42">
        <v>13928.57</v>
      </c>
    </row>
    <row r="22" spans="1:10" x14ac:dyDescent="0.35">
      <c r="A22" s="29" t="str">
        <f>TEXT(1,"00")</f>
        <v>01</v>
      </c>
      <c r="B22" s="29">
        <v>61127</v>
      </c>
      <c r="C22" s="29" t="s">
        <v>5928</v>
      </c>
      <c r="D22" s="29" t="s">
        <v>5929</v>
      </c>
      <c r="E22" s="31" t="s">
        <v>9</v>
      </c>
      <c r="F22" s="31" t="s">
        <v>5927</v>
      </c>
      <c r="G22" s="42">
        <v>12156.83</v>
      </c>
      <c r="H22" s="42">
        <v>11177.67</v>
      </c>
      <c r="I22" s="42">
        <v>11508.35</v>
      </c>
      <c r="J22" s="42">
        <v>13684.62</v>
      </c>
    </row>
    <row r="23" spans="1:10" x14ac:dyDescent="0.35">
      <c r="A23" s="29" t="str">
        <f>TEXT(1,"00")</f>
        <v>01</v>
      </c>
      <c r="B23" s="29">
        <v>61143</v>
      </c>
      <c r="C23" s="29" t="s">
        <v>5928</v>
      </c>
      <c r="D23" s="29" t="s">
        <v>5929</v>
      </c>
      <c r="E23" s="31" t="s">
        <v>11</v>
      </c>
      <c r="F23" s="31" t="s">
        <v>5927</v>
      </c>
      <c r="G23" s="42">
        <v>12024.35</v>
      </c>
      <c r="H23" s="42">
        <v>11055.86</v>
      </c>
      <c r="I23" s="42">
        <v>11382.93</v>
      </c>
      <c r="J23" s="42">
        <v>13535.49</v>
      </c>
    </row>
    <row r="24" spans="1:10" x14ac:dyDescent="0.35">
      <c r="A24" s="29" t="str">
        <f>TEXT(1,"00")</f>
        <v>01</v>
      </c>
      <c r="B24" s="29">
        <v>61150</v>
      </c>
      <c r="C24" s="29" t="s">
        <v>5928</v>
      </c>
      <c r="D24" s="29" t="s">
        <v>5929</v>
      </c>
      <c r="E24" s="31" t="s">
        <v>13</v>
      </c>
      <c r="F24" s="31" t="s">
        <v>5927</v>
      </c>
      <c r="G24" s="42">
        <v>12294.06</v>
      </c>
      <c r="H24" s="42">
        <v>11303.85</v>
      </c>
      <c r="I24" s="42">
        <v>11638.26</v>
      </c>
      <c r="J24" s="42">
        <v>13839.1</v>
      </c>
    </row>
    <row r="25" spans="1:10" x14ac:dyDescent="0.35">
      <c r="A25" s="29" t="str">
        <f>TEXT(1,"00")</f>
        <v>01</v>
      </c>
      <c r="B25" s="29">
        <v>61168</v>
      </c>
      <c r="C25" s="29" t="s">
        <v>5928</v>
      </c>
      <c r="D25" s="29" t="s">
        <v>5929</v>
      </c>
      <c r="E25" s="31" t="s">
        <v>15</v>
      </c>
      <c r="F25" s="31" t="s">
        <v>5927</v>
      </c>
      <c r="G25" s="42">
        <v>14734.05</v>
      </c>
      <c r="H25" s="42">
        <v>13547.31</v>
      </c>
      <c r="I25" s="42">
        <v>13948.1</v>
      </c>
      <c r="J25" s="42">
        <v>16585.73</v>
      </c>
    </row>
    <row r="26" spans="1:10" x14ac:dyDescent="0.35">
      <c r="A26" s="29" t="str">
        <f>TEXT(1,"00")</f>
        <v>01</v>
      </c>
      <c r="B26" s="29">
        <v>61176</v>
      </c>
      <c r="C26" s="29" t="s">
        <v>5928</v>
      </c>
      <c r="D26" s="29" t="s">
        <v>5929</v>
      </c>
      <c r="E26" s="31" t="s">
        <v>17</v>
      </c>
      <c r="F26" s="31" t="s">
        <v>5927</v>
      </c>
      <c r="G26" s="42">
        <v>12151.84</v>
      </c>
      <c r="H26" s="42">
        <v>11173.09</v>
      </c>
      <c r="I26" s="42">
        <v>11503.63</v>
      </c>
      <c r="J26" s="42">
        <v>13679.01</v>
      </c>
    </row>
    <row r="27" spans="1:10" x14ac:dyDescent="0.35">
      <c r="A27" s="29" t="s">
        <v>5</v>
      </c>
      <c r="B27" s="29">
        <v>61176</v>
      </c>
      <c r="C27" s="29" t="s">
        <v>2248</v>
      </c>
      <c r="D27" s="29" t="s">
        <v>2250</v>
      </c>
      <c r="E27" s="32" t="s">
        <v>2249</v>
      </c>
      <c r="F27" s="31" t="s">
        <v>5926</v>
      </c>
      <c r="G27" s="42">
        <v>12445.79</v>
      </c>
      <c r="H27" s="42">
        <v>11443.35</v>
      </c>
      <c r="I27" s="42">
        <v>11781.9</v>
      </c>
      <c r="J27" s="42">
        <v>14009.89</v>
      </c>
    </row>
    <row r="28" spans="1:10" x14ac:dyDescent="0.35">
      <c r="A28" s="29" t="str">
        <f>TEXT(1,"00")</f>
        <v>01</v>
      </c>
      <c r="B28" s="29">
        <v>61192</v>
      </c>
      <c r="C28" s="29" t="s">
        <v>5928</v>
      </c>
      <c r="D28" s="29" t="s">
        <v>5929</v>
      </c>
      <c r="E28" s="31" t="s">
        <v>19</v>
      </c>
      <c r="F28" s="31" t="s">
        <v>5927</v>
      </c>
      <c r="G28" s="42">
        <v>15397.19</v>
      </c>
      <c r="H28" s="42">
        <v>14157.03</v>
      </c>
      <c r="I28" s="42">
        <v>14575.86</v>
      </c>
      <c r="J28" s="42">
        <v>17332.2</v>
      </c>
    </row>
    <row r="29" spans="1:10" x14ac:dyDescent="0.35">
      <c r="A29" s="29" t="s">
        <v>5</v>
      </c>
      <c r="B29" s="29">
        <v>61192</v>
      </c>
      <c r="C29" s="29" t="s">
        <v>2251</v>
      </c>
      <c r="D29" s="29" t="s">
        <v>2253</v>
      </c>
      <c r="E29" s="32" t="s">
        <v>2252</v>
      </c>
      <c r="F29" s="31" t="s">
        <v>5926</v>
      </c>
      <c r="G29" s="42">
        <v>13218.19</v>
      </c>
      <c r="H29" s="42">
        <v>12153.54</v>
      </c>
      <c r="I29" s="42">
        <v>12513.09</v>
      </c>
      <c r="J29" s="42">
        <v>14879.36</v>
      </c>
    </row>
    <row r="30" spans="1:10" x14ac:dyDescent="0.35">
      <c r="A30" s="29" t="s">
        <v>5</v>
      </c>
      <c r="B30" s="29">
        <v>61192</v>
      </c>
      <c r="C30" s="29" t="s">
        <v>2254</v>
      </c>
      <c r="D30" s="29" t="s">
        <v>2256</v>
      </c>
      <c r="E30" s="32" t="s">
        <v>2255</v>
      </c>
      <c r="F30" s="31" t="s">
        <v>5926</v>
      </c>
      <c r="G30" s="42">
        <v>15442.7</v>
      </c>
      <c r="H30" s="42">
        <v>14198.89</v>
      </c>
      <c r="I30" s="42">
        <v>14618.95</v>
      </c>
      <c r="J30" s="42">
        <v>17383.439999999999</v>
      </c>
    </row>
    <row r="31" spans="1:10" x14ac:dyDescent="0.35">
      <c r="A31" s="29" t="s">
        <v>5</v>
      </c>
      <c r="B31" s="29">
        <v>61192</v>
      </c>
      <c r="C31" s="29" t="s">
        <v>2257</v>
      </c>
      <c r="D31" s="29" t="s">
        <v>2259</v>
      </c>
      <c r="E31" s="32" t="s">
        <v>2258</v>
      </c>
      <c r="F31" s="31" t="s">
        <v>5926</v>
      </c>
      <c r="G31" s="42">
        <v>12758.13</v>
      </c>
      <c r="H31" s="42">
        <v>11730.54</v>
      </c>
      <c r="I31" s="42">
        <v>12077.58</v>
      </c>
      <c r="J31" s="42">
        <v>14361.49</v>
      </c>
    </row>
    <row r="32" spans="1:10" x14ac:dyDescent="0.35">
      <c r="A32" s="29" t="s">
        <v>5</v>
      </c>
      <c r="B32" s="29">
        <v>61192</v>
      </c>
      <c r="C32" s="29" t="s">
        <v>2260</v>
      </c>
      <c r="D32" s="29" t="s">
        <v>2262</v>
      </c>
      <c r="E32" s="32" t="s">
        <v>2261</v>
      </c>
      <c r="F32" s="31" t="s">
        <v>5926</v>
      </c>
      <c r="G32" s="42">
        <v>13337.53</v>
      </c>
      <c r="H32" s="42">
        <v>12263.27</v>
      </c>
      <c r="I32" s="42">
        <v>12626.07</v>
      </c>
      <c r="J32" s="42">
        <v>15013.7</v>
      </c>
    </row>
    <row r="33" spans="1:10" x14ac:dyDescent="0.35">
      <c r="A33" s="29" t="str">
        <f>TEXT(1,"00")</f>
        <v>01</v>
      </c>
      <c r="B33" s="29">
        <v>61200</v>
      </c>
      <c r="C33" s="29" t="s">
        <v>5928</v>
      </c>
      <c r="D33" s="29" t="s">
        <v>5929</v>
      </c>
      <c r="E33" s="31" t="s">
        <v>21</v>
      </c>
      <c r="F33" s="31" t="s">
        <v>5927</v>
      </c>
      <c r="G33" s="42">
        <v>11887.79</v>
      </c>
      <c r="H33" s="42">
        <v>10930.3</v>
      </c>
      <c r="I33" s="42">
        <v>11253.66</v>
      </c>
      <c r="J33" s="42">
        <v>13381.77</v>
      </c>
    </row>
    <row r="34" spans="1:10" x14ac:dyDescent="0.35">
      <c r="A34" s="29" t="str">
        <f>TEXT(1,"00")</f>
        <v>01</v>
      </c>
      <c r="B34" s="29">
        <v>61218</v>
      </c>
      <c r="C34" s="29" t="s">
        <v>5928</v>
      </c>
      <c r="D34" s="29" t="s">
        <v>5929</v>
      </c>
      <c r="E34" s="31" t="s">
        <v>23</v>
      </c>
      <c r="F34" s="31" t="s">
        <v>5927</v>
      </c>
      <c r="G34" s="42">
        <v>13133.49</v>
      </c>
      <c r="H34" s="42">
        <v>12075.67</v>
      </c>
      <c r="I34" s="42">
        <v>12432.91</v>
      </c>
      <c r="J34" s="42">
        <v>14784.02</v>
      </c>
    </row>
    <row r="35" spans="1:10" x14ac:dyDescent="0.35">
      <c r="A35" s="29" t="str">
        <f>TEXT(1,"00")</f>
        <v>01</v>
      </c>
      <c r="B35" s="29">
        <v>61234</v>
      </c>
      <c r="C35" s="29" t="s">
        <v>5928</v>
      </c>
      <c r="D35" s="29" t="s">
        <v>5929</v>
      </c>
      <c r="E35" s="31" t="s">
        <v>25</v>
      </c>
      <c r="F35" s="31" t="s">
        <v>5927</v>
      </c>
      <c r="G35" s="42">
        <v>12479.76</v>
      </c>
      <c r="H35" s="42">
        <v>11474.59</v>
      </c>
      <c r="I35" s="42">
        <v>11814.05</v>
      </c>
      <c r="J35" s="42">
        <v>14048.13</v>
      </c>
    </row>
    <row r="36" spans="1:10" x14ac:dyDescent="0.35">
      <c r="A36" s="29" t="str">
        <f>TEXT(1,"00")</f>
        <v>01</v>
      </c>
      <c r="B36" s="29">
        <v>61242</v>
      </c>
      <c r="C36" s="29" t="s">
        <v>5928</v>
      </c>
      <c r="D36" s="29" t="s">
        <v>5929</v>
      </c>
      <c r="E36" s="31" t="s">
        <v>27</v>
      </c>
      <c r="F36" s="31" t="s">
        <v>5927</v>
      </c>
      <c r="G36" s="42">
        <v>13164.29</v>
      </c>
      <c r="H36" s="42">
        <v>12103.98</v>
      </c>
      <c r="I36" s="42">
        <v>12462.07</v>
      </c>
      <c r="J36" s="42">
        <v>14818.69</v>
      </c>
    </row>
    <row r="37" spans="1:10" x14ac:dyDescent="0.35">
      <c r="A37" s="29" t="str">
        <f>TEXT(1,"00")</f>
        <v>01</v>
      </c>
      <c r="B37" s="29">
        <v>61259</v>
      </c>
      <c r="C37" s="29" t="s">
        <v>5928</v>
      </c>
      <c r="D37" s="29" t="s">
        <v>5929</v>
      </c>
      <c r="E37" s="31" t="s">
        <v>29</v>
      </c>
      <c r="F37" s="31" t="s">
        <v>5927</v>
      </c>
      <c r="G37" s="42">
        <v>15171.01</v>
      </c>
      <c r="H37" s="42">
        <v>13949.07</v>
      </c>
      <c r="I37" s="42">
        <v>14361.74</v>
      </c>
      <c r="J37" s="42">
        <v>17077.599999999999</v>
      </c>
    </row>
    <row r="38" spans="1:10" x14ac:dyDescent="0.35">
      <c r="A38" s="29" t="s">
        <v>5</v>
      </c>
      <c r="B38" s="29">
        <v>61259</v>
      </c>
      <c r="C38" s="29" t="s">
        <v>2263</v>
      </c>
      <c r="D38" s="29" t="s">
        <v>2265</v>
      </c>
      <c r="E38" s="32" t="s">
        <v>2264</v>
      </c>
      <c r="F38" s="31" t="s">
        <v>5926</v>
      </c>
      <c r="G38" s="42">
        <v>15238.72</v>
      </c>
      <c r="H38" s="42">
        <v>14011.33</v>
      </c>
      <c r="I38" s="42">
        <v>14425.84</v>
      </c>
      <c r="J38" s="42">
        <v>17153.82</v>
      </c>
    </row>
    <row r="39" spans="1:10" x14ac:dyDescent="0.35">
      <c r="A39" s="29" t="s">
        <v>5</v>
      </c>
      <c r="B39" s="29">
        <v>61259</v>
      </c>
      <c r="C39" s="29" t="s">
        <v>2266</v>
      </c>
      <c r="D39" s="29" t="s">
        <v>2268</v>
      </c>
      <c r="E39" s="32" t="s">
        <v>2267</v>
      </c>
      <c r="F39" s="31" t="s">
        <v>5926</v>
      </c>
      <c r="G39" s="42">
        <v>15289.9</v>
      </c>
      <c r="H39" s="42">
        <v>14058.39</v>
      </c>
      <c r="I39" s="42">
        <v>14474.29</v>
      </c>
      <c r="J39" s="42">
        <v>17211.43</v>
      </c>
    </row>
    <row r="40" spans="1:10" x14ac:dyDescent="0.35">
      <c r="A40" s="29" t="s">
        <v>5</v>
      </c>
      <c r="B40" s="29">
        <v>61259</v>
      </c>
      <c r="C40" s="29" t="s">
        <v>2269</v>
      </c>
      <c r="D40" s="29" t="s">
        <v>2271</v>
      </c>
      <c r="E40" s="32" t="s">
        <v>2270</v>
      </c>
      <c r="F40" s="31" t="s">
        <v>5926</v>
      </c>
      <c r="G40" s="42">
        <v>15438</v>
      </c>
      <c r="H40" s="42">
        <v>14194.57</v>
      </c>
      <c r="I40" s="42">
        <v>14614.5</v>
      </c>
      <c r="J40" s="42">
        <v>17378.150000000001</v>
      </c>
    </row>
    <row r="41" spans="1:10" x14ac:dyDescent="0.35">
      <c r="A41" s="29" t="s">
        <v>5</v>
      </c>
      <c r="B41" s="29">
        <v>61259</v>
      </c>
      <c r="C41" s="29" t="s">
        <v>2272</v>
      </c>
      <c r="D41" s="29" t="s">
        <v>2274</v>
      </c>
      <c r="E41" s="32" t="s">
        <v>2273</v>
      </c>
      <c r="F41" s="31" t="s">
        <v>5926</v>
      </c>
      <c r="G41" s="42">
        <v>15276.09</v>
      </c>
      <c r="H41" s="42">
        <v>14045.69</v>
      </c>
      <c r="I41" s="42">
        <v>14461.22</v>
      </c>
      <c r="J41" s="42">
        <v>17195.88</v>
      </c>
    </row>
    <row r="42" spans="1:10" x14ac:dyDescent="0.35">
      <c r="A42" s="29" t="s">
        <v>5</v>
      </c>
      <c r="B42" s="29">
        <v>61259</v>
      </c>
      <c r="C42" s="29" t="s">
        <v>2275</v>
      </c>
      <c r="D42" s="29" t="s">
        <v>2277</v>
      </c>
      <c r="E42" s="32" t="s">
        <v>2276</v>
      </c>
      <c r="F42" s="31" t="s">
        <v>5926</v>
      </c>
      <c r="G42" s="42">
        <v>15526.78</v>
      </c>
      <c r="H42" s="42">
        <v>14276.19</v>
      </c>
      <c r="I42" s="42">
        <v>14698.54</v>
      </c>
      <c r="J42" s="42">
        <v>17478.080000000002</v>
      </c>
    </row>
    <row r="43" spans="1:10" x14ac:dyDescent="0.35">
      <c r="A43" s="29" t="s">
        <v>5</v>
      </c>
      <c r="B43" s="29">
        <v>61259</v>
      </c>
      <c r="C43" s="29" t="s">
        <v>2278</v>
      </c>
      <c r="D43" s="29" t="s">
        <v>2280</v>
      </c>
      <c r="E43" s="32" t="s">
        <v>2279</v>
      </c>
      <c r="F43" s="31" t="s">
        <v>5926</v>
      </c>
      <c r="G43" s="42">
        <v>14328.86</v>
      </c>
      <c r="H43" s="42">
        <v>13174.76</v>
      </c>
      <c r="I43" s="42">
        <v>13564.52</v>
      </c>
      <c r="J43" s="42">
        <v>16129.62</v>
      </c>
    </row>
    <row r="44" spans="1:10" x14ac:dyDescent="0.35">
      <c r="A44" s="29" t="s">
        <v>5</v>
      </c>
      <c r="B44" s="29">
        <v>61259</v>
      </c>
      <c r="C44" s="29" t="s">
        <v>2281</v>
      </c>
      <c r="D44" s="29" t="s">
        <v>2283</v>
      </c>
      <c r="E44" s="32" t="s">
        <v>2282</v>
      </c>
      <c r="F44" s="31" t="s">
        <v>5926</v>
      </c>
      <c r="G44" s="42">
        <v>16028.56</v>
      </c>
      <c r="H44" s="42">
        <v>14737.55</v>
      </c>
      <c r="I44" s="42">
        <v>15173.55</v>
      </c>
      <c r="J44" s="42">
        <v>18042.919999999998</v>
      </c>
    </row>
    <row r="45" spans="1:10" x14ac:dyDescent="0.35">
      <c r="A45" s="29" t="s">
        <v>5</v>
      </c>
      <c r="B45" s="29">
        <v>61259</v>
      </c>
      <c r="C45" s="29" t="s">
        <v>2284</v>
      </c>
      <c r="D45" s="29" t="s">
        <v>2286</v>
      </c>
      <c r="E45" s="32" t="s">
        <v>2285</v>
      </c>
      <c r="F45" s="31" t="s">
        <v>5926</v>
      </c>
      <c r="G45" s="42">
        <v>15406.75</v>
      </c>
      <c r="H45" s="42">
        <v>14165.83</v>
      </c>
      <c r="I45" s="42">
        <v>14584.91</v>
      </c>
      <c r="J45" s="42">
        <v>17342.97</v>
      </c>
    </row>
    <row r="46" spans="1:10" x14ac:dyDescent="0.35">
      <c r="A46" s="29" t="s">
        <v>5</v>
      </c>
      <c r="B46" s="29">
        <v>61259</v>
      </c>
      <c r="C46" s="29" t="s">
        <v>2287</v>
      </c>
      <c r="D46" s="29" t="s">
        <v>2289</v>
      </c>
      <c r="E46" s="32" t="s">
        <v>2288</v>
      </c>
      <c r="F46" s="31" t="s">
        <v>5926</v>
      </c>
      <c r="G46" s="42">
        <v>15439.36</v>
      </c>
      <c r="H46" s="42">
        <v>14195.81</v>
      </c>
      <c r="I46" s="42">
        <v>14615.79</v>
      </c>
      <c r="J46" s="42">
        <v>17379.68</v>
      </c>
    </row>
    <row r="47" spans="1:10" ht="31" x14ac:dyDescent="0.35">
      <c r="A47" s="29" t="s">
        <v>5</v>
      </c>
      <c r="B47" s="29">
        <v>61259</v>
      </c>
      <c r="C47" s="29" t="s">
        <v>2290</v>
      </c>
      <c r="D47" s="29" t="s">
        <v>2292</v>
      </c>
      <c r="E47" s="32" t="s">
        <v>2291</v>
      </c>
      <c r="F47" s="31" t="s">
        <v>5926</v>
      </c>
      <c r="G47" s="42">
        <v>15445.02</v>
      </c>
      <c r="H47" s="42">
        <v>14201.02</v>
      </c>
      <c r="I47" s="42">
        <v>14621.14</v>
      </c>
      <c r="J47" s="42">
        <v>17386.05</v>
      </c>
    </row>
    <row r="48" spans="1:10" x14ac:dyDescent="0.35">
      <c r="A48" s="29" t="s">
        <v>5</v>
      </c>
      <c r="B48" s="29">
        <v>61259</v>
      </c>
      <c r="C48" s="29" t="s">
        <v>2293</v>
      </c>
      <c r="D48" s="29" t="s">
        <v>2295</v>
      </c>
      <c r="E48" s="32" t="s">
        <v>2294</v>
      </c>
      <c r="F48" s="31" t="s">
        <v>5926</v>
      </c>
      <c r="G48" s="42">
        <v>15507.07</v>
      </c>
      <c r="H48" s="42">
        <v>14258.07</v>
      </c>
      <c r="I48" s="42">
        <v>14679.88</v>
      </c>
      <c r="J48" s="42">
        <v>17455.900000000001</v>
      </c>
    </row>
    <row r="49" spans="1:10" x14ac:dyDescent="0.35">
      <c r="A49" s="29" t="s">
        <v>5</v>
      </c>
      <c r="B49" s="29">
        <v>61259</v>
      </c>
      <c r="C49" s="29" t="s">
        <v>2296</v>
      </c>
      <c r="D49" s="29" t="s">
        <v>2298</v>
      </c>
      <c r="E49" s="32" t="s">
        <v>2297</v>
      </c>
      <c r="F49" s="31" t="s">
        <v>5926</v>
      </c>
      <c r="G49" s="42">
        <v>14761</v>
      </c>
      <c r="H49" s="42">
        <v>13572.09</v>
      </c>
      <c r="I49" s="42">
        <v>13973.61</v>
      </c>
      <c r="J49" s="42">
        <v>16616.07</v>
      </c>
    </row>
    <row r="50" spans="1:10" x14ac:dyDescent="0.35">
      <c r="A50" s="29" t="s">
        <v>5</v>
      </c>
      <c r="B50" s="29">
        <v>61259</v>
      </c>
      <c r="C50" s="29" t="s">
        <v>2299</v>
      </c>
      <c r="D50" s="29" t="s">
        <v>2301</v>
      </c>
      <c r="E50" s="32" t="s">
        <v>2300</v>
      </c>
      <c r="F50" s="31" t="s">
        <v>5926</v>
      </c>
      <c r="G50" s="42">
        <v>12281.61</v>
      </c>
      <c r="H50" s="42">
        <v>11292.4</v>
      </c>
      <c r="I50" s="42">
        <v>11626.47</v>
      </c>
      <c r="J50" s="42">
        <v>13825.08</v>
      </c>
    </row>
    <row r="51" spans="1:10" ht="31" x14ac:dyDescent="0.35">
      <c r="A51" s="29" t="s">
        <v>5</v>
      </c>
      <c r="B51" s="29">
        <v>61259</v>
      </c>
      <c r="C51" s="29" t="s">
        <v>2302</v>
      </c>
      <c r="D51" s="29" t="s">
        <v>2304</v>
      </c>
      <c r="E51" s="32" t="s">
        <v>2303</v>
      </c>
      <c r="F51" s="31" t="s">
        <v>5926</v>
      </c>
      <c r="G51" s="42">
        <v>15396.34</v>
      </c>
      <c r="H51" s="42">
        <v>14156.25</v>
      </c>
      <c r="I51" s="42">
        <v>14575.05</v>
      </c>
      <c r="J51" s="42">
        <v>17331.25</v>
      </c>
    </row>
    <row r="52" spans="1:10" x14ac:dyDescent="0.35">
      <c r="A52" s="29" t="s">
        <v>5</v>
      </c>
      <c r="B52" s="29">
        <v>61259</v>
      </c>
      <c r="C52" s="29" t="s">
        <v>2305</v>
      </c>
      <c r="D52" s="29" t="s">
        <v>2307</v>
      </c>
      <c r="E52" s="32" t="s">
        <v>2306</v>
      </c>
      <c r="F52" s="31" t="s">
        <v>5926</v>
      </c>
      <c r="G52" s="42">
        <v>15457.25</v>
      </c>
      <c r="H52" s="42">
        <v>14212.26</v>
      </c>
      <c r="I52" s="42">
        <v>14632.72</v>
      </c>
      <c r="J52" s="42">
        <v>17399.82</v>
      </c>
    </row>
    <row r="53" spans="1:10" ht="31" x14ac:dyDescent="0.35">
      <c r="A53" s="29" t="s">
        <v>5</v>
      </c>
      <c r="B53" s="29">
        <v>61259</v>
      </c>
      <c r="C53" s="29" t="s">
        <v>2308</v>
      </c>
      <c r="D53" s="29" t="s">
        <v>2310</v>
      </c>
      <c r="E53" s="32" t="s">
        <v>2309</v>
      </c>
      <c r="F53" s="31" t="s">
        <v>5926</v>
      </c>
      <c r="G53" s="42">
        <v>15279.71</v>
      </c>
      <c r="H53" s="42">
        <v>14049.02</v>
      </c>
      <c r="I53" s="42">
        <v>14464.65</v>
      </c>
      <c r="J53" s="42">
        <v>17199.96</v>
      </c>
    </row>
    <row r="54" spans="1:10" x14ac:dyDescent="0.35">
      <c r="A54" s="29" t="s">
        <v>5</v>
      </c>
      <c r="B54" s="29">
        <v>61259</v>
      </c>
      <c r="C54" s="29" t="s">
        <v>2311</v>
      </c>
      <c r="D54" s="29" t="s">
        <v>2313</v>
      </c>
      <c r="E54" s="32" t="s">
        <v>2312</v>
      </c>
      <c r="F54" s="31" t="s">
        <v>5926</v>
      </c>
      <c r="G54" s="42">
        <v>15453.86</v>
      </c>
      <c r="H54" s="42">
        <v>14209.14</v>
      </c>
      <c r="I54" s="42">
        <v>14629.51</v>
      </c>
      <c r="J54" s="42">
        <v>17396</v>
      </c>
    </row>
    <row r="55" spans="1:10" x14ac:dyDescent="0.35">
      <c r="A55" s="29" t="s">
        <v>5</v>
      </c>
      <c r="B55" s="29">
        <v>61259</v>
      </c>
      <c r="C55" s="29" t="s">
        <v>2314</v>
      </c>
      <c r="D55" s="29" t="s">
        <v>2316</v>
      </c>
      <c r="E55" s="32" t="s">
        <v>2315</v>
      </c>
      <c r="F55" s="31" t="s">
        <v>5926</v>
      </c>
      <c r="G55" s="42">
        <v>12278.89</v>
      </c>
      <c r="H55" s="42">
        <v>11289.9</v>
      </c>
      <c r="I55" s="42">
        <v>11623.9</v>
      </c>
      <c r="J55" s="42">
        <v>13822.02</v>
      </c>
    </row>
    <row r="56" spans="1:10" ht="31" x14ac:dyDescent="0.35">
      <c r="A56" s="29" t="s">
        <v>5</v>
      </c>
      <c r="B56" s="29">
        <v>61259</v>
      </c>
      <c r="C56" s="29" t="s">
        <v>2317</v>
      </c>
      <c r="D56" s="29" t="s">
        <v>2319</v>
      </c>
      <c r="E56" s="32" t="s">
        <v>2318</v>
      </c>
      <c r="F56" s="31" t="s">
        <v>5926</v>
      </c>
      <c r="G56" s="42">
        <v>15477.64</v>
      </c>
      <c r="H56" s="42">
        <v>14231</v>
      </c>
      <c r="I56" s="42">
        <v>14652.02</v>
      </c>
      <c r="J56" s="42">
        <v>17422.759999999998</v>
      </c>
    </row>
    <row r="57" spans="1:10" x14ac:dyDescent="0.35">
      <c r="A57" s="29" t="s">
        <v>5</v>
      </c>
      <c r="B57" s="29">
        <v>61259</v>
      </c>
      <c r="C57" s="29" t="s">
        <v>2320</v>
      </c>
      <c r="D57" s="29" t="s">
        <v>2322</v>
      </c>
      <c r="E57" s="32" t="s">
        <v>2321</v>
      </c>
      <c r="F57" s="31" t="s">
        <v>5926</v>
      </c>
      <c r="G57" s="42">
        <v>11933.31</v>
      </c>
      <c r="H57" s="42">
        <v>10972.15</v>
      </c>
      <c r="I57" s="42">
        <v>11296.75</v>
      </c>
      <c r="J57" s="42">
        <v>13433.01</v>
      </c>
    </row>
    <row r="58" spans="1:10" x14ac:dyDescent="0.35">
      <c r="A58" s="29" t="s">
        <v>5</v>
      </c>
      <c r="B58" s="29">
        <v>61259</v>
      </c>
      <c r="C58" s="29" t="s">
        <v>2323</v>
      </c>
      <c r="D58" s="29" t="s">
        <v>2325</v>
      </c>
      <c r="E58" s="32" t="s">
        <v>2324</v>
      </c>
      <c r="F58" s="31" t="s">
        <v>5926</v>
      </c>
      <c r="G58" s="42">
        <v>15433.7</v>
      </c>
      <c r="H58" s="42">
        <v>14190.61</v>
      </c>
      <c r="I58" s="42">
        <v>14610.43</v>
      </c>
      <c r="J58" s="42">
        <v>17373.310000000001</v>
      </c>
    </row>
    <row r="59" spans="1:10" x14ac:dyDescent="0.35">
      <c r="A59" s="29" t="s">
        <v>5</v>
      </c>
      <c r="B59" s="29">
        <v>61259</v>
      </c>
      <c r="C59" s="29" t="s">
        <v>2326</v>
      </c>
      <c r="D59" s="29" t="s">
        <v>2328</v>
      </c>
      <c r="E59" s="32" t="s">
        <v>2327</v>
      </c>
      <c r="F59" s="31" t="s">
        <v>5926</v>
      </c>
      <c r="G59" s="42">
        <v>15176.9</v>
      </c>
      <c r="H59" s="42">
        <v>13954.49</v>
      </c>
      <c r="I59" s="42">
        <v>14367.32</v>
      </c>
      <c r="J59" s="42">
        <v>17084.23</v>
      </c>
    </row>
    <row r="60" spans="1:10" x14ac:dyDescent="0.35">
      <c r="A60" s="29" t="s">
        <v>5</v>
      </c>
      <c r="B60" s="29">
        <v>61259</v>
      </c>
      <c r="C60" s="29" t="s">
        <v>2329</v>
      </c>
      <c r="D60" s="29" t="s">
        <v>2331</v>
      </c>
      <c r="E60" s="32" t="s">
        <v>2330</v>
      </c>
      <c r="F60" s="31" t="s">
        <v>5926</v>
      </c>
      <c r="G60" s="42">
        <v>15374.6</v>
      </c>
      <c r="H60" s="42">
        <v>14136.26</v>
      </c>
      <c r="I60" s="42">
        <v>14554.47</v>
      </c>
      <c r="J60" s="42">
        <v>17306.77</v>
      </c>
    </row>
    <row r="61" spans="1:10" x14ac:dyDescent="0.35">
      <c r="A61" s="29" t="s">
        <v>5</v>
      </c>
      <c r="B61" s="29">
        <v>61259</v>
      </c>
      <c r="C61" s="29" t="s">
        <v>2332</v>
      </c>
      <c r="D61" s="29" t="s">
        <v>2334</v>
      </c>
      <c r="E61" s="32" t="s">
        <v>2333</v>
      </c>
      <c r="F61" s="31" t="s">
        <v>5926</v>
      </c>
      <c r="G61" s="42">
        <v>15449.55</v>
      </c>
      <c r="H61" s="42">
        <v>14205.18</v>
      </c>
      <c r="I61" s="42">
        <v>14625.43</v>
      </c>
      <c r="J61" s="42">
        <v>17391.150000000001</v>
      </c>
    </row>
    <row r="62" spans="1:10" x14ac:dyDescent="0.35">
      <c r="A62" s="29" t="str">
        <f>TEXT(1,"00")</f>
        <v>01</v>
      </c>
      <c r="B62" s="29">
        <v>61275</v>
      </c>
      <c r="C62" s="29" t="s">
        <v>5928</v>
      </c>
      <c r="D62" s="29" t="s">
        <v>5929</v>
      </c>
      <c r="E62" s="31" t="s">
        <v>31</v>
      </c>
      <c r="F62" s="31" t="s">
        <v>5927</v>
      </c>
      <c r="G62" s="42">
        <v>11431.25</v>
      </c>
      <c r="H62" s="42">
        <v>10510.53</v>
      </c>
      <c r="I62" s="42">
        <v>10821.47</v>
      </c>
      <c r="J62" s="42">
        <v>12867.85</v>
      </c>
    </row>
    <row r="63" spans="1:10" x14ac:dyDescent="0.35">
      <c r="A63" s="29" t="str">
        <f>TEXT(1,"00")</f>
        <v>01</v>
      </c>
      <c r="B63" s="29">
        <v>61291</v>
      </c>
      <c r="C63" s="29" t="s">
        <v>5928</v>
      </c>
      <c r="D63" s="29" t="s">
        <v>5929</v>
      </c>
      <c r="E63" s="31" t="s">
        <v>33</v>
      </c>
      <c r="F63" s="31" t="s">
        <v>5927</v>
      </c>
      <c r="G63" s="42">
        <v>15016.05</v>
      </c>
      <c r="H63" s="42">
        <v>13806.6</v>
      </c>
      <c r="I63" s="42">
        <v>14215.06</v>
      </c>
      <c r="J63" s="42">
        <v>16903.169999999998</v>
      </c>
    </row>
    <row r="64" spans="1:10" x14ac:dyDescent="0.35">
      <c r="A64" s="29" t="str">
        <f>TEXT(1,"00")</f>
        <v>01</v>
      </c>
      <c r="B64" s="29">
        <v>61309</v>
      </c>
      <c r="C64" s="29" t="s">
        <v>5928</v>
      </c>
      <c r="D64" s="29" t="s">
        <v>5929</v>
      </c>
      <c r="E64" s="31" t="s">
        <v>35</v>
      </c>
      <c r="F64" s="31" t="s">
        <v>5927</v>
      </c>
      <c r="G64" s="42">
        <v>15104.6</v>
      </c>
      <c r="H64" s="42">
        <v>13888.01</v>
      </c>
      <c r="I64" s="42">
        <v>14298.88</v>
      </c>
      <c r="J64" s="42">
        <v>17002.849999999999</v>
      </c>
    </row>
    <row r="65" spans="1:10" x14ac:dyDescent="0.35">
      <c r="A65" s="29" t="s">
        <v>5</v>
      </c>
      <c r="B65" s="29">
        <v>61309</v>
      </c>
      <c r="C65" s="29" t="s">
        <v>2335</v>
      </c>
      <c r="D65" s="29" t="s">
        <v>2337</v>
      </c>
      <c r="E65" s="32" t="s">
        <v>2336</v>
      </c>
      <c r="F65" s="31" t="s">
        <v>5926</v>
      </c>
      <c r="G65" s="42">
        <v>14723.47</v>
      </c>
      <c r="H65" s="42">
        <v>13537.58</v>
      </c>
      <c r="I65" s="42">
        <v>13938.08</v>
      </c>
      <c r="J65" s="42">
        <v>16573.810000000001</v>
      </c>
    </row>
    <row r="66" spans="1:10" x14ac:dyDescent="0.35">
      <c r="A66" s="29" t="s">
        <v>5</v>
      </c>
      <c r="B66" s="29">
        <v>61309</v>
      </c>
      <c r="C66" s="29" t="s">
        <v>2338</v>
      </c>
      <c r="D66" s="29" t="s">
        <v>2340</v>
      </c>
      <c r="E66" s="32" t="s">
        <v>2339</v>
      </c>
      <c r="F66" s="31" t="s">
        <v>5926</v>
      </c>
      <c r="G66" s="42">
        <v>14297.1</v>
      </c>
      <c r="H66" s="42">
        <v>13145.55</v>
      </c>
      <c r="I66" s="42">
        <v>13534.45</v>
      </c>
      <c r="J66" s="42">
        <v>16093.86</v>
      </c>
    </row>
    <row r="67" spans="1:10" x14ac:dyDescent="0.35">
      <c r="A67" s="29" t="str">
        <f>TEXT(1,"00")</f>
        <v>01</v>
      </c>
      <c r="B67" s="29">
        <v>75093</v>
      </c>
      <c r="C67" s="29" t="s">
        <v>5928</v>
      </c>
      <c r="D67" s="29" t="s">
        <v>5929</v>
      </c>
      <c r="E67" s="31" t="s">
        <v>37</v>
      </c>
      <c r="F67" s="31" t="s">
        <v>5927</v>
      </c>
      <c r="G67" s="42">
        <v>11721.57</v>
      </c>
      <c r="H67" s="42">
        <v>10777.47</v>
      </c>
      <c r="I67" s="42">
        <v>11096.31</v>
      </c>
      <c r="J67" s="42">
        <v>13194.66</v>
      </c>
    </row>
    <row r="68" spans="1:10" x14ac:dyDescent="0.35">
      <c r="A68" s="29" t="str">
        <f>TEXT(1,"00")</f>
        <v>01</v>
      </c>
      <c r="B68" s="29">
        <v>75101</v>
      </c>
      <c r="C68" s="29" t="s">
        <v>5928</v>
      </c>
      <c r="D68" s="29" t="s">
        <v>5929</v>
      </c>
      <c r="E68" s="31" t="s">
        <v>39</v>
      </c>
      <c r="F68" s="31" t="s">
        <v>5927</v>
      </c>
      <c r="G68" s="42">
        <v>11710.93</v>
      </c>
      <c r="H68" s="42">
        <v>10767.68</v>
      </c>
      <c r="I68" s="42">
        <v>11086.23</v>
      </c>
      <c r="J68" s="42">
        <v>13182.68</v>
      </c>
    </row>
    <row r="69" spans="1:10" x14ac:dyDescent="0.35">
      <c r="A69" s="29" t="str">
        <f>TEXT(1,"00")</f>
        <v>01</v>
      </c>
      <c r="B69" s="29">
        <v>75119</v>
      </c>
      <c r="C69" s="29" t="s">
        <v>5928</v>
      </c>
      <c r="D69" s="29" t="s">
        <v>5929</v>
      </c>
      <c r="E69" s="31" t="s">
        <v>41</v>
      </c>
      <c r="F69" s="31" t="s">
        <v>5927</v>
      </c>
      <c r="G69" s="42">
        <v>11655.67</v>
      </c>
      <c r="H69" s="42">
        <v>10716.88</v>
      </c>
      <c r="I69" s="42">
        <v>11033.92</v>
      </c>
      <c r="J69" s="42">
        <v>13120.48</v>
      </c>
    </row>
    <row r="70" spans="1:10" x14ac:dyDescent="0.35">
      <c r="A70" s="29" t="s">
        <v>5</v>
      </c>
      <c r="B70" s="29">
        <v>77180</v>
      </c>
      <c r="C70" s="29" t="s">
        <v>2341</v>
      </c>
      <c r="D70" s="29" t="s">
        <v>2343</v>
      </c>
      <c r="E70" s="32" t="s">
        <v>2342</v>
      </c>
      <c r="F70" s="31" t="s">
        <v>5926</v>
      </c>
      <c r="G70" s="42">
        <v>14558.89</v>
      </c>
      <c r="H70" s="42">
        <v>13386.26</v>
      </c>
      <c r="I70" s="42">
        <v>13782.28</v>
      </c>
      <c r="J70" s="42">
        <v>16388.55</v>
      </c>
    </row>
    <row r="71" spans="1:10" x14ac:dyDescent="0.35">
      <c r="A71" s="29" t="str">
        <f>TEXT(2,"00")</f>
        <v>02</v>
      </c>
      <c r="B71" s="29">
        <v>61333</v>
      </c>
      <c r="C71" s="29" t="s">
        <v>5928</v>
      </c>
      <c r="D71" s="29" t="s">
        <v>5929</v>
      </c>
      <c r="E71" s="31" t="s">
        <v>44</v>
      </c>
      <c r="F71" s="31" t="s">
        <v>5927</v>
      </c>
      <c r="G71" s="42">
        <v>13436.66</v>
      </c>
      <c r="H71" s="42">
        <v>12354.42</v>
      </c>
      <c r="I71" s="42">
        <v>12719.92</v>
      </c>
      <c r="J71" s="42">
        <v>15125.3</v>
      </c>
    </row>
    <row r="72" spans="1:10" x14ac:dyDescent="0.35">
      <c r="A72" s="29" t="str">
        <f>TEXT(3,"00")</f>
        <v>03</v>
      </c>
      <c r="B72" s="29">
        <v>73981</v>
      </c>
      <c r="C72" s="29" t="s">
        <v>5928</v>
      </c>
      <c r="D72" s="29" t="s">
        <v>5929</v>
      </c>
      <c r="E72" s="31" t="s">
        <v>47</v>
      </c>
      <c r="F72" s="31" t="s">
        <v>5927</v>
      </c>
      <c r="G72" s="42">
        <v>12297.68</v>
      </c>
      <c r="H72" s="42">
        <v>11307.18</v>
      </c>
      <c r="I72" s="42">
        <v>11641.69</v>
      </c>
      <c r="J72" s="42">
        <v>13843.18</v>
      </c>
    </row>
    <row r="73" spans="1:10" x14ac:dyDescent="0.35">
      <c r="A73" s="29" t="s">
        <v>48</v>
      </c>
      <c r="B73" s="29">
        <v>10041</v>
      </c>
      <c r="C73" s="29" t="s">
        <v>2344</v>
      </c>
      <c r="D73" s="29" t="s">
        <v>2346</v>
      </c>
      <c r="E73" s="32" t="s">
        <v>2345</v>
      </c>
      <c r="F73" s="31" t="s">
        <v>5926</v>
      </c>
      <c r="G73" s="42">
        <v>12456.43</v>
      </c>
      <c r="H73" s="42">
        <v>11453.14</v>
      </c>
      <c r="I73" s="42">
        <v>11791.97</v>
      </c>
      <c r="J73" s="42">
        <v>14021.87</v>
      </c>
    </row>
    <row r="74" spans="1:10" x14ac:dyDescent="0.35">
      <c r="A74" s="29" t="s">
        <v>48</v>
      </c>
      <c r="B74" s="29">
        <v>10041</v>
      </c>
      <c r="C74" s="29" t="s">
        <v>2347</v>
      </c>
      <c r="D74" s="29" t="s">
        <v>2349</v>
      </c>
      <c r="E74" s="32" t="s">
        <v>2348</v>
      </c>
      <c r="F74" s="31" t="s">
        <v>5926</v>
      </c>
      <c r="G74" s="42">
        <v>15274.56</v>
      </c>
      <c r="H74" s="42">
        <v>14044.28</v>
      </c>
      <c r="I74" s="42">
        <v>14459.77</v>
      </c>
      <c r="J74" s="42">
        <v>17194.16</v>
      </c>
    </row>
    <row r="75" spans="1:10" x14ac:dyDescent="0.35">
      <c r="A75" s="29" t="s">
        <v>48</v>
      </c>
      <c r="B75" s="29">
        <v>10041</v>
      </c>
      <c r="C75" s="29" t="s">
        <v>2350</v>
      </c>
      <c r="D75" s="29" t="s">
        <v>2352</v>
      </c>
      <c r="E75" s="32" t="s">
        <v>2351</v>
      </c>
      <c r="F75" s="31" t="s">
        <v>5926</v>
      </c>
      <c r="G75" s="42">
        <v>12460.51</v>
      </c>
      <c r="H75" s="42">
        <v>11456.89</v>
      </c>
      <c r="I75" s="42">
        <v>11795.83</v>
      </c>
      <c r="J75" s="42">
        <v>14026.46</v>
      </c>
    </row>
    <row r="76" spans="1:10" x14ac:dyDescent="0.35">
      <c r="A76" s="29" t="s">
        <v>48</v>
      </c>
      <c r="B76" s="29">
        <v>10041</v>
      </c>
      <c r="C76" s="29" t="s">
        <v>2353</v>
      </c>
      <c r="D76" s="29" t="s">
        <v>2355</v>
      </c>
      <c r="E76" s="32" t="s">
        <v>2354</v>
      </c>
      <c r="F76" s="31" t="s">
        <v>5926</v>
      </c>
      <c r="G76" s="42">
        <v>14877.46</v>
      </c>
      <c r="H76" s="42">
        <v>13679.17</v>
      </c>
      <c r="I76" s="42">
        <v>14083.85</v>
      </c>
      <c r="J76" s="42">
        <v>16747.16</v>
      </c>
    </row>
    <row r="77" spans="1:10" x14ac:dyDescent="0.35">
      <c r="A77" s="29" t="str">
        <f>TEXT(4,"00")</f>
        <v>04</v>
      </c>
      <c r="B77" s="29">
        <v>61382</v>
      </c>
      <c r="C77" s="29" t="s">
        <v>5928</v>
      </c>
      <c r="D77" s="29" t="s">
        <v>5929</v>
      </c>
      <c r="E77" s="31" t="s">
        <v>50</v>
      </c>
      <c r="F77" s="31" t="s">
        <v>5927</v>
      </c>
      <c r="G77" s="42">
        <v>14261.49</v>
      </c>
      <c r="H77" s="42">
        <v>13112.81</v>
      </c>
      <c r="I77" s="42">
        <v>13500.74</v>
      </c>
      <c r="J77" s="42">
        <v>16053.78</v>
      </c>
    </row>
    <row r="78" spans="1:10" x14ac:dyDescent="0.35">
      <c r="A78" s="29" t="str">
        <f>TEXT(4,"00")</f>
        <v>04</v>
      </c>
      <c r="B78" s="29">
        <v>61408</v>
      </c>
      <c r="C78" s="29" t="s">
        <v>5928</v>
      </c>
      <c r="D78" s="29" t="s">
        <v>5929</v>
      </c>
      <c r="E78" s="31" t="s">
        <v>52</v>
      </c>
      <c r="F78" s="31" t="s">
        <v>5927</v>
      </c>
      <c r="G78" s="42">
        <v>13499.22</v>
      </c>
      <c r="H78" s="42">
        <v>12411.94</v>
      </c>
      <c r="I78" s="42">
        <v>12779.14</v>
      </c>
      <c r="J78" s="42">
        <v>15195.72</v>
      </c>
    </row>
    <row r="79" spans="1:10" x14ac:dyDescent="0.35">
      <c r="A79" s="29" t="s">
        <v>48</v>
      </c>
      <c r="B79" s="29">
        <v>61408</v>
      </c>
      <c r="C79" s="29" t="s">
        <v>2356</v>
      </c>
      <c r="D79" s="29" t="s">
        <v>2358</v>
      </c>
      <c r="E79" s="32" t="s">
        <v>2357</v>
      </c>
      <c r="F79" s="31" t="s">
        <v>5926</v>
      </c>
      <c r="G79" s="42">
        <v>12359.28</v>
      </c>
      <c r="H79" s="42">
        <v>11363.81</v>
      </c>
      <c r="I79" s="42">
        <v>11700</v>
      </c>
      <c r="J79" s="42">
        <v>13912.51</v>
      </c>
    </row>
    <row r="80" spans="1:10" x14ac:dyDescent="0.35">
      <c r="A80" s="29" t="str">
        <f>TEXT(4,"00")</f>
        <v>04</v>
      </c>
      <c r="B80" s="29">
        <v>61424</v>
      </c>
      <c r="C80" s="29" t="s">
        <v>5928</v>
      </c>
      <c r="D80" s="29" t="s">
        <v>5929</v>
      </c>
      <c r="E80" s="31" t="s">
        <v>54</v>
      </c>
      <c r="F80" s="31" t="s">
        <v>5927</v>
      </c>
      <c r="G80" s="42">
        <v>12791.82</v>
      </c>
      <c r="H80" s="42">
        <v>11761.51</v>
      </c>
      <c r="I80" s="42">
        <v>12109.47</v>
      </c>
      <c r="J80" s="42">
        <v>14399.41</v>
      </c>
    </row>
    <row r="81" spans="1:10" x14ac:dyDescent="0.35">
      <c r="A81" s="29" t="s">
        <v>48</v>
      </c>
      <c r="B81" s="29">
        <v>61424</v>
      </c>
      <c r="C81" s="29" t="s">
        <v>2359</v>
      </c>
      <c r="D81" s="29" t="s">
        <v>2361</v>
      </c>
      <c r="E81" s="32" t="s">
        <v>2360</v>
      </c>
      <c r="F81" s="31" t="s">
        <v>5926</v>
      </c>
      <c r="G81" s="42">
        <v>11724.97</v>
      </c>
      <c r="H81" s="42">
        <v>10780.59</v>
      </c>
      <c r="I81" s="42">
        <v>11099.52</v>
      </c>
      <c r="J81" s="42">
        <v>13198.48</v>
      </c>
    </row>
    <row r="82" spans="1:10" x14ac:dyDescent="0.35">
      <c r="A82" s="29" t="s">
        <v>48</v>
      </c>
      <c r="B82" s="29">
        <v>61424</v>
      </c>
      <c r="C82" s="29" t="s">
        <v>2362</v>
      </c>
      <c r="D82" s="29" t="s">
        <v>2364</v>
      </c>
      <c r="E82" s="32" t="s">
        <v>2363</v>
      </c>
      <c r="F82" s="31" t="s">
        <v>5926</v>
      </c>
      <c r="G82" s="42">
        <v>12818.77</v>
      </c>
      <c r="H82" s="42">
        <v>11786.29</v>
      </c>
      <c r="I82" s="42">
        <v>12134.98</v>
      </c>
      <c r="J82" s="42">
        <v>14429.75</v>
      </c>
    </row>
    <row r="83" spans="1:10" x14ac:dyDescent="0.35">
      <c r="A83" s="29" t="s">
        <v>48</v>
      </c>
      <c r="B83" s="29">
        <v>61424</v>
      </c>
      <c r="C83" s="29" t="s">
        <v>2365</v>
      </c>
      <c r="D83" s="29" t="s">
        <v>2367</v>
      </c>
      <c r="E83" s="32" t="s">
        <v>2366</v>
      </c>
      <c r="F83" s="31" t="s">
        <v>5926</v>
      </c>
      <c r="G83" s="42">
        <v>12420.88</v>
      </c>
      <c r="H83" s="42">
        <v>11420.45</v>
      </c>
      <c r="I83" s="42">
        <v>11758.31</v>
      </c>
      <c r="J83" s="42">
        <v>13981.85</v>
      </c>
    </row>
    <row r="84" spans="1:10" x14ac:dyDescent="0.35">
      <c r="A84" s="29" t="s">
        <v>48</v>
      </c>
      <c r="B84" s="29">
        <v>61424</v>
      </c>
      <c r="C84" s="29" t="s">
        <v>2368</v>
      </c>
      <c r="D84" s="29" t="s">
        <v>2370</v>
      </c>
      <c r="E84" s="32" t="s">
        <v>2369</v>
      </c>
      <c r="F84" s="31" t="s">
        <v>5926</v>
      </c>
      <c r="G84" s="42">
        <v>12462.09</v>
      </c>
      <c r="H84" s="42">
        <v>11458.35</v>
      </c>
      <c r="I84" s="42">
        <v>11797.33</v>
      </c>
      <c r="J84" s="42">
        <v>14028.25</v>
      </c>
    </row>
    <row r="85" spans="1:10" x14ac:dyDescent="0.35">
      <c r="A85" s="29" t="s">
        <v>48</v>
      </c>
      <c r="B85" s="29">
        <v>61424</v>
      </c>
      <c r="C85" s="29" t="s">
        <v>2371</v>
      </c>
      <c r="D85" s="29" t="s">
        <v>2373</v>
      </c>
      <c r="E85" s="32" t="s">
        <v>2372</v>
      </c>
      <c r="F85" s="31" t="s">
        <v>5926</v>
      </c>
      <c r="G85" s="42">
        <v>12170.19</v>
      </c>
      <c r="H85" s="42">
        <v>11189.95</v>
      </c>
      <c r="I85" s="42">
        <v>11521</v>
      </c>
      <c r="J85" s="42">
        <v>13699.66</v>
      </c>
    </row>
    <row r="86" spans="1:10" x14ac:dyDescent="0.35">
      <c r="A86" s="29" t="s">
        <v>48</v>
      </c>
      <c r="B86" s="29">
        <v>61424</v>
      </c>
      <c r="C86" s="29" t="s">
        <v>2374</v>
      </c>
      <c r="D86" s="29" t="s">
        <v>2376</v>
      </c>
      <c r="E86" s="32" t="s">
        <v>2375</v>
      </c>
      <c r="F86" s="31" t="s">
        <v>5926</v>
      </c>
      <c r="G86" s="42">
        <v>13029.83</v>
      </c>
      <c r="H86" s="42">
        <v>11980.35</v>
      </c>
      <c r="I86" s="42">
        <v>12334.78</v>
      </c>
      <c r="J86" s="42">
        <v>14667.33</v>
      </c>
    </row>
    <row r="87" spans="1:10" x14ac:dyDescent="0.35">
      <c r="A87" s="29" t="s">
        <v>48</v>
      </c>
      <c r="B87" s="29">
        <v>61424</v>
      </c>
      <c r="C87" s="29" t="s">
        <v>2377</v>
      </c>
      <c r="D87" s="29" t="s">
        <v>2379</v>
      </c>
      <c r="E87" s="32" t="s">
        <v>2378</v>
      </c>
      <c r="F87" s="31" t="s">
        <v>5926</v>
      </c>
      <c r="G87" s="42">
        <v>11959.13</v>
      </c>
      <c r="H87" s="42">
        <v>10995.89</v>
      </c>
      <c r="I87" s="42">
        <v>11321.19</v>
      </c>
      <c r="J87" s="42">
        <v>13462.07</v>
      </c>
    </row>
    <row r="88" spans="1:10" x14ac:dyDescent="0.35">
      <c r="A88" s="29" t="s">
        <v>48</v>
      </c>
      <c r="B88" s="29">
        <v>61424</v>
      </c>
      <c r="C88" s="29" t="s">
        <v>2380</v>
      </c>
      <c r="D88" s="29" t="s">
        <v>2382</v>
      </c>
      <c r="E88" s="32" t="s">
        <v>2381</v>
      </c>
      <c r="F88" s="31" t="s">
        <v>5926</v>
      </c>
      <c r="G88" s="42">
        <v>12902.11</v>
      </c>
      <c r="H88" s="42">
        <v>11862.92</v>
      </c>
      <c r="I88" s="42">
        <v>12213.87</v>
      </c>
      <c r="J88" s="42">
        <v>14523.56</v>
      </c>
    </row>
    <row r="89" spans="1:10" x14ac:dyDescent="0.35">
      <c r="A89" s="29" t="str">
        <f>TEXT(4,"00")</f>
        <v>04</v>
      </c>
      <c r="B89" s="29">
        <v>61432</v>
      </c>
      <c r="C89" s="29" t="s">
        <v>5928</v>
      </c>
      <c r="D89" s="29" t="s">
        <v>5929</v>
      </c>
      <c r="E89" s="31" t="s">
        <v>56</v>
      </c>
      <c r="F89" s="31" t="s">
        <v>5927</v>
      </c>
      <c r="G89" s="42">
        <v>12227.71</v>
      </c>
      <c r="H89" s="42">
        <v>11242.84</v>
      </c>
      <c r="I89" s="42">
        <v>11575.45</v>
      </c>
      <c r="J89" s="42">
        <v>13764.41</v>
      </c>
    </row>
    <row r="90" spans="1:10" x14ac:dyDescent="0.35">
      <c r="A90" s="29" t="str">
        <f>TEXT(4,"00")</f>
        <v>04</v>
      </c>
      <c r="B90" s="29">
        <v>61457</v>
      </c>
      <c r="C90" s="29" t="s">
        <v>5928</v>
      </c>
      <c r="D90" s="29" t="s">
        <v>5929</v>
      </c>
      <c r="E90" s="31" t="s">
        <v>58</v>
      </c>
      <c r="F90" s="31" t="s">
        <v>5927</v>
      </c>
      <c r="G90" s="42">
        <v>15439.53</v>
      </c>
      <c r="H90" s="42">
        <v>14195.97</v>
      </c>
      <c r="I90" s="42">
        <v>14615.95</v>
      </c>
      <c r="J90" s="42">
        <v>17379.87</v>
      </c>
    </row>
    <row r="91" spans="1:10" x14ac:dyDescent="0.35">
      <c r="A91" s="29" t="str">
        <f>TEXT(4,"00")</f>
        <v>04</v>
      </c>
      <c r="B91" s="29">
        <v>61499</v>
      </c>
      <c r="C91" s="29" t="s">
        <v>5928</v>
      </c>
      <c r="D91" s="29" t="s">
        <v>5929</v>
      </c>
      <c r="E91" s="31" t="s">
        <v>60</v>
      </c>
      <c r="F91" s="31" t="s">
        <v>5927</v>
      </c>
      <c r="G91" s="42">
        <v>12355.66</v>
      </c>
      <c r="H91" s="42">
        <v>11360.48</v>
      </c>
      <c r="I91" s="42">
        <v>11696.57</v>
      </c>
      <c r="J91" s="42">
        <v>13908.44</v>
      </c>
    </row>
    <row r="92" spans="1:10" x14ac:dyDescent="0.35">
      <c r="A92" s="29" t="str">
        <f>TEXT(4,"00")</f>
        <v>04</v>
      </c>
      <c r="B92" s="29">
        <v>61507</v>
      </c>
      <c r="C92" s="29" t="s">
        <v>5928</v>
      </c>
      <c r="D92" s="29" t="s">
        <v>5929</v>
      </c>
      <c r="E92" s="31" t="s">
        <v>62</v>
      </c>
      <c r="F92" s="31" t="s">
        <v>5927</v>
      </c>
      <c r="G92" s="42">
        <v>14933.28</v>
      </c>
      <c r="H92" s="42">
        <v>13730.5</v>
      </c>
      <c r="I92" s="42">
        <v>14136.7</v>
      </c>
      <c r="J92" s="42">
        <v>16810</v>
      </c>
    </row>
    <row r="93" spans="1:10" x14ac:dyDescent="0.35">
      <c r="A93" s="29" t="s">
        <v>48</v>
      </c>
      <c r="B93" s="29">
        <v>61507</v>
      </c>
      <c r="C93" s="29" t="s">
        <v>2383</v>
      </c>
      <c r="D93" s="29" t="s">
        <v>2385</v>
      </c>
      <c r="E93" s="32" t="s">
        <v>2384</v>
      </c>
      <c r="F93" s="31" t="s">
        <v>5926</v>
      </c>
      <c r="G93" s="42">
        <v>14243.2</v>
      </c>
      <c r="H93" s="42">
        <v>13096</v>
      </c>
      <c r="I93" s="42">
        <v>13483.43</v>
      </c>
      <c r="J93" s="42">
        <v>16033.19</v>
      </c>
    </row>
    <row r="94" spans="1:10" x14ac:dyDescent="0.35">
      <c r="A94" s="29" t="s">
        <v>48</v>
      </c>
      <c r="B94" s="29">
        <v>61507</v>
      </c>
      <c r="C94" s="29" t="s">
        <v>2386</v>
      </c>
      <c r="D94" s="29" t="s">
        <v>2388</v>
      </c>
      <c r="E94" s="32" t="s">
        <v>2387</v>
      </c>
      <c r="F94" s="31" t="s">
        <v>5926</v>
      </c>
      <c r="G94" s="42">
        <v>12903.46</v>
      </c>
      <c r="H94" s="42">
        <v>11864.17</v>
      </c>
      <c r="I94" s="42">
        <v>12215.16</v>
      </c>
      <c r="J94" s="42">
        <v>14525.09</v>
      </c>
    </row>
    <row r="95" spans="1:10" x14ac:dyDescent="0.35">
      <c r="A95" s="29" t="str">
        <f>TEXT(4,"00")</f>
        <v>04</v>
      </c>
      <c r="B95" s="29">
        <v>61515</v>
      </c>
      <c r="C95" s="29" t="s">
        <v>5928</v>
      </c>
      <c r="D95" s="29" t="s">
        <v>5929</v>
      </c>
      <c r="E95" s="31" t="s">
        <v>64</v>
      </c>
      <c r="F95" s="31" t="s">
        <v>5927</v>
      </c>
      <c r="G95" s="42">
        <v>14744.64</v>
      </c>
      <c r="H95" s="42">
        <v>13557.05</v>
      </c>
      <c r="I95" s="42">
        <v>13958.12</v>
      </c>
      <c r="J95" s="42">
        <v>16597.650000000001</v>
      </c>
    </row>
    <row r="96" spans="1:10" x14ac:dyDescent="0.35">
      <c r="A96" s="29" t="str">
        <f>TEXT(4,"00")</f>
        <v>04</v>
      </c>
      <c r="B96" s="29">
        <v>61523</v>
      </c>
      <c r="C96" s="29" t="s">
        <v>5928</v>
      </c>
      <c r="D96" s="29" t="s">
        <v>5929</v>
      </c>
      <c r="E96" s="31" t="s">
        <v>66</v>
      </c>
      <c r="F96" s="31" t="s">
        <v>5927</v>
      </c>
      <c r="G96" s="42">
        <v>15140.21</v>
      </c>
      <c r="H96" s="42">
        <v>13920.76</v>
      </c>
      <c r="I96" s="42">
        <v>14332.59</v>
      </c>
      <c r="J96" s="42">
        <v>17042.93</v>
      </c>
    </row>
    <row r="97" spans="1:10" x14ac:dyDescent="0.35">
      <c r="A97" s="29" t="str">
        <f>TEXT(4,"00")</f>
        <v>04</v>
      </c>
      <c r="B97" s="29">
        <v>61531</v>
      </c>
      <c r="C97" s="29" t="s">
        <v>5928</v>
      </c>
      <c r="D97" s="29" t="s">
        <v>5929</v>
      </c>
      <c r="E97" s="31" t="s">
        <v>68</v>
      </c>
      <c r="F97" s="31" t="s">
        <v>5927</v>
      </c>
      <c r="G97" s="42">
        <v>13978.53</v>
      </c>
      <c r="H97" s="42">
        <v>12852.64</v>
      </c>
      <c r="I97" s="42">
        <v>13232.87</v>
      </c>
      <c r="J97" s="42">
        <v>15735.26</v>
      </c>
    </row>
    <row r="98" spans="1:10" x14ac:dyDescent="0.35">
      <c r="A98" s="29" t="s">
        <v>48</v>
      </c>
      <c r="B98" s="29">
        <v>61531</v>
      </c>
      <c r="C98" s="29" t="s">
        <v>2389</v>
      </c>
      <c r="D98" s="29" t="s">
        <v>2391</v>
      </c>
      <c r="E98" s="32" t="s">
        <v>2390</v>
      </c>
      <c r="F98" s="31" t="s">
        <v>5926</v>
      </c>
      <c r="G98" s="42">
        <v>14046.69</v>
      </c>
      <c r="H98" s="42">
        <v>12915.31</v>
      </c>
      <c r="I98" s="42">
        <v>13297.4</v>
      </c>
      <c r="J98" s="42">
        <v>15811.99</v>
      </c>
    </row>
    <row r="99" spans="1:10" x14ac:dyDescent="0.35">
      <c r="A99" s="29" t="s">
        <v>48</v>
      </c>
      <c r="B99" s="29">
        <v>61531</v>
      </c>
      <c r="C99" s="29" t="s">
        <v>2392</v>
      </c>
      <c r="D99" s="29" t="s">
        <v>2394</v>
      </c>
      <c r="E99" s="32" t="s">
        <v>2393</v>
      </c>
      <c r="F99" s="31" t="s">
        <v>5926</v>
      </c>
      <c r="G99" s="42">
        <v>12376.72</v>
      </c>
      <c r="H99" s="42">
        <v>11379.85</v>
      </c>
      <c r="I99" s="42">
        <v>11716.51</v>
      </c>
      <c r="J99" s="42">
        <v>13932.14</v>
      </c>
    </row>
    <row r="100" spans="1:10" x14ac:dyDescent="0.35">
      <c r="A100" s="29" t="s">
        <v>48</v>
      </c>
      <c r="B100" s="29">
        <v>61531</v>
      </c>
      <c r="C100" s="29" t="s">
        <v>2395</v>
      </c>
      <c r="D100" s="29" t="s">
        <v>2397</v>
      </c>
      <c r="E100" s="32" t="s">
        <v>2396</v>
      </c>
      <c r="F100" s="31" t="s">
        <v>5926</v>
      </c>
      <c r="G100" s="42">
        <v>13273.05</v>
      </c>
      <c r="H100" s="42">
        <v>12203.98</v>
      </c>
      <c r="I100" s="42">
        <v>12565.03</v>
      </c>
      <c r="J100" s="42">
        <v>14941.12</v>
      </c>
    </row>
    <row r="101" spans="1:10" x14ac:dyDescent="0.35">
      <c r="A101" s="29" t="str">
        <f>TEXT(4,"00")</f>
        <v>04</v>
      </c>
      <c r="B101" s="29">
        <v>61549</v>
      </c>
      <c r="C101" s="29" t="s">
        <v>5928</v>
      </c>
      <c r="D101" s="29" t="s">
        <v>5929</v>
      </c>
      <c r="E101" s="31" t="s">
        <v>70</v>
      </c>
      <c r="F101" s="31" t="s">
        <v>5927</v>
      </c>
      <c r="G101" s="42">
        <v>15525.19</v>
      </c>
      <c r="H101" s="42">
        <v>14274.73</v>
      </c>
      <c r="I101" s="42">
        <v>14697.04</v>
      </c>
      <c r="J101" s="42">
        <v>17476.3</v>
      </c>
    </row>
    <row r="102" spans="1:10" x14ac:dyDescent="0.35">
      <c r="A102" s="29" t="str">
        <f>TEXT(4,"00")</f>
        <v>04</v>
      </c>
      <c r="B102" s="29">
        <v>73379</v>
      </c>
      <c r="C102" s="29" t="s">
        <v>5928</v>
      </c>
      <c r="D102" s="29" t="s">
        <v>5929</v>
      </c>
      <c r="E102" s="31" t="s">
        <v>72</v>
      </c>
      <c r="F102" s="31" t="s">
        <v>5927</v>
      </c>
      <c r="G102" s="42">
        <v>16200.84</v>
      </c>
      <c r="H102" s="42">
        <v>14895.95</v>
      </c>
      <c r="I102" s="42">
        <v>15336.64</v>
      </c>
      <c r="J102" s="42">
        <v>18236.849999999999</v>
      </c>
    </row>
    <row r="103" spans="1:10" x14ac:dyDescent="0.35">
      <c r="A103" s="29" t="str">
        <f>TEXT(4,"00")</f>
        <v>04</v>
      </c>
      <c r="B103" s="29">
        <v>75507</v>
      </c>
      <c r="C103" s="29" t="s">
        <v>5928</v>
      </c>
      <c r="D103" s="29" t="s">
        <v>5929</v>
      </c>
      <c r="E103" s="31" t="s">
        <v>74</v>
      </c>
      <c r="F103" s="31" t="s">
        <v>5927</v>
      </c>
      <c r="G103" s="42">
        <v>14593.54</v>
      </c>
      <c r="H103" s="42">
        <v>13418.11</v>
      </c>
      <c r="I103" s="42">
        <v>13815.08</v>
      </c>
      <c r="J103" s="42">
        <v>16427.55</v>
      </c>
    </row>
    <row r="104" spans="1:10" x14ac:dyDescent="0.35">
      <c r="A104" s="29" t="s">
        <v>75</v>
      </c>
      <c r="B104" s="29">
        <v>10058</v>
      </c>
      <c r="C104" s="29" t="s">
        <v>2398</v>
      </c>
      <c r="D104" s="29" t="s">
        <v>2400</v>
      </c>
      <c r="E104" s="32" t="s">
        <v>2399</v>
      </c>
      <c r="F104" s="31" t="s">
        <v>5926</v>
      </c>
      <c r="G104" s="42">
        <v>12511.46</v>
      </c>
      <c r="H104" s="42">
        <v>11503.74</v>
      </c>
      <c r="I104" s="42">
        <v>11844.07</v>
      </c>
      <c r="J104" s="42">
        <v>14083.82</v>
      </c>
    </row>
    <row r="105" spans="1:10" x14ac:dyDescent="0.35">
      <c r="A105" s="29" t="str">
        <f>TEXT(5,"00")</f>
        <v>05</v>
      </c>
      <c r="B105" s="29">
        <v>61556</v>
      </c>
      <c r="C105" s="29" t="s">
        <v>5928</v>
      </c>
      <c r="D105" s="29" t="s">
        <v>5929</v>
      </c>
      <c r="E105" s="31" t="s">
        <v>77</v>
      </c>
      <c r="F105" s="31" t="s">
        <v>5927</v>
      </c>
      <c r="G105" s="42">
        <v>12356.56</v>
      </c>
      <c r="H105" s="42">
        <v>11361.32</v>
      </c>
      <c r="I105" s="42">
        <v>11697.43</v>
      </c>
      <c r="J105" s="42">
        <v>13909.45</v>
      </c>
    </row>
    <row r="106" spans="1:10" x14ac:dyDescent="0.35">
      <c r="A106" s="29" t="str">
        <f>TEXT(5,"00")</f>
        <v>05</v>
      </c>
      <c r="B106" s="29">
        <v>61564</v>
      </c>
      <c r="C106" s="29" t="s">
        <v>5928</v>
      </c>
      <c r="D106" s="29" t="s">
        <v>5929</v>
      </c>
      <c r="E106" s="31" t="s">
        <v>79</v>
      </c>
      <c r="F106" s="31" t="s">
        <v>5927</v>
      </c>
      <c r="G106" s="42">
        <v>12432.88</v>
      </c>
      <c r="H106" s="42">
        <v>11431.49</v>
      </c>
      <c r="I106" s="42">
        <v>11769.68</v>
      </c>
      <c r="J106" s="42">
        <v>13995.36</v>
      </c>
    </row>
    <row r="107" spans="1:10" x14ac:dyDescent="0.35">
      <c r="A107" s="29" t="str">
        <f>TEXT(5,"00")</f>
        <v>05</v>
      </c>
      <c r="B107" s="29">
        <v>61572</v>
      </c>
      <c r="C107" s="29" t="s">
        <v>5928</v>
      </c>
      <c r="D107" s="29" t="s">
        <v>5929</v>
      </c>
      <c r="E107" s="31" t="s">
        <v>81</v>
      </c>
      <c r="F107" s="31" t="s">
        <v>5927</v>
      </c>
      <c r="G107" s="42">
        <v>13389.5</v>
      </c>
      <c r="H107" s="42">
        <v>12311.06</v>
      </c>
      <c r="I107" s="42">
        <v>12675.27</v>
      </c>
      <c r="J107" s="42">
        <v>15072.21</v>
      </c>
    </row>
    <row r="108" spans="1:10" x14ac:dyDescent="0.35">
      <c r="A108" s="29" t="str">
        <f>TEXT(5,"00")</f>
        <v>05</v>
      </c>
      <c r="B108" s="29">
        <v>61580</v>
      </c>
      <c r="C108" s="29" t="s">
        <v>5928</v>
      </c>
      <c r="D108" s="29" t="s">
        <v>5929</v>
      </c>
      <c r="E108" s="31" t="s">
        <v>83</v>
      </c>
      <c r="F108" s="31" t="s">
        <v>5927</v>
      </c>
      <c r="G108" s="42">
        <v>12483.38</v>
      </c>
      <c r="H108" s="42">
        <v>11477.92</v>
      </c>
      <c r="I108" s="42">
        <v>11817.48</v>
      </c>
      <c r="J108" s="42">
        <v>14052.21</v>
      </c>
    </row>
    <row r="109" spans="1:10" x14ac:dyDescent="0.35">
      <c r="A109" s="29" t="str">
        <f>TEXT(6,"00")</f>
        <v>06</v>
      </c>
      <c r="B109" s="29">
        <v>61598</v>
      </c>
      <c r="C109" s="29" t="s">
        <v>5928</v>
      </c>
      <c r="D109" s="29" t="s">
        <v>5929</v>
      </c>
      <c r="E109" s="31" t="s">
        <v>86</v>
      </c>
      <c r="F109" s="31" t="s">
        <v>5927</v>
      </c>
      <c r="G109" s="42">
        <v>14820.67</v>
      </c>
      <c r="H109" s="42">
        <v>13626.96</v>
      </c>
      <c r="I109" s="42">
        <v>14030.1</v>
      </c>
      <c r="J109" s="42">
        <v>16683.240000000002</v>
      </c>
    </row>
    <row r="110" spans="1:10" x14ac:dyDescent="0.35">
      <c r="A110" s="29" t="str">
        <f>TEXT(6,"00")</f>
        <v>06</v>
      </c>
      <c r="B110" s="29">
        <v>61606</v>
      </c>
      <c r="C110" s="29" t="s">
        <v>5928</v>
      </c>
      <c r="D110" s="29" t="s">
        <v>5929</v>
      </c>
      <c r="E110" s="31" t="s">
        <v>88</v>
      </c>
      <c r="F110" s="31" t="s">
        <v>5927</v>
      </c>
      <c r="G110" s="42">
        <v>14385.65</v>
      </c>
      <c r="H110" s="42">
        <v>13226.97</v>
      </c>
      <c r="I110" s="42">
        <v>13618.28</v>
      </c>
      <c r="J110" s="42">
        <v>16193.54</v>
      </c>
    </row>
    <row r="111" spans="1:10" x14ac:dyDescent="0.35">
      <c r="A111" s="29" t="str">
        <f>TEXT(6,"00")</f>
        <v>06</v>
      </c>
      <c r="B111" s="29">
        <v>61614</v>
      </c>
      <c r="C111" s="29" t="s">
        <v>5928</v>
      </c>
      <c r="D111" s="29" t="s">
        <v>5929</v>
      </c>
      <c r="E111" s="31" t="s">
        <v>90</v>
      </c>
      <c r="F111" s="31" t="s">
        <v>5927</v>
      </c>
      <c r="G111" s="42">
        <v>14662.83</v>
      </c>
      <c r="H111" s="42">
        <v>13481.83</v>
      </c>
      <c r="I111" s="42">
        <v>13880.68</v>
      </c>
      <c r="J111" s="42">
        <v>16505.560000000001</v>
      </c>
    </row>
    <row r="112" spans="1:10" x14ac:dyDescent="0.35">
      <c r="A112" s="29" t="str">
        <f>TEXT(6,"00")</f>
        <v>06</v>
      </c>
      <c r="B112" s="29">
        <v>61622</v>
      </c>
      <c r="C112" s="29" t="s">
        <v>5928</v>
      </c>
      <c r="D112" s="29" t="s">
        <v>5929</v>
      </c>
      <c r="E112" s="31" t="s">
        <v>92</v>
      </c>
      <c r="F112" s="31" t="s">
        <v>5927</v>
      </c>
      <c r="G112" s="42">
        <v>16291.31</v>
      </c>
      <c r="H112" s="42">
        <v>14979.14</v>
      </c>
      <c r="I112" s="42">
        <v>15422.28</v>
      </c>
      <c r="J112" s="42">
        <v>18338.689999999999</v>
      </c>
    </row>
    <row r="113" spans="1:10" x14ac:dyDescent="0.35">
      <c r="A113" s="29" t="s">
        <v>93</v>
      </c>
      <c r="B113" s="29">
        <v>10074</v>
      </c>
      <c r="C113" s="29" t="s">
        <v>2401</v>
      </c>
      <c r="D113" s="29" t="s">
        <v>2403</v>
      </c>
      <c r="E113" s="32" t="s">
        <v>2402</v>
      </c>
      <c r="F113" s="31" t="s">
        <v>5926</v>
      </c>
      <c r="G113" s="42">
        <v>14446.73</v>
      </c>
      <c r="H113" s="42">
        <v>13283.13</v>
      </c>
      <c r="I113" s="42">
        <v>13676.1</v>
      </c>
      <c r="J113" s="42">
        <v>16262.3</v>
      </c>
    </row>
    <row r="114" spans="1:10" x14ac:dyDescent="0.35">
      <c r="A114" s="29" t="s">
        <v>93</v>
      </c>
      <c r="B114" s="29">
        <v>10074</v>
      </c>
      <c r="C114" s="29" t="s">
        <v>2404</v>
      </c>
      <c r="D114" s="29" t="s">
        <v>2406</v>
      </c>
      <c r="E114" s="32" t="s">
        <v>2405</v>
      </c>
      <c r="F114" s="31" t="s">
        <v>5926</v>
      </c>
      <c r="G114" s="42">
        <v>14427.26</v>
      </c>
      <c r="H114" s="42">
        <v>13265.23</v>
      </c>
      <c r="I114" s="42">
        <v>13657.67</v>
      </c>
      <c r="J114" s="42">
        <v>16240.38</v>
      </c>
    </row>
    <row r="115" spans="1:10" x14ac:dyDescent="0.35">
      <c r="A115" s="29" t="s">
        <v>93</v>
      </c>
      <c r="B115" s="29">
        <v>10074</v>
      </c>
      <c r="C115" s="29" t="s">
        <v>2407</v>
      </c>
      <c r="D115" s="29" t="s">
        <v>2409</v>
      </c>
      <c r="E115" s="32" t="s">
        <v>2408</v>
      </c>
      <c r="F115" s="31" t="s">
        <v>5926</v>
      </c>
      <c r="G115" s="42">
        <v>14360.22</v>
      </c>
      <c r="H115" s="42">
        <v>13203.59</v>
      </c>
      <c r="I115" s="42">
        <v>13594.21</v>
      </c>
      <c r="J115" s="42">
        <v>16164.92</v>
      </c>
    </row>
    <row r="116" spans="1:10" x14ac:dyDescent="0.35">
      <c r="A116" s="29" t="s">
        <v>93</v>
      </c>
      <c r="B116" s="29">
        <v>10074</v>
      </c>
      <c r="C116" s="29" t="s">
        <v>2410</v>
      </c>
      <c r="D116" s="29" t="s">
        <v>2412</v>
      </c>
      <c r="E116" s="32" t="s">
        <v>2411</v>
      </c>
      <c r="F116" s="31" t="s">
        <v>5926</v>
      </c>
      <c r="G116" s="42">
        <v>14376.76</v>
      </c>
      <c r="H116" s="42">
        <v>13218.79</v>
      </c>
      <c r="I116" s="42">
        <v>13609.86</v>
      </c>
      <c r="J116" s="42">
        <v>16183.53</v>
      </c>
    </row>
    <row r="117" spans="1:10" x14ac:dyDescent="0.35">
      <c r="A117" s="29" t="s">
        <v>93</v>
      </c>
      <c r="B117" s="29">
        <v>10074</v>
      </c>
      <c r="C117" s="29" t="s">
        <v>2413</v>
      </c>
      <c r="D117" s="29" t="s">
        <v>2415</v>
      </c>
      <c r="E117" s="32" t="s">
        <v>2414</v>
      </c>
      <c r="F117" s="31" t="s">
        <v>5926</v>
      </c>
      <c r="G117" s="42">
        <v>14372.45</v>
      </c>
      <c r="H117" s="42">
        <v>13214.84</v>
      </c>
      <c r="I117" s="42">
        <v>13605.79</v>
      </c>
      <c r="J117" s="42">
        <v>16178.69</v>
      </c>
    </row>
    <row r="118" spans="1:10" x14ac:dyDescent="0.35">
      <c r="A118" s="29" t="s">
        <v>93</v>
      </c>
      <c r="B118" s="29">
        <v>10074</v>
      </c>
      <c r="C118" s="29" t="s">
        <v>2416</v>
      </c>
      <c r="D118" s="29" t="s">
        <v>2418</v>
      </c>
      <c r="E118" s="32" t="s">
        <v>2417</v>
      </c>
      <c r="F118" s="31" t="s">
        <v>5926</v>
      </c>
      <c r="G118" s="42">
        <v>15257.06</v>
      </c>
      <c r="H118" s="42">
        <v>14028.2</v>
      </c>
      <c r="I118" s="42">
        <v>14443.21</v>
      </c>
      <c r="J118" s="42">
        <v>17174.47</v>
      </c>
    </row>
    <row r="119" spans="1:10" x14ac:dyDescent="0.35">
      <c r="A119" s="29" t="s">
        <v>93</v>
      </c>
      <c r="B119" s="29">
        <v>10074</v>
      </c>
      <c r="C119" s="29" t="s">
        <v>2419</v>
      </c>
      <c r="D119" s="29" t="s">
        <v>2421</v>
      </c>
      <c r="E119" s="32" t="s">
        <v>2420</v>
      </c>
      <c r="F119" s="31" t="s">
        <v>5926</v>
      </c>
      <c r="G119" s="42">
        <v>11891.19</v>
      </c>
      <c r="H119" s="42">
        <v>10933.42</v>
      </c>
      <c r="I119" s="42">
        <v>11256.88</v>
      </c>
      <c r="J119" s="42">
        <v>13385.59</v>
      </c>
    </row>
    <row r="120" spans="1:10" x14ac:dyDescent="0.35">
      <c r="A120" s="29" t="s">
        <v>93</v>
      </c>
      <c r="B120" s="29">
        <v>10074</v>
      </c>
      <c r="C120" s="29" t="s">
        <v>2422</v>
      </c>
      <c r="D120" s="29" t="s">
        <v>2424</v>
      </c>
      <c r="E120" s="32" t="s">
        <v>2423</v>
      </c>
      <c r="F120" s="31" t="s">
        <v>5926</v>
      </c>
      <c r="G120" s="42">
        <v>14523.73</v>
      </c>
      <c r="H120" s="42">
        <v>13353.93</v>
      </c>
      <c r="I120" s="42">
        <v>13748.99</v>
      </c>
      <c r="J120" s="42">
        <v>16348.98</v>
      </c>
    </row>
    <row r="121" spans="1:10" x14ac:dyDescent="0.35">
      <c r="A121" s="29" t="str">
        <f>TEXT(7,"00")</f>
        <v>07</v>
      </c>
      <c r="B121" s="29">
        <v>61630</v>
      </c>
      <c r="C121" s="29" t="s">
        <v>5928</v>
      </c>
      <c r="D121" s="29" t="s">
        <v>5929</v>
      </c>
      <c r="E121" s="31" t="s">
        <v>95</v>
      </c>
      <c r="F121" s="31" t="s">
        <v>5927</v>
      </c>
      <c r="G121" s="42">
        <v>11557.84</v>
      </c>
      <c r="H121" s="42">
        <v>10626.92</v>
      </c>
      <c r="I121" s="42">
        <v>10941.31</v>
      </c>
      <c r="J121" s="42">
        <v>13010.35</v>
      </c>
    </row>
    <row r="122" spans="1:10" x14ac:dyDescent="0.35">
      <c r="A122" s="29" t="str">
        <f>TEXT(7,"00")</f>
        <v>07</v>
      </c>
      <c r="B122" s="29">
        <v>61648</v>
      </c>
      <c r="C122" s="29" t="s">
        <v>5928</v>
      </c>
      <c r="D122" s="29" t="s">
        <v>5929</v>
      </c>
      <c r="E122" s="31" t="s">
        <v>97</v>
      </c>
      <c r="F122" s="31" t="s">
        <v>5927</v>
      </c>
      <c r="G122" s="42">
        <v>15195.07</v>
      </c>
      <c r="H122" s="42">
        <v>13971.2</v>
      </c>
      <c r="I122" s="42">
        <v>14384.52</v>
      </c>
      <c r="J122" s="42">
        <v>17104.689999999999</v>
      </c>
    </row>
    <row r="123" spans="1:10" x14ac:dyDescent="0.35">
      <c r="A123" s="29" t="s">
        <v>93</v>
      </c>
      <c r="B123" s="29">
        <v>61648</v>
      </c>
      <c r="C123" s="29" t="s">
        <v>2425</v>
      </c>
      <c r="D123" s="29" t="s">
        <v>2427</v>
      </c>
      <c r="E123" s="32" t="s">
        <v>2426</v>
      </c>
      <c r="F123" s="31" t="s">
        <v>5926</v>
      </c>
      <c r="G123" s="42">
        <v>12529.81</v>
      </c>
      <c r="H123" s="42">
        <v>11520.6</v>
      </c>
      <c r="I123" s="42">
        <v>11861.43</v>
      </c>
      <c r="J123" s="42">
        <v>14104.47</v>
      </c>
    </row>
    <row r="124" spans="1:10" x14ac:dyDescent="0.35">
      <c r="A124" s="29" t="s">
        <v>93</v>
      </c>
      <c r="B124" s="29">
        <v>61648</v>
      </c>
      <c r="C124" s="29" t="s">
        <v>2428</v>
      </c>
      <c r="D124" s="29" t="s">
        <v>2430</v>
      </c>
      <c r="E124" s="32" t="s">
        <v>2429</v>
      </c>
      <c r="F124" s="31" t="s">
        <v>5926</v>
      </c>
      <c r="G124" s="42">
        <v>14811.05</v>
      </c>
      <c r="H124" s="42">
        <v>13618.11</v>
      </c>
      <c r="I124" s="42">
        <v>14020.99</v>
      </c>
      <c r="J124" s="42">
        <v>16672.41</v>
      </c>
    </row>
    <row r="125" spans="1:10" x14ac:dyDescent="0.35">
      <c r="A125" s="29" t="s">
        <v>93</v>
      </c>
      <c r="B125" s="29">
        <v>61648</v>
      </c>
      <c r="C125" s="29" t="s">
        <v>2431</v>
      </c>
      <c r="D125" s="29" t="s">
        <v>2433</v>
      </c>
      <c r="E125" s="32" t="s">
        <v>2432</v>
      </c>
      <c r="F125" s="31" t="s">
        <v>5926</v>
      </c>
      <c r="G125" s="42">
        <v>12218.42</v>
      </c>
      <c r="H125" s="42">
        <v>11234.3</v>
      </c>
      <c r="I125" s="42">
        <v>11566.66</v>
      </c>
      <c r="J125" s="42">
        <v>13753.95</v>
      </c>
    </row>
    <row r="126" spans="1:10" x14ac:dyDescent="0.35">
      <c r="A126" s="29" t="str">
        <f>TEXT(7,"00")</f>
        <v>07</v>
      </c>
      <c r="B126" s="29">
        <v>61655</v>
      </c>
      <c r="C126" s="29" t="s">
        <v>5928</v>
      </c>
      <c r="D126" s="29" t="s">
        <v>5929</v>
      </c>
      <c r="E126" s="31" t="s">
        <v>99</v>
      </c>
      <c r="F126" s="31" t="s">
        <v>5927</v>
      </c>
      <c r="G126" s="42">
        <v>12207.55</v>
      </c>
      <c r="H126" s="42">
        <v>11224.31</v>
      </c>
      <c r="I126" s="42">
        <v>11556.37</v>
      </c>
      <c r="J126" s="42">
        <v>13741.72</v>
      </c>
    </row>
    <row r="127" spans="1:10" x14ac:dyDescent="0.35">
      <c r="A127" s="29" t="str">
        <f>TEXT(7,"00")</f>
        <v>07</v>
      </c>
      <c r="B127" s="29">
        <v>61663</v>
      </c>
      <c r="C127" s="29" t="s">
        <v>5928</v>
      </c>
      <c r="D127" s="29" t="s">
        <v>5929</v>
      </c>
      <c r="E127" s="31" t="s">
        <v>101</v>
      </c>
      <c r="F127" s="31" t="s">
        <v>5927</v>
      </c>
      <c r="G127" s="42">
        <v>12095.23</v>
      </c>
      <c r="H127" s="42">
        <v>11121.03</v>
      </c>
      <c r="I127" s="42">
        <v>11450.04</v>
      </c>
      <c r="J127" s="42">
        <v>13615.28</v>
      </c>
    </row>
    <row r="128" spans="1:10" x14ac:dyDescent="0.35">
      <c r="A128" s="29" t="s">
        <v>93</v>
      </c>
      <c r="B128" s="29">
        <v>61663</v>
      </c>
      <c r="C128" s="29" t="s">
        <v>2434</v>
      </c>
      <c r="D128" s="29" t="s">
        <v>2436</v>
      </c>
      <c r="E128" s="32" t="s">
        <v>2435</v>
      </c>
      <c r="F128" s="31" t="s">
        <v>5926</v>
      </c>
      <c r="G128" s="42">
        <v>12085.94</v>
      </c>
      <c r="H128" s="42">
        <v>11112.49</v>
      </c>
      <c r="I128" s="42">
        <v>11441.25</v>
      </c>
      <c r="J128" s="42">
        <v>13604.83</v>
      </c>
    </row>
    <row r="129" spans="1:10" x14ac:dyDescent="0.35">
      <c r="A129" s="29" t="str">
        <f t="shared" ref="A129:A136" si="0">TEXT(7,"00")</f>
        <v>07</v>
      </c>
      <c r="B129" s="29">
        <v>61671</v>
      </c>
      <c r="C129" s="29" t="s">
        <v>5928</v>
      </c>
      <c r="D129" s="29" t="s">
        <v>5929</v>
      </c>
      <c r="E129" s="31" t="s">
        <v>103</v>
      </c>
      <c r="F129" s="31" t="s">
        <v>5927</v>
      </c>
      <c r="G129" s="42">
        <v>11742.86</v>
      </c>
      <c r="H129" s="42">
        <v>10797.04</v>
      </c>
      <c r="I129" s="42">
        <v>11116.46</v>
      </c>
      <c r="J129" s="42">
        <v>13218.62</v>
      </c>
    </row>
    <row r="130" spans="1:10" x14ac:dyDescent="0.35">
      <c r="A130" s="29" t="str">
        <f t="shared" si="0"/>
        <v>07</v>
      </c>
      <c r="B130" s="29">
        <v>61697</v>
      </c>
      <c r="C130" s="29" t="s">
        <v>5928</v>
      </c>
      <c r="D130" s="29" t="s">
        <v>5929</v>
      </c>
      <c r="E130" s="31" t="s">
        <v>105</v>
      </c>
      <c r="F130" s="31" t="s">
        <v>5927</v>
      </c>
      <c r="G130" s="42">
        <v>15053.59</v>
      </c>
      <c r="H130" s="42">
        <v>13841.11</v>
      </c>
      <c r="I130" s="42">
        <v>14250.59</v>
      </c>
      <c r="J130" s="42">
        <v>16945.419999999998</v>
      </c>
    </row>
    <row r="131" spans="1:10" x14ac:dyDescent="0.35">
      <c r="A131" s="29" t="str">
        <f t="shared" si="0"/>
        <v>07</v>
      </c>
      <c r="B131" s="29">
        <v>61705</v>
      </c>
      <c r="C131" s="29" t="s">
        <v>5928</v>
      </c>
      <c r="D131" s="29" t="s">
        <v>5929</v>
      </c>
      <c r="E131" s="31" t="s">
        <v>107</v>
      </c>
      <c r="F131" s="31" t="s">
        <v>5927</v>
      </c>
      <c r="G131" s="42">
        <v>12117.42</v>
      </c>
      <c r="H131" s="42">
        <v>11141.44</v>
      </c>
      <c r="I131" s="42">
        <v>11471.05</v>
      </c>
      <c r="J131" s="42">
        <v>13640.26</v>
      </c>
    </row>
    <row r="132" spans="1:10" x14ac:dyDescent="0.35">
      <c r="A132" s="29" t="str">
        <f t="shared" si="0"/>
        <v>07</v>
      </c>
      <c r="B132" s="29">
        <v>61713</v>
      </c>
      <c r="C132" s="29" t="s">
        <v>5928</v>
      </c>
      <c r="D132" s="29" t="s">
        <v>5929</v>
      </c>
      <c r="E132" s="31" t="s">
        <v>109</v>
      </c>
      <c r="F132" s="31" t="s">
        <v>5927</v>
      </c>
      <c r="G132" s="42">
        <v>11524.32</v>
      </c>
      <c r="H132" s="42">
        <v>10596.11</v>
      </c>
      <c r="I132" s="42">
        <v>10909.58</v>
      </c>
      <c r="J132" s="42">
        <v>12972.62</v>
      </c>
    </row>
    <row r="133" spans="1:10" x14ac:dyDescent="0.35">
      <c r="A133" s="29" t="str">
        <f t="shared" si="0"/>
        <v>07</v>
      </c>
      <c r="B133" s="29">
        <v>61721</v>
      </c>
      <c r="C133" s="29" t="s">
        <v>5928</v>
      </c>
      <c r="D133" s="29" t="s">
        <v>5929</v>
      </c>
      <c r="E133" s="31" t="s">
        <v>111</v>
      </c>
      <c r="F133" s="31" t="s">
        <v>5927</v>
      </c>
      <c r="G133" s="42">
        <v>12130.56</v>
      </c>
      <c r="H133" s="42">
        <v>11153.51</v>
      </c>
      <c r="I133" s="42">
        <v>11483.48</v>
      </c>
      <c r="J133" s="42">
        <v>13655.04</v>
      </c>
    </row>
    <row r="134" spans="1:10" x14ac:dyDescent="0.35">
      <c r="A134" s="29" t="str">
        <f t="shared" si="0"/>
        <v>07</v>
      </c>
      <c r="B134" s="29">
        <v>61739</v>
      </c>
      <c r="C134" s="29" t="s">
        <v>5928</v>
      </c>
      <c r="D134" s="29" t="s">
        <v>5929</v>
      </c>
      <c r="E134" s="31" t="s">
        <v>113</v>
      </c>
      <c r="F134" s="31" t="s">
        <v>5927</v>
      </c>
      <c r="G134" s="42">
        <v>12076.43</v>
      </c>
      <c r="H134" s="42">
        <v>11103.75</v>
      </c>
      <c r="I134" s="42">
        <v>11432.24</v>
      </c>
      <c r="J134" s="42">
        <v>13594.12</v>
      </c>
    </row>
    <row r="135" spans="1:10" x14ac:dyDescent="0.35">
      <c r="A135" s="29" t="str">
        <f t="shared" si="0"/>
        <v>07</v>
      </c>
      <c r="B135" s="29">
        <v>61747</v>
      </c>
      <c r="C135" s="29" t="s">
        <v>5928</v>
      </c>
      <c r="D135" s="29" t="s">
        <v>5929</v>
      </c>
      <c r="E135" s="31" t="s">
        <v>115</v>
      </c>
      <c r="F135" s="31" t="s">
        <v>5927</v>
      </c>
      <c r="G135" s="42">
        <v>11551.95</v>
      </c>
      <c r="H135" s="42">
        <v>10621.51</v>
      </c>
      <c r="I135" s="42">
        <v>10935.74</v>
      </c>
      <c r="J135" s="42">
        <v>13003.72</v>
      </c>
    </row>
    <row r="136" spans="1:10" x14ac:dyDescent="0.35">
      <c r="A136" s="29" t="str">
        <f t="shared" si="0"/>
        <v>07</v>
      </c>
      <c r="B136" s="29">
        <v>61754</v>
      </c>
      <c r="C136" s="29" t="s">
        <v>5928</v>
      </c>
      <c r="D136" s="29" t="s">
        <v>5929</v>
      </c>
      <c r="E136" s="31" t="s">
        <v>117</v>
      </c>
      <c r="F136" s="31" t="s">
        <v>5927</v>
      </c>
      <c r="G136" s="42">
        <v>12524.82</v>
      </c>
      <c r="H136" s="42">
        <v>11516.02</v>
      </c>
      <c r="I136" s="42">
        <v>11856.71</v>
      </c>
      <c r="J136" s="42">
        <v>14098.86</v>
      </c>
    </row>
    <row r="137" spans="1:10" x14ac:dyDescent="0.35">
      <c r="A137" s="29" t="s">
        <v>93</v>
      </c>
      <c r="B137" s="29">
        <v>61754</v>
      </c>
      <c r="C137" s="29" t="s">
        <v>2437</v>
      </c>
      <c r="D137" s="29" t="s">
        <v>2439</v>
      </c>
      <c r="E137" s="32" t="s">
        <v>2438</v>
      </c>
      <c r="F137" s="31" t="s">
        <v>5926</v>
      </c>
      <c r="G137" s="42">
        <v>13160.04</v>
      </c>
      <c r="H137" s="42">
        <v>12100.08</v>
      </c>
      <c r="I137" s="42">
        <v>12458.05</v>
      </c>
      <c r="J137" s="42">
        <v>14813.91</v>
      </c>
    </row>
    <row r="138" spans="1:10" x14ac:dyDescent="0.35">
      <c r="A138" s="29" t="s">
        <v>93</v>
      </c>
      <c r="B138" s="29">
        <v>61754</v>
      </c>
      <c r="C138" s="29" t="s">
        <v>2440</v>
      </c>
      <c r="D138" s="29" t="s">
        <v>2442</v>
      </c>
      <c r="E138" s="32" t="s">
        <v>2441</v>
      </c>
      <c r="F138" s="31" t="s">
        <v>5926</v>
      </c>
      <c r="G138" s="42">
        <v>11577.09</v>
      </c>
      <c r="H138" s="42">
        <v>10644.62</v>
      </c>
      <c r="I138" s="42">
        <v>10959.53</v>
      </c>
      <c r="J138" s="42">
        <v>13032.02</v>
      </c>
    </row>
    <row r="139" spans="1:10" x14ac:dyDescent="0.35">
      <c r="A139" s="29" t="str">
        <f>TEXT(7,"00")</f>
        <v>07</v>
      </c>
      <c r="B139" s="29">
        <v>61762</v>
      </c>
      <c r="C139" s="29" t="s">
        <v>5928</v>
      </c>
      <c r="D139" s="29" t="s">
        <v>5929</v>
      </c>
      <c r="E139" s="31" t="s">
        <v>119</v>
      </c>
      <c r="F139" s="31" t="s">
        <v>5927</v>
      </c>
      <c r="G139" s="42">
        <v>12429.26</v>
      </c>
      <c r="H139" s="42">
        <v>11428.15</v>
      </c>
      <c r="I139" s="42">
        <v>11766.25</v>
      </c>
      <c r="J139" s="42">
        <v>13991.28</v>
      </c>
    </row>
    <row r="140" spans="1:10" x14ac:dyDescent="0.35">
      <c r="A140" s="29" t="str">
        <f>TEXT(7,"00")</f>
        <v>07</v>
      </c>
      <c r="B140" s="29">
        <v>61770</v>
      </c>
      <c r="C140" s="29" t="s">
        <v>5928</v>
      </c>
      <c r="D140" s="29" t="s">
        <v>5929</v>
      </c>
      <c r="E140" s="31" t="s">
        <v>121</v>
      </c>
      <c r="F140" s="31" t="s">
        <v>5927</v>
      </c>
      <c r="G140" s="42">
        <v>11434.87</v>
      </c>
      <c r="H140" s="42">
        <v>10513.86</v>
      </c>
      <c r="I140" s="42">
        <v>10824.9</v>
      </c>
      <c r="J140" s="42">
        <v>12871.93</v>
      </c>
    </row>
    <row r="141" spans="1:10" x14ac:dyDescent="0.35">
      <c r="A141" s="29" t="str">
        <f>TEXT(7,"00")</f>
        <v>07</v>
      </c>
      <c r="B141" s="29">
        <v>61788</v>
      </c>
      <c r="C141" s="29" t="s">
        <v>5928</v>
      </c>
      <c r="D141" s="29" t="s">
        <v>5929</v>
      </c>
      <c r="E141" s="31" t="s">
        <v>123</v>
      </c>
      <c r="F141" s="31" t="s">
        <v>5927</v>
      </c>
      <c r="G141" s="42">
        <v>15194.11</v>
      </c>
      <c r="H141" s="42">
        <v>13970.31</v>
      </c>
      <c r="I141" s="42">
        <v>14383.61</v>
      </c>
      <c r="J141" s="42">
        <v>17103.599999999999</v>
      </c>
    </row>
    <row r="142" spans="1:10" x14ac:dyDescent="0.35">
      <c r="A142" s="29" t="str">
        <f>TEXT(7,"00")</f>
        <v>07</v>
      </c>
      <c r="B142" s="29">
        <v>61796</v>
      </c>
      <c r="C142" s="29" t="s">
        <v>5928</v>
      </c>
      <c r="D142" s="29" t="s">
        <v>5929</v>
      </c>
      <c r="E142" s="31" t="s">
        <v>125</v>
      </c>
      <c r="F142" s="31" t="s">
        <v>5927</v>
      </c>
      <c r="G142" s="42">
        <v>14134.44</v>
      </c>
      <c r="H142" s="42">
        <v>12996</v>
      </c>
      <c r="I142" s="42">
        <v>13380.47</v>
      </c>
      <c r="J142" s="42">
        <v>15910.77</v>
      </c>
    </row>
    <row r="143" spans="1:10" x14ac:dyDescent="0.35">
      <c r="A143" s="29" t="s">
        <v>93</v>
      </c>
      <c r="B143" s="29">
        <v>61796</v>
      </c>
      <c r="C143" s="29" t="s">
        <v>2443</v>
      </c>
      <c r="D143" s="29" t="s">
        <v>2445</v>
      </c>
      <c r="E143" s="32" t="s">
        <v>2444</v>
      </c>
      <c r="F143" s="31" t="s">
        <v>5926</v>
      </c>
      <c r="G143" s="42">
        <v>14232.28</v>
      </c>
      <c r="H143" s="42">
        <v>13085.95</v>
      </c>
      <c r="I143" s="42">
        <v>13473.09</v>
      </c>
      <c r="J143" s="42">
        <v>16020.89</v>
      </c>
    </row>
    <row r="144" spans="1:10" x14ac:dyDescent="0.35">
      <c r="A144" s="29" t="s">
        <v>93</v>
      </c>
      <c r="B144" s="29">
        <v>61796</v>
      </c>
      <c r="C144" s="29" t="s">
        <v>2446</v>
      </c>
      <c r="D144" s="29" t="s">
        <v>2448</v>
      </c>
      <c r="E144" s="32" t="s">
        <v>2447</v>
      </c>
      <c r="F144" s="31" t="s">
        <v>5926</v>
      </c>
      <c r="G144" s="42">
        <v>14425.67</v>
      </c>
      <c r="H144" s="42">
        <v>13263.77</v>
      </c>
      <c r="I144" s="42">
        <v>13656.17</v>
      </c>
      <c r="J144" s="42">
        <v>16238.6</v>
      </c>
    </row>
    <row r="145" spans="1:10" x14ac:dyDescent="0.35">
      <c r="A145" s="29" t="s">
        <v>93</v>
      </c>
      <c r="B145" s="29">
        <v>61796</v>
      </c>
      <c r="C145" s="29" t="s">
        <v>2449</v>
      </c>
      <c r="D145" s="29" t="s">
        <v>2451</v>
      </c>
      <c r="E145" s="32" t="s">
        <v>2450</v>
      </c>
      <c r="F145" s="31" t="s">
        <v>5926</v>
      </c>
      <c r="G145" s="42">
        <v>14516.26</v>
      </c>
      <c r="H145" s="42">
        <v>13347.06</v>
      </c>
      <c r="I145" s="42">
        <v>13741.92</v>
      </c>
      <c r="J145" s="42">
        <v>16340.56</v>
      </c>
    </row>
    <row r="146" spans="1:10" ht="31" x14ac:dyDescent="0.35">
      <c r="A146" s="29" t="s">
        <v>93</v>
      </c>
      <c r="B146" s="29">
        <v>61796</v>
      </c>
      <c r="C146" s="29" t="s">
        <v>2452</v>
      </c>
      <c r="D146" s="29" t="s">
        <v>2454</v>
      </c>
      <c r="E146" s="32" t="s">
        <v>2453</v>
      </c>
      <c r="F146" s="31" t="s">
        <v>5926</v>
      </c>
      <c r="G146" s="42">
        <v>15188.22</v>
      </c>
      <c r="H146" s="42">
        <v>13964.9</v>
      </c>
      <c r="I146" s="42">
        <v>14378.04</v>
      </c>
      <c r="J146" s="42">
        <v>17096.97</v>
      </c>
    </row>
    <row r="147" spans="1:10" x14ac:dyDescent="0.35">
      <c r="A147" s="29" t="s">
        <v>93</v>
      </c>
      <c r="B147" s="29">
        <v>61796</v>
      </c>
      <c r="C147" s="29" t="s">
        <v>2455</v>
      </c>
      <c r="D147" s="29" t="s">
        <v>2457</v>
      </c>
      <c r="E147" s="32" t="s">
        <v>2456</v>
      </c>
      <c r="F147" s="31" t="s">
        <v>5926</v>
      </c>
      <c r="G147" s="42">
        <v>15274.05</v>
      </c>
      <c r="H147" s="42">
        <v>14043.81</v>
      </c>
      <c r="I147" s="42">
        <v>14459.29</v>
      </c>
      <c r="J147" s="42">
        <v>17193.59</v>
      </c>
    </row>
    <row r="148" spans="1:10" x14ac:dyDescent="0.35">
      <c r="A148" s="29" t="s">
        <v>93</v>
      </c>
      <c r="B148" s="29">
        <v>61796</v>
      </c>
      <c r="C148" s="29" t="s">
        <v>2458</v>
      </c>
      <c r="D148" s="29" t="s">
        <v>2460</v>
      </c>
      <c r="E148" s="32" t="s">
        <v>2459</v>
      </c>
      <c r="F148" s="31" t="s">
        <v>5926</v>
      </c>
      <c r="G148" s="42">
        <v>14295.91</v>
      </c>
      <c r="H148" s="42">
        <v>13144.46</v>
      </c>
      <c r="I148" s="42">
        <v>13533.33</v>
      </c>
      <c r="J148" s="42">
        <v>16092.53</v>
      </c>
    </row>
    <row r="149" spans="1:10" ht="31" x14ac:dyDescent="0.35">
      <c r="A149" s="29" t="s">
        <v>93</v>
      </c>
      <c r="B149" s="29">
        <v>61796</v>
      </c>
      <c r="C149" s="29" t="s">
        <v>2461</v>
      </c>
      <c r="D149" s="29" t="s">
        <v>2463</v>
      </c>
      <c r="E149" s="32" t="s">
        <v>2462</v>
      </c>
      <c r="F149" s="31" t="s">
        <v>5926</v>
      </c>
      <c r="G149" s="42">
        <v>14532.11</v>
      </c>
      <c r="H149" s="42">
        <v>13361.63</v>
      </c>
      <c r="I149" s="42">
        <v>13756.93</v>
      </c>
      <c r="J149" s="42">
        <v>16358.41</v>
      </c>
    </row>
    <row r="150" spans="1:10" x14ac:dyDescent="0.35">
      <c r="A150" s="29" t="str">
        <f>TEXT(7,"00")</f>
        <v>07</v>
      </c>
      <c r="B150" s="29">
        <v>61804</v>
      </c>
      <c r="C150" s="29" t="s">
        <v>5928</v>
      </c>
      <c r="D150" s="29" t="s">
        <v>5929</v>
      </c>
      <c r="E150" s="31" t="s">
        <v>127</v>
      </c>
      <c r="F150" s="31" t="s">
        <v>5927</v>
      </c>
      <c r="G150" s="42">
        <v>11582.52</v>
      </c>
      <c r="H150" s="42">
        <v>10649.62</v>
      </c>
      <c r="I150" s="42">
        <v>10964.68</v>
      </c>
      <c r="J150" s="42">
        <v>13038.14</v>
      </c>
    </row>
    <row r="151" spans="1:10" x14ac:dyDescent="0.35">
      <c r="A151" s="29" t="str">
        <f>TEXT(7,"00")</f>
        <v>07</v>
      </c>
      <c r="B151" s="29">
        <v>61812</v>
      </c>
      <c r="C151" s="29" t="s">
        <v>5928</v>
      </c>
      <c r="D151" s="29" t="s">
        <v>5929</v>
      </c>
      <c r="E151" s="31" t="s">
        <v>129</v>
      </c>
      <c r="F151" s="31" t="s">
        <v>5927</v>
      </c>
      <c r="G151" s="42">
        <v>11864.69</v>
      </c>
      <c r="H151" s="42">
        <v>10909.06</v>
      </c>
      <c r="I151" s="42">
        <v>11231.8</v>
      </c>
      <c r="J151" s="42">
        <v>13355.77</v>
      </c>
    </row>
    <row r="152" spans="1:10" x14ac:dyDescent="0.35">
      <c r="A152" s="29" t="s">
        <v>93</v>
      </c>
      <c r="B152" s="29">
        <v>77354</v>
      </c>
      <c r="C152" s="29" t="s">
        <v>2464</v>
      </c>
      <c r="D152" s="29" t="s">
        <v>2466</v>
      </c>
      <c r="E152" s="32" t="s">
        <v>2465</v>
      </c>
      <c r="F152" s="31" t="s">
        <v>5926</v>
      </c>
      <c r="G152" s="42">
        <v>14529.16</v>
      </c>
      <c r="H152" s="42">
        <v>13358.93</v>
      </c>
      <c r="I152" s="42">
        <v>13754.14</v>
      </c>
      <c r="J152" s="42">
        <v>16355.09</v>
      </c>
    </row>
    <row r="153" spans="1:10" x14ac:dyDescent="0.35">
      <c r="A153" s="29" t="s">
        <v>130</v>
      </c>
      <c r="B153" s="29">
        <v>10082</v>
      </c>
      <c r="C153" s="29" t="s">
        <v>2467</v>
      </c>
      <c r="D153" s="29" t="s">
        <v>2469</v>
      </c>
      <c r="E153" s="32" t="s">
        <v>2468</v>
      </c>
      <c r="F153" s="31" t="s">
        <v>5926</v>
      </c>
      <c r="G153" s="42">
        <v>13895.93</v>
      </c>
      <c r="H153" s="42">
        <v>12776.69</v>
      </c>
      <c r="I153" s="42">
        <v>13154.68</v>
      </c>
      <c r="J153" s="42">
        <v>15642.27</v>
      </c>
    </row>
    <row r="154" spans="1:10" x14ac:dyDescent="0.35">
      <c r="A154" s="29" t="str">
        <f>TEXT(8,"00")</f>
        <v>08</v>
      </c>
      <c r="B154" s="29">
        <v>61820</v>
      </c>
      <c r="C154" s="29" t="s">
        <v>5928</v>
      </c>
      <c r="D154" s="29" t="s">
        <v>5929</v>
      </c>
      <c r="E154" s="31" t="s">
        <v>132</v>
      </c>
      <c r="F154" s="31" t="s">
        <v>5927</v>
      </c>
      <c r="G154" s="42">
        <v>13844.75</v>
      </c>
      <c r="H154" s="42">
        <v>12729.63</v>
      </c>
      <c r="I154" s="42">
        <v>13106.23</v>
      </c>
      <c r="J154" s="42">
        <v>15584.66</v>
      </c>
    </row>
    <row r="155" spans="1:10" x14ac:dyDescent="0.35">
      <c r="A155" s="29" t="s">
        <v>130</v>
      </c>
      <c r="B155" s="29">
        <v>61820</v>
      </c>
      <c r="C155" s="29" t="s">
        <v>2470</v>
      </c>
      <c r="D155" s="29" t="s">
        <v>2472</v>
      </c>
      <c r="E155" s="32" t="s">
        <v>2471</v>
      </c>
      <c r="F155" s="31" t="s">
        <v>5926</v>
      </c>
      <c r="G155" s="42">
        <v>13023.77</v>
      </c>
      <c r="H155" s="42">
        <v>11974.78</v>
      </c>
      <c r="I155" s="42">
        <v>12329.05</v>
      </c>
      <c r="J155" s="42">
        <v>14660.51</v>
      </c>
    </row>
    <row r="156" spans="1:10" x14ac:dyDescent="0.35">
      <c r="A156" s="29" t="s">
        <v>133</v>
      </c>
      <c r="B156" s="29">
        <v>10090</v>
      </c>
      <c r="C156" s="29" t="s">
        <v>2473</v>
      </c>
      <c r="D156" s="29" t="s">
        <v>2475</v>
      </c>
      <c r="E156" s="32" t="s">
        <v>2474</v>
      </c>
      <c r="F156" s="31" t="s">
        <v>5926</v>
      </c>
      <c r="G156" s="42">
        <v>12071.45</v>
      </c>
      <c r="H156" s="42">
        <v>11099.17</v>
      </c>
      <c r="I156" s="42">
        <v>11427.53</v>
      </c>
      <c r="J156" s="42">
        <v>13588.51</v>
      </c>
    </row>
    <row r="157" spans="1:10" x14ac:dyDescent="0.35">
      <c r="A157" s="29" t="s">
        <v>133</v>
      </c>
      <c r="B157" s="29">
        <v>10090</v>
      </c>
      <c r="C157" s="29" t="s">
        <v>2476</v>
      </c>
      <c r="D157" s="29" t="s">
        <v>2478</v>
      </c>
      <c r="E157" s="32" t="s">
        <v>2477</v>
      </c>
      <c r="F157" s="31" t="s">
        <v>5926</v>
      </c>
      <c r="G157" s="42">
        <v>11772.3</v>
      </c>
      <c r="H157" s="42">
        <v>10824.11</v>
      </c>
      <c r="I157" s="42">
        <v>11144.33</v>
      </c>
      <c r="J157" s="42">
        <v>13251.76</v>
      </c>
    </row>
    <row r="158" spans="1:10" x14ac:dyDescent="0.35">
      <c r="A158" s="29" t="s">
        <v>133</v>
      </c>
      <c r="B158" s="29">
        <v>10090</v>
      </c>
      <c r="C158" s="29" t="s">
        <v>2479</v>
      </c>
      <c r="D158" s="29" t="s">
        <v>2481</v>
      </c>
      <c r="E158" s="32" t="s">
        <v>2480</v>
      </c>
      <c r="F158" s="31" t="s">
        <v>5926</v>
      </c>
      <c r="G158" s="42">
        <v>11886.21</v>
      </c>
      <c r="H158" s="42">
        <v>10928.84</v>
      </c>
      <c r="I158" s="42">
        <v>11252.16</v>
      </c>
      <c r="J158" s="42">
        <v>13379.99</v>
      </c>
    </row>
    <row r="159" spans="1:10" x14ac:dyDescent="0.35">
      <c r="A159" s="29" t="s">
        <v>133</v>
      </c>
      <c r="B159" s="29">
        <v>10090</v>
      </c>
      <c r="C159" s="29" t="s">
        <v>2482</v>
      </c>
      <c r="D159" s="29" t="s">
        <v>2484</v>
      </c>
      <c r="E159" s="32" t="s">
        <v>2483</v>
      </c>
      <c r="F159" s="31" t="s">
        <v>5926</v>
      </c>
      <c r="G159" s="42">
        <v>11323</v>
      </c>
      <c r="H159" s="42">
        <v>10411</v>
      </c>
      <c r="I159" s="42">
        <v>10719</v>
      </c>
      <c r="J159" s="42">
        <v>12746</v>
      </c>
    </row>
    <row r="160" spans="1:10" x14ac:dyDescent="0.35">
      <c r="A160" s="29" t="str">
        <f>TEXT(9,"00")</f>
        <v>09</v>
      </c>
      <c r="B160" s="29">
        <v>61838</v>
      </c>
      <c r="C160" s="29" t="s">
        <v>5928</v>
      </c>
      <c r="D160" s="29" t="s">
        <v>5929</v>
      </c>
      <c r="E160" s="31" t="s">
        <v>135</v>
      </c>
      <c r="F160" s="31" t="s">
        <v>5927</v>
      </c>
      <c r="G160" s="42">
        <v>11819.17</v>
      </c>
      <c r="H160" s="42">
        <v>10867.21</v>
      </c>
      <c r="I160" s="42">
        <v>11188.71</v>
      </c>
      <c r="J160" s="42">
        <v>13304.53</v>
      </c>
    </row>
    <row r="161" spans="1:10" x14ac:dyDescent="0.35">
      <c r="A161" s="29" t="s">
        <v>133</v>
      </c>
      <c r="B161" s="29">
        <v>61838</v>
      </c>
      <c r="C161" s="29" t="s">
        <v>2485</v>
      </c>
      <c r="D161" s="29" t="s">
        <v>2487</v>
      </c>
      <c r="E161" s="32" t="s">
        <v>2486</v>
      </c>
      <c r="F161" s="31" t="s">
        <v>5926</v>
      </c>
      <c r="G161" s="42">
        <v>11734.93</v>
      </c>
      <c r="H161" s="42">
        <v>10789.75</v>
      </c>
      <c r="I161" s="42">
        <v>11108.96</v>
      </c>
      <c r="J161" s="42">
        <v>13209.7</v>
      </c>
    </row>
    <row r="162" spans="1:10" ht="31" x14ac:dyDescent="0.35">
      <c r="A162" s="29" t="s">
        <v>133</v>
      </c>
      <c r="B162" s="29">
        <v>61838</v>
      </c>
      <c r="C162" s="29" t="s">
        <v>2488</v>
      </c>
      <c r="D162" s="29" t="s">
        <v>2490</v>
      </c>
      <c r="E162" s="32" t="s">
        <v>2489</v>
      </c>
      <c r="F162" s="31" t="s">
        <v>5926</v>
      </c>
      <c r="G162" s="42">
        <v>11703.91</v>
      </c>
      <c r="H162" s="42">
        <v>10761.23</v>
      </c>
      <c r="I162" s="42">
        <v>11079.59</v>
      </c>
      <c r="J162" s="42">
        <v>13174.78</v>
      </c>
    </row>
    <row r="163" spans="1:10" x14ac:dyDescent="0.35">
      <c r="A163" s="29" t="s">
        <v>133</v>
      </c>
      <c r="B163" s="29">
        <v>61838</v>
      </c>
      <c r="C163" s="29" t="s">
        <v>2491</v>
      </c>
      <c r="D163" s="29" t="s">
        <v>2493</v>
      </c>
      <c r="E163" s="32" t="s">
        <v>2492</v>
      </c>
      <c r="F163" s="31" t="s">
        <v>5926</v>
      </c>
      <c r="G163" s="42">
        <v>11890.28</v>
      </c>
      <c r="H163" s="42">
        <v>10932.59</v>
      </c>
      <c r="I163" s="42">
        <v>11256.02</v>
      </c>
      <c r="J163" s="42">
        <v>13384.57</v>
      </c>
    </row>
    <row r="164" spans="1:10" x14ac:dyDescent="0.35">
      <c r="A164" s="29" t="s">
        <v>133</v>
      </c>
      <c r="B164" s="29">
        <v>61838</v>
      </c>
      <c r="C164" s="29" t="s">
        <v>2494</v>
      </c>
      <c r="D164" s="29" t="s">
        <v>2496</v>
      </c>
      <c r="E164" s="32" t="s">
        <v>2495</v>
      </c>
      <c r="F164" s="31" t="s">
        <v>5926</v>
      </c>
      <c r="G164" s="42">
        <v>12145.28</v>
      </c>
      <c r="H164" s="42">
        <v>11167.05</v>
      </c>
      <c r="I164" s="42">
        <v>11497.41</v>
      </c>
      <c r="J164" s="42">
        <v>13671.61</v>
      </c>
    </row>
    <row r="165" spans="1:10" x14ac:dyDescent="0.35">
      <c r="A165" s="29" t="s">
        <v>133</v>
      </c>
      <c r="B165" s="29">
        <v>61838</v>
      </c>
      <c r="C165" s="29" t="s">
        <v>2497</v>
      </c>
      <c r="D165" s="29" t="s">
        <v>2499</v>
      </c>
      <c r="E165" s="32" t="s">
        <v>2498</v>
      </c>
      <c r="F165" s="31" t="s">
        <v>5926</v>
      </c>
      <c r="G165" s="42">
        <v>11710.7</v>
      </c>
      <c r="H165" s="42">
        <v>10767.47</v>
      </c>
      <c r="I165" s="42">
        <v>11086.02</v>
      </c>
      <c r="J165" s="42">
        <v>13182.42</v>
      </c>
    </row>
    <row r="166" spans="1:10" x14ac:dyDescent="0.35">
      <c r="A166" s="29" t="s">
        <v>133</v>
      </c>
      <c r="B166" s="29">
        <v>61838</v>
      </c>
      <c r="C166" s="29" t="s">
        <v>2500</v>
      </c>
      <c r="D166" s="29" t="s">
        <v>2502</v>
      </c>
      <c r="E166" s="32" t="s">
        <v>2501</v>
      </c>
      <c r="F166" s="31" t="s">
        <v>5926</v>
      </c>
      <c r="G166" s="42">
        <v>12376.49</v>
      </c>
      <c r="H166" s="42">
        <v>11379.64</v>
      </c>
      <c r="I166" s="42">
        <v>11716.3</v>
      </c>
      <c r="J166" s="42">
        <v>13931.89</v>
      </c>
    </row>
    <row r="167" spans="1:10" x14ac:dyDescent="0.35">
      <c r="A167" s="29" t="str">
        <f>TEXT(9,"00")</f>
        <v>09</v>
      </c>
      <c r="B167" s="29">
        <v>61846</v>
      </c>
      <c r="C167" s="29" t="s">
        <v>5928</v>
      </c>
      <c r="D167" s="29" t="s">
        <v>5929</v>
      </c>
      <c r="E167" s="31" t="s">
        <v>137</v>
      </c>
      <c r="F167" s="31" t="s">
        <v>5927</v>
      </c>
      <c r="G167" s="42">
        <v>12656.11</v>
      </c>
      <c r="H167" s="42">
        <v>11636.74</v>
      </c>
      <c r="I167" s="42">
        <v>11981</v>
      </c>
      <c r="J167" s="42">
        <v>14246.65</v>
      </c>
    </row>
    <row r="168" spans="1:10" x14ac:dyDescent="0.35">
      <c r="A168" s="29" t="s">
        <v>133</v>
      </c>
      <c r="B168" s="29">
        <v>61846</v>
      </c>
      <c r="C168" s="29" t="s">
        <v>2503</v>
      </c>
      <c r="D168" s="29" t="s">
        <v>2505</v>
      </c>
      <c r="E168" s="32" t="s">
        <v>2504</v>
      </c>
      <c r="F168" s="31" t="s">
        <v>5926</v>
      </c>
      <c r="G168" s="42">
        <v>12468.89</v>
      </c>
      <c r="H168" s="42">
        <v>11464.59</v>
      </c>
      <c r="I168" s="42">
        <v>11803.76</v>
      </c>
      <c r="J168" s="42">
        <v>14035.9</v>
      </c>
    </row>
    <row r="169" spans="1:10" x14ac:dyDescent="0.35">
      <c r="A169" s="29" t="str">
        <f>TEXT(9,"00")</f>
        <v>09</v>
      </c>
      <c r="B169" s="29">
        <v>61853</v>
      </c>
      <c r="C169" s="29" t="s">
        <v>5928</v>
      </c>
      <c r="D169" s="29" t="s">
        <v>5929</v>
      </c>
      <c r="E169" s="31" t="s">
        <v>139</v>
      </c>
      <c r="F169" s="31" t="s">
        <v>5927</v>
      </c>
      <c r="G169" s="42">
        <v>11853.14</v>
      </c>
      <c r="H169" s="42">
        <v>10898.44</v>
      </c>
      <c r="I169" s="42">
        <v>11220.86</v>
      </c>
      <c r="J169" s="42">
        <v>13342.77</v>
      </c>
    </row>
    <row r="170" spans="1:10" x14ac:dyDescent="0.35">
      <c r="A170" s="29" t="s">
        <v>133</v>
      </c>
      <c r="B170" s="29">
        <v>61853</v>
      </c>
      <c r="C170" s="29" t="s">
        <v>2506</v>
      </c>
      <c r="D170" s="29" t="s">
        <v>2508</v>
      </c>
      <c r="E170" s="32" t="s">
        <v>2507</v>
      </c>
      <c r="F170" s="31" t="s">
        <v>5926</v>
      </c>
      <c r="G170" s="42">
        <v>11751.01</v>
      </c>
      <c r="H170" s="42">
        <v>10804.54</v>
      </c>
      <c r="I170" s="42">
        <v>11124.18</v>
      </c>
      <c r="J170" s="42">
        <v>13227.8</v>
      </c>
    </row>
    <row r="171" spans="1:10" x14ac:dyDescent="0.35">
      <c r="A171" s="29" t="str">
        <f t="shared" ref="A171:A182" si="1">TEXT(9,"00")</f>
        <v>09</v>
      </c>
      <c r="B171" s="29">
        <v>61879</v>
      </c>
      <c r="C171" s="29" t="s">
        <v>5928</v>
      </c>
      <c r="D171" s="29" t="s">
        <v>5929</v>
      </c>
      <c r="E171" s="31" t="s">
        <v>141</v>
      </c>
      <c r="F171" s="31" t="s">
        <v>5927</v>
      </c>
      <c r="G171" s="42">
        <v>12227.71</v>
      </c>
      <c r="H171" s="42">
        <v>11242.84</v>
      </c>
      <c r="I171" s="42">
        <v>11575.45</v>
      </c>
      <c r="J171" s="42">
        <v>13764.41</v>
      </c>
    </row>
    <row r="172" spans="1:10" x14ac:dyDescent="0.35">
      <c r="A172" s="29" t="str">
        <f t="shared" si="1"/>
        <v>09</v>
      </c>
      <c r="B172" s="29">
        <v>61887</v>
      </c>
      <c r="C172" s="29" t="s">
        <v>5928</v>
      </c>
      <c r="D172" s="29" t="s">
        <v>5929</v>
      </c>
      <c r="E172" s="31" t="s">
        <v>143</v>
      </c>
      <c r="F172" s="31" t="s">
        <v>5927</v>
      </c>
      <c r="G172" s="42">
        <v>12139.61</v>
      </c>
      <c r="H172" s="42">
        <v>11161.84</v>
      </c>
      <c r="I172" s="42">
        <v>11492.05</v>
      </c>
      <c r="J172" s="42">
        <v>13665.24</v>
      </c>
    </row>
    <row r="173" spans="1:10" x14ac:dyDescent="0.35">
      <c r="A173" s="29" t="str">
        <f t="shared" si="1"/>
        <v>09</v>
      </c>
      <c r="B173" s="29">
        <v>61895</v>
      </c>
      <c r="C173" s="29" t="s">
        <v>5928</v>
      </c>
      <c r="D173" s="29" t="s">
        <v>5929</v>
      </c>
      <c r="E173" s="31" t="s">
        <v>145</v>
      </c>
      <c r="F173" s="31" t="s">
        <v>5927</v>
      </c>
      <c r="G173" s="42">
        <v>12416.35</v>
      </c>
      <c r="H173" s="42">
        <v>11416.29</v>
      </c>
      <c r="I173" s="42">
        <v>11754.03</v>
      </c>
      <c r="J173" s="42">
        <v>13976.75</v>
      </c>
    </row>
    <row r="174" spans="1:10" x14ac:dyDescent="0.35">
      <c r="A174" s="29" t="str">
        <f t="shared" si="1"/>
        <v>09</v>
      </c>
      <c r="B174" s="29">
        <v>61903</v>
      </c>
      <c r="C174" s="29" t="s">
        <v>5928</v>
      </c>
      <c r="D174" s="29" t="s">
        <v>5929</v>
      </c>
      <c r="E174" s="31" t="s">
        <v>147</v>
      </c>
      <c r="F174" s="31" t="s">
        <v>5927</v>
      </c>
      <c r="G174" s="42">
        <v>12772.57</v>
      </c>
      <c r="H174" s="42">
        <v>11743.82</v>
      </c>
      <c r="I174" s="42">
        <v>12091.25</v>
      </c>
      <c r="J174" s="42">
        <v>14377.74</v>
      </c>
    </row>
    <row r="175" spans="1:10" x14ac:dyDescent="0.35">
      <c r="A175" s="29" t="str">
        <f t="shared" si="1"/>
        <v>09</v>
      </c>
      <c r="B175" s="29">
        <v>61911</v>
      </c>
      <c r="C175" s="29" t="s">
        <v>5928</v>
      </c>
      <c r="D175" s="29" t="s">
        <v>5929</v>
      </c>
      <c r="E175" s="31" t="s">
        <v>149</v>
      </c>
      <c r="F175" s="31" t="s">
        <v>5927</v>
      </c>
      <c r="G175" s="42">
        <v>11970</v>
      </c>
      <c r="H175" s="42">
        <v>11005.88</v>
      </c>
      <c r="I175" s="42">
        <v>11331.48</v>
      </c>
      <c r="J175" s="42">
        <v>13474.31</v>
      </c>
    </row>
    <row r="176" spans="1:10" x14ac:dyDescent="0.35">
      <c r="A176" s="29" t="str">
        <f t="shared" si="1"/>
        <v>09</v>
      </c>
      <c r="B176" s="29">
        <v>61929</v>
      </c>
      <c r="C176" s="29" t="s">
        <v>5928</v>
      </c>
      <c r="D176" s="29" t="s">
        <v>5929</v>
      </c>
      <c r="E176" s="31" t="s">
        <v>151</v>
      </c>
      <c r="F176" s="31" t="s">
        <v>5927</v>
      </c>
      <c r="G176" s="42">
        <v>12850.53</v>
      </c>
      <c r="H176" s="42">
        <v>11815.5</v>
      </c>
      <c r="I176" s="42">
        <v>12165.05</v>
      </c>
      <c r="J176" s="42">
        <v>14465.5</v>
      </c>
    </row>
    <row r="177" spans="1:10" x14ac:dyDescent="0.35">
      <c r="A177" s="29" t="str">
        <f t="shared" si="1"/>
        <v>09</v>
      </c>
      <c r="B177" s="29">
        <v>61945</v>
      </c>
      <c r="C177" s="29" t="s">
        <v>5928</v>
      </c>
      <c r="D177" s="29" t="s">
        <v>5929</v>
      </c>
      <c r="E177" s="31" t="s">
        <v>72</v>
      </c>
      <c r="F177" s="31" t="s">
        <v>5927</v>
      </c>
      <c r="G177" s="42">
        <v>12485.42</v>
      </c>
      <c r="H177" s="42">
        <v>11479.79</v>
      </c>
      <c r="I177" s="42">
        <v>11819.41</v>
      </c>
      <c r="J177" s="42">
        <v>14054.5</v>
      </c>
    </row>
    <row r="178" spans="1:10" x14ac:dyDescent="0.35">
      <c r="A178" s="29" t="str">
        <f t="shared" si="1"/>
        <v>09</v>
      </c>
      <c r="B178" s="29">
        <v>61952</v>
      </c>
      <c r="C178" s="29" t="s">
        <v>5928</v>
      </c>
      <c r="D178" s="29" t="s">
        <v>5929</v>
      </c>
      <c r="E178" s="31" t="s">
        <v>154</v>
      </c>
      <c r="F178" s="31" t="s">
        <v>5927</v>
      </c>
      <c r="G178" s="42">
        <v>13327.91</v>
      </c>
      <c r="H178" s="42">
        <v>12254.42</v>
      </c>
      <c r="I178" s="42">
        <v>12616.96</v>
      </c>
      <c r="J178" s="42">
        <v>15002.87</v>
      </c>
    </row>
    <row r="179" spans="1:10" x14ac:dyDescent="0.35">
      <c r="A179" s="29" t="str">
        <f t="shared" si="1"/>
        <v>09</v>
      </c>
      <c r="B179" s="29">
        <v>61960</v>
      </c>
      <c r="C179" s="29" t="s">
        <v>5928</v>
      </c>
      <c r="D179" s="29" t="s">
        <v>5929</v>
      </c>
      <c r="E179" s="31" t="s">
        <v>156</v>
      </c>
      <c r="F179" s="31" t="s">
        <v>5927</v>
      </c>
      <c r="G179" s="42">
        <v>12489.04</v>
      </c>
      <c r="H179" s="42">
        <v>11483.12</v>
      </c>
      <c r="I179" s="42">
        <v>11822.84</v>
      </c>
      <c r="J179" s="42">
        <v>14058.58</v>
      </c>
    </row>
    <row r="180" spans="1:10" x14ac:dyDescent="0.35">
      <c r="A180" s="29" t="str">
        <f t="shared" si="1"/>
        <v>09</v>
      </c>
      <c r="B180" s="29">
        <v>61978</v>
      </c>
      <c r="C180" s="29" t="s">
        <v>5928</v>
      </c>
      <c r="D180" s="29" t="s">
        <v>5929</v>
      </c>
      <c r="E180" s="31" t="s">
        <v>158</v>
      </c>
      <c r="F180" s="31" t="s">
        <v>5927</v>
      </c>
      <c r="G180" s="42">
        <v>11743.76</v>
      </c>
      <c r="H180" s="42">
        <v>10797.87</v>
      </c>
      <c r="I180" s="42">
        <v>11117.32</v>
      </c>
      <c r="J180" s="42">
        <v>13219.64</v>
      </c>
    </row>
    <row r="181" spans="1:10" x14ac:dyDescent="0.35">
      <c r="A181" s="29" t="str">
        <f t="shared" si="1"/>
        <v>09</v>
      </c>
      <c r="B181" s="29">
        <v>61986</v>
      </c>
      <c r="C181" s="29" t="s">
        <v>5928</v>
      </c>
      <c r="D181" s="29" t="s">
        <v>5929</v>
      </c>
      <c r="E181" s="31" t="s">
        <v>160</v>
      </c>
      <c r="F181" s="31" t="s">
        <v>5927</v>
      </c>
      <c r="G181" s="42">
        <v>12424.73</v>
      </c>
      <c r="H181" s="42">
        <v>11423.99</v>
      </c>
      <c r="I181" s="42">
        <v>11761.96</v>
      </c>
      <c r="J181" s="42">
        <v>13986.19</v>
      </c>
    </row>
    <row r="182" spans="1:10" x14ac:dyDescent="0.35">
      <c r="A182" s="29" t="str">
        <f t="shared" si="1"/>
        <v>09</v>
      </c>
      <c r="B182" s="29">
        <v>73783</v>
      </c>
      <c r="C182" s="29" t="s">
        <v>5928</v>
      </c>
      <c r="D182" s="29" t="s">
        <v>5929</v>
      </c>
      <c r="E182" s="31" t="s">
        <v>162</v>
      </c>
      <c r="F182" s="31" t="s">
        <v>5927</v>
      </c>
      <c r="G182" s="42">
        <v>12294.97</v>
      </c>
      <c r="H182" s="42">
        <v>11304.68</v>
      </c>
      <c r="I182" s="42">
        <v>11639.12</v>
      </c>
      <c r="J182" s="42">
        <v>13840.12</v>
      </c>
    </row>
    <row r="183" spans="1:10" x14ac:dyDescent="0.35">
      <c r="A183" s="29" t="s">
        <v>133</v>
      </c>
      <c r="B183" s="29">
        <v>73783</v>
      </c>
      <c r="C183" s="29" t="s">
        <v>2509</v>
      </c>
      <c r="D183" s="29" t="s">
        <v>2511</v>
      </c>
      <c r="E183" s="32" t="s">
        <v>2510</v>
      </c>
      <c r="F183" s="31" t="s">
        <v>5926</v>
      </c>
      <c r="G183" s="42">
        <v>12212.53</v>
      </c>
      <c r="H183" s="42">
        <v>11228.89</v>
      </c>
      <c r="I183" s="42">
        <v>11561.08</v>
      </c>
      <c r="J183" s="42">
        <v>13747.33</v>
      </c>
    </row>
    <row r="184" spans="1:10" x14ac:dyDescent="0.35">
      <c r="A184" s="29" t="s">
        <v>163</v>
      </c>
      <c r="B184" s="29">
        <v>10108</v>
      </c>
      <c r="C184" s="29" t="s">
        <v>2512</v>
      </c>
      <c r="D184" s="29" t="s">
        <v>2514</v>
      </c>
      <c r="E184" s="32" t="s">
        <v>2513</v>
      </c>
      <c r="F184" s="31" t="s">
        <v>5926</v>
      </c>
      <c r="G184" s="42">
        <v>15999.68</v>
      </c>
      <c r="H184" s="42">
        <v>14711</v>
      </c>
      <c r="I184" s="42">
        <v>15146.21</v>
      </c>
      <c r="J184" s="42">
        <v>18010.419999999998</v>
      </c>
    </row>
    <row r="185" spans="1:10" x14ac:dyDescent="0.35">
      <c r="A185" s="29" t="s">
        <v>163</v>
      </c>
      <c r="B185" s="29">
        <v>10108</v>
      </c>
      <c r="C185" s="29" t="s">
        <v>2515</v>
      </c>
      <c r="D185" s="29" t="s">
        <v>2517</v>
      </c>
      <c r="E185" s="32" t="s">
        <v>2516</v>
      </c>
      <c r="F185" s="31" t="s">
        <v>5926</v>
      </c>
      <c r="G185" s="42">
        <v>12479.3</v>
      </c>
      <c r="H185" s="42">
        <v>11474.17</v>
      </c>
      <c r="I185" s="42">
        <v>11813.62</v>
      </c>
      <c r="J185" s="42">
        <v>14047.62</v>
      </c>
    </row>
    <row r="186" spans="1:10" x14ac:dyDescent="0.35">
      <c r="A186" s="29" t="s">
        <v>163</v>
      </c>
      <c r="B186" s="29">
        <v>10108</v>
      </c>
      <c r="C186" s="29" t="s">
        <v>2518</v>
      </c>
      <c r="D186" s="29" t="s">
        <v>2520</v>
      </c>
      <c r="E186" s="32" t="s">
        <v>2519</v>
      </c>
      <c r="F186" s="31" t="s">
        <v>5926</v>
      </c>
      <c r="G186" s="42">
        <v>14875.53</v>
      </c>
      <c r="H186" s="42">
        <v>13677.4</v>
      </c>
      <c r="I186" s="42">
        <v>14082.03</v>
      </c>
      <c r="J186" s="42">
        <v>16744.990000000002</v>
      </c>
    </row>
    <row r="187" spans="1:10" x14ac:dyDescent="0.35">
      <c r="A187" s="29" t="s">
        <v>163</v>
      </c>
      <c r="B187" s="29">
        <v>10108</v>
      </c>
      <c r="C187" s="29" t="s">
        <v>2521</v>
      </c>
      <c r="D187" s="29" t="s">
        <v>2523</v>
      </c>
      <c r="E187" s="32" t="s">
        <v>2522</v>
      </c>
      <c r="F187" s="31" t="s">
        <v>5926</v>
      </c>
      <c r="G187" s="42">
        <v>14540.6</v>
      </c>
      <c r="H187" s="42">
        <v>13369.44</v>
      </c>
      <c r="I187" s="42">
        <v>13764.96</v>
      </c>
      <c r="J187" s="42">
        <v>16367.97</v>
      </c>
    </row>
    <row r="188" spans="1:10" x14ac:dyDescent="0.35">
      <c r="A188" s="29" t="s">
        <v>163</v>
      </c>
      <c r="B188" s="29">
        <v>10108</v>
      </c>
      <c r="C188" s="29" t="s">
        <v>2524</v>
      </c>
      <c r="D188" s="29" t="s">
        <v>2526</v>
      </c>
      <c r="E188" s="32" t="s">
        <v>2525</v>
      </c>
      <c r="F188" s="31" t="s">
        <v>5926</v>
      </c>
      <c r="G188" s="42">
        <v>12435.82</v>
      </c>
      <c r="H188" s="42">
        <v>11434.19</v>
      </c>
      <c r="I188" s="42">
        <v>11772.46</v>
      </c>
      <c r="J188" s="42">
        <v>13998.68</v>
      </c>
    </row>
    <row r="189" spans="1:10" x14ac:dyDescent="0.35">
      <c r="A189" s="29" t="s">
        <v>163</v>
      </c>
      <c r="B189" s="29">
        <v>10108</v>
      </c>
      <c r="C189" s="29" t="s">
        <v>2527</v>
      </c>
      <c r="D189" s="29" t="s">
        <v>2529</v>
      </c>
      <c r="E189" s="32" t="s">
        <v>2528</v>
      </c>
      <c r="F189" s="31" t="s">
        <v>5926</v>
      </c>
      <c r="G189" s="42">
        <v>12816.5</v>
      </c>
      <c r="H189" s="42">
        <v>11784.21</v>
      </c>
      <c r="I189" s="42">
        <v>12132.84</v>
      </c>
      <c r="J189" s="42">
        <v>14427.2</v>
      </c>
    </row>
    <row r="190" spans="1:10" x14ac:dyDescent="0.35">
      <c r="A190" s="29" t="s">
        <v>163</v>
      </c>
      <c r="B190" s="29">
        <v>10108</v>
      </c>
      <c r="C190" s="29" t="s">
        <v>2530</v>
      </c>
      <c r="D190" s="29" t="s">
        <v>2532</v>
      </c>
      <c r="E190" s="32" t="s">
        <v>2531</v>
      </c>
      <c r="F190" s="31" t="s">
        <v>5926</v>
      </c>
      <c r="G190" s="42">
        <v>15914.19</v>
      </c>
      <c r="H190" s="42">
        <v>14632.4</v>
      </c>
      <c r="I190" s="42">
        <v>15065.29</v>
      </c>
      <c r="J190" s="42">
        <v>17914.18</v>
      </c>
    </row>
    <row r="191" spans="1:10" x14ac:dyDescent="0.35">
      <c r="A191" s="29" t="str">
        <f>TEXT(10,"00")</f>
        <v>10</v>
      </c>
      <c r="B191" s="29">
        <v>61994</v>
      </c>
      <c r="C191" s="29" t="s">
        <v>5928</v>
      </c>
      <c r="D191" s="29" t="s">
        <v>5929</v>
      </c>
      <c r="E191" s="31" t="s">
        <v>165</v>
      </c>
      <c r="F191" s="31" t="s">
        <v>5927</v>
      </c>
      <c r="G191" s="42">
        <v>14916.92</v>
      </c>
      <c r="H191" s="42">
        <v>13715.45</v>
      </c>
      <c r="I191" s="42">
        <v>14121.21</v>
      </c>
      <c r="J191" s="42">
        <v>16791.580000000002</v>
      </c>
    </row>
    <row r="192" spans="1:10" x14ac:dyDescent="0.35">
      <c r="A192" s="29" t="str">
        <f>TEXT(10,"00")</f>
        <v>10</v>
      </c>
      <c r="B192" s="29">
        <v>62026</v>
      </c>
      <c r="C192" s="29" t="s">
        <v>5928</v>
      </c>
      <c r="D192" s="29" t="s">
        <v>5929</v>
      </c>
      <c r="E192" s="31" t="s">
        <v>167</v>
      </c>
      <c r="F192" s="31" t="s">
        <v>5927</v>
      </c>
      <c r="G192" s="42">
        <v>12112.21</v>
      </c>
      <c r="H192" s="42">
        <v>11136.65</v>
      </c>
      <c r="I192" s="42">
        <v>11466.11</v>
      </c>
      <c r="J192" s="42">
        <v>13634.4</v>
      </c>
    </row>
    <row r="193" spans="1:10" x14ac:dyDescent="0.35">
      <c r="A193" s="29" t="str">
        <f>TEXT(10,"00")</f>
        <v>10</v>
      </c>
      <c r="B193" s="29">
        <v>62042</v>
      </c>
      <c r="C193" s="29" t="s">
        <v>5928</v>
      </c>
      <c r="D193" s="29" t="s">
        <v>5929</v>
      </c>
      <c r="E193" s="31" t="s">
        <v>169</v>
      </c>
      <c r="F193" s="31" t="s">
        <v>5927</v>
      </c>
      <c r="G193" s="42">
        <v>15837.99</v>
      </c>
      <c r="H193" s="42">
        <v>14562.33</v>
      </c>
      <c r="I193" s="42">
        <v>14993.15</v>
      </c>
      <c r="J193" s="42">
        <v>17828.400000000001</v>
      </c>
    </row>
    <row r="194" spans="1:10" x14ac:dyDescent="0.35">
      <c r="A194" s="29" t="str">
        <f>TEXT(10,"00")</f>
        <v>10</v>
      </c>
      <c r="B194" s="29">
        <v>62109</v>
      </c>
      <c r="C194" s="29" t="s">
        <v>5928</v>
      </c>
      <c r="D194" s="29" t="s">
        <v>5929</v>
      </c>
      <c r="E194" s="31" t="s">
        <v>171</v>
      </c>
      <c r="F194" s="31" t="s">
        <v>5927</v>
      </c>
      <c r="G194" s="42">
        <v>11740.82</v>
      </c>
      <c r="H194" s="42">
        <v>10795.17</v>
      </c>
      <c r="I194" s="42">
        <v>11114.53</v>
      </c>
      <c r="J194" s="42">
        <v>13216.33</v>
      </c>
    </row>
    <row r="195" spans="1:10" x14ac:dyDescent="0.35">
      <c r="A195" s="29" t="str">
        <f>TEXT(10,"00")</f>
        <v>10</v>
      </c>
      <c r="B195" s="29">
        <v>62117</v>
      </c>
      <c r="C195" s="29" t="s">
        <v>5928</v>
      </c>
      <c r="D195" s="29" t="s">
        <v>5929</v>
      </c>
      <c r="E195" s="31" t="s">
        <v>173</v>
      </c>
      <c r="F195" s="31" t="s">
        <v>5927</v>
      </c>
      <c r="G195" s="42">
        <v>12449.41</v>
      </c>
      <c r="H195" s="42">
        <v>11446.69</v>
      </c>
      <c r="I195" s="42">
        <v>11785.33</v>
      </c>
      <c r="J195" s="42">
        <v>14013.97</v>
      </c>
    </row>
    <row r="196" spans="1:10" x14ac:dyDescent="0.35">
      <c r="A196" s="29" t="s">
        <v>163</v>
      </c>
      <c r="B196" s="29">
        <v>62117</v>
      </c>
      <c r="C196" s="29" t="s">
        <v>2533</v>
      </c>
      <c r="D196" s="29" t="s">
        <v>2535</v>
      </c>
      <c r="E196" s="32" t="s">
        <v>2534</v>
      </c>
      <c r="F196" s="31" t="s">
        <v>5926</v>
      </c>
      <c r="G196" s="42">
        <v>12645.75</v>
      </c>
      <c r="H196" s="42">
        <v>11627.21</v>
      </c>
      <c r="I196" s="42">
        <v>11971.19</v>
      </c>
      <c r="J196" s="42">
        <v>14234.99</v>
      </c>
    </row>
    <row r="197" spans="1:10" x14ac:dyDescent="0.35">
      <c r="A197" s="29" t="str">
        <f>TEXT(10,"00")</f>
        <v>10</v>
      </c>
      <c r="B197" s="29">
        <v>62125</v>
      </c>
      <c r="C197" s="29" t="s">
        <v>5928</v>
      </c>
      <c r="D197" s="29" t="s">
        <v>5929</v>
      </c>
      <c r="E197" s="31" t="s">
        <v>175</v>
      </c>
      <c r="F197" s="31" t="s">
        <v>5927</v>
      </c>
      <c r="G197" s="42">
        <v>15488.62</v>
      </c>
      <c r="H197" s="42">
        <v>14241.1</v>
      </c>
      <c r="I197" s="42">
        <v>14662.41</v>
      </c>
      <c r="J197" s="42">
        <v>17435.13</v>
      </c>
    </row>
    <row r="198" spans="1:10" x14ac:dyDescent="0.35">
      <c r="A198" s="29" t="str">
        <f>TEXT(10,"00")</f>
        <v>10</v>
      </c>
      <c r="B198" s="29">
        <v>62158</v>
      </c>
      <c r="C198" s="29" t="s">
        <v>5928</v>
      </c>
      <c r="D198" s="29" t="s">
        <v>5929</v>
      </c>
      <c r="E198" s="31" t="s">
        <v>177</v>
      </c>
      <c r="F198" s="31" t="s">
        <v>5927</v>
      </c>
      <c r="G198" s="42">
        <v>15159.46</v>
      </c>
      <c r="H198" s="42">
        <v>13938.46</v>
      </c>
      <c r="I198" s="42">
        <v>14350.81</v>
      </c>
      <c r="J198" s="42">
        <v>17064.599999999999</v>
      </c>
    </row>
    <row r="199" spans="1:10" x14ac:dyDescent="0.35">
      <c r="A199" s="29" t="str">
        <f>TEXT(10,"00")</f>
        <v>10</v>
      </c>
      <c r="B199" s="29">
        <v>62166</v>
      </c>
      <c r="C199" s="29" t="s">
        <v>5928</v>
      </c>
      <c r="D199" s="29" t="s">
        <v>5929</v>
      </c>
      <c r="E199" s="31" t="s">
        <v>179</v>
      </c>
      <c r="F199" s="31" t="s">
        <v>5927</v>
      </c>
      <c r="G199" s="42">
        <v>15832.21</v>
      </c>
      <c r="H199" s="42">
        <v>14557.02</v>
      </c>
      <c r="I199" s="42">
        <v>14987.68</v>
      </c>
      <c r="J199" s="42">
        <v>17821.900000000001</v>
      </c>
    </row>
    <row r="200" spans="1:10" x14ac:dyDescent="0.35">
      <c r="A200" s="29" t="s">
        <v>163</v>
      </c>
      <c r="B200" s="29">
        <v>62166</v>
      </c>
      <c r="C200" s="29" t="s">
        <v>2536</v>
      </c>
      <c r="D200" s="29" t="s">
        <v>2538</v>
      </c>
      <c r="E200" s="32" t="s">
        <v>2537</v>
      </c>
      <c r="F200" s="31" t="s">
        <v>5926</v>
      </c>
      <c r="G200" s="42">
        <v>14874.57</v>
      </c>
      <c r="H200" s="42">
        <v>13676.51</v>
      </c>
      <c r="I200" s="42">
        <v>14081.12</v>
      </c>
      <c r="J200" s="42">
        <v>16743.91</v>
      </c>
    </row>
    <row r="201" spans="1:10" x14ac:dyDescent="0.35">
      <c r="A201" s="29" t="s">
        <v>163</v>
      </c>
      <c r="B201" s="29">
        <v>62166</v>
      </c>
      <c r="C201" s="29" t="s">
        <v>2539</v>
      </c>
      <c r="D201" s="29" t="s">
        <v>2541</v>
      </c>
      <c r="E201" s="32" t="s">
        <v>2540</v>
      </c>
      <c r="F201" s="31" t="s">
        <v>5926</v>
      </c>
      <c r="G201" s="42">
        <v>14053.6</v>
      </c>
      <c r="H201" s="42">
        <v>12921.66</v>
      </c>
      <c r="I201" s="42">
        <v>13303.94</v>
      </c>
      <c r="J201" s="42">
        <v>15819.76</v>
      </c>
    </row>
    <row r="202" spans="1:10" x14ac:dyDescent="0.35">
      <c r="A202" s="29" t="s">
        <v>163</v>
      </c>
      <c r="B202" s="29">
        <v>62166</v>
      </c>
      <c r="C202" s="29" t="s">
        <v>2542</v>
      </c>
      <c r="D202" s="29" t="s">
        <v>2544</v>
      </c>
      <c r="E202" s="32" t="s">
        <v>2543</v>
      </c>
      <c r="F202" s="31" t="s">
        <v>5926</v>
      </c>
      <c r="G202" s="42">
        <v>11771.84</v>
      </c>
      <c r="H202" s="42">
        <v>10823.69</v>
      </c>
      <c r="I202" s="42">
        <v>11143.9</v>
      </c>
      <c r="J202" s="42">
        <v>13251.25</v>
      </c>
    </row>
    <row r="203" spans="1:10" x14ac:dyDescent="0.35">
      <c r="A203" s="29" t="s">
        <v>163</v>
      </c>
      <c r="B203" s="29">
        <v>62166</v>
      </c>
      <c r="C203" s="29" t="s">
        <v>2545</v>
      </c>
      <c r="D203" s="29" t="s">
        <v>2547</v>
      </c>
      <c r="E203" s="32" t="s">
        <v>2546</v>
      </c>
      <c r="F203" s="31" t="s">
        <v>5926</v>
      </c>
      <c r="G203" s="42">
        <v>12509.88</v>
      </c>
      <c r="H203" s="42">
        <v>11502.28</v>
      </c>
      <c r="I203" s="42">
        <v>11842.57</v>
      </c>
      <c r="J203" s="42">
        <v>14082.04</v>
      </c>
    </row>
    <row r="204" spans="1:10" x14ac:dyDescent="0.35">
      <c r="A204" s="29" t="s">
        <v>163</v>
      </c>
      <c r="B204" s="29">
        <v>62166</v>
      </c>
      <c r="C204" s="29" t="s">
        <v>2548</v>
      </c>
      <c r="D204" s="29" t="s">
        <v>2550</v>
      </c>
      <c r="E204" s="32" t="s">
        <v>2549</v>
      </c>
      <c r="F204" s="31" t="s">
        <v>5926</v>
      </c>
      <c r="G204" s="42">
        <v>15758.11</v>
      </c>
      <c r="H204" s="42">
        <v>14488.88</v>
      </c>
      <c r="I204" s="42">
        <v>14917.53</v>
      </c>
      <c r="J204" s="42">
        <v>17738.48</v>
      </c>
    </row>
    <row r="205" spans="1:10" x14ac:dyDescent="0.35">
      <c r="A205" s="29" t="s">
        <v>163</v>
      </c>
      <c r="B205" s="29">
        <v>62166</v>
      </c>
      <c r="C205" s="29" t="s">
        <v>2551</v>
      </c>
      <c r="D205" s="29" t="s">
        <v>2553</v>
      </c>
      <c r="E205" s="32" t="s">
        <v>2552</v>
      </c>
      <c r="F205" s="31" t="s">
        <v>5926</v>
      </c>
      <c r="G205" s="42">
        <v>12301.76</v>
      </c>
      <c r="H205" s="42">
        <v>11310.93</v>
      </c>
      <c r="I205" s="42">
        <v>11645.55</v>
      </c>
      <c r="J205" s="42">
        <v>13847.76</v>
      </c>
    </row>
    <row r="206" spans="1:10" x14ac:dyDescent="0.35">
      <c r="A206" s="29" t="s">
        <v>163</v>
      </c>
      <c r="B206" s="29">
        <v>62166</v>
      </c>
      <c r="C206" s="29" t="s">
        <v>2554</v>
      </c>
      <c r="D206" s="29" t="s">
        <v>2556</v>
      </c>
      <c r="E206" s="32" t="s">
        <v>2555</v>
      </c>
      <c r="F206" s="31" t="s">
        <v>5926</v>
      </c>
      <c r="G206" s="42">
        <v>15424.13</v>
      </c>
      <c r="H206" s="42">
        <v>14181.81</v>
      </c>
      <c r="I206" s="42">
        <v>14601.37</v>
      </c>
      <c r="J206" s="42">
        <v>17362.54</v>
      </c>
    </row>
    <row r="207" spans="1:10" x14ac:dyDescent="0.35">
      <c r="A207" s="29" t="s">
        <v>163</v>
      </c>
      <c r="B207" s="29">
        <v>62166</v>
      </c>
      <c r="C207" s="29" t="s">
        <v>2557</v>
      </c>
      <c r="D207" s="29" t="s">
        <v>2559</v>
      </c>
      <c r="E207" s="32" t="s">
        <v>2558</v>
      </c>
      <c r="F207" s="31" t="s">
        <v>5926</v>
      </c>
      <c r="G207" s="42">
        <v>15593.53</v>
      </c>
      <c r="H207" s="42">
        <v>14337.56</v>
      </c>
      <c r="I207" s="42">
        <v>14761.72</v>
      </c>
      <c r="J207" s="42">
        <v>17553.22</v>
      </c>
    </row>
    <row r="208" spans="1:10" x14ac:dyDescent="0.35">
      <c r="A208" s="29" t="s">
        <v>163</v>
      </c>
      <c r="B208" s="29">
        <v>62166</v>
      </c>
      <c r="C208" s="29" t="s">
        <v>2560</v>
      </c>
      <c r="D208" s="29" t="s">
        <v>2562</v>
      </c>
      <c r="E208" s="32" t="s">
        <v>2561</v>
      </c>
      <c r="F208" s="31" t="s">
        <v>5926</v>
      </c>
      <c r="G208" s="42">
        <v>15949.52</v>
      </c>
      <c r="H208" s="42">
        <v>14664.88</v>
      </c>
      <c r="I208" s="42">
        <v>15098.73</v>
      </c>
      <c r="J208" s="42">
        <v>17953.95</v>
      </c>
    </row>
    <row r="209" spans="1:10" x14ac:dyDescent="0.35">
      <c r="A209" s="29" t="s">
        <v>163</v>
      </c>
      <c r="B209" s="29">
        <v>62166</v>
      </c>
      <c r="C209" s="29" t="s">
        <v>2563</v>
      </c>
      <c r="D209" s="29" t="s">
        <v>2565</v>
      </c>
      <c r="E209" s="32" t="s">
        <v>2564</v>
      </c>
      <c r="F209" s="31" t="s">
        <v>5926</v>
      </c>
      <c r="G209" s="42">
        <v>15960.16</v>
      </c>
      <c r="H209" s="42">
        <v>14674.67</v>
      </c>
      <c r="I209" s="42">
        <v>15108.81</v>
      </c>
      <c r="J209" s="42">
        <v>17965.93</v>
      </c>
    </row>
    <row r="210" spans="1:10" x14ac:dyDescent="0.35">
      <c r="A210" s="29" t="str">
        <f>TEXT(10,"00")</f>
        <v>10</v>
      </c>
      <c r="B210" s="29">
        <v>62240</v>
      </c>
      <c r="C210" s="29" t="s">
        <v>5928</v>
      </c>
      <c r="D210" s="29" t="s">
        <v>5929</v>
      </c>
      <c r="E210" s="31" t="s">
        <v>181</v>
      </c>
      <c r="F210" s="31" t="s">
        <v>5927</v>
      </c>
      <c r="G210" s="42">
        <v>14265.34</v>
      </c>
      <c r="H210" s="42">
        <v>13116.35</v>
      </c>
      <c r="I210" s="42">
        <v>13504.39</v>
      </c>
      <c r="J210" s="42">
        <v>16058.11</v>
      </c>
    </row>
    <row r="211" spans="1:10" x14ac:dyDescent="0.35">
      <c r="A211" s="29" t="str">
        <f>TEXT(10,"00")</f>
        <v>10</v>
      </c>
      <c r="B211" s="29">
        <v>62257</v>
      </c>
      <c r="C211" s="29" t="s">
        <v>5928</v>
      </c>
      <c r="D211" s="29" t="s">
        <v>5929</v>
      </c>
      <c r="E211" s="31" t="s">
        <v>183</v>
      </c>
      <c r="F211" s="31" t="s">
        <v>5927</v>
      </c>
      <c r="G211" s="42">
        <v>13636.86</v>
      </c>
      <c r="H211" s="42">
        <v>12538.49</v>
      </c>
      <c r="I211" s="42">
        <v>12909.43</v>
      </c>
      <c r="J211" s="42">
        <v>15350.65</v>
      </c>
    </row>
    <row r="212" spans="1:10" x14ac:dyDescent="0.35">
      <c r="A212" s="29" t="str">
        <f>TEXT(10,"00")</f>
        <v>10</v>
      </c>
      <c r="B212" s="29">
        <v>62265</v>
      </c>
      <c r="C212" s="29" t="s">
        <v>5928</v>
      </c>
      <c r="D212" s="29" t="s">
        <v>5929</v>
      </c>
      <c r="E212" s="31" t="s">
        <v>185</v>
      </c>
      <c r="F212" s="31" t="s">
        <v>5927</v>
      </c>
      <c r="G212" s="42">
        <v>15776.39</v>
      </c>
      <c r="H212" s="42">
        <v>14505.7</v>
      </c>
      <c r="I212" s="42">
        <v>14934.84</v>
      </c>
      <c r="J212" s="42">
        <v>17759.07</v>
      </c>
    </row>
    <row r="213" spans="1:10" x14ac:dyDescent="0.35">
      <c r="A213" s="29" t="s">
        <v>163</v>
      </c>
      <c r="B213" s="29">
        <v>62265</v>
      </c>
      <c r="C213" s="29" t="s">
        <v>2566</v>
      </c>
      <c r="D213" s="29" t="s">
        <v>2568</v>
      </c>
      <c r="E213" s="32" t="s">
        <v>2567</v>
      </c>
      <c r="F213" s="31" t="s">
        <v>5926</v>
      </c>
      <c r="G213" s="42">
        <v>15518.45</v>
      </c>
      <c r="H213" s="42">
        <v>14268.54</v>
      </c>
      <c r="I213" s="42">
        <v>14690.66</v>
      </c>
      <c r="J213" s="42">
        <v>17468.71</v>
      </c>
    </row>
    <row r="214" spans="1:10" x14ac:dyDescent="0.35">
      <c r="A214" s="29" t="s">
        <v>163</v>
      </c>
      <c r="B214" s="29">
        <v>62265</v>
      </c>
      <c r="C214" s="29" t="s">
        <v>2569</v>
      </c>
      <c r="D214" s="29" t="s">
        <v>2571</v>
      </c>
      <c r="E214" s="32" t="s">
        <v>2570</v>
      </c>
      <c r="F214" s="31" t="s">
        <v>5926</v>
      </c>
      <c r="G214" s="42">
        <v>14145.99</v>
      </c>
      <c r="H214" s="42">
        <v>13006.62</v>
      </c>
      <c r="I214" s="42">
        <v>13391.41</v>
      </c>
      <c r="J214" s="42">
        <v>15923.77</v>
      </c>
    </row>
    <row r="215" spans="1:10" x14ac:dyDescent="0.35">
      <c r="A215" s="29" t="str">
        <f>TEXT(10,"00")</f>
        <v>10</v>
      </c>
      <c r="B215" s="29">
        <v>62281</v>
      </c>
      <c r="C215" s="29" t="s">
        <v>5928</v>
      </c>
      <c r="D215" s="29" t="s">
        <v>5929</v>
      </c>
      <c r="E215" s="31" t="s">
        <v>187</v>
      </c>
      <c r="F215" s="31" t="s">
        <v>5927</v>
      </c>
      <c r="G215" s="42">
        <v>15331.74</v>
      </c>
      <c r="H215" s="42">
        <v>14096.86</v>
      </c>
      <c r="I215" s="42">
        <v>14513.9</v>
      </c>
      <c r="J215" s="42">
        <v>17258.53</v>
      </c>
    </row>
    <row r="216" spans="1:10" x14ac:dyDescent="0.35">
      <c r="A216" s="29" t="str">
        <f>TEXT(10,"00")</f>
        <v>10</v>
      </c>
      <c r="B216" s="29">
        <v>62331</v>
      </c>
      <c r="C216" s="29" t="s">
        <v>5928</v>
      </c>
      <c r="D216" s="29" t="s">
        <v>5929</v>
      </c>
      <c r="E216" s="31" t="s">
        <v>191</v>
      </c>
      <c r="F216" s="31" t="s">
        <v>5927</v>
      </c>
      <c r="G216" s="42">
        <v>15131.55</v>
      </c>
      <c r="H216" s="42">
        <v>13912.79</v>
      </c>
      <c r="I216" s="42">
        <v>14324.39</v>
      </c>
      <c r="J216" s="42">
        <v>17033.18</v>
      </c>
    </row>
    <row r="217" spans="1:10" x14ac:dyDescent="0.35">
      <c r="A217" s="29" t="s">
        <v>163</v>
      </c>
      <c r="B217" s="29">
        <v>62331</v>
      </c>
      <c r="C217" s="29" t="s">
        <v>2572</v>
      </c>
      <c r="D217" s="29" t="s">
        <v>2574</v>
      </c>
      <c r="E217" s="32" t="s">
        <v>2573</v>
      </c>
      <c r="F217" s="31" t="s">
        <v>5926</v>
      </c>
      <c r="G217" s="42">
        <v>14926.54</v>
      </c>
      <c r="H217" s="42">
        <v>13724.3</v>
      </c>
      <c r="I217" s="42">
        <v>14130.32</v>
      </c>
      <c r="J217" s="42">
        <v>16802.41</v>
      </c>
    </row>
    <row r="218" spans="1:10" x14ac:dyDescent="0.35">
      <c r="A218" s="29" t="str">
        <f>TEXT(10,"00")</f>
        <v>10</v>
      </c>
      <c r="B218" s="29">
        <v>62356</v>
      </c>
      <c r="C218" s="29" t="s">
        <v>5928</v>
      </c>
      <c r="D218" s="29" t="s">
        <v>5929</v>
      </c>
      <c r="E218" s="31" t="s">
        <v>193</v>
      </c>
      <c r="F218" s="31" t="s">
        <v>5927</v>
      </c>
      <c r="G218" s="42">
        <v>16148.86</v>
      </c>
      <c r="H218" s="42">
        <v>14848.17</v>
      </c>
      <c r="I218" s="42">
        <v>15287.44</v>
      </c>
      <c r="J218" s="42">
        <v>18178.349999999999</v>
      </c>
    </row>
    <row r="219" spans="1:10" x14ac:dyDescent="0.35">
      <c r="A219" s="29" t="str">
        <f>TEXT(10,"00")</f>
        <v>10</v>
      </c>
      <c r="B219" s="29">
        <v>62364</v>
      </c>
      <c r="C219" s="29" t="s">
        <v>5928</v>
      </c>
      <c r="D219" s="29" t="s">
        <v>5929</v>
      </c>
      <c r="E219" s="31" t="s">
        <v>195</v>
      </c>
      <c r="F219" s="31" t="s">
        <v>5927</v>
      </c>
      <c r="G219" s="42">
        <v>16407.759999999998</v>
      </c>
      <c r="H219" s="42">
        <v>15086.22</v>
      </c>
      <c r="I219" s="42">
        <v>15532.53</v>
      </c>
      <c r="J219" s="42">
        <v>18469.78</v>
      </c>
    </row>
    <row r="220" spans="1:10" x14ac:dyDescent="0.35">
      <c r="A220" s="29" t="str">
        <f>TEXT(10,"00")</f>
        <v>10</v>
      </c>
      <c r="B220" s="29">
        <v>62372</v>
      </c>
      <c r="C220" s="29" t="s">
        <v>5928</v>
      </c>
      <c r="D220" s="29" t="s">
        <v>5929</v>
      </c>
      <c r="E220" s="31" t="s">
        <v>197</v>
      </c>
      <c r="F220" s="31" t="s">
        <v>5927</v>
      </c>
      <c r="G220" s="42">
        <v>12018.91</v>
      </c>
      <c r="H220" s="42">
        <v>11050.86</v>
      </c>
      <c r="I220" s="42">
        <v>11377.79</v>
      </c>
      <c r="J220" s="42">
        <v>13529.37</v>
      </c>
    </row>
    <row r="221" spans="1:10" x14ac:dyDescent="0.35">
      <c r="A221" s="29" t="str">
        <f>TEXT(10,"00")</f>
        <v>10</v>
      </c>
      <c r="B221" s="29">
        <v>62380</v>
      </c>
      <c r="C221" s="29" t="s">
        <v>5928</v>
      </c>
      <c r="D221" s="29" t="s">
        <v>5929</v>
      </c>
      <c r="E221" s="31" t="s">
        <v>199</v>
      </c>
      <c r="F221" s="31" t="s">
        <v>5927</v>
      </c>
      <c r="G221" s="42">
        <v>16737.89</v>
      </c>
      <c r="H221" s="42">
        <v>15389.75</v>
      </c>
      <c r="I221" s="42">
        <v>15845.04</v>
      </c>
      <c r="J221" s="42">
        <v>18841.39</v>
      </c>
    </row>
    <row r="222" spans="1:10" x14ac:dyDescent="0.35">
      <c r="A222" s="29" t="s">
        <v>163</v>
      </c>
      <c r="B222" s="29">
        <v>62380</v>
      </c>
      <c r="C222" s="29" t="s">
        <v>2575</v>
      </c>
      <c r="D222" s="29" t="s">
        <v>2577</v>
      </c>
      <c r="E222" s="32" t="s">
        <v>2576</v>
      </c>
      <c r="F222" s="31" t="s">
        <v>5926</v>
      </c>
      <c r="G222" s="42">
        <v>16478.02</v>
      </c>
      <c r="H222" s="42">
        <v>15150.82</v>
      </c>
      <c r="I222" s="42">
        <v>15599.04</v>
      </c>
      <c r="J222" s="42">
        <v>18548.87</v>
      </c>
    </row>
    <row r="223" spans="1:10" x14ac:dyDescent="0.35">
      <c r="A223" s="29" t="str">
        <f>TEXT(10,"00")</f>
        <v>10</v>
      </c>
      <c r="B223" s="29">
        <v>62414</v>
      </c>
      <c r="C223" s="29" t="s">
        <v>5928</v>
      </c>
      <c r="D223" s="29" t="s">
        <v>5929</v>
      </c>
      <c r="E223" s="31" t="s">
        <v>201</v>
      </c>
      <c r="F223" s="31" t="s">
        <v>5927</v>
      </c>
      <c r="G223" s="42">
        <v>13914.04</v>
      </c>
      <c r="H223" s="42">
        <v>12793.35</v>
      </c>
      <c r="I223" s="42">
        <v>13171.83</v>
      </c>
      <c r="J223" s="42">
        <v>15662.67</v>
      </c>
    </row>
    <row r="224" spans="1:10" x14ac:dyDescent="0.35">
      <c r="A224" s="29" t="s">
        <v>163</v>
      </c>
      <c r="B224" s="29">
        <v>62414</v>
      </c>
      <c r="C224" s="29" t="s">
        <v>2578</v>
      </c>
      <c r="D224" s="29" t="s">
        <v>2580</v>
      </c>
      <c r="E224" s="32" t="s">
        <v>2579</v>
      </c>
      <c r="F224" s="31" t="s">
        <v>5926</v>
      </c>
      <c r="G224" s="42">
        <v>12031.82</v>
      </c>
      <c r="H224" s="42">
        <v>11062.73</v>
      </c>
      <c r="I224" s="42">
        <v>11390.01</v>
      </c>
      <c r="J224" s="42">
        <v>13543.9</v>
      </c>
    </row>
    <row r="225" spans="1:10" x14ac:dyDescent="0.35">
      <c r="A225" s="29" t="s">
        <v>163</v>
      </c>
      <c r="B225" s="29">
        <v>62414</v>
      </c>
      <c r="C225" s="29" t="s">
        <v>2581</v>
      </c>
      <c r="D225" s="29" t="s">
        <v>2583</v>
      </c>
      <c r="E225" s="32" t="s">
        <v>2582</v>
      </c>
      <c r="F225" s="31" t="s">
        <v>5926</v>
      </c>
      <c r="G225" s="42">
        <v>13635.89</v>
      </c>
      <c r="H225" s="42">
        <v>12537.6</v>
      </c>
      <c r="I225" s="42">
        <v>12908.52</v>
      </c>
      <c r="J225" s="42">
        <v>15349.56</v>
      </c>
    </row>
    <row r="226" spans="1:10" x14ac:dyDescent="0.35">
      <c r="A226" s="29" t="str">
        <f>TEXT(10,"00")</f>
        <v>10</v>
      </c>
      <c r="B226" s="29">
        <v>62430</v>
      </c>
      <c r="C226" s="29" t="s">
        <v>5928</v>
      </c>
      <c r="D226" s="29" t="s">
        <v>5929</v>
      </c>
      <c r="E226" s="31" t="s">
        <v>203</v>
      </c>
      <c r="F226" s="31" t="s">
        <v>5927</v>
      </c>
      <c r="G226" s="42">
        <v>16162.34</v>
      </c>
      <c r="H226" s="42">
        <v>14860.56</v>
      </c>
      <c r="I226" s="42">
        <v>15300.19</v>
      </c>
      <c r="J226" s="42">
        <v>18193.509999999998</v>
      </c>
    </row>
    <row r="227" spans="1:10" x14ac:dyDescent="0.35">
      <c r="A227" s="29" t="str">
        <f>TEXT(10,"00")</f>
        <v>10</v>
      </c>
      <c r="B227" s="29">
        <v>62513</v>
      </c>
      <c r="C227" s="29" t="s">
        <v>5928</v>
      </c>
      <c r="D227" s="29" t="s">
        <v>5929</v>
      </c>
      <c r="E227" s="31" t="s">
        <v>205</v>
      </c>
      <c r="F227" s="31" t="s">
        <v>5927</v>
      </c>
      <c r="G227" s="42">
        <v>15680.15</v>
      </c>
      <c r="H227" s="42">
        <v>14417.2</v>
      </c>
      <c r="I227" s="42">
        <v>14843.72</v>
      </c>
      <c r="J227" s="42">
        <v>17650.72</v>
      </c>
    </row>
    <row r="228" spans="1:10" x14ac:dyDescent="0.35">
      <c r="A228" s="29" t="str">
        <f>TEXT(10,"00")</f>
        <v>10</v>
      </c>
      <c r="B228" s="29">
        <v>62539</v>
      </c>
      <c r="C228" s="29" t="s">
        <v>5928</v>
      </c>
      <c r="D228" s="29" t="s">
        <v>5929</v>
      </c>
      <c r="E228" s="31" t="s">
        <v>207</v>
      </c>
      <c r="F228" s="31" t="s">
        <v>5927</v>
      </c>
      <c r="G228" s="42">
        <v>15881.3</v>
      </c>
      <c r="H228" s="42">
        <v>14602.16</v>
      </c>
      <c r="I228" s="42">
        <v>15034.15</v>
      </c>
      <c r="J228" s="42">
        <v>17877.16</v>
      </c>
    </row>
    <row r="229" spans="1:10" x14ac:dyDescent="0.35">
      <c r="A229" s="29" t="s">
        <v>163</v>
      </c>
      <c r="B229" s="29">
        <v>62539</v>
      </c>
      <c r="C229" s="29" t="s">
        <v>2584</v>
      </c>
      <c r="D229" s="29" t="s">
        <v>2586</v>
      </c>
      <c r="E229" s="32" t="s">
        <v>2585</v>
      </c>
      <c r="F229" s="31" t="s">
        <v>5926</v>
      </c>
      <c r="G229" s="42">
        <v>15640.69</v>
      </c>
      <c r="H229" s="42">
        <v>14380.92</v>
      </c>
      <c r="I229" s="42">
        <v>14806.37</v>
      </c>
      <c r="J229" s="42">
        <v>17606.3</v>
      </c>
    </row>
    <row r="230" spans="1:10" x14ac:dyDescent="0.35">
      <c r="A230" s="29" t="str">
        <f>TEXT(10,"00")</f>
        <v>10</v>
      </c>
      <c r="B230" s="29">
        <v>62547</v>
      </c>
      <c r="C230" s="29" t="s">
        <v>5928</v>
      </c>
      <c r="D230" s="29" t="s">
        <v>5929</v>
      </c>
      <c r="E230" s="31" t="s">
        <v>209</v>
      </c>
      <c r="F230" s="31" t="s">
        <v>5927</v>
      </c>
      <c r="G230" s="42">
        <v>15771.58</v>
      </c>
      <c r="H230" s="42">
        <v>14501.27</v>
      </c>
      <c r="I230" s="42">
        <v>14930.28</v>
      </c>
      <c r="J230" s="42">
        <v>17753.650000000001</v>
      </c>
    </row>
    <row r="231" spans="1:10" x14ac:dyDescent="0.35">
      <c r="A231" s="29" t="s">
        <v>163</v>
      </c>
      <c r="B231" s="29">
        <v>62547</v>
      </c>
      <c r="C231" s="29" t="s">
        <v>2587</v>
      </c>
      <c r="D231" s="29" t="s">
        <v>2589</v>
      </c>
      <c r="E231" s="32" t="s">
        <v>2588</v>
      </c>
      <c r="F231" s="31" t="s">
        <v>5926</v>
      </c>
      <c r="G231" s="42">
        <v>12385.78</v>
      </c>
      <c r="H231" s="42">
        <v>11388.18</v>
      </c>
      <c r="I231" s="42">
        <v>11725.09</v>
      </c>
      <c r="J231" s="42">
        <v>13942.34</v>
      </c>
    </row>
    <row r="232" spans="1:10" x14ac:dyDescent="0.35">
      <c r="A232" s="29" t="s">
        <v>163</v>
      </c>
      <c r="B232" s="29">
        <v>62547</v>
      </c>
      <c r="C232" s="29" t="s">
        <v>2590</v>
      </c>
      <c r="D232" s="29" t="s">
        <v>2592</v>
      </c>
      <c r="E232" s="32" t="s">
        <v>2591</v>
      </c>
      <c r="F232" s="31" t="s">
        <v>5926</v>
      </c>
      <c r="G232" s="42">
        <v>15841.84</v>
      </c>
      <c r="H232" s="42">
        <v>14565.87</v>
      </c>
      <c r="I232" s="42">
        <v>14996.79</v>
      </c>
      <c r="J232" s="42">
        <v>17832.740000000002</v>
      </c>
    </row>
    <row r="233" spans="1:10" x14ac:dyDescent="0.35">
      <c r="A233" s="29" t="str">
        <f t="shared" ref="A233:A241" si="2">TEXT(10,"00")</f>
        <v>10</v>
      </c>
      <c r="B233" s="29">
        <v>73809</v>
      </c>
      <c r="C233" s="29" t="s">
        <v>5928</v>
      </c>
      <c r="D233" s="29" t="s">
        <v>5929</v>
      </c>
      <c r="E233" s="31" t="s">
        <v>211</v>
      </c>
      <c r="F233" s="31" t="s">
        <v>5927</v>
      </c>
      <c r="G233" s="42">
        <v>15977.55</v>
      </c>
      <c r="H233" s="42">
        <v>14690.65</v>
      </c>
      <c r="I233" s="42">
        <v>15125.26</v>
      </c>
      <c r="J233" s="42">
        <v>17985.5</v>
      </c>
    </row>
    <row r="234" spans="1:10" x14ac:dyDescent="0.35">
      <c r="A234" s="29" t="str">
        <f t="shared" si="2"/>
        <v>10</v>
      </c>
      <c r="B234" s="29">
        <v>73965</v>
      </c>
      <c r="C234" s="29" t="s">
        <v>5928</v>
      </c>
      <c r="D234" s="29" t="s">
        <v>5929</v>
      </c>
      <c r="E234" s="31" t="s">
        <v>213</v>
      </c>
      <c r="F234" s="31" t="s">
        <v>5927</v>
      </c>
      <c r="G234" s="42">
        <v>15067.06</v>
      </c>
      <c r="H234" s="42">
        <v>13853.5</v>
      </c>
      <c r="I234" s="42">
        <v>14263.34</v>
      </c>
      <c r="J234" s="42">
        <v>16960.59</v>
      </c>
    </row>
    <row r="235" spans="1:10" x14ac:dyDescent="0.35">
      <c r="A235" s="29" t="str">
        <f t="shared" si="2"/>
        <v>10</v>
      </c>
      <c r="B235" s="29">
        <v>73999</v>
      </c>
      <c r="C235" s="29" t="s">
        <v>5928</v>
      </c>
      <c r="D235" s="29" t="s">
        <v>5929</v>
      </c>
      <c r="E235" s="31" t="s">
        <v>215</v>
      </c>
      <c r="F235" s="31" t="s">
        <v>5927</v>
      </c>
      <c r="G235" s="42">
        <v>15916.91</v>
      </c>
      <c r="H235" s="42">
        <v>14634.9</v>
      </c>
      <c r="I235" s="42">
        <v>15067.86</v>
      </c>
      <c r="J235" s="42">
        <v>17917.240000000002</v>
      </c>
    </row>
    <row r="236" spans="1:10" x14ac:dyDescent="0.35">
      <c r="A236" s="29" t="str">
        <f t="shared" si="2"/>
        <v>10</v>
      </c>
      <c r="B236" s="29">
        <v>75127</v>
      </c>
      <c r="C236" s="29" t="s">
        <v>5928</v>
      </c>
      <c r="D236" s="29" t="s">
        <v>5929</v>
      </c>
      <c r="E236" s="31" t="s">
        <v>217</v>
      </c>
      <c r="F236" s="31" t="s">
        <v>5927</v>
      </c>
      <c r="G236" s="42">
        <v>16722.490000000002</v>
      </c>
      <c r="H236" s="42">
        <v>15375.59</v>
      </c>
      <c r="I236" s="42">
        <v>15830.46</v>
      </c>
      <c r="J236" s="42">
        <v>18824.060000000001</v>
      </c>
    </row>
    <row r="237" spans="1:10" x14ac:dyDescent="0.35">
      <c r="A237" s="29" t="str">
        <f t="shared" si="2"/>
        <v>10</v>
      </c>
      <c r="B237" s="29">
        <v>75234</v>
      </c>
      <c r="C237" s="29" t="s">
        <v>5928</v>
      </c>
      <c r="D237" s="29" t="s">
        <v>5929</v>
      </c>
      <c r="E237" s="31" t="s">
        <v>219</v>
      </c>
      <c r="F237" s="31" t="s">
        <v>5927</v>
      </c>
      <c r="G237" s="42">
        <v>16683.03</v>
      </c>
      <c r="H237" s="42">
        <v>15339.31</v>
      </c>
      <c r="I237" s="42">
        <v>15793.11</v>
      </c>
      <c r="J237" s="42">
        <v>18779.64</v>
      </c>
    </row>
    <row r="238" spans="1:10" x14ac:dyDescent="0.35">
      <c r="A238" s="29" t="str">
        <f t="shared" si="2"/>
        <v>10</v>
      </c>
      <c r="B238" s="29">
        <v>75275</v>
      </c>
      <c r="C238" s="29" t="s">
        <v>5928</v>
      </c>
      <c r="D238" s="29" t="s">
        <v>5929</v>
      </c>
      <c r="E238" s="31" t="s">
        <v>221</v>
      </c>
      <c r="F238" s="31" t="s">
        <v>5927</v>
      </c>
      <c r="G238" s="42">
        <v>12373.1</v>
      </c>
      <c r="H238" s="42">
        <v>11376.52</v>
      </c>
      <c r="I238" s="42">
        <v>11713.08</v>
      </c>
      <c r="J238" s="42">
        <v>13928.06</v>
      </c>
    </row>
    <row r="239" spans="1:10" x14ac:dyDescent="0.35">
      <c r="A239" s="29" t="str">
        <f t="shared" si="2"/>
        <v>10</v>
      </c>
      <c r="B239" s="29">
        <v>75408</v>
      </c>
      <c r="C239" s="29" t="s">
        <v>5928</v>
      </c>
      <c r="D239" s="29" t="s">
        <v>5929</v>
      </c>
      <c r="E239" s="31" t="s">
        <v>223</v>
      </c>
      <c r="F239" s="31" t="s">
        <v>5927</v>
      </c>
      <c r="G239" s="42">
        <v>16072.83</v>
      </c>
      <c r="H239" s="42">
        <v>14778.26</v>
      </c>
      <c r="I239" s="42">
        <v>15215.46</v>
      </c>
      <c r="J239" s="42">
        <v>18092.759999999998</v>
      </c>
    </row>
    <row r="240" spans="1:10" x14ac:dyDescent="0.35">
      <c r="A240" s="29" t="str">
        <f t="shared" si="2"/>
        <v>10</v>
      </c>
      <c r="B240" s="29">
        <v>75598</v>
      </c>
      <c r="C240" s="29" t="s">
        <v>5928</v>
      </c>
      <c r="D240" s="29" t="s">
        <v>5929</v>
      </c>
      <c r="E240" s="31" t="s">
        <v>225</v>
      </c>
      <c r="F240" s="31" t="s">
        <v>5927</v>
      </c>
      <c r="G240" s="42">
        <v>15811.04</v>
      </c>
      <c r="H240" s="42">
        <v>14537.56</v>
      </c>
      <c r="I240" s="42">
        <v>14967.64</v>
      </c>
      <c r="J240" s="42">
        <v>17798.07</v>
      </c>
    </row>
    <row r="241" spans="1:10" x14ac:dyDescent="0.35">
      <c r="A241" s="29" t="str">
        <f t="shared" si="2"/>
        <v>10</v>
      </c>
      <c r="B241" s="29">
        <v>76778</v>
      </c>
      <c r="C241" s="29" t="s">
        <v>5928</v>
      </c>
      <c r="D241" s="29" t="s">
        <v>5929</v>
      </c>
      <c r="E241" s="31" t="s">
        <v>227</v>
      </c>
      <c r="F241" s="31" t="s">
        <v>5927</v>
      </c>
      <c r="G241" s="42">
        <v>15914.02</v>
      </c>
      <c r="H241" s="42">
        <v>14632.24</v>
      </c>
      <c r="I241" s="42">
        <v>15065.13</v>
      </c>
      <c r="J241" s="42">
        <v>17913.990000000002</v>
      </c>
    </row>
    <row r="242" spans="1:10" x14ac:dyDescent="0.35">
      <c r="A242" s="29" t="s">
        <v>163</v>
      </c>
      <c r="B242" s="29">
        <v>76778</v>
      </c>
      <c r="C242" s="29" t="s">
        <v>2593</v>
      </c>
      <c r="D242" s="29" t="s">
        <v>2595</v>
      </c>
      <c r="E242" s="32" t="s">
        <v>2594</v>
      </c>
      <c r="F242" s="31" t="s">
        <v>5926</v>
      </c>
      <c r="G242" s="42">
        <v>16112.63</v>
      </c>
      <c r="H242" s="42">
        <v>14814.85</v>
      </c>
      <c r="I242" s="42">
        <v>15253.14</v>
      </c>
      <c r="J242" s="42">
        <v>18137.560000000001</v>
      </c>
    </row>
    <row r="243" spans="1:10" x14ac:dyDescent="0.35">
      <c r="A243" s="29" t="s">
        <v>228</v>
      </c>
      <c r="B243" s="29">
        <v>10116</v>
      </c>
      <c r="C243" s="29" t="s">
        <v>2596</v>
      </c>
      <c r="D243" s="29" t="s">
        <v>2598</v>
      </c>
      <c r="E243" s="32" t="s">
        <v>2597</v>
      </c>
      <c r="F243" s="31" t="s">
        <v>5926</v>
      </c>
      <c r="G243" s="42">
        <v>12837.05</v>
      </c>
      <c r="H243" s="42">
        <v>11803.11</v>
      </c>
      <c r="I243" s="42">
        <v>12152.29</v>
      </c>
      <c r="J243" s="42">
        <v>14450.33</v>
      </c>
    </row>
    <row r="244" spans="1:10" x14ac:dyDescent="0.35">
      <c r="A244" s="29" t="s">
        <v>228</v>
      </c>
      <c r="B244" s="29">
        <v>10116</v>
      </c>
      <c r="C244" s="29" t="s">
        <v>2599</v>
      </c>
      <c r="D244" s="29" t="s">
        <v>2601</v>
      </c>
      <c r="E244" s="32" t="s">
        <v>2600</v>
      </c>
      <c r="F244" s="31" t="s">
        <v>5926</v>
      </c>
      <c r="G244" s="42">
        <v>14335.6</v>
      </c>
      <c r="H244" s="42">
        <v>13180.95</v>
      </c>
      <c r="I244" s="42">
        <v>13570.9</v>
      </c>
      <c r="J244" s="42">
        <v>16137.2</v>
      </c>
    </row>
    <row r="245" spans="1:10" x14ac:dyDescent="0.35">
      <c r="A245" s="29" t="s">
        <v>228</v>
      </c>
      <c r="B245" s="29">
        <v>10116</v>
      </c>
      <c r="C245" s="29" t="s">
        <v>2602</v>
      </c>
      <c r="D245" s="29" t="s">
        <v>2604</v>
      </c>
      <c r="E245" s="32" t="s">
        <v>2603</v>
      </c>
      <c r="F245" s="31" t="s">
        <v>5926</v>
      </c>
      <c r="G245" s="42">
        <v>13892.87</v>
      </c>
      <c r="H245" s="42">
        <v>12773.88</v>
      </c>
      <c r="I245" s="42">
        <v>13151.78</v>
      </c>
      <c r="J245" s="42">
        <v>15638.83</v>
      </c>
    </row>
    <row r="246" spans="1:10" x14ac:dyDescent="0.35">
      <c r="A246" s="29" t="str">
        <f>TEXT(11,"00")</f>
        <v>11</v>
      </c>
      <c r="B246" s="29">
        <v>62554</v>
      </c>
      <c r="C246" s="29" t="s">
        <v>5928</v>
      </c>
      <c r="D246" s="29" t="s">
        <v>5929</v>
      </c>
      <c r="E246" s="31" t="s">
        <v>230</v>
      </c>
      <c r="F246" s="31" t="s">
        <v>5927</v>
      </c>
      <c r="G246" s="42">
        <v>12411.37</v>
      </c>
      <c r="H246" s="42">
        <v>11411.71</v>
      </c>
      <c r="I246" s="42">
        <v>11749.31</v>
      </c>
      <c r="J246" s="42">
        <v>13971.15</v>
      </c>
    </row>
    <row r="247" spans="1:10" x14ac:dyDescent="0.35">
      <c r="A247" s="29" t="str">
        <f>TEXT(11,"00")</f>
        <v>11</v>
      </c>
      <c r="B247" s="29">
        <v>62596</v>
      </c>
      <c r="C247" s="29" t="s">
        <v>5928</v>
      </c>
      <c r="D247" s="29" t="s">
        <v>5929</v>
      </c>
      <c r="E247" s="31" t="s">
        <v>232</v>
      </c>
      <c r="F247" s="31" t="s">
        <v>5927</v>
      </c>
      <c r="G247" s="42">
        <v>12320.56</v>
      </c>
      <c r="H247" s="42">
        <v>11328.21</v>
      </c>
      <c r="I247" s="42">
        <v>11663.34</v>
      </c>
      <c r="J247" s="42">
        <v>13868.92</v>
      </c>
    </row>
    <row r="248" spans="1:10" x14ac:dyDescent="0.35">
      <c r="A248" s="29" t="s">
        <v>228</v>
      </c>
      <c r="B248" s="29">
        <v>62596</v>
      </c>
      <c r="C248" s="29" t="s">
        <v>2605</v>
      </c>
      <c r="D248" s="29" t="s">
        <v>2607</v>
      </c>
      <c r="E248" s="32" t="s">
        <v>2606</v>
      </c>
      <c r="F248" s="31" t="s">
        <v>5926</v>
      </c>
      <c r="G248" s="42">
        <v>12593.89</v>
      </c>
      <c r="H248" s="42">
        <v>11579.53</v>
      </c>
      <c r="I248" s="42">
        <v>11922.1</v>
      </c>
      <c r="J248" s="42">
        <v>14176.61</v>
      </c>
    </row>
    <row r="249" spans="1:10" x14ac:dyDescent="0.35">
      <c r="A249" s="29" t="str">
        <f t="shared" ref="A249:A254" si="3">TEXT(11,"00")</f>
        <v>11</v>
      </c>
      <c r="B249" s="29">
        <v>62638</v>
      </c>
      <c r="C249" s="29" t="s">
        <v>5928</v>
      </c>
      <c r="D249" s="29" t="s">
        <v>5929</v>
      </c>
      <c r="E249" s="31" t="s">
        <v>234</v>
      </c>
      <c r="F249" s="31" t="s">
        <v>5927</v>
      </c>
      <c r="G249" s="42">
        <v>12181.51</v>
      </c>
      <c r="H249" s="42">
        <v>11200.36</v>
      </c>
      <c r="I249" s="42">
        <v>11531.71</v>
      </c>
      <c r="J249" s="42">
        <v>13712.4</v>
      </c>
    </row>
    <row r="250" spans="1:10" x14ac:dyDescent="0.35">
      <c r="A250" s="29" t="str">
        <f t="shared" si="3"/>
        <v>11</v>
      </c>
      <c r="B250" s="29">
        <v>62646</v>
      </c>
      <c r="C250" s="29" t="s">
        <v>5928</v>
      </c>
      <c r="D250" s="29" t="s">
        <v>5929</v>
      </c>
      <c r="E250" s="31" t="s">
        <v>236</v>
      </c>
      <c r="F250" s="31" t="s">
        <v>5927</v>
      </c>
      <c r="G250" s="42">
        <v>14427.99</v>
      </c>
      <c r="H250" s="42">
        <v>13265.9</v>
      </c>
      <c r="I250" s="42">
        <v>13658.36</v>
      </c>
      <c r="J250" s="42">
        <v>16241.21</v>
      </c>
    </row>
    <row r="251" spans="1:10" x14ac:dyDescent="0.35">
      <c r="A251" s="29" t="str">
        <f t="shared" si="3"/>
        <v>11</v>
      </c>
      <c r="B251" s="29">
        <v>62653</v>
      </c>
      <c r="C251" s="29" t="s">
        <v>5928</v>
      </c>
      <c r="D251" s="29" t="s">
        <v>5929</v>
      </c>
      <c r="E251" s="31" t="s">
        <v>238</v>
      </c>
      <c r="F251" s="31" t="s">
        <v>5927</v>
      </c>
      <c r="G251" s="42">
        <v>13390.47</v>
      </c>
      <c r="H251" s="42">
        <v>12311.94</v>
      </c>
      <c r="I251" s="42">
        <v>12676.18</v>
      </c>
      <c r="J251" s="42">
        <v>15073.29</v>
      </c>
    </row>
    <row r="252" spans="1:10" x14ac:dyDescent="0.35">
      <c r="A252" s="29" t="str">
        <f t="shared" si="3"/>
        <v>11</v>
      </c>
      <c r="B252" s="29">
        <v>62661</v>
      </c>
      <c r="C252" s="29" t="s">
        <v>5928</v>
      </c>
      <c r="D252" s="29" t="s">
        <v>5929</v>
      </c>
      <c r="E252" s="31" t="s">
        <v>240</v>
      </c>
      <c r="F252" s="31" t="s">
        <v>5927</v>
      </c>
      <c r="G252" s="42">
        <v>14759.08</v>
      </c>
      <c r="H252" s="42">
        <v>13570.32</v>
      </c>
      <c r="I252" s="42">
        <v>13971.79</v>
      </c>
      <c r="J252" s="42">
        <v>16613.900000000001</v>
      </c>
    </row>
    <row r="253" spans="1:10" x14ac:dyDescent="0.35">
      <c r="A253" s="29" t="str">
        <f t="shared" si="3"/>
        <v>11</v>
      </c>
      <c r="B253" s="29">
        <v>75481</v>
      </c>
      <c r="C253" s="29" t="s">
        <v>5928</v>
      </c>
      <c r="D253" s="29" t="s">
        <v>5929</v>
      </c>
      <c r="E253" s="31" t="s">
        <v>242</v>
      </c>
      <c r="F253" s="31" t="s">
        <v>5927</v>
      </c>
      <c r="G253" s="42">
        <v>15602.19</v>
      </c>
      <c r="H253" s="42">
        <v>14345.53</v>
      </c>
      <c r="I253" s="42">
        <v>14769.92</v>
      </c>
      <c r="J253" s="42">
        <v>17562.97</v>
      </c>
    </row>
    <row r="254" spans="1:10" x14ac:dyDescent="0.35">
      <c r="A254" s="29" t="str">
        <f t="shared" si="3"/>
        <v>11</v>
      </c>
      <c r="B254" s="29">
        <v>76562</v>
      </c>
      <c r="C254" s="29" t="s">
        <v>5928</v>
      </c>
      <c r="D254" s="29" t="s">
        <v>5929</v>
      </c>
      <c r="E254" s="31" t="s">
        <v>244</v>
      </c>
      <c r="F254" s="31" t="s">
        <v>5927</v>
      </c>
      <c r="G254" s="42">
        <v>15595.45</v>
      </c>
      <c r="H254" s="42">
        <v>14339.33</v>
      </c>
      <c r="I254" s="42">
        <v>14763.55</v>
      </c>
      <c r="J254" s="42">
        <v>17555.38</v>
      </c>
    </row>
    <row r="255" spans="1:10" ht="31" x14ac:dyDescent="0.35">
      <c r="A255" s="29" t="s">
        <v>245</v>
      </c>
      <c r="B255" s="29">
        <v>10124</v>
      </c>
      <c r="C255" s="29" t="s">
        <v>2608</v>
      </c>
      <c r="D255" s="29" t="s">
        <v>2610</v>
      </c>
      <c r="E255" s="32" t="s">
        <v>2609</v>
      </c>
      <c r="F255" s="31" t="s">
        <v>5926</v>
      </c>
      <c r="G255" s="42">
        <v>11957.31</v>
      </c>
      <c r="H255" s="42">
        <v>10994.22</v>
      </c>
      <c r="I255" s="42">
        <v>11319.48</v>
      </c>
      <c r="J255" s="42">
        <v>13460.03</v>
      </c>
    </row>
    <row r="256" spans="1:10" x14ac:dyDescent="0.35">
      <c r="A256" s="29" t="s">
        <v>245</v>
      </c>
      <c r="B256" s="29">
        <v>10124</v>
      </c>
      <c r="C256" s="29" t="s">
        <v>2611</v>
      </c>
      <c r="D256" s="29" t="s">
        <v>2613</v>
      </c>
      <c r="E256" s="32" t="s">
        <v>2612</v>
      </c>
      <c r="F256" s="31" t="s">
        <v>5926</v>
      </c>
      <c r="G256" s="42">
        <v>14563.7</v>
      </c>
      <c r="H256" s="42">
        <v>13390.68</v>
      </c>
      <c r="I256" s="42">
        <v>13786.83</v>
      </c>
      <c r="J256" s="42">
        <v>16393.97</v>
      </c>
    </row>
    <row r="257" spans="1:10" x14ac:dyDescent="0.35">
      <c r="A257" s="29" t="s">
        <v>245</v>
      </c>
      <c r="B257" s="29">
        <v>10124</v>
      </c>
      <c r="C257" s="29" t="s">
        <v>2614</v>
      </c>
      <c r="D257" s="29" t="s">
        <v>2616</v>
      </c>
      <c r="E257" s="32" t="s">
        <v>2615</v>
      </c>
      <c r="F257" s="31" t="s">
        <v>5926</v>
      </c>
      <c r="G257" s="42">
        <v>14075.73</v>
      </c>
      <c r="H257" s="42">
        <v>12942.02</v>
      </c>
      <c r="I257" s="42">
        <v>13324.9</v>
      </c>
      <c r="J257" s="42">
        <v>15844.68</v>
      </c>
    </row>
    <row r="258" spans="1:10" x14ac:dyDescent="0.35">
      <c r="A258" s="29" t="str">
        <f>TEXT(12,"00")</f>
        <v>12</v>
      </c>
      <c r="B258" s="29">
        <v>62679</v>
      </c>
      <c r="C258" s="29" t="s">
        <v>5928</v>
      </c>
      <c r="D258" s="29" t="s">
        <v>5929</v>
      </c>
      <c r="E258" s="31" t="s">
        <v>247</v>
      </c>
      <c r="F258" s="31" t="s">
        <v>5927</v>
      </c>
      <c r="G258" s="42">
        <v>13946.77</v>
      </c>
      <c r="H258" s="42">
        <v>12823.44</v>
      </c>
      <c r="I258" s="42">
        <v>13202.81</v>
      </c>
      <c r="J258" s="42">
        <v>15699.5</v>
      </c>
    </row>
    <row r="259" spans="1:10" x14ac:dyDescent="0.35">
      <c r="A259" s="29" t="s">
        <v>245</v>
      </c>
      <c r="B259" s="29">
        <v>62679</v>
      </c>
      <c r="C259" s="29" t="s">
        <v>2617</v>
      </c>
      <c r="D259" s="29" t="s">
        <v>2619</v>
      </c>
      <c r="E259" s="32" t="s">
        <v>2618</v>
      </c>
      <c r="F259" s="31" t="s">
        <v>5926</v>
      </c>
      <c r="G259" s="42">
        <v>12363.58</v>
      </c>
      <c r="H259" s="42">
        <v>11367.77</v>
      </c>
      <c r="I259" s="42">
        <v>11704.08</v>
      </c>
      <c r="J259" s="42">
        <v>13917.36</v>
      </c>
    </row>
    <row r="260" spans="1:10" x14ac:dyDescent="0.35">
      <c r="A260" s="29" t="s">
        <v>245</v>
      </c>
      <c r="B260" s="29">
        <v>62679</v>
      </c>
      <c r="C260" s="29" t="s">
        <v>2620</v>
      </c>
      <c r="D260" s="29" t="s">
        <v>2622</v>
      </c>
      <c r="E260" s="32" t="s">
        <v>2621</v>
      </c>
      <c r="F260" s="31" t="s">
        <v>5926</v>
      </c>
      <c r="G260" s="42">
        <v>12285.91</v>
      </c>
      <c r="H260" s="42">
        <v>11296.35</v>
      </c>
      <c r="I260" s="42">
        <v>11630.54</v>
      </c>
      <c r="J260" s="42">
        <v>13829.92</v>
      </c>
    </row>
    <row r="261" spans="1:10" x14ac:dyDescent="0.35">
      <c r="A261" s="29" t="s">
        <v>245</v>
      </c>
      <c r="B261" s="29">
        <v>62679</v>
      </c>
      <c r="C261" s="29" t="s">
        <v>2623</v>
      </c>
      <c r="D261" s="29" t="s">
        <v>2625</v>
      </c>
      <c r="E261" s="32" t="s">
        <v>2624</v>
      </c>
      <c r="F261" s="31" t="s">
        <v>5926</v>
      </c>
      <c r="G261" s="42">
        <v>12384.19</v>
      </c>
      <c r="H261" s="42">
        <v>11386.72</v>
      </c>
      <c r="I261" s="42">
        <v>11723.58</v>
      </c>
      <c r="J261" s="42">
        <v>13940.56</v>
      </c>
    </row>
    <row r="262" spans="1:10" x14ac:dyDescent="0.35">
      <c r="A262" s="29" t="s">
        <v>245</v>
      </c>
      <c r="B262" s="29">
        <v>62679</v>
      </c>
      <c r="C262" s="29" t="s">
        <v>2626</v>
      </c>
      <c r="D262" s="29" t="s">
        <v>2628</v>
      </c>
      <c r="E262" s="32" t="s">
        <v>2627</v>
      </c>
      <c r="F262" s="31" t="s">
        <v>5926</v>
      </c>
      <c r="G262" s="42">
        <v>13012.22</v>
      </c>
      <c r="H262" s="42">
        <v>11964.17</v>
      </c>
      <c r="I262" s="42">
        <v>12318.11</v>
      </c>
      <c r="J262" s="42">
        <v>14647.51</v>
      </c>
    </row>
    <row r="263" spans="1:10" x14ac:dyDescent="0.35">
      <c r="A263" s="29" t="str">
        <f>TEXT(12,"00")</f>
        <v>12</v>
      </c>
      <c r="B263" s="29">
        <v>62687</v>
      </c>
      <c r="C263" s="29" t="s">
        <v>5928</v>
      </c>
      <c r="D263" s="29" t="s">
        <v>5929</v>
      </c>
      <c r="E263" s="31" t="s">
        <v>249</v>
      </c>
      <c r="F263" s="31" t="s">
        <v>5927</v>
      </c>
      <c r="G263" s="42">
        <v>12330.52</v>
      </c>
      <c r="H263" s="42">
        <v>11337.37</v>
      </c>
      <c r="I263" s="42">
        <v>11672.78</v>
      </c>
      <c r="J263" s="42">
        <v>13880.14</v>
      </c>
    </row>
    <row r="264" spans="1:10" x14ac:dyDescent="0.35">
      <c r="A264" s="29" t="s">
        <v>245</v>
      </c>
      <c r="B264" s="29">
        <v>62687</v>
      </c>
      <c r="C264" s="29" t="s">
        <v>2629</v>
      </c>
      <c r="D264" s="29" t="s">
        <v>2631</v>
      </c>
      <c r="E264" s="32" t="s">
        <v>2630</v>
      </c>
      <c r="F264" s="31" t="s">
        <v>5926</v>
      </c>
      <c r="G264" s="42">
        <v>12059.45</v>
      </c>
      <c r="H264" s="42">
        <v>11088.13</v>
      </c>
      <c r="I264" s="42">
        <v>11416.16</v>
      </c>
      <c r="J264" s="42">
        <v>13575</v>
      </c>
    </row>
    <row r="265" spans="1:10" x14ac:dyDescent="0.35">
      <c r="A265" s="29" t="s">
        <v>245</v>
      </c>
      <c r="B265" s="29">
        <v>62687</v>
      </c>
      <c r="C265" s="29" t="s">
        <v>2632</v>
      </c>
      <c r="D265" s="29" t="s">
        <v>2634</v>
      </c>
      <c r="E265" s="32" t="s">
        <v>2633</v>
      </c>
      <c r="F265" s="31" t="s">
        <v>5926</v>
      </c>
      <c r="G265" s="42">
        <v>12548.38</v>
      </c>
      <c r="H265" s="42">
        <v>11537.68</v>
      </c>
      <c r="I265" s="42">
        <v>11879.01</v>
      </c>
      <c r="J265" s="42">
        <v>14125.37</v>
      </c>
    </row>
    <row r="266" spans="1:10" x14ac:dyDescent="0.35">
      <c r="A266" s="29" t="str">
        <f t="shared" ref="A266:A273" si="4">TEXT(12,"00")</f>
        <v>12</v>
      </c>
      <c r="B266" s="29">
        <v>62695</v>
      </c>
      <c r="C266" s="29" t="s">
        <v>5928</v>
      </c>
      <c r="D266" s="29" t="s">
        <v>5929</v>
      </c>
      <c r="E266" s="31" t="s">
        <v>251</v>
      </c>
      <c r="F266" s="31" t="s">
        <v>5927</v>
      </c>
      <c r="G266" s="42">
        <v>12045.63</v>
      </c>
      <c r="H266" s="42">
        <v>11075.43</v>
      </c>
      <c r="I266" s="42">
        <v>11403.09</v>
      </c>
      <c r="J266" s="42">
        <v>13559.45</v>
      </c>
    </row>
    <row r="267" spans="1:10" x14ac:dyDescent="0.35">
      <c r="A267" s="29" t="str">
        <f t="shared" si="4"/>
        <v>12</v>
      </c>
      <c r="B267" s="29">
        <v>62703</v>
      </c>
      <c r="C267" s="29" t="s">
        <v>5928</v>
      </c>
      <c r="D267" s="29" t="s">
        <v>5929</v>
      </c>
      <c r="E267" s="31" t="s">
        <v>253</v>
      </c>
      <c r="F267" s="31" t="s">
        <v>5927</v>
      </c>
      <c r="G267" s="42">
        <v>13125.79</v>
      </c>
      <c r="H267" s="42">
        <v>12068.59</v>
      </c>
      <c r="I267" s="42">
        <v>12425.63</v>
      </c>
      <c r="J267" s="42">
        <v>14775.35</v>
      </c>
    </row>
    <row r="268" spans="1:10" x14ac:dyDescent="0.35">
      <c r="A268" s="29" t="str">
        <f t="shared" si="4"/>
        <v>12</v>
      </c>
      <c r="B268" s="29">
        <v>62729</v>
      </c>
      <c r="C268" s="29" t="s">
        <v>5928</v>
      </c>
      <c r="D268" s="29" t="s">
        <v>5929</v>
      </c>
      <c r="E268" s="31" t="s">
        <v>255</v>
      </c>
      <c r="F268" s="31" t="s">
        <v>5927</v>
      </c>
      <c r="G268" s="42">
        <v>13583.92</v>
      </c>
      <c r="H268" s="42">
        <v>12489.82</v>
      </c>
      <c r="I268" s="42">
        <v>12859.32</v>
      </c>
      <c r="J268" s="42">
        <v>15291.06</v>
      </c>
    </row>
    <row r="269" spans="1:10" x14ac:dyDescent="0.35">
      <c r="A269" s="29" t="str">
        <f t="shared" si="4"/>
        <v>12</v>
      </c>
      <c r="B269" s="29">
        <v>62737</v>
      </c>
      <c r="C269" s="29" t="s">
        <v>5928</v>
      </c>
      <c r="D269" s="29" t="s">
        <v>5929</v>
      </c>
      <c r="E269" s="31" t="s">
        <v>257</v>
      </c>
      <c r="F269" s="31" t="s">
        <v>5927</v>
      </c>
      <c r="G269" s="42">
        <v>12972.76</v>
      </c>
      <c r="H269" s="42">
        <v>11927.88</v>
      </c>
      <c r="I269" s="42">
        <v>12280.76</v>
      </c>
      <c r="J269" s="42">
        <v>14603.09</v>
      </c>
    </row>
    <row r="270" spans="1:10" x14ac:dyDescent="0.35">
      <c r="A270" s="29" t="str">
        <f t="shared" si="4"/>
        <v>12</v>
      </c>
      <c r="B270" s="29">
        <v>62745</v>
      </c>
      <c r="C270" s="29" t="s">
        <v>5928</v>
      </c>
      <c r="D270" s="29" t="s">
        <v>5929</v>
      </c>
      <c r="E270" s="31" t="s">
        <v>259</v>
      </c>
      <c r="F270" s="31" t="s">
        <v>5927</v>
      </c>
      <c r="G270" s="42">
        <v>12453.94</v>
      </c>
      <c r="H270" s="42">
        <v>11450.85</v>
      </c>
      <c r="I270" s="42">
        <v>11789.61</v>
      </c>
      <c r="J270" s="42">
        <v>14019.07</v>
      </c>
    </row>
    <row r="271" spans="1:10" x14ac:dyDescent="0.35">
      <c r="A271" s="29" t="str">
        <f t="shared" si="4"/>
        <v>12</v>
      </c>
      <c r="B271" s="29">
        <v>62794</v>
      </c>
      <c r="C271" s="29" t="s">
        <v>5928</v>
      </c>
      <c r="D271" s="29" t="s">
        <v>5929</v>
      </c>
      <c r="E271" s="31" t="s">
        <v>261</v>
      </c>
      <c r="F271" s="31" t="s">
        <v>5927</v>
      </c>
      <c r="G271" s="42">
        <v>12215.48</v>
      </c>
      <c r="H271" s="42">
        <v>11231.6</v>
      </c>
      <c r="I271" s="42">
        <v>11563.87</v>
      </c>
      <c r="J271" s="42">
        <v>13750.64</v>
      </c>
    </row>
    <row r="272" spans="1:10" x14ac:dyDescent="0.35">
      <c r="A272" s="29" t="str">
        <f t="shared" si="4"/>
        <v>12</v>
      </c>
      <c r="B272" s="29">
        <v>62810</v>
      </c>
      <c r="C272" s="29" t="s">
        <v>5928</v>
      </c>
      <c r="D272" s="29" t="s">
        <v>5929</v>
      </c>
      <c r="E272" s="31" t="s">
        <v>263</v>
      </c>
      <c r="F272" s="31" t="s">
        <v>5927</v>
      </c>
      <c r="G272" s="42">
        <v>13553.12</v>
      </c>
      <c r="H272" s="42">
        <v>12461.5</v>
      </c>
      <c r="I272" s="42">
        <v>12830.16</v>
      </c>
      <c r="J272" s="42">
        <v>15256.39</v>
      </c>
    </row>
    <row r="273" spans="1:10" x14ac:dyDescent="0.35">
      <c r="A273" s="29" t="str">
        <f t="shared" si="4"/>
        <v>12</v>
      </c>
      <c r="B273" s="29">
        <v>62828</v>
      </c>
      <c r="C273" s="29" t="s">
        <v>5928</v>
      </c>
      <c r="D273" s="29" t="s">
        <v>5929</v>
      </c>
      <c r="E273" s="31" t="s">
        <v>265</v>
      </c>
      <c r="F273" s="31" t="s">
        <v>5927</v>
      </c>
      <c r="G273" s="42">
        <v>12368.34</v>
      </c>
      <c r="H273" s="42">
        <v>11372.14</v>
      </c>
      <c r="I273" s="42">
        <v>11708.58</v>
      </c>
      <c r="J273" s="42">
        <v>13922.71</v>
      </c>
    </row>
    <row r="274" spans="1:10" x14ac:dyDescent="0.35">
      <c r="A274" s="29" t="s">
        <v>245</v>
      </c>
      <c r="B274" s="29">
        <v>62828</v>
      </c>
      <c r="C274" s="29" t="s">
        <v>2635</v>
      </c>
      <c r="D274" s="29" t="s">
        <v>2637</v>
      </c>
      <c r="E274" s="32" t="s">
        <v>2636</v>
      </c>
      <c r="F274" s="31" t="s">
        <v>5926</v>
      </c>
      <c r="G274" s="42">
        <v>12355.2</v>
      </c>
      <c r="H274" s="42">
        <v>11360.07</v>
      </c>
      <c r="I274" s="42">
        <v>11696.14</v>
      </c>
      <c r="J274" s="42">
        <v>13907.93</v>
      </c>
    </row>
    <row r="275" spans="1:10" x14ac:dyDescent="0.35">
      <c r="A275" s="29" t="str">
        <f t="shared" ref="A275:A284" si="5">TEXT(12,"00")</f>
        <v>12</v>
      </c>
      <c r="B275" s="29">
        <v>62836</v>
      </c>
      <c r="C275" s="29" t="s">
        <v>5928</v>
      </c>
      <c r="D275" s="29" t="s">
        <v>5929</v>
      </c>
      <c r="E275" s="31" t="s">
        <v>267</v>
      </c>
      <c r="F275" s="31" t="s">
        <v>5927</v>
      </c>
      <c r="G275" s="42">
        <v>11997.4</v>
      </c>
      <c r="H275" s="42">
        <v>11031.08</v>
      </c>
      <c r="I275" s="42">
        <v>11357.42</v>
      </c>
      <c r="J275" s="42">
        <v>13505.15</v>
      </c>
    </row>
    <row r="276" spans="1:10" x14ac:dyDescent="0.35">
      <c r="A276" s="29" t="str">
        <f t="shared" si="5"/>
        <v>12</v>
      </c>
      <c r="B276" s="29">
        <v>62885</v>
      </c>
      <c r="C276" s="29" t="s">
        <v>5928</v>
      </c>
      <c r="D276" s="29" t="s">
        <v>5929</v>
      </c>
      <c r="E276" s="31" t="s">
        <v>271</v>
      </c>
      <c r="F276" s="31" t="s">
        <v>5927</v>
      </c>
      <c r="G276" s="42">
        <v>12477.27</v>
      </c>
      <c r="H276" s="42">
        <v>11472.3</v>
      </c>
      <c r="I276" s="42">
        <v>11811.69</v>
      </c>
      <c r="J276" s="42">
        <v>14045.33</v>
      </c>
    </row>
    <row r="277" spans="1:10" x14ac:dyDescent="0.35">
      <c r="A277" s="29" t="str">
        <f t="shared" si="5"/>
        <v>12</v>
      </c>
      <c r="B277" s="29">
        <v>62893</v>
      </c>
      <c r="C277" s="29" t="s">
        <v>5928</v>
      </c>
      <c r="D277" s="29" t="s">
        <v>5929</v>
      </c>
      <c r="E277" s="31" t="s">
        <v>273</v>
      </c>
      <c r="F277" s="31" t="s">
        <v>5927</v>
      </c>
      <c r="G277" s="42">
        <v>12125.57</v>
      </c>
      <c r="H277" s="42">
        <v>11148.93</v>
      </c>
      <c r="I277" s="42">
        <v>11478.76</v>
      </c>
      <c r="J277" s="42">
        <v>13649.44</v>
      </c>
    </row>
    <row r="278" spans="1:10" x14ac:dyDescent="0.35">
      <c r="A278" s="29" t="str">
        <f t="shared" si="5"/>
        <v>12</v>
      </c>
      <c r="B278" s="29">
        <v>62901</v>
      </c>
      <c r="C278" s="29" t="s">
        <v>5928</v>
      </c>
      <c r="D278" s="29" t="s">
        <v>5929</v>
      </c>
      <c r="E278" s="31" t="s">
        <v>275</v>
      </c>
      <c r="F278" s="31" t="s">
        <v>5927</v>
      </c>
      <c r="G278" s="42">
        <v>14545.41</v>
      </c>
      <c r="H278" s="42">
        <v>13373.87</v>
      </c>
      <c r="I278" s="42">
        <v>13769.52</v>
      </c>
      <c r="J278" s="42">
        <v>16373.38</v>
      </c>
    </row>
    <row r="279" spans="1:10" x14ac:dyDescent="0.35">
      <c r="A279" s="29" t="str">
        <f t="shared" si="5"/>
        <v>12</v>
      </c>
      <c r="B279" s="29">
        <v>62919</v>
      </c>
      <c r="C279" s="29" t="s">
        <v>5928</v>
      </c>
      <c r="D279" s="29" t="s">
        <v>5929</v>
      </c>
      <c r="E279" s="31" t="s">
        <v>277</v>
      </c>
      <c r="F279" s="31" t="s">
        <v>5927</v>
      </c>
      <c r="G279" s="42">
        <v>12899.61</v>
      </c>
      <c r="H279" s="42">
        <v>11860.63</v>
      </c>
      <c r="I279" s="42">
        <v>12211.51</v>
      </c>
      <c r="J279" s="42">
        <v>14520.75</v>
      </c>
    </row>
    <row r="280" spans="1:10" x14ac:dyDescent="0.35">
      <c r="A280" s="29" t="str">
        <f t="shared" si="5"/>
        <v>12</v>
      </c>
      <c r="B280" s="29">
        <v>62927</v>
      </c>
      <c r="C280" s="29" t="s">
        <v>5928</v>
      </c>
      <c r="D280" s="29" t="s">
        <v>5929</v>
      </c>
      <c r="E280" s="31" t="s">
        <v>279</v>
      </c>
      <c r="F280" s="31" t="s">
        <v>5927</v>
      </c>
      <c r="G280" s="42">
        <v>15737.89</v>
      </c>
      <c r="H280" s="42">
        <v>14470.3</v>
      </c>
      <c r="I280" s="42">
        <v>14898.39</v>
      </c>
      <c r="J280" s="42">
        <v>17715.73</v>
      </c>
    </row>
    <row r="281" spans="1:10" x14ac:dyDescent="0.35">
      <c r="A281" s="29" t="str">
        <f t="shared" si="5"/>
        <v>12</v>
      </c>
      <c r="B281" s="29">
        <v>62935</v>
      </c>
      <c r="C281" s="29" t="s">
        <v>5928</v>
      </c>
      <c r="D281" s="29" t="s">
        <v>5929</v>
      </c>
      <c r="E281" s="31" t="s">
        <v>281</v>
      </c>
      <c r="F281" s="31" t="s">
        <v>5927</v>
      </c>
      <c r="G281" s="42">
        <v>15295.17</v>
      </c>
      <c r="H281" s="42">
        <v>14063.23</v>
      </c>
      <c r="I281" s="42">
        <v>14479.28</v>
      </c>
      <c r="J281" s="42">
        <v>17217.36</v>
      </c>
    </row>
    <row r="282" spans="1:10" x14ac:dyDescent="0.35">
      <c r="A282" s="29" t="str">
        <f t="shared" si="5"/>
        <v>12</v>
      </c>
      <c r="B282" s="29">
        <v>62950</v>
      </c>
      <c r="C282" s="29" t="s">
        <v>5928</v>
      </c>
      <c r="D282" s="29" t="s">
        <v>5929</v>
      </c>
      <c r="E282" s="31" t="s">
        <v>283</v>
      </c>
      <c r="F282" s="31" t="s">
        <v>5927</v>
      </c>
      <c r="G282" s="42">
        <v>13182.58</v>
      </c>
      <c r="H282" s="42">
        <v>12120.8</v>
      </c>
      <c r="I282" s="42">
        <v>12479.38</v>
      </c>
      <c r="J282" s="42">
        <v>14839.28</v>
      </c>
    </row>
    <row r="283" spans="1:10" x14ac:dyDescent="0.35">
      <c r="A283" s="29" t="str">
        <f t="shared" si="5"/>
        <v>12</v>
      </c>
      <c r="B283" s="29">
        <v>62968</v>
      </c>
      <c r="C283" s="29" t="s">
        <v>5928</v>
      </c>
      <c r="D283" s="29" t="s">
        <v>5929</v>
      </c>
      <c r="E283" s="31" t="s">
        <v>285</v>
      </c>
      <c r="F283" s="31" t="s">
        <v>5927</v>
      </c>
      <c r="G283" s="42">
        <v>16899.580000000002</v>
      </c>
      <c r="H283" s="42">
        <v>15538.42</v>
      </c>
      <c r="I283" s="42">
        <v>15998.11</v>
      </c>
      <c r="J283" s="42">
        <v>19023.41</v>
      </c>
    </row>
    <row r="284" spans="1:10" x14ac:dyDescent="0.35">
      <c r="A284" s="29" t="str">
        <f t="shared" si="5"/>
        <v>12</v>
      </c>
      <c r="B284" s="29">
        <v>62976</v>
      </c>
      <c r="C284" s="29" t="s">
        <v>5928</v>
      </c>
      <c r="D284" s="29" t="s">
        <v>5929</v>
      </c>
      <c r="E284" s="31" t="s">
        <v>193</v>
      </c>
      <c r="F284" s="31" t="s">
        <v>5927</v>
      </c>
      <c r="G284" s="42">
        <v>12772.57</v>
      </c>
      <c r="H284" s="42">
        <v>11743.82</v>
      </c>
      <c r="I284" s="42">
        <v>12091.25</v>
      </c>
      <c r="J284" s="42">
        <v>14377.74</v>
      </c>
    </row>
    <row r="285" spans="1:10" x14ac:dyDescent="0.35">
      <c r="A285" s="29" t="s">
        <v>245</v>
      </c>
      <c r="B285" s="29">
        <v>62976</v>
      </c>
      <c r="C285" s="29" t="s">
        <v>2638</v>
      </c>
      <c r="D285" s="29" t="s">
        <v>2640</v>
      </c>
      <c r="E285" s="32" t="s">
        <v>2639</v>
      </c>
      <c r="F285" s="31" t="s">
        <v>5926</v>
      </c>
      <c r="G285" s="42">
        <v>13482.3</v>
      </c>
      <c r="H285" s="42">
        <v>12396.38</v>
      </c>
      <c r="I285" s="42">
        <v>12763.11</v>
      </c>
      <c r="J285" s="42">
        <v>15176.66</v>
      </c>
    </row>
    <row r="286" spans="1:10" x14ac:dyDescent="0.35">
      <c r="A286" s="29" t="str">
        <f>TEXT(12,"00")</f>
        <v>12</v>
      </c>
      <c r="B286" s="29">
        <v>62984</v>
      </c>
      <c r="C286" s="29" t="s">
        <v>5928</v>
      </c>
      <c r="D286" s="29" t="s">
        <v>5929</v>
      </c>
      <c r="E286" s="31" t="s">
        <v>288</v>
      </c>
      <c r="F286" s="31" t="s">
        <v>5927</v>
      </c>
      <c r="G286" s="42">
        <v>15311.53</v>
      </c>
      <c r="H286" s="42">
        <v>14078.27</v>
      </c>
      <c r="I286" s="42">
        <v>14494.77</v>
      </c>
      <c r="J286" s="42">
        <v>17235.78</v>
      </c>
    </row>
    <row r="287" spans="1:10" x14ac:dyDescent="0.35">
      <c r="A287" s="29" t="str">
        <f>TEXT(12,"00")</f>
        <v>12</v>
      </c>
      <c r="B287" s="29">
        <v>63008</v>
      </c>
      <c r="C287" s="29" t="s">
        <v>5928</v>
      </c>
      <c r="D287" s="29" t="s">
        <v>5929</v>
      </c>
      <c r="E287" s="31" t="s">
        <v>290</v>
      </c>
      <c r="F287" s="31" t="s">
        <v>5927</v>
      </c>
      <c r="G287" s="42">
        <v>13987.19</v>
      </c>
      <c r="H287" s="42">
        <v>12860.6</v>
      </c>
      <c r="I287" s="42">
        <v>13241.07</v>
      </c>
      <c r="J287" s="42">
        <v>15745.01</v>
      </c>
    </row>
    <row r="288" spans="1:10" x14ac:dyDescent="0.35">
      <c r="A288" s="29" t="str">
        <f>TEXT(12,"00")</f>
        <v>12</v>
      </c>
      <c r="B288" s="29">
        <v>63024</v>
      </c>
      <c r="C288" s="29" t="s">
        <v>5928</v>
      </c>
      <c r="D288" s="29" t="s">
        <v>5929</v>
      </c>
      <c r="E288" s="31" t="s">
        <v>292</v>
      </c>
      <c r="F288" s="31" t="s">
        <v>5927</v>
      </c>
      <c r="G288" s="42">
        <v>14463.6</v>
      </c>
      <c r="H288" s="42">
        <v>13298.65</v>
      </c>
      <c r="I288" s="42">
        <v>13692.08</v>
      </c>
      <c r="J288" s="42">
        <v>16281.29</v>
      </c>
    </row>
    <row r="289" spans="1:10" x14ac:dyDescent="0.35">
      <c r="A289" s="29" t="str">
        <f>TEXT(12,"00")</f>
        <v>12</v>
      </c>
      <c r="B289" s="29">
        <v>63032</v>
      </c>
      <c r="C289" s="29" t="s">
        <v>5928</v>
      </c>
      <c r="D289" s="29" t="s">
        <v>5929</v>
      </c>
      <c r="E289" s="31" t="s">
        <v>294</v>
      </c>
      <c r="F289" s="31" t="s">
        <v>5927</v>
      </c>
      <c r="G289" s="42">
        <v>14941.94</v>
      </c>
      <c r="H289" s="42">
        <v>13738.46</v>
      </c>
      <c r="I289" s="42">
        <v>14144.9</v>
      </c>
      <c r="J289" s="42">
        <v>16819.75</v>
      </c>
    </row>
    <row r="290" spans="1:10" x14ac:dyDescent="0.35">
      <c r="A290" s="29" t="s">
        <v>245</v>
      </c>
      <c r="B290" s="29">
        <v>63032</v>
      </c>
      <c r="C290" s="29" t="s">
        <v>2641</v>
      </c>
      <c r="D290" s="29" t="s">
        <v>2643</v>
      </c>
      <c r="E290" s="32" t="s">
        <v>2642</v>
      </c>
      <c r="F290" s="31" t="s">
        <v>5926</v>
      </c>
      <c r="G290" s="42">
        <v>13664.77</v>
      </c>
      <c r="H290" s="42">
        <v>12564.15</v>
      </c>
      <c r="I290" s="42">
        <v>12935.85</v>
      </c>
      <c r="J290" s="42">
        <v>15382.06</v>
      </c>
    </row>
    <row r="291" spans="1:10" x14ac:dyDescent="0.35">
      <c r="A291" s="29" t="s">
        <v>245</v>
      </c>
      <c r="B291" s="29">
        <v>63032</v>
      </c>
      <c r="C291" s="29" t="s">
        <v>2644</v>
      </c>
      <c r="D291" s="29" t="s">
        <v>2646</v>
      </c>
      <c r="E291" s="32" t="s">
        <v>2645</v>
      </c>
      <c r="F291" s="31" t="s">
        <v>5926</v>
      </c>
      <c r="G291" s="42">
        <v>15134.66</v>
      </c>
      <c r="H291" s="42">
        <v>13915.65</v>
      </c>
      <c r="I291" s="42">
        <v>14327.34</v>
      </c>
      <c r="J291" s="42">
        <v>17036.689999999999</v>
      </c>
    </row>
    <row r="292" spans="1:10" x14ac:dyDescent="0.35">
      <c r="A292" s="29" t="str">
        <f>TEXT(12,"00")</f>
        <v>12</v>
      </c>
      <c r="B292" s="29">
        <v>63040</v>
      </c>
      <c r="C292" s="29" t="s">
        <v>5928</v>
      </c>
      <c r="D292" s="29" t="s">
        <v>5929</v>
      </c>
      <c r="E292" s="31" t="s">
        <v>296</v>
      </c>
      <c r="F292" s="31" t="s">
        <v>5927</v>
      </c>
      <c r="G292" s="42">
        <v>14493.44</v>
      </c>
      <c r="H292" s="42">
        <v>13326.08</v>
      </c>
      <c r="I292" s="42">
        <v>13720.32</v>
      </c>
      <c r="J292" s="42">
        <v>16314.88</v>
      </c>
    </row>
    <row r="293" spans="1:10" x14ac:dyDescent="0.35">
      <c r="A293" s="29" t="str">
        <f>TEXT(12,"00")</f>
        <v>12</v>
      </c>
      <c r="B293" s="29">
        <v>63057</v>
      </c>
      <c r="C293" s="29" t="s">
        <v>5928</v>
      </c>
      <c r="D293" s="29" t="s">
        <v>5929</v>
      </c>
      <c r="E293" s="31" t="s">
        <v>298</v>
      </c>
      <c r="F293" s="31" t="s">
        <v>5927</v>
      </c>
      <c r="G293" s="42">
        <v>12755.25</v>
      </c>
      <c r="H293" s="42">
        <v>11727.89</v>
      </c>
      <c r="I293" s="42">
        <v>12074.85</v>
      </c>
      <c r="J293" s="42">
        <v>14358.24</v>
      </c>
    </row>
    <row r="294" spans="1:10" x14ac:dyDescent="0.35">
      <c r="A294" s="29" t="str">
        <f>TEXT(12,"00")</f>
        <v>12</v>
      </c>
      <c r="B294" s="29">
        <v>75374</v>
      </c>
      <c r="C294" s="29" t="s">
        <v>5928</v>
      </c>
      <c r="D294" s="29" t="s">
        <v>5929</v>
      </c>
      <c r="E294" s="31" t="s">
        <v>300</v>
      </c>
      <c r="F294" s="31" t="s">
        <v>5927</v>
      </c>
      <c r="G294" s="42">
        <v>12358.83</v>
      </c>
      <c r="H294" s="42">
        <v>11363.4</v>
      </c>
      <c r="I294" s="42">
        <v>11699.57</v>
      </c>
      <c r="J294" s="42">
        <v>13912</v>
      </c>
    </row>
    <row r="295" spans="1:10" x14ac:dyDescent="0.35">
      <c r="A295" s="29" t="str">
        <f>TEXT(12,"00")</f>
        <v>12</v>
      </c>
      <c r="B295" s="29">
        <v>75382</v>
      </c>
      <c r="C295" s="29" t="s">
        <v>5928</v>
      </c>
      <c r="D295" s="29" t="s">
        <v>5929</v>
      </c>
      <c r="E295" s="31" t="s">
        <v>302</v>
      </c>
      <c r="F295" s="31" t="s">
        <v>5927</v>
      </c>
      <c r="G295" s="42">
        <v>12396.65</v>
      </c>
      <c r="H295" s="42">
        <v>11398.17</v>
      </c>
      <c r="I295" s="42">
        <v>11735.38</v>
      </c>
      <c r="J295" s="42">
        <v>13954.58</v>
      </c>
    </row>
    <row r="296" spans="1:10" x14ac:dyDescent="0.35">
      <c r="A296" s="29" t="str">
        <f>TEXT(12,"00")</f>
        <v>12</v>
      </c>
      <c r="B296" s="29">
        <v>75515</v>
      </c>
      <c r="C296" s="29" t="s">
        <v>5928</v>
      </c>
      <c r="D296" s="29" t="s">
        <v>5929</v>
      </c>
      <c r="E296" s="31" t="s">
        <v>304</v>
      </c>
      <c r="F296" s="31" t="s">
        <v>5927</v>
      </c>
      <c r="G296" s="42">
        <v>14412.59</v>
      </c>
      <c r="H296" s="42">
        <v>13251.75</v>
      </c>
      <c r="I296" s="42">
        <v>13643.79</v>
      </c>
      <c r="J296" s="42">
        <v>16223.87</v>
      </c>
    </row>
    <row r="297" spans="1:10" x14ac:dyDescent="0.35">
      <c r="A297" s="29" t="s">
        <v>245</v>
      </c>
      <c r="B297" s="29">
        <v>75515</v>
      </c>
      <c r="C297" s="29" t="s">
        <v>2647</v>
      </c>
      <c r="D297" s="29" t="s">
        <v>2649</v>
      </c>
      <c r="E297" s="32" t="s">
        <v>2648</v>
      </c>
      <c r="F297" s="31" t="s">
        <v>5926</v>
      </c>
      <c r="G297" s="42">
        <v>14460.6</v>
      </c>
      <c r="H297" s="42">
        <v>13295.89</v>
      </c>
      <c r="I297" s="42">
        <v>13689.23</v>
      </c>
      <c r="J297" s="42">
        <v>16277.92</v>
      </c>
    </row>
    <row r="298" spans="1:10" x14ac:dyDescent="0.35">
      <c r="A298" s="29" t="str">
        <f>TEXT(12,"00")</f>
        <v>12</v>
      </c>
      <c r="B298" s="29">
        <v>76802</v>
      </c>
      <c r="C298" s="29" t="s">
        <v>5928</v>
      </c>
      <c r="D298" s="29" t="s">
        <v>5929</v>
      </c>
      <c r="E298" s="31" t="s">
        <v>306</v>
      </c>
      <c r="F298" s="31" t="s">
        <v>5927</v>
      </c>
      <c r="G298" s="42">
        <v>15166.2</v>
      </c>
      <c r="H298" s="42">
        <v>13944.65</v>
      </c>
      <c r="I298" s="42">
        <v>14357.19</v>
      </c>
      <c r="J298" s="42">
        <v>17072.18</v>
      </c>
    </row>
    <row r="299" spans="1:10" x14ac:dyDescent="0.35">
      <c r="A299" s="29" t="s">
        <v>245</v>
      </c>
      <c r="B299" s="29">
        <v>76802</v>
      </c>
      <c r="C299" s="29" t="s">
        <v>2650</v>
      </c>
      <c r="D299" s="29" t="s">
        <v>2652</v>
      </c>
      <c r="E299" s="32" t="s">
        <v>2651</v>
      </c>
      <c r="F299" s="31" t="s">
        <v>5926</v>
      </c>
      <c r="G299" s="42">
        <v>12366.3</v>
      </c>
      <c r="H299" s="42">
        <v>11370.27</v>
      </c>
      <c r="I299" s="42">
        <v>11706.65</v>
      </c>
      <c r="J299" s="42">
        <v>13920.42</v>
      </c>
    </row>
    <row r="300" spans="1:10" x14ac:dyDescent="0.35">
      <c r="A300" s="29" t="s">
        <v>307</v>
      </c>
      <c r="B300" s="29">
        <v>10132</v>
      </c>
      <c r="C300" s="29" t="s">
        <v>2653</v>
      </c>
      <c r="D300" s="29" t="s">
        <v>2655</v>
      </c>
      <c r="E300" s="32" t="s">
        <v>2654</v>
      </c>
      <c r="F300" s="31" t="s">
        <v>5926</v>
      </c>
      <c r="G300" s="42">
        <v>16131.2</v>
      </c>
      <c r="H300" s="42">
        <v>14831.93</v>
      </c>
      <c r="I300" s="42">
        <v>15270.72</v>
      </c>
      <c r="J300" s="42">
        <v>18158.46</v>
      </c>
    </row>
    <row r="301" spans="1:10" x14ac:dyDescent="0.35">
      <c r="A301" s="29" t="str">
        <f t="shared" ref="A301:A306" si="6">TEXT(13,"00")</f>
        <v>13</v>
      </c>
      <c r="B301" s="29">
        <v>63073</v>
      </c>
      <c r="C301" s="29" t="s">
        <v>5928</v>
      </c>
      <c r="D301" s="29" t="s">
        <v>5929</v>
      </c>
      <c r="E301" s="31" t="s">
        <v>309</v>
      </c>
      <c r="F301" s="31" t="s">
        <v>5927</v>
      </c>
      <c r="G301" s="42">
        <v>15604.11</v>
      </c>
      <c r="H301" s="42">
        <v>14347.29</v>
      </c>
      <c r="I301" s="42">
        <v>14771.75</v>
      </c>
      <c r="J301" s="42">
        <v>17565.14</v>
      </c>
    </row>
    <row r="302" spans="1:10" x14ac:dyDescent="0.35">
      <c r="A302" s="29" t="str">
        <f t="shared" si="6"/>
        <v>13</v>
      </c>
      <c r="B302" s="29">
        <v>63081</v>
      </c>
      <c r="C302" s="29" t="s">
        <v>5928</v>
      </c>
      <c r="D302" s="29" t="s">
        <v>5929</v>
      </c>
      <c r="E302" s="31" t="s">
        <v>311</v>
      </c>
      <c r="F302" s="31" t="s">
        <v>5927</v>
      </c>
      <c r="G302" s="42">
        <v>14613.75</v>
      </c>
      <c r="H302" s="42">
        <v>13436.7</v>
      </c>
      <c r="I302" s="42">
        <v>13834.21</v>
      </c>
      <c r="J302" s="42">
        <v>16450.310000000001</v>
      </c>
    </row>
    <row r="303" spans="1:10" x14ac:dyDescent="0.35">
      <c r="A303" s="29" t="str">
        <f t="shared" si="6"/>
        <v>13</v>
      </c>
      <c r="B303" s="29">
        <v>63099</v>
      </c>
      <c r="C303" s="29" t="s">
        <v>5928</v>
      </c>
      <c r="D303" s="29" t="s">
        <v>5929</v>
      </c>
      <c r="E303" s="31" t="s">
        <v>313</v>
      </c>
      <c r="F303" s="31" t="s">
        <v>5927</v>
      </c>
      <c r="G303" s="42">
        <v>15967.92</v>
      </c>
      <c r="H303" s="42">
        <v>14681.8</v>
      </c>
      <c r="I303" s="42">
        <v>15116.15</v>
      </c>
      <c r="J303" s="42">
        <v>17974.66</v>
      </c>
    </row>
    <row r="304" spans="1:10" x14ac:dyDescent="0.35">
      <c r="A304" s="29" t="str">
        <f t="shared" si="6"/>
        <v>13</v>
      </c>
      <c r="B304" s="29">
        <v>63107</v>
      </c>
      <c r="C304" s="29" t="s">
        <v>5928</v>
      </c>
      <c r="D304" s="29" t="s">
        <v>5929</v>
      </c>
      <c r="E304" s="31" t="s">
        <v>315</v>
      </c>
      <c r="F304" s="31" t="s">
        <v>5927</v>
      </c>
      <c r="G304" s="42">
        <v>15865.9</v>
      </c>
      <c r="H304" s="42">
        <v>14588</v>
      </c>
      <c r="I304" s="42">
        <v>15019.57</v>
      </c>
      <c r="J304" s="42">
        <v>17859.82</v>
      </c>
    </row>
    <row r="305" spans="1:10" x14ac:dyDescent="0.35">
      <c r="A305" s="29" t="str">
        <f t="shared" si="6"/>
        <v>13</v>
      </c>
      <c r="B305" s="29">
        <v>63115</v>
      </c>
      <c r="C305" s="29" t="s">
        <v>5928</v>
      </c>
      <c r="D305" s="29" t="s">
        <v>5929</v>
      </c>
      <c r="E305" s="31" t="s">
        <v>317</v>
      </c>
      <c r="F305" s="31" t="s">
        <v>5927</v>
      </c>
      <c r="G305" s="42">
        <v>14812.98</v>
      </c>
      <c r="H305" s="42">
        <v>13619.88</v>
      </c>
      <c r="I305" s="42">
        <v>14022.81</v>
      </c>
      <c r="J305" s="42">
        <v>16674.57</v>
      </c>
    </row>
    <row r="306" spans="1:10" x14ac:dyDescent="0.35">
      <c r="A306" s="29" t="str">
        <f t="shared" si="6"/>
        <v>13</v>
      </c>
      <c r="B306" s="29">
        <v>63123</v>
      </c>
      <c r="C306" s="29" t="s">
        <v>5928</v>
      </c>
      <c r="D306" s="29" t="s">
        <v>5929</v>
      </c>
      <c r="E306" s="31" t="s">
        <v>319</v>
      </c>
      <c r="F306" s="31" t="s">
        <v>5927</v>
      </c>
      <c r="G306" s="42">
        <v>15561.77</v>
      </c>
      <c r="H306" s="42">
        <v>14308.36</v>
      </c>
      <c r="I306" s="42">
        <v>14731.66</v>
      </c>
      <c r="J306" s="42">
        <v>17517.47</v>
      </c>
    </row>
    <row r="307" spans="1:10" x14ac:dyDescent="0.35">
      <c r="A307" s="29" t="s">
        <v>307</v>
      </c>
      <c r="B307" s="29">
        <v>63123</v>
      </c>
      <c r="C307" s="29" t="s">
        <v>2656</v>
      </c>
      <c r="D307" s="29" t="s">
        <v>2658</v>
      </c>
      <c r="E307" s="32" t="s">
        <v>2657</v>
      </c>
      <c r="F307" s="31" t="s">
        <v>5926</v>
      </c>
      <c r="G307" s="42">
        <v>15233.57</v>
      </c>
      <c r="H307" s="42">
        <v>14006.6</v>
      </c>
      <c r="I307" s="42">
        <v>14420.97</v>
      </c>
      <c r="J307" s="42">
        <v>17148.02</v>
      </c>
    </row>
    <row r="308" spans="1:10" x14ac:dyDescent="0.35">
      <c r="A308" s="29" t="s">
        <v>307</v>
      </c>
      <c r="B308" s="29">
        <v>63123</v>
      </c>
      <c r="C308" s="29" t="s">
        <v>2659</v>
      </c>
      <c r="D308" s="29" t="s">
        <v>2661</v>
      </c>
      <c r="E308" s="32" t="s">
        <v>2660</v>
      </c>
      <c r="F308" s="31" t="s">
        <v>5926</v>
      </c>
      <c r="G308" s="42">
        <v>12941</v>
      </c>
      <c r="H308" s="42">
        <v>11898.68</v>
      </c>
      <c r="I308" s="42">
        <v>12250.69</v>
      </c>
      <c r="J308" s="42">
        <v>14567.34</v>
      </c>
    </row>
    <row r="309" spans="1:10" x14ac:dyDescent="0.35">
      <c r="A309" s="29" t="str">
        <f t="shared" ref="A309:A318" si="7">TEXT(13,"00")</f>
        <v>13</v>
      </c>
      <c r="B309" s="29">
        <v>63131</v>
      </c>
      <c r="C309" s="29" t="s">
        <v>5928</v>
      </c>
      <c r="D309" s="29" t="s">
        <v>5929</v>
      </c>
      <c r="E309" s="31" t="s">
        <v>321</v>
      </c>
      <c r="F309" s="31" t="s">
        <v>5927</v>
      </c>
      <c r="G309" s="42">
        <v>14944.83</v>
      </c>
      <c r="H309" s="42">
        <v>13741.11</v>
      </c>
      <c r="I309" s="42">
        <v>14147.63</v>
      </c>
      <c r="J309" s="42">
        <v>16823</v>
      </c>
    </row>
    <row r="310" spans="1:10" x14ac:dyDescent="0.35">
      <c r="A310" s="29" t="str">
        <f t="shared" si="7"/>
        <v>13</v>
      </c>
      <c r="B310" s="29">
        <v>63149</v>
      </c>
      <c r="C310" s="29" t="s">
        <v>5928</v>
      </c>
      <c r="D310" s="29" t="s">
        <v>5929</v>
      </c>
      <c r="E310" s="31" t="s">
        <v>323</v>
      </c>
      <c r="F310" s="31" t="s">
        <v>5927</v>
      </c>
      <c r="G310" s="42">
        <v>15016.05</v>
      </c>
      <c r="H310" s="42">
        <v>13806.6</v>
      </c>
      <c r="I310" s="42">
        <v>14215.06</v>
      </c>
      <c r="J310" s="42">
        <v>16903.169999999998</v>
      </c>
    </row>
    <row r="311" spans="1:10" x14ac:dyDescent="0.35">
      <c r="A311" s="29" t="str">
        <f t="shared" si="7"/>
        <v>13</v>
      </c>
      <c r="B311" s="29">
        <v>63164</v>
      </c>
      <c r="C311" s="29" t="s">
        <v>5928</v>
      </c>
      <c r="D311" s="29" t="s">
        <v>5929</v>
      </c>
      <c r="E311" s="31" t="s">
        <v>325</v>
      </c>
      <c r="F311" s="31" t="s">
        <v>5927</v>
      </c>
      <c r="G311" s="42">
        <v>13033.4</v>
      </c>
      <c r="H311" s="42">
        <v>11983.63</v>
      </c>
      <c r="I311" s="42">
        <v>12338.16</v>
      </c>
      <c r="J311" s="42">
        <v>14671.35</v>
      </c>
    </row>
    <row r="312" spans="1:10" x14ac:dyDescent="0.35">
      <c r="A312" s="29" t="str">
        <f t="shared" si="7"/>
        <v>13</v>
      </c>
      <c r="B312" s="29">
        <v>63172</v>
      </c>
      <c r="C312" s="29" t="s">
        <v>5928</v>
      </c>
      <c r="D312" s="29" t="s">
        <v>5929</v>
      </c>
      <c r="E312" s="31" t="s">
        <v>327</v>
      </c>
      <c r="F312" s="31" t="s">
        <v>5927</v>
      </c>
      <c r="G312" s="42">
        <v>11807.4</v>
      </c>
      <c r="H312" s="42">
        <v>10856.38</v>
      </c>
      <c r="I312" s="42">
        <v>11177.56</v>
      </c>
      <c r="J312" s="42">
        <v>13291.27</v>
      </c>
    </row>
    <row r="313" spans="1:10" x14ac:dyDescent="0.35">
      <c r="A313" s="29" t="str">
        <f t="shared" si="7"/>
        <v>13</v>
      </c>
      <c r="B313" s="29">
        <v>63180</v>
      </c>
      <c r="C313" s="29" t="s">
        <v>5928</v>
      </c>
      <c r="D313" s="29" t="s">
        <v>5929</v>
      </c>
      <c r="E313" s="31" t="s">
        <v>329</v>
      </c>
      <c r="F313" s="31" t="s">
        <v>5927</v>
      </c>
      <c r="G313" s="42">
        <v>12440.58</v>
      </c>
      <c r="H313" s="42">
        <v>11438.57</v>
      </c>
      <c r="I313" s="42">
        <v>11776.97</v>
      </c>
      <c r="J313" s="42">
        <v>14004.03</v>
      </c>
    </row>
    <row r="314" spans="1:10" x14ac:dyDescent="0.35">
      <c r="A314" s="29" t="str">
        <f t="shared" si="7"/>
        <v>13</v>
      </c>
      <c r="B314" s="29">
        <v>63198</v>
      </c>
      <c r="C314" s="29" t="s">
        <v>5928</v>
      </c>
      <c r="D314" s="29" t="s">
        <v>5929</v>
      </c>
      <c r="E314" s="31" t="s">
        <v>331</v>
      </c>
      <c r="F314" s="31" t="s">
        <v>5927</v>
      </c>
      <c r="G314" s="42">
        <v>15411.62</v>
      </c>
      <c r="H314" s="42">
        <v>14170.31</v>
      </c>
      <c r="I314" s="42">
        <v>14589.52</v>
      </c>
      <c r="J314" s="42">
        <v>17348.45</v>
      </c>
    </row>
    <row r="315" spans="1:10" x14ac:dyDescent="0.35">
      <c r="A315" s="29" t="str">
        <f t="shared" si="7"/>
        <v>13</v>
      </c>
      <c r="B315" s="29">
        <v>63206</v>
      </c>
      <c r="C315" s="29" t="s">
        <v>5928</v>
      </c>
      <c r="D315" s="29" t="s">
        <v>5929</v>
      </c>
      <c r="E315" s="31" t="s">
        <v>333</v>
      </c>
      <c r="F315" s="31" t="s">
        <v>5927</v>
      </c>
      <c r="G315" s="42">
        <v>12567.4</v>
      </c>
      <c r="H315" s="42">
        <v>11555.17</v>
      </c>
      <c r="I315" s="42">
        <v>11897.02</v>
      </c>
      <c r="J315" s="42">
        <v>14146.79</v>
      </c>
    </row>
    <row r="316" spans="1:10" x14ac:dyDescent="0.35">
      <c r="A316" s="29" t="str">
        <f t="shared" si="7"/>
        <v>13</v>
      </c>
      <c r="B316" s="29">
        <v>63214</v>
      </c>
      <c r="C316" s="29" t="s">
        <v>5928</v>
      </c>
      <c r="D316" s="29" t="s">
        <v>5929</v>
      </c>
      <c r="E316" s="31" t="s">
        <v>335</v>
      </c>
      <c r="F316" s="31" t="s">
        <v>5927</v>
      </c>
      <c r="G316" s="42">
        <v>16298.04</v>
      </c>
      <c r="H316" s="42">
        <v>14985.33</v>
      </c>
      <c r="I316" s="42">
        <v>15428.66</v>
      </c>
      <c r="J316" s="42">
        <v>18346.27</v>
      </c>
    </row>
    <row r="317" spans="1:10" x14ac:dyDescent="0.35">
      <c r="A317" s="29" t="str">
        <f t="shared" si="7"/>
        <v>13</v>
      </c>
      <c r="B317" s="29">
        <v>63222</v>
      </c>
      <c r="C317" s="29" t="s">
        <v>5928</v>
      </c>
      <c r="D317" s="29" t="s">
        <v>5929</v>
      </c>
      <c r="E317" s="31" t="s">
        <v>337</v>
      </c>
      <c r="F317" s="31" t="s">
        <v>5927</v>
      </c>
      <c r="G317" s="42">
        <v>16359.64</v>
      </c>
      <c r="H317" s="42">
        <v>15041.97</v>
      </c>
      <c r="I317" s="42">
        <v>15486.97</v>
      </c>
      <c r="J317" s="42">
        <v>18415.61</v>
      </c>
    </row>
    <row r="318" spans="1:10" x14ac:dyDescent="0.35">
      <c r="A318" s="29" t="str">
        <f t="shared" si="7"/>
        <v>13</v>
      </c>
      <c r="B318" s="29">
        <v>63230</v>
      </c>
      <c r="C318" s="29" t="s">
        <v>5928</v>
      </c>
      <c r="D318" s="29" t="s">
        <v>5929</v>
      </c>
      <c r="E318" s="31" t="s">
        <v>339</v>
      </c>
      <c r="F318" s="31" t="s">
        <v>5927</v>
      </c>
      <c r="G318" s="42">
        <v>16581.97</v>
      </c>
      <c r="H318" s="42">
        <v>15246.39</v>
      </c>
      <c r="I318" s="42">
        <v>15697.44</v>
      </c>
      <c r="J318" s="42">
        <v>18665.88</v>
      </c>
    </row>
    <row r="319" spans="1:10" x14ac:dyDescent="0.35">
      <c r="A319" s="29" t="s">
        <v>340</v>
      </c>
      <c r="B319" s="29">
        <v>10140</v>
      </c>
      <c r="C319" s="29" t="s">
        <v>2662</v>
      </c>
      <c r="D319" s="29" t="s">
        <v>2664</v>
      </c>
      <c r="E319" s="32" t="s">
        <v>2663</v>
      </c>
      <c r="F319" s="31" t="s">
        <v>5926</v>
      </c>
      <c r="G319" s="42">
        <v>16013.16</v>
      </c>
      <c r="H319" s="42">
        <v>14723.39</v>
      </c>
      <c r="I319" s="42">
        <v>15158.97</v>
      </c>
      <c r="J319" s="42">
        <v>18025.580000000002</v>
      </c>
    </row>
    <row r="320" spans="1:10" x14ac:dyDescent="0.35">
      <c r="A320" s="29" t="s">
        <v>340</v>
      </c>
      <c r="B320" s="29">
        <v>10140</v>
      </c>
      <c r="C320" s="29" t="s">
        <v>2665</v>
      </c>
      <c r="D320" s="29" t="s">
        <v>2667</v>
      </c>
      <c r="E320" s="32" t="s">
        <v>2666</v>
      </c>
      <c r="F320" s="31" t="s">
        <v>5926</v>
      </c>
      <c r="G320" s="42">
        <v>15750.41</v>
      </c>
      <c r="H320" s="42">
        <v>14481.81</v>
      </c>
      <c r="I320" s="42">
        <v>14910.24</v>
      </c>
      <c r="J320" s="42">
        <v>17729.810000000001</v>
      </c>
    </row>
    <row r="321" spans="1:10" x14ac:dyDescent="0.35">
      <c r="A321" s="29" t="s">
        <v>340</v>
      </c>
      <c r="B321" s="29">
        <v>10140</v>
      </c>
      <c r="C321" s="29" t="s">
        <v>2668</v>
      </c>
      <c r="D321" s="29" t="s">
        <v>2670</v>
      </c>
      <c r="E321" s="32" t="s">
        <v>2669</v>
      </c>
      <c r="F321" s="31" t="s">
        <v>5926</v>
      </c>
      <c r="G321" s="42">
        <v>16449.43</v>
      </c>
      <c r="H321" s="42">
        <v>15124.53</v>
      </c>
      <c r="I321" s="42">
        <v>15571.97</v>
      </c>
      <c r="J321" s="42">
        <v>18516.689999999999</v>
      </c>
    </row>
    <row r="322" spans="1:10" x14ac:dyDescent="0.35">
      <c r="A322" s="29" t="str">
        <f t="shared" ref="A322:A327" si="8">TEXT(14,"00")</f>
        <v>14</v>
      </c>
      <c r="B322" s="29">
        <v>63248</v>
      </c>
      <c r="C322" s="29" t="s">
        <v>5928</v>
      </c>
      <c r="D322" s="29" t="s">
        <v>5929</v>
      </c>
      <c r="E322" s="31" t="s">
        <v>342</v>
      </c>
      <c r="F322" s="31" t="s">
        <v>5927</v>
      </c>
      <c r="G322" s="42">
        <v>12972.76</v>
      </c>
      <c r="H322" s="42">
        <v>11927.88</v>
      </c>
      <c r="I322" s="42">
        <v>12280.76</v>
      </c>
      <c r="J322" s="42">
        <v>14603.09</v>
      </c>
    </row>
    <row r="323" spans="1:10" x14ac:dyDescent="0.35">
      <c r="A323" s="29" t="str">
        <f t="shared" si="8"/>
        <v>14</v>
      </c>
      <c r="B323" s="29">
        <v>63271</v>
      </c>
      <c r="C323" s="29" t="s">
        <v>5928</v>
      </c>
      <c r="D323" s="29" t="s">
        <v>5929</v>
      </c>
      <c r="E323" s="31" t="s">
        <v>344</v>
      </c>
      <c r="F323" s="31" t="s">
        <v>5927</v>
      </c>
      <c r="G323" s="42">
        <v>13164.29</v>
      </c>
      <c r="H323" s="42">
        <v>12103.98</v>
      </c>
      <c r="I323" s="42">
        <v>12462.07</v>
      </c>
      <c r="J323" s="42">
        <v>14818.69</v>
      </c>
    </row>
    <row r="324" spans="1:10" x14ac:dyDescent="0.35">
      <c r="A324" s="29" t="str">
        <f t="shared" si="8"/>
        <v>14</v>
      </c>
      <c r="B324" s="29">
        <v>63289</v>
      </c>
      <c r="C324" s="29" t="s">
        <v>5928</v>
      </c>
      <c r="D324" s="29" t="s">
        <v>5929</v>
      </c>
      <c r="E324" s="31" t="s">
        <v>346</v>
      </c>
      <c r="F324" s="31" t="s">
        <v>5927</v>
      </c>
      <c r="G324" s="42">
        <v>13352.93</v>
      </c>
      <c r="H324" s="42">
        <v>12277.43</v>
      </c>
      <c r="I324" s="42">
        <v>12640.65</v>
      </c>
      <c r="J324" s="42">
        <v>15031.04</v>
      </c>
    </row>
    <row r="325" spans="1:10" x14ac:dyDescent="0.35">
      <c r="A325" s="29" t="str">
        <f t="shared" si="8"/>
        <v>14</v>
      </c>
      <c r="B325" s="29">
        <v>63297</v>
      </c>
      <c r="C325" s="29" t="s">
        <v>5928</v>
      </c>
      <c r="D325" s="29" t="s">
        <v>5929</v>
      </c>
      <c r="E325" s="31" t="s">
        <v>348</v>
      </c>
      <c r="F325" s="31" t="s">
        <v>5927</v>
      </c>
      <c r="G325" s="42">
        <v>12341.39</v>
      </c>
      <c r="H325" s="42">
        <v>11347.37</v>
      </c>
      <c r="I325" s="42">
        <v>11683.07</v>
      </c>
      <c r="J325" s="42">
        <v>13892.38</v>
      </c>
    </row>
    <row r="326" spans="1:10" x14ac:dyDescent="0.35">
      <c r="A326" s="29" t="str">
        <f t="shared" si="8"/>
        <v>14</v>
      </c>
      <c r="B326" s="29">
        <v>63305</v>
      </c>
      <c r="C326" s="29" t="s">
        <v>5928</v>
      </c>
      <c r="D326" s="29" t="s">
        <v>5929</v>
      </c>
      <c r="E326" s="31" t="s">
        <v>350</v>
      </c>
      <c r="F326" s="31" t="s">
        <v>5927</v>
      </c>
      <c r="G326" s="42">
        <v>11929.69</v>
      </c>
      <c r="H326" s="42">
        <v>10968.82</v>
      </c>
      <c r="I326" s="42">
        <v>11293.32</v>
      </c>
      <c r="J326" s="42">
        <v>13428.93</v>
      </c>
    </row>
    <row r="327" spans="1:10" x14ac:dyDescent="0.35">
      <c r="A327" s="29" t="str">
        <f t="shared" si="8"/>
        <v>14</v>
      </c>
      <c r="B327" s="29">
        <v>76687</v>
      </c>
      <c r="C327" s="29" t="s">
        <v>5928</v>
      </c>
      <c r="D327" s="29" t="s">
        <v>5929</v>
      </c>
      <c r="E327" s="31" t="s">
        <v>352</v>
      </c>
      <c r="F327" s="31" t="s">
        <v>5927</v>
      </c>
      <c r="G327" s="42">
        <v>13398.17</v>
      </c>
      <c r="H327" s="42">
        <v>12319.02</v>
      </c>
      <c r="I327" s="42">
        <v>12683.47</v>
      </c>
      <c r="J327" s="42">
        <v>15081.96</v>
      </c>
    </row>
    <row r="328" spans="1:10" x14ac:dyDescent="0.35">
      <c r="A328" s="29" t="s">
        <v>353</v>
      </c>
      <c r="B328" s="29">
        <v>10157</v>
      </c>
      <c r="C328" s="29" t="s">
        <v>2671</v>
      </c>
      <c r="D328" s="29" t="s">
        <v>2673</v>
      </c>
      <c r="E328" s="32" t="s">
        <v>2672</v>
      </c>
      <c r="F328" s="31" t="s">
        <v>5926</v>
      </c>
      <c r="G328" s="42">
        <v>15730.19</v>
      </c>
      <c r="H328" s="42">
        <v>14463.22</v>
      </c>
      <c r="I328" s="42">
        <v>14891.1</v>
      </c>
      <c r="J328" s="42">
        <v>17707.060000000001</v>
      </c>
    </row>
    <row r="329" spans="1:10" x14ac:dyDescent="0.35">
      <c r="A329" s="29" t="s">
        <v>353</v>
      </c>
      <c r="B329" s="29">
        <v>10157</v>
      </c>
      <c r="C329" s="29" t="s">
        <v>2674</v>
      </c>
      <c r="D329" s="29" t="s">
        <v>2676</v>
      </c>
      <c r="E329" s="32" t="s">
        <v>2675</v>
      </c>
      <c r="F329" s="31" t="s">
        <v>5926</v>
      </c>
      <c r="G329" s="42">
        <v>16040.11</v>
      </c>
      <c r="H329" s="42">
        <v>14748.17</v>
      </c>
      <c r="I329" s="42">
        <v>15184.48</v>
      </c>
      <c r="J329" s="42">
        <v>18055.919999999998</v>
      </c>
    </row>
    <row r="330" spans="1:10" x14ac:dyDescent="0.35">
      <c r="A330" s="29" t="s">
        <v>353</v>
      </c>
      <c r="B330" s="29">
        <v>10157</v>
      </c>
      <c r="C330" s="29" t="s">
        <v>2677</v>
      </c>
      <c r="D330" s="29" t="s">
        <v>2679</v>
      </c>
      <c r="E330" s="32" t="s">
        <v>2678</v>
      </c>
      <c r="F330" s="31" t="s">
        <v>5926</v>
      </c>
      <c r="G330" s="42">
        <v>13151.78</v>
      </c>
      <c r="H330" s="42">
        <v>12092.48</v>
      </c>
      <c r="I330" s="42">
        <v>12450.23</v>
      </c>
      <c r="J330" s="42">
        <v>14804.61</v>
      </c>
    </row>
    <row r="331" spans="1:10" x14ac:dyDescent="0.35">
      <c r="A331" s="29" t="s">
        <v>353</v>
      </c>
      <c r="B331" s="29">
        <v>10157</v>
      </c>
      <c r="C331" s="29" t="s">
        <v>2680</v>
      </c>
      <c r="D331" s="29" t="s">
        <v>2682</v>
      </c>
      <c r="E331" s="32" t="s">
        <v>2681</v>
      </c>
      <c r="F331" s="31" t="s">
        <v>5926</v>
      </c>
      <c r="G331" s="42">
        <v>15436.65</v>
      </c>
      <c r="H331" s="42">
        <v>14193.32</v>
      </c>
      <c r="I331" s="42">
        <v>14613.21</v>
      </c>
      <c r="J331" s="42">
        <v>17376.62</v>
      </c>
    </row>
    <row r="332" spans="1:10" x14ac:dyDescent="0.35">
      <c r="A332" s="29" t="s">
        <v>353</v>
      </c>
      <c r="B332" s="29">
        <v>10157</v>
      </c>
      <c r="C332" s="29" t="s">
        <v>2683</v>
      </c>
      <c r="D332" s="29" t="s">
        <v>2685</v>
      </c>
      <c r="E332" s="32" t="s">
        <v>2684</v>
      </c>
      <c r="F332" s="31" t="s">
        <v>5926</v>
      </c>
      <c r="G332" s="42">
        <v>12306.52</v>
      </c>
      <c r="H332" s="42">
        <v>11315.3</v>
      </c>
      <c r="I332" s="42">
        <v>11650.05</v>
      </c>
      <c r="J332" s="42">
        <v>13853.12</v>
      </c>
    </row>
    <row r="333" spans="1:10" ht="31" x14ac:dyDescent="0.35">
      <c r="A333" s="29" t="s">
        <v>353</v>
      </c>
      <c r="B333" s="29">
        <v>10157</v>
      </c>
      <c r="C333" s="29" t="s">
        <v>2686</v>
      </c>
      <c r="D333" s="29" t="s">
        <v>2688</v>
      </c>
      <c r="E333" s="32" t="s">
        <v>2687</v>
      </c>
      <c r="F333" s="31" t="s">
        <v>5926</v>
      </c>
      <c r="G333" s="42">
        <v>12693.65</v>
      </c>
      <c r="H333" s="42">
        <v>11671.25</v>
      </c>
      <c r="I333" s="42">
        <v>12016.53</v>
      </c>
      <c r="J333" s="42">
        <v>14288.9</v>
      </c>
    </row>
    <row r="334" spans="1:10" x14ac:dyDescent="0.35">
      <c r="A334" s="29" t="str">
        <f t="shared" ref="A334:A341" si="9">TEXT(15,"00")</f>
        <v>15</v>
      </c>
      <c r="B334" s="29">
        <v>63313</v>
      </c>
      <c r="C334" s="29" t="s">
        <v>5928</v>
      </c>
      <c r="D334" s="29" t="s">
        <v>5929</v>
      </c>
      <c r="E334" s="31" t="s">
        <v>355</v>
      </c>
      <c r="F334" s="31" t="s">
        <v>5927</v>
      </c>
      <c r="G334" s="42">
        <v>16459.740000000002</v>
      </c>
      <c r="H334" s="42">
        <v>15134</v>
      </c>
      <c r="I334" s="42">
        <v>15581.73</v>
      </c>
      <c r="J334" s="42">
        <v>18528.29</v>
      </c>
    </row>
    <row r="335" spans="1:10" x14ac:dyDescent="0.35">
      <c r="A335" s="29" t="str">
        <f t="shared" si="9"/>
        <v>15</v>
      </c>
      <c r="B335" s="29">
        <v>63321</v>
      </c>
      <c r="C335" s="29" t="s">
        <v>5928</v>
      </c>
      <c r="D335" s="29" t="s">
        <v>5929</v>
      </c>
      <c r="E335" s="31" t="s">
        <v>357</v>
      </c>
      <c r="F335" s="31" t="s">
        <v>5927</v>
      </c>
      <c r="G335" s="42">
        <v>16160.41</v>
      </c>
      <c r="H335" s="42">
        <v>14858.79</v>
      </c>
      <c r="I335" s="42">
        <v>15298.37</v>
      </c>
      <c r="J335" s="42">
        <v>18191.349999999999</v>
      </c>
    </row>
    <row r="336" spans="1:10" x14ac:dyDescent="0.35">
      <c r="A336" s="29" t="str">
        <f t="shared" si="9"/>
        <v>15</v>
      </c>
      <c r="B336" s="29">
        <v>63339</v>
      </c>
      <c r="C336" s="29" t="s">
        <v>5928</v>
      </c>
      <c r="D336" s="29" t="s">
        <v>5929</v>
      </c>
      <c r="E336" s="31" t="s">
        <v>359</v>
      </c>
      <c r="F336" s="31" t="s">
        <v>5927</v>
      </c>
      <c r="G336" s="42">
        <v>16611.8</v>
      </c>
      <c r="H336" s="42">
        <v>15273.82</v>
      </c>
      <c r="I336" s="42">
        <v>15725.68</v>
      </c>
      <c r="J336" s="42">
        <v>18699.47</v>
      </c>
    </row>
    <row r="337" spans="1:10" x14ac:dyDescent="0.35">
      <c r="A337" s="29" t="str">
        <f t="shared" si="9"/>
        <v>15</v>
      </c>
      <c r="B337" s="29">
        <v>63354</v>
      </c>
      <c r="C337" s="29" t="s">
        <v>5928</v>
      </c>
      <c r="D337" s="29" t="s">
        <v>5929</v>
      </c>
      <c r="E337" s="31" t="s">
        <v>361</v>
      </c>
      <c r="F337" s="31" t="s">
        <v>5927</v>
      </c>
      <c r="G337" s="42">
        <v>12455.3</v>
      </c>
      <c r="H337" s="42">
        <v>11452.1</v>
      </c>
      <c r="I337" s="42">
        <v>11790.9</v>
      </c>
      <c r="J337" s="42">
        <v>14020.6</v>
      </c>
    </row>
    <row r="338" spans="1:10" x14ac:dyDescent="0.35">
      <c r="A338" s="29" t="str">
        <f t="shared" si="9"/>
        <v>15</v>
      </c>
      <c r="B338" s="29">
        <v>63362</v>
      </c>
      <c r="C338" s="29" t="s">
        <v>5928</v>
      </c>
      <c r="D338" s="29" t="s">
        <v>5929</v>
      </c>
      <c r="E338" s="31" t="s">
        <v>363</v>
      </c>
      <c r="F338" s="31" t="s">
        <v>5927</v>
      </c>
      <c r="G338" s="42">
        <v>14912.11</v>
      </c>
      <c r="H338" s="42">
        <v>13711.03</v>
      </c>
      <c r="I338" s="42">
        <v>14116.66</v>
      </c>
      <c r="J338" s="42">
        <v>16786.16</v>
      </c>
    </row>
    <row r="339" spans="1:10" x14ac:dyDescent="0.35">
      <c r="A339" s="29" t="str">
        <f t="shared" si="9"/>
        <v>15</v>
      </c>
      <c r="B339" s="29">
        <v>63370</v>
      </c>
      <c r="C339" s="29" t="s">
        <v>5928</v>
      </c>
      <c r="D339" s="29" t="s">
        <v>5929</v>
      </c>
      <c r="E339" s="31" t="s">
        <v>365</v>
      </c>
      <c r="F339" s="31" t="s">
        <v>5927</v>
      </c>
      <c r="G339" s="42">
        <v>16350.98</v>
      </c>
      <c r="H339" s="42">
        <v>15034</v>
      </c>
      <c r="I339" s="42">
        <v>15478.77</v>
      </c>
      <c r="J339" s="42">
        <v>18405.86</v>
      </c>
    </row>
    <row r="340" spans="1:10" x14ac:dyDescent="0.35">
      <c r="A340" s="29" t="str">
        <f t="shared" si="9"/>
        <v>15</v>
      </c>
      <c r="B340" s="29">
        <v>63388</v>
      </c>
      <c r="C340" s="29" t="s">
        <v>5928</v>
      </c>
      <c r="D340" s="29" t="s">
        <v>5929</v>
      </c>
      <c r="E340" s="31" t="s">
        <v>367</v>
      </c>
      <c r="F340" s="31" t="s">
        <v>5927</v>
      </c>
      <c r="G340" s="42">
        <v>15137.32</v>
      </c>
      <c r="H340" s="42">
        <v>13918.1</v>
      </c>
      <c r="I340" s="42">
        <v>14329.86</v>
      </c>
      <c r="J340" s="42">
        <v>17039.68</v>
      </c>
    </row>
    <row r="341" spans="1:10" x14ac:dyDescent="0.35">
      <c r="A341" s="29" t="str">
        <f t="shared" si="9"/>
        <v>15</v>
      </c>
      <c r="B341" s="29">
        <v>63404</v>
      </c>
      <c r="C341" s="29" t="s">
        <v>5928</v>
      </c>
      <c r="D341" s="29" t="s">
        <v>5929</v>
      </c>
      <c r="E341" s="31" t="s">
        <v>369</v>
      </c>
      <c r="F341" s="31" t="s">
        <v>5927</v>
      </c>
      <c r="G341" s="42">
        <v>15755.22</v>
      </c>
      <c r="H341" s="42">
        <v>14486.23</v>
      </c>
      <c r="I341" s="42">
        <v>14914.79</v>
      </c>
      <c r="J341" s="42">
        <v>17735.23</v>
      </c>
    </row>
    <row r="342" spans="1:10" x14ac:dyDescent="0.35">
      <c r="A342" s="29" t="s">
        <v>353</v>
      </c>
      <c r="B342" s="29">
        <v>63404</v>
      </c>
      <c r="C342" s="29" t="s">
        <v>2689</v>
      </c>
      <c r="D342" s="29" t="s">
        <v>2691</v>
      </c>
      <c r="E342" s="32" t="s">
        <v>2690</v>
      </c>
      <c r="F342" s="31" t="s">
        <v>5926</v>
      </c>
      <c r="G342" s="42">
        <v>15363.5</v>
      </c>
      <c r="H342" s="42">
        <v>14126.06</v>
      </c>
      <c r="I342" s="42">
        <v>14543.97</v>
      </c>
      <c r="J342" s="42">
        <v>17294.28</v>
      </c>
    </row>
    <row r="343" spans="1:10" x14ac:dyDescent="0.35">
      <c r="A343" s="29" t="s">
        <v>353</v>
      </c>
      <c r="B343" s="29">
        <v>63404</v>
      </c>
      <c r="C343" s="29" t="s">
        <v>2692</v>
      </c>
      <c r="D343" s="29" t="s">
        <v>2694</v>
      </c>
      <c r="E343" s="32" t="s">
        <v>2693</v>
      </c>
      <c r="F343" s="31" t="s">
        <v>5926</v>
      </c>
      <c r="G343" s="42">
        <v>15862.79</v>
      </c>
      <c r="H343" s="42">
        <v>14585.13</v>
      </c>
      <c r="I343" s="42">
        <v>15016.62</v>
      </c>
      <c r="J343" s="42">
        <v>17856.32</v>
      </c>
    </row>
    <row r="344" spans="1:10" x14ac:dyDescent="0.35">
      <c r="A344" s="29" t="s">
        <v>353</v>
      </c>
      <c r="B344" s="29">
        <v>63404</v>
      </c>
      <c r="C344" s="29" t="s">
        <v>2695</v>
      </c>
      <c r="D344" s="29" t="s">
        <v>2697</v>
      </c>
      <c r="E344" s="32" t="s">
        <v>2696</v>
      </c>
      <c r="F344" s="31" t="s">
        <v>5926</v>
      </c>
      <c r="G344" s="42">
        <v>15865.96</v>
      </c>
      <c r="H344" s="42">
        <v>14588.05</v>
      </c>
      <c r="I344" s="42">
        <v>15019.62</v>
      </c>
      <c r="J344" s="42">
        <v>17859.89</v>
      </c>
    </row>
    <row r="345" spans="1:10" x14ac:dyDescent="0.35">
      <c r="A345" s="29" t="str">
        <f t="shared" ref="A345:A353" si="10">TEXT(15,"00")</f>
        <v>15</v>
      </c>
      <c r="B345" s="29">
        <v>63412</v>
      </c>
      <c r="C345" s="29" t="s">
        <v>5928</v>
      </c>
      <c r="D345" s="29" t="s">
        <v>5929</v>
      </c>
      <c r="E345" s="31" t="s">
        <v>371</v>
      </c>
      <c r="F345" s="31" t="s">
        <v>5927</v>
      </c>
      <c r="G345" s="42">
        <v>15889</v>
      </c>
      <c r="H345" s="42">
        <v>14609.24</v>
      </c>
      <c r="I345" s="42">
        <v>15041.44</v>
      </c>
      <c r="J345" s="42">
        <v>17885.82</v>
      </c>
    </row>
    <row r="346" spans="1:10" x14ac:dyDescent="0.35">
      <c r="A346" s="29" t="str">
        <f t="shared" si="10"/>
        <v>15</v>
      </c>
      <c r="B346" s="29">
        <v>63420</v>
      </c>
      <c r="C346" s="29" t="s">
        <v>5928</v>
      </c>
      <c r="D346" s="29" t="s">
        <v>5929</v>
      </c>
      <c r="E346" s="31" t="s">
        <v>373</v>
      </c>
      <c r="F346" s="31" t="s">
        <v>5927</v>
      </c>
      <c r="G346" s="42">
        <v>16840.87</v>
      </c>
      <c r="H346" s="42">
        <v>15484.44</v>
      </c>
      <c r="I346" s="42">
        <v>15942.53</v>
      </c>
      <c r="J346" s="42">
        <v>18957.32</v>
      </c>
    </row>
    <row r="347" spans="1:10" x14ac:dyDescent="0.35">
      <c r="A347" s="29" t="str">
        <f t="shared" si="10"/>
        <v>15</v>
      </c>
      <c r="B347" s="29">
        <v>63438</v>
      </c>
      <c r="C347" s="29" t="s">
        <v>5928</v>
      </c>
      <c r="D347" s="29" t="s">
        <v>5929</v>
      </c>
      <c r="E347" s="31" t="s">
        <v>375</v>
      </c>
      <c r="F347" s="31" t="s">
        <v>5927</v>
      </c>
      <c r="G347" s="42">
        <v>16051.65</v>
      </c>
      <c r="H347" s="42">
        <v>14758.79</v>
      </c>
      <c r="I347" s="42">
        <v>15195.42</v>
      </c>
      <c r="J347" s="42">
        <v>18068.919999999998</v>
      </c>
    </row>
    <row r="348" spans="1:10" x14ac:dyDescent="0.35">
      <c r="A348" s="29" t="str">
        <f t="shared" si="10"/>
        <v>15</v>
      </c>
      <c r="B348" s="29">
        <v>63446</v>
      </c>
      <c r="C348" s="29" t="s">
        <v>5928</v>
      </c>
      <c r="D348" s="29" t="s">
        <v>5929</v>
      </c>
      <c r="E348" s="31" t="s">
        <v>377</v>
      </c>
      <c r="F348" s="31" t="s">
        <v>5927</v>
      </c>
      <c r="G348" s="42">
        <v>13947.73</v>
      </c>
      <c r="H348" s="42">
        <v>12824.32</v>
      </c>
      <c r="I348" s="42">
        <v>13203.72</v>
      </c>
      <c r="J348" s="42">
        <v>15700.59</v>
      </c>
    </row>
    <row r="349" spans="1:10" x14ac:dyDescent="0.35">
      <c r="A349" s="29" t="str">
        <f t="shared" si="10"/>
        <v>15</v>
      </c>
      <c r="B349" s="29">
        <v>63461</v>
      </c>
      <c r="C349" s="29" t="s">
        <v>5928</v>
      </c>
      <c r="D349" s="29" t="s">
        <v>5929</v>
      </c>
      <c r="E349" s="31" t="s">
        <v>379</v>
      </c>
      <c r="F349" s="31" t="s">
        <v>5927</v>
      </c>
      <c r="G349" s="42">
        <v>16695.54</v>
      </c>
      <c r="H349" s="42">
        <v>15350.81</v>
      </c>
      <c r="I349" s="42">
        <v>15804.95</v>
      </c>
      <c r="J349" s="42">
        <v>18793.72</v>
      </c>
    </row>
    <row r="350" spans="1:10" x14ac:dyDescent="0.35">
      <c r="A350" s="29" t="str">
        <f t="shared" si="10"/>
        <v>15</v>
      </c>
      <c r="B350" s="29">
        <v>63479</v>
      </c>
      <c r="C350" s="29" t="s">
        <v>5928</v>
      </c>
      <c r="D350" s="29" t="s">
        <v>5929</v>
      </c>
      <c r="E350" s="31" t="s">
        <v>381</v>
      </c>
      <c r="F350" s="31" t="s">
        <v>5927</v>
      </c>
      <c r="G350" s="42">
        <v>14052.64</v>
      </c>
      <c r="H350" s="42">
        <v>12920.78</v>
      </c>
      <c r="I350" s="42">
        <v>13303.03</v>
      </c>
      <c r="J350" s="42">
        <v>15818.68</v>
      </c>
    </row>
    <row r="351" spans="1:10" x14ac:dyDescent="0.35">
      <c r="A351" s="29" t="str">
        <f t="shared" si="10"/>
        <v>15</v>
      </c>
      <c r="B351" s="29">
        <v>63487</v>
      </c>
      <c r="C351" s="29" t="s">
        <v>5928</v>
      </c>
      <c r="D351" s="29" t="s">
        <v>5929</v>
      </c>
      <c r="E351" s="31" t="s">
        <v>383</v>
      </c>
      <c r="F351" s="31" t="s">
        <v>5927</v>
      </c>
      <c r="G351" s="42">
        <v>15600.26</v>
      </c>
      <c r="H351" s="42">
        <v>14343.76</v>
      </c>
      <c r="I351" s="42">
        <v>14768.1</v>
      </c>
      <c r="J351" s="42">
        <v>17560.8</v>
      </c>
    </row>
    <row r="352" spans="1:10" x14ac:dyDescent="0.35">
      <c r="A352" s="29" t="str">
        <f t="shared" si="10"/>
        <v>15</v>
      </c>
      <c r="B352" s="29">
        <v>63503</v>
      </c>
      <c r="C352" s="29" t="s">
        <v>5928</v>
      </c>
      <c r="D352" s="29" t="s">
        <v>5929</v>
      </c>
      <c r="E352" s="31" t="s">
        <v>385</v>
      </c>
      <c r="F352" s="31" t="s">
        <v>5927</v>
      </c>
      <c r="G352" s="42">
        <v>16488.61</v>
      </c>
      <c r="H352" s="42">
        <v>15160.55</v>
      </c>
      <c r="I352" s="42">
        <v>15609.06</v>
      </c>
      <c r="J352" s="42">
        <v>18560.79</v>
      </c>
    </row>
    <row r="353" spans="1:10" x14ac:dyDescent="0.35">
      <c r="A353" s="29" t="str">
        <f t="shared" si="10"/>
        <v>15</v>
      </c>
      <c r="B353" s="29">
        <v>63529</v>
      </c>
      <c r="C353" s="29" t="s">
        <v>5928</v>
      </c>
      <c r="D353" s="29" t="s">
        <v>5929</v>
      </c>
      <c r="E353" s="31" t="s">
        <v>387</v>
      </c>
      <c r="F353" s="31" t="s">
        <v>5927</v>
      </c>
      <c r="G353" s="42">
        <v>14987.18</v>
      </c>
      <c r="H353" s="42">
        <v>13780.05</v>
      </c>
      <c r="I353" s="42">
        <v>14187.72</v>
      </c>
      <c r="J353" s="42">
        <v>16870.669999999998</v>
      </c>
    </row>
    <row r="354" spans="1:10" x14ac:dyDescent="0.35">
      <c r="A354" s="29" t="s">
        <v>353</v>
      </c>
      <c r="B354" s="29">
        <v>63529</v>
      </c>
      <c r="C354" s="29" t="s">
        <v>2698</v>
      </c>
      <c r="D354" s="29" t="s">
        <v>2700</v>
      </c>
      <c r="E354" s="32" t="s">
        <v>2699</v>
      </c>
      <c r="F354" s="31" t="s">
        <v>5926</v>
      </c>
      <c r="G354" s="42">
        <v>15323.02</v>
      </c>
      <c r="H354" s="42">
        <v>14088.84</v>
      </c>
      <c r="I354" s="42">
        <v>14505.65</v>
      </c>
      <c r="J354" s="42">
        <v>17248.72</v>
      </c>
    </row>
    <row r="355" spans="1:10" x14ac:dyDescent="0.35">
      <c r="A355" s="29" t="str">
        <f t="shared" ref="A355:A362" si="11">TEXT(15,"00")</f>
        <v>15</v>
      </c>
      <c r="B355" s="29">
        <v>63545</v>
      </c>
      <c r="C355" s="29" t="s">
        <v>5928</v>
      </c>
      <c r="D355" s="29" t="s">
        <v>5929</v>
      </c>
      <c r="E355" s="31" t="s">
        <v>389</v>
      </c>
      <c r="F355" s="31" t="s">
        <v>5927</v>
      </c>
      <c r="G355" s="42">
        <v>15081.5</v>
      </c>
      <c r="H355" s="42">
        <v>13866.78</v>
      </c>
      <c r="I355" s="42">
        <v>14277.01</v>
      </c>
      <c r="J355" s="42">
        <v>16976.84</v>
      </c>
    </row>
    <row r="356" spans="1:10" x14ac:dyDescent="0.35">
      <c r="A356" s="29" t="str">
        <f t="shared" si="11"/>
        <v>15</v>
      </c>
      <c r="B356" s="29">
        <v>63552</v>
      </c>
      <c r="C356" s="29" t="s">
        <v>5928</v>
      </c>
      <c r="D356" s="29" t="s">
        <v>5929</v>
      </c>
      <c r="E356" s="31" t="s">
        <v>391</v>
      </c>
      <c r="F356" s="31" t="s">
        <v>5927</v>
      </c>
      <c r="G356" s="42">
        <v>14059.37</v>
      </c>
      <c r="H356" s="42">
        <v>12926.97</v>
      </c>
      <c r="I356" s="42">
        <v>13309.41</v>
      </c>
      <c r="J356" s="42">
        <v>15826.26</v>
      </c>
    </row>
    <row r="357" spans="1:10" x14ac:dyDescent="0.35">
      <c r="A357" s="29" t="str">
        <f t="shared" si="11"/>
        <v>15</v>
      </c>
      <c r="B357" s="29">
        <v>63560</v>
      </c>
      <c r="C357" s="29" t="s">
        <v>5928</v>
      </c>
      <c r="D357" s="29" t="s">
        <v>5929</v>
      </c>
      <c r="E357" s="31" t="s">
        <v>393</v>
      </c>
      <c r="F357" s="31" t="s">
        <v>5927</v>
      </c>
      <c r="G357" s="42">
        <v>15777.35</v>
      </c>
      <c r="H357" s="42">
        <v>14506.58</v>
      </c>
      <c r="I357" s="42">
        <v>14935.75</v>
      </c>
      <c r="J357" s="42">
        <v>17760.150000000001</v>
      </c>
    </row>
    <row r="358" spans="1:10" x14ac:dyDescent="0.35">
      <c r="A358" s="29" t="str">
        <f t="shared" si="11"/>
        <v>15</v>
      </c>
      <c r="B358" s="29">
        <v>63578</v>
      </c>
      <c r="C358" s="29" t="s">
        <v>5928</v>
      </c>
      <c r="D358" s="29" t="s">
        <v>5929</v>
      </c>
      <c r="E358" s="31" t="s">
        <v>395</v>
      </c>
      <c r="F358" s="31" t="s">
        <v>5927</v>
      </c>
      <c r="G358" s="42">
        <v>15821.63</v>
      </c>
      <c r="H358" s="42">
        <v>14547.29</v>
      </c>
      <c r="I358" s="42">
        <v>14977.66</v>
      </c>
      <c r="J358" s="42">
        <v>17809.990000000002</v>
      </c>
    </row>
    <row r="359" spans="1:10" x14ac:dyDescent="0.35">
      <c r="A359" s="29" t="str">
        <f t="shared" si="11"/>
        <v>15</v>
      </c>
      <c r="B359" s="29">
        <v>63586</v>
      </c>
      <c r="C359" s="29" t="s">
        <v>5928</v>
      </c>
      <c r="D359" s="29" t="s">
        <v>5929</v>
      </c>
      <c r="E359" s="31" t="s">
        <v>397</v>
      </c>
      <c r="F359" s="31" t="s">
        <v>5927</v>
      </c>
      <c r="G359" s="42">
        <v>13133.49</v>
      </c>
      <c r="H359" s="42">
        <v>12075.67</v>
      </c>
      <c r="I359" s="42">
        <v>12432.91</v>
      </c>
      <c r="J359" s="42">
        <v>14784.02</v>
      </c>
    </row>
    <row r="360" spans="1:10" x14ac:dyDescent="0.35">
      <c r="A360" s="29" t="str">
        <f t="shared" si="11"/>
        <v>15</v>
      </c>
      <c r="B360" s="29">
        <v>63594</v>
      </c>
      <c r="C360" s="29" t="s">
        <v>5928</v>
      </c>
      <c r="D360" s="29" t="s">
        <v>5929</v>
      </c>
      <c r="E360" s="31" t="s">
        <v>399</v>
      </c>
      <c r="F360" s="31" t="s">
        <v>5927</v>
      </c>
      <c r="G360" s="42">
        <v>16315.37</v>
      </c>
      <c r="H360" s="42">
        <v>15001.26</v>
      </c>
      <c r="I360" s="42">
        <v>15445.06</v>
      </c>
      <c r="J360" s="42">
        <v>18365.78</v>
      </c>
    </row>
    <row r="361" spans="1:10" x14ac:dyDescent="0.35">
      <c r="A361" s="29" t="str">
        <f t="shared" si="11"/>
        <v>15</v>
      </c>
      <c r="B361" s="29">
        <v>63610</v>
      </c>
      <c r="C361" s="29" t="s">
        <v>5928</v>
      </c>
      <c r="D361" s="29" t="s">
        <v>5929</v>
      </c>
      <c r="E361" s="31" t="s">
        <v>401</v>
      </c>
      <c r="F361" s="31" t="s">
        <v>5927</v>
      </c>
      <c r="G361" s="42">
        <v>13027.62</v>
      </c>
      <c r="H361" s="42">
        <v>11978.32</v>
      </c>
      <c r="I361" s="42">
        <v>12332.69</v>
      </c>
      <c r="J361" s="42">
        <v>14664.85</v>
      </c>
    </row>
    <row r="362" spans="1:10" x14ac:dyDescent="0.35">
      <c r="A362" s="29" t="str">
        <f t="shared" si="11"/>
        <v>15</v>
      </c>
      <c r="B362" s="29">
        <v>63628</v>
      </c>
      <c r="C362" s="29" t="s">
        <v>5928</v>
      </c>
      <c r="D362" s="29" t="s">
        <v>5929</v>
      </c>
      <c r="E362" s="31" t="s">
        <v>403</v>
      </c>
      <c r="F362" s="31" t="s">
        <v>5927</v>
      </c>
      <c r="G362" s="42">
        <v>16845.68</v>
      </c>
      <c r="H362" s="42">
        <v>15488.86</v>
      </c>
      <c r="I362" s="42">
        <v>15947.09</v>
      </c>
      <c r="J362" s="42">
        <v>18962.73</v>
      </c>
    </row>
    <row r="363" spans="1:10" x14ac:dyDescent="0.35">
      <c r="A363" s="29" t="s">
        <v>353</v>
      </c>
      <c r="B363" s="29">
        <v>63628</v>
      </c>
      <c r="C363" s="29" t="s">
        <v>2701</v>
      </c>
      <c r="D363" s="29" t="s">
        <v>2703</v>
      </c>
      <c r="E363" s="32" t="s">
        <v>2702</v>
      </c>
      <c r="F363" s="31" t="s">
        <v>5926</v>
      </c>
      <c r="G363" s="42">
        <v>15150.8</v>
      </c>
      <c r="H363" s="42">
        <v>13930.49</v>
      </c>
      <c r="I363" s="42">
        <v>14342.61</v>
      </c>
      <c r="J363" s="42">
        <v>17054.849999999999</v>
      </c>
    </row>
    <row r="364" spans="1:10" x14ac:dyDescent="0.35">
      <c r="A364" s="29" t="s">
        <v>353</v>
      </c>
      <c r="B364" s="29">
        <v>63628</v>
      </c>
      <c r="C364" s="29" t="s">
        <v>2704</v>
      </c>
      <c r="D364" s="29" t="s">
        <v>2706</v>
      </c>
      <c r="E364" s="32" t="s">
        <v>2705</v>
      </c>
      <c r="F364" s="31" t="s">
        <v>5926</v>
      </c>
      <c r="G364" s="42">
        <v>12045.18</v>
      </c>
      <c r="H364" s="42">
        <v>11075.01</v>
      </c>
      <c r="I364" s="42">
        <v>11402.66</v>
      </c>
      <c r="J364" s="42">
        <v>13558.94</v>
      </c>
    </row>
    <row r="365" spans="1:10" x14ac:dyDescent="0.35">
      <c r="A365" s="29" t="s">
        <v>353</v>
      </c>
      <c r="B365" s="29">
        <v>63628</v>
      </c>
      <c r="C365" s="29" t="s">
        <v>2707</v>
      </c>
      <c r="D365" s="29" t="s">
        <v>2709</v>
      </c>
      <c r="E365" s="32" t="s">
        <v>2708</v>
      </c>
      <c r="F365" s="31" t="s">
        <v>5926</v>
      </c>
      <c r="G365" s="42">
        <v>12222.05</v>
      </c>
      <c r="H365" s="42">
        <v>11237.63</v>
      </c>
      <c r="I365" s="42">
        <v>11570.09</v>
      </c>
      <c r="J365" s="42">
        <v>13758.03</v>
      </c>
    </row>
    <row r="366" spans="1:10" x14ac:dyDescent="0.35">
      <c r="A366" s="29" t="s">
        <v>353</v>
      </c>
      <c r="B366" s="29">
        <v>63628</v>
      </c>
      <c r="C366" s="29" t="s">
        <v>2710</v>
      </c>
      <c r="D366" s="29" t="s">
        <v>2712</v>
      </c>
      <c r="E366" s="32" t="s">
        <v>2711</v>
      </c>
      <c r="F366" s="31" t="s">
        <v>5926</v>
      </c>
      <c r="G366" s="42">
        <v>14849.55</v>
      </c>
      <c r="H366" s="42">
        <v>13653.51</v>
      </c>
      <c r="I366" s="42">
        <v>14057.43</v>
      </c>
      <c r="J366" s="42">
        <v>16715.740000000002</v>
      </c>
    </row>
    <row r="367" spans="1:10" x14ac:dyDescent="0.35">
      <c r="A367" s="29" t="s">
        <v>353</v>
      </c>
      <c r="B367" s="29">
        <v>63628</v>
      </c>
      <c r="C367" s="29" t="s">
        <v>2713</v>
      </c>
      <c r="D367" s="29" t="s">
        <v>2715</v>
      </c>
      <c r="E367" s="32" t="s">
        <v>2714</v>
      </c>
      <c r="F367" s="31" t="s">
        <v>5926</v>
      </c>
      <c r="G367" s="42">
        <v>12300.63</v>
      </c>
      <c r="H367" s="42">
        <v>11309.89</v>
      </c>
      <c r="I367" s="42">
        <v>11644.48</v>
      </c>
      <c r="J367" s="42">
        <v>13846.49</v>
      </c>
    </row>
    <row r="368" spans="1:10" x14ac:dyDescent="0.35">
      <c r="A368" s="29" t="str">
        <f t="shared" ref="A368:A386" si="12">TEXT(15,"00")</f>
        <v>15</v>
      </c>
      <c r="B368" s="29">
        <v>63651</v>
      </c>
      <c r="C368" s="29" t="s">
        <v>5928</v>
      </c>
      <c r="D368" s="29" t="s">
        <v>5929</v>
      </c>
      <c r="E368" s="31" t="s">
        <v>405</v>
      </c>
      <c r="F368" s="31" t="s">
        <v>5927</v>
      </c>
      <c r="G368" s="42">
        <v>12131.01</v>
      </c>
      <c r="H368" s="42">
        <v>11153.93</v>
      </c>
      <c r="I368" s="42">
        <v>11483.91</v>
      </c>
      <c r="J368" s="42">
        <v>13655.55</v>
      </c>
    </row>
    <row r="369" spans="1:10" x14ac:dyDescent="0.35">
      <c r="A369" s="29" t="str">
        <f t="shared" si="12"/>
        <v>15</v>
      </c>
      <c r="B369" s="29">
        <v>63669</v>
      </c>
      <c r="C369" s="29" t="s">
        <v>5928</v>
      </c>
      <c r="D369" s="29" t="s">
        <v>5929</v>
      </c>
      <c r="E369" s="31" t="s">
        <v>407</v>
      </c>
      <c r="F369" s="31" t="s">
        <v>5927</v>
      </c>
      <c r="G369" s="42">
        <v>12655.15</v>
      </c>
      <c r="H369" s="42">
        <v>11635.85</v>
      </c>
      <c r="I369" s="42">
        <v>11980.09</v>
      </c>
      <c r="J369" s="42">
        <v>14245.57</v>
      </c>
    </row>
    <row r="370" spans="1:10" x14ac:dyDescent="0.35">
      <c r="A370" s="29" t="str">
        <f t="shared" si="12"/>
        <v>15</v>
      </c>
      <c r="B370" s="29">
        <v>63677</v>
      </c>
      <c r="C370" s="29" t="s">
        <v>5928</v>
      </c>
      <c r="D370" s="29" t="s">
        <v>5929</v>
      </c>
      <c r="E370" s="31" t="s">
        <v>409</v>
      </c>
      <c r="F370" s="31" t="s">
        <v>5927</v>
      </c>
      <c r="G370" s="42">
        <v>15588.71</v>
      </c>
      <c r="H370" s="42">
        <v>14333.14</v>
      </c>
      <c r="I370" s="42">
        <v>14757.17</v>
      </c>
      <c r="J370" s="42">
        <v>17547.8</v>
      </c>
    </row>
    <row r="371" spans="1:10" x14ac:dyDescent="0.35">
      <c r="A371" s="29" t="str">
        <f t="shared" si="12"/>
        <v>15</v>
      </c>
      <c r="B371" s="29">
        <v>63685</v>
      </c>
      <c r="C371" s="29" t="s">
        <v>5928</v>
      </c>
      <c r="D371" s="29" t="s">
        <v>5929</v>
      </c>
      <c r="E371" s="31" t="s">
        <v>411</v>
      </c>
      <c r="F371" s="31" t="s">
        <v>5927</v>
      </c>
      <c r="G371" s="42">
        <v>12015.06</v>
      </c>
      <c r="H371" s="42">
        <v>11047.32</v>
      </c>
      <c r="I371" s="42">
        <v>11374.15</v>
      </c>
      <c r="J371" s="42">
        <v>13525.04</v>
      </c>
    </row>
    <row r="372" spans="1:10" x14ac:dyDescent="0.35">
      <c r="A372" s="29" t="str">
        <f t="shared" si="12"/>
        <v>15</v>
      </c>
      <c r="B372" s="29">
        <v>63693</v>
      </c>
      <c r="C372" s="29" t="s">
        <v>5928</v>
      </c>
      <c r="D372" s="29" t="s">
        <v>5929</v>
      </c>
      <c r="E372" s="31" t="s">
        <v>413</v>
      </c>
      <c r="F372" s="31" t="s">
        <v>5927</v>
      </c>
      <c r="G372" s="42">
        <v>12271.87</v>
      </c>
      <c r="H372" s="42">
        <v>11283.44</v>
      </c>
      <c r="I372" s="42">
        <v>11617.25</v>
      </c>
      <c r="J372" s="42">
        <v>13814.11</v>
      </c>
    </row>
    <row r="373" spans="1:10" x14ac:dyDescent="0.35">
      <c r="A373" s="29" t="str">
        <f t="shared" si="12"/>
        <v>15</v>
      </c>
      <c r="B373" s="29">
        <v>63719</v>
      </c>
      <c r="C373" s="29" t="s">
        <v>5928</v>
      </c>
      <c r="D373" s="29" t="s">
        <v>5929</v>
      </c>
      <c r="E373" s="31" t="s">
        <v>415</v>
      </c>
      <c r="F373" s="31" t="s">
        <v>5927</v>
      </c>
      <c r="G373" s="42">
        <v>15754.26</v>
      </c>
      <c r="H373" s="42">
        <v>14485.34</v>
      </c>
      <c r="I373" s="42">
        <v>14913.88</v>
      </c>
      <c r="J373" s="42">
        <v>17734.150000000001</v>
      </c>
    </row>
    <row r="374" spans="1:10" x14ac:dyDescent="0.35">
      <c r="A374" s="29" t="str">
        <f t="shared" si="12"/>
        <v>15</v>
      </c>
      <c r="B374" s="29">
        <v>63750</v>
      </c>
      <c r="C374" s="29" t="s">
        <v>5928</v>
      </c>
      <c r="D374" s="29" t="s">
        <v>5929</v>
      </c>
      <c r="E374" s="31" t="s">
        <v>417</v>
      </c>
      <c r="F374" s="31" t="s">
        <v>5927</v>
      </c>
      <c r="G374" s="42">
        <v>12311.5</v>
      </c>
      <c r="H374" s="42">
        <v>11319.88</v>
      </c>
      <c r="I374" s="42">
        <v>11654.77</v>
      </c>
      <c r="J374" s="42">
        <v>13858.73</v>
      </c>
    </row>
    <row r="375" spans="1:10" x14ac:dyDescent="0.35">
      <c r="A375" s="29" t="str">
        <f t="shared" si="12"/>
        <v>15</v>
      </c>
      <c r="B375" s="29">
        <v>63768</v>
      </c>
      <c r="C375" s="29" t="s">
        <v>5928</v>
      </c>
      <c r="D375" s="29" t="s">
        <v>5929</v>
      </c>
      <c r="E375" s="31" t="s">
        <v>419</v>
      </c>
      <c r="F375" s="31" t="s">
        <v>5927</v>
      </c>
      <c r="G375" s="42">
        <v>15638.76</v>
      </c>
      <c r="H375" s="42">
        <v>14379.15</v>
      </c>
      <c r="I375" s="42">
        <v>14804.55</v>
      </c>
      <c r="J375" s="42">
        <v>17604.14</v>
      </c>
    </row>
    <row r="376" spans="1:10" x14ac:dyDescent="0.35">
      <c r="A376" s="29" t="str">
        <f t="shared" si="12"/>
        <v>15</v>
      </c>
      <c r="B376" s="29">
        <v>63776</v>
      </c>
      <c r="C376" s="29" t="s">
        <v>5928</v>
      </c>
      <c r="D376" s="29" t="s">
        <v>5929</v>
      </c>
      <c r="E376" s="31" t="s">
        <v>421</v>
      </c>
      <c r="F376" s="31" t="s">
        <v>5927</v>
      </c>
      <c r="G376" s="42">
        <v>15211.43</v>
      </c>
      <c r="H376" s="42">
        <v>13986.24</v>
      </c>
      <c r="I376" s="42">
        <v>14400.01</v>
      </c>
      <c r="J376" s="42">
        <v>17123.099999999999</v>
      </c>
    </row>
    <row r="377" spans="1:10" x14ac:dyDescent="0.35">
      <c r="A377" s="29" t="str">
        <f t="shared" si="12"/>
        <v>15</v>
      </c>
      <c r="B377" s="29">
        <v>63784</v>
      </c>
      <c r="C377" s="29" t="s">
        <v>5928</v>
      </c>
      <c r="D377" s="29" t="s">
        <v>5929</v>
      </c>
      <c r="E377" s="31" t="s">
        <v>423</v>
      </c>
      <c r="F377" s="31" t="s">
        <v>5927</v>
      </c>
      <c r="G377" s="42">
        <v>14704.22</v>
      </c>
      <c r="H377" s="42">
        <v>13519.88</v>
      </c>
      <c r="I377" s="42">
        <v>13919.85</v>
      </c>
      <c r="J377" s="42">
        <v>16552.150000000001</v>
      </c>
    </row>
    <row r="378" spans="1:10" x14ac:dyDescent="0.35">
      <c r="A378" s="29" t="str">
        <f t="shared" si="12"/>
        <v>15</v>
      </c>
      <c r="B378" s="29">
        <v>63792</v>
      </c>
      <c r="C378" s="29" t="s">
        <v>5928</v>
      </c>
      <c r="D378" s="29" t="s">
        <v>5929</v>
      </c>
      <c r="E378" s="31" t="s">
        <v>425</v>
      </c>
      <c r="F378" s="31" t="s">
        <v>5927</v>
      </c>
      <c r="G378" s="42">
        <v>16038.18</v>
      </c>
      <c r="H378" s="42">
        <v>14746.4</v>
      </c>
      <c r="I378" s="42">
        <v>15182.66</v>
      </c>
      <c r="J378" s="42">
        <v>18053.75</v>
      </c>
    </row>
    <row r="379" spans="1:10" x14ac:dyDescent="0.35">
      <c r="A379" s="29" t="str">
        <f t="shared" si="12"/>
        <v>15</v>
      </c>
      <c r="B379" s="29">
        <v>63800</v>
      </c>
      <c r="C379" s="29" t="s">
        <v>5928</v>
      </c>
      <c r="D379" s="29" t="s">
        <v>5929</v>
      </c>
      <c r="E379" s="31" t="s">
        <v>427</v>
      </c>
      <c r="F379" s="31" t="s">
        <v>5927</v>
      </c>
      <c r="G379" s="42">
        <v>16016.04</v>
      </c>
      <c r="H379" s="42">
        <v>14726.05</v>
      </c>
      <c r="I379" s="42">
        <v>15161.7</v>
      </c>
      <c r="J379" s="42">
        <v>18028.830000000002</v>
      </c>
    </row>
    <row r="380" spans="1:10" x14ac:dyDescent="0.35">
      <c r="A380" s="29" t="str">
        <f t="shared" si="12"/>
        <v>15</v>
      </c>
      <c r="B380" s="29">
        <v>63818</v>
      </c>
      <c r="C380" s="29" t="s">
        <v>5928</v>
      </c>
      <c r="D380" s="29" t="s">
        <v>5929</v>
      </c>
      <c r="E380" s="31" t="s">
        <v>429</v>
      </c>
      <c r="F380" s="31" t="s">
        <v>5927</v>
      </c>
      <c r="G380" s="42">
        <v>15343.29</v>
      </c>
      <c r="H380" s="42">
        <v>14107.48</v>
      </c>
      <c r="I380" s="42">
        <v>14524.83</v>
      </c>
      <c r="J380" s="42">
        <v>17271.53</v>
      </c>
    </row>
    <row r="381" spans="1:10" x14ac:dyDescent="0.35">
      <c r="A381" s="29" t="str">
        <f t="shared" si="12"/>
        <v>15</v>
      </c>
      <c r="B381" s="29">
        <v>63826</v>
      </c>
      <c r="C381" s="29" t="s">
        <v>5928</v>
      </c>
      <c r="D381" s="29" t="s">
        <v>5929</v>
      </c>
      <c r="E381" s="31" t="s">
        <v>431</v>
      </c>
      <c r="F381" s="31" t="s">
        <v>5927</v>
      </c>
      <c r="G381" s="42">
        <v>12361.32</v>
      </c>
      <c r="H381" s="42">
        <v>11365.69</v>
      </c>
      <c r="I381" s="42">
        <v>11701.93</v>
      </c>
      <c r="J381" s="42">
        <v>13914.81</v>
      </c>
    </row>
    <row r="382" spans="1:10" x14ac:dyDescent="0.35">
      <c r="A382" s="29" t="str">
        <f t="shared" si="12"/>
        <v>15</v>
      </c>
      <c r="B382" s="29">
        <v>63834</v>
      </c>
      <c r="C382" s="29" t="s">
        <v>5928</v>
      </c>
      <c r="D382" s="29" t="s">
        <v>5929</v>
      </c>
      <c r="E382" s="31" t="s">
        <v>433</v>
      </c>
      <c r="F382" s="31" t="s">
        <v>5927</v>
      </c>
      <c r="G382" s="42">
        <v>16869.740000000002</v>
      </c>
      <c r="H382" s="42">
        <v>15510.98</v>
      </c>
      <c r="I382" s="42">
        <v>15969.86</v>
      </c>
      <c r="J382" s="42">
        <v>18989.82</v>
      </c>
    </row>
    <row r="383" spans="1:10" x14ac:dyDescent="0.35">
      <c r="A383" s="29" t="str">
        <f t="shared" si="12"/>
        <v>15</v>
      </c>
      <c r="B383" s="29">
        <v>63842</v>
      </c>
      <c r="C383" s="29" t="s">
        <v>5928</v>
      </c>
      <c r="D383" s="29" t="s">
        <v>5929</v>
      </c>
      <c r="E383" s="31" t="s">
        <v>435</v>
      </c>
      <c r="F383" s="31" t="s">
        <v>5927</v>
      </c>
      <c r="G383" s="42">
        <v>16171.96</v>
      </c>
      <c r="H383" s="42">
        <v>14869.41</v>
      </c>
      <c r="I383" s="42">
        <v>15309.3</v>
      </c>
      <c r="J383" s="42">
        <v>18204.349999999999</v>
      </c>
    </row>
    <row r="384" spans="1:10" x14ac:dyDescent="0.35">
      <c r="A384" s="29" t="str">
        <f t="shared" si="12"/>
        <v>15</v>
      </c>
      <c r="B384" s="29">
        <v>63859</v>
      </c>
      <c r="C384" s="29" t="s">
        <v>5928</v>
      </c>
      <c r="D384" s="29" t="s">
        <v>5929</v>
      </c>
      <c r="E384" s="31" t="s">
        <v>437</v>
      </c>
      <c r="F384" s="31" t="s">
        <v>5927</v>
      </c>
      <c r="G384" s="42">
        <v>15791.79</v>
      </c>
      <c r="H384" s="42">
        <v>14519.86</v>
      </c>
      <c r="I384" s="42">
        <v>14949.41</v>
      </c>
      <c r="J384" s="42">
        <v>17776.400000000001</v>
      </c>
    </row>
    <row r="385" spans="1:10" x14ac:dyDescent="0.35">
      <c r="A385" s="29" t="str">
        <f t="shared" si="12"/>
        <v>15</v>
      </c>
      <c r="B385" s="29">
        <v>73544</v>
      </c>
      <c r="C385" s="29" t="s">
        <v>5928</v>
      </c>
      <c r="D385" s="29" t="s">
        <v>5929</v>
      </c>
      <c r="E385" s="31" t="s">
        <v>439</v>
      </c>
      <c r="F385" s="31" t="s">
        <v>5927</v>
      </c>
      <c r="G385" s="42">
        <v>12472.06</v>
      </c>
      <c r="H385" s="42">
        <v>11467.51</v>
      </c>
      <c r="I385" s="42">
        <v>11806.76</v>
      </c>
      <c r="J385" s="42">
        <v>14039.46</v>
      </c>
    </row>
    <row r="386" spans="1:10" x14ac:dyDescent="0.35">
      <c r="A386" s="29" t="str">
        <f t="shared" si="12"/>
        <v>15</v>
      </c>
      <c r="B386" s="29">
        <v>73742</v>
      </c>
      <c r="C386" s="29" t="s">
        <v>5928</v>
      </c>
      <c r="D386" s="29" t="s">
        <v>5929</v>
      </c>
      <c r="E386" s="31" t="s">
        <v>441</v>
      </c>
      <c r="F386" s="31" t="s">
        <v>5927</v>
      </c>
      <c r="G386" s="42">
        <v>12870.74</v>
      </c>
      <c r="H386" s="42">
        <v>11834.08</v>
      </c>
      <c r="I386" s="42">
        <v>12184.18</v>
      </c>
      <c r="J386" s="42">
        <v>14488.25</v>
      </c>
    </row>
    <row r="387" spans="1:10" x14ac:dyDescent="0.35">
      <c r="A387" s="29" t="s">
        <v>353</v>
      </c>
      <c r="B387" s="29">
        <v>73742</v>
      </c>
      <c r="C387" s="29" t="s">
        <v>2716</v>
      </c>
      <c r="D387" s="29" t="s">
        <v>2718</v>
      </c>
      <c r="E387" s="32" t="s">
        <v>2717</v>
      </c>
      <c r="F387" s="31" t="s">
        <v>5926</v>
      </c>
      <c r="G387" s="42">
        <v>13048.29</v>
      </c>
      <c r="H387" s="42">
        <v>11997.32</v>
      </c>
      <c r="I387" s="42">
        <v>12352.25</v>
      </c>
      <c r="J387" s="42">
        <v>14688.11</v>
      </c>
    </row>
    <row r="388" spans="1:10" x14ac:dyDescent="0.35">
      <c r="A388" s="29" t="str">
        <f>TEXT(15,"00")</f>
        <v>15</v>
      </c>
      <c r="B388" s="29">
        <v>73908</v>
      </c>
      <c r="C388" s="29" t="s">
        <v>5928</v>
      </c>
      <c r="D388" s="29" t="s">
        <v>5929</v>
      </c>
      <c r="E388" s="31" t="s">
        <v>443</v>
      </c>
      <c r="F388" s="31" t="s">
        <v>5927</v>
      </c>
      <c r="G388" s="42">
        <v>15949.63</v>
      </c>
      <c r="H388" s="42">
        <v>14664.99</v>
      </c>
      <c r="I388" s="42">
        <v>15098.84</v>
      </c>
      <c r="J388" s="42">
        <v>17954.080000000002</v>
      </c>
    </row>
    <row r="389" spans="1:10" x14ac:dyDescent="0.35">
      <c r="A389" s="29" t="str">
        <f>TEXT(15,"00")</f>
        <v>15</v>
      </c>
      <c r="B389" s="29">
        <v>75168</v>
      </c>
      <c r="C389" s="29" t="s">
        <v>5928</v>
      </c>
      <c r="D389" s="29" t="s">
        <v>5929</v>
      </c>
      <c r="E389" s="31" t="s">
        <v>445</v>
      </c>
      <c r="F389" s="31" t="s">
        <v>5927</v>
      </c>
      <c r="G389" s="42">
        <v>14883.23</v>
      </c>
      <c r="H389" s="42">
        <v>13684.48</v>
      </c>
      <c r="I389" s="42">
        <v>14089.32</v>
      </c>
      <c r="J389" s="42">
        <v>16753.66</v>
      </c>
    </row>
    <row r="390" spans="1:10" x14ac:dyDescent="0.35">
      <c r="A390" s="29" t="str">
        <f>TEXT(16,"00")</f>
        <v>16</v>
      </c>
      <c r="B390" s="29">
        <v>63875</v>
      </c>
      <c r="C390" s="29" t="s">
        <v>5928</v>
      </c>
      <c r="D390" s="29" t="s">
        <v>5929</v>
      </c>
      <c r="E390" s="31" t="s">
        <v>448</v>
      </c>
      <c r="F390" s="31" t="s">
        <v>5927</v>
      </c>
      <c r="G390" s="42">
        <v>15704.21</v>
      </c>
      <c r="H390" s="42">
        <v>14439.33</v>
      </c>
      <c r="I390" s="42">
        <v>14866.5</v>
      </c>
      <c r="J390" s="42">
        <v>17677.810000000001</v>
      </c>
    </row>
    <row r="391" spans="1:10" x14ac:dyDescent="0.35">
      <c r="A391" s="29" t="s">
        <v>446</v>
      </c>
      <c r="B391" s="29">
        <v>63875</v>
      </c>
      <c r="C391" s="29" t="s">
        <v>2719</v>
      </c>
      <c r="D391" s="29" t="s">
        <v>2721</v>
      </c>
      <c r="E391" s="32" t="s">
        <v>2720</v>
      </c>
      <c r="F391" s="31" t="s">
        <v>5926</v>
      </c>
      <c r="G391" s="42">
        <v>15012.2</v>
      </c>
      <c r="H391" s="42">
        <v>13803.06</v>
      </c>
      <c r="I391" s="42">
        <v>14211.41</v>
      </c>
      <c r="J391" s="42">
        <v>16898.84</v>
      </c>
    </row>
    <row r="392" spans="1:10" x14ac:dyDescent="0.35">
      <c r="A392" s="29" t="s">
        <v>446</v>
      </c>
      <c r="B392" s="29">
        <v>63875</v>
      </c>
      <c r="C392" s="29" t="s">
        <v>2722</v>
      </c>
      <c r="D392" s="29" t="s">
        <v>2724</v>
      </c>
      <c r="E392" s="32" t="s">
        <v>2723</v>
      </c>
      <c r="F392" s="31" t="s">
        <v>5926</v>
      </c>
      <c r="G392" s="42">
        <v>14537.71</v>
      </c>
      <c r="H392" s="42">
        <v>13366.79</v>
      </c>
      <c r="I392" s="42">
        <v>13762.23</v>
      </c>
      <c r="J392" s="42">
        <v>16364.72</v>
      </c>
    </row>
    <row r="393" spans="1:10" x14ac:dyDescent="0.35">
      <c r="A393" s="29" t="str">
        <f>TEXT(16,"00")</f>
        <v>16</v>
      </c>
      <c r="B393" s="29">
        <v>63883</v>
      </c>
      <c r="C393" s="29" t="s">
        <v>5928</v>
      </c>
      <c r="D393" s="29" t="s">
        <v>5929</v>
      </c>
      <c r="E393" s="31" t="s">
        <v>450</v>
      </c>
      <c r="F393" s="31" t="s">
        <v>5927</v>
      </c>
      <c r="G393" s="42">
        <v>12300.4</v>
      </c>
      <c r="H393" s="42">
        <v>11309.68</v>
      </c>
      <c r="I393" s="42">
        <v>11644.26</v>
      </c>
      <c r="J393" s="42">
        <v>13846.23</v>
      </c>
    </row>
    <row r="394" spans="1:10" x14ac:dyDescent="0.35">
      <c r="A394" s="29" t="str">
        <f>TEXT(16,"00")</f>
        <v>16</v>
      </c>
      <c r="B394" s="29">
        <v>63891</v>
      </c>
      <c r="C394" s="29" t="s">
        <v>5928</v>
      </c>
      <c r="D394" s="29" t="s">
        <v>5929</v>
      </c>
      <c r="E394" s="31" t="s">
        <v>452</v>
      </c>
      <c r="F394" s="31" t="s">
        <v>5927</v>
      </c>
      <c r="G394" s="42">
        <v>16135.39</v>
      </c>
      <c r="H394" s="42">
        <v>14835.78</v>
      </c>
      <c r="I394" s="42">
        <v>15274.68</v>
      </c>
      <c r="J394" s="42">
        <v>18163.18</v>
      </c>
    </row>
    <row r="395" spans="1:10" x14ac:dyDescent="0.35">
      <c r="A395" s="29" t="str">
        <f>TEXT(16,"00")</f>
        <v>16</v>
      </c>
      <c r="B395" s="29">
        <v>63917</v>
      </c>
      <c r="C395" s="29" t="s">
        <v>5928</v>
      </c>
      <c r="D395" s="29" t="s">
        <v>5929</v>
      </c>
      <c r="E395" s="31" t="s">
        <v>454</v>
      </c>
      <c r="F395" s="31" t="s">
        <v>5927</v>
      </c>
      <c r="G395" s="42">
        <v>14978.52</v>
      </c>
      <c r="H395" s="42">
        <v>13772.09</v>
      </c>
      <c r="I395" s="42">
        <v>14179.52</v>
      </c>
      <c r="J395" s="42">
        <v>16860.919999999998</v>
      </c>
    </row>
    <row r="396" spans="1:10" x14ac:dyDescent="0.35">
      <c r="A396" s="29" t="str">
        <f>TEXT(16,"00")</f>
        <v>16</v>
      </c>
      <c r="B396" s="29">
        <v>63925</v>
      </c>
      <c r="C396" s="29" t="s">
        <v>5928</v>
      </c>
      <c r="D396" s="29" t="s">
        <v>5929</v>
      </c>
      <c r="E396" s="31" t="s">
        <v>456</v>
      </c>
      <c r="F396" s="31" t="s">
        <v>5927</v>
      </c>
      <c r="G396" s="42">
        <v>14701.33</v>
      </c>
      <c r="H396" s="42">
        <v>13517.23</v>
      </c>
      <c r="I396" s="42">
        <v>13917.12</v>
      </c>
      <c r="J396" s="42">
        <v>16548.900000000001</v>
      </c>
    </row>
    <row r="397" spans="1:10" x14ac:dyDescent="0.35">
      <c r="A397" s="29" t="s">
        <v>446</v>
      </c>
      <c r="B397" s="29">
        <v>63925</v>
      </c>
      <c r="C397" s="29" t="s">
        <v>2725</v>
      </c>
      <c r="D397" s="29" t="s">
        <v>2727</v>
      </c>
      <c r="E397" s="32" t="s">
        <v>2726</v>
      </c>
      <c r="F397" s="31" t="s">
        <v>5926</v>
      </c>
      <c r="G397" s="42">
        <v>14913.98</v>
      </c>
      <c r="H397" s="42">
        <v>13712.74</v>
      </c>
      <c r="I397" s="42">
        <v>14118.42</v>
      </c>
      <c r="J397" s="42">
        <v>16788.27</v>
      </c>
    </row>
    <row r="398" spans="1:10" x14ac:dyDescent="0.35">
      <c r="A398" s="29" t="str">
        <f>TEXT(16,"00")</f>
        <v>16</v>
      </c>
      <c r="B398" s="29">
        <v>63933</v>
      </c>
      <c r="C398" s="29" t="s">
        <v>5928</v>
      </c>
      <c r="D398" s="29" t="s">
        <v>5929</v>
      </c>
      <c r="E398" s="31" t="s">
        <v>458</v>
      </c>
      <c r="F398" s="31" t="s">
        <v>5927</v>
      </c>
      <c r="G398" s="42">
        <v>12430.84</v>
      </c>
      <c r="H398" s="42">
        <v>11429.61</v>
      </c>
      <c r="I398" s="42">
        <v>11767.75</v>
      </c>
      <c r="J398" s="42">
        <v>13993.07</v>
      </c>
    </row>
    <row r="399" spans="1:10" x14ac:dyDescent="0.35">
      <c r="A399" s="29" t="str">
        <f>TEXT(16,"00")</f>
        <v>16</v>
      </c>
      <c r="B399" s="29">
        <v>63941</v>
      </c>
      <c r="C399" s="29" t="s">
        <v>5928</v>
      </c>
      <c r="D399" s="29" t="s">
        <v>5929</v>
      </c>
      <c r="E399" s="31" t="s">
        <v>460</v>
      </c>
      <c r="F399" s="31" t="s">
        <v>5927</v>
      </c>
      <c r="G399" s="42">
        <v>12061.03</v>
      </c>
      <c r="H399" s="42">
        <v>11089.59</v>
      </c>
      <c r="I399" s="42">
        <v>11417.66</v>
      </c>
      <c r="J399" s="42">
        <v>13576.78</v>
      </c>
    </row>
    <row r="400" spans="1:10" x14ac:dyDescent="0.35">
      <c r="A400" s="29" t="str">
        <f>TEXT(16,"00")</f>
        <v>16</v>
      </c>
      <c r="B400" s="29">
        <v>63958</v>
      </c>
      <c r="C400" s="29" t="s">
        <v>5928</v>
      </c>
      <c r="D400" s="29" t="s">
        <v>5929</v>
      </c>
      <c r="E400" s="31" t="s">
        <v>462</v>
      </c>
      <c r="F400" s="31" t="s">
        <v>5927</v>
      </c>
      <c r="G400" s="42">
        <v>14337.52</v>
      </c>
      <c r="H400" s="42">
        <v>13182.72</v>
      </c>
      <c r="I400" s="42">
        <v>13572.72</v>
      </c>
      <c r="J400" s="42">
        <v>16139.37</v>
      </c>
    </row>
    <row r="401" spans="1:10" x14ac:dyDescent="0.35">
      <c r="A401" s="29" t="s">
        <v>446</v>
      </c>
      <c r="B401" s="29">
        <v>63958</v>
      </c>
      <c r="C401" s="29" t="s">
        <v>2728</v>
      </c>
      <c r="D401" s="29" t="s">
        <v>2730</v>
      </c>
      <c r="E401" s="32" t="s">
        <v>2729</v>
      </c>
      <c r="F401" s="31" t="s">
        <v>5926</v>
      </c>
      <c r="G401" s="42">
        <v>15284.63</v>
      </c>
      <c r="H401" s="42">
        <v>14053.55</v>
      </c>
      <c r="I401" s="42">
        <v>14469.31</v>
      </c>
      <c r="J401" s="42">
        <v>17205.509999999998</v>
      </c>
    </row>
    <row r="402" spans="1:10" x14ac:dyDescent="0.35">
      <c r="A402" s="29" t="s">
        <v>446</v>
      </c>
      <c r="B402" s="29">
        <v>63958</v>
      </c>
      <c r="C402" s="29" t="s">
        <v>2731</v>
      </c>
      <c r="D402" s="29" t="s">
        <v>2733</v>
      </c>
      <c r="E402" s="32" t="s">
        <v>2732</v>
      </c>
      <c r="F402" s="31" t="s">
        <v>5926</v>
      </c>
      <c r="G402" s="42">
        <v>13272.08</v>
      </c>
      <c r="H402" s="42">
        <v>12203.1</v>
      </c>
      <c r="I402" s="42">
        <v>12564.12</v>
      </c>
      <c r="J402" s="42">
        <v>14940.03</v>
      </c>
    </row>
    <row r="403" spans="1:10" x14ac:dyDescent="0.35">
      <c r="A403" s="29" t="str">
        <f>TEXT(16,"00")</f>
        <v>16</v>
      </c>
      <c r="B403" s="29">
        <v>63966</v>
      </c>
      <c r="C403" s="29" t="s">
        <v>5928</v>
      </c>
      <c r="D403" s="29" t="s">
        <v>5929</v>
      </c>
      <c r="E403" s="31" t="s">
        <v>464</v>
      </c>
      <c r="F403" s="31" t="s">
        <v>5927</v>
      </c>
      <c r="G403" s="42">
        <v>16625.28</v>
      </c>
      <c r="H403" s="42">
        <v>15286.21</v>
      </c>
      <c r="I403" s="42">
        <v>15738.44</v>
      </c>
      <c r="J403" s="42">
        <v>18714.63</v>
      </c>
    </row>
    <row r="404" spans="1:10" x14ac:dyDescent="0.35">
      <c r="A404" s="29" t="str">
        <f>TEXT(16,"00")</f>
        <v>16</v>
      </c>
      <c r="B404" s="29">
        <v>63974</v>
      </c>
      <c r="C404" s="29" t="s">
        <v>5928</v>
      </c>
      <c r="D404" s="29" t="s">
        <v>5929</v>
      </c>
      <c r="E404" s="31" t="s">
        <v>466</v>
      </c>
      <c r="F404" s="31" t="s">
        <v>5927</v>
      </c>
      <c r="G404" s="42">
        <v>15030.49</v>
      </c>
      <c r="H404" s="42">
        <v>13819.87</v>
      </c>
      <c r="I404" s="42">
        <v>14228.72</v>
      </c>
      <c r="J404" s="42">
        <v>16919.419999999998</v>
      </c>
    </row>
    <row r="405" spans="1:10" x14ac:dyDescent="0.35">
      <c r="A405" s="29" t="s">
        <v>446</v>
      </c>
      <c r="B405" s="29">
        <v>63974</v>
      </c>
      <c r="C405" s="29" t="s">
        <v>2734</v>
      </c>
      <c r="D405" s="29" t="s">
        <v>2736</v>
      </c>
      <c r="E405" s="32" t="s">
        <v>2735</v>
      </c>
      <c r="F405" s="31" t="s">
        <v>5926</v>
      </c>
      <c r="G405" s="42">
        <v>13409.72</v>
      </c>
      <c r="H405" s="42">
        <v>12329.64</v>
      </c>
      <c r="I405" s="42">
        <v>12694.4</v>
      </c>
      <c r="J405" s="42">
        <v>15094.96</v>
      </c>
    </row>
    <row r="406" spans="1:10" x14ac:dyDescent="0.35">
      <c r="A406" s="29" t="str">
        <f>TEXT(16,"00")</f>
        <v>16</v>
      </c>
      <c r="B406" s="29">
        <v>63982</v>
      </c>
      <c r="C406" s="29" t="s">
        <v>5928</v>
      </c>
      <c r="D406" s="29" t="s">
        <v>5929</v>
      </c>
      <c r="E406" s="31" t="s">
        <v>468</v>
      </c>
      <c r="F406" s="31" t="s">
        <v>5927</v>
      </c>
      <c r="G406" s="42">
        <v>13057.46</v>
      </c>
      <c r="H406" s="42">
        <v>12005.76</v>
      </c>
      <c r="I406" s="42">
        <v>12360.94</v>
      </c>
      <c r="J406" s="42">
        <v>14698.43</v>
      </c>
    </row>
    <row r="407" spans="1:10" x14ac:dyDescent="0.35">
      <c r="A407" s="29" t="s">
        <v>446</v>
      </c>
      <c r="B407" s="29">
        <v>63982</v>
      </c>
      <c r="C407" s="29" t="s">
        <v>2737</v>
      </c>
      <c r="D407" s="29" t="s">
        <v>2739</v>
      </c>
      <c r="E407" s="32" t="s">
        <v>2738</v>
      </c>
      <c r="F407" s="31" t="s">
        <v>5926</v>
      </c>
      <c r="G407" s="42">
        <v>12213.44</v>
      </c>
      <c r="H407" s="42">
        <v>11229.72</v>
      </c>
      <c r="I407" s="42">
        <v>11561.94</v>
      </c>
      <c r="J407" s="42">
        <v>13748.35</v>
      </c>
    </row>
    <row r="408" spans="1:10" x14ac:dyDescent="0.35">
      <c r="A408" s="29" t="s">
        <v>446</v>
      </c>
      <c r="B408" s="29">
        <v>63982</v>
      </c>
      <c r="C408" s="29" t="s">
        <v>2740</v>
      </c>
      <c r="D408" s="29" t="s">
        <v>2742</v>
      </c>
      <c r="E408" s="32" t="s">
        <v>2741</v>
      </c>
      <c r="F408" s="31" t="s">
        <v>5926</v>
      </c>
      <c r="G408" s="42">
        <v>12931.38</v>
      </c>
      <c r="H408" s="42">
        <v>11889.83</v>
      </c>
      <c r="I408" s="42">
        <v>12241.58</v>
      </c>
      <c r="J408" s="42">
        <v>14556.51</v>
      </c>
    </row>
    <row r="409" spans="1:10" x14ac:dyDescent="0.35">
      <c r="A409" s="29" t="str">
        <f>TEXT(16,"00")</f>
        <v>16</v>
      </c>
      <c r="B409" s="29">
        <v>63990</v>
      </c>
      <c r="C409" s="29" t="s">
        <v>5928</v>
      </c>
      <c r="D409" s="29" t="s">
        <v>5929</v>
      </c>
      <c r="E409" s="31" t="s">
        <v>72</v>
      </c>
      <c r="F409" s="31" t="s">
        <v>5927</v>
      </c>
      <c r="G409" s="42">
        <v>12426.09</v>
      </c>
      <c r="H409" s="42">
        <v>11425.24</v>
      </c>
      <c r="I409" s="42">
        <v>11763.24</v>
      </c>
      <c r="J409" s="42">
        <v>13987.72</v>
      </c>
    </row>
    <row r="410" spans="1:10" x14ac:dyDescent="0.35">
      <c r="A410" s="29" t="str">
        <f>TEXT(16,"00")</f>
        <v>16</v>
      </c>
      <c r="B410" s="29">
        <v>73932</v>
      </c>
      <c r="C410" s="29" t="s">
        <v>5928</v>
      </c>
      <c r="D410" s="29" t="s">
        <v>5929</v>
      </c>
      <c r="E410" s="31" t="s">
        <v>471</v>
      </c>
      <c r="F410" s="31" t="s">
        <v>5927</v>
      </c>
      <c r="G410" s="42">
        <v>16432.79</v>
      </c>
      <c r="H410" s="42">
        <v>15109.22</v>
      </c>
      <c r="I410" s="42">
        <v>15556.22</v>
      </c>
      <c r="J410" s="42">
        <v>18497.95</v>
      </c>
    </row>
    <row r="411" spans="1:10" x14ac:dyDescent="0.35">
      <c r="A411" s="29" t="str">
        <f>TEXT(17,"00")</f>
        <v>17</v>
      </c>
      <c r="B411" s="29">
        <v>64014</v>
      </c>
      <c r="C411" s="29" t="s">
        <v>5928</v>
      </c>
      <c r="D411" s="29" t="s">
        <v>5929</v>
      </c>
      <c r="E411" s="31" t="s">
        <v>474</v>
      </c>
      <c r="F411" s="31" t="s">
        <v>5927</v>
      </c>
      <c r="G411" s="42">
        <v>14076.7</v>
      </c>
      <c r="H411" s="42">
        <v>12942.9</v>
      </c>
      <c r="I411" s="42">
        <v>13325.81</v>
      </c>
      <c r="J411" s="42">
        <v>15845.76</v>
      </c>
    </row>
    <row r="412" spans="1:10" x14ac:dyDescent="0.35">
      <c r="A412" s="29" t="s">
        <v>472</v>
      </c>
      <c r="B412" s="29">
        <v>64014</v>
      </c>
      <c r="C412" s="29" t="s">
        <v>2743</v>
      </c>
      <c r="D412" s="29" t="s">
        <v>2745</v>
      </c>
      <c r="E412" s="32" t="s">
        <v>2744</v>
      </c>
      <c r="F412" s="31" t="s">
        <v>5926</v>
      </c>
      <c r="G412" s="42">
        <v>12534.11</v>
      </c>
      <c r="H412" s="42">
        <v>11524.56</v>
      </c>
      <c r="I412" s="42">
        <v>11865.5</v>
      </c>
      <c r="J412" s="42">
        <v>14109.31</v>
      </c>
    </row>
    <row r="413" spans="1:10" x14ac:dyDescent="0.35">
      <c r="A413" s="29" t="str">
        <f>TEXT(17,"00")</f>
        <v>17</v>
      </c>
      <c r="B413" s="29">
        <v>64022</v>
      </c>
      <c r="C413" s="29" t="s">
        <v>5928</v>
      </c>
      <c r="D413" s="29" t="s">
        <v>5929</v>
      </c>
      <c r="E413" s="31" t="s">
        <v>476</v>
      </c>
      <c r="F413" s="31" t="s">
        <v>5927</v>
      </c>
      <c r="G413" s="42">
        <v>15470.33</v>
      </c>
      <c r="H413" s="42">
        <v>14224.29</v>
      </c>
      <c r="I413" s="42">
        <v>14645.1</v>
      </c>
      <c r="J413" s="42">
        <v>17414.54</v>
      </c>
    </row>
    <row r="414" spans="1:10" x14ac:dyDescent="0.35">
      <c r="A414" s="29" t="str">
        <f>TEXT(17,"00")</f>
        <v>17</v>
      </c>
      <c r="B414" s="29">
        <v>64030</v>
      </c>
      <c r="C414" s="29" t="s">
        <v>5928</v>
      </c>
      <c r="D414" s="29" t="s">
        <v>5929</v>
      </c>
      <c r="E414" s="31" t="s">
        <v>478</v>
      </c>
      <c r="F414" s="31" t="s">
        <v>5927</v>
      </c>
      <c r="G414" s="42">
        <v>14706.14</v>
      </c>
      <c r="H414" s="42">
        <v>13521.65</v>
      </c>
      <c r="I414" s="42">
        <v>13921.68</v>
      </c>
      <c r="J414" s="42">
        <v>16554.310000000001</v>
      </c>
    </row>
    <row r="415" spans="1:10" x14ac:dyDescent="0.35">
      <c r="A415" s="29" t="str">
        <f>TEXT(17,"00")</f>
        <v>17</v>
      </c>
      <c r="B415" s="29">
        <v>64048</v>
      </c>
      <c r="C415" s="29" t="s">
        <v>5928</v>
      </c>
      <c r="D415" s="29" t="s">
        <v>5929</v>
      </c>
      <c r="E415" s="31" t="s">
        <v>480</v>
      </c>
      <c r="F415" s="31" t="s">
        <v>5927</v>
      </c>
      <c r="G415" s="42">
        <v>14967.93</v>
      </c>
      <c r="H415" s="42">
        <v>13762.35</v>
      </c>
      <c r="I415" s="42">
        <v>14169.5</v>
      </c>
      <c r="J415" s="42">
        <v>16849</v>
      </c>
    </row>
    <row r="416" spans="1:10" x14ac:dyDescent="0.35">
      <c r="A416" s="29" t="str">
        <f>TEXT(17,"00")</f>
        <v>17</v>
      </c>
      <c r="B416" s="29">
        <v>64055</v>
      </c>
      <c r="C416" s="29" t="s">
        <v>5928</v>
      </c>
      <c r="D416" s="29" t="s">
        <v>5929</v>
      </c>
      <c r="E416" s="31" t="s">
        <v>482</v>
      </c>
      <c r="F416" s="31" t="s">
        <v>5927</v>
      </c>
      <c r="G416" s="42">
        <v>12730.22</v>
      </c>
      <c r="H416" s="42">
        <v>11704.88</v>
      </c>
      <c r="I416" s="42">
        <v>12051.16</v>
      </c>
      <c r="J416" s="42">
        <v>14330.07</v>
      </c>
    </row>
    <row r="417" spans="1:10" x14ac:dyDescent="0.35">
      <c r="A417" s="29" t="s">
        <v>472</v>
      </c>
      <c r="B417" s="29">
        <v>64055</v>
      </c>
      <c r="C417" s="29" t="s">
        <v>2746</v>
      </c>
      <c r="D417" s="29" t="s">
        <v>2748</v>
      </c>
      <c r="E417" s="32" t="s">
        <v>2747</v>
      </c>
      <c r="F417" s="31" t="s">
        <v>5926</v>
      </c>
      <c r="G417" s="42">
        <v>13071.72</v>
      </c>
      <c r="H417" s="42">
        <v>12018.87</v>
      </c>
      <c r="I417" s="42">
        <v>12374.44</v>
      </c>
      <c r="J417" s="42">
        <v>14714.49</v>
      </c>
    </row>
    <row r="418" spans="1:10" x14ac:dyDescent="0.35">
      <c r="A418" s="29" t="s">
        <v>472</v>
      </c>
      <c r="B418" s="29">
        <v>64055</v>
      </c>
      <c r="C418" s="29" t="s">
        <v>2749</v>
      </c>
      <c r="D418" s="29" t="s">
        <v>2751</v>
      </c>
      <c r="E418" s="32" t="s">
        <v>2750</v>
      </c>
      <c r="F418" s="31" t="s">
        <v>5926</v>
      </c>
      <c r="G418" s="42">
        <v>12822.17</v>
      </c>
      <c r="H418" s="42">
        <v>11789.42</v>
      </c>
      <c r="I418" s="42">
        <v>12138.2</v>
      </c>
      <c r="J418" s="42">
        <v>14433.57</v>
      </c>
    </row>
    <row r="419" spans="1:10" x14ac:dyDescent="0.35">
      <c r="A419" s="29" t="str">
        <f>TEXT(17,"00")</f>
        <v>17</v>
      </c>
      <c r="B419" s="29">
        <v>76976</v>
      </c>
      <c r="C419" s="29" t="s">
        <v>5928</v>
      </c>
      <c r="D419" s="29" t="s">
        <v>5929</v>
      </c>
      <c r="E419" s="31" t="s">
        <v>484</v>
      </c>
      <c r="F419" s="31" t="s">
        <v>5927</v>
      </c>
      <c r="G419" s="42">
        <v>15322.11</v>
      </c>
      <c r="H419" s="42">
        <v>14088.01</v>
      </c>
      <c r="I419" s="42">
        <v>14504.79</v>
      </c>
      <c r="J419" s="42">
        <v>17247.7</v>
      </c>
    </row>
    <row r="420" spans="1:10" x14ac:dyDescent="0.35">
      <c r="A420" s="29" t="str">
        <f t="shared" ref="A420:A427" si="13">TEXT(18,"00")</f>
        <v>18</v>
      </c>
      <c r="B420" s="29">
        <v>64089</v>
      </c>
      <c r="C420" s="29" t="s">
        <v>5928</v>
      </c>
      <c r="D420" s="29" t="s">
        <v>5929</v>
      </c>
      <c r="E420" s="31" t="s">
        <v>487</v>
      </c>
      <c r="F420" s="31" t="s">
        <v>5927</v>
      </c>
      <c r="G420" s="42">
        <v>13104.62</v>
      </c>
      <c r="H420" s="42">
        <v>12049.12</v>
      </c>
      <c r="I420" s="42">
        <v>12405.58</v>
      </c>
      <c r="J420" s="42">
        <v>14751.52</v>
      </c>
    </row>
    <row r="421" spans="1:10" x14ac:dyDescent="0.35">
      <c r="A421" s="29" t="str">
        <f t="shared" si="13"/>
        <v>18</v>
      </c>
      <c r="B421" s="29">
        <v>64105</v>
      </c>
      <c r="C421" s="29" t="s">
        <v>5928</v>
      </c>
      <c r="D421" s="29" t="s">
        <v>5929</v>
      </c>
      <c r="E421" s="31" t="s">
        <v>489</v>
      </c>
      <c r="F421" s="31" t="s">
        <v>5927</v>
      </c>
      <c r="G421" s="42">
        <v>12430.84</v>
      </c>
      <c r="H421" s="42">
        <v>11429.61</v>
      </c>
      <c r="I421" s="42">
        <v>11767.75</v>
      </c>
      <c r="J421" s="42">
        <v>13993.07</v>
      </c>
    </row>
    <row r="422" spans="1:10" x14ac:dyDescent="0.35">
      <c r="A422" s="29" t="str">
        <f t="shared" si="13"/>
        <v>18</v>
      </c>
      <c r="B422" s="29">
        <v>64113</v>
      </c>
      <c r="C422" s="29" t="s">
        <v>5928</v>
      </c>
      <c r="D422" s="29" t="s">
        <v>5929</v>
      </c>
      <c r="E422" s="31" t="s">
        <v>491</v>
      </c>
      <c r="F422" s="31" t="s">
        <v>5927</v>
      </c>
      <c r="G422" s="42">
        <v>12661.89</v>
      </c>
      <c r="H422" s="42">
        <v>11642.05</v>
      </c>
      <c r="I422" s="42">
        <v>11986.47</v>
      </c>
      <c r="J422" s="42">
        <v>14253.15</v>
      </c>
    </row>
    <row r="423" spans="1:10" x14ac:dyDescent="0.35">
      <c r="A423" s="29" t="str">
        <f t="shared" si="13"/>
        <v>18</v>
      </c>
      <c r="B423" s="29">
        <v>64139</v>
      </c>
      <c r="C423" s="29" t="s">
        <v>5928</v>
      </c>
      <c r="D423" s="29" t="s">
        <v>5929</v>
      </c>
      <c r="E423" s="31" t="s">
        <v>493</v>
      </c>
      <c r="F423" s="31" t="s">
        <v>5927</v>
      </c>
      <c r="G423" s="42">
        <v>12200.76</v>
      </c>
      <c r="H423" s="42">
        <v>11218.06</v>
      </c>
      <c r="I423" s="42">
        <v>11549.94</v>
      </c>
      <c r="J423" s="42">
        <v>13734.07</v>
      </c>
    </row>
    <row r="424" spans="1:10" x14ac:dyDescent="0.35">
      <c r="A424" s="29" t="str">
        <f t="shared" si="13"/>
        <v>18</v>
      </c>
      <c r="B424" s="29">
        <v>64162</v>
      </c>
      <c r="C424" s="29" t="s">
        <v>5928</v>
      </c>
      <c r="D424" s="29" t="s">
        <v>5929</v>
      </c>
      <c r="E424" s="31" t="s">
        <v>495</v>
      </c>
      <c r="F424" s="31" t="s">
        <v>5927</v>
      </c>
      <c r="G424" s="42">
        <v>16899.580000000002</v>
      </c>
      <c r="H424" s="42">
        <v>15538.42</v>
      </c>
      <c r="I424" s="42">
        <v>15998.11</v>
      </c>
      <c r="J424" s="42">
        <v>19023.41</v>
      </c>
    </row>
    <row r="425" spans="1:10" x14ac:dyDescent="0.35">
      <c r="A425" s="29" t="str">
        <f t="shared" si="13"/>
        <v>18</v>
      </c>
      <c r="B425" s="29">
        <v>64170</v>
      </c>
      <c r="C425" s="29" t="s">
        <v>5928</v>
      </c>
      <c r="D425" s="29" t="s">
        <v>5929</v>
      </c>
      <c r="E425" s="31" t="s">
        <v>497</v>
      </c>
      <c r="F425" s="31" t="s">
        <v>5927</v>
      </c>
      <c r="G425" s="42">
        <v>11772.75</v>
      </c>
      <c r="H425" s="42">
        <v>10824.52</v>
      </c>
      <c r="I425" s="42">
        <v>11144.76</v>
      </c>
      <c r="J425" s="42">
        <v>13252.27</v>
      </c>
    </row>
    <row r="426" spans="1:10" x14ac:dyDescent="0.35">
      <c r="A426" s="29" t="str">
        <f t="shared" si="13"/>
        <v>18</v>
      </c>
      <c r="B426" s="29">
        <v>64188</v>
      </c>
      <c r="C426" s="29" t="s">
        <v>5928</v>
      </c>
      <c r="D426" s="29" t="s">
        <v>5929</v>
      </c>
      <c r="E426" s="31" t="s">
        <v>499</v>
      </c>
      <c r="F426" s="31" t="s">
        <v>5927</v>
      </c>
      <c r="G426" s="42">
        <v>13112.32</v>
      </c>
      <c r="H426" s="42">
        <v>12056.2</v>
      </c>
      <c r="I426" s="42">
        <v>12412.87</v>
      </c>
      <c r="J426" s="42">
        <v>14760.19</v>
      </c>
    </row>
    <row r="427" spans="1:10" x14ac:dyDescent="0.35">
      <c r="A427" s="29" t="str">
        <f t="shared" si="13"/>
        <v>18</v>
      </c>
      <c r="B427" s="29">
        <v>64196</v>
      </c>
      <c r="C427" s="29" t="s">
        <v>5928</v>
      </c>
      <c r="D427" s="29" t="s">
        <v>5929</v>
      </c>
      <c r="E427" s="31" t="s">
        <v>501</v>
      </c>
      <c r="F427" s="31" t="s">
        <v>5927</v>
      </c>
      <c r="G427" s="42">
        <v>14270.15</v>
      </c>
      <c r="H427" s="42">
        <v>13120.78</v>
      </c>
      <c r="I427" s="42">
        <v>13508.94</v>
      </c>
      <c r="J427" s="42">
        <v>16063.53</v>
      </c>
    </row>
    <row r="428" spans="1:10" x14ac:dyDescent="0.35">
      <c r="A428" s="29" t="s">
        <v>485</v>
      </c>
      <c r="B428" s="29">
        <v>64196</v>
      </c>
      <c r="C428" s="29" t="s">
        <v>2752</v>
      </c>
      <c r="D428" s="29" t="s">
        <v>2754</v>
      </c>
      <c r="E428" s="32" t="s">
        <v>2753</v>
      </c>
      <c r="F428" s="31" t="s">
        <v>5926</v>
      </c>
      <c r="G428" s="42">
        <v>13069.97</v>
      </c>
      <c r="H428" s="42">
        <v>12017.26</v>
      </c>
      <c r="I428" s="42">
        <v>12372.78</v>
      </c>
      <c r="J428" s="42">
        <v>14712.52</v>
      </c>
    </row>
    <row r="429" spans="1:10" x14ac:dyDescent="0.35">
      <c r="A429" s="29" t="str">
        <f>TEXT(18,"00")</f>
        <v>18</v>
      </c>
      <c r="B429" s="29">
        <v>64204</v>
      </c>
      <c r="C429" s="29" t="s">
        <v>5928</v>
      </c>
      <c r="D429" s="29" t="s">
        <v>5929</v>
      </c>
      <c r="E429" s="31" t="s">
        <v>503</v>
      </c>
      <c r="F429" s="31" t="s">
        <v>5927</v>
      </c>
      <c r="G429" s="42">
        <v>14444.35</v>
      </c>
      <c r="H429" s="42">
        <v>13280.95</v>
      </c>
      <c r="I429" s="42">
        <v>13673.85</v>
      </c>
      <c r="J429" s="42">
        <v>16259.63</v>
      </c>
    </row>
    <row r="430" spans="1:10" x14ac:dyDescent="0.35">
      <c r="A430" s="29" t="str">
        <f>TEXT(18,"00")</f>
        <v>18</v>
      </c>
      <c r="B430" s="29">
        <v>75036</v>
      </c>
      <c r="C430" s="29" t="s">
        <v>5928</v>
      </c>
      <c r="D430" s="29" t="s">
        <v>5929</v>
      </c>
      <c r="E430" s="31" t="s">
        <v>505</v>
      </c>
      <c r="F430" s="31" t="s">
        <v>5927</v>
      </c>
      <c r="G430" s="42">
        <v>13940.03</v>
      </c>
      <c r="H430" s="42">
        <v>12817.24</v>
      </c>
      <c r="I430" s="42">
        <v>13196.43</v>
      </c>
      <c r="J430" s="42">
        <v>15691.92</v>
      </c>
    </row>
    <row r="431" spans="1:10" x14ac:dyDescent="0.35">
      <c r="A431" s="29" t="s">
        <v>485</v>
      </c>
      <c r="B431" s="29">
        <v>75036</v>
      </c>
      <c r="C431" s="29" t="s">
        <v>2755</v>
      </c>
      <c r="D431" s="29" t="s">
        <v>2757</v>
      </c>
      <c r="E431" s="32" t="s">
        <v>2756</v>
      </c>
      <c r="F431" s="31" t="s">
        <v>5926</v>
      </c>
      <c r="G431" s="42">
        <v>13661.88</v>
      </c>
      <c r="H431" s="42">
        <v>12561.5</v>
      </c>
      <c r="I431" s="42">
        <v>12933.12</v>
      </c>
      <c r="J431" s="42">
        <v>15378.81</v>
      </c>
    </row>
    <row r="432" spans="1:10" x14ac:dyDescent="0.35">
      <c r="A432" s="29" t="s">
        <v>485</v>
      </c>
      <c r="B432" s="29">
        <v>75036</v>
      </c>
      <c r="C432" s="29" t="s">
        <v>2758</v>
      </c>
      <c r="D432" s="29" t="s">
        <v>2760</v>
      </c>
      <c r="E432" s="32" t="s">
        <v>2759</v>
      </c>
      <c r="F432" s="31" t="s">
        <v>5926</v>
      </c>
      <c r="G432" s="42">
        <v>13335.61</v>
      </c>
      <c r="H432" s="42">
        <v>12261.5</v>
      </c>
      <c r="I432" s="42">
        <v>12624.25</v>
      </c>
      <c r="J432" s="42">
        <v>15011.54</v>
      </c>
    </row>
    <row r="433" spans="1:10" x14ac:dyDescent="0.35">
      <c r="A433" s="29" t="s">
        <v>506</v>
      </c>
      <c r="B433" s="29">
        <v>10199</v>
      </c>
      <c r="C433" s="29" t="s">
        <v>2761</v>
      </c>
      <c r="D433" s="29" t="s">
        <v>2763</v>
      </c>
      <c r="E433" s="32" t="s">
        <v>2762</v>
      </c>
      <c r="F433" s="31" t="s">
        <v>5926</v>
      </c>
      <c r="G433" s="42">
        <v>15779.85</v>
      </c>
      <c r="H433" s="42">
        <v>14508.87</v>
      </c>
      <c r="I433" s="42">
        <v>14938.11</v>
      </c>
      <c r="J433" s="42">
        <v>17762.95</v>
      </c>
    </row>
    <row r="434" spans="1:10" x14ac:dyDescent="0.35">
      <c r="A434" s="29" t="s">
        <v>506</v>
      </c>
      <c r="B434" s="29">
        <v>10199</v>
      </c>
      <c r="C434" s="29" t="s">
        <v>2764</v>
      </c>
      <c r="D434" s="29" t="s">
        <v>2766</v>
      </c>
      <c r="E434" s="32" t="s">
        <v>2765</v>
      </c>
      <c r="F434" s="31" t="s">
        <v>5926</v>
      </c>
      <c r="G434" s="42">
        <v>15782.79</v>
      </c>
      <c r="H434" s="42">
        <v>14511.58</v>
      </c>
      <c r="I434" s="42">
        <v>14940.89</v>
      </c>
      <c r="J434" s="42">
        <v>17766.27</v>
      </c>
    </row>
    <row r="435" spans="1:10" x14ac:dyDescent="0.35">
      <c r="A435" s="29" t="s">
        <v>506</v>
      </c>
      <c r="B435" s="29">
        <v>10199</v>
      </c>
      <c r="C435" s="29" t="s">
        <v>2767</v>
      </c>
      <c r="D435" s="29" t="s">
        <v>2769</v>
      </c>
      <c r="E435" s="32" t="s">
        <v>2768</v>
      </c>
      <c r="F435" s="31" t="s">
        <v>5926</v>
      </c>
      <c r="G435" s="42">
        <v>15807.25</v>
      </c>
      <c r="H435" s="42">
        <v>14534.07</v>
      </c>
      <c r="I435" s="42">
        <v>14964.05</v>
      </c>
      <c r="J435" s="42">
        <v>17793.8</v>
      </c>
    </row>
    <row r="436" spans="1:10" x14ac:dyDescent="0.35">
      <c r="A436" s="29" t="s">
        <v>506</v>
      </c>
      <c r="B436" s="29">
        <v>10199</v>
      </c>
      <c r="C436" s="29" t="s">
        <v>2770</v>
      </c>
      <c r="D436" s="29" t="s">
        <v>2772</v>
      </c>
      <c r="E436" s="32" t="s">
        <v>2771</v>
      </c>
      <c r="F436" s="31" t="s">
        <v>5926</v>
      </c>
      <c r="G436" s="42">
        <v>13790.85</v>
      </c>
      <c r="H436" s="42">
        <v>12680.08</v>
      </c>
      <c r="I436" s="42">
        <v>13055.21</v>
      </c>
      <c r="J436" s="42">
        <v>15523.99</v>
      </c>
    </row>
    <row r="437" spans="1:10" x14ac:dyDescent="0.35">
      <c r="A437" s="29" t="s">
        <v>506</v>
      </c>
      <c r="B437" s="29">
        <v>10199</v>
      </c>
      <c r="C437" s="29" t="s">
        <v>2773</v>
      </c>
      <c r="D437" s="29" t="s">
        <v>2775</v>
      </c>
      <c r="E437" s="32" t="s">
        <v>2774</v>
      </c>
      <c r="F437" s="31" t="s">
        <v>5926</v>
      </c>
      <c r="G437" s="42">
        <v>15585.09</v>
      </c>
      <c r="H437" s="42">
        <v>14329.8</v>
      </c>
      <c r="I437" s="42">
        <v>14753.74</v>
      </c>
      <c r="J437" s="42">
        <v>17543.72</v>
      </c>
    </row>
    <row r="438" spans="1:10" x14ac:dyDescent="0.35">
      <c r="A438" s="29" t="s">
        <v>506</v>
      </c>
      <c r="B438" s="29">
        <v>10199</v>
      </c>
      <c r="C438" s="29" t="s">
        <v>2776</v>
      </c>
      <c r="D438" s="29" t="s">
        <v>2778</v>
      </c>
      <c r="E438" s="32" t="s">
        <v>2777</v>
      </c>
      <c r="F438" s="31" t="s">
        <v>5926</v>
      </c>
      <c r="G438" s="42">
        <v>15603.21</v>
      </c>
      <c r="H438" s="42">
        <v>14346.46</v>
      </c>
      <c r="I438" s="42">
        <v>14770.89</v>
      </c>
      <c r="J438" s="42">
        <v>17564.12</v>
      </c>
    </row>
    <row r="439" spans="1:10" x14ac:dyDescent="0.35">
      <c r="A439" s="29" t="s">
        <v>506</v>
      </c>
      <c r="B439" s="29">
        <v>10199</v>
      </c>
      <c r="C439" s="29" t="s">
        <v>2779</v>
      </c>
      <c r="D439" s="29" t="s">
        <v>2781</v>
      </c>
      <c r="E439" s="32" t="s">
        <v>2780</v>
      </c>
      <c r="F439" s="31" t="s">
        <v>5926</v>
      </c>
      <c r="G439" s="42">
        <v>15604.34</v>
      </c>
      <c r="H439" s="42">
        <v>14347.5</v>
      </c>
      <c r="I439" s="42">
        <v>14771.96</v>
      </c>
      <c r="J439" s="42">
        <v>17565.39</v>
      </c>
    </row>
    <row r="440" spans="1:10" x14ac:dyDescent="0.35">
      <c r="A440" s="29" t="s">
        <v>506</v>
      </c>
      <c r="B440" s="29">
        <v>10199</v>
      </c>
      <c r="C440" s="29" t="s">
        <v>2782</v>
      </c>
      <c r="D440" s="29" t="s">
        <v>2784</v>
      </c>
      <c r="E440" s="32" t="s">
        <v>2783</v>
      </c>
      <c r="F440" s="31" t="s">
        <v>5926</v>
      </c>
      <c r="G440" s="42">
        <v>15849.54</v>
      </c>
      <c r="H440" s="42">
        <v>14572.95</v>
      </c>
      <c r="I440" s="42">
        <v>15004.08</v>
      </c>
      <c r="J440" s="42">
        <v>17841.400000000001</v>
      </c>
    </row>
    <row r="441" spans="1:10" x14ac:dyDescent="0.35">
      <c r="A441" s="29" t="s">
        <v>506</v>
      </c>
      <c r="B441" s="29">
        <v>10199</v>
      </c>
      <c r="C441" s="29" t="s">
        <v>2785</v>
      </c>
      <c r="D441" s="29" t="s">
        <v>2787</v>
      </c>
      <c r="E441" s="32" t="s">
        <v>2786</v>
      </c>
      <c r="F441" s="31" t="s">
        <v>5926</v>
      </c>
      <c r="G441" s="42">
        <v>15649.18</v>
      </c>
      <c r="H441" s="42">
        <v>14388.73</v>
      </c>
      <c r="I441" s="42">
        <v>14814.41</v>
      </c>
      <c r="J441" s="42">
        <v>17615.86</v>
      </c>
    </row>
    <row r="442" spans="1:10" x14ac:dyDescent="0.35">
      <c r="A442" s="29" t="s">
        <v>506</v>
      </c>
      <c r="B442" s="29">
        <v>10199</v>
      </c>
      <c r="C442" s="29" t="s">
        <v>2788</v>
      </c>
      <c r="D442" s="29" t="s">
        <v>2790</v>
      </c>
      <c r="E442" s="32" t="s">
        <v>2789</v>
      </c>
      <c r="F442" s="31" t="s">
        <v>5926</v>
      </c>
      <c r="G442" s="42">
        <v>13436.55</v>
      </c>
      <c r="H442" s="42">
        <v>12354.32</v>
      </c>
      <c r="I442" s="42">
        <v>12719.81</v>
      </c>
      <c r="J442" s="42">
        <v>15125.17</v>
      </c>
    </row>
    <row r="443" spans="1:10" x14ac:dyDescent="0.35">
      <c r="A443" s="29" t="s">
        <v>506</v>
      </c>
      <c r="B443" s="29">
        <v>10199</v>
      </c>
      <c r="C443" s="29" t="s">
        <v>2791</v>
      </c>
      <c r="D443" s="29" t="s">
        <v>2793</v>
      </c>
      <c r="E443" s="32" t="s">
        <v>2792</v>
      </c>
      <c r="F443" s="31" t="s">
        <v>5926</v>
      </c>
      <c r="G443" s="42">
        <v>14324.16</v>
      </c>
      <c r="H443" s="42">
        <v>13170.44</v>
      </c>
      <c r="I443" s="42">
        <v>13560.07</v>
      </c>
      <c r="J443" s="42">
        <v>16124.33</v>
      </c>
    </row>
    <row r="444" spans="1:10" x14ac:dyDescent="0.35">
      <c r="A444" s="29" t="s">
        <v>506</v>
      </c>
      <c r="B444" s="29">
        <v>10199</v>
      </c>
      <c r="C444" s="29" t="s">
        <v>2794</v>
      </c>
      <c r="D444" s="29" t="s">
        <v>2796</v>
      </c>
      <c r="E444" s="32" t="s">
        <v>2795</v>
      </c>
      <c r="F444" s="31" t="s">
        <v>5926</v>
      </c>
      <c r="G444" s="42">
        <v>15718.48</v>
      </c>
      <c r="H444" s="42">
        <v>14452.45</v>
      </c>
      <c r="I444" s="42">
        <v>14880.01</v>
      </c>
      <c r="J444" s="42">
        <v>17693.87</v>
      </c>
    </row>
    <row r="445" spans="1:10" x14ac:dyDescent="0.35">
      <c r="A445" s="29" t="s">
        <v>506</v>
      </c>
      <c r="B445" s="29">
        <v>10199</v>
      </c>
      <c r="C445" s="29" t="s">
        <v>2797</v>
      </c>
      <c r="D445" s="29" t="s">
        <v>2799</v>
      </c>
      <c r="E445" s="32" t="s">
        <v>2798</v>
      </c>
      <c r="F445" s="31" t="s">
        <v>5926</v>
      </c>
      <c r="G445" s="42">
        <v>15892.85</v>
      </c>
      <c r="H445" s="42">
        <v>14612.78</v>
      </c>
      <c r="I445" s="42">
        <v>15045.08</v>
      </c>
      <c r="J445" s="42">
        <v>17890.16</v>
      </c>
    </row>
    <row r="446" spans="1:10" x14ac:dyDescent="0.35">
      <c r="A446" s="29" t="s">
        <v>506</v>
      </c>
      <c r="B446" s="29">
        <v>10199</v>
      </c>
      <c r="C446" s="29" t="s">
        <v>2800</v>
      </c>
      <c r="D446" s="29" t="s">
        <v>2802</v>
      </c>
      <c r="E446" s="32" t="s">
        <v>2801</v>
      </c>
      <c r="F446" s="31" t="s">
        <v>5926</v>
      </c>
      <c r="G446" s="42">
        <v>15301.9</v>
      </c>
      <c r="H446" s="42">
        <v>14069.43</v>
      </c>
      <c r="I446" s="42">
        <v>14485.66</v>
      </c>
      <c r="J446" s="42">
        <v>17224.939999999999</v>
      </c>
    </row>
    <row r="447" spans="1:10" x14ac:dyDescent="0.35">
      <c r="A447" s="29" t="s">
        <v>506</v>
      </c>
      <c r="B447" s="29">
        <v>10199</v>
      </c>
      <c r="C447" s="29" t="s">
        <v>2803</v>
      </c>
      <c r="D447" s="29" t="s">
        <v>2805</v>
      </c>
      <c r="E447" s="32" t="s">
        <v>2804</v>
      </c>
      <c r="F447" s="31" t="s">
        <v>5926</v>
      </c>
      <c r="G447" s="42">
        <v>15448.2</v>
      </c>
      <c r="H447" s="42">
        <v>14203.94</v>
      </c>
      <c r="I447" s="42">
        <v>14624.15</v>
      </c>
      <c r="J447" s="42">
        <v>17389.62</v>
      </c>
    </row>
    <row r="448" spans="1:10" x14ac:dyDescent="0.35">
      <c r="A448" s="29" t="s">
        <v>506</v>
      </c>
      <c r="B448" s="29">
        <v>10199</v>
      </c>
      <c r="C448" s="29" t="s">
        <v>2806</v>
      </c>
      <c r="D448" s="29" t="s">
        <v>2808</v>
      </c>
      <c r="E448" s="32" t="s">
        <v>2807</v>
      </c>
      <c r="F448" s="31" t="s">
        <v>5926</v>
      </c>
      <c r="G448" s="42">
        <v>15662.54</v>
      </c>
      <c r="H448" s="42">
        <v>14401.02</v>
      </c>
      <c r="I448" s="42">
        <v>14827.06</v>
      </c>
      <c r="J448" s="42">
        <v>17630.900000000001</v>
      </c>
    </row>
    <row r="449" spans="1:10" x14ac:dyDescent="0.35">
      <c r="A449" s="29" t="s">
        <v>506</v>
      </c>
      <c r="B449" s="29">
        <v>10199</v>
      </c>
      <c r="C449" s="29" t="s">
        <v>2809</v>
      </c>
      <c r="D449" s="29" t="s">
        <v>2811</v>
      </c>
      <c r="E449" s="32" t="s">
        <v>2810</v>
      </c>
      <c r="F449" s="31" t="s">
        <v>5926</v>
      </c>
      <c r="G449" s="42">
        <v>15786.87</v>
      </c>
      <c r="H449" s="42">
        <v>14515.33</v>
      </c>
      <c r="I449" s="42">
        <v>14944.75</v>
      </c>
      <c r="J449" s="42">
        <v>17770.86</v>
      </c>
    </row>
    <row r="450" spans="1:10" x14ac:dyDescent="0.35">
      <c r="A450" s="29" t="s">
        <v>506</v>
      </c>
      <c r="B450" s="29">
        <v>10199</v>
      </c>
      <c r="C450" s="29" t="s">
        <v>2812</v>
      </c>
      <c r="D450" s="29" t="s">
        <v>2814</v>
      </c>
      <c r="E450" s="32" t="s">
        <v>2813</v>
      </c>
      <c r="F450" s="31" t="s">
        <v>5926</v>
      </c>
      <c r="G450" s="42">
        <v>15617.02</v>
      </c>
      <c r="H450" s="42">
        <v>14359.16</v>
      </c>
      <c r="I450" s="42">
        <v>14783.97</v>
      </c>
      <c r="J450" s="42">
        <v>17579.669999999998</v>
      </c>
    </row>
    <row r="451" spans="1:10" x14ac:dyDescent="0.35">
      <c r="A451" s="29" t="s">
        <v>506</v>
      </c>
      <c r="B451" s="29">
        <v>10199</v>
      </c>
      <c r="C451" s="29" t="s">
        <v>2815</v>
      </c>
      <c r="D451" s="29" t="s">
        <v>2817</v>
      </c>
      <c r="E451" s="32" t="s">
        <v>2816</v>
      </c>
      <c r="F451" s="31" t="s">
        <v>5926</v>
      </c>
      <c r="G451" s="42">
        <v>15699.4</v>
      </c>
      <c r="H451" s="42">
        <v>14434.9</v>
      </c>
      <c r="I451" s="42">
        <v>14861.95</v>
      </c>
      <c r="J451" s="42">
        <v>17672.39</v>
      </c>
    </row>
    <row r="452" spans="1:10" x14ac:dyDescent="0.35">
      <c r="A452" s="29" t="s">
        <v>506</v>
      </c>
      <c r="B452" s="29">
        <v>10199</v>
      </c>
      <c r="C452" s="29" t="s">
        <v>2818</v>
      </c>
      <c r="D452" s="29" t="s">
        <v>2820</v>
      </c>
      <c r="E452" s="32" t="s">
        <v>2819</v>
      </c>
      <c r="F452" s="31" t="s">
        <v>5926</v>
      </c>
      <c r="G452" s="42">
        <v>15561.77</v>
      </c>
      <c r="H452" s="42">
        <v>14308.36</v>
      </c>
      <c r="I452" s="42">
        <v>14731.66</v>
      </c>
      <c r="J452" s="42">
        <v>17517.47</v>
      </c>
    </row>
    <row r="453" spans="1:10" x14ac:dyDescent="0.35">
      <c r="A453" s="29" t="s">
        <v>506</v>
      </c>
      <c r="B453" s="29">
        <v>10199</v>
      </c>
      <c r="C453" s="29" t="s">
        <v>2821</v>
      </c>
      <c r="D453" s="29" t="s">
        <v>2823</v>
      </c>
      <c r="E453" s="32" t="s">
        <v>2822</v>
      </c>
      <c r="F453" s="31" t="s">
        <v>5926</v>
      </c>
      <c r="G453" s="42">
        <v>15737.5</v>
      </c>
      <c r="H453" s="42">
        <v>14469.94</v>
      </c>
      <c r="I453" s="42">
        <v>14898.02</v>
      </c>
      <c r="J453" s="42">
        <v>17715.28</v>
      </c>
    </row>
    <row r="454" spans="1:10" x14ac:dyDescent="0.35">
      <c r="A454" s="29" t="s">
        <v>506</v>
      </c>
      <c r="B454" s="29">
        <v>10199</v>
      </c>
      <c r="C454" s="29" t="s">
        <v>2824</v>
      </c>
      <c r="D454" s="29" t="s">
        <v>2826</v>
      </c>
      <c r="E454" s="32" t="s">
        <v>2825</v>
      </c>
      <c r="F454" s="31" t="s">
        <v>5926</v>
      </c>
      <c r="G454" s="42">
        <v>11929.23</v>
      </c>
      <c r="H454" s="42">
        <v>10968.4</v>
      </c>
      <c r="I454" s="42">
        <v>11292.9</v>
      </c>
      <c r="J454" s="42">
        <v>13428.42</v>
      </c>
    </row>
    <row r="455" spans="1:10" x14ac:dyDescent="0.35">
      <c r="A455" s="29" t="s">
        <v>506</v>
      </c>
      <c r="B455" s="29">
        <v>10199</v>
      </c>
      <c r="C455" s="29" t="s">
        <v>2827</v>
      </c>
      <c r="D455" s="29" t="s">
        <v>2829</v>
      </c>
      <c r="E455" s="32" t="s">
        <v>2828</v>
      </c>
      <c r="F455" s="31" t="s">
        <v>5926</v>
      </c>
      <c r="G455" s="42">
        <v>15499.21</v>
      </c>
      <c r="H455" s="42">
        <v>14250.84</v>
      </c>
      <c r="I455" s="42">
        <v>14672.44</v>
      </c>
      <c r="J455" s="42">
        <v>17447.04</v>
      </c>
    </row>
    <row r="456" spans="1:10" x14ac:dyDescent="0.35">
      <c r="A456" s="29" t="str">
        <f>TEXT(19,"00")</f>
        <v>19</v>
      </c>
      <c r="B456" s="29">
        <v>64212</v>
      </c>
      <c r="C456" s="29" t="s">
        <v>5928</v>
      </c>
      <c r="D456" s="29" t="s">
        <v>5929</v>
      </c>
      <c r="E456" s="31" t="s">
        <v>508</v>
      </c>
      <c r="F456" s="31" t="s">
        <v>5927</v>
      </c>
      <c r="G456" s="42">
        <v>13255.72</v>
      </c>
      <c r="H456" s="42">
        <v>12188.05</v>
      </c>
      <c r="I456" s="42">
        <v>12548.63</v>
      </c>
      <c r="J456" s="42">
        <v>14921.61</v>
      </c>
    </row>
    <row r="457" spans="1:10" x14ac:dyDescent="0.35">
      <c r="A457" s="29" t="str">
        <f>TEXT(19,"00")</f>
        <v>19</v>
      </c>
      <c r="B457" s="29">
        <v>64246</v>
      </c>
      <c r="C457" s="29" t="s">
        <v>5928</v>
      </c>
      <c r="D457" s="29" t="s">
        <v>5929</v>
      </c>
      <c r="E457" s="31" t="s">
        <v>510</v>
      </c>
      <c r="F457" s="31" t="s">
        <v>5927</v>
      </c>
      <c r="G457" s="42">
        <v>13682.09</v>
      </c>
      <c r="H457" s="42">
        <v>12580.08</v>
      </c>
      <c r="I457" s="42">
        <v>12952.25</v>
      </c>
      <c r="J457" s="42">
        <v>15401.57</v>
      </c>
    </row>
    <row r="458" spans="1:10" x14ac:dyDescent="0.35">
      <c r="A458" s="29" t="s">
        <v>506</v>
      </c>
      <c r="B458" s="29">
        <v>64246</v>
      </c>
      <c r="C458" s="29" t="s">
        <v>2830</v>
      </c>
      <c r="D458" s="29" t="s">
        <v>2832</v>
      </c>
      <c r="E458" s="32" t="s">
        <v>2831</v>
      </c>
      <c r="F458" s="31" t="s">
        <v>5926</v>
      </c>
      <c r="G458" s="42">
        <v>12964.1</v>
      </c>
      <c r="H458" s="42">
        <v>11919.92</v>
      </c>
      <c r="I458" s="42">
        <v>12272.56</v>
      </c>
      <c r="J458" s="42">
        <v>14593.34</v>
      </c>
    </row>
    <row r="459" spans="1:10" x14ac:dyDescent="0.35">
      <c r="A459" s="33" t="s">
        <v>506</v>
      </c>
      <c r="B459" s="33">
        <v>64246</v>
      </c>
      <c r="C459" s="33" t="s">
        <v>2833</v>
      </c>
      <c r="D459" s="33" t="s">
        <v>2835</v>
      </c>
      <c r="E459" s="32" t="s">
        <v>2834</v>
      </c>
      <c r="F459" s="31" t="s">
        <v>5926</v>
      </c>
      <c r="G459" s="41">
        <v>15151.76</v>
      </c>
      <c r="H459" s="41">
        <v>13931.38</v>
      </c>
      <c r="I459" s="41">
        <v>14343.52</v>
      </c>
      <c r="J459" s="41">
        <v>17055.93</v>
      </c>
    </row>
    <row r="460" spans="1:10" x14ac:dyDescent="0.35">
      <c r="A460" s="29" t="str">
        <f>TEXT(19,"00")</f>
        <v>19</v>
      </c>
      <c r="B460" s="29">
        <v>64261</v>
      </c>
      <c r="C460" s="29" t="s">
        <v>5928</v>
      </c>
      <c r="D460" s="29" t="s">
        <v>5929</v>
      </c>
      <c r="E460" s="31" t="s">
        <v>512</v>
      </c>
      <c r="F460" s="31" t="s">
        <v>5927</v>
      </c>
      <c r="G460" s="42">
        <v>12218.42</v>
      </c>
      <c r="H460" s="42">
        <v>11234.3</v>
      </c>
      <c r="I460" s="42">
        <v>11566.66</v>
      </c>
      <c r="J460" s="42">
        <v>13753.95</v>
      </c>
    </row>
    <row r="461" spans="1:10" x14ac:dyDescent="0.35">
      <c r="A461" s="29" t="str">
        <f>TEXT(19,"00")</f>
        <v>19</v>
      </c>
      <c r="B461" s="29">
        <v>64279</v>
      </c>
      <c r="C461" s="29" t="s">
        <v>5928</v>
      </c>
      <c r="D461" s="29" t="s">
        <v>5929</v>
      </c>
      <c r="E461" s="31" t="s">
        <v>514</v>
      </c>
      <c r="F461" s="31" t="s">
        <v>5927</v>
      </c>
      <c r="G461" s="42">
        <v>15871.68</v>
      </c>
      <c r="H461" s="42">
        <v>14593.31</v>
      </c>
      <c r="I461" s="42">
        <v>15025.04</v>
      </c>
      <c r="J461" s="42">
        <v>17866.32</v>
      </c>
    </row>
    <row r="462" spans="1:10" x14ac:dyDescent="0.35">
      <c r="A462" s="29" t="str">
        <f>TEXT(19,"00")</f>
        <v>19</v>
      </c>
      <c r="B462" s="29">
        <v>64287</v>
      </c>
      <c r="C462" s="29" t="s">
        <v>5928</v>
      </c>
      <c r="D462" s="29" t="s">
        <v>5929</v>
      </c>
      <c r="E462" s="31" t="s">
        <v>516</v>
      </c>
      <c r="F462" s="31" t="s">
        <v>5927</v>
      </c>
      <c r="G462" s="42">
        <v>15813.93</v>
      </c>
      <c r="H462" s="42">
        <v>14540.21</v>
      </c>
      <c r="I462" s="42">
        <v>14970.37</v>
      </c>
      <c r="J462" s="42">
        <v>17801.32</v>
      </c>
    </row>
    <row r="463" spans="1:10" x14ac:dyDescent="0.35">
      <c r="A463" s="29" t="s">
        <v>506</v>
      </c>
      <c r="B463" s="29">
        <v>64287</v>
      </c>
      <c r="C463" s="29" t="s">
        <v>2836</v>
      </c>
      <c r="D463" s="29" t="s">
        <v>2838</v>
      </c>
      <c r="E463" s="32" t="s">
        <v>2837</v>
      </c>
      <c r="F463" s="31" t="s">
        <v>5926</v>
      </c>
      <c r="G463" s="42">
        <v>15712.87</v>
      </c>
      <c r="H463" s="42">
        <v>14447.29</v>
      </c>
      <c r="I463" s="42">
        <v>14874.7</v>
      </c>
      <c r="J463" s="42">
        <v>17687.560000000001</v>
      </c>
    </row>
    <row r="464" spans="1:10" x14ac:dyDescent="0.35">
      <c r="A464" s="29" t="str">
        <f t="shared" ref="A464:A470" si="14">TEXT(19,"00")</f>
        <v>19</v>
      </c>
      <c r="B464" s="29">
        <v>64295</v>
      </c>
      <c r="C464" s="29" t="s">
        <v>5928</v>
      </c>
      <c r="D464" s="29" t="s">
        <v>5929</v>
      </c>
      <c r="E464" s="31" t="s">
        <v>518</v>
      </c>
      <c r="F464" s="31" t="s">
        <v>5927</v>
      </c>
      <c r="G464" s="42">
        <v>16056.47</v>
      </c>
      <c r="H464" s="42">
        <v>14763.21</v>
      </c>
      <c r="I464" s="42">
        <v>15199.97</v>
      </c>
      <c r="J464" s="42">
        <v>18074.34</v>
      </c>
    </row>
    <row r="465" spans="1:10" x14ac:dyDescent="0.35">
      <c r="A465" s="29" t="str">
        <f t="shared" si="14"/>
        <v>19</v>
      </c>
      <c r="B465" s="29">
        <v>64303</v>
      </c>
      <c r="C465" s="29" t="s">
        <v>5928</v>
      </c>
      <c r="D465" s="29" t="s">
        <v>5929</v>
      </c>
      <c r="E465" s="31" t="s">
        <v>520</v>
      </c>
      <c r="F465" s="31" t="s">
        <v>5927</v>
      </c>
      <c r="G465" s="42">
        <v>14995.84</v>
      </c>
      <c r="H465" s="42">
        <v>13788.02</v>
      </c>
      <c r="I465" s="42">
        <v>14195.92</v>
      </c>
      <c r="J465" s="42">
        <v>16880.419999999998</v>
      </c>
    </row>
    <row r="466" spans="1:10" x14ac:dyDescent="0.35">
      <c r="A466" s="29" t="str">
        <f t="shared" si="14"/>
        <v>19</v>
      </c>
      <c r="B466" s="29">
        <v>64311</v>
      </c>
      <c r="C466" s="29" t="s">
        <v>5928</v>
      </c>
      <c r="D466" s="29" t="s">
        <v>5929</v>
      </c>
      <c r="E466" s="31" t="s">
        <v>522</v>
      </c>
      <c r="F466" s="31" t="s">
        <v>5927</v>
      </c>
      <c r="G466" s="42">
        <v>12093.87</v>
      </c>
      <c r="H466" s="42">
        <v>11119.78</v>
      </c>
      <c r="I466" s="42">
        <v>11448.75</v>
      </c>
      <c r="J466" s="42">
        <v>13613.75</v>
      </c>
    </row>
    <row r="467" spans="1:10" x14ac:dyDescent="0.35">
      <c r="A467" s="29" t="str">
        <f t="shared" si="14"/>
        <v>19</v>
      </c>
      <c r="B467" s="29">
        <v>64329</v>
      </c>
      <c r="C467" s="29" t="s">
        <v>5928</v>
      </c>
      <c r="D467" s="29" t="s">
        <v>5929</v>
      </c>
      <c r="E467" s="31" t="s">
        <v>524</v>
      </c>
      <c r="F467" s="31" t="s">
        <v>5927</v>
      </c>
      <c r="G467" s="42">
        <v>12163.85</v>
      </c>
      <c r="H467" s="42">
        <v>11184.12</v>
      </c>
      <c r="I467" s="42">
        <v>11514.99</v>
      </c>
      <c r="J467" s="42">
        <v>13692.52</v>
      </c>
    </row>
    <row r="468" spans="1:10" x14ac:dyDescent="0.35">
      <c r="A468" s="29" t="str">
        <f t="shared" si="14"/>
        <v>19</v>
      </c>
      <c r="B468" s="29">
        <v>64337</v>
      </c>
      <c r="C468" s="29" t="s">
        <v>5928</v>
      </c>
      <c r="D468" s="29" t="s">
        <v>5929</v>
      </c>
      <c r="E468" s="31" t="s">
        <v>526</v>
      </c>
      <c r="F468" s="31" t="s">
        <v>5927</v>
      </c>
      <c r="G468" s="42">
        <v>12194.64</v>
      </c>
      <c r="H468" s="42">
        <v>11212.44</v>
      </c>
      <c r="I468" s="42">
        <v>11544.15</v>
      </c>
      <c r="J468" s="42">
        <v>13727.19</v>
      </c>
    </row>
    <row r="469" spans="1:10" x14ac:dyDescent="0.35">
      <c r="A469" s="29" t="str">
        <f t="shared" si="14"/>
        <v>19</v>
      </c>
      <c r="B469" s="29">
        <v>64345</v>
      </c>
      <c r="C469" s="29" t="s">
        <v>5928</v>
      </c>
      <c r="D469" s="29" t="s">
        <v>5929</v>
      </c>
      <c r="E469" s="31" t="s">
        <v>528</v>
      </c>
      <c r="F469" s="31" t="s">
        <v>5927</v>
      </c>
      <c r="G469" s="42">
        <v>12498.33</v>
      </c>
      <c r="H469" s="42">
        <v>11491.66</v>
      </c>
      <c r="I469" s="42">
        <v>11831.63</v>
      </c>
      <c r="J469" s="42">
        <v>14069.03</v>
      </c>
    </row>
    <row r="470" spans="1:10" x14ac:dyDescent="0.35">
      <c r="A470" s="29" t="str">
        <f t="shared" si="14"/>
        <v>19</v>
      </c>
      <c r="B470" s="29">
        <v>64352</v>
      </c>
      <c r="C470" s="29" t="s">
        <v>5928</v>
      </c>
      <c r="D470" s="29" t="s">
        <v>5929</v>
      </c>
      <c r="E470" s="31" t="s">
        <v>530</v>
      </c>
      <c r="F470" s="31" t="s">
        <v>5927</v>
      </c>
      <c r="G470" s="42">
        <v>15310.56</v>
      </c>
      <c r="H470" s="42">
        <v>14077.39</v>
      </c>
      <c r="I470" s="42">
        <v>14493.86</v>
      </c>
      <c r="J470" s="42">
        <v>17234.7</v>
      </c>
    </row>
    <row r="471" spans="1:10" x14ac:dyDescent="0.35">
      <c r="A471" s="29" t="s">
        <v>506</v>
      </c>
      <c r="B471" s="29">
        <v>64352</v>
      </c>
      <c r="C471" s="29" t="s">
        <v>2839</v>
      </c>
      <c r="D471" s="29" t="s">
        <v>2841</v>
      </c>
      <c r="E471" s="32" t="s">
        <v>2840</v>
      </c>
      <c r="F471" s="31" t="s">
        <v>5926</v>
      </c>
      <c r="G471" s="42">
        <v>13691.71</v>
      </c>
      <c r="H471" s="42">
        <v>12588.93</v>
      </c>
      <c r="I471" s="42">
        <v>12961.36</v>
      </c>
      <c r="J471" s="42">
        <v>15412.4</v>
      </c>
    </row>
    <row r="472" spans="1:10" x14ac:dyDescent="0.35">
      <c r="A472" s="29" t="s">
        <v>506</v>
      </c>
      <c r="B472" s="29">
        <v>64352</v>
      </c>
      <c r="C472" s="29" t="s">
        <v>2842</v>
      </c>
      <c r="D472" s="29" t="s">
        <v>2844</v>
      </c>
      <c r="E472" s="32" t="s">
        <v>2843</v>
      </c>
      <c r="F472" s="31" t="s">
        <v>5926</v>
      </c>
      <c r="G472" s="42">
        <v>12309.01</v>
      </c>
      <c r="H472" s="42">
        <v>11317.59</v>
      </c>
      <c r="I472" s="42">
        <v>11652.41</v>
      </c>
      <c r="J472" s="42">
        <v>13855.92</v>
      </c>
    </row>
    <row r="473" spans="1:10" x14ac:dyDescent="0.35">
      <c r="A473" s="29" t="str">
        <f t="shared" ref="A473:A478" si="15">TEXT(19,"00")</f>
        <v>19</v>
      </c>
      <c r="B473" s="29">
        <v>64378</v>
      </c>
      <c r="C473" s="29" t="s">
        <v>5928</v>
      </c>
      <c r="D473" s="29" t="s">
        <v>5929</v>
      </c>
      <c r="E473" s="31" t="s">
        <v>532</v>
      </c>
      <c r="F473" s="31" t="s">
        <v>5927</v>
      </c>
      <c r="G473" s="42">
        <v>14304.8</v>
      </c>
      <c r="H473" s="42">
        <v>13152.63</v>
      </c>
      <c r="I473" s="42">
        <v>13541.74</v>
      </c>
      <c r="J473" s="42">
        <v>16102.53</v>
      </c>
    </row>
    <row r="474" spans="1:10" x14ac:dyDescent="0.35">
      <c r="A474" s="29" t="str">
        <f t="shared" si="15"/>
        <v>19</v>
      </c>
      <c r="B474" s="29">
        <v>64394</v>
      </c>
      <c r="C474" s="29" t="s">
        <v>5928</v>
      </c>
      <c r="D474" s="29" t="s">
        <v>5929</v>
      </c>
      <c r="E474" s="31" t="s">
        <v>534</v>
      </c>
      <c r="F474" s="31" t="s">
        <v>5927</v>
      </c>
      <c r="G474" s="42">
        <v>12243.33</v>
      </c>
      <c r="H474" s="42">
        <v>11257.21</v>
      </c>
      <c r="I474" s="42">
        <v>11590.24</v>
      </c>
      <c r="J474" s="42">
        <v>13781.99</v>
      </c>
    </row>
    <row r="475" spans="1:10" x14ac:dyDescent="0.35">
      <c r="A475" s="29" t="str">
        <f t="shared" si="15"/>
        <v>19</v>
      </c>
      <c r="B475" s="29">
        <v>64436</v>
      </c>
      <c r="C475" s="29" t="s">
        <v>5928</v>
      </c>
      <c r="D475" s="29" t="s">
        <v>5929</v>
      </c>
      <c r="E475" s="31" t="s">
        <v>536</v>
      </c>
      <c r="F475" s="31" t="s">
        <v>5927</v>
      </c>
      <c r="G475" s="42">
        <v>14145.99</v>
      </c>
      <c r="H475" s="42">
        <v>13006.62</v>
      </c>
      <c r="I475" s="42">
        <v>13391.41</v>
      </c>
      <c r="J475" s="42">
        <v>15923.77</v>
      </c>
    </row>
    <row r="476" spans="1:10" x14ac:dyDescent="0.35">
      <c r="A476" s="29" t="str">
        <f t="shared" si="15"/>
        <v>19</v>
      </c>
      <c r="B476" s="29">
        <v>64444</v>
      </c>
      <c r="C476" s="29" t="s">
        <v>5928</v>
      </c>
      <c r="D476" s="29" t="s">
        <v>5929</v>
      </c>
      <c r="E476" s="31" t="s">
        <v>538</v>
      </c>
      <c r="F476" s="31" t="s">
        <v>5927</v>
      </c>
      <c r="G476" s="42">
        <v>12232.69</v>
      </c>
      <c r="H476" s="42">
        <v>11247.42</v>
      </c>
      <c r="I476" s="42">
        <v>11580.16</v>
      </c>
      <c r="J476" s="42">
        <v>13770.01</v>
      </c>
    </row>
    <row r="477" spans="1:10" x14ac:dyDescent="0.35">
      <c r="A477" s="29" t="str">
        <f t="shared" si="15"/>
        <v>19</v>
      </c>
      <c r="B477" s="29">
        <v>64451</v>
      </c>
      <c r="C477" s="29" t="s">
        <v>5928</v>
      </c>
      <c r="D477" s="29" t="s">
        <v>5929</v>
      </c>
      <c r="E477" s="31" t="s">
        <v>540</v>
      </c>
      <c r="F477" s="31" t="s">
        <v>5927</v>
      </c>
      <c r="G477" s="42">
        <v>14723.47</v>
      </c>
      <c r="H477" s="42">
        <v>13537.58</v>
      </c>
      <c r="I477" s="42">
        <v>13938.08</v>
      </c>
      <c r="J477" s="42">
        <v>16573.810000000001</v>
      </c>
    </row>
    <row r="478" spans="1:10" x14ac:dyDescent="0.35">
      <c r="A478" s="29" t="str">
        <f t="shared" si="15"/>
        <v>19</v>
      </c>
      <c r="B478" s="29">
        <v>64469</v>
      </c>
      <c r="C478" s="29" t="s">
        <v>5928</v>
      </c>
      <c r="D478" s="29" t="s">
        <v>5929</v>
      </c>
      <c r="E478" s="31" t="s">
        <v>542</v>
      </c>
      <c r="F478" s="31" t="s">
        <v>5927</v>
      </c>
      <c r="G478" s="42">
        <v>13786.04</v>
      </c>
      <c r="H478" s="42">
        <v>12675.65</v>
      </c>
      <c r="I478" s="42">
        <v>13050.65</v>
      </c>
      <c r="J478" s="42">
        <v>15518.57</v>
      </c>
    </row>
    <row r="479" spans="1:10" x14ac:dyDescent="0.35">
      <c r="A479" s="29" t="s">
        <v>506</v>
      </c>
      <c r="B479" s="29">
        <v>64469</v>
      </c>
      <c r="C479" s="29" t="s">
        <v>2845</v>
      </c>
      <c r="D479" s="29" t="s">
        <v>2847</v>
      </c>
      <c r="E479" s="32" t="s">
        <v>2846</v>
      </c>
      <c r="F479" s="31" t="s">
        <v>5926</v>
      </c>
      <c r="G479" s="42">
        <v>13978.07</v>
      </c>
      <c r="H479" s="42">
        <v>12852.22</v>
      </c>
      <c r="I479" s="42">
        <v>13232.44</v>
      </c>
      <c r="J479" s="42">
        <v>15734.75</v>
      </c>
    </row>
    <row r="480" spans="1:10" x14ac:dyDescent="0.35">
      <c r="A480" s="29" t="s">
        <v>506</v>
      </c>
      <c r="B480" s="29">
        <v>64469</v>
      </c>
      <c r="C480" s="29" t="s">
        <v>2848</v>
      </c>
      <c r="D480" s="29" t="s">
        <v>2850</v>
      </c>
      <c r="E480" s="32" t="s">
        <v>2849</v>
      </c>
      <c r="F480" s="31" t="s">
        <v>5926</v>
      </c>
      <c r="G480" s="42">
        <v>11897.76</v>
      </c>
      <c r="H480" s="42">
        <v>10939.46</v>
      </c>
      <c r="I480" s="42">
        <v>11263.1</v>
      </c>
      <c r="J480" s="42">
        <v>13392.99</v>
      </c>
    </row>
    <row r="481" spans="1:10" x14ac:dyDescent="0.35">
      <c r="A481" s="29" t="s">
        <v>506</v>
      </c>
      <c r="B481" s="29">
        <v>64469</v>
      </c>
      <c r="C481" s="29" t="s">
        <v>2851</v>
      </c>
      <c r="D481" s="29" t="s">
        <v>2853</v>
      </c>
      <c r="E481" s="32" t="s">
        <v>2852</v>
      </c>
      <c r="F481" s="31" t="s">
        <v>5926</v>
      </c>
      <c r="G481" s="42">
        <v>15660.9</v>
      </c>
      <c r="H481" s="42">
        <v>14399.51</v>
      </c>
      <c r="I481" s="42">
        <v>14825.5</v>
      </c>
      <c r="J481" s="42">
        <v>17629.060000000001</v>
      </c>
    </row>
    <row r="482" spans="1:10" x14ac:dyDescent="0.35">
      <c r="A482" s="29" t="str">
        <f t="shared" ref="A482:A491" si="16">TEXT(19,"00")</f>
        <v>19</v>
      </c>
      <c r="B482" s="29">
        <v>64477</v>
      </c>
      <c r="C482" s="29" t="s">
        <v>5928</v>
      </c>
      <c r="D482" s="29" t="s">
        <v>5929</v>
      </c>
      <c r="E482" s="31" t="s">
        <v>544</v>
      </c>
      <c r="F482" s="31" t="s">
        <v>5927</v>
      </c>
      <c r="G482" s="42">
        <v>15942.9</v>
      </c>
      <c r="H482" s="42">
        <v>14658.79</v>
      </c>
      <c r="I482" s="42">
        <v>15092.46</v>
      </c>
      <c r="J482" s="42">
        <v>17946.5</v>
      </c>
    </row>
    <row r="483" spans="1:10" x14ac:dyDescent="0.35">
      <c r="A483" s="29" t="str">
        <f t="shared" si="16"/>
        <v>19</v>
      </c>
      <c r="B483" s="29">
        <v>64485</v>
      </c>
      <c r="C483" s="29" t="s">
        <v>5928</v>
      </c>
      <c r="D483" s="29" t="s">
        <v>5929</v>
      </c>
      <c r="E483" s="31" t="s">
        <v>546</v>
      </c>
      <c r="F483" s="31" t="s">
        <v>5927</v>
      </c>
      <c r="G483" s="42">
        <v>13504.04</v>
      </c>
      <c r="H483" s="42">
        <v>12416.37</v>
      </c>
      <c r="I483" s="42">
        <v>12783.69</v>
      </c>
      <c r="J483" s="42">
        <v>15201.13</v>
      </c>
    </row>
    <row r="484" spans="1:10" x14ac:dyDescent="0.35">
      <c r="A484" s="29" t="str">
        <f t="shared" si="16"/>
        <v>19</v>
      </c>
      <c r="B484" s="29">
        <v>64501</v>
      </c>
      <c r="C484" s="29" t="s">
        <v>5928</v>
      </c>
      <c r="D484" s="29" t="s">
        <v>5929</v>
      </c>
      <c r="E484" s="31" t="s">
        <v>548</v>
      </c>
      <c r="F484" s="31" t="s">
        <v>5927</v>
      </c>
      <c r="G484" s="42">
        <v>15779.28</v>
      </c>
      <c r="H484" s="42">
        <v>14508.35</v>
      </c>
      <c r="I484" s="42">
        <v>14937.57</v>
      </c>
      <c r="J484" s="42">
        <v>17762.32</v>
      </c>
    </row>
    <row r="485" spans="1:10" x14ac:dyDescent="0.35">
      <c r="A485" s="29" t="str">
        <f t="shared" si="16"/>
        <v>19</v>
      </c>
      <c r="B485" s="29">
        <v>64519</v>
      </c>
      <c r="C485" s="29" t="s">
        <v>5928</v>
      </c>
      <c r="D485" s="29" t="s">
        <v>5929</v>
      </c>
      <c r="E485" s="31" t="s">
        <v>550</v>
      </c>
      <c r="F485" s="31" t="s">
        <v>5927</v>
      </c>
      <c r="G485" s="42">
        <v>15997.76</v>
      </c>
      <c r="H485" s="42">
        <v>14709.23</v>
      </c>
      <c r="I485" s="42">
        <v>15144.39</v>
      </c>
      <c r="J485" s="42">
        <v>18008.25</v>
      </c>
    </row>
    <row r="486" spans="1:10" x14ac:dyDescent="0.35">
      <c r="A486" s="29" t="str">
        <f t="shared" si="16"/>
        <v>19</v>
      </c>
      <c r="B486" s="29">
        <v>64527</v>
      </c>
      <c r="C486" s="29" t="s">
        <v>5928</v>
      </c>
      <c r="D486" s="29" t="s">
        <v>5929</v>
      </c>
      <c r="E486" s="31" t="s">
        <v>552</v>
      </c>
      <c r="F486" s="31" t="s">
        <v>5927</v>
      </c>
      <c r="G486" s="42">
        <v>15328.85</v>
      </c>
      <c r="H486" s="42">
        <v>14094.2</v>
      </c>
      <c r="I486" s="42">
        <v>14511.17</v>
      </c>
      <c r="J486" s="42">
        <v>17255.28</v>
      </c>
    </row>
    <row r="487" spans="1:10" x14ac:dyDescent="0.35">
      <c r="A487" s="29" t="str">
        <f t="shared" si="16"/>
        <v>19</v>
      </c>
      <c r="B487" s="29">
        <v>64535</v>
      </c>
      <c r="C487" s="29" t="s">
        <v>5928</v>
      </c>
      <c r="D487" s="29" t="s">
        <v>5929</v>
      </c>
      <c r="E487" s="31" t="s">
        <v>554</v>
      </c>
      <c r="F487" s="31" t="s">
        <v>5927</v>
      </c>
      <c r="G487" s="42">
        <v>11594.53</v>
      </c>
      <c r="H487" s="42">
        <v>10660.66</v>
      </c>
      <c r="I487" s="42">
        <v>10976.04</v>
      </c>
      <c r="J487" s="42">
        <v>13051.65</v>
      </c>
    </row>
    <row r="488" spans="1:10" x14ac:dyDescent="0.35">
      <c r="A488" s="29" t="str">
        <f t="shared" si="16"/>
        <v>19</v>
      </c>
      <c r="B488" s="29">
        <v>64550</v>
      </c>
      <c r="C488" s="29" t="s">
        <v>5928</v>
      </c>
      <c r="D488" s="29" t="s">
        <v>5929</v>
      </c>
      <c r="E488" s="31" t="s">
        <v>556</v>
      </c>
      <c r="F488" s="31" t="s">
        <v>5927</v>
      </c>
      <c r="G488" s="42">
        <v>15198.92</v>
      </c>
      <c r="H488" s="42">
        <v>13974.74</v>
      </c>
      <c r="I488" s="42">
        <v>14388.17</v>
      </c>
      <c r="J488" s="42">
        <v>17109.02</v>
      </c>
    </row>
    <row r="489" spans="1:10" x14ac:dyDescent="0.35">
      <c r="A489" s="29" t="str">
        <f t="shared" si="16"/>
        <v>19</v>
      </c>
      <c r="B489" s="29">
        <v>64568</v>
      </c>
      <c r="C489" s="29" t="s">
        <v>5928</v>
      </c>
      <c r="D489" s="29" t="s">
        <v>5929</v>
      </c>
      <c r="E489" s="31" t="s">
        <v>558</v>
      </c>
      <c r="F489" s="31" t="s">
        <v>5927</v>
      </c>
      <c r="G489" s="42">
        <v>13412.6</v>
      </c>
      <c r="H489" s="42">
        <v>12332.3</v>
      </c>
      <c r="I489" s="42">
        <v>12697.14</v>
      </c>
      <c r="J489" s="42">
        <v>15098.21</v>
      </c>
    </row>
    <row r="490" spans="1:10" x14ac:dyDescent="0.35">
      <c r="A490" s="29" t="str">
        <f t="shared" si="16"/>
        <v>19</v>
      </c>
      <c r="B490" s="29">
        <v>64576</v>
      </c>
      <c r="C490" s="29" t="s">
        <v>5928</v>
      </c>
      <c r="D490" s="29" t="s">
        <v>5929</v>
      </c>
      <c r="E490" s="31" t="s">
        <v>560</v>
      </c>
      <c r="F490" s="31" t="s">
        <v>5927</v>
      </c>
      <c r="G490" s="42">
        <v>12021.86</v>
      </c>
      <c r="H490" s="42">
        <v>11053.57</v>
      </c>
      <c r="I490" s="42">
        <v>11380.58</v>
      </c>
      <c r="J490" s="42">
        <v>13532.68</v>
      </c>
    </row>
    <row r="491" spans="1:10" x14ac:dyDescent="0.35">
      <c r="A491" s="29" t="str">
        <f t="shared" si="16"/>
        <v>19</v>
      </c>
      <c r="B491" s="29">
        <v>64584</v>
      </c>
      <c r="C491" s="29" t="s">
        <v>5928</v>
      </c>
      <c r="D491" s="29" t="s">
        <v>5929</v>
      </c>
      <c r="E491" s="31" t="s">
        <v>562</v>
      </c>
      <c r="F491" s="31" t="s">
        <v>5927</v>
      </c>
      <c r="G491" s="42">
        <v>12651.3</v>
      </c>
      <c r="H491" s="42">
        <v>11632.31</v>
      </c>
      <c r="I491" s="42">
        <v>11976.45</v>
      </c>
      <c r="J491" s="42">
        <v>14241.23</v>
      </c>
    </row>
    <row r="492" spans="1:10" x14ac:dyDescent="0.35">
      <c r="A492" s="29" t="s">
        <v>506</v>
      </c>
      <c r="B492" s="29">
        <v>64584</v>
      </c>
      <c r="C492" s="29" t="s">
        <v>2854</v>
      </c>
      <c r="D492" s="29" t="s">
        <v>2856</v>
      </c>
      <c r="E492" s="32" t="s">
        <v>2855</v>
      </c>
      <c r="F492" s="31" t="s">
        <v>5926</v>
      </c>
      <c r="G492" s="42">
        <v>12378.76</v>
      </c>
      <c r="H492" s="42">
        <v>11381.72</v>
      </c>
      <c r="I492" s="42">
        <v>11718.44</v>
      </c>
      <c r="J492" s="42">
        <v>13934.44</v>
      </c>
    </row>
    <row r="493" spans="1:10" x14ac:dyDescent="0.35">
      <c r="A493" s="29" t="str">
        <f>TEXT(19,"00")</f>
        <v>19</v>
      </c>
      <c r="B493" s="29">
        <v>64592</v>
      </c>
      <c r="C493" s="29" t="s">
        <v>5928</v>
      </c>
      <c r="D493" s="29" t="s">
        <v>5929</v>
      </c>
      <c r="E493" s="31" t="s">
        <v>564</v>
      </c>
      <c r="F493" s="31" t="s">
        <v>5927</v>
      </c>
      <c r="G493" s="42">
        <v>15968.88</v>
      </c>
      <c r="H493" s="42">
        <v>14682.69</v>
      </c>
      <c r="I493" s="42">
        <v>15117.06</v>
      </c>
      <c r="J493" s="42">
        <v>17975.75</v>
      </c>
    </row>
    <row r="494" spans="1:10" x14ac:dyDescent="0.35">
      <c r="A494" s="29" t="s">
        <v>506</v>
      </c>
      <c r="B494" s="29">
        <v>64592</v>
      </c>
      <c r="C494" s="29" t="s">
        <v>2857</v>
      </c>
      <c r="D494" s="29" t="s">
        <v>2859</v>
      </c>
      <c r="E494" s="32" t="s">
        <v>2858</v>
      </c>
      <c r="F494" s="31" t="s">
        <v>5926</v>
      </c>
      <c r="G494" s="42">
        <v>15222.98</v>
      </c>
      <c r="H494" s="42">
        <v>13996.86</v>
      </c>
      <c r="I494" s="42">
        <v>14410.95</v>
      </c>
      <c r="J494" s="42">
        <v>17136.099999999999</v>
      </c>
    </row>
    <row r="495" spans="1:10" x14ac:dyDescent="0.35">
      <c r="A495" s="29" t="str">
        <f>TEXT(19,"00")</f>
        <v>19</v>
      </c>
      <c r="B495" s="29">
        <v>64600</v>
      </c>
      <c r="C495" s="29" t="s">
        <v>5928</v>
      </c>
      <c r="D495" s="29" t="s">
        <v>5929</v>
      </c>
      <c r="E495" s="31" t="s">
        <v>566</v>
      </c>
      <c r="F495" s="31" t="s">
        <v>5927</v>
      </c>
      <c r="G495" s="42">
        <v>11542.21</v>
      </c>
      <c r="H495" s="42">
        <v>10612.56</v>
      </c>
      <c r="I495" s="42">
        <v>10926.52</v>
      </c>
      <c r="J495" s="42">
        <v>12992.76</v>
      </c>
    </row>
    <row r="496" spans="1:10" x14ac:dyDescent="0.35">
      <c r="A496" s="29" t="str">
        <f>TEXT(19,"00")</f>
        <v>19</v>
      </c>
      <c r="B496" s="29">
        <v>64626</v>
      </c>
      <c r="C496" s="29" t="s">
        <v>5928</v>
      </c>
      <c r="D496" s="29" t="s">
        <v>5929</v>
      </c>
      <c r="E496" s="31" t="s">
        <v>568</v>
      </c>
      <c r="F496" s="31" t="s">
        <v>5927</v>
      </c>
      <c r="G496" s="42">
        <v>12004.64</v>
      </c>
      <c r="H496" s="42">
        <v>11037.74</v>
      </c>
      <c r="I496" s="42">
        <v>11364.28</v>
      </c>
      <c r="J496" s="42">
        <v>13513.31</v>
      </c>
    </row>
    <row r="497" spans="1:10" x14ac:dyDescent="0.35">
      <c r="A497" s="29" t="str">
        <f>TEXT(19,"00")</f>
        <v>19</v>
      </c>
      <c r="B497" s="29">
        <v>64634</v>
      </c>
      <c r="C497" s="29" t="s">
        <v>5928</v>
      </c>
      <c r="D497" s="29" t="s">
        <v>5929</v>
      </c>
      <c r="E497" s="31" t="s">
        <v>570</v>
      </c>
      <c r="F497" s="31" t="s">
        <v>5927</v>
      </c>
      <c r="G497" s="42">
        <v>16277.83</v>
      </c>
      <c r="H497" s="42">
        <v>14966.75</v>
      </c>
      <c r="I497" s="42">
        <v>15409.53</v>
      </c>
      <c r="J497" s="42">
        <v>18323.52</v>
      </c>
    </row>
    <row r="498" spans="1:10" x14ac:dyDescent="0.35">
      <c r="A498" s="29" t="s">
        <v>506</v>
      </c>
      <c r="B498" s="29">
        <v>64634</v>
      </c>
      <c r="C498" s="29" t="s">
        <v>2860</v>
      </c>
      <c r="D498" s="29" t="s">
        <v>2862</v>
      </c>
      <c r="E498" s="32" t="s">
        <v>2861</v>
      </c>
      <c r="F498" s="31" t="s">
        <v>5926</v>
      </c>
      <c r="G498" s="42">
        <v>13252.84</v>
      </c>
      <c r="H498" s="42">
        <v>12185.4</v>
      </c>
      <c r="I498" s="42">
        <v>12545.89</v>
      </c>
      <c r="J498" s="42">
        <v>14918.36</v>
      </c>
    </row>
    <row r="499" spans="1:10" x14ac:dyDescent="0.35">
      <c r="A499" s="29" t="s">
        <v>506</v>
      </c>
      <c r="B499" s="29">
        <v>64634</v>
      </c>
      <c r="C499" s="29" t="s">
        <v>2863</v>
      </c>
      <c r="D499" s="29" t="s">
        <v>2865</v>
      </c>
      <c r="E499" s="32" t="s">
        <v>2864</v>
      </c>
      <c r="F499" s="31" t="s">
        <v>5926</v>
      </c>
      <c r="G499" s="42">
        <v>13978.53</v>
      </c>
      <c r="H499" s="42">
        <v>12852.64</v>
      </c>
      <c r="I499" s="42">
        <v>13232.87</v>
      </c>
      <c r="J499" s="42">
        <v>15735.26</v>
      </c>
    </row>
    <row r="500" spans="1:10" x14ac:dyDescent="0.35">
      <c r="A500" s="29" t="s">
        <v>506</v>
      </c>
      <c r="B500" s="29">
        <v>64634</v>
      </c>
      <c r="C500" s="29" t="s">
        <v>2866</v>
      </c>
      <c r="D500" s="29" t="s">
        <v>2868</v>
      </c>
      <c r="E500" s="32" t="s">
        <v>2867</v>
      </c>
      <c r="F500" s="31" t="s">
        <v>5926</v>
      </c>
      <c r="G500" s="42">
        <v>16338.3</v>
      </c>
      <c r="H500" s="42">
        <v>15022.34</v>
      </c>
      <c r="I500" s="42">
        <v>15466.77</v>
      </c>
      <c r="J500" s="42">
        <v>18391.59</v>
      </c>
    </row>
    <row r="501" spans="1:10" x14ac:dyDescent="0.35">
      <c r="A501" s="29" t="s">
        <v>506</v>
      </c>
      <c r="B501" s="29">
        <v>64634</v>
      </c>
      <c r="C501" s="29" t="s">
        <v>2869</v>
      </c>
      <c r="D501" s="29" t="s">
        <v>2871</v>
      </c>
      <c r="E501" s="32" t="s">
        <v>2870</v>
      </c>
      <c r="F501" s="31" t="s">
        <v>5926</v>
      </c>
      <c r="G501" s="42">
        <v>14675.34</v>
      </c>
      <c r="H501" s="42">
        <v>13493.33</v>
      </c>
      <c r="I501" s="42">
        <v>13892.52</v>
      </c>
      <c r="J501" s="42">
        <v>16519.64</v>
      </c>
    </row>
    <row r="502" spans="1:10" x14ac:dyDescent="0.35">
      <c r="A502" s="29" t="s">
        <v>506</v>
      </c>
      <c r="B502" s="29">
        <v>64634</v>
      </c>
      <c r="C502" s="29" t="s">
        <v>2872</v>
      </c>
      <c r="D502" s="29" t="s">
        <v>2874</v>
      </c>
      <c r="E502" s="32" t="s">
        <v>2873</v>
      </c>
      <c r="F502" s="31" t="s">
        <v>5926</v>
      </c>
      <c r="G502" s="42">
        <v>15928.46</v>
      </c>
      <c r="H502" s="42">
        <v>14645.52</v>
      </c>
      <c r="I502" s="42">
        <v>15078.79</v>
      </c>
      <c r="J502" s="42">
        <v>17930.240000000002</v>
      </c>
    </row>
    <row r="503" spans="1:10" x14ac:dyDescent="0.35">
      <c r="A503" s="29" t="s">
        <v>506</v>
      </c>
      <c r="B503" s="29">
        <v>64634</v>
      </c>
      <c r="C503" s="29" t="s">
        <v>2875</v>
      </c>
      <c r="D503" s="29" t="s">
        <v>2877</v>
      </c>
      <c r="E503" s="32" t="s">
        <v>2876</v>
      </c>
      <c r="F503" s="31" t="s">
        <v>5926</v>
      </c>
      <c r="G503" s="42">
        <v>15998.72</v>
      </c>
      <c r="H503" s="42">
        <v>14710.12</v>
      </c>
      <c r="I503" s="42">
        <v>15145.3</v>
      </c>
      <c r="J503" s="42">
        <v>18009.330000000002</v>
      </c>
    </row>
    <row r="504" spans="1:10" x14ac:dyDescent="0.35">
      <c r="A504" s="29" t="s">
        <v>506</v>
      </c>
      <c r="B504" s="29">
        <v>64634</v>
      </c>
      <c r="C504" s="29" t="s">
        <v>2878</v>
      </c>
      <c r="D504" s="29" t="s">
        <v>2880</v>
      </c>
      <c r="E504" s="32" t="s">
        <v>2879</v>
      </c>
      <c r="F504" s="31" t="s">
        <v>5926</v>
      </c>
      <c r="G504" s="42">
        <v>16175.81</v>
      </c>
      <c r="H504" s="42">
        <v>14872.95</v>
      </c>
      <c r="I504" s="42">
        <v>15312.95</v>
      </c>
      <c r="J504" s="42">
        <v>18208.68</v>
      </c>
    </row>
    <row r="505" spans="1:10" x14ac:dyDescent="0.35">
      <c r="A505" s="29" t="str">
        <f>TEXT(19,"00")</f>
        <v>19</v>
      </c>
      <c r="B505" s="29">
        <v>64642</v>
      </c>
      <c r="C505" s="29" t="s">
        <v>5928</v>
      </c>
      <c r="D505" s="29" t="s">
        <v>5929</v>
      </c>
      <c r="E505" s="31" t="s">
        <v>572</v>
      </c>
      <c r="F505" s="31" t="s">
        <v>5927</v>
      </c>
      <c r="G505" s="42">
        <v>16021.82</v>
      </c>
      <c r="H505" s="42">
        <v>14731.36</v>
      </c>
      <c r="I505" s="42">
        <v>15167.17</v>
      </c>
      <c r="J505" s="42">
        <v>18035.34</v>
      </c>
    </row>
    <row r="506" spans="1:10" x14ac:dyDescent="0.35">
      <c r="A506" s="29" t="s">
        <v>506</v>
      </c>
      <c r="B506" s="29">
        <v>64642</v>
      </c>
      <c r="C506" s="29" t="s">
        <v>2881</v>
      </c>
      <c r="D506" s="29" t="s">
        <v>2883</v>
      </c>
      <c r="E506" s="32" t="s">
        <v>2882</v>
      </c>
      <c r="F506" s="31" t="s">
        <v>5926</v>
      </c>
      <c r="G506" s="42">
        <v>12490.85</v>
      </c>
      <c r="H506" s="42">
        <v>11484.79</v>
      </c>
      <c r="I506" s="42">
        <v>11824.56</v>
      </c>
      <c r="J506" s="42">
        <v>14060.62</v>
      </c>
    </row>
    <row r="507" spans="1:10" x14ac:dyDescent="0.35">
      <c r="A507" s="29" t="str">
        <f>TEXT(19,"00")</f>
        <v>19</v>
      </c>
      <c r="B507" s="29">
        <v>64659</v>
      </c>
      <c r="C507" s="29" t="s">
        <v>5928</v>
      </c>
      <c r="D507" s="29" t="s">
        <v>5929</v>
      </c>
      <c r="E507" s="31" t="s">
        <v>574</v>
      </c>
      <c r="F507" s="31" t="s">
        <v>5927</v>
      </c>
      <c r="G507" s="42">
        <v>11496.47</v>
      </c>
      <c r="H507" s="42">
        <v>10570.5</v>
      </c>
      <c r="I507" s="42">
        <v>10883.22</v>
      </c>
      <c r="J507" s="42">
        <v>12941.27</v>
      </c>
    </row>
    <row r="508" spans="1:10" x14ac:dyDescent="0.35">
      <c r="A508" s="29" t="str">
        <f>TEXT(19,"00")</f>
        <v>19</v>
      </c>
      <c r="B508" s="29">
        <v>64667</v>
      </c>
      <c r="C508" s="29" t="s">
        <v>5928</v>
      </c>
      <c r="D508" s="29" t="s">
        <v>5929</v>
      </c>
      <c r="E508" s="31" t="s">
        <v>576</v>
      </c>
      <c r="F508" s="31" t="s">
        <v>5927</v>
      </c>
      <c r="G508" s="42">
        <v>15787.94</v>
      </c>
      <c r="H508" s="42">
        <v>14516.32</v>
      </c>
      <c r="I508" s="42">
        <v>14945.77</v>
      </c>
      <c r="J508" s="42">
        <v>17772.07</v>
      </c>
    </row>
    <row r="509" spans="1:10" x14ac:dyDescent="0.35">
      <c r="A509" s="29" t="s">
        <v>506</v>
      </c>
      <c r="B509" s="29">
        <v>64667</v>
      </c>
      <c r="C509" s="29" t="s">
        <v>2884</v>
      </c>
      <c r="D509" s="29" t="s">
        <v>2886</v>
      </c>
      <c r="E509" s="32" t="s">
        <v>2885</v>
      </c>
      <c r="F509" s="31" t="s">
        <v>5926</v>
      </c>
      <c r="G509" s="42">
        <v>15078.61</v>
      </c>
      <c r="H509" s="42">
        <v>13864.12</v>
      </c>
      <c r="I509" s="42">
        <v>14274.28</v>
      </c>
      <c r="J509" s="42">
        <v>16973.59</v>
      </c>
    </row>
    <row r="510" spans="1:10" x14ac:dyDescent="0.35">
      <c r="A510" s="29" t="str">
        <f>TEXT(19,"00")</f>
        <v>19</v>
      </c>
      <c r="B510" s="29">
        <v>64683</v>
      </c>
      <c r="C510" s="29" t="s">
        <v>5928</v>
      </c>
      <c r="D510" s="29" t="s">
        <v>5929</v>
      </c>
      <c r="E510" s="31" t="s">
        <v>578</v>
      </c>
      <c r="F510" s="31" t="s">
        <v>5927</v>
      </c>
      <c r="G510" s="42">
        <v>11935.57</v>
      </c>
      <c r="H510" s="42">
        <v>10974.24</v>
      </c>
      <c r="I510" s="42">
        <v>11298.9</v>
      </c>
      <c r="J510" s="42">
        <v>13435.56</v>
      </c>
    </row>
    <row r="511" spans="1:10" x14ac:dyDescent="0.35">
      <c r="A511" s="29" t="str">
        <f>TEXT(19,"00")</f>
        <v>19</v>
      </c>
      <c r="B511" s="29">
        <v>64691</v>
      </c>
      <c r="C511" s="29" t="s">
        <v>5928</v>
      </c>
      <c r="D511" s="29" t="s">
        <v>5929</v>
      </c>
      <c r="E511" s="31" t="s">
        <v>580</v>
      </c>
      <c r="F511" s="31" t="s">
        <v>5927</v>
      </c>
      <c r="G511" s="42">
        <v>15558.88</v>
      </c>
      <c r="H511" s="42">
        <v>14305.7</v>
      </c>
      <c r="I511" s="42">
        <v>14728.92</v>
      </c>
      <c r="J511" s="42">
        <v>17514.21</v>
      </c>
    </row>
    <row r="512" spans="1:10" x14ac:dyDescent="0.35">
      <c r="A512" s="29" t="s">
        <v>506</v>
      </c>
      <c r="B512" s="29">
        <v>64691</v>
      </c>
      <c r="C512" s="29" t="s">
        <v>2887</v>
      </c>
      <c r="D512" s="29" t="s">
        <v>2889</v>
      </c>
      <c r="E512" s="32" t="s">
        <v>2888</v>
      </c>
      <c r="F512" s="31" t="s">
        <v>5926</v>
      </c>
      <c r="G512" s="42">
        <v>14639.73</v>
      </c>
      <c r="H512" s="42">
        <v>13460.59</v>
      </c>
      <c r="I512" s="42">
        <v>13858.81</v>
      </c>
      <c r="J512" s="42">
        <v>16479.560000000001</v>
      </c>
    </row>
    <row r="513" spans="1:10" x14ac:dyDescent="0.35">
      <c r="A513" s="29" t="str">
        <f>TEXT(19,"00")</f>
        <v>19</v>
      </c>
      <c r="B513" s="29">
        <v>64709</v>
      </c>
      <c r="C513" s="29" t="s">
        <v>5928</v>
      </c>
      <c r="D513" s="29" t="s">
        <v>5929</v>
      </c>
      <c r="E513" s="31" t="s">
        <v>582</v>
      </c>
      <c r="F513" s="31" t="s">
        <v>5927</v>
      </c>
      <c r="G513" s="42">
        <v>16427.009999999998</v>
      </c>
      <c r="H513" s="42">
        <v>15103.91</v>
      </c>
      <c r="I513" s="42">
        <v>15550.75</v>
      </c>
      <c r="J513" s="42">
        <v>18491.45</v>
      </c>
    </row>
    <row r="514" spans="1:10" ht="31" x14ac:dyDescent="0.35">
      <c r="A514" s="29" t="s">
        <v>506</v>
      </c>
      <c r="B514" s="29">
        <v>64709</v>
      </c>
      <c r="C514" s="29" t="s">
        <v>2890</v>
      </c>
      <c r="D514" s="29" t="s">
        <v>2892</v>
      </c>
      <c r="E514" s="32" t="s">
        <v>2891</v>
      </c>
      <c r="F514" s="31" t="s">
        <v>5926</v>
      </c>
      <c r="G514" s="42">
        <v>15656.09</v>
      </c>
      <c r="H514" s="42">
        <v>14395.08</v>
      </c>
      <c r="I514" s="42">
        <v>14820.95</v>
      </c>
      <c r="J514" s="42">
        <v>17623.64</v>
      </c>
    </row>
    <row r="515" spans="1:10" x14ac:dyDescent="0.35">
      <c r="A515" s="29" t="s">
        <v>506</v>
      </c>
      <c r="B515" s="29">
        <v>64709</v>
      </c>
      <c r="C515" s="29" t="s">
        <v>2893</v>
      </c>
      <c r="D515" s="29" t="s">
        <v>2895</v>
      </c>
      <c r="E515" s="32" t="s">
        <v>2894</v>
      </c>
      <c r="F515" s="31" t="s">
        <v>5926</v>
      </c>
      <c r="G515" s="42">
        <v>15154.65</v>
      </c>
      <c r="H515" s="42">
        <v>13934.03</v>
      </c>
      <c r="I515" s="42">
        <v>14346.26</v>
      </c>
      <c r="J515" s="42">
        <v>17059.18</v>
      </c>
    </row>
    <row r="516" spans="1:10" x14ac:dyDescent="0.35">
      <c r="A516" s="29" t="s">
        <v>506</v>
      </c>
      <c r="B516" s="29">
        <v>64709</v>
      </c>
      <c r="C516" s="29" t="s">
        <v>2896</v>
      </c>
      <c r="D516" s="29" t="s">
        <v>2898</v>
      </c>
      <c r="E516" s="32" t="s">
        <v>2897</v>
      </c>
      <c r="F516" s="31" t="s">
        <v>5926</v>
      </c>
      <c r="G516" s="42">
        <v>16212.38</v>
      </c>
      <c r="H516" s="42">
        <v>14906.57</v>
      </c>
      <c r="I516" s="42">
        <v>15347.57</v>
      </c>
      <c r="J516" s="42">
        <v>18249.849999999999</v>
      </c>
    </row>
    <row r="517" spans="1:10" x14ac:dyDescent="0.35">
      <c r="A517" s="29" t="str">
        <f>TEXT(19,"00")</f>
        <v>19</v>
      </c>
      <c r="B517" s="29">
        <v>64717</v>
      </c>
      <c r="C517" s="29" t="s">
        <v>5928</v>
      </c>
      <c r="D517" s="29" t="s">
        <v>5929</v>
      </c>
      <c r="E517" s="31" t="s">
        <v>584</v>
      </c>
      <c r="F517" s="31" t="s">
        <v>5927</v>
      </c>
      <c r="G517" s="42">
        <v>15023.75</v>
      </c>
      <c r="H517" s="42">
        <v>13813.68</v>
      </c>
      <c r="I517" s="42">
        <v>14222.34</v>
      </c>
      <c r="J517" s="42">
        <v>16911.84</v>
      </c>
    </row>
    <row r="518" spans="1:10" x14ac:dyDescent="0.35">
      <c r="A518" s="29" t="str">
        <f>TEXT(19,"00")</f>
        <v>19</v>
      </c>
      <c r="B518" s="29">
        <v>64725</v>
      </c>
      <c r="C518" s="29" t="s">
        <v>5928</v>
      </c>
      <c r="D518" s="29" t="s">
        <v>5929</v>
      </c>
      <c r="E518" s="31" t="s">
        <v>586</v>
      </c>
      <c r="F518" s="31" t="s">
        <v>5927</v>
      </c>
      <c r="G518" s="42">
        <v>13376.99</v>
      </c>
      <c r="H518" s="42">
        <v>12299.56</v>
      </c>
      <c r="I518" s="42">
        <v>12663.43</v>
      </c>
      <c r="J518" s="42">
        <v>15058.12</v>
      </c>
    </row>
    <row r="519" spans="1:10" x14ac:dyDescent="0.35">
      <c r="A519" s="29" t="s">
        <v>506</v>
      </c>
      <c r="B519" s="29">
        <v>64725</v>
      </c>
      <c r="C519" s="29" t="s">
        <v>2899</v>
      </c>
      <c r="D519" s="29" t="s">
        <v>2901</v>
      </c>
      <c r="E519" s="32" t="s">
        <v>2900</v>
      </c>
      <c r="F519" s="31" t="s">
        <v>5926</v>
      </c>
      <c r="G519" s="42">
        <v>12347.73</v>
      </c>
      <c r="H519" s="42">
        <v>11353.2</v>
      </c>
      <c r="I519" s="42">
        <v>11689.07</v>
      </c>
      <c r="J519" s="42">
        <v>13899.51</v>
      </c>
    </row>
    <row r="520" spans="1:10" x14ac:dyDescent="0.35">
      <c r="A520" s="29" t="s">
        <v>506</v>
      </c>
      <c r="B520" s="29">
        <v>64725</v>
      </c>
      <c r="C520" s="29" t="s">
        <v>2902</v>
      </c>
      <c r="D520" s="29" t="s">
        <v>2904</v>
      </c>
      <c r="E520" s="32" t="s">
        <v>2903</v>
      </c>
      <c r="F520" s="31" t="s">
        <v>5926</v>
      </c>
      <c r="G520" s="42">
        <v>14039.16</v>
      </c>
      <c r="H520" s="42">
        <v>12908.39</v>
      </c>
      <c r="I520" s="42">
        <v>13290.27</v>
      </c>
      <c r="J520" s="42">
        <v>15803.51</v>
      </c>
    </row>
    <row r="521" spans="1:10" x14ac:dyDescent="0.35">
      <c r="A521" s="29" t="str">
        <f>TEXT(19,"00")</f>
        <v>19</v>
      </c>
      <c r="B521" s="29">
        <v>64733</v>
      </c>
      <c r="C521" s="29" t="s">
        <v>5928</v>
      </c>
      <c r="D521" s="29" t="s">
        <v>5929</v>
      </c>
      <c r="E521" s="31" t="s">
        <v>588</v>
      </c>
      <c r="F521" s="31" t="s">
        <v>5927</v>
      </c>
      <c r="G521" s="42">
        <v>15581.01</v>
      </c>
      <c r="H521" s="42">
        <v>14326.06</v>
      </c>
      <c r="I521" s="42">
        <v>14749.88</v>
      </c>
      <c r="J521" s="42">
        <v>17539.13</v>
      </c>
    </row>
    <row r="522" spans="1:10" x14ac:dyDescent="0.35">
      <c r="A522" s="29" t="s">
        <v>506</v>
      </c>
      <c r="B522" s="29">
        <v>64733</v>
      </c>
      <c r="C522" s="29" t="s">
        <v>2905</v>
      </c>
      <c r="D522" s="29" t="s">
        <v>2907</v>
      </c>
      <c r="E522" s="32" t="s">
        <v>2906</v>
      </c>
      <c r="F522" s="31" t="s">
        <v>5926</v>
      </c>
      <c r="G522" s="42">
        <v>15878.36</v>
      </c>
      <c r="H522" s="42">
        <v>14599.45</v>
      </c>
      <c r="I522" s="42">
        <v>15031.36</v>
      </c>
      <c r="J522" s="42">
        <v>17873.84</v>
      </c>
    </row>
    <row r="523" spans="1:10" x14ac:dyDescent="0.35">
      <c r="A523" s="29" t="s">
        <v>506</v>
      </c>
      <c r="B523" s="29">
        <v>64733</v>
      </c>
      <c r="C523" s="29" t="s">
        <v>2908</v>
      </c>
      <c r="D523" s="29" t="s">
        <v>2910</v>
      </c>
      <c r="E523" s="32" t="s">
        <v>2909</v>
      </c>
      <c r="F523" s="31" t="s">
        <v>5926</v>
      </c>
      <c r="G523" s="42">
        <v>15784.38</v>
      </c>
      <c r="H523" s="42">
        <v>14513.04</v>
      </c>
      <c r="I523" s="42">
        <v>14942.39</v>
      </c>
      <c r="J523" s="42">
        <v>17768.05</v>
      </c>
    </row>
    <row r="524" spans="1:10" x14ac:dyDescent="0.35">
      <c r="A524" s="29" t="s">
        <v>506</v>
      </c>
      <c r="B524" s="29">
        <v>64733</v>
      </c>
      <c r="C524" s="29" t="s">
        <v>2911</v>
      </c>
      <c r="D524" s="29" t="s">
        <v>2913</v>
      </c>
      <c r="E524" s="32" t="s">
        <v>2912</v>
      </c>
      <c r="F524" s="31" t="s">
        <v>5926</v>
      </c>
      <c r="G524" s="42">
        <v>12491.08</v>
      </c>
      <c r="H524" s="42">
        <v>11485</v>
      </c>
      <c r="I524" s="42">
        <v>11824.77</v>
      </c>
      <c r="J524" s="42">
        <v>14060.88</v>
      </c>
    </row>
    <row r="525" spans="1:10" x14ac:dyDescent="0.35">
      <c r="A525" s="29" t="s">
        <v>506</v>
      </c>
      <c r="B525" s="29">
        <v>64733</v>
      </c>
      <c r="C525" s="29" t="s">
        <v>2914</v>
      </c>
      <c r="D525" s="29" t="s">
        <v>2916</v>
      </c>
      <c r="E525" s="32" t="s">
        <v>2915</v>
      </c>
      <c r="F525" s="31" t="s">
        <v>5926</v>
      </c>
      <c r="G525" s="42">
        <v>15884.02</v>
      </c>
      <c r="H525" s="42">
        <v>14604.65</v>
      </c>
      <c r="I525" s="42">
        <v>15036.72</v>
      </c>
      <c r="J525" s="42">
        <v>17880.22</v>
      </c>
    </row>
    <row r="526" spans="1:10" x14ac:dyDescent="0.35">
      <c r="A526" s="29" t="s">
        <v>506</v>
      </c>
      <c r="B526" s="29">
        <v>64733</v>
      </c>
      <c r="C526" s="29" t="s">
        <v>2917</v>
      </c>
      <c r="D526" s="29" t="s">
        <v>2919</v>
      </c>
      <c r="E526" s="32" t="s">
        <v>2918</v>
      </c>
      <c r="F526" s="31" t="s">
        <v>5926</v>
      </c>
      <c r="G526" s="42">
        <v>15843.93</v>
      </c>
      <c r="H526" s="42">
        <v>14567.8</v>
      </c>
      <c r="I526" s="42">
        <v>14998.78</v>
      </c>
      <c r="J526" s="42">
        <v>17835.099999999999</v>
      </c>
    </row>
    <row r="527" spans="1:10" x14ac:dyDescent="0.35">
      <c r="A527" s="29" t="s">
        <v>506</v>
      </c>
      <c r="B527" s="29">
        <v>64733</v>
      </c>
      <c r="C527" s="29" t="s">
        <v>2920</v>
      </c>
      <c r="D527" s="29" t="s">
        <v>2922</v>
      </c>
      <c r="E527" s="32" t="s">
        <v>2921</v>
      </c>
      <c r="F527" s="31" t="s">
        <v>5926</v>
      </c>
      <c r="G527" s="42">
        <v>15686.32</v>
      </c>
      <c r="H527" s="42">
        <v>14422.88</v>
      </c>
      <c r="I527" s="42">
        <v>14849.57</v>
      </c>
      <c r="J527" s="42">
        <v>17657.669999999998</v>
      </c>
    </row>
    <row r="528" spans="1:10" x14ac:dyDescent="0.35">
      <c r="A528" s="29" t="s">
        <v>506</v>
      </c>
      <c r="B528" s="29">
        <v>64733</v>
      </c>
      <c r="C528" s="29" t="s">
        <v>2923</v>
      </c>
      <c r="D528" s="29" t="s">
        <v>2925</v>
      </c>
      <c r="E528" s="32" t="s">
        <v>2924</v>
      </c>
      <c r="F528" s="31" t="s">
        <v>5926</v>
      </c>
      <c r="G528" s="42">
        <v>15593.92</v>
      </c>
      <c r="H528" s="42">
        <v>14337.93</v>
      </c>
      <c r="I528" s="42">
        <v>14762.1</v>
      </c>
      <c r="J528" s="42">
        <v>17553.66</v>
      </c>
    </row>
    <row r="529" spans="1:10" x14ac:dyDescent="0.35">
      <c r="A529" s="33" t="s">
        <v>506</v>
      </c>
      <c r="B529" s="33">
        <v>64733</v>
      </c>
      <c r="C529" s="33" t="s">
        <v>2926</v>
      </c>
      <c r="D529" s="33" t="s">
        <v>2928</v>
      </c>
      <c r="E529" s="32" t="s">
        <v>2927</v>
      </c>
      <c r="F529" s="31" t="s">
        <v>5926</v>
      </c>
      <c r="G529" s="41">
        <v>15820.16</v>
      </c>
      <c r="H529" s="41">
        <v>14545.94</v>
      </c>
      <c r="I529" s="41">
        <v>14976.27</v>
      </c>
      <c r="J529" s="41">
        <v>17808.330000000002</v>
      </c>
    </row>
    <row r="530" spans="1:10" x14ac:dyDescent="0.35">
      <c r="A530" s="29" t="s">
        <v>506</v>
      </c>
      <c r="B530" s="29">
        <v>64733</v>
      </c>
      <c r="C530" s="29" t="s">
        <v>2929</v>
      </c>
      <c r="D530" s="29" t="s">
        <v>2931</v>
      </c>
      <c r="E530" s="32" t="s">
        <v>2930</v>
      </c>
      <c r="F530" s="31" t="s">
        <v>5926</v>
      </c>
      <c r="G530" s="42">
        <v>15790.49</v>
      </c>
      <c r="H530" s="42">
        <v>14518.66</v>
      </c>
      <c r="I530" s="42">
        <v>14948.18</v>
      </c>
      <c r="J530" s="42">
        <v>17774.93</v>
      </c>
    </row>
    <row r="531" spans="1:10" x14ac:dyDescent="0.35">
      <c r="A531" s="29" t="s">
        <v>506</v>
      </c>
      <c r="B531" s="29">
        <v>64733</v>
      </c>
      <c r="C531" s="29" t="s">
        <v>2932</v>
      </c>
      <c r="D531" s="29" t="s">
        <v>2934</v>
      </c>
      <c r="E531" s="32" t="s">
        <v>2933</v>
      </c>
      <c r="F531" s="31" t="s">
        <v>5926</v>
      </c>
      <c r="G531" s="42">
        <v>15842.35</v>
      </c>
      <c r="H531" s="42">
        <v>14566.34</v>
      </c>
      <c r="I531" s="42">
        <v>14997.27</v>
      </c>
      <c r="J531" s="42">
        <v>17833.310000000001</v>
      </c>
    </row>
    <row r="532" spans="1:10" x14ac:dyDescent="0.35">
      <c r="A532" s="29" t="s">
        <v>506</v>
      </c>
      <c r="B532" s="29">
        <v>64733</v>
      </c>
      <c r="C532" s="29" t="s">
        <v>2935</v>
      </c>
      <c r="D532" s="29" t="s">
        <v>2937</v>
      </c>
      <c r="E532" s="32" t="s">
        <v>2936</v>
      </c>
      <c r="F532" s="31" t="s">
        <v>5926</v>
      </c>
      <c r="G532" s="42">
        <v>15792.3</v>
      </c>
      <c r="H532" s="42">
        <v>14520.33</v>
      </c>
      <c r="I532" s="42">
        <v>14949.9</v>
      </c>
      <c r="J532" s="42">
        <v>17776.97</v>
      </c>
    </row>
    <row r="533" spans="1:10" x14ac:dyDescent="0.35">
      <c r="A533" s="29" t="s">
        <v>506</v>
      </c>
      <c r="B533" s="29">
        <v>64733</v>
      </c>
      <c r="C533" s="29" t="s">
        <v>2938</v>
      </c>
      <c r="D533" s="29" t="s">
        <v>2940</v>
      </c>
      <c r="E533" s="32" t="s">
        <v>2939</v>
      </c>
      <c r="F533" s="31" t="s">
        <v>5926</v>
      </c>
      <c r="G533" s="42">
        <v>13545.42</v>
      </c>
      <c r="H533" s="42">
        <v>12454.42</v>
      </c>
      <c r="I533" s="42">
        <v>12822.87</v>
      </c>
      <c r="J533" s="42">
        <v>15247.72</v>
      </c>
    </row>
    <row r="534" spans="1:10" x14ac:dyDescent="0.35">
      <c r="A534" s="29" t="s">
        <v>506</v>
      </c>
      <c r="B534" s="29">
        <v>64733</v>
      </c>
      <c r="C534" s="29" t="s">
        <v>2941</v>
      </c>
      <c r="D534" s="29" t="s">
        <v>2943</v>
      </c>
      <c r="E534" s="32" t="s">
        <v>2942</v>
      </c>
      <c r="F534" s="31" t="s">
        <v>5926</v>
      </c>
      <c r="G534" s="42">
        <v>11908.4</v>
      </c>
      <c r="H534" s="42">
        <v>10949.25</v>
      </c>
      <c r="I534" s="42">
        <v>11273.17</v>
      </c>
      <c r="J534" s="42">
        <v>13404.97</v>
      </c>
    </row>
    <row r="535" spans="1:10" x14ac:dyDescent="0.35">
      <c r="A535" s="29" t="s">
        <v>506</v>
      </c>
      <c r="B535" s="29">
        <v>64733</v>
      </c>
      <c r="C535" s="29" t="s">
        <v>2944</v>
      </c>
      <c r="D535" s="29" t="s">
        <v>2946</v>
      </c>
      <c r="E535" s="32" t="s">
        <v>2945</v>
      </c>
      <c r="F535" s="31" t="s">
        <v>5926</v>
      </c>
      <c r="G535" s="42">
        <v>15619.06</v>
      </c>
      <c r="H535" s="42">
        <v>14361.04</v>
      </c>
      <c r="I535" s="42">
        <v>14785.9</v>
      </c>
      <c r="J535" s="42">
        <v>17581.96</v>
      </c>
    </row>
    <row r="536" spans="1:10" x14ac:dyDescent="0.35">
      <c r="A536" s="29" t="s">
        <v>506</v>
      </c>
      <c r="B536" s="29">
        <v>64733</v>
      </c>
      <c r="C536" s="29" t="s">
        <v>2947</v>
      </c>
      <c r="D536" s="29" t="s">
        <v>2949</v>
      </c>
      <c r="E536" s="32" t="s">
        <v>2948</v>
      </c>
      <c r="F536" s="31" t="s">
        <v>5926</v>
      </c>
      <c r="G536" s="42">
        <v>15824.69</v>
      </c>
      <c r="H536" s="42">
        <v>14550.1</v>
      </c>
      <c r="I536" s="42">
        <v>14980.55</v>
      </c>
      <c r="J536" s="42">
        <v>17813.43</v>
      </c>
    </row>
    <row r="537" spans="1:10" x14ac:dyDescent="0.35">
      <c r="A537" s="29" t="s">
        <v>506</v>
      </c>
      <c r="B537" s="29">
        <v>64733</v>
      </c>
      <c r="C537" s="29" t="s">
        <v>2950</v>
      </c>
      <c r="D537" s="29" t="s">
        <v>2952</v>
      </c>
      <c r="E537" s="32" t="s">
        <v>2951</v>
      </c>
      <c r="F537" s="31" t="s">
        <v>5926</v>
      </c>
      <c r="G537" s="42">
        <v>15671.82</v>
      </c>
      <c r="H537" s="42">
        <v>14409.55</v>
      </c>
      <c r="I537" s="42">
        <v>14835.85</v>
      </c>
      <c r="J537" s="42">
        <v>17641.36</v>
      </c>
    </row>
    <row r="538" spans="1:10" x14ac:dyDescent="0.35">
      <c r="A538" s="29" t="s">
        <v>506</v>
      </c>
      <c r="B538" s="29">
        <v>64733</v>
      </c>
      <c r="C538" s="29" t="s">
        <v>2953</v>
      </c>
      <c r="D538" s="29" t="s">
        <v>2955</v>
      </c>
      <c r="E538" s="32" t="s">
        <v>2954</v>
      </c>
      <c r="F538" s="31" t="s">
        <v>5926</v>
      </c>
      <c r="G538" s="42">
        <v>15847.56</v>
      </c>
      <c r="H538" s="42">
        <v>14571.13</v>
      </c>
      <c r="I538" s="42">
        <v>15002.21</v>
      </c>
      <c r="J538" s="42">
        <v>17839.169999999998</v>
      </c>
    </row>
    <row r="539" spans="1:10" x14ac:dyDescent="0.35">
      <c r="A539" s="29" t="s">
        <v>506</v>
      </c>
      <c r="B539" s="29">
        <v>64733</v>
      </c>
      <c r="C539" s="29" t="s">
        <v>2956</v>
      </c>
      <c r="D539" s="29" t="s">
        <v>2958</v>
      </c>
      <c r="E539" s="32" t="s">
        <v>2957</v>
      </c>
      <c r="F539" s="31" t="s">
        <v>5926</v>
      </c>
      <c r="G539" s="42">
        <v>15582.37</v>
      </c>
      <c r="H539" s="42">
        <v>14327.31</v>
      </c>
      <c r="I539" s="42">
        <v>14751.17</v>
      </c>
      <c r="J539" s="42">
        <v>17540.66</v>
      </c>
    </row>
    <row r="540" spans="1:10" x14ac:dyDescent="0.35">
      <c r="A540" s="29" t="s">
        <v>506</v>
      </c>
      <c r="B540" s="29">
        <v>64733</v>
      </c>
      <c r="C540" s="29" t="s">
        <v>2959</v>
      </c>
      <c r="D540" s="29" t="s">
        <v>2961</v>
      </c>
      <c r="E540" s="32" t="s">
        <v>2960</v>
      </c>
      <c r="F540" s="31" t="s">
        <v>5926</v>
      </c>
      <c r="G540" s="42">
        <v>15625.4</v>
      </c>
      <c r="H540" s="42">
        <v>14366.87</v>
      </c>
      <c r="I540" s="42">
        <v>14791.9</v>
      </c>
      <c r="J540" s="42">
        <v>17589.099999999999</v>
      </c>
    </row>
    <row r="541" spans="1:10" x14ac:dyDescent="0.35">
      <c r="A541" s="29" t="s">
        <v>506</v>
      </c>
      <c r="B541" s="29">
        <v>64733</v>
      </c>
      <c r="C541" s="29" t="s">
        <v>2962</v>
      </c>
      <c r="D541" s="29" t="s">
        <v>2964</v>
      </c>
      <c r="E541" s="32" t="s">
        <v>2963</v>
      </c>
      <c r="F541" s="31" t="s">
        <v>5926</v>
      </c>
      <c r="G541" s="42">
        <v>14983.33</v>
      </c>
      <c r="H541" s="42">
        <v>13776.51</v>
      </c>
      <c r="I541" s="42">
        <v>14184.08</v>
      </c>
      <c r="J541" s="42">
        <v>16866.34</v>
      </c>
    </row>
    <row r="542" spans="1:10" x14ac:dyDescent="0.35">
      <c r="A542" s="29" t="s">
        <v>506</v>
      </c>
      <c r="B542" s="29">
        <v>64733</v>
      </c>
      <c r="C542" s="29" t="s">
        <v>2965</v>
      </c>
      <c r="D542" s="29" t="s">
        <v>2967</v>
      </c>
      <c r="E542" s="32" t="s">
        <v>2966</v>
      </c>
      <c r="F542" s="31" t="s">
        <v>5926</v>
      </c>
      <c r="G542" s="42">
        <v>15814.95</v>
      </c>
      <c r="H542" s="42">
        <v>14541.15</v>
      </c>
      <c r="I542" s="42">
        <v>14971.33</v>
      </c>
      <c r="J542" s="42">
        <v>17802.47</v>
      </c>
    </row>
    <row r="543" spans="1:10" x14ac:dyDescent="0.35">
      <c r="A543" s="29" t="s">
        <v>506</v>
      </c>
      <c r="B543" s="29">
        <v>64733</v>
      </c>
      <c r="C543" s="29" t="s">
        <v>2968</v>
      </c>
      <c r="D543" s="29" t="s">
        <v>2970</v>
      </c>
      <c r="E543" s="32" t="s">
        <v>2969</v>
      </c>
      <c r="F543" s="31" t="s">
        <v>5926</v>
      </c>
      <c r="G543" s="42">
        <v>15679.52</v>
      </c>
      <c r="H543" s="42">
        <v>14416.63</v>
      </c>
      <c r="I543" s="42">
        <v>14843.14</v>
      </c>
      <c r="J543" s="42">
        <v>17650.02</v>
      </c>
    </row>
    <row r="544" spans="1:10" x14ac:dyDescent="0.35">
      <c r="A544" s="29" t="s">
        <v>506</v>
      </c>
      <c r="B544" s="29">
        <v>64733</v>
      </c>
      <c r="C544" s="29" t="s">
        <v>2971</v>
      </c>
      <c r="D544" s="29" t="s">
        <v>2973</v>
      </c>
      <c r="E544" s="32" t="s">
        <v>2972</v>
      </c>
      <c r="F544" s="31" t="s">
        <v>5926</v>
      </c>
      <c r="G544" s="42">
        <v>15803.85</v>
      </c>
      <c r="H544" s="42">
        <v>14530.95</v>
      </c>
      <c r="I544" s="42">
        <v>14960.83</v>
      </c>
      <c r="J544" s="42">
        <v>17789.97</v>
      </c>
    </row>
    <row r="545" spans="1:10" ht="31" x14ac:dyDescent="0.35">
      <c r="A545" s="29" t="s">
        <v>506</v>
      </c>
      <c r="B545" s="29">
        <v>64733</v>
      </c>
      <c r="C545" s="29" t="s">
        <v>2974</v>
      </c>
      <c r="D545" s="29" t="s">
        <v>2976</v>
      </c>
      <c r="E545" s="32" t="s">
        <v>2975</v>
      </c>
      <c r="F545" s="31" t="s">
        <v>5926</v>
      </c>
      <c r="G545" s="42">
        <v>15753.58</v>
      </c>
      <c r="H545" s="42">
        <v>14484.72</v>
      </c>
      <c r="I545" s="42">
        <v>14913.24</v>
      </c>
      <c r="J545" s="42">
        <v>17733.38</v>
      </c>
    </row>
    <row r="546" spans="1:10" x14ac:dyDescent="0.35">
      <c r="A546" s="29" t="s">
        <v>506</v>
      </c>
      <c r="B546" s="29">
        <v>64733</v>
      </c>
      <c r="C546" s="29" t="s">
        <v>2977</v>
      </c>
      <c r="D546" s="29" t="s">
        <v>2979</v>
      </c>
      <c r="E546" s="32" t="s">
        <v>2978</v>
      </c>
      <c r="F546" s="31" t="s">
        <v>5926</v>
      </c>
      <c r="G546" s="42">
        <v>15610.91</v>
      </c>
      <c r="H546" s="42">
        <v>14353.54</v>
      </c>
      <c r="I546" s="42">
        <v>14778.18</v>
      </c>
      <c r="J546" s="42">
        <v>17572.78</v>
      </c>
    </row>
    <row r="547" spans="1:10" x14ac:dyDescent="0.35">
      <c r="A547" s="29" t="s">
        <v>506</v>
      </c>
      <c r="B547" s="29">
        <v>64733</v>
      </c>
      <c r="C547" s="29" t="s">
        <v>2980</v>
      </c>
      <c r="D547" s="29" t="s">
        <v>2982</v>
      </c>
      <c r="E547" s="32" t="s">
        <v>2981</v>
      </c>
      <c r="F547" s="31" t="s">
        <v>5926</v>
      </c>
      <c r="G547" s="42">
        <v>13302.88</v>
      </c>
      <c r="H547" s="42">
        <v>12231.42</v>
      </c>
      <c r="I547" s="42">
        <v>12593.27</v>
      </c>
      <c r="J547" s="42">
        <v>14974.7</v>
      </c>
    </row>
    <row r="548" spans="1:10" ht="31" x14ac:dyDescent="0.35">
      <c r="A548" s="29" t="s">
        <v>506</v>
      </c>
      <c r="B548" s="29">
        <v>64733</v>
      </c>
      <c r="C548" s="29" t="s">
        <v>2983</v>
      </c>
      <c r="D548" s="29" t="s">
        <v>2985</v>
      </c>
      <c r="E548" s="32" t="s">
        <v>2984</v>
      </c>
      <c r="F548" s="31" t="s">
        <v>5926</v>
      </c>
      <c r="G548" s="42">
        <v>13097.88</v>
      </c>
      <c r="H548" s="42">
        <v>12042.92</v>
      </c>
      <c r="I548" s="42">
        <v>12399.2</v>
      </c>
      <c r="J548" s="42">
        <v>14743.94</v>
      </c>
    </row>
    <row r="549" spans="1:10" x14ac:dyDescent="0.35">
      <c r="A549" s="29" t="s">
        <v>506</v>
      </c>
      <c r="B549" s="29">
        <v>64733</v>
      </c>
      <c r="C549" s="29" t="s">
        <v>2986</v>
      </c>
      <c r="D549" s="29" t="s">
        <v>2988</v>
      </c>
      <c r="E549" s="32" t="s">
        <v>2987</v>
      </c>
      <c r="F549" s="31" t="s">
        <v>5926</v>
      </c>
      <c r="G549" s="42">
        <v>15635.14</v>
      </c>
      <c r="H549" s="42">
        <v>14375.82</v>
      </c>
      <c r="I549" s="42">
        <v>14801.12</v>
      </c>
      <c r="J549" s="42">
        <v>17600.060000000001</v>
      </c>
    </row>
    <row r="550" spans="1:10" ht="31" x14ac:dyDescent="0.35">
      <c r="A550" s="29" t="s">
        <v>506</v>
      </c>
      <c r="B550" s="29">
        <v>64733</v>
      </c>
      <c r="C550" s="29" t="s">
        <v>2989</v>
      </c>
      <c r="D550" s="29" t="s">
        <v>2991</v>
      </c>
      <c r="E550" s="32" t="s">
        <v>2990</v>
      </c>
      <c r="F550" s="31" t="s">
        <v>5926</v>
      </c>
      <c r="G550" s="42">
        <v>15808.61</v>
      </c>
      <c r="H550" s="42">
        <v>14535.32</v>
      </c>
      <c r="I550" s="42">
        <v>14965.33</v>
      </c>
      <c r="J550" s="42">
        <v>17795.330000000002</v>
      </c>
    </row>
    <row r="551" spans="1:10" x14ac:dyDescent="0.35">
      <c r="A551" s="29" t="s">
        <v>506</v>
      </c>
      <c r="B551" s="29">
        <v>64733</v>
      </c>
      <c r="C551" s="29" t="s">
        <v>2992</v>
      </c>
      <c r="D551" s="29" t="s">
        <v>2994</v>
      </c>
      <c r="E551" s="32" t="s">
        <v>2993</v>
      </c>
      <c r="F551" s="31" t="s">
        <v>5926</v>
      </c>
      <c r="G551" s="42">
        <v>15800.68</v>
      </c>
      <c r="H551" s="42">
        <v>14528.03</v>
      </c>
      <c r="I551" s="42">
        <v>14957.83</v>
      </c>
      <c r="J551" s="42">
        <v>17786.41</v>
      </c>
    </row>
    <row r="552" spans="1:10" x14ac:dyDescent="0.35">
      <c r="A552" s="29" t="s">
        <v>506</v>
      </c>
      <c r="B552" s="29">
        <v>64733</v>
      </c>
      <c r="C552" s="29" t="s">
        <v>2995</v>
      </c>
      <c r="D552" s="29" t="s">
        <v>2997</v>
      </c>
      <c r="E552" s="32" t="s">
        <v>2996</v>
      </c>
      <c r="F552" s="31" t="s">
        <v>5926</v>
      </c>
      <c r="G552" s="42">
        <v>12322.59</v>
      </c>
      <c r="H552" s="42">
        <v>11330.08</v>
      </c>
      <c r="I552" s="42">
        <v>11665.27</v>
      </c>
      <c r="J552" s="42">
        <v>13871.22</v>
      </c>
    </row>
    <row r="553" spans="1:10" x14ac:dyDescent="0.35">
      <c r="A553" s="29" t="s">
        <v>506</v>
      </c>
      <c r="B553" s="29">
        <v>64733</v>
      </c>
      <c r="C553" s="29" t="s">
        <v>2998</v>
      </c>
      <c r="D553" s="29" t="s">
        <v>3000</v>
      </c>
      <c r="E553" s="32" t="s">
        <v>2999</v>
      </c>
      <c r="F553" s="31" t="s">
        <v>5926</v>
      </c>
      <c r="G553" s="42">
        <v>15664.35</v>
      </c>
      <c r="H553" s="42">
        <v>14402.68</v>
      </c>
      <c r="I553" s="42">
        <v>14828.77</v>
      </c>
      <c r="J553" s="42">
        <v>17632.939999999999</v>
      </c>
    </row>
    <row r="554" spans="1:10" x14ac:dyDescent="0.35">
      <c r="A554" s="29" t="s">
        <v>506</v>
      </c>
      <c r="B554" s="29">
        <v>64733</v>
      </c>
      <c r="C554" s="29" t="s">
        <v>3001</v>
      </c>
      <c r="D554" s="29" t="s">
        <v>3003</v>
      </c>
      <c r="E554" s="32" t="s">
        <v>3002</v>
      </c>
      <c r="F554" s="31" t="s">
        <v>5926</v>
      </c>
      <c r="G554" s="42">
        <v>15590.53</v>
      </c>
      <c r="H554" s="42">
        <v>14334.8</v>
      </c>
      <c r="I554" s="42">
        <v>14758.88</v>
      </c>
      <c r="J554" s="42">
        <v>17549.84</v>
      </c>
    </row>
    <row r="555" spans="1:10" x14ac:dyDescent="0.35">
      <c r="A555" s="29" t="s">
        <v>506</v>
      </c>
      <c r="B555" s="29">
        <v>64733</v>
      </c>
      <c r="C555" s="29" t="s">
        <v>3004</v>
      </c>
      <c r="D555" s="29" t="s">
        <v>3006</v>
      </c>
      <c r="E555" s="32" t="s">
        <v>3005</v>
      </c>
      <c r="F555" s="31" t="s">
        <v>5926</v>
      </c>
      <c r="G555" s="42">
        <v>11992.19</v>
      </c>
      <c r="H555" s="42">
        <v>11026.29</v>
      </c>
      <c r="I555" s="42">
        <v>11352.49</v>
      </c>
      <c r="J555" s="42">
        <v>13499.29</v>
      </c>
    </row>
    <row r="556" spans="1:10" x14ac:dyDescent="0.35">
      <c r="A556" s="29" t="s">
        <v>506</v>
      </c>
      <c r="B556" s="29">
        <v>64733</v>
      </c>
      <c r="C556" s="29" t="s">
        <v>3007</v>
      </c>
      <c r="D556" s="29" t="s">
        <v>3009</v>
      </c>
      <c r="E556" s="32" t="s">
        <v>3008</v>
      </c>
      <c r="F556" s="31" t="s">
        <v>5926</v>
      </c>
      <c r="G556" s="42">
        <v>15795.25</v>
      </c>
      <c r="H556" s="42">
        <v>14523.03</v>
      </c>
      <c r="I556" s="42">
        <v>14952.68</v>
      </c>
      <c r="J556" s="42">
        <v>17780.29</v>
      </c>
    </row>
    <row r="557" spans="1:10" x14ac:dyDescent="0.35">
      <c r="A557" s="29" t="s">
        <v>506</v>
      </c>
      <c r="B557" s="29">
        <v>64733</v>
      </c>
      <c r="C557" s="29" t="s">
        <v>3010</v>
      </c>
      <c r="D557" s="29" t="s">
        <v>3012</v>
      </c>
      <c r="E557" s="32" t="s">
        <v>3011</v>
      </c>
      <c r="F557" s="31" t="s">
        <v>5926</v>
      </c>
      <c r="G557" s="42">
        <v>15711.68</v>
      </c>
      <c r="H557" s="42">
        <v>14446.2</v>
      </c>
      <c r="I557" s="42">
        <v>14873.58</v>
      </c>
      <c r="J557" s="42">
        <v>17686.22</v>
      </c>
    </row>
    <row r="558" spans="1:10" x14ac:dyDescent="0.35">
      <c r="A558" s="29" t="s">
        <v>506</v>
      </c>
      <c r="B558" s="29">
        <v>64733</v>
      </c>
      <c r="C558" s="29" t="s">
        <v>3013</v>
      </c>
      <c r="D558" s="29" t="s">
        <v>3015</v>
      </c>
      <c r="E558" s="32" t="s">
        <v>3014</v>
      </c>
      <c r="F558" s="31" t="s">
        <v>5926</v>
      </c>
      <c r="G558" s="42">
        <v>15818.12</v>
      </c>
      <c r="H558" s="42">
        <v>14544.06</v>
      </c>
      <c r="I558" s="42">
        <v>14974.34</v>
      </c>
      <c r="J558" s="42">
        <v>17806.03</v>
      </c>
    </row>
    <row r="559" spans="1:10" ht="31" x14ac:dyDescent="0.35">
      <c r="A559" s="29" t="s">
        <v>506</v>
      </c>
      <c r="B559" s="29">
        <v>64733</v>
      </c>
      <c r="C559" s="29" t="s">
        <v>3016</v>
      </c>
      <c r="D559" s="29" t="s">
        <v>3018</v>
      </c>
      <c r="E559" s="32" t="s">
        <v>3017</v>
      </c>
      <c r="F559" s="31" t="s">
        <v>5926</v>
      </c>
      <c r="G559" s="42">
        <v>15836.91</v>
      </c>
      <c r="H559" s="42">
        <v>14561.35</v>
      </c>
      <c r="I559" s="42">
        <v>14992.13</v>
      </c>
      <c r="J559" s="42">
        <v>17827.189999999999</v>
      </c>
    </row>
    <row r="560" spans="1:10" x14ac:dyDescent="0.35">
      <c r="A560" s="29" t="s">
        <v>506</v>
      </c>
      <c r="B560" s="29">
        <v>64733</v>
      </c>
      <c r="C560" s="29" t="s">
        <v>3019</v>
      </c>
      <c r="D560" s="29" t="s">
        <v>3021</v>
      </c>
      <c r="E560" s="32" t="s">
        <v>3020</v>
      </c>
      <c r="F560" s="31" t="s">
        <v>5926</v>
      </c>
      <c r="G560" s="42">
        <v>15805.89</v>
      </c>
      <c r="H560" s="42">
        <v>14532.82</v>
      </c>
      <c r="I560" s="42">
        <v>14962.76</v>
      </c>
      <c r="J560" s="42">
        <v>17792.27</v>
      </c>
    </row>
    <row r="561" spans="1:10" x14ac:dyDescent="0.35">
      <c r="A561" s="29" t="s">
        <v>506</v>
      </c>
      <c r="B561" s="29">
        <v>64733</v>
      </c>
      <c r="C561" s="29" t="s">
        <v>3022</v>
      </c>
      <c r="D561" s="29" t="s">
        <v>3024</v>
      </c>
      <c r="E561" s="32" t="s">
        <v>3023</v>
      </c>
      <c r="F561" s="31" t="s">
        <v>5926</v>
      </c>
      <c r="G561" s="42">
        <v>15847.1</v>
      </c>
      <c r="H561" s="42">
        <v>14570.72</v>
      </c>
      <c r="I561" s="42">
        <v>15001.78</v>
      </c>
      <c r="J561" s="42">
        <v>17838.66</v>
      </c>
    </row>
    <row r="562" spans="1:10" x14ac:dyDescent="0.35">
      <c r="A562" s="29" t="s">
        <v>506</v>
      </c>
      <c r="B562" s="29">
        <v>64733</v>
      </c>
      <c r="C562" s="29" t="s">
        <v>3025</v>
      </c>
      <c r="D562" s="29" t="s">
        <v>3027</v>
      </c>
      <c r="E562" s="32" t="s">
        <v>3026</v>
      </c>
      <c r="F562" s="31" t="s">
        <v>5926</v>
      </c>
      <c r="G562" s="42">
        <v>15830.57</v>
      </c>
      <c r="H562" s="42">
        <v>14555.51</v>
      </c>
      <c r="I562" s="42">
        <v>14986.13</v>
      </c>
      <c r="J562" s="42">
        <v>17820.060000000001</v>
      </c>
    </row>
    <row r="563" spans="1:10" x14ac:dyDescent="0.35">
      <c r="A563" s="29" t="s">
        <v>506</v>
      </c>
      <c r="B563" s="29">
        <v>64733</v>
      </c>
      <c r="C563" s="29" t="s">
        <v>3028</v>
      </c>
      <c r="D563" s="29" t="s">
        <v>3030</v>
      </c>
      <c r="E563" s="32" t="s">
        <v>3029</v>
      </c>
      <c r="F563" s="31" t="s">
        <v>5926</v>
      </c>
      <c r="G563" s="42">
        <v>15797.74</v>
      </c>
      <c r="H563" s="42">
        <v>14525.32</v>
      </c>
      <c r="I563" s="42">
        <v>14955.04</v>
      </c>
      <c r="J563" s="42">
        <v>17783.09</v>
      </c>
    </row>
    <row r="564" spans="1:10" x14ac:dyDescent="0.35">
      <c r="A564" s="29" t="s">
        <v>506</v>
      </c>
      <c r="B564" s="29">
        <v>64733</v>
      </c>
      <c r="C564" s="29" t="s">
        <v>3031</v>
      </c>
      <c r="D564" s="29" t="s">
        <v>3033</v>
      </c>
      <c r="E564" s="32" t="s">
        <v>3032</v>
      </c>
      <c r="F564" s="31" t="s">
        <v>5926</v>
      </c>
      <c r="G564" s="42">
        <v>15740.44</v>
      </c>
      <c r="H564" s="42">
        <v>14472.64</v>
      </c>
      <c r="I564" s="42">
        <v>14900.8</v>
      </c>
      <c r="J564" s="42">
        <v>17718.599999999999</v>
      </c>
    </row>
    <row r="565" spans="1:10" x14ac:dyDescent="0.35">
      <c r="A565" s="29" t="s">
        <v>506</v>
      </c>
      <c r="B565" s="29">
        <v>64733</v>
      </c>
      <c r="C565" s="29" t="s">
        <v>3034</v>
      </c>
      <c r="D565" s="29" t="s">
        <v>3036</v>
      </c>
      <c r="E565" s="32" t="s">
        <v>3035</v>
      </c>
      <c r="F565" s="31" t="s">
        <v>5926</v>
      </c>
      <c r="G565" s="42">
        <v>15798.42</v>
      </c>
      <c r="H565" s="42">
        <v>14525.95</v>
      </c>
      <c r="I565" s="42">
        <v>14955.68</v>
      </c>
      <c r="J565" s="42">
        <v>17783.86</v>
      </c>
    </row>
    <row r="566" spans="1:10" x14ac:dyDescent="0.35">
      <c r="A566" s="29" t="s">
        <v>506</v>
      </c>
      <c r="B566" s="29">
        <v>64733</v>
      </c>
      <c r="C566" s="29" t="s">
        <v>3037</v>
      </c>
      <c r="D566" s="29" t="s">
        <v>3039</v>
      </c>
      <c r="E566" s="32" t="s">
        <v>3038</v>
      </c>
      <c r="F566" s="31" t="s">
        <v>5926</v>
      </c>
      <c r="G566" s="42">
        <v>15607.74</v>
      </c>
      <c r="H566" s="42">
        <v>14350.63</v>
      </c>
      <c r="I566" s="42">
        <v>14775.18</v>
      </c>
      <c r="J566" s="42">
        <v>17569.21</v>
      </c>
    </row>
    <row r="567" spans="1:10" x14ac:dyDescent="0.35">
      <c r="A567" s="29" t="s">
        <v>506</v>
      </c>
      <c r="B567" s="29">
        <v>64733</v>
      </c>
      <c r="C567" s="29" t="s">
        <v>3040</v>
      </c>
      <c r="D567" s="29" t="s">
        <v>3042</v>
      </c>
      <c r="E567" s="32" t="s">
        <v>3041</v>
      </c>
      <c r="F567" s="31" t="s">
        <v>5926</v>
      </c>
      <c r="G567" s="42">
        <v>11893.68</v>
      </c>
      <c r="H567" s="42">
        <v>10935.71</v>
      </c>
      <c r="I567" s="42">
        <v>11259.24</v>
      </c>
      <c r="J567" s="42">
        <v>13388.4</v>
      </c>
    </row>
    <row r="568" spans="1:10" x14ac:dyDescent="0.35">
      <c r="A568" s="29" t="s">
        <v>506</v>
      </c>
      <c r="B568" s="29">
        <v>64733</v>
      </c>
      <c r="C568" s="29" t="s">
        <v>3043</v>
      </c>
      <c r="D568" s="29" t="s">
        <v>3045</v>
      </c>
      <c r="E568" s="32" t="s">
        <v>3044</v>
      </c>
      <c r="F568" s="31" t="s">
        <v>5926</v>
      </c>
      <c r="G568" s="42">
        <v>15709.19</v>
      </c>
      <c r="H568" s="42">
        <v>14443.91</v>
      </c>
      <c r="I568" s="42">
        <v>14871.22</v>
      </c>
      <c r="J568" s="42">
        <v>17683.419999999998</v>
      </c>
    </row>
    <row r="569" spans="1:10" x14ac:dyDescent="0.35">
      <c r="A569" s="29" t="s">
        <v>506</v>
      </c>
      <c r="B569" s="29">
        <v>64733</v>
      </c>
      <c r="C569" s="29" t="s">
        <v>3046</v>
      </c>
      <c r="D569" s="29" t="s">
        <v>3048</v>
      </c>
      <c r="E569" s="32" t="s">
        <v>3047</v>
      </c>
      <c r="F569" s="31" t="s">
        <v>5926</v>
      </c>
      <c r="G569" s="42">
        <v>12421.56</v>
      </c>
      <c r="H569" s="42">
        <v>11421.08</v>
      </c>
      <c r="I569" s="42">
        <v>11758.96</v>
      </c>
      <c r="J569" s="42">
        <v>13982.62</v>
      </c>
    </row>
    <row r="570" spans="1:10" x14ac:dyDescent="0.35">
      <c r="A570" s="29" t="s">
        <v>506</v>
      </c>
      <c r="B570" s="29">
        <v>64733</v>
      </c>
      <c r="C570" s="29" t="s">
        <v>3049</v>
      </c>
      <c r="D570" s="29" t="s">
        <v>3051</v>
      </c>
      <c r="E570" s="32" t="s">
        <v>3050</v>
      </c>
      <c r="F570" s="31" t="s">
        <v>5926</v>
      </c>
      <c r="G570" s="42">
        <v>15799.55</v>
      </c>
      <c r="H570" s="42">
        <v>14526.99</v>
      </c>
      <c r="I570" s="42">
        <v>14956.76</v>
      </c>
      <c r="J570" s="42">
        <v>17785.13</v>
      </c>
    </row>
    <row r="571" spans="1:10" x14ac:dyDescent="0.35">
      <c r="A571" s="29" t="s">
        <v>506</v>
      </c>
      <c r="B571" s="29">
        <v>64733</v>
      </c>
      <c r="C571" s="29" t="s">
        <v>3052</v>
      </c>
      <c r="D571" s="29" t="s">
        <v>3054</v>
      </c>
      <c r="E571" s="32" t="s">
        <v>3053</v>
      </c>
      <c r="F571" s="31" t="s">
        <v>5926</v>
      </c>
      <c r="G571" s="42">
        <v>15761.96</v>
      </c>
      <c r="H571" s="42">
        <v>14492.42</v>
      </c>
      <c r="I571" s="42">
        <v>14921.17</v>
      </c>
      <c r="J571" s="42">
        <v>17742.810000000001</v>
      </c>
    </row>
    <row r="572" spans="1:10" x14ac:dyDescent="0.35">
      <c r="A572" s="29" t="s">
        <v>506</v>
      </c>
      <c r="B572" s="29">
        <v>64733</v>
      </c>
      <c r="C572" s="29" t="s">
        <v>3055</v>
      </c>
      <c r="D572" s="29" t="s">
        <v>3057</v>
      </c>
      <c r="E572" s="32" t="s">
        <v>3056</v>
      </c>
      <c r="F572" s="31" t="s">
        <v>5926</v>
      </c>
      <c r="G572" s="42">
        <v>15790.04</v>
      </c>
      <c r="H572" s="42">
        <v>14518.24</v>
      </c>
      <c r="I572" s="42">
        <v>14947.75</v>
      </c>
      <c r="J572" s="42">
        <v>17774.419999999998</v>
      </c>
    </row>
    <row r="573" spans="1:10" x14ac:dyDescent="0.35">
      <c r="A573" s="29" t="s">
        <v>506</v>
      </c>
      <c r="B573" s="29">
        <v>64733</v>
      </c>
      <c r="C573" s="29" t="s">
        <v>3058</v>
      </c>
      <c r="D573" s="29" t="s">
        <v>3060</v>
      </c>
      <c r="E573" s="32" t="s">
        <v>3059</v>
      </c>
      <c r="F573" s="31" t="s">
        <v>5926</v>
      </c>
      <c r="G573" s="42">
        <v>15801.36</v>
      </c>
      <c r="H573" s="42">
        <v>14528.65</v>
      </c>
      <c r="I573" s="42">
        <v>14958.47</v>
      </c>
      <c r="J573" s="42">
        <v>17787.169999999998</v>
      </c>
    </row>
    <row r="574" spans="1:10" x14ac:dyDescent="0.35">
      <c r="A574" s="29" t="s">
        <v>506</v>
      </c>
      <c r="B574" s="29">
        <v>64733</v>
      </c>
      <c r="C574" s="29" t="s">
        <v>3061</v>
      </c>
      <c r="D574" s="29" t="s">
        <v>3063</v>
      </c>
      <c r="E574" s="32" t="s">
        <v>3062</v>
      </c>
      <c r="F574" s="31" t="s">
        <v>5926</v>
      </c>
      <c r="G574" s="42">
        <v>15452.05</v>
      </c>
      <c r="H574" s="42">
        <v>14207.48</v>
      </c>
      <c r="I574" s="42">
        <v>14627.79</v>
      </c>
      <c r="J574" s="42">
        <v>17393.96</v>
      </c>
    </row>
    <row r="575" spans="1:10" x14ac:dyDescent="0.35">
      <c r="A575" s="29" t="s">
        <v>506</v>
      </c>
      <c r="B575" s="29">
        <v>64733</v>
      </c>
      <c r="C575" s="29" t="s">
        <v>3064</v>
      </c>
      <c r="D575" s="29" t="s">
        <v>3066</v>
      </c>
      <c r="E575" s="32" t="s">
        <v>3065</v>
      </c>
      <c r="F575" s="31" t="s">
        <v>5926</v>
      </c>
      <c r="G575" s="42">
        <v>15785.05</v>
      </c>
      <c r="H575" s="42">
        <v>14513.66</v>
      </c>
      <c r="I575" s="42">
        <v>14943.04</v>
      </c>
      <c r="J575" s="42">
        <v>17768.82</v>
      </c>
    </row>
    <row r="576" spans="1:10" x14ac:dyDescent="0.35">
      <c r="A576" s="29" t="s">
        <v>506</v>
      </c>
      <c r="B576" s="29">
        <v>64733</v>
      </c>
      <c r="C576" s="29" t="s">
        <v>3067</v>
      </c>
      <c r="D576" s="29" t="s">
        <v>3069</v>
      </c>
      <c r="E576" s="32" t="s">
        <v>3068</v>
      </c>
      <c r="F576" s="31" t="s">
        <v>5926</v>
      </c>
      <c r="G576" s="42">
        <v>14598.35</v>
      </c>
      <c r="H576" s="42">
        <v>13422.54</v>
      </c>
      <c r="I576" s="42">
        <v>13819.63</v>
      </c>
      <c r="J576" s="42">
        <v>16432.97</v>
      </c>
    </row>
    <row r="577" spans="1:10" x14ac:dyDescent="0.35">
      <c r="A577" s="29" t="s">
        <v>506</v>
      </c>
      <c r="B577" s="29">
        <v>64733</v>
      </c>
      <c r="C577" s="29" t="s">
        <v>3070</v>
      </c>
      <c r="D577" s="29" t="s">
        <v>3072</v>
      </c>
      <c r="E577" s="32" t="s">
        <v>3071</v>
      </c>
      <c r="F577" s="31" t="s">
        <v>5926</v>
      </c>
      <c r="G577" s="42">
        <v>15826.04</v>
      </c>
      <c r="H577" s="42">
        <v>14551.35</v>
      </c>
      <c r="I577" s="42">
        <v>14981.84</v>
      </c>
      <c r="J577" s="42">
        <v>17814.96</v>
      </c>
    </row>
    <row r="578" spans="1:10" x14ac:dyDescent="0.35">
      <c r="A578" s="29" t="s">
        <v>506</v>
      </c>
      <c r="B578" s="29">
        <v>64733</v>
      </c>
      <c r="C578" s="29" t="s">
        <v>3073</v>
      </c>
      <c r="D578" s="29" t="s">
        <v>3075</v>
      </c>
      <c r="E578" s="32" t="s">
        <v>3074</v>
      </c>
      <c r="F578" s="31" t="s">
        <v>5926</v>
      </c>
      <c r="G578" s="42">
        <v>15804.76</v>
      </c>
      <c r="H578" s="42">
        <v>14531.78</v>
      </c>
      <c r="I578" s="42">
        <v>14961.69</v>
      </c>
      <c r="J578" s="42">
        <v>17790.990000000002</v>
      </c>
    </row>
    <row r="579" spans="1:10" x14ac:dyDescent="0.35">
      <c r="A579" s="29" t="s">
        <v>506</v>
      </c>
      <c r="B579" s="29">
        <v>64733</v>
      </c>
      <c r="C579" s="29" t="s">
        <v>3076</v>
      </c>
      <c r="D579" s="29" t="s">
        <v>3078</v>
      </c>
      <c r="E579" s="32" t="s">
        <v>3077</v>
      </c>
      <c r="F579" s="31" t="s">
        <v>5926</v>
      </c>
      <c r="G579" s="42">
        <v>14477.08</v>
      </c>
      <c r="H579" s="42">
        <v>13311.04</v>
      </c>
      <c r="I579" s="42">
        <v>13704.83</v>
      </c>
      <c r="J579" s="42">
        <v>16296.46</v>
      </c>
    </row>
    <row r="580" spans="1:10" ht="31" x14ac:dyDescent="0.35">
      <c r="A580" s="29" t="s">
        <v>506</v>
      </c>
      <c r="B580" s="29">
        <v>64733</v>
      </c>
      <c r="C580" s="29" t="s">
        <v>3079</v>
      </c>
      <c r="D580" s="29" t="s">
        <v>3081</v>
      </c>
      <c r="E580" s="32" t="s">
        <v>3080</v>
      </c>
      <c r="F580" s="31" t="s">
        <v>5926</v>
      </c>
      <c r="G580" s="42">
        <v>15827.63</v>
      </c>
      <c r="H580" s="42">
        <v>14552.81</v>
      </c>
      <c r="I580" s="42">
        <v>14983.34</v>
      </c>
      <c r="J580" s="42">
        <v>17816.740000000002</v>
      </c>
    </row>
    <row r="581" spans="1:10" ht="31" x14ac:dyDescent="0.35">
      <c r="A581" s="29" t="s">
        <v>506</v>
      </c>
      <c r="B581" s="29">
        <v>64733</v>
      </c>
      <c r="C581" s="29" t="s">
        <v>3082</v>
      </c>
      <c r="D581" s="29" t="s">
        <v>3084</v>
      </c>
      <c r="E581" s="32" t="s">
        <v>3083</v>
      </c>
      <c r="F581" s="31" t="s">
        <v>5926</v>
      </c>
      <c r="G581" s="42">
        <v>15464.56</v>
      </c>
      <c r="H581" s="42">
        <v>14218.98</v>
      </c>
      <c r="I581" s="42">
        <v>14639.64</v>
      </c>
      <c r="J581" s="42">
        <v>17408.04</v>
      </c>
    </row>
    <row r="582" spans="1:10" x14ac:dyDescent="0.35">
      <c r="A582" s="29" t="s">
        <v>506</v>
      </c>
      <c r="B582" s="29">
        <v>64733</v>
      </c>
      <c r="C582" s="29" t="s">
        <v>3085</v>
      </c>
      <c r="D582" s="29" t="s">
        <v>3087</v>
      </c>
      <c r="E582" s="32" t="s">
        <v>3086</v>
      </c>
      <c r="F582" s="31" t="s">
        <v>5926</v>
      </c>
      <c r="G582" s="42">
        <v>15076.69</v>
      </c>
      <c r="H582" s="42">
        <v>13862.35</v>
      </c>
      <c r="I582" s="42">
        <v>14272.46</v>
      </c>
      <c r="J582" s="42">
        <v>16971.43</v>
      </c>
    </row>
    <row r="583" spans="1:10" x14ac:dyDescent="0.35">
      <c r="A583" s="29" t="s">
        <v>506</v>
      </c>
      <c r="B583" s="29">
        <v>64733</v>
      </c>
      <c r="C583" s="29" t="s">
        <v>3088</v>
      </c>
      <c r="D583" s="29" t="s">
        <v>3090</v>
      </c>
      <c r="E583" s="32" t="s">
        <v>3089</v>
      </c>
      <c r="F583" s="31" t="s">
        <v>5926</v>
      </c>
      <c r="G583" s="42">
        <v>15452.05</v>
      </c>
      <c r="H583" s="42">
        <v>14207.48</v>
      </c>
      <c r="I583" s="42">
        <v>14627.79</v>
      </c>
      <c r="J583" s="42">
        <v>17393.96</v>
      </c>
    </row>
    <row r="584" spans="1:10" x14ac:dyDescent="0.35">
      <c r="A584" s="29" t="s">
        <v>506</v>
      </c>
      <c r="B584" s="29">
        <v>64733</v>
      </c>
      <c r="C584" s="29" t="s">
        <v>3091</v>
      </c>
      <c r="D584" s="29" t="s">
        <v>3093</v>
      </c>
      <c r="E584" s="32" t="s">
        <v>3092</v>
      </c>
      <c r="F584" s="31" t="s">
        <v>5926</v>
      </c>
      <c r="G584" s="42">
        <v>15771.24</v>
      </c>
      <c r="H584" s="42">
        <v>14500.96</v>
      </c>
      <c r="I584" s="42">
        <v>14929.96</v>
      </c>
      <c r="J584" s="42">
        <v>17753.27</v>
      </c>
    </row>
    <row r="585" spans="1:10" x14ac:dyDescent="0.35">
      <c r="A585" s="29" t="s">
        <v>506</v>
      </c>
      <c r="B585" s="29">
        <v>64733</v>
      </c>
      <c r="C585" s="29" t="s">
        <v>3094</v>
      </c>
      <c r="D585" s="29" t="s">
        <v>3096</v>
      </c>
      <c r="E585" s="32" t="s">
        <v>3095</v>
      </c>
      <c r="F585" s="31" t="s">
        <v>5926</v>
      </c>
      <c r="G585" s="42">
        <v>15388.52</v>
      </c>
      <c r="H585" s="42">
        <v>14149.07</v>
      </c>
      <c r="I585" s="42">
        <v>14567.66</v>
      </c>
      <c r="J585" s="42">
        <v>17322.45</v>
      </c>
    </row>
    <row r="586" spans="1:10" x14ac:dyDescent="0.35">
      <c r="A586" s="29" t="s">
        <v>506</v>
      </c>
      <c r="B586" s="29">
        <v>64733</v>
      </c>
      <c r="C586" s="29" t="s">
        <v>3097</v>
      </c>
      <c r="D586" s="29" t="s">
        <v>3099</v>
      </c>
      <c r="E586" s="32" t="s">
        <v>3098</v>
      </c>
      <c r="F586" s="31" t="s">
        <v>5926</v>
      </c>
      <c r="G586" s="42">
        <v>15828.53</v>
      </c>
      <c r="H586" s="42">
        <v>14553.64</v>
      </c>
      <c r="I586" s="42">
        <v>14984.2</v>
      </c>
      <c r="J586" s="42">
        <v>17817.759999999998</v>
      </c>
    </row>
    <row r="587" spans="1:10" x14ac:dyDescent="0.35">
      <c r="A587" s="29" t="s">
        <v>506</v>
      </c>
      <c r="B587" s="29">
        <v>64733</v>
      </c>
      <c r="C587" s="29" t="s">
        <v>3100</v>
      </c>
      <c r="D587" s="29" t="s">
        <v>3102</v>
      </c>
      <c r="E587" s="32" t="s">
        <v>3101</v>
      </c>
      <c r="F587" s="31" t="s">
        <v>5926</v>
      </c>
      <c r="G587" s="42">
        <v>15833.74</v>
      </c>
      <c r="H587" s="42">
        <v>14558.43</v>
      </c>
      <c r="I587" s="42">
        <v>14989.13</v>
      </c>
      <c r="J587" s="42">
        <v>17823.62</v>
      </c>
    </row>
    <row r="588" spans="1:10" x14ac:dyDescent="0.35">
      <c r="A588" s="29" t="s">
        <v>506</v>
      </c>
      <c r="B588" s="29">
        <v>64733</v>
      </c>
      <c r="C588" s="29" t="s">
        <v>3103</v>
      </c>
      <c r="D588" s="29" t="s">
        <v>3105</v>
      </c>
      <c r="E588" s="32" t="s">
        <v>3104</v>
      </c>
      <c r="F588" s="31" t="s">
        <v>5926</v>
      </c>
      <c r="G588" s="42">
        <v>15357.72</v>
      </c>
      <c r="H588" s="42">
        <v>14120.75</v>
      </c>
      <c r="I588" s="42">
        <v>14538.5</v>
      </c>
      <c r="J588" s="42">
        <v>17287.78</v>
      </c>
    </row>
    <row r="589" spans="1:10" x14ac:dyDescent="0.35">
      <c r="A589" s="29" t="s">
        <v>506</v>
      </c>
      <c r="B589" s="29">
        <v>64733</v>
      </c>
      <c r="C589" s="29" t="s">
        <v>3106</v>
      </c>
      <c r="D589" s="29" t="s">
        <v>3108</v>
      </c>
      <c r="E589" s="32" t="s">
        <v>3107</v>
      </c>
      <c r="F589" s="31" t="s">
        <v>5926</v>
      </c>
      <c r="G589" s="42">
        <v>15200.84</v>
      </c>
      <c r="H589" s="42">
        <v>13976.51</v>
      </c>
      <c r="I589" s="42">
        <v>14389.99</v>
      </c>
      <c r="J589" s="42">
        <v>17111.189999999999</v>
      </c>
    </row>
    <row r="590" spans="1:10" x14ac:dyDescent="0.35">
      <c r="A590" s="29" t="s">
        <v>506</v>
      </c>
      <c r="B590" s="29">
        <v>64733</v>
      </c>
      <c r="C590" s="29" t="s">
        <v>3109</v>
      </c>
      <c r="D590" s="29" t="s">
        <v>3111</v>
      </c>
      <c r="E590" s="32" t="s">
        <v>3110</v>
      </c>
      <c r="F590" s="31" t="s">
        <v>5926</v>
      </c>
      <c r="G590" s="42">
        <v>15849.14</v>
      </c>
      <c r="H590" s="42">
        <v>14572.59</v>
      </c>
      <c r="I590" s="42">
        <v>15003.71</v>
      </c>
      <c r="J590" s="42">
        <v>17840.96</v>
      </c>
    </row>
    <row r="591" spans="1:10" x14ac:dyDescent="0.35">
      <c r="A591" s="29" t="s">
        <v>506</v>
      </c>
      <c r="B591" s="29">
        <v>64733</v>
      </c>
      <c r="C591" s="29" t="s">
        <v>3112</v>
      </c>
      <c r="D591" s="29" t="s">
        <v>3114</v>
      </c>
      <c r="E591" s="32" t="s">
        <v>3113</v>
      </c>
      <c r="F591" s="31" t="s">
        <v>5926</v>
      </c>
      <c r="G591" s="42">
        <v>15848.24</v>
      </c>
      <c r="H591" s="42">
        <v>14571.76</v>
      </c>
      <c r="I591" s="42">
        <v>15002.85</v>
      </c>
      <c r="J591" s="42">
        <v>17839.939999999999</v>
      </c>
    </row>
    <row r="592" spans="1:10" x14ac:dyDescent="0.35">
      <c r="A592" s="29" t="s">
        <v>506</v>
      </c>
      <c r="B592" s="29">
        <v>64733</v>
      </c>
      <c r="C592" s="29" t="s">
        <v>3115</v>
      </c>
      <c r="D592" s="29" t="s">
        <v>3117</v>
      </c>
      <c r="E592" s="32" t="s">
        <v>3116</v>
      </c>
      <c r="F592" s="31" t="s">
        <v>5926</v>
      </c>
      <c r="G592" s="42">
        <v>12034.99</v>
      </c>
      <c r="H592" s="42">
        <v>11065.64</v>
      </c>
      <c r="I592" s="42">
        <v>11393.01</v>
      </c>
      <c r="J592" s="42">
        <v>13547.47</v>
      </c>
    </row>
    <row r="593" spans="1:10" x14ac:dyDescent="0.35">
      <c r="A593" s="29" t="s">
        <v>506</v>
      </c>
      <c r="B593" s="29">
        <v>64733</v>
      </c>
      <c r="C593" s="29" t="s">
        <v>3118</v>
      </c>
      <c r="D593" s="29" t="s">
        <v>3120</v>
      </c>
      <c r="E593" s="32" t="s">
        <v>3119</v>
      </c>
      <c r="F593" s="31" t="s">
        <v>5926</v>
      </c>
      <c r="G593" s="42">
        <v>15803.62</v>
      </c>
      <c r="H593" s="42">
        <v>14530.74</v>
      </c>
      <c r="I593" s="42">
        <v>14960.62</v>
      </c>
      <c r="J593" s="42">
        <v>17789.72</v>
      </c>
    </row>
    <row r="594" spans="1:10" x14ac:dyDescent="0.35">
      <c r="A594" s="29" t="s">
        <v>506</v>
      </c>
      <c r="B594" s="29">
        <v>64733</v>
      </c>
      <c r="C594" s="29" t="s">
        <v>3121</v>
      </c>
      <c r="D594" s="29" t="s">
        <v>3123</v>
      </c>
      <c r="E594" s="32" t="s">
        <v>3122</v>
      </c>
      <c r="F594" s="31" t="s">
        <v>5926</v>
      </c>
      <c r="G594" s="42">
        <v>15730.25</v>
      </c>
      <c r="H594" s="42">
        <v>14463.27</v>
      </c>
      <c r="I594" s="42">
        <v>14891.16</v>
      </c>
      <c r="J594" s="42">
        <v>17707.13</v>
      </c>
    </row>
    <row r="595" spans="1:10" x14ac:dyDescent="0.35">
      <c r="A595" s="29" t="s">
        <v>506</v>
      </c>
      <c r="B595" s="29">
        <v>64733</v>
      </c>
      <c r="C595" s="29" t="s">
        <v>3124</v>
      </c>
      <c r="D595" s="29" t="s">
        <v>3126</v>
      </c>
      <c r="E595" s="32" t="s">
        <v>3125</v>
      </c>
      <c r="F595" s="31" t="s">
        <v>5926</v>
      </c>
      <c r="G595" s="42">
        <v>15768.3</v>
      </c>
      <c r="H595" s="42">
        <v>14498.25</v>
      </c>
      <c r="I595" s="42">
        <v>14927.17</v>
      </c>
      <c r="J595" s="42">
        <v>17749.95</v>
      </c>
    </row>
    <row r="596" spans="1:10" x14ac:dyDescent="0.35">
      <c r="A596" s="29" t="s">
        <v>506</v>
      </c>
      <c r="B596" s="29">
        <v>64733</v>
      </c>
      <c r="C596" s="29" t="s">
        <v>3127</v>
      </c>
      <c r="D596" s="29" t="s">
        <v>3129</v>
      </c>
      <c r="E596" s="32" t="s">
        <v>3128</v>
      </c>
      <c r="F596" s="31" t="s">
        <v>5926</v>
      </c>
      <c r="G596" s="42">
        <v>15748.82</v>
      </c>
      <c r="H596" s="42">
        <v>14480.35</v>
      </c>
      <c r="I596" s="42">
        <v>14908.74</v>
      </c>
      <c r="J596" s="42">
        <v>17728.03</v>
      </c>
    </row>
    <row r="597" spans="1:10" x14ac:dyDescent="0.35">
      <c r="A597" s="29" t="s">
        <v>506</v>
      </c>
      <c r="B597" s="29">
        <v>64733</v>
      </c>
      <c r="C597" s="29" t="s">
        <v>3130</v>
      </c>
      <c r="D597" s="29" t="s">
        <v>3132</v>
      </c>
      <c r="E597" s="32" t="s">
        <v>3131</v>
      </c>
      <c r="F597" s="31" t="s">
        <v>5926</v>
      </c>
      <c r="G597" s="42">
        <v>15761.96</v>
      </c>
      <c r="H597" s="42">
        <v>14492.42</v>
      </c>
      <c r="I597" s="42">
        <v>14921.17</v>
      </c>
      <c r="J597" s="42">
        <v>17742.810000000001</v>
      </c>
    </row>
    <row r="598" spans="1:10" x14ac:dyDescent="0.35">
      <c r="A598" s="29" t="s">
        <v>506</v>
      </c>
      <c r="B598" s="29">
        <v>64733</v>
      </c>
      <c r="C598" s="29" t="s">
        <v>3133</v>
      </c>
      <c r="D598" s="29" t="s">
        <v>3135</v>
      </c>
      <c r="E598" s="32" t="s">
        <v>3134</v>
      </c>
      <c r="F598" s="31" t="s">
        <v>5926</v>
      </c>
      <c r="G598" s="42">
        <v>15754.03</v>
      </c>
      <c r="H598" s="42">
        <v>14485.14</v>
      </c>
      <c r="I598" s="42">
        <v>14913.67</v>
      </c>
      <c r="J598" s="42">
        <v>17733.89</v>
      </c>
    </row>
    <row r="599" spans="1:10" x14ac:dyDescent="0.35">
      <c r="A599" s="29" t="s">
        <v>506</v>
      </c>
      <c r="B599" s="29">
        <v>64733</v>
      </c>
      <c r="C599" s="29" t="s">
        <v>3136</v>
      </c>
      <c r="D599" s="29" t="s">
        <v>3138</v>
      </c>
      <c r="E599" s="32" t="s">
        <v>3137</v>
      </c>
      <c r="F599" s="31" t="s">
        <v>5926</v>
      </c>
      <c r="G599" s="42">
        <v>15791.17</v>
      </c>
      <c r="H599" s="42">
        <v>14519.28</v>
      </c>
      <c r="I599" s="42">
        <v>14948.82</v>
      </c>
      <c r="J599" s="42">
        <v>17775.7</v>
      </c>
    </row>
    <row r="600" spans="1:10" x14ac:dyDescent="0.35">
      <c r="A600" s="29" t="s">
        <v>506</v>
      </c>
      <c r="B600" s="29">
        <v>64733</v>
      </c>
      <c r="C600" s="29" t="s">
        <v>3139</v>
      </c>
      <c r="D600" s="29" t="s">
        <v>3141</v>
      </c>
      <c r="E600" s="32" t="s">
        <v>3140</v>
      </c>
      <c r="F600" s="31" t="s">
        <v>5926</v>
      </c>
      <c r="G600" s="42">
        <v>15763.77</v>
      </c>
      <c r="H600" s="42">
        <v>14494.09</v>
      </c>
      <c r="I600" s="42">
        <v>14922.88</v>
      </c>
      <c r="J600" s="42">
        <v>17744.849999999999</v>
      </c>
    </row>
    <row r="601" spans="1:10" x14ac:dyDescent="0.35">
      <c r="A601" s="29" t="s">
        <v>506</v>
      </c>
      <c r="B601" s="29">
        <v>64733</v>
      </c>
      <c r="C601" s="29" t="s">
        <v>3142</v>
      </c>
      <c r="D601" s="29" t="s">
        <v>3144</v>
      </c>
      <c r="E601" s="32" t="s">
        <v>3143</v>
      </c>
      <c r="F601" s="31" t="s">
        <v>5926</v>
      </c>
      <c r="G601" s="42">
        <v>15889.23</v>
      </c>
      <c r="H601" s="42">
        <v>14609.44</v>
      </c>
      <c r="I601" s="42">
        <v>15041.65</v>
      </c>
      <c r="J601" s="42">
        <v>17886.080000000002</v>
      </c>
    </row>
    <row r="602" spans="1:10" x14ac:dyDescent="0.35">
      <c r="A602" s="29" t="s">
        <v>506</v>
      </c>
      <c r="B602" s="29">
        <v>64733</v>
      </c>
      <c r="C602" s="29" t="s">
        <v>3145</v>
      </c>
      <c r="D602" s="29" t="s">
        <v>3147</v>
      </c>
      <c r="E602" s="32" t="s">
        <v>3146</v>
      </c>
      <c r="F602" s="31" t="s">
        <v>5926</v>
      </c>
      <c r="G602" s="42">
        <v>15596.19</v>
      </c>
      <c r="H602" s="42">
        <v>14340.01</v>
      </c>
      <c r="I602" s="42">
        <v>14764.24</v>
      </c>
      <c r="J602" s="42">
        <v>17556.21</v>
      </c>
    </row>
    <row r="603" spans="1:10" x14ac:dyDescent="0.35">
      <c r="A603" s="29" t="s">
        <v>506</v>
      </c>
      <c r="B603" s="29">
        <v>64733</v>
      </c>
      <c r="C603" s="29" t="s">
        <v>3148</v>
      </c>
      <c r="D603" s="29" t="s">
        <v>3150</v>
      </c>
      <c r="E603" s="32" t="s">
        <v>3149</v>
      </c>
      <c r="F603" s="31" t="s">
        <v>5926</v>
      </c>
      <c r="G603" s="42">
        <v>15729.8</v>
      </c>
      <c r="H603" s="42">
        <v>14462.86</v>
      </c>
      <c r="I603" s="42">
        <v>14890.73</v>
      </c>
      <c r="J603" s="42">
        <v>17706.62</v>
      </c>
    </row>
    <row r="604" spans="1:10" ht="31" x14ac:dyDescent="0.35">
      <c r="A604" s="29" t="s">
        <v>506</v>
      </c>
      <c r="B604" s="29">
        <v>64733</v>
      </c>
      <c r="C604" s="29" t="s">
        <v>3151</v>
      </c>
      <c r="D604" s="29" t="s">
        <v>3153</v>
      </c>
      <c r="E604" s="32" t="s">
        <v>3152</v>
      </c>
      <c r="F604" s="31" t="s">
        <v>5926</v>
      </c>
      <c r="G604" s="42">
        <v>15796.6</v>
      </c>
      <c r="H604" s="42">
        <v>14524.28</v>
      </c>
      <c r="I604" s="42">
        <v>14953.97</v>
      </c>
      <c r="J604" s="42">
        <v>17781.82</v>
      </c>
    </row>
    <row r="605" spans="1:10" x14ac:dyDescent="0.35">
      <c r="A605" s="29" t="s">
        <v>506</v>
      </c>
      <c r="B605" s="29">
        <v>64733</v>
      </c>
      <c r="C605" s="29" t="s">
        <v>3154</v>
      </c>
      <c r="D605" s="29" t="s">
        <v>3156</v>
      </c>
      <c r="E605" s="32" t="s">
        <v>3155</v>
      </c>
      <c r="F605" s="31" t="s">
        <v>5926</v>
      </c>
      <c r="G605" s="42">
        <v>15808.15</v>
      </c>
      <c r="H605" s="42">
        <v>14534.9</v>
      </c>
      <c r="I605" s="42">
        <v>14964.9</v>
      </c>
      <c r="J605" s="42">
        <v>17794.82</v>
      </c>
    </row>
    <row r="606" spans="1:10" x14ac:dyDescent="0.35">
      <c r="A606" s="29" t="s">
        <v>506</v>
      </c>
      <c r="B606" s="29">
        <v>64733</v>
      </c>
      <c r="C606" s="29" t="s">
        <v>3157</v>
      </c>
      <c r="D606" s="29" t="s">
        <v>3159</v>
      </c>
      <c r="E606" s="32" t="s">
        <v>3158</v>
      </c>
      <c r="F606" s="31" t="s">
        <v>5926</v>
      </c>
      <c r="G606" s="42">
        <v>15757.43</v>
      </c>
      <c r="H606" s="42">
        <v>14488.26</v>
      </c>
      <c r="I606" s="42">
        <v>14916.88</v>
      </c>
      <c r="J606" s="42">
        <v>17737.72</v>
      </c>
    </row>
    <row r="607" spans="1:10" x14ac:dyDescent="0.35">
      <c r="A607" s="29" t="s">
        <v>506</v>
      </c>
      <c r="B607" s="29">
        <v>64733</v>
      </c>
      <c r="C607" s="29" t="s">
        <v>3160</v>
      </c>
      <c r="D607" s="29" t="s">
        <v>3162</v>
      </c>
      <c r="E607" s="32" t="s">
        <v>3161</v>
      </c>
      <c r="F607" s="31" t="s">
        <v>5926</v>
      </c>
      <c r="G607" s="42">
        <v>15806.12</v>
      </c>
      <c r="H607" s="42">
        <v>14533.03</v>
      </c>
      <c r="I607" s="42">
        <v>14962.97</v>
      </c>
      <c r="J607" s="42">
        <v>17792.52</v>
      </c>
    </row>
    <row r="608" spans="1:10" x14ac:dyDescent="0.35">
      <c r="A608" s="29" t="s">
        <v>506</v>
      </c>
      <c r="B608" s="29">
        <v>64733</v>
      </c>
      <c r="C608" s="29" t="s">
        <v>3163</v>
      </c>
      <c r="D608" s="29" t="s">
        <v>3165</v>
      </c>
      <c r="E608" s="32" t="s">
        <v>3164</v>
      </c>
      <c r="F608" s="31" t="s">
        <v>5926</v>
      </c>
      <c r="G608" s="42">
        <v>15864.99</v>
      </c>
      <c r="H608" s="42">
        <v>14587.16</v>
      </c>
      <c r="I608" s="42">
        <v>15018.71</v>
      </c>
      <c r="J608" s="42">
        <v>17858.8</v>
      </c>
    </row>
    <row r="609" spans="1:10" x14ac:dyDescent="0.35">
      <c r="A609" s="29" t="s">
        <v>506</v>
      </c>
      <c r="B609" s="29">
        <v>64733</v>
      </c>
      <c r="C609" s="29" t="s">
        <v>3166</v>
      </c>
      <c r="D609" s="29" t="s">
        <v>3168</v>
      </c>
      <c r="E609" s="32" t="s">
        <v>3167</v>
      </c>
      <c r="F609" s="31" t="s">
        <v>5926</v>
      </c>
      <c r="G609" s="42">
        <v>15813.36</v>
      </c>
      <c r="H609" s="42">
        <v>14539.69</v>
      </c>
      <c r="I609" s="42">
        <v>14969.83</v>
      </c>
      <c r="J609" s="42">
        <v>17800.68</v>
      </c>
    </row>
    <row r="610" spans="1:10" x14ac:dyDescent="0.35">
      <c r="A610" s="29" t="s">
        <v>506</v>
      </c>
      <c r="B610" s="29">
        <v>64733</v>
      </c>
      <c r="C610" s="29" t="s">
        <v>3169</v>
      </c>
      <c r="D610" s="29" t="s">
        <v>3171</v>
      </c>
      <c r="E610" s="32" t="s">
        <v>3170</v>
      </c>
      <c r="F610" s="31" t="s">
        <v>5926</v>
      </c>
      <c r="G610" s="42">
        <v>13069.97</v>
      </c>
      <c r="H610" s="42">
        <v>12017.26</v>
      </c>
      <c r="I610" s="42">
        <v>12372.78</v>
      </c>
      <c r="J610" s="42">
        <v>14712.52</v>
      </c>
    </row>
    <row r="611" spans="1:10" x14ac:dyDescent="0.35">
      <c r="A611" s="29" t="s">
        <v>506</v>
      </c>
      <c r="B611" s="29">
        <v>64733</v>
      </c>
      <c r="C611" s="29" t="s">
        <v>3172</v>
      </c>
      <c r="D611" s="29" t="s">
        <v>3174</v>
      </c>
      <c r="E611" s="32" t="s">
        <v>3173</v>
      </c>
      <c r="F611" s="31" t="s">
        <v>5926</v>
      </c>
      <c r="G611" s="42">
        <v>15858.65</v>
      </c>
      <c r="H611" s="42">
        <v>14581.33</v>
      </c>
      <c r="I611" s="42">
        <v>15012.71</v>
      </c>
      <c r="J611" s="42">
        <v>17851.669999999998</v>
      </c>
    </row>
    <row r="612" spans="1:10" x14ac:dyDescent="0.35">
      <c r="A612" s="29" t="s">
        <v>506</v>
      </c>
      <c r="B612" s="29">
        <v>64733</v>
      </c>
      <c r="C612" s="29" t="s">
        <v>3175</v>
      </c>
      <c r="D612" s="29" t="s">
        <v>3177</v>
      </c>
      <c r="E612" s="32" t="s">
        <v>3176</v>
      </c>
      <c r="F612" s="31" t="s">
        <v>5926</v>
      </c>
      <c r="G612" s="42">
        <v>15356.76</v>
      </c>
      <c r="H612" s="42">
        <v>14119.87</v>
      </c>
      <c r="I612" s="42">
        <v>14537.59</v>
      </c>
      <c r="J612" s="42">
        <v>17286.7</v>
      </c>
    </row>
    <row r="613" spans="1:10" x14ac:dyDescent="0.35">
      <c r="A613" s="29" t="s">
        <v>506</v>
      </c>
      <c r="B613" s="29">
        <v>64733</v>
      </c>
      <c r="C613" s="29" t="s">
        <v>3178</v>
      </c>
      <c r="D613" s="29" t="s">
        <v>3180</v>
      </c>
      <c r="E613" s="32" t="s">
        <v>3179</v>
      </c>
      <c r="F613" s="31" t="s">
        <v>5926</v>
      </c>
      <c r="G613" s="42">
        <v>15707.15</v>
      </c>
      <c r="H613" s="42">
        <v>14442.04</v>
      </c>
      <c r="I613" s="42">
        <v>14869.29</v>
      </c>
      <c r="J613" s="42">
        <v>17681.12</v>
      </c>
    </row>
    <row r="614" spans="1:10" x14ac:dyDescent="0.35">
      <c r="A614" s="29" t="s">
        <v>506</v>
      </c>
      <c r="B614" s="29">
        <v>64733</v>
      </c>
      <c r="C614" s="29" t="s">
        <v>3181</v>
      </c>
      <c r="D614" s="29" t="s">
        <v>3183</v>
      </c>
      <c r="E614" s="32" t="s">
        <v>3182</v>
      </c>
      <c r="F614" s="31" t="s">
        <v>5926</v>
      </c>
      <c r="G614" s="42">
        <v>15739.76</v>
      </c>
      <c r="H614" s="42">
        <v>14472.02</v>
      </c>
      <c r="I614" s="42">
        <v>14900.16</v>
      </c>
      <c r="J614" s="42">
        <v>17717.830000000002</v>
      </c>
    </row>
    <row r="615" spans="1:10" x14ac:dyDescent="0.35">
      <c r="A615" s="29" t="s">
        <v>506</v>
      </c>
      <c r="B615" s="29">
        <v>64733</v>
      </c>
      <c r="C615" s="29" t="s">
        <v>3184</v>
      </c>
      <c r="D615" s="29" t="s">
        <v>3186</v>
      </c>
      <c r="E615" s="32" t="s">
        <v>3185</v>
      </c>
      <c r="F615" s="31" t="s">
        <v>5926</v>
      </c>
      <c r="G615" s="42">
        <v>15710.32</v>
      </c>
      <c r="H615" s="42">
        <v>14444.95</v>
      </c>
      <c r="I615" s="42">
        <v>14872.29</v>
      </c>
      <c r="J615" s="42">
        <v>17684.689999999999</v>
      </c>
    </row>
    <row r="616" spans="1:10" x14ac:dyDescent="0.35">
      <c r="A616" s="29" t="s">
        <v>506</v>
      </c>
      <c r="B616" s="29">
        <v>64733</v>
      </c>
      <c r="C616" s="29" t="s">
        <v>3187</v>
      </c>
      <c r="D616" s="29" t="s">
        <v>3189</v>
      </c>
      <c r="E616" s="32" t="s">
        <v>3188</v>
      </c>
      <c r="F616" s="31" t="s">
        <v>5926</v>
      </c>
      <c r="G616" s="42">
        <v>15791.85</v>
      </c>
      <c r="H616" s="42">
        <v>14519.91</v>
      </c>
      <c r="I616" s="42">
        <v>14949.47</v>
      </c>
      <c r="J616" s="42">
        <v>17776.46</v>
      </c>
    </row>
    <row r="617" spans="1:10" x14ac:dyDescent="0.35">
      <c r="A617" s="29" t="s">
        <v>506</v>
      </c>
      <c r="B617" s="29">
        <v>64733</v>
      </c>
      <c r="C617" s="29" t="s">
        <v>3190</v>
      </c>
      <c r="D617" s="29" t="s">
        <v>3192</v>
      </c>
      <c r="E617" s="32" t="s">
        <v>3191</v>
      </c>
      <c r="F617" s="31" t="s">
        <v>5926</v>
      </c>
      <c r="G617" s="42">
        <v>15793.21</v>
      </c>
      <c r="H617" s="42">
        <v>14521.16</v>
      </c>
      <c r="I617" s="42">
        <v>14950.75</v>
      </c>
      <c r="J617" s="42">
        <v>17777.990000000002</v>
      </c>
    </row>
    <row r="618" spans="1:10" x14ac:dyDescent="0.35">
      <c r="A618" s="29" t="s">
        <v>506</v>
      </c>
      <c r="B618" s="29">
        <v>64733</v>
      </c>
      <c r="C618" s="29" t="s">
        <v>3193</v>
      </c>
      <c r="D618" s="29" t="s">
        <v>3195</v>
      </c>
      <c r="E618" s="32" t="s">
        <v>3194</v>
      </c>
      <c r="F618" s="31" t="s">
        <v>5926</v>
      </c>
      <c r="G618" s="42">
        <v>15029.53</v>
      </c>
      <c r="H618" s="42">
        <v>13818.99</v>
      </c>
      <c r="I618" s="42">
        <v>14227.81</v>
      </c>
      <c r="J618" s="42">
        <v>16918.34</v>
      </c>
    </row>
    <row r="619" spans="1:10" x14ac:dyDescent="0.35">
      <c r="A619" s="29" t="s">
        <v>506</v>
      </c>
      <c r="B619" s="29">
        <v>64733</v>
      </c>
      <c r="C619" s="29" t="s">
        <v>3196</v>
      </c>
      <c r="D619" s="29" t="s">
        <v>3198</v>
      </c>
      <c r="E619" s="32" t="s">
        <v>3197</v>
      </c>
      <c r="F619" s="31" t="s">
        <v>5926</v>
      </c>
      <c r="G619" s="42">
        <v>12265.07</v>
      </c>
      <c r="H619" s="42">
        <v>11277.2</v>
      </c>
      <c r="I619" s="42">
        <v>11610.82</v>
      </c>
      <c r="J619" s="42">
        <v>13806.47</v>
      </c>
    </row>
    <row r="620" spans="1:10" x14ac:dyDescent="0.35">
      <c r="A620" s="29" t="s">
        <v>506</v>
      </c>
      <c r="B620" s="29">
        <v>64733</v>
      </c>
      <c r="C620" s="29" t="s">
        <v>3199</v>
      </c>
      <c r="D620" s="29" t="s">
        <v>3201</v>
      </c>
      <c r="E620" s="32" t="s">
        <v>3200</v>
      </c>
      <c r="F620" s="31" t="s">
        <v>5926</v>
      </c>
      <c r="G620" s="42">
        <v>15314.41</v>
      </c>
      <c r="H620" s="42">
        <v>14080.93</v>
      </c>
      <c r="I620" s="42">
        <v>14497.5</v>
      </c>
      <c r="J620" s="42">
        <v>17239.03</v>
      </c>
    </row>
    <row r="621" spans="1:10" x14ac:dyDescent="0.35">
      <c r="A621" s="29" t="s">
        <v>506</v>
      </c>
      <c r="B621" s="29">
        <v>64733</v>
      </c>
      <c r="C621" s="29" t="s">
        <v>3202</v>
      </c>
      <c r="D621" s="29" t="s">
        <v>3204</v>
      </c>
      <c r="E621" s="32" t="s">
        <v>3203</v>
      </c>
      <c r="F621" s="31" t="s">
        <v>5926</v>
      </c>
      <c r="G621" s="42">
        <v>15794.11</v>
      </c>
      <c r="H621" s="42">
        <v>14521.99</v>
      </c>
      <c r="I621" s="42">
        <v>14951.61</v>
      </c>
      <c r="J621" s="42">
        <v>17779.009999999998</v>
      </c>
    </row>
    <row r="622" spans="1:10" x14ac:dyDescent="0.35">
      <c r="A622" s="29" t="s">
        <v>506</v>
      </c>
      <c r="B622" s="29">
        <v>64733</v>
      </c>
      <c r="C622" s="29" t="s">
        <v>3205</v>
      </c>
      <c r="D622" s="29" t="s">
        <v>3207</v>
      </c>
      <c r="E622" s="32" t="s">
        <v>3206</v>
      </c>
      <c r="F622" s="31" t="s">
        <v>5926</v>
      </c>
      <c r="G622" s="42">
        <v>15741.12</v>
      </c>
      <c r="H622" s="42">
        <v>14473.27</v>
      </c>
      <c r="I622" s="42">
        <v>14901.45</v>
      </c>
      <c r="J622" s="42">
        <v>17719.36</v>
      </c>
    </row>
    <row r="623" spans="1:10" x14ac:dyDescent="0.35">
      <c r="A623" s="29" t="s">
        <v>506</v>
      </c>
      <c r="B623" s="29">
        <v>64733</v>
      </c>
      <c r="C623" s="29" t="s">
        <v>3208</v>
      </c>
      <c r="D623" s="29" t="s">
        <v>3210</v>
      </c>
      <c r="E623" s="32" t="s">
        <v>3209</v>
      </c>
      <c r="F623" s="31" t="s">
        <v>5926</v>
      </c>
      <c r="G623" s="42">
        <v>15829.89</v>
      </c>
      <c r="H623" s="42">
        <v>14554.89</v>
      </c>
      <c r="I623" s="42">
        <v>14985.48</v>
      </c>
      <c r="J623" s="42">
        <v>17819.29</v>
      </c>
    </row>
    <row r="624" spans="1:10" x14ac:dyDescent="0.35">
      <c r="A624" s="29" t="s">
        <v>506</v>
      </c>
      <c r="B624" s="29">
        <v>64733</v>
      </c>
      <c r="C624" s="29" t="s">
        <v>3211</v>
      </c>
      <c r="D624" s="29" t="s">
        <v>3213</v>
      </c>
      <c r="E624" s="32" t="s">
        <v>3212</v>
      </c>
      <c r="F624" s="31" t="s">
        <v>5926</v>
      </c>
      <c r="G624" s="42">
        <v>15711.23</v>
      </c>
      <c r="H624" s="42">
        <v>14445.78</v>
      </c>
      <c r="I624" s="42">
        <v>14873.15</v>
      </c>
      <c r="J624" s="42">
        <v>17685.71</v>
      </c>
    </row>
    <row r="625" spans="1:10" x14ac:dyDescent="0.35">
      <c r="A625" s="29" t="s">
        <v>506</v>
      </c>
      <c r="B625" s="29">
        <v>64733</v>
      </c>
      <c r="C625" s="29" t="s">
        <v>3214</v>
      </c>
      <c r="D625" s="29" t="s">
        <v>3216</v>
      </c>
      <c r="E625" s="32" t="s">
        <v>3215</v>
      </c>
      <c r="F625" s="31" t="s">
        <v>5926</v>
      </c>
      <c r="G625" s="42">
        <v>15635.82</v>
      </c>
      <c r="H625" s="42">
        <v>14376.45</v>
      </c>
      <c r="I625" s="42">
        <v>14801.76</v>
      </c>
      <c r="J625" s="42">
        <v>17600.82</v>
      </c>
    </row>
    <row r="626" spans="1:10" x14ac:dyDescent="0.35">
      <c r="A626" s="29" t="s">
        <v>506</v>
      </c>
      <c r="B626" s="29">
        <v>64733</v>
      </c>
      <c r="C626" s="29" t="s">
        <v>3217</v>
      </c>
      <c r="D626" s="29" t="s">
        <v>3219</v>
      </c>
      <c r="E626" s="32" t="s">
        <v>3218</v>
      </c>
      <c r="F626" s="31" t="s">
        <v>5926</v>
      </c>
      <c r="G626" s="42">
        <v>15737.95</v>
      </c>
      <c r="H626" s="42">
        <v>14470.35</v>
      </c>
      <c r="I626" s="42">
        <v>14898.45</v>
      </c>
      <c r="J626" s="42">
        <v>17715.79</v>
      </c>
    </row>
    <row r="627" spans="1:10" x14ac:dyDescent="0.35">
      <c r="A627" s="29" t="s">
        <v>506</v>
      </c>
      <c r="B627" s="29">
        <v>64733</v>
      </c>
      <c r="C627" s="29" t="s">
        <v>3220</v>
      </c>
      <c r="D627" s="29" t="s">
        <v>3222</v>
      </c>
      <c r="E627" s="32" t="s">
        <v>3221</v>
      </c>
      <c r="F627" s="31" t="s">
        <v>5926</v>
      </c>
      <c r="G627" s="42">
        <v>15754.48</v>
      </c>
      <c r="H627" s="42">
        <v>14485.55</v>
      </c>
      <c r="I627" s="42">
        <v>14914.1</v>
      </c>
      <c r="J627" s="42">
        <v>17734.400000000001</v>
      </c>
    </row>
    <row r="628" spans="1:10" x14ac:dyDescent="0.35">
      <c r="A628" s="29" t="s">
        <v>506</v>
      </c>
      <c r="B628" s="29">
        <v>64733</v>
      </c>
      <c r="C628" s="29" t="s">
        <v>3223</v>
      </c>
      <c r="D628" s="29" t="s">
        <v>3225</v>
      </c>
      <c r="E628" s="32" t="s">
        <v>3224</v>
      </c>
      <c r="F628" s="31" t="s">
        <v>5926</v>
      </c>
      <c r="G628" s="42">
        <v>15820.16</v>
      </c>
      <c r="H628" s="42">
        <v>14545.94</v>
      </c>
      <c r="I628" s="42">
        <v>14976.27</v>
      </c>
      <c r="J628" s="42">
        <v>17808.330000000002</v>
      </c>
    </row>
    <row r="629" spans="1:10" x14ac:dyDescent="0.35">
      <c r="A629" s="29" t="s">
        <v>506</v>
      </c>
      <c r="B629" s="29">
        <v>64733</v>
      </c>
      <c r="C629" s="29" t="s">
        <v>3226</v>
      </c>
      <c r="D629" s="29" t="s">
        <v>3228</v>
      </c>
      <c r="E629" s="32" t="s">
        <v>3227</v>
      </c>
      <c r="F629" s="31" t="s">
        <v>5926</v>
      </c>
      <c r="G629" s="42">
        <v>15817.44</v>
      </c>
      <c r="H629" s="42">
        <v>14543.44</v>
      </c>
      <c r="I629" s="42">
        <v>14973.69</v>
      </c>
      <c r="J629" s="42">
        <v>17805.27</v>
      </c>
    </row>
    <row r="630" spans="1:10" x14ac:dyDescent="0.35">
      <c r="A630" s="29" t="s">
        <v>506</v>
      </c>
      <c r="B630" s="29">
        <v>64733</v>
      </c>
      <c r="C630" s="29" t="s">
        <v>3229</v>
      </c>
      <c r="D630" s="29" t="s">
        <v>3231</v>
      </c>
      <c r="E630" s="32" t="s">
        <v>3230</v>
      </c>
      <c r="F630" s="31" t="s">
        <v>5926</v>
      </c>
      <c r="G630" s="42">
        <v>15841.67</v>
      </c>
      <c r="H630" s="42">
        <v>14565.72</v>
      </c>
      <c r="I630" s="42">
        <v>14996.63</v>
      </c>
      <c r="J630" s="42">
        <v>17832.55</v>
      </c>
    </row>
    <row r="631" spans="1:10" x14ac:dyDescent="0.35">
      <c r="A631" s="29" t="s">
        <v>506</v>
      </c>
      <c r="B631" s="29">
        <v>64733</v>
      </c>
      <c r="C631" s="29" t="s">
        <v>3232</v>
      </c>
      <c r="D631" s="29" t="s">
        <v>3234</v>
      </c>
      <c r="E631" s="32" t="s">
        <v>3233</v>
      </c>
      <c r="F631" s="31" t="s">
        <v>5926</v>
      </c>
      <c r="G631" s="42">
        <v>15751.54</v>
      </c>
      <c r="H631" s="42">
        <v>14482.85</v>
      </c>
      <c r="I631" s="42">
        <v>14911.31</v>
      </c>
      <c r="J631" s="42">
        <v>17731.09</v>
      </c>
    </row>
    <row r="632" spans="1:10" x14ac:dyDescent="0.35">
      <c r="A632" s="29" t="s">
        <v>506</v>
      </c>
      <c r="B632" s="29">
        <v>64733</v>
      </c>
      <c r="C632" s="29" t="s">
        <v>3235</v>
      </c>
      <c r="D632" s="29" t="s">
        <v>3237</v>
      </c>
      <c r="E632" s="32" t="s">
        <v>3236</v>
      </c>
      <c r="F632" s="31" t="s">
        <v>5926</v>
      </c>
      <c r="G632" s="42">
        <v>15845.52</v>
      </c>
      <c r="H632" s="42">
        <v>14569.26</v>
      </c>
      <c r="I632" s="42">
        <v>15000.28</v>
      </c>
      <c r="J632" s="42">
        <v>17836.88</v>
      </c>
    </row>
    <row r="633" spans="1:10" x14ac:dyDescent="0.35">
      <c r="A633" s="29" t="s">
        <v>506</v>
      </c>
      <c r="B633" s="29">
        <v>64733</v>
      </c>
      <c r="C633" s="29" t="s">
        <v>3238</v>
      </c>
      <c r="D633" s="29" t="s">
        <v>3240</v>
      </c>
      <c r="E633" s="32" t="s">
        <v>3239</v>
      </c>
      <c r="F633" s="31" t="s">
        <v>5926</v>
      </c>
      <c r="G633" s="42">
        <v>15846.65</v>
      </c>
      <c r="H633" s="42">
        <v>14570.3</v>
      </c>
      <c r="I633" s="42">
        <v>15001.35</v>
      </c>
      <c r="J633" s="42">
        <v>17838.150000000001</v>
      </c>
    </row>
    <row r="634" spans="1:10" x14ac:dyDescent="0.35">
      <c r="A634" s="29" t="s">
        <v>506</v>
      </c>
      <c r="B634" s="29">
        <v>64733</v>
      </c>
      <c r="C634" s="29" t="s">
        <v>3241</v>
      </c>
      <c r="D634" s="29" t="s">
        <v>3243</v>
      </c>
      <c r="E634" s="32" t="s">
        <v>3242</v>
      </c>
      <c r="F634" s="31" t="s">
        <v>5926</v>
      </c>
      <c r="G634" s="42">
        <v>15863.41</v>
      </c>
      <c r="H634" s="42">
        <v>14585.71</v>
      </c>
      <c r="I634" s="42">
        <v>15017.21</v>
      </c>
      <c r="J634" s="42">
        <v>17857.02</v>
      </c>
    </row>
    <row r="635" spans="1:10" x14ac:dyDescent="0.35">
      <c r="A635" s="29" t="s">
        <v>506</v>
      </c>
      <c r="B635" s="29">
        <v>64733</v>
      </c>
      <c r="C635" s="29" t="s">
        <v>3244</v>
      </c>
      <c r="D635" s="29" t="s">
        <v>3246</v>
      </c>
      <c r="E635" s="32" t="s">
        <v>3245</v>
      </c>
      <c r="F635" s="31" t="s">
        <v>5926</v>
      </c>
      <c r="G635" s="42">
        <v>15828.08</v>
      </c>
      <c r="H635" s="42">
        <v>14553.22</v>
      </c>
      <c r="I635" s="42">
        <v>14983.77</v>
      </c>
      <c r="J635" s="42">
        <v>17817.25</v>
      </c>
    </row>
    <row r="636" spans="1:10" x14ac:dyDescent="0.35">
      <c r="A636" s="29" t="s">
        <v>506</v>
      </c>
      <c r="B636" s="29">
        <v>64733</v>
      </c>
      <c r="C636" s="29" t="s">
        <v>3247</v>
      </c>
      <c r="D636" s="29" t="s">
        <v>3249</v>
      </c>
      <c r="E636" s="32" t="s">
        <v>3248</v>
      </c>
      <c r="F636" s="31" t="s">
        <v>5926</v>
      </c>
      <c r="G636" s="42">
        <v>15618.15</v>
      </c>
      <c r="H636" s="42">
        <v>14360.2</v>
      </c>
      <c r="I636" s="42">
        <v>14785.04</v>
      </c>
      <c r="J636" s="42">
        <v>17580.939999999999</v>
      </c>
    </row>
    <row r="637" spans="1:10" x14ac:dyDescent="0.35">
      <c r="A637" s="29" t="s">
        <v>506</v>
      </c>
      <c r="B637" s="29">
        <v>64733</v>
      </c>
      <c r="C637" s="29" t="s">
        <v>3250</v>
      </c>
      <c r="D637" s="29" t="s">
        <v>3252</v>
      </c>
      <c r="E637" s="32" t="s">
        <v>3251</v>
      </c>
      <c r="F637" s="31" t="s">
        <v>5926</v>
      </c>
      <c r="G637" s="42">
        <v>15766.71</v>
      </c>
      <c r="H637" s="42">
        <v>14496.8</v>
      </c>
      <c r="I637" s="42">
        <v>14925.67</v>
      </c>
      <c r="J637" s="42">
        <v>17748.169999999998</v>
      </c>
    </row>
    <row r="638" spans="1:10" x14ac:dyDescent="0.35">
      <c r="A638" s="29" t="s">
        <v>506</v>
      </c>
      <c r="B638" s="29">
        <v>64733</v>
      </c>
      <c r="C638" s="29" t="s">
        <v>3253</v>
      </c>
      <c r="D638" s="29" t="s">
        <v>3255</v>
      </c>
      <c r="E638" s="32" t="s">
        <v>3254</v>
      </c>
      <c r="F638" s="31" t="s">
        <v>5926</v>
      </c>
      <c r="G638" s="42">
        <v>15812.91</v>
      </c>
      <c r="H638" s="42">
        <v>14539.27</v>
      </c>
      <c r="I638" s="42">
        <v>14969.41</v>
      </c>
      <c r="J638" s="42">
        <v>17800.169999999998</v>
      </c>
    </row>
    <row r="639" spans="1:10" ht="31" x14ac:dyDescent="0.35">
      <c r="A639" s="29" t="s">
        <v>506</v>
      </c>
      <c r="B639" s="29">
        <v>64733</v>
      </c>
      <c r="C639" s="29" t="s">
        <v>3256</v>
      </c>
      <c r="D639" s="29" t="s">
        <v>3258</v>
      </c>
      <c r="E639" s="32" t="s">
        <v>3257</v>
      </c>
      <c r="F639" s="31" t="s">
        <v>5926</v>
      </c>
      <c r="G639" s="42">
        <v>15744.29</v>
      </c>
      <c r="H639" s="42">
        <v>14476.18</v>
      </c>
      <c r="I639" s="42">
        <v>14904.45</v>
      </c>
      <c r="J639" s="42">
        <v>17722.93</v>
      </c>
    </row>
    <row r="640" spans="1:10" ht="31" x14ac:dyDescent="0.35">
      <c r="A640" s="29" t="s">
        <v>506</v>
      </c>
      <c r="B640" s="29">
        <v>64733</v>
      </c>
      <c r="C640" s="29" t="s">
        <v>3259</v>
      </c>
      <c r="D640" s="29" t="s">
        <v>3261</v>
      </c>
      <c r="E640" s="32" t="s">
        <v>3260</v>
      </c>
      <c r="F640" s="31" t="s">
        <v>5926</v>
      </c>
      <c r="G640" s="42">
        <v>15806.79</v>
      </c>
      <c r="H640" s="42">
        <v>14533.65</v>
      </c>
      <c r="I640" s="42">
        <v>14963.62</v>
      </c>
      <c r="J640" s="42">
        <v>17793.29</v>
      </c>
    </row>
    <row r="641" spans="1:10" x14ac:dyDescent="0.35">
      <c r="A641" s="29" t="s">
        <v>506</v>
      </c>
      <c r="B641" s="29">
        <v>64733</v>
      </c>
      <c r="C641" s="29" t="s">
        <v>3262</v>
      </c>
      <c r="D641" s="29" t="s">
        <v>3264</v>
      </c>
      <c r="E641" s="32" t="s">
        <v>3263</v>
      </c>
      <c r="F641" s="31" t="s">
        <v>5926</v>
      </c>
      <c r="G641" s="42">
        <v>15816.99</v>
      </c>
      <c r="H641" s="42">
        <v>14543.02</v>
      </c>
      <c r="I641" s="42">
        <v>14973.26</v>
      </c>
      <c r="J641" s="42">
        <v>17804.759999999998</v>
      </c>
    </row>
    <row r="642" spans="1:10" x14ac:dyDescent="0.35">
      <c r="A642" s="29" t="s">
        <v>506</v>
      </c>
      <c r="B642" s="29">
        <v>64733</v>
      </c>
      <c r="C642" s="29" t="s">
        <v>3265</v>
      </c>
      <c r="D642" s="29" t="s">
        <v>3267</v>
      </c>
      <c r="E642" s="32" t="s">
        <v>3266</v>
      </c>
      <c r="F642" s="31" t="s">
        <v>5926</v>
      </c>
      <c r="G642" s="42">
        <v>15756.97</v>
      </c>
      <c r="H642" s="42">
        <v>14487.84</v>
      </c>
      <c r="I642" s="42">
        <v>14916.45</v>
      </c>
      <c r="J642" s="42">
        <v>17737.21</v>
      </c>
    </row>
    <row r="643" spans="1:10" x14ac:dyDescent="0.35">
      <c r="A643" s="29" t="s">
        <v>506</v>
      </c>
      <c r="B643" s="29">
        <v>64733</v>
      </c>
      <c r="C643" s="29" t="s">
        <v>3268</v>
      </c>
      <c r="D643" s="29" t="s">
        <v>3270</v>
      </c>
      <c r="E643" s="32" t="s">
        <v>3269</v>
      </c>
      <c r="F643" s="31" t="s">
        <v>5926</v>
      </c>
      <c r="G643" s="42">
        <v>15602.3</v>
      </c>
      <c r="H643" s="42">
        <v>14345.63</v>
      </c>
      <c r="I643" s="42">
        <v>14770.03</v>
      </c>
      <c r="J643" s="42">
        <v>17563.099999999999</v>
      </c>
    </row>
    <row r="644" spans="1:10" x14ac:dyDescent="0.35">
      <c r="A644" s="29" t="s">
        <v>506</v>
      </c>
      <c r="B644" s="29">
        <v>64733</v>
      </c>
      <c r="C644" s="29" t="s">
        <v>3271</v>
      </c>
      <c r="D644" s="29" t="s">
        <v>3273</v>
      </c>
      <c r="E644" s="32" t="s">
        <v>3272</v>
      </c>
      <c r="F644" s="31" t="s">
        <v>5926</v>
      </c>
      <c r="G644" s="42">
        <v>15665.26</v>
      </c>
      <c r="H644" s="42">
        <v>14403.51</v>
      </c>
      <c r="I644" s="42">
        <v>14829.63</v>
      </c>
      <c r="J644" s="42">
        <v>17633.96</v>
      </c>
    </row>
    <row r="645" spans="1:10" x14ac:dyDescent="0.35">
      <c r="A645" s="29" t="s">
        <v>506</v>
      </c>
      <c r="B645" s="29">
        <v>64733</v>
      </c>
      <c r="C645" s="29" t="s">
        <v>3274</v>
      </c>
      <c r="D645" s="29" t="s">
        <v>3276</v>
      </c>
      <c r="E645" s="32" t="s">
        <v>3275</v>
      </c>
      <c r="F645" s="31" t="s">
        <v>5926</v>
      </c>
      <c r="G645" s="42">
        <v>15753.35</v>
      </c>
      <c r="H645" s="42">
        <v>14484.51</v>
      </c>
      <c r="I645" s="42">
        <v>14913.02</v>
      </c>
      <c r="J645" s="42">
        <v>17733.13</v>
      </c>
    </row>
    <row r="646" spans="1:10" x14ac:dyDescent="0.35">
      <c r="A646" s="29" t="s">
        <v>506</v>
      </c>
      <c r="B646" s="29">
        <v>64733</v>
      </c>
      <c r="C646" s="29" t="s">
        <v>3277</v>
      </c>
      <c r="D646" s="29" t="s">
        <v>3279</v>
      </c>
      <c r="E646" s="32" t="s">
        <v>3278</v>
      </c>
      <c r="F646" s="31" t="s">
        <v>5926</v>
      </c>
      <c r="G646" s="42">
        <v>14056.49</v>
      </c>
      <c r="H646" s="42">
        <v>12924.32</v>
      </c>
      <c r="I646" s="42">
        <v>13306.67</v>
      </c>
      <c r="J646" s="42">
        <v>15823.01</v>
      </c>
    </row>
    <row r="647" spans="1:10" x14ac:dyDescent="0.35">
      <c r="A647" s="29" t="s">
        <v>506</v>
      </c>
      <c r="B647" s="29">
        <v>64733</v>
      </c>
      <c r="C647" s="29" t="s">
        <v>3280</v>
      </c>
      <c r="D647" s="29" t="s">
        <v>3282</v>
      </c>
      <c r="E647" s="32" t="s">
        <v>3281</v>
      </c>
      <c r="F647" s="31" t="s">
        <v>5926</v>
      </c>
      <c r="G647" s="42">
        <v>13490.56</v>
      </c>
      <c r="H647" s="42">
        <v>12403.98</v>
      </c>
      <c r="I647" s="42">
        <v>12770.94</v>
      </c>
      <c r="J647" s="42">
        <v>15185.97</v>
      </c>
    </row>
    <row r="648" spans="1:10" x14ac:dyDescent="0.35">
      <c r="A648" s="29" t="s">
        <v>506</v>
      </c>
      <c r="B648" s="29">
        <v>64733</v>
      </c>
      <c r="C648" s="29" t="s">
        <v>3283</v>
      </c>
      <c r="D648" s="29" t="s">
        <v>3285</v>
      </c>
      <c r="E648" s="32" t="s">
        <v>3284</v>
      </c>
      <c r="F648" s="31" t="s">
        <v>5926</v>
      </c>
      <c r="G648" s="42">
        <v>15856.62</v>
      </c>
      <c r="H648" s="42">
        <v>14579.46</v>
      </c>
      <c r="I648" s="42">
        <v>15010.78</v>
      </c>
      <c r="J648" s="42">
        <v>17849.37</v>
      </c>
    </row>
    <row r="649" spans="1:10" x14ac:dyDescent="0.35">
      <c r="A649" s="29" t="s">
        <v>506</v>
      </c>
      <c r="B649" s="29">
        <v>64733</v>
      </c>
      <c r="C649" s="29" t="s">
        <v>3286</v>
      </c>
      <c r="D649" s="29" t="s">
        <v>3288</v>
      </c>
      <c r="E649" s="32" t="s">
        <v>3287</v>
      </c>
      <c r="F649" s="31" t="s">
        <v>5926</v>
      </c>
      <c r="G649" s="42">
        <v>15491.51</v>
      </c>
      <c r="H649" s="42">
        <v>14243.76</v>
      </c>
      <c r="I649" s="42">
        <v>14665.15</v>
      </c>
      <c r="J649" s="42">
        <v>17438.38</v>
      </c>
    </row>
    <row r="650" spans="1:10" x14ac:dyDescent="0.35">
      <c r="A650" s="29" t="s">
        <v>506</v>
      </c>
      <c r="B650" s="29">
        <v>64733</v>
      </c>
      <c r="C650" s="29" t="s">
        <v>3289</v>
      </c>
      <c r="D650" s="29" t="s">
        <v>3291</v>
      </c>
      <c r="E650" s="32" t="s">
        <v>3290</v>
      </c>
      <c r="F650" s="31" t="s">
        <v>5926</v>
      </c>
      <c r="G650" s="42">
        <v>14478.04</v>
      </c>
      <c r="H650" s="42">
        <v>13311.92</v>
      </c>
      <c r="I650" s="42">
        <v>13705.74</v>
      </c>
      <c r="J650" s="42">
        <v>16297.55</v>
      </c>
    </row>
    <row r="651" spans="1:10" x14ac:dyDescent="0.35">
      <c r="A651" s="29" t="s">
        <v>506</v>
      </c>
      <c r="B651" s="29">
        <v>64733</v>
      </c>
      <c r="C651" s="29" t="s">
        <v>3292</v>
      </c>
      <c r="D651" s="29" t="s">
        <v>3294</v>
      </c>
      <c r="E651" s="32" t="s">
        <v>3293</v>
      </c>
      <c r="F651" s="31" t="s">
        <v>5926</v>
      </c>
      <c r="G651" s="42">
        <v>15784.83</v>
      </c>
      <c r="H651" s="42">
        <v>14513.45</v>
      </c>
      <c r="I651" s="42">
        <v>14942.82</v>
      </c>
      <c r="J651" s="42">
        <v>17768.560000000001</v>
      </c>
    </row>
    <row r="652" spans="1:10" x14ac:dyDescent="0.35">
      <c r="A652" s="29" t="s">
        <v>506</v>
      </c>
      <c r="B652" s="29">
        <v>64733</v>
      </c>
      <c r="C652" s="29" t="s">
        <v>3295</v>
      </c>
      <c r="D652" s="29" t="s">
        <v>3297</v>
      </c>
      <c r="E652" s="32" t="s">
        <v>3296</v>
      </c>
      <c r="F652" s="31" t="s">
        <v>5926</v>
      </c>
      <c r="G652" s="42">
        <v>15858.2</v>
      </c>
      <c r="H652" s="42">
        <v>14580.92</v>
      </c>
      <c r="I652" s="42">
        <v>15012.28</v>
      </c>
      <c r="J652" s="42">
        <v>17851.16</v>
      </c>
    </row>
    <row r="653" spans="1:10" x14ac:dyDescent="0.35">
      <c r="A653" s="29" t="s">
        <v>506</v>
      </c>
      <c r="B653" s="29">
        <v>64733</v>
      </c>
      <c r="C653" s="29" t="s">
        <v>3298</v>
      </c>
      <c r="D653" s="29" t="s">
        <v>3300</v>
      </c>
      <c r="E653" s="32" t="s">
        <v>3299</v>
      </c>
      <c r="F653" s="31" t="s">
        <v>5926</v>
      </c>
      <c r="G653" s="42">
        <v>15740.22</v>
      </c>
      <c r="H653" s="42">
        <v>14472.44</v>
      </c>
      <c r="I653" s="42">
        <v>14900.59</v>
      </c>
      <c r="J653" s="42">
        <v>17718.34</v>
      </c>
    </row>
    <row r="654" spans="1:10" x14ac:dyDescent="0.35">
      <c r="A654" s="29" t="s">
        <v>506</v>
      </c>
      <c r="B654" s="29">
        <v>64733</v>
      </c>
      <c r="C654" s="29" t="s">
        <v>3301</v>
      </c>
      <c r="D654" s="29" t="s">
        <v>3303</v>
      </c>
      <c r="E654" s="32" t="s">
        <v>3302</v>
      </c>
      <c r="F654" s="31" t="s">
        <v>5926</v>
      </c>
      <c r="G654" s="42">
        <v>15760.82</v>
      </c>
      <c r="H654" s="42">
        <v>14491.38</v>
      </c>
      <c r="I654" s="42">
        <v>14920.1</v>
      </c>
      <c r="J654" s="42">
        <v>17741.54</v>
      </c>
    </row>
    <row r="655" spans="1:10" x14ac:dyDescent="0.35">
      <c r="A655" s="29" t="s">
        <v>506</v>
      </c>
      <c r="B655" s="29">
        <v>64733</v>
      </c>
      <c r="C655" s="29" t="s">
        <v>3304</v>
      </c>
      <c r="D655" s="29" t="s">
        <v>3306</v>
      </c>
      <c r="E655" s="32" t="s">
        <v>3305</v>
      </c>
      <c r="F655" s="31" t="s">
        <v>5926</v>
      </c>
      <c r="G655" s="42">
        <v>15815.63</v>
      </c>
      <c r="H655" s="42">
        <v>14541.77</v>
      </c>
      <c r="I655" s="42">
        <v>14971.98</v>
      </c>
      <c r="J655" s="42">
        <v>17803.23</v>
      </c>
    </row>
    <row r="656" spans="1:10" x14ac:dyDescent="0.35">
      <c r="A656" s="29" t="s">
        <v>506</v>
      </c>
      <c r="B656" s="29">
        <v>64733</v>
      </c>
      <c r="C656" s="29" t="s">
        <v>3307</v>
      </c>
      <c r="D656" s="29" t="s">
        <v>3309</v>
      </c>
      <c r="E656" s="32" t="s">
        <v>3308</v>
      </c>
      <c r="F656" s="31" t="s">
        <v>5926</v>
      </c>
      <c r="G656" s="42">
        <v>15773.51</v>
      </c>
      <c r="H656" s="42">
        <v>14503.04</v>
      </c>
      <c r="I656" s="42">
        <v>14932.1</v>
      </c>
      <c r="J656" s="42">
        <v>17755.82</v>
      </c>
    </row>
    <row r="657" spans="1:10" x14ac:dyDescent="0.35">
      <c r="A657" s="29" t="s">
        <v>506</v>
      </c>
      <c r="B657" s="29">
        <v>64733</v>
      </c>
      <c r="C657" s="29" t="s">
        <v>3310</v>
      </c>
      <c r="D657" s="29" t="s">
        <v>3312</v>
      </c>
      <c r="E657" s="32" t="s">
        <v>3311</v>
      </c>
      <c r="F657" s="31" t="s">
        <v>5926</v>
      </c>
      <c r="G657" s="42">
        <v>15816.08</v>
      </c>
      <c r="H657" s="42">
        <v>14542.19</v>
      </c>
      <c r="I657" s="42">
        <v>14972.41</v>
      </c>
      <c r="J657" s="42">
        <v>17803.740000000002</v>
      </c>
    </row>
    <row r="658" spans="1:10" x14ac:dyDescent="0.35">
      <c r="A658" s="29" t="s">
        <v>506</v>
      </c>
      <c r="B658" s="29">
        <v>64733</v>
      </c>
      <c r="C658" s="29" t="s">
        <v>3313</v>
      </c>
      <c r="D658" s="29" t="s">
        <v>3315</v>
      </c>
      <c r="E658" s="32" t="s">
        <v>3314</v>
      </c>
      <c r="F658" s="31" t="s">
        <v>5926</v>
      </c>
      <c r="G658" s="42">
        <v>15778.49</v>
      </c>
      <c r="H658" s="42">
        <v>14507.62</v>
      </c>
      <c r="I658" s="42">
        <v>14936.82</v>
      </c>
      <c r="J658" s="42">
        <v>17761.419999999998</v>
      </c>
    </row>
    <row r="659" spans="1:10" x14ac:dyDescent="0.35">
      <c r="A659" s="29" t="s">
        <v>506</v>
      </c>
      <c r="B659" s="29">
        <v>64733</v>
      </c>
      <c r="C659" s="29" t="s">
        <v>3316</v>
      </c>
      <c r="D659" s="29" t="s">
        <v>3318</v>
      </c>
      <c r="E659" s="32" t="s">
        <v>3317</v>
      </c>
      <c r="F659" s="31" t="s">
        <v>5926</v>
      </c>
      <c r="G659" s="42">
        <v>15874.73</v>
      </c>
      <c r="H659" s="42">
        <v>14596.12</v>
      </c>
      <c r="I659" s="42">
        <v>15027.93</v>
      </c>
      <c r="J659" s="42">
        <v>17869.759999999998</v>
      </c>
    </row>
    <row r="660" spans="1:10" x14ac:dyDescent="0.35">
      <c r="A660" s="29" t="s">
        <v>506</v>
      </c>
      <c r="B660" s="29">
        <v>64733</v>
      </c>
      <c r="C660" s="29" t="s">
        <v>3319</v>
      </c>
      <c r="D660" s="29" t="s">
        <v>3321</v>
      </c>
      <c r="E660" s="32" t="s">
        <v>3320</v>
      </c>
      <c r="F660" s="31" t="s">
        <v>5926</v>
      </c>
      <c r="G660" s="42">
        <v>15642.84</v>
      </c>
      <c r="H660" s="42">
        <v>14382.9</v>
      </c>
      <c r="I660" s="42">
        <v>14808.41</v>
      </c>
      <c r="J660" s="42">
        <v>17608.73</v>
      </c>
    </row>
    <row r="661" spans="1:10" x14ac:dyDescent="0.35">
      <c r="A661" s="29" t="s">
        <v>506</v>
      </c>
      <c r="B661" s="29">
        <v>64733</v>
      </c>
      <c r="C661" s="29" t="s">
        <v>3322</v>
      </c>
      <c r="D661" s="29" t="s">
        <v>3324</v>
      </c>
      <c r="E661" s="32" t="s">
        <v>3323</v>
      </c>
      <c r="F661" s="31" t="s">
        <v>5926</v>
      </c>
      <c r="G661" s="42">
        <v>15671.15</v>
      </c>
      <c r="H661" s="42">
        <v>14408.93</v>
      </c>
      <c r="I661" s="42">
        <v>14835.2</v>
      </c>
      <c r="J661" s="42">
        <v>17640.59</v>
      </c>
    </row>
    <row r="662" spans="1:10" x14ac:dyDescent="0.35">
      <c r="A662" s="29" t="s">
        <v>506</v>
      </c>
      <c r="B662" s="29">
        <v>64733</v>
      </c>
      <c r="C662" s="29" t="s">
        <v>3325</v>
      </c>
      <c r="D662" s="29" t="s">
        <v>3327</v>
      </c>
      <c r="E662" s="32" t="s">
        <v>3326</v>
      </c>
      <c r="F662" s="31" t="s">
        <v>5926</v>
      </c>
      <c r="G662" s="42">
        <v>15801.36</v>
      </c>
      <c r="H662" s="42">
        <v>14528.65</v>
      </c>
      <c r="I662" s="42">
        <v>14958.47</v>
      </c>
      <c r="J662" s="42">
        <v>17787.169999999998</v>
      </c>
    </row>
    <row r="663" spans="1:10" x14ac:dyDescent="0.35">
      <c r="A663" s="29" t="s">
        <v>506</v>
      </c>
      <c r="B663" s="29">
        <v>64733</v>
      </c>
      <c r="C663" s="29" t="s">
        <v>3328</v>
      </c>
      <c r="D663" s="29" t="s">
        <v>3330</v>
      </c>
      <c r="E663" s="32" t="s">
        <v>3329</v>
      </c>
      <c r="F663" s="31" t="s">
        <v>5926</v>
      </c>
      <c r="G663" s="42">
        <v>15742.25</v>
      </c>
      <c r="H663" s="42">
        <v>14474.31</v>
      </c>
      <c r="I663" s="42">
        <v>14902.52</v>
      </c>
      <c r="J663" s="42">
        <v>17720.64</v>
      </c>
    </row>
    <row r="664" spans="1:10" x14ac:dyDescent="0.35">
      <c r="A664" s="29" t="s">
        <v>506</v>
      </c>
      <c r="B664" s="29">
        <v>64733</v>
      </c>
      <c r="C664" s="29" t="s">
        <v>3331</v>
      </c>
      <c r="D664" s="29" t="s">
        <v>3333</v>
      </c>
      <c r="E664" s="32" t="s">
        <v>3332</v>
      </c>
      <c r="F664" s="31" t="s">
        <v>5926</v>
      </c>
      <c r="G664" s="42">
        <v>15779.62</v>
      </c>
      <c r="H664" s="42">
        <v>14508.67</v>
      </c>
      <c r="I664" s="42">
        <v>14937.89</v>
      </c>
      <c r="J664" s="42">
        <v>17762.7</v>
      </c>
    </row>
    <row r="665" spans="1:10" x14ac:dyDescent="0.35">
      <c r="A665" s="29" t="s">
        <v>506</v>
      </c>
      <c r="B665" s="29">
        <v>64733</v>
      </c>
      <c r="C665" s="29" t="s">
        <v>3334</v>
      </c>
      <c r="D665" s="29" t="s">
        <v>3336</v>
      </c>
      <c r="E665" s="32" t="s">
        <v>3335</v>
      </c>
      <c r="F665" s="31" t="s">
        <v>5926</v>
      </c>
      <c r="G665" s="42">
        <v>15224.91</v>
      </c>
      <c r="H665" s="42">
        <v>13998.63</v>
      </c>
      <c r="I665" s="42">
        <v>14412.77</v>
      </c>
      <c r="J665" s="42">
        <v>17138.27</v>
      </c>
    </row>
    <row r="666" spans="1:10" x14ac:dyDescent="0.35">
      <c r="A666" s="29" t="s">
        <v>506</v>
      </c>
      <c r="B666" s="29">
        <v>64733</v>
      </c>
      <c r="C666" s="29" t="s">
        <v>3337</v>
      </c>
      <c r="D666" s="29" t="s">
        <v>3339</v>
      </c>
      <c r="E666" s="32" t="s">
        <v>3338</v>
      </c>
      <c r="F666" s="31" t="s">
        <v>5926</v>
      </c>
      <c r="G666" s="42">
        <v>15783.47</v>
      </c>
      <c r="H666" s="42">
        <v>14512.21</v>
      </c>
      <c r="I666" s="42">
        <v>14941.54</v>
      </c>
      <c r="J666" s="42">
        <v>17767.03</v>
      </c>
    </row>
    <row r="667" spans="1:10" x14ac:dyDescent="0.35">
      <c r="A667" s="29" t="s">
        <v>506</v>
      </c>
      <c r="B667" s="29">
        <v>64733</v>
      </c>
      <c r="C667" s="29" t="s">
        <v>3340</v>
      </c>
      <c r="D667" s="29" t="s">
        <v>3342</v>
      </c>
      <c r="E667" s="32" t="s">
        <v>3341</v>
      </c>
      <c r="F667" s="31" t="s">
        <v>5926</v>
      </c>
      <c r="G667" s="42">
        <v>15779.85</v>
      </c>
      <c r="H667" s="42">
        <v>14508.87</v>
      </c>
      <c r="I667" s="42">
        <v>14938.11</v>
      </c>
      <c r="J667" s="42">
        <v>17762.95</v>
      </c>
    </row>
    <row r="668" spans="1:10" x14ac:dyDescent="0.35">
      <c r="A668" s="29" t="s">
        <v>506</v>
      </c>
      <c r="B668" s="29">
        <v>64733</v>
      </c>
      <c r="C668" s="29" t="s">
        <v>3343</v>
      </c>
      <c r="D668" s="29" t="s">
        <v>3345</v>
      </c>
      <c r="E668" s="32" t="s">
        <v>3344</v>
      </c>
      <c r="F668" s="31" t="s">
        <v>5926</v>
      </c>
      <c r="G668" s="42">
        <v>15715.98</v>
      </c>
      <c r="H668" s="42">
        <v>14450.16</v>
      </c>
      <c r="I668" s="42">
        <v>14877.65</v>
      </c>
      <c r="J668" s="42">
        <v>17691.07</v>
      </c>
    </row>
    <row r="669" spans="1:10" x14ac:dyDescent="0.35">
      <c r="A669" s="29" t="s">
        <v>506</v>
      </c>
      <c r="B669" s="29">
        <v>64733</v>
      </c>
      <c r="C669" s="29" t="s">
        <v>3346</v>
      </c>
      <c r="D669" s="29" t="s">
        <v>3348</v>
      </c>
      <c r="E669" s="32" t="s">
        <v>3347</v>
      </c>
      <c r="F669" s="31" t="s">
        <v>5926</v>
      </c>
      <c r="G669" s="42">
        <v>15363.5</v>
      </c>
      <c r="H669" s="42">
        <v>14126.06</v>
      </c>
      <c r="I669" s="42">
        <v>14543.97</v>
      </c>
      <c r="J669" s="42">
        <v>17294.28</v>
      </c>
    </row>
    <row r="670" spans="1:10" ht="31" x14ac:dyDescent="0.35">
      <c r="A670" s="29" t="s">
        <v>506</v>
      </c>
      <c r="B670" s="29">
        <v>64733</v>
      </c>
      <c r="C670" s="29" t="s">
        <v>3349</v>
      </c>
      <c r="D670" s="29" t="s">
        <v>3351</v>
      </c>
      <c r="E670" s="32" t="s">
        <v>3350</v>
      </c>
      <c r="F670" s="31" t="s">
        <v>5926</v>
      </c>
      <c r="G670" s="42">
        <v>15035.3</v>
      </c>
      <c r="H670" s="42">
        <v>13824.3</v>
      </c>
      <c r="I670" s="42">
        <v>14233.28</v>
      </c>
      <c r="J670" s="42">
        <v>16924.84</v>
      </c>
    </row>
    <row r="671" spans="1:10" x14ac:dyDescent="0.35">
      <c r="A671" s="29" t="s">
        <v>506</v>
      </c>
      <c r="B671" s="29">
        <v>64733</v>
      </c>
      <c r="C671" s="29" t="s">
        <v>3352</v>
      </c>
      <c r="D671" s="29" t="s">
        <v>3354</v>
      </c>
      <c r="E671" s="32" t="s">
        <v>3353</v>
      </c>
      <c r="F671" s="31" t="s">
        <v>5926</v>
      </c>
      <c r="G671" s="42">
        <v>15030.49</v>
      </c>
      <c r="H671" s="42">
        <v>13819.87</v>
      </c>
      <c r="I671" s="42">
        <v>14228.72</v>
      </c>
      <c r="J671" s="42">
        <v>16919.419999999998</v>
      </c>
    </row>
    <row r="672" spans="1:10" x14ac:dyDescent="0.35">
      <c r="A672" s="29" t="s">
        <v>506</v>
      </c>
      <c r="B672" s="29">
        <v>64733</v>
      </c>
      <c r="C672" s="29" t="s">
        <v>3355</v>
      </c>
      <c r="D672" s="29" t="s">
        <v>3357</v>
      </c>
      <c r="E672" s="32" t="s">
        <v>3356</v>
      </c>
      <c r="F672" s="31" t="s">
        <v>5926</v>
      </c>
      <c r="G672" s="42">
        <v>15801.13</v>
      </c>
      <c r="H672" s="42">
        <v>14528.45</v>
      </c>
      <c r="I672" s="42">
        <v>14958.26</v>
      </c>
      <c r="J672" s="42">
        <v>17786.919999999998</v>
      </c>
    </row>
    <row r="673" spans="1:10" x14ac:dyDescent="0.35">
      <c r="A673" s="29" t="s">
        <v>506</v>
      </c>
      <c r="B673" s="29">
        <v>64733</v>
      </c>
      <c r="C673" s="29" t="s">
        <v>3358</v>
      </c>
      <c r="D673" s="29" t="s">
        <v>3360</v>
      </c>
      <c r="E673" s="32" t="s">
        <v>3359</v>
      </c>
      <c r="F673" s="31" t="s">
        <v>5926</v>
      </c>
      <c r="G673" s="42">
        <v>15600.49</v>
      </c>
      <c r="H673" s="42">
        <v>14343.96</v>
      </c>
      <c r="I673" s="42">
        <v>14768.32</v>
      </c>
      <c r="J673" s="42">
        <v>17561.060000000001</v>
      </c>
    </row>
    <row r="674" spans="1:10" x14ac:dyDescent="0.35">
      <c r="A674" s="29" t="s">
        <v>506</v>
      </c>
      <c r="B674" s="29">
        <v>64733</v>
      </c>
      <c r="C674" s="29" t="s">
        <v>3361</v>
      </c>
      <c r="D674" s="29" t="s">
        <v>3363</v>
      </c>
      <c r="E674" s="32" t="s">
        <v>3362</v>
      </c>
      <c r="F674" s="31" t="s">
        <v>5926</v>
      </c>
      <c r="G674" s="42">
        <v>15810.42</v>
      </c>
      <c r="H674" s="42">
        <v>14536.98</v>
      </c>
      <c r="I674" s="42">
        <v>14967.05</v>
      </c>
      <c r="J674" s="42">
        <v>17797.37</v>
      </c>
    </row>
    <row r="675" spans="1:10" x14ac:dyDescent="0.35">
      <c r="A675" s="29" t="s">
        <v>506</v>
      </c>
      <c r="B675" s="29">
        <v>64733</v>
      </c>
      <c r="C675" s="29" t="s">
        <v>3364</v>
      </c>
      <c r="D675" s="29" t="s">
        <v>3366</v>
      </c>
      <c r="E675" s="32" t="s">
        <v>3365</v>
      </c>
      <c r="F675" s="31" t="s">
        <v>5926</v>
      </c>
      <c r="G675" s="42">
        <v>15692.43</v>
      </c>
      <c r="H675" s="42">
        <v>14428.5</v>
      </c>
      <c r="I675" s="42">
        <v>14855.35</v>
      </c>
      <c r="J675" s="42">
        <v>17664.55</v>
      </c>
    </row>
    <row r="676" spans="1:10" x14ac:dyDescent="0.35">
      <c r="A676" s="29" t="s">
        <v>506</v>
      </c>
      <c r="B676" s="29">
        <v>64733</v>
      </c>
      <c r="C676" s="29" t="s">
        <v>3367</v>
      </c>
      <c r="D676" s="29" t="s">
        <v>3369</v>
      </c>
      <c r="E676" s="32" t="s">
        <v>3368</v>
      </c>
      <c r="F676" s="31" t="s">
        <v>5926</v>
      </c>
      <c r="G676" s="42">
        <v>15745.2</v>
      </c>
      <c r="H676" s="42">
        <v>14477.02</v>
      </c>
      <c r="I676" s="42">
        <v>14905.31</v>
      </c>
      <c r="J676" s="42">
        <v>17723.95</v>
      </c>
    </row>
    <row r="677" spans="1:10" ht="31" x14ac:dyDescent="0.35">
      <c r="A677" s="29" t="s">
        <v>506</v>
      </c>
      <c r="B677" s="29">
        <v>64733</v>
      </c>
      <c r="C677" s="29" t="s">
        <v>3370</v>
      </c>
      <c r="D677" s="29" t="s">
        <v>3372</v>
      </c>
      <c r="E677" s="32" t="s">
        <v>3371</v>
      </c>
      <c r="F677" s="31" t="s">
        <v>5926</v>
      </c>
      <c r="G677" s="42">
        <v>15661.86</v>
      </c>
      <c r="H677" s="42">
        <v>14400.39</v>
      </c>
      <c r="I677" s="42">
        <v>14826.41</v>
      </c>
      <c r="J677" s="42">
        <v>17630.14</v>
      </c>
    </row>
    <row r="678" spans="1:10" x14ac:dyDescent="0.35">
      <c r="A678" s="29" t="s">
        <v>506</v>
      </c>
      <c r="B678" s="29">
        <v>64733</v>
      </c>
      <c r="C678" s="29" t="s">
        <v>3373</v>
      </c>
      <c r="D678" s="29" t="s">
        <v>3375</v>
      </c>
      <c r="E678" s="32" t="s">
        <v>3374</v>
      </c>
      <c r="F678" s="31" t="s">
        <v>5926</v>
      </c>
      <c r="G678" s="42">
        <v>15776.68</v>
      </c>
      <c r="H678" s="42">
        <v>14505.96</v>
      </c>
      <c r="I678" s="42">
        <v>14935.1</v>
      </c>
      <c r="J678" s="42">
        <v>17759.38</v>
      </c>
    </row>
    <row r="679" spans="1:10" x14ac:dyDescent="0.35">
      <c r="A679" s="29" t="s">
        <v>506</v>
      </c>
      <c r="B679" s="29">
        <v>64733</v>
      </c>
      <c r="C679" s="29" t="s">
        <v>3376</v>
      </c>
      <c r="D679" s="29" t="s">
        <v>3378</v>
      </c>
      <c r="E679" s="32" t="s">
        <v>3377</v>
      </c>
      <c r="F679" s="31" t="s">
        <v>5926</v>
      </c>
      <c r="G679" s="42">
        <v>15637.86</v>
      </c>
      <c r="H679" s="42">
        <v>14378.32</v>
      </c>
      <c r="I679" s="42">
        <v>14803.69</v>
      </c>
      <c r="J679" s="42">
        <v>17603.12</v>
      </c>
    </row>
    <row r="680" spans="1:10" ht="31" x14ac:dyDescent="0.35">
      <c r="A680" s="29" t="s">
        <v>506</v>
      </c>
      <c r="B680" s="29">
        <v>64733</v>
      </c>
      <c r="C680" s="29" t="s">
        <v>3379</v>
      </c>
      <c r="D680" s="29" t="s">
        <v>3381</v>
      </c>
      <c r="E680" s="32" t="s">
        <v>3380</v>
      </c>
      <c r="F680" s="31" t="s">
        <v>5926</v>
      </c>
      <c r="G680" s="42">
        <v>15677.26</v>
      </c>
      <c r="H680" s="42">
        <v>14414.55</v>
      </c>
      <c r="I680" s="42">
        <v>14840.99</v>
      </c>
      <c r="J680" s="42">
        <v>17647.47</v>
      </c>
    </row>
    <row r="681" spans="1:10" ht="31" x14ac:dyDescent="0.35">
      <c r="A681" s="29" t="s">
        <v>506</v>
      </c>
      <c r="B681" s="29">
        <v>64733</v>
      </c>
      <c r="C681" s="29" t="s">
        <v>3382</v>
      </c>
      <c r="D681" s="29" t="s">
        <v>3384</v>
      </c>
      <c r="E681" s="32" t="s">
        <v>3383</v>
      </c>
      <c r="F681" s="31" t="s">
        <v>5926</v>
      </c>
      <c r="G681" s="42">
        <v>15417.4</v>
      </c>
      <c r="H681" s="42">
        <v>14175.62</v>
      </c>
      <c r="I681" s="42">
        <v>14594.99</v>
      </c>
      <c r="J681" s="42">
        <v>17354.95</v>
      </c>
    </row>
    <row r="682" spans="1:10" x14ac:dyDescent="0.35">
      <c r="A682" s="29" t="s">
        <v>506</v>
      </c>
      <c r="B682" s="29">
        <v>64733</v>
      </c>
      <c r="C682" s="29" t="s">
        <v>3385</v>
      </c>
      <c r="D682" s="29" t="s">
        <v>3387</v>
      </c>
      <c r="E682" s="32" t="s">
        <v>3386</v>
      </c>
      <c r="F682" s="31" t="s">
        <v>5926</v>
      </c>
      <c r="G682" s="42">
        <v>15403.92</v>
      </c>
      <c r="H682" s="42">
        <v>14163.23</v>
      </c>
      <c r="I682" s="42">
        <v>14582.23</v>
      </c>
      <c r="J682" s="42">
        <v>17339.79</v>
      </c>
    </row>
    <row r="683" spans="1:10" x14ac:dyDescent="0.35">
      <c r="A683" s="29" t="s">
        <v>506</v>
      </c>
      <c r="B683" s="29">
        <v>64733</v>
      </c>
      <c r="C683" s="29" t="s">
        <v>3388</v>
      </c>
      <c r="D683" s="29" t="s">
        <v>3390</v>
      </c>
      <c r="E683" s="32" t="s">
        <v>3389</v>
      </c>
      <c r="F683" s="31" t="s">
        <v>5926</v>
      </c>
      <c r="G683" s="42">
        <v>15697.19</v>
      </c>
      <c r="H683" s="42">
        <v>14432.87</v>
      </c>
      <c r="I683" s="42">
        <v>14859.86</v>
      </c>
      <c r="J683" s="42">
        <v>17669.91</v>
      </c>
    </row>
    <row r="684" spans="1:10" x14ac:dyDescent="0.35">
      <c r="A684" s="29" t="s">
        <v>506</v>
      </c>
      <c r="B684" s="29">
        <v>64733</v>
      </c>
      <c r="C684" s="29" t="s">
        <v>3391</v>
      </c>
      <c r="D684" s="29" t="s">
        <v>3393</v>
      </c>
      <c r="E684" s="32" t="s">
        <v>3392</v>
      </c>
      <c r="F684" s="31" t="s">
        <v>5926</v>
      </c>
      <c r="G684" s="42">
        <v>15764.9</v>
      </c>
      <c r="H684" s="42">
        <v>14495.13</v>
      </c>
      <c r="I684" s="42">
        <v>14923.96</v>
      </c>
      <c r="J684" s="42">
        <v>17746.13</v>
      </c>
    </row>
    <row r="685" spans="1:10" x14ac:dyDescent="0.35">
      <c r="A685" s="29" t="s">
        <v>506</v>
      </c>
      <c r="B685" s="29">
        <v>64733</v>
      </c>
      <c r="C685" s="29" t="s">
        <v>3394</v>
      </c>
      <c r="D685" s="29" t="s">
        <v>3396</v>
      </c>
      <c r="E685" s="32" t="s">
        <v>3395</v>
      </c>
      <c r="F685" s="31" t="s">
        <v>5926</v>
      </c>
      <c r="G685" s="42">
        <v>15697.41</v>
      </c>
      <c r="H685" s="42">
        <v>14433.08</v>
      </c>
      <c r="I685" s="42">
        <v>14860.07</v>
      </c>
      <c r="J685" s="42">
        <v>17670.16</v>
      </c>
    </row>
    <row r="686" spans="1:10" x14ac:dyDescent="0.35">
      <c r="A686" s="29" t="s">
        <v>506</v>
      </c>
      <c r="B686" s="29">
        <v>64733</v>
      </c>
      <c r="C686" s="29" t="s">
        <v>3397</v>
      </c>
      <c r="D686" s="29" t="s">
        <v>3399</v>
      </c>
      <c r="E686" s="32" t="s">
        <v>3398</v>
      </c>
      <c r="F686" s="31" t="s">
        <v>5926</v>
      </c>
      <c r="G686" s="42">
        <v>14986.22</v>
      </c>
      <c r="H686" s="42">
        <v>13779.17</v>
      </c>
      <c r="I686" s="42">
        <v>14186.81</v>
      </c>
      <c r="J686" s="42">
        <v>16869.59</v>
      </c>
    </row>
    <row r="687" spans="1:10" x14ac:dyDescent="0.35">
      <c r="A687" s="29" t="s">
        <v>506</v>
      </c>
      <c r="B687" s="29">
        <v>64733</v>
      </c>
      <c r="C687" s="29" t="s">
        <v>3400</v>
      </c>
      <c r="D687" s="29" t="s">
        <v>3402</v>
      </c>
      <c r="E687" s="32" t="s">
        <v>3401</v>
      </c>
      <c r="F687" s="31" t="s">
        <v>5926</v>
      </c>
      <c r="G687" s="42">
        <v>15483.81</v>
      </c>
      <c r="H687" s="42">
        <v>14236.68</v>
      </c>
      <c r="I687" s="42">
        <v>14657.86</v>
      </c>
      <c r="J687" s="42">
        <v>17429.71</v>
      </c>
    </row>
    <row r="688" spans="1:10" x14ac:dyDescent="0.35">
      <c r="A688" s="29" t="s">
        <v>506</v>
      </c>
      <c r="B688" s="29">
        <v>64733</v>
      </c>
      <c r="C688" s="29" t="s">
        <v>3403</v>
      </c>
      <c r="D688" s="29" t="s">
        <v>3405</v>
      </c>
      <c r="E688" s="32" t="s">
        <v>3404</v>
      </c>
      <c r="F688" s="31" t="s">
        <v>5926</v>
      </c>
      <c r="G688" s="42">
        <v>15707.15</v>
      </c>
      <c r="H688" s="42">
        <v>14442.04</v>
      </c>
      <c r="I688" s="42">
        <v>14869.29</v>
      </c>
      <c r="J688" s="42">
        <v>17681.12</v>
      </c>
    </row>
    <row r="689" spans="1:10" x14ac:dyDescent="0.35">
      <c r="A689" s="29" t="s">
        <v>506</v>
      </c>
      <c r="B689" s="29">
        <v>64733</v>
      </c>
      <c r="C689" s="29" t="s">
        <v>3406</v>
      </c>
      <c r="D689" s="29" t="s">
        <v>3408</v>
      </c>
      <c r="E689" s="32" t="s">
        <v>3407</v>
      </c>
      <c r="F689" s="31" t="s">
        <v>5926</v>
      </c>
      <c r="G689" s="42">
        <v>15818.12</v>
      </c>
      <c r="H689" s="42">
        <v>14544.06</v>
      </c>
      <c r="I689" s="42">
        <v>14974.34</v>
      </c>
      <c r="J689" s="42">
        <v>17806.03</v>
      </c>
    </row>
    <row r="690" spans="1:10" x14ac:dyDescent="0.35">
      <c r="A690" s="29" t="s">
        <v>506</v>
      </c>
      <c r="B690" s="29">
        <v>64733</v>
      </c>
      <c r="C690" s="29" t="s">
        <v>3409</v>
      </c>
      <c r="D690" s="29" t="s">
        <v>3411</v>
      </c>
      <c r="E690" s="32" t="s">
        <v>3410</v>
      </c>
      <c r="F690" s="31" t="s">
        <v>5926</v>
      </c>
      <c r="G690" s="42">
        <v>15780.98</v>
      </c>
      <c r="H690" s="42">
        <v>14509.91</v>
      </c>
      <c r="I690" s="42">
        <v>14939.18</v>
      </c>
      <c r="J690" s="42">
        <v>17764.23</v>
      </c>
    </row>
    <row r="691" spans="1:10" x14ac:dyDescent="0.35">
      <c r="A691" s="29" t="s">
        <v>506</v>
      </c>
      <c r="B691" s="29">
        <v>64733</v>
      </c>
      <c r="C691" s="29" t="s">
        <v>3412</v>
      </c>
      <c r="D691" s="29" t="s">
        <v>3414</v>
      </c>
      <c r="E691" s="32" t="s">
        <v>3413</v>
      </c>
      <c r="F691" s="31" t="s">
        <v>5926</v>
      </c>
      <c r="G691" s="42">
        <v>15849.6</v>
      </c>
      <c r="H691" s="42">
        <v>14573.01</v>
      </c>
      <c r="I691" s="42">
        <v>15004.13</v>
      </c>
      <c r="J691" s="42">
        <v>17841.47</v>
      </c>
    </row>
    <row r="692" spans="1:10" x14ac:dyDescent="0.35">
      <c r="A692" s="29" t="s">
        <v>506</v>
      </c>
      <c r="B692" s="29">
        <v>64733</v>
      </c>
      <c r="C692" s="29" t="s">
        <v>3415</v>
      </c>
      <c r="D692" s="29" t="s">
        <v>3417</v>
      </c>
      <c r="E692" s="32" t="s">
        <v>3416</v>
      </c>
      <c r="F692" s="31" t="s">
        <v>5926</v>
      </c>
      <c r="G692" s="42">
        <v>15653.03</v>
      </c>
      <c r="H692" s="42">
        <v>14392.27</v>
      </c>
      <c r="I692" s="42">
        <v>14818.05</v>
      </c>
      <c r="J692" s="42">
        <v>17620.2</v>
      </c>
    </row>
    <row r="693" spans="1:10" x14ac:dyDescent="0.35">
      <c r="A693" s="29" t="s">
        <v>506</v>
      </c>
      <c r="B693" s="29">
        <v>64733</v>
      </c>
      <c r="C693" s="29" t="s">
        <v>3418</v>
      </c>
      <c r="D693" s="29" t="s">
        <v>3420</v>
      </c>
      <c r="E693" s="32" t="s">
        <v>3419</v>
      </c>
      <c r="F693" s="31" t="s">
        <v>5926</v>
      </c>
      <c r="G693" s="42">
        <v>12106.1</v>
      </c>
      <c r="H693" s="42">
        <v>11131.02</v>
      </c>
      <c r="I693" s="42">
        <v>11460.33</v>
      </c>
      <c r="J693" s="42">
        <v>13627.51</v>
      </c>
    </row>
    <row r="694" spans="1:10" x14ac:dyDescent="0.35">
      <c r="A694" s="29" t="s">
        <v>506</v>
      </c>
      <c r="B694" s="29">
        <v>64733</v>
      </c>
      <c r="C694" s="29" t="s">
        <v>3421</v>
      </c>
      <c r="D694" s="29" t="s">
        <v>3423</v>
      </c>
      <c r="E694" s="32" t="s">
        <v>3422</v>
      </c>
      <c r="F694" s="31" t="s">
        <v>5926</v>
      </c>
      <c r="G694" s="42">
        <v>15587.13</v>
      </c>
      <c r="H694" s="42">
        <v>14331.68</v>
      </c>
      <c r="I694" s="42">
        <v>14755.67</v>
      </c>
      <c r="J694" s="42">
        <v>17546.02</v>
      </c>
    </row>
    <row r="695" spans="1:10" x14ac:dyDescent="0.35">
      <c r="A695" s="29" t="s">
        <v>506</v>
      </c>
      <c r="B695" s="29">
        <v>64733</v>
      </c>
      <c r="C695" s="29" t="s">
        <v>3424</v>
      </c>
      <c r="D695" s="29" t="s">
        <v>3426</v>
      </c>
      <c r="E695" s="32" t="s">
        <v>3425</v>
      </c>
      <c r="F695" s="31" t="s">
        <v>5926</v>
      </c>
      <c r="G695" s="42">
        <v>15546.37</v>
      </c>
      <c r="H695" s="42">
        <v>14294.2</v>
      </c>
      <c r="I695" s="42">
        <v>14717.08</v>
      </c>
      <c r="J695" s="42">
        <v>17500.13</v>
      </c>
    </row>
    <row r="696" spans="1:10" x14ac:dyDescent="0.35">
      <c r="A696" s="29" t="s">
        <v>506</v>
      </c>
      <c r="B696" s="29">
        <v>64733</v>
      </c>
      <c r="C696" s="29" t="s">
        <v>3427</v>
      </c>
      <c r="D696" s="29" t="s">
        <v>3429</v>
      </c>
      <c r="E696" s="32" t="s">
        <v>3428</v>
      </c>
      <c r="F696" s="31" t="s">
        <v>5926</v>
      </c>
      <c r="G696" s="42">
        <v>11740.59</v>
      </c>
      <c r="H696" s="42">
        <v>10794.96</v>
      </c>
      <c r="I696" s="42">
        <v>11114.32</v>
      </c>
      <c r="J696" s="42">
        <v>13216.07</v>
      </c>
    </row>
    <row r="697" spans="1:10" x14ac:dyDescent="0.35">
      <c r="A697" s="29" t="s">
        <v>506</v>
      </c>
      <c r="B697" s="29">
        <v>64733</v>
      </c>
      <c r="C697" s="29" t="s">
        <v>3430</v>
      </c>
      <c r="D697" s="29" t="s">
        <v>3432</v>
      </c>
      <c r="E697" s="32" t="s">
        <v>3431</v>
      </c>
      <c r="F697" s="31" t="s">
        <v>5926</v>
      </c>
      <c r="G697" s="42">
        <v>15848.24</v>
      </c>
      <c r="H697" s="42">
        <v>14571.76</v>
      </c>
      <c r="I697" s="42">
        <v>15002.85</v>
      </c>
      <c r="J697" s="42">
        <v>17839.939999999999</v>
      </c>
    </row>
    <row r="698" spans="1:10" x14ac:dyDescent="0.35">
      <c r="A698" s="29" t="s">
        <v>506</v>
      </c>
      <c r="B698" s="29">
        <v>64733</v>
      </c>
      <c r="C698" s="29" t="s">
        <v>3433</v>
      </c>
      <c r="D698" s="29" t="s">
        <v>3435</v>
      </c>
      <c r="E698" s="32" t="s">
        <v>3434</v>
      </c>
      <c r="F698" s="31" t="s">
        <v>5926</v>
      </c>
      <c r="G698" s="42">
        <v>15656.43</v>
      </c>
      <c r="H698" s="42">
        <v>14395.39</v>
      </c>
      <c r="I698" s="42">
        <v>14821.27</v>
      </c>
      <c r="J698" s="42">
        <v>17624.02</v>
      </c>
    </row>
    <row r="699" spans="1:10" x14ac:dyDescent="0.35">
      <c r="A699" s="29" t="s">
        <v>506</v>
      </c>
      <c r="B699" s="29">
        <v>64733</v>
      </c>
      <c r="C699" s="29" t="s">
        <v>3436</v>
      </c>
      <c r="D699" s="29" t="s">
        <v>3438</v>
      </c>
      <c r="E699" s="32" t="s">
        <v>3437</v>
      </c>
      <c r="F699" s="31" t="s">
        <v>5926</v>
      </c>
      <c r="G699" s="42">
        <v>15733.87</v>
      </c>
      <c r="H699" s="42">
        <v>14466.61</v>
      </c>
      <c r="I699" s="42">
        <v>14894.59</v>
      </c>
      <c r="J699" s="42">
        <v>17711.2</v>
      </c>
    </row>
    <row r="700" spans="1:10" x14ac:dyDescent="0.35">
      <c r="A700" s="29" t="s">
        <v>506</v>
      </c>
      <c r="B700" s="29">
        <v>64733</v>
      </c>
      <c r="C700" s="29" t="s">
        <v>3439</v>
      </c>
      <c r="D700" s="29" t="s">
        <v>3441</v>
      </c>
      <c r="E700" s="32" t="s">
        <v>3440</v>
      </c>
      <c r="F700" s="31" t="s">
        <v>5926</v>
      </c>
      <c r="G700" s="42">
        <v>13195.09</v>
      </c>
      <c r="H700" s="42">
        <v>12132.3</v>
      </c>
      <c r="I700" s="42">
        <v>12491.23</v>
      </c>
      <c r="J700" s="42">
        <v>14853.36</v>
      </c>
    </row>
    <row r="701" spans="1:10" x14ac:dyDescent="0.35">
      <c r="A701" s="29" t="s">
        <v>506</v>
      </c>
      <c r="B701" s="29">
        <v>64733</v>
      </c>
      <c r="C701" s="29" t="s">
        <v>3442</v>
      </c>
      <c r="D701" s="29" t="s">
        <v>3444</v>
      </c>
      <c r="E701" s="32" t="s">
        <v>3443</v>
      </c>
      <c r="F701" s="31" t="s">
        <v>5926</v>
      </c>
      <c r="G701" s="42">
        <v>14362.55</v>
      </c>
      <c r="H701" s="42">
        <v>13205.73</v>
      </c>
      <c r="I701" s="42">
        <v>13596.41</v>
      </c>
      <c r="J701" s="42">
        <v>16167.54</v>
      </c>
    </row>
    <row r="702" spans="1:10" x14ac:dyDescent="0.35">
      <c r="A702" s="29" t="s">
        <v>506</v>
      </c>
      <c r="B702" s="29">
        <v>64733</v>
      </c>
      <c r="C702" s="29" t="s">
        <v>3445</v>
      </c>
      <c r="D702" s="29" t="s">
        <v>3447</v>
      </c>
      <c r="E702" s="32" t="s">
        <v>3446</v>
      </c>
      <c r="F702" s="31" t="s">
        <v>5926</v>
      </c>
      <c r="G702" s="42">
        <v>15259.55</v>
      </c>
      <c r="H702" s="42">
        <v>14030.49</v>
      </c>
      <c r="I702" s="42">
        <v>14445.57</v>
      </c>
      <c r="J702" s="42">
        <v>17177.27</v>
      </c>
    </row>
    <row r="703" spans="1:10" x14ac:dyDescent="0.35">
      <c r="A703" s="29" t="s">
        <v>506</v>
      </c>
      <c r="B703" s="29">
        <v>64733</v>
      </c>
      <c r="C703" s="29" t="s">
        <v>3448</v>
      </c>
      <c r="D703" s="29" t="s">
        <v>3450</v>
      </c>
      <c r="E703" s="32" t="s">
        <v>3449</v>
      </c>
      <c r="F703" s="31" t="s">
        <v>5926</v>
      </c>
      <c r="G703" s="42">
        <v>15701.94</v>
      </c>
      <c r="H703" s="42">
        <v>14437.25</v>
      </c>
      <c r="I703" s="42">
        <v>14864.36</v>
      </c>
      <c r="J703" s="42">
        <v>17675.259999999998</v>
      </c>
    </row>
    <row r="704" spans="1:10" x14ac:dyDescent="0.35">
      <c r="A704" s="29" t="s">
        <v>506</v>
      </c>
      <c r="B704" s="29">
        <v>64733</v>
      </c>
      <c r="C704" s="29" t="s">
        <v>3451</v>
      </c>
      <c r="D704" s="29" t="s">
        <v>3453</v>
      </c>
      <c r="E704" s="32" t="s">
        <v>3452</v>
      </c>
      <c r="F704" s="31" t="s">
        <v>5926</v>
      </c>
      <c r="G704" s="42">
        <v>15784.15</v>
      </c>
      <c r="H704" s="42">
        <v>14512.83</v>
      </c>
      <c r="I704" s="42">
        <v>14942.18</v>
      </c>
      <c r="J704" s="42">
        <v>17767.8</v>
      </c>
    </row>
    <row r="705" spans="1:10" x14ac:dyDescent="0.35">
      <c r="A705" s="29" t="s">
        <v>506</v>
      </c>
      <c r="B705" s="29">
        <v>64733</v>
      </c>
      <c r="C705" s="29" t="s">
        <v>3454</v>
      </c>
      <c r="D705" s="29" t="s">
        <v>3456</v>
      </c>
      <c r="E705" s="32" t="s">
        <v>3455</v>
      </c>
      <c r="F705" s="31" t="s">
        <v>5926</v>
      </c>
      <c r="G705" s="42">
        <v>15737.27</v>
      </c>
      <c r="H705" s="42">
        <v>14469.73</v>
      </c>
      <c r="I705" s="42">
        <v>14897.8</v>
      </c>
      <c r="J705" s="42">
        <v>17715.03</v>
      </c>
    </row>
    <row r="706" spans="1:10" x14ac:dyDescent="0.35">
      <c r="A706" s="29" t="s">
        <v>506</v>
      </c>
      <c r="B706" s="29">
        <v>64733</v>
      </c>
      <c r="C706" s="29" t="s">
        <v>3457</v>
      </c>
      <c r="D706" s="29" t="s">
        <v>3459</v>
      </c>
      <c r="E706" s="32" t="s">
        <v>3458</v>
      </c>
      <c r="F706" s="31" t="s">
        <v>5926</v>
      </c>
      <c r="G706" s="42">
        <v>12047.67</v>
      </c>
      <c r="H706" s="42">
        <v>11077.3</v>
      </c>
      <c r="I706" s="42">
        <v>11405.02</v>
      </c>
      <c r="J706" s="42">
        <v>13561.74</v>
      </c>
    </row>
    <row r="707" spans="1:10" ht="31" x14ac:dyDescent="0.35">
      <c r="A707" s="29" t="s">
        <v>506</v>
      </c>
      <c r="B707" s="29">
        <v>64733</v>
      </c>
      <c r="C707" s="29" t="s">
        <v>3460</v>
      </c>
      <c r="D707" s="29" t="s">
        <v>3462</v>
      </c>
      <c r="E707" s="32" t="s">
        <v>3461</v>
      </c>
      <c r="F707" s="31" t="s">
        <v>5926</v>
      </c>
      <c r="G707" s="42">
        <v>15848.69</v>
      </c>
      <c r="H707" s="42">
        <v>14572.17</v>
      </c>
      <c r="I707" s="42">
        <v>15003.28</v>
      </c>
      <c r="J707" s="42">
        <v>17840.45</v>
      </c>
    </row>
    <row r="708" spans="1:10" x14ac:dyDescent="0.35">
      <c r="A708" s="29" t="s">
        <v>506</v>
      </c>
      <c r="B708" s="29">
        <v>64733</v>
      </c>
      <c r="C708" s="29" t="s">
        <v>3463</v>
      </c>
      <c r="D708" s="29" t="s">
        <v>3465</v>
      </c>
      <c r="E708" s="32" t="s">
        <v>3464</v>
      </c>
      <c r="F708" s="31" t="s">
        <v>5926</v>
      </c>
      <c r="G708" s="42">
        <v>15705.57</v>
      </c>
      <c r="H708" s="42">
        <v>14440.58</v>
      </c>
      <c r="I708" s="42">
        <v>14867.79</v>
      </c>
      <c r="J708" s="42">
        <v>17679.34</v>
      </c>
    </row>
    <row r="709" spans="1:10" x14ac:dyDescent="0.35">
      <c r="A709" s="29" t="s">
        <v>506</v>
      </c>
      <c r="B709" s="29">
        <v>64733</v>
      </c>
      <c r="C709" s="29" t="s">
        <v>3466</v>
      </c>
      <c r="D709" s="29" t="s">
        <v>3468</v>
      </c>
      <c r="E709" s="32" t="s">
        <v>3467</v>
      </c>
      <c r="F709" s="31" t="s">
        <v>5926</v>
      </c>
      <c r="G709" s="42">
        <v>15716.21</v>
      </c>
      <c r="H709" s="42">
        <v>14450.36</v>
      </c>
      <c r="I709" s="42">
        <v>14877.86</v>
      </c>
      <c r="J709" s="42">
        <v>17691.32</v>
      </c>
    </row>
    <row r="710" spans="1:10" x14ac:dyDescent="0.35">
      <c r="A710" s="29" t="s">
        <v>506</v>
      </c>
      <c r="B710" s="29">
        <v>64733</v>
      </c>
      <c r="C710" s="29" t="s">
        <v>3469</v>
      </c>
      <c r="D710" s="29" t="s">
        <v>3471</v>
      </c>
      <c r="E710" s="32" t="s">
        <v>3470</v>
      </c>
      <c r="F710" s="31" t="s">
        <v>5926</v>
      </c>
      <c r="G710" s="42">
        <v>15688.58</v>
      </c>
      <c r="H710" s="42">
        <v>14424.96</v>
      </c>
      <c r="I710" s="42">
        <v>14851.71</v>
      </c>
      <c r="J710" s="42">
        <v>17660.22</v>
      </c>
    </row>
    <row r="711" spans="1:10" x14ac:dyDescent="0.35">
      <c r="A711" s="29" t="s">
        <v>506</v>
      </c>
      <c r="B711" s="29">
        <v>64733</v>
      </c>
      <c r="C711" s="29" t="s">
        <v>3472</v>
      </c>
      <c r="D711" s="29" t="s">
        <v>3474</v>
      </c>
      <c r="E711" s="32" t="s">
        <v>3473</v>
      </c>
      <c r="F711" s="31" t="s">
        <v>5926</v>
      </c>
      <c r="G711" s="42">
        <v>15762.18</v>
      </c>
      <c r="H711" s="42">
        <v>14492.63</v>
      </c>
      <c r="I711" s="42">
        <v>14921.38</v>
      </c>
      <c r="J711" s="42">
        <v>17743.07</v>
      </c>
    </row>
    <row r="712" spans="1:10" ht="31" x14ac:dyDescent="0.35">
      <c r="A712" s="29" t="s">
        <v>506</v>
      </c>
      <c r="B712" s="29">
        <v>64733</v>
      </c>
      <c r="C712" s="29" t="s">
        <v>3475</v>
      </c>
      <c r="D712" s="29" t="s">
        <v>3477</v>
      </c>
      <c r="E712" s="32" t="s">
        <v>3476</v>
      </c>
      <c r="F712" s="31" t="s">
        <v>5926</v>
      </c>
      <c r="G712" s="42">
        <v>12357.7</v>
      </c>
      <c r="H712" s="42">
        <v>11362.36</v>
      </c>
      <c r="I712" s="42">
        <v>11698.5</v>
      </c>
      <c r="J712" s="42">
        <v>13910.73</v>
      </c>
    </row>
    <row r="713" spans="1:10" x14ac:dyDescent="0.35">
      <c r="A713" s="29" t="s">
        <v>506</v>
      </c>
      <c r="B713" s="29">
        <v>64733</v>
      </c>
      <c r="C713" s="29" t="s">
        <v>3478</v>
      </c>
      <c r="D713" s="29" t="s">
        <v>3480</v>
      </c>
      <c r="E713" s="32" t="s">
        <v>3479</v>
      </c>
      <c r="F713" s="31" t="s">
        <v>5926</v>
      </c>
      <c r="G713" s="42">
        <v>11910.21</v>
      </c>
      <c r="H713" s="42">
        <v>10950.91</v>
      </c>
      <c r="I713" s="42">
        <v>11274.89</v>
      </c>
      <c r="J713" s="42">
        <v>13407.01</v>
      </c>
    </row>
    <row r="714" spans="1:10" x14ac:dyDescent="0.35">
      <c r="A714" s="29" t="s">
        <v>506</v>
      </c>
      <c r="B714" s="29">
        <v>64733</v>
      </c>
      <c r="C714" s="29" t="s">
        <v>3481</v>
      </c>
      <c r="D714" s="29" t="s">
        <v>3483</v>
      </c>
      <c r="E714" s="32" t="s">
        <v>3482</v>
      </c>
      <c r="F714" s="31" t="s">
        <v>5926</v>
      </c>
      <c r="G714" s="42">
        <v>15571.39</v>
      </c>
      <c r="H714" s="42">
        <v>14317.21</v>
      </c>
      <c r="I714" s="42">
        <v>14740.77</v>
      </c>
      <c r="J714" s="42">
        <v>17528.3</v>
      </c>
    </row>
    <row r="715" spans="1:10" x14ac:dyDescent="0.35">
      <c r="A715" s="29" t="s">
        <v>506</v>
      </c>
      <c r="B715" s="29">
        <v>64733</v>
      </c>
      <c r="C715" s="29" t="s">
        <v>3484</v>
      </c>
      <c r="D715" s="29" t="s">
        <v>3486</v>
      </c>
      <c r="E715" s="32" t="s">
        <v>3485</v>
      </c>
      <c r="F715" s="31" t="s">
        <v>5926</v>
      </c>
      <c r="G715" s="42">
        <v>15520.38</v>
      </c>
      <c r="H715" s="42">
        <v>14270.31</v>
      </c>
      <c r="I715" s="42">
        <v>14692.48</v>
      </c>
      <c r="J715" s="42">
        <v>17470.88</v>
      </c>
    </row>
    <row r="716" spans="1:10" x14ac:dyDescent="0.35">
      <c r="A716" s="29" t="s">
        <v>506</v>
      </c>
      <c r="B716" s="29">
        <v>64733</v>
      </c>
      <c r="C716" s="29" t="s">
        <v>3487</v>
      </c>
      <c r="D716" s="29" t="s">
        <v>3489</v>
      </c>
      <c r="E716" s="32" t="s">
        <v>3488</v>
      </c>
      <c r="F716" s="31" t="s">
        <v>5926</v>
      </c>
      <c r="G716" s="42">
        <v>12117.87</v>
      </c>
      <c r="H716" s="42">
        <v>11141.85</v>
      </c>
      <c r="I716" s="42">
        <v>11471.47</v>
      </c>
      <c r="J716" s="42">
        <v>13640.77</v>
      </c>
    </row>
    <row r="717" spans="1:10" x14ac:dyDescent="0.35">
      <c r="A717" s="29" t="s">
        <v>506</v>
      </c>
      <c r="B717" s="29">
        <v>64733</v>
      </c>
      <c r="C717" s="29" t="s">
        <v>3490</v>
      </c>
      <c r="D717" s="29" t="s">
        <v>3492</v>
      </c>
      <c r="E717" s="32" t="s">
        <v>3491</v>
      </c>
      <c r="F717" s="31" t="s">
        <v>5926</v>
      </c>
      <c r="G717" s="42">
        <v>15544.44</v>
      </c>
      <c r="H717" s="42">
        <v>14292.43</v>
      </c>
      <c r="I717" s="42">
        <v>14715.26</v>
      </c>
      <c r="J717" s="42">
        <v>17497.96</v>
      </c>
    </row>
    <row r="718" spans="1:10" x14ac:dyDescent="0.35">
      <c r="A718" s="29" t="s">
        <v>506</v>
      </c>
      <c r="B718" s="29">
        <v>64733</v>
      </c>
      <c r="C718" s="29" t="s">
        <v>3493</v>
      </c>
      <c r="D718" s="29" t="s">
        <v>3495</v>
      </c>
      <c r="E718" s="32" t="s">
        <v>3494</v>
      </c>
      <c r="F718" s="31" t="s">
        <v>5926</v>
      </c>
      <c r="G718" s="42">
        <v>15616.34</v>
      </c>
      <c r="H718" s="42">
        <v>14358.54</v>
      </c>
      <c r="I718" s="42">
        <v>14783.32</v>
      </c>
      <c r="J718" s="42">
        <v>17578.900000000001</v>
      </c>
    </row>
    <row r="719" spans="1:10" x14ac:dyDescent="0.35">
      <c r="A719" s="29" t="s">
        <v>506</v>
      </c>
      <c r="B719" s="29">
        <v>64733</v>
      </c>
      <c r="C719" s="29" t="s">
        <v>3496</v>
      </c>
      <c r="D719" s="29" t="s">
        <v>3498</v>
      </c>
      <c r="E719" s="32" t="s">
        <v>3497</v>
      </c>
      <c r="F719" s="31" t="s">
        <v>5926</v>
      </c>
      <c r="G719" s="42">
        <v>13957.35</v>
      </c>
      <c r="H719" s="42">
        <v>12833.17</v>
      </c>
      <c r="I719" s="42">
        <v>13212.83</v>
      </c>
      <c r="J719" s="42">
        <v>15711.42</v>
      </c>
    </row>
    <row r="720" spans="1:10" x14ac:dyDescent="0.35">
      <c r="A720" s="29" t="s">
        <v>506</v>
      </c>
      <c r="B720" s="29">
        <v>64733</v>
      </c>
      <c r="C720" s="29" t="s">
        <v>3499</v>
      </c>
      <c r="D720" s="29" t="s">
        <v>3501</v>
      </c>
      <c r="E720" s="32" t="s">
        <v>3500</v>
      </c>
      <c r="F720" s="31" t="s">
        <v>5926</v>
      </c>
      <c r="G720" s="42">
        <v>14141.18</v>
      </c>
      <c r="H720" s="42">
        <v>13002.19</v>
      </c>
      <c r="I720" s="42">
        <v>13386.85</v>
      </c>
      <c r="J720" s="42">
        <v>15918.35</v>
      </c>
    </row>
    <row r="721" spans="1:10" x14ac:dyDescent="0.35">
      <c r="A721" s="29" t="s">
        <v>506</v>
      </c>
      <c r="B721" s="29">
        <v>64733</v>
      </c>
      <c r="C721" s="29" t="s">
        <v>3502</v>
      </c>
      <c r="D721" s="29" t="s">
        <v>3504</v>
      </c>
      <c r="E721" s="32" t="s">
        <v>3503</v>
      </c>
      <c r="F721" s="31" t="s">
        <v>5926</v>
      </c>
      <c r="G721" s="42">
        <v>12170.87</v>
      </c>
      <c r="H721" s="42">
        <v>11190.58</v>
      </c>
      <c r="I721" s="42">
        <v>11521.64</v>
      </c>
      <c r="J721" s="42">
        <v>13700.42</v>
      </c>
    </row>
    <row r="722" spans="1:10" x14ac:dyDescent="0.35">
      <c r="A722" s="29" t="s">
        <v>506</v>
      </c>
      <c r="B722" s="29">
        <v>64733</v>
      </c>
      <c r="C722" s="29" t="s">
        <v>3505</v>
      </c>
      <c r="D722" s="29" t="s">
        <v>3507</v>
      </c>
      <c r="E722" s="32" t="s">
        <v>3506</v>
      </c>
      <c r="F722" s="31" t="s">
        <v>5926</v>
      </c>
      <c r="G722" s="42">
        <v>12439.67</v>
      </c>
      <c r="H722" s="42">
        <v>11437.73</v>
      </c>
      <c r="I722" s="42">
        <v>11776.11</v>
      </c>
      <c r="J722" s="42">
        <v>14003.01</v>
      </c>
    </row>
    <row r="723" spans="1:10" x14ac:dyDescent="0.35">
      <c r="A723" s="29" t="s">
        <v>506</v>
      </c>
      <c r="B723" s="29">
        <v>64733</v>
      </c>
      <c r="C723" s="29" t="s">
        <v>3508</v>
      </c>
      <c r="D723" s="29" t="s">
        <v>3510</v>
      </c>
      <c r="E723" s="32" t="s">
        <v>3509</v>
      </c>
      <c r="F723" s="31" t="s">
        <v>5926</v>
      </c>
      <c r="G723" s="42">
        <v>15650.99</v>
      </c>
      <c r="H723" s="42">
        <v>14390.4</v>
      </c>
      <c r="I723" s="42">
        <v>14816.12</v>
      </c>
      <c r="J723" s="42">
        <v>17617.900000000001</v>
      </c>
    </row>
    <row r="724" spans="1:10" x14ac:dyDescent="0.35">
      <c r="A724" s="29" t="s">
        <v>506</v>
      </c>
      <c r="B724" s="29">
        <v>64733</v>
      </c>
      <c r="C724" s="29" t="s">
        <v>3511</v>
      </c>
      <c r="D724" s="29" t="s">
        <v>3513</v>
      </c>
      <c r="E724" s="32" t="s">
        <v>3512</v>
      </c>
      <c r="F724" s="31" t="s">
        <v>5926</v>
      </c>
      <c r="G724" s="42">
        <v>15600.94</v>
      </c>
      <c r="H724" s="42">
        <v>14344.38</v>
      </c>
      <c r="I724" s="42">
        <v>14768.75</v>
      </c>
      <c r="J724" s="42">
        <v>17561.57</v>
      </c>
    </row>
    <row r="725" spans="1:10" x14ac:dyDescent="0.35">
      <c r="A725" s="29" t="s">
        <v>506</v>
      </c>
      <c r="B725" s="29">
        <v>64733</v>
      </c>
      <c r="C725" s="29" t="s">
        <v>3514</v>
      </c>
      <c r="D725" s="29" t="s">
        <v>3516</v>
      </c>
      <c r="E725" s="32" t="s">
        <v>3515</v>
      </c>
      <c r="F725" s="31" t="s">
        <v>5926</v>
      </c>
      <c r="G725" s="42">
        <v>12741.77</v>
      </c>
      <c r="H725" s="42">
        <v>11715.5</v>
      </c>
      <c r="I725" s="42">
        <v>12062.09</v>
      </c>
      <c r="J725" s="42">
        <v>14343.07</v>
      </c>
    </row>
    <row r="726" spans="1:10" x14ac:dyDescent="0.35">
      <c r="A726" s="29" t="s">
        <v>506</v>
      </c>
      <c r="B726" s="29">
        <v>64733</v>
      </c>
      <c r="C726" s="29" t="s">
        <v>3517</v>
      </c>
      <c r="D726" s="29" t="s">
        <v>3519</v>
      </c>
      <c r="E726" s="32" t="s">
        <v>3518</v>
      </c>
      <c r="F726" s="31" t="s">
        <v>5926</v>
      </c>
      <c r="G726" s="42">
        <v>14389.49</v>
      </c>
      <c r="H726" s="42">
        <v>13230.51</v>
      </c>
      <c r="I726" s="42">
        <v>13621.92</v>
      </c>
      <c r="J726" s="42">
        <v>16197.87</v>
      </c>
    </row>
    <row r="727" spans="1:10" x14ac:dyDescent="0.35">
      <c r="A727" s="29" t="s">
        <v>506</v>
      </c>
      <c r="B727" s="29">
        <v>64733</v>
      </c>
      <c r="C727" s="29" t="s">
        <v>3520</v>
      </c>
      <c r="D727" s="29" t="s">
        <v>3522</v>
      </c>
      <c r="E727" s="32" t="s">
        <v>3521</v>
      </c>
      <c r="F727" s="31" t="s">
        <v>5926</v>
      </c>
      <c r="G727" s="42">
        <v>11881</v>
      </c>
      <c r="H727" s="42">
        <v>10924.05</v>
      </c>
      <c r="I727" s="42">
        <v>11247.23</v>
      </c>
      <c r="J727" s="42">
        <v>13374.12</v>
      </c>
    </row>
    <row r="728" spans="1:10" x14ac:dyDescent="0.35">
      <c r="A728" s="29" t="s">
        <v>506</v>
      </c>
      <c r="B728" s="29">
        <v>64733</v>
      </c>
      <c r="C728" s="29" t="s">
        <v>3523</v>
      </c>
      <c r="D728" s="29" t="s">
        <v>3525</v>
      </c>
      <c r="E728" s="32" t="s">
        <v>3524</v>
      </c>
      <c r="F728" s="31" t="s">
        <v>5926</v>
      </c>
      <c r="G728" s="42">
        <v>12005.32</v>
      </c>
      <c r="H728" s="42">
        <v>11038.37</v>
      </c>
      <c r="I728" s="42">
        <v>11364.93</v>
      </c>
      <c r="J728" s="42">
        <v>13514.07</v>
      </c>
    </row>
    <row r="729" spans="1:10" x14ac:dyDescent="0.35">
      <c r="A729" s="29" t="s">
        <v>506</v>
      </c>
      <c r="B729" s="29">
        <v>64733</v>
      </c>
      <c r="C729" s="29" t="s">
        <v>3526</v>
      </c>
      <c r="D729" s="29" t="s">
        <v>3528</v>
      </c>
      <c r="E729" s="32" t="s">
        <v>3527</v>
      </c>
      <c r="F729" s="31" t="s">
        <v>5926</v>
      </c>
      <c r="G729" s="42">
        <v>12064.88</v>
      </c>
      <c r="H729" s="42">
        <v>11093.13</v>
      </c>
      <c r="I729" s="42">
        <v>11421.31</v>
      </c>
      <c r="J729" s="42">
        <v>13581.12</v>
      </c>
    </row>
    <row r="730" spans="1:10" x14ac:dyDescent="0.35">
      <c r="A730" s="29" t="s">
        <v>506</v>
      </c>
      <c r="B730" s="29">
        <v>64733</v>
      </c>
      <c r="C730" s="29" t="s">
        <v>3529</v>
      </c>
      <c r="D730" s="29" t="s">
        <v>3531</v>
      </c>
      <c r="E730" s="32" t="s">
        <v>3530</v>
      </c>
      <c r="F730" s="31" t="s">
        <v>5926</v>
      </c>
      <c r="G730" s="42">
        <v>15278.8</v>
      </c>
      <c r="H730" s="42">
        <v>14048.19</v>
      </c>
      <c r="I730" s="42">
        <v>14463.79</v>
      </c>
      <c r="J730" s="42">
        <v>17198.939999999999</v>
      </c>
    </row>
    <row r="731" spans="1:10" x14ac:dyDescent="0.35">
      <c r="A731" s="29" t="s">
        <v>506</v>
      </c>
      <c r="B731" s="29">
        <v>64733</v>
      </c>
      <c r="C731" s="29" t="s">
        <v>3532</v>
      </c>
      <c r="D731" s="29" t="s">
        <v>3534</v>
      </c>
      <c r="E731" s="32" t="s">
        <v>3533</v>
      </c>
      <c r="F731" s="31" t="s">
        <v>5926</v>
      </c>
      <c r="G731" s="42">
        <v>11681.71</v>
      </c>
      <c r="H731" s="42">
        <v>10740.82</v>
      </c>
      <c r="I731" s="42">
        <v>11058.58</v>
      </c>
      <c r="J731" s="42">
        <v>13149.79</v>
      </c>
    </row>
    <row r="732" spans="1:10" x14ac:dyDescent="0.35">
      <c r="A732" s="29" t="s">
        <v>506</v>
      </c>
      <c r="B732" s="29">
        <v>64733</v>
      </c>
      <c r="C732" s="29" t="s">
        <v>3535</v>
      </c>
      <c r="D732" s="29" t="s">
        <v>3537</v>
      </c>
      <c r="E732" s="32" t="s">
        <v>3536</v>
      </c>
      <c r="F732" s="31" t="s">
        <v>5926</v>
      </c>
      <c r="G732" s="42">
        <v>11649.56</v>
      </c>
      <c r="H732" s="42">
        <v>10711.25</v>
      </c>
      <c r="I732" s="42">
        <v>11028.14</v>
      </c>
      <c r="J732" s="42">
        <v>13113.59</v>
      </c>
    </row>
    <row r="733" spans="1:10" x14ac:dyDescent="0.35">
      <c r="A733" s="29" t="s">
        <v>506</v>
      </c>
      <c r="B733" s="29">
        <v>64733</v>
      </c>
      <c r="C733" s="29" t="s">
        <v>3538</v>
      </c>
      <c r="D733" s="29" t="s">
        <v>3540</v>
      </c>
      <c r="E733" s="32" t="s">
        <v>3539</v>
      </c>
      <c r="F733" s="31" t="s">
        <v>5926</v>
      </c>
      <c r="G733" s="42">
        <v>12020.5</v>
      </c>
      <c r="H733" s="42">
        <v>11052.32</v>
      </c>
      <c r="I733" s="42">
        <v>11379.29</v>
      </c>
      <c r="J733" s="42">
        <v>13531.15</v>
      </c>
    </row>
    <row r="734" spans="1:10" x14ac:dyDescent="0.35">
      <c r="A734" s="29" t="s">
        <v>506</v>
      </c>
      <c r="B734" s="29">
        <v>64733</v>
      </c>
      <c r="C734" s="29" t="s">
        <v>3541</v>
      </c>
      <c r="D734" s="29" t="s">
        <v>3543</v>
      </c>
      <c r="E734" s="32" t="s">
        <v>3542</v>
      </c>
      <c r="F734" s="31" t="s">
        <v>5926</v>
      </c>
      <c r="G734" s="42">
        <v>14228.76</v>
      </c>
      <c r="H734" s="42">
        <v>13082.72</v>
      </c>
      <c r="I734" s="42">
        <v>13469.76</v>
      </c>
      <c r="J734" s="42">
        <v>16016.94</v>
      </c>
    </row>
    <row r="735" spans="1:10" x14ac:dyDescent="0.35">
      <c r="A735" s="29" t="s">
        <v>506</v>
      </c>
      <c r="B735" s="29">
        <v>64733</v>
      </c>
      <c r="C735" s="29" t="s">
        <v>3544</v>
      </c>
      <c r="D735" s="29" t="s">
        <v>3546</v>
      </c>
      <c r="E735" s="32" t="s">
        <v>3545</v>
      </c>
      <c r="F735" s="31" t="s">
        <v>5926</v>
      </c>
      <c r="G735" s="42">
        <v>12130.1</v>
      </c>
      <c r="H735" s="42">
        <v>11153.1</v>
      </c>
      <c r="I735" s="42">
        <v>11483.05</v>
      </c>
      <c r="J735" s="42">
        <v>13654.53</v>
      </c>
    </row>
    <row r="736" spans="1:10" x14ac:dyDescent="0.35">
      <c r="A736" s="29" t="s">
        <v>506</v>
      </c>
      <c r="B736" s="29">
        <v>64733</v>
      </c>
      <c r="C736" s="29" t="s">
        <v>3547</v>
      </c>
      <c r="D736" s="29" t="s">
        <v>3549</v>
      </c>
      <c r="E736" s="32" t="s">
        <v>3548</v>
      </c>
      <c r="F736" s="31" t="s">
        <v>5926</v>
      </c>
      <c r="G736" s="42">
        <v>12411.37</v>
      </c>
      <c r="H736" s="42">
        <v>11411.71</v>
      </c>
      <c r="I736" s="42">
        <v>11749.31</v>
      </c>
      <c r="J736" s="42">
        <v>13971.15</v>
      </c>
    </row>
    <row r="737" spans="1:10" x14ac:dyDescent="0.35">
      <c r="A737" s="29" t="s">
        <v>506</v>
      </c>
      <c r="B737" s="29">
        <v>64733</v>
      </c>
      <c r="C737" s="29" t="s">
        <v>3550</v>
      </c>
      <c r="D737" s="29" t="s">
        <v>3552</v>
      </c>
      <c r="E737" s="32" t="s">
        <v>3551</v>
      </c>
      <c r="F737" s="31" t="s">
        <v>5926</v>
      </c>
      <c r="G737" s="42">
        <v>12236.54</v>
      </c>
      <c r="H737" s="42">
        <v>11250.96</v>
      </c>
      <c r="I737" s="42">
        <v>11583.81</v>
      </c>
      <c r="J737" s="42">
        <v>13774.35</v>
      </c>
    </row>
    <row r="738" spans="1:10" x14ac:dyDescent="0.35">
      <c r="A738" s="29" t="s">
        <v>506</v>
      </c>
      <c r="B738" s="29">
        <v>64733</v>
      </c>
      <c r="C738" s="29" t="s">
        <v>3553</v>
      </c>
      <c r="D738" s="29" t="s">
        <v>3555</v>
      </c>
      <c r="E738" s="32" t="s">
        <v>3554</v>
      </c>
      <c r="F738" s="31" t="s">
        <v>5926</v>
      </c>
      <c r="G738" s="42">
        <v>15278.8</v>
      </c>
      <c r="H738" s="42">
        <v>14048.19</v>
      </c>
      <c r="I738" s="42">
        <v>14463.79</v>
      </c>
      <c r="J738" s="42">
        <v>17198.939999999999</v>
      </c>
    </row>
    <row r="739" spans="1:10" x14ac:dyDescent="0.35">
      <c r="A739" s="29" t="s">
        <v>506</v>
      </c>
      <c r="B739" s="29">
        <v>64733</v>
      </c>
      <c r="C739" s="29" t="s">
        <v>3556</v>
      </c>
      <c r="D739" s="29" t="s">
        <v>3558</v>
      </c>
      <c r="E739" s="32" t="s">
        <v>3557</v>
      </c>
      <c r="F739" s="31" t="s">
        <v>5926</v>
      </c>
      <c r="G739" s="42">
        <v>14263.41</v>
      </c>
      <c r="H739" s="42">
        <v>13114.58</v>
      </c>
      <c r="I739" s="42">
        <v>13502.56</v>
      </c>
      <c r="J739" s="42">
        <v>16055.95</v>
      </c>
    </row>
    <row r="740" spans="1:10" x14ac:dyDescent="0.35">
      <c r="A740" s="29" t="s">
        <v>506</v>
      </c>
      <c r="B740" s="29">
        <v>64733</v>
      </c>
      <c r="C740" s="29" t="s">
        <v>3559</v>
      </c>
      <c r="D740" s="29" t="s">
        <v>3561</v>
      </c>
      <c r="E740" s="32" t="s">
        <v>3560</v>
      </c>
      <c r="F740" s="31" t="s">
        <v>5926</v>
      </c>
      <c r="G740" s="42">
        <v>12301.53</v>
      </c>
      <c r="H740" s="42">
        <v>11310.72</v>
      </c>
      <c r="I740" s="42">
        <v>11645.34</v>
      </c>
      <c r="J740" s="42">
        <v>13847.51</v>
      </c>
    </row>
    <row r="741" spans="1:10" x14ac:dyDescent="0.35">
      <c r="A741" s="29" t="s">
        <v>506</v>
      </c>
      <c r="B741" s="29">
        <v>64733</v>
      </c>
      <c r="C741" s="29" t="s">
        <v>3562</v>
      </c>
      <c r="D741" s="29" t="s">
        <v>3564</v>
      </c>
      <c r="E741" s="32" t="s">
        <v>3563</v>
      </c>
      <c r="F741" s="31" t="s">
        <v>5926</v>
      </c>
      <c r="G741" s="42">
        <v>12322.37</v>
      </c>
      <c r="H741" s="42">
        <v>11329.87</v>
      </c>
      <c r="I741" s="42">
        <v>11665.06</v>
      </c>
      <c r="J741" s="42">
        <v>13870.96</v>
      </c>
    </row>
    <row r="742" spans="1:10" x14ac:dyDescent="0.35">
      <c r="A742" s="29" t="s">
        <v>506</v>
      </c>
      <c r="B742" s="29">
        <v>64733</v>
      </c>
      <c r="C742" s="29" t="s">
        <v>3565</v>
      </c>
      <c r="D742" s="29" t="s">
        <v>3567</v>
      </c>
      <c r="E742" s="32" t="s">
        <v>3566</v>
      </c>
      <c r="F742" s="31" t="s">
        <v>5926</v>
      </c>
      <c r="G742" s="42">
        <v>11720.21</v>
      </c>
      <c r="H742" s="42">
        <v>10776.22</v>
      </c>
      <c r="I742" s="42">
        <v>11095.02</v>
      </c>
      <c r="J742" s="42">
        <v>13193.13</v>
      </c>
    </row>
    <row r="743" spans="1:10" x14ac:dyDescent="0.35">
      <c r="A743" s="29" t="s">
        <v>506</v>
      </c>
      <c r="B743" s="29">
        <v>64733</v>
      </c>
      <c r="C743" s="29" t="s">
        <v>3568</v>
      </c>
      <c r="D743" s="29" t="s">
        <v>3570</v>
      </c>
      <c r="E743" s="32" t="s">
        <v>3569</v>
      </c>
      <c r="F743" s="31" t="s">
        <v>5926</v>
      </c>
      <c r="G743" s="42">
        <v>13478.05</v>
      </c>
      <c r="H743" s="42">
        <v>12392.47</v>
      </c>
      <c r="I743" s="42">
        <v>12759.09</v>
      </c>
      <c r="J743" s="42">
        <v>15171.88</v>
      </c>
    </row>
    <row r="744" spans="1:10" x14ac:dyDescent="0.35">
      <c r="A744" s="29" t="s">
        <v>506</v>
      </c>
      <c r="B744" s="29">
        <v>64733</v>
      </c>
      <c r="C744" s="29" t="s">
        <v>3571</v>
      </c>
      <c r="D744" s="29" t="s">
        <v>3573</v>
      </c>
      <c r="E744" s="32" t="s">
        <v>3572</v>
      </c>
      <c r="F744" s="31" t="s">
        <v>5926</v>
      </c>
      <c r="G744" s="42">
        <v>12143.01</v>
      </c>
      <c r="H744" s="42">
        <v>11164.96</v>
      </c>
      <c r="I744" s="42">
        <v>11495.27</v>
      </c>
      <c r="J744" s="42">
        <v>13669.07</v>
      </c>
    </row>
    <row r="745" spans="1:10" x14ac:dyDescent="0.35">
      <c r="A745" s="29" t="s">
        <v>506</v>
      </c>
      <c r="B745" s="29">
        <v>64733</v>
      </c>
      <c r="C745" s="29" t="s">
        <v>3574</v>
      </c>
      <c r="D745" s="29" t="s">
        <v>3576</v>
      </c>
      <c r="E745" s="32" t="s">
        <v>3575</v>
      </c>
      <c r="F745" s="31" t="s">
        <v>5926</v>
      </c>
      <c r="G745" s="42">
        <v>11786.34</v>
      </c>
      <c r="H745" s="42">
        <v>10837.02</v>
      </c>
      <c r="I745" s="42">
        <v>11157.62</v>
      </c>
      <c r="J745" s="42">
        <v>13267.57</v>
      </c>
    </row>
    <row r="746" spans="1:10" x14ac:dyDescent="0.35">
      <c r="A746" s="29" t="s">
        <v>506</v>
      </c>
      <c r="B746" s="29">
        <v>64733</v>
      </c>
      <c r="C746" s="29" t="s">
        <v>3577</v>
      </c>
      <c r="D746" s="29" t="s">
        <v>3579</v>
      </c>
      <c r="E746" s="32" t="s">
        <v>3578</v>
      </c>
      <c r="F746" s="31" t="s">
        <v>5926</v>
      </c>
      <c r="G746" s="42">
        <v>15610</v>
      </c>
      <c r="H746" s="42">
        <v>14352.71</v>
      </c>
      <c r="I746" s="42">
        <v>14777.32</v>
      </c>
      <c r="J746" s="42">
        <v>17571.759999999998</v>
      </c>
    </row>
    <row r="747" spans="1:10" x14ac:dyDescent="0.35">
      <c r="A747" s="29" t="s">
        <v>506</v>
      </c>
      <c r="B747" s="29">
        <v>64733</v>
      </c>
      <c r="C747" s="29" t="s">
        <v>3580</v>
      </c>
      <c r="D747" s="29" t="s">
        <v>3582</v>
      </c>
      <c r="E747" s="32" t="s">
        <v>3581</v>
      </c>
      <c r="F747" s="31" t="s">
        <v>5926</v>
      </c>
      <c r="G747" s="42">
        <v>14397.19</v>
      </c>
      <c r="H747" s="42">
        <v>13237.59</v>
      </c>
      <c r="I747" s="42">
        <v>13629.21</v>
      </c>
      <c r="J747" s="42">
        <v>16206.54</v>
      </c>
    </row>
    <row r="748" spans="1:10" x14ac:dyDescent="0.35">
      <c r="A748" s="29" t="s">
        <v>506</v>
      </c>
      <c r="B748" s="29">
        <v>64733</v>
      </c>
      <c r="C748" s="29" t="s">
        <v>3583</v>
      </c>
      <c r="D748" s="29" t="s">
        <v>3585</v>
      </c>
      <c r="E748" s="32" t="s">
        <v>3584</v>
      </c>
      <c r="F748" s="31" t="s">
        <v>5926</v>
      </c>
      <c r="G748" s="42">
        <v>11741.27</v>
      </c>
      <c r="H748" s="42">
        <v>10795.58</v>
      </c>
      <c r="I748" s="42">
        <v>11114.96</v>
      </c>
      <c r="J748" s="42">
        <v>13216.84</v>
      </c>
    </row>
    <row r="749" spans="1:10" x14ac:dyDescent="0.35">
      <c r="A749" s="29" t="s">
        <v>506</v>
      </c>
      <c r="B749" s="29">
        <v>64733</v>
      </c>
      <c r="C749" s="29" t="s">
        <v>3586</v>
      </c>
      <c r="D749" s="29" t="s">
        <v>3588</v>
      </c>
      <c r="E749" s="32" t="s">
        <v>3587</v>
      </c>
      <c r="F749" s="31" t="s">
        <v>5926</v>
      </c>
      <c r="G749" s="42">
        <v>15477.07</v>
      </c>
      <c r="H749" s="42">
        <v>14230.48</v>
      </c>
      <c r="I749" s="42">
        <v>14651.48</v>
      </c>
      <c r="J749" s="42">
        <v>17422.13</v>
      </c>
    </row>
    <row r="750" spans="1:10" x14ac:dyDescent="0.35">
      <c r="A750" s="29" t="s">
        <v>506</v>
      </c>
      <c r="B750" s="29">
        <v>64733</v>
      </c>
      <c r="C750" s="29" t="s">
        <v>3589</v>
      </c>
      <c r="D750" s="29" t="s">
        <v>3591</v>
      </c>
      <c r="E750" s="32" t="s">
        <v>3590</v>
      </c>
      <c r="F750" s="31" t="s">
        <v>5926</v>
      </c>
      <c r="G750" s="42">
        <v>15677.71</v>
      </c>
      <c r="H750" s="42">
        <v>14414.97</v>
      </c>
      <c r="I750" s="42">
        <v>14841.42</v>
      </c>
      <c r="J750" s="42">
        <v>17647.98</v>
      </c>
    </row>
    <row r="751" spans="1:10" x14ac:dyDescent="0.35">
      <c r="A751" s="29" t="s">
        <v>506</v>
      </c>
      <c r="B751" s="29">
        <v>64733</v>
      </c>
      <c r="C751" s="29" t="s">
        <v>3592</v>
      </c>
      <c r="D751" s="29" t="s">
        <v>3594</v>
      </c>
      <c r="E751" s="32" t="s">
        <v>3593</v>
      </c>
      <c r="F751" s="31" t="s">
        <v>5926</v>
      </c>
      <c r="G751" s="42">
        <v>12056.5</v>
      </c>
      <c r="H751" s="42">
        <v>11085.42</v>
      </c>
      <c r="I751" s="42">
        <v>11413.38</v>
      </c>
      <c r="J751" s="42">
        <v>13571.69</v>
      </c>
    </row>
    <row r="752" spans="1:10" x14ac:dyDescent="0.35">
      <c r="A752" s="29" t="s">
        <v>506</v>
      </c>
      <c r="B752" s="29">
        <v>64733</v>
      </c>
      <c r="C752" s="29" t="s">
        <v>3595</v>
      </c>
      <c r="D752" s="29" t="s">
        <v>3597</v>
      </c>
      <c r="E752" s="32" t="s">
        <v>3596</v>
      </c>
      <c r="F752" s="31" t="s">
        <v>5926</v>
      </c>
      <c r="G752" s="42">
        <v>12411.59</v>
      </c>
      <c r="H752" s="42">
        <v>11411.91</v>
      </c>
      <c r="I752" s="42">
        <v>11749.52</v>
      </c>
      <c r="J752" s="42">
        <v>13971.4</v>
      </c>
    </row>
    <row r="753" spans="1:10" x14ac:dyDescent="0.35">
      <c r="A753" s="29" t="s">
        <v>506</v>
      </c>
      <c r="B753" s="29">
        <v>64733</v>
      </c>
      <c r="C753" s="29" t="s">
        <v>3598</v>
      </c>
      <c r="D753" s="29" t="s">
        <v>3600</v>
      </c>
      <c r="E753" s="32" t="s">
        <v>3599</v>
      </c>
      <c r="F753" s="31" t="s">
        <v>5926</v>
      </c>
      <c r="G753" s="42">
        <v>15776.68</v>
      </c>
      <c r="H753" s="42">
        <v>14505.96</v>
      </c>
      <c r="I753" s="42">
        <v>14935.1</v>
      </c>
      <c r="J753" s="42">
        <v>17759.38</v>
      </c>
    </row>
    <row r="754" spans="1:10" x14ac:dyDescent="0.35">
      <c r="A754" s="29" t="s">
        <v>506</v>
      </c>
      <c r="B754" s="29">
        <v>64733</v>
      </c>
      <c r="C754" s="29" t="s">
        <v>3601</v>
      </c>
      <c r="D754" s="29" t="s">
        <v>3603</v>
      </c>
      <c r="E754" s="32" t="s">
        <v>3602</v>
      </c>
      <c r="F754" s="31" t="s">
        <v>5926</v>
      </c>
      <c r="G754" s="42">
        <v>12714.82</v>
      </c>
      <c r="H754" s="42">
        <v>11690.72</v>
      </c>
      <c r="I754" s="42">
        <v>12036.58</v>
      </c>
      <c r="J754" s="42">
        <v>14312.74</v>
      </c>
    </row>
    <row r="755" spans="1:10" x14ac:dyDescent="0.35">
      <c r="A755" s="29" t="s">
        <v>506</v>
      </c>
      <c r="B755" s="29">
        <v>64733</v>
      </c>
      <c r="C755" s="29" t="s">
        <v>3604</v>
      </c>
      <c r="D755" s="29" t="s">
        <v>3606</v>
      </c>
      <c r="E755" s="32" t="s">
        <v>3605</v>
      </c>
      <c r="F755" s="31" t="s">
        <v>5926</v>
      </c>
      <c r="G755" s="42">
        <v>12319.88</v>
      </c>
      <c r="H755" s="42">
        <v>11327.58</v>
      </c>
      <c r="I755" s="42">
        <v>11662.7</v>
      </c>
      <c r="J755" s="42">
        <v>13868.16</v>
      </c>
    </row>
    <row r="756" spans="1:10" x14ac:dyDescent="0.35">
      <c r="A756" s="29" t="s">
        <v>506</v>
      </c>
      <c r="B756" s="29">
        <v>64733</v>
      </c>
      <c r="C756" s="29" t="s">
        <v>3607</v>
      </c>
      <c r="D756" s="29" t="s">
        <v>3609</v>
      </c>
      <c r="E756" s="32" t="s">
        <v>3608</v>
      </c>
      <c r="F756" s="31" t="s">
        <v>5926</v>
      </c>
      <c r="G756" s="42">
        <v>13335.61</v>
      </c>
      <c r="H756" s="42">
        <v>12261.5</v>
      </c>
      <c r="I756" s="42">
        <v>12624.25</v>
      </c>
      <c r="J756" s="42">
        <v>15011.54</v>
      </c>
    </row>
    <row r="757" spans="1:10" x14ac:dyDescent="0.35">
      <c r="A757" s="29" t="s">
        <v>506</v>
      </c>
      <c r="B757" s="29">
        <v>64733</v>
      </c>
      <c r="C757" s="29" t="s">
        <v>3610</v>
      </c>
      <c r="D757" s="29" t="s">
        <v>3612</v>
      </c>
      <c r="E757" s="32" t="s">
        <v>3611</v>
      </c>
      <c r="F757" s="31" t="s">
        <v>5926</v>
      </c>
      <c r="G757" s="42">
        <v>11919.04</v>
      </c>
      <c r="H757" s="42">
        <v>10959.04</v>
      </c>
      <c r="I757" s="42">
        <v>11283.25</v>
      </c>
      <c r="J757" s="42">
        <v>13416.95</v>
      </c>
    </row>
    <row r="758" spans="1:10" x14ac:dyDescent="0.35">
      <c r="A758" s="29" t="s">
        <v>506</v>
      </c>
      <c r="B758" s="29">
        <v>64733</v>
      </c>
      <c r="C758" s="29" t="s">
        <v>3613</v>
      </c>
      <c r="D758" s="29" t="s">
        <v>3615</v>
      </c>
      <c r="E758" s="32" t="s">
        <v>3614</v>
      </c>
      <c r="F758" s="31" t="s">
        <v>5926</v>
      </c>
      <c r="G758" s="42">
        <v>12342.3</v>
      </c>
      <c r="H758" s="42">
        <v>11348.2</v>
      </c>
      <c r="I758" s="42">
        <v>11683.92</v>
      </c>
      <c r="J758" s="42">
        <v>13893.39</v>
      </c>
    </row>
    <row r="759" spans="1:10" x14ac:dyDescent="0.35">
      <c r="A759" s="29" t="s">
        <v>506</v>
      </c>
      <c r="B759" s="29">
        <v>64733</v>
      </c>
      <c r="C759" s="29" t="s">
        <v>3616</v>
      </c>
      <c r="D759" s="29" t="s">
        <v>3618</v>
      </c>
      <c r="E759" s="32" t="s">
        <v>3617</v>
      </c>
      <c r="F759" s="31" t="s">
        <v>5926</v>
      </c>
      <c r="G759" s="42">
        <v>12440.13</v>
      </c>
      <c r="H759" s="42">
        <v>11438.15</v>
      </c>
      <c r="I759" s="42">
        <v>11776.54</v>
      </c>
      <c r="J759" s="42">
        <v>14003.52</v>
      </c>
    </row>
    <row r="760" spans="1:10" x14ac:dyDescent="0.35">
      <c r="A760" s="29" t="s">
        <v>506</v>
      </c>
      <c r="B760" s="29">
        <v>64733</v>
      </c>
      <c r="C760" s="29" t="s">
        <v>3619</v>
      </c>
      <c r="D760" s="29" t="s">
        <v>3621</v>
      </c>
      <c r="E760" s="32" t="s">
        <v>3620</v>
      </c>
      <c r="F760" s="31" t="s">
        <v>5926</v>
      </c>
      <c r="G760" s="42">
        <v>15798.64</v>
      </c>
      <c r="H760" s="42">
        <v>14526.16</v>
      </c>
      <c r="I760" s="42">
        <v>14955.9</v>
      </c>
      <c r="J760" s="42">
        <v>17784.11</v>
      </c>
    </row>
    <row r="761" spans="1:10" ht="31" x14ac:dyDescent="0.35">
      <c r="A761" s="29" t="s">
        <v>506</v>
      </c>
      <c r="B761" s="29">
        <v>64733</v>
      </c>
      <c r="C761" s="29" t="s">
        <v>3622</v>
      </c>
      <c r="D761" s="29" t="s">
        <v>3624</v>
      </c>
      <c r="E761" s="32" t="s">
        <v>3623</v>
      </c>
      <c r="F761" s="31" t="s">
        <v>5926</v>
      </c>
      <c r="G761" s="42">
        <v>11986.53</v>
      </c>
      <c r="H761" s="42">
        <v>11021.08</v>
      </c>
      <c r="I761" s="42">
        <v>11347.13</v>
      </c>
      <c r="J761" s="42">
        <v>13492.92</v>
      </c>
    </row>
    <row r="762" spans="1:10" x14ac:dyDescent="0.35">
      <c r="A762" s="29" t="s">
        <v>506</v>
      </c>
      <c r="B762" s="29">
        <v>64733</v>
      </c>
      <c r="C762" s="29" t="s">
        <v>3625</v>
      </c>
      <c r="D762" s="29" t="s">
        <v>3627</v>
      </c>
      <c r="E762" s="32" t="s">
        <v>3626</v>
      </c>
      <c r="F762" s="31" t="s">
        <v>5926</v>
      </c>
      <c r="G762" s="42">
        <v>11786.56</v>
      </c>
      <c r="H762" s="42">
        <v>10837.23</v>
      </c>
      <c r="I762" s="42">
        <v>11157.84</v>
      </c>
      <c r="J762" s="42">
        <v>13267.82</v>
      </c>
    </row>
    <row r="763" spans="1:10" x14ac:dyDescent="0.35">
      <c r="A763" s="29" t="s">
        <v>506</v>
      </c>
      <c r="B763" s="29">
        <v>64733</v>
      </c>
      <c r="C763" s="29" t="s">
        <v>3628</v>
      </c>
      <c r="D763" s="29" t="s">
        <v>3630</v>
      </c>
      <c r="E763" s="32" t="s">
        <v>3629</v>
      </c>
      <c r="F763" s="31" t="s">
        <v>5926</v>
      </c>
      <c r="G763" s="42">
        <v>12261.9</v>
      </c>
      <c r="H763" s="42">
        <v>11274.28</v>
      </c>
      <c r="I763" s="42">
        <v>11607.82</v>
      </c>
      <c r="J763" s="42">
        <v>13802.9</v>
      </c>
    </row>
    <row r="764" spans="1:10" x14ac:dyDescent="0.35">
      <c r="A764" s="29" t="s">
        <v>506</v>
      </c>
      <c r="B764" s="29">
        <v>64733</v>
      </c>
      <c r="C764" s="29" t="s">
        <v>3631</v>
      </c>
      <c r="D764" s="29" t="s">
        <v>3633</v>
      </c>
      <c r="E764" s="32" t="s">
        <v>3632</v>
      </c>
      <c r="F764" s="31" t="s">
        <v>5926</v>
      </c>
      <c r="G764" s="42">
        <v>12355.2</v>
      </c>
      <c r="H764" s="42">
        <v>11360.07</v>
      </c>
      <c r="I764" s="42">
        <v>11696.14</v>
      </c>
      <c r="J764" s="42">
        <v>13907.93</v>
      </c>
    </row>
    <row r="765" spans="1:10" ht="31" x14ac:dyDescent="0.35">
      <c r="A765" s="29" t="s">
        <v>506</v>
      </c>
      <c r="B765" s="29">
        <v>64733</v>
      </c>
      <c r="C765" s="29" t="s">
        <v>3634</v>
      </c>
      <c r="D765" s="29" t="s">
        <v>3636</v>
      </c>
      <c r="E765" s="32" t="s">
        <v>3635</v>
      </c>
      <c r="F765" s="31" t="s">
        <v>5926</v>
      </c>
      <c r="G765" s="42">
        <v>12088.66</v>
      </c>
      <c r="H765" s="42">
        <v>11114.99</v>
      </c>
      <c r="I765" s="42">
        <v>11443.82</v>
      </c>
      <c r="J765" s="42">
        <v>13607.88</v>
      </c>
    </row>
    <row r="766" spans="1:10" x14ac:dyDescent="0.35">
      <c r="A766" s="29" t="s">
        <v>506</v>
      </c>
      <c r="B766" s="29">
        <v>64733</v>
      </c>
      <c r="C766" s="29" t="s">
        <v>3637</v>
      </c>
      <c r="D766" s="29" t="s">
        <v>3639</v>
      </c>
      <c r="E766" s="32" t="s">
        <v>3638</v>
      </c>
      <c r="F766" s="31" t="s">
        <v>5926</v>
      </c>
      <c r="G766" s="42">
        <v>12930.41</v>
      </c>
      <c r="H766" s="42">
        <v>11888.95</v>
      </c>
      <c r="I766" s="42">
        <v>12240.67</v>
      </c>
      <c r="J766" s="42">
        <v>14555.42</v>
      </c>
    </row>
    <row r="767" spans="1:10" x14ac:dyDescent="0.35">
      <c r="A767" s="29" t="s">
        <v>506</v>
      </c>
      <c r="B767" s="29">
        <v>64733</v>
      </c>
      <c r="C767" s="29" t="s">
        <v>3640</v>
      </c>
      <c r="D767" s="29" t="s">
        <v>3642</v>
      </c>
      <c r="E767" s="32" t="s">
        <v>3641</v>
      </c>
      <c r="F767" s="31" t="s">
        <v>5926</v>
      </c>
      <c r="G767" s="42">
        <v>13318.28</v>
      </c>
      <c r="H767" s="42">
        <v>12245.57</v>
      </c>
      <c r="I767" s="42">
        <v>12607.85</v>
      </c>
      <c r="J767" s="42">
        <v>14992.04</v>
      </c>
    </row>
    <row r="768" spans="1:10" x14ac:dyDescent="0.35">
      <c r="A768" s="29" t="s">
        <v>506</v>
      </c>
      <c r="B768" s="29">
        <v>64733</v>
      </c>
      <c r="C768" s="29" t="s">
        <v>3643</v>
      </c>
      <c r="D768" s="29" t="s">
        <v>3645</v>
      </c>
      <c r="E768" s="32" t="s">
        <v>3644</v>
      </c>
      <c r="F768" s="31" t="s">
        <v>5926</v>
      </c>
      <c r="G768" s="42">
        <v>12071.9</v>
      </c>
      <c r="H768" s="42">
        <v>11099.58</v>
      </c>
      <c r="I768" s="42">
        <v>11427.95</v>
      </c>
      <c r="J768" s="42">
        <v>13589.02</v>
      </c>
    </row>
    <row r="769" spans="1:10" x14ac:dyDescent="0.35">
      <c r="A769" s="29" t="s">
        <v>506</v>
      </c>
      <c r="B769" s="29">
        <v>64733</v>
      </c>
      <c r="C769" s="29" t="s">
        <v>3646</v>
      </c>
      <c r="D769" s="29" t="s">
        <v>3648</v>
      </c>
      <c r="E769" s="32" t="s">
        <v>3647</v>
      </c>
      <c r="F769" s="31" t="s">
        <v>5926</v>
      </c>
      <c r="G769" s="42">
        <v>12453.71</v>
      </c>
      <c r="H769" s="42">
        <v>11450.64</v>
      </c>
      <c r="I769" s="42">
        <v>11789.4</v>
      </c>
      <c r="J769" s="42">
        <v>14018.82</v>
      </c>
    </row>
    <row r="770" spans="1:10" x14ac:dyDescent="0.35">
      <c r="A770" s="29" t="s">
        <v>506</v>
      </c>
      <c r="B770" s="29">
        <v>64733</v>
      </c>
      <c r="C770" s="29" t="s">
        <v>3649</v>
      </c>
      <c r="D770" s="29" t="s">
        <v>3651</v>
      </c>
      <c r="E770" s="32" t="s">
        <v>3650</v>
      </c>
      <c r="F770" s="31" t="s">
        <v>5926</v>
      </c>
      <c r="G770" s="42">
        <v>12670.55</v>
      </c>
      <c r="H770" s="42">
        <v>11650.01</v>
      </c>
      <c r="I770" s="42">
        <v>11994.67</v>
      </c>
      <c r="J770" s="42">
        <v>14262.9</v>
      </c>
    </row>
    <row r="771" spans="1:10" x14ac:dyDescent="0.35">
      <c r="A771" s="29" t="s">
        <v>506</v>
      </c>
      <c r="B771" s="29">
        <v>64733</v>
      </c>
      <c r="C771" s="29" t="s">
        <v>3652</v>
      </c>
      <c r="D771" s="29" t="s">
        <v>3654</v>
      </c>
      <c r="E771" s="32" t="s">
        <v>3653</v>
      </c>
      <c r="F771" s="31" t="s">
        <v>5926</v>
      </c>
      <c r="G771" s="42">
        <v>12452.81</v>
      </c>
      <c r="H771" s="42">
        <v>11449.81</v>
      </c>
      <c r="I771" s="42">
        <v>11788.54</v>
      </c>
      <c r="J771" s="42">
        <v>14017.8</v>
      </c>
    </row>
    <row r="772" spans="1:10" x14ac:dyDescent="0.35">
      <c r="A772" s="29" t="s">
        <v>506</v>
      </c>
      <c r="B772" s="29">
        <v>64733</v>
      </c>
      <c r="C772" s="29" t="s">
        <v>3655</v>
      </c>
      <c r="D772" s="29" t="s">
        <v>3657</v>
      </c>
      <c r="E772" s="32" t="s">
        <v>3656</v>
      </c>
      <c r="F772" s="31" t="s">
        <v>5926</v>
      </c>
      <c r="G772" s="42">
        <v>11972.49</v>
      </c>
      <c r="H772" s="42">
        <v>11008.17</v>
      </c>
      <c r="I772" s="42">
        <v>11333.84</v>
      </c>
      <c r="J772" s="42">
        <v>13477.11</v>
      </c>
    </row>
    <row r="773" spans="1:10" x14ac:dyDescent="0.35">
      <c r="A773" s="29" t="s">
        <v>506</v>
      </c>
      <c r="B773" s="29">
        <v>64733</v>
      </c>
      <c r="C773" s="29" t="s">
        <v>3658</v>
      </c>
      <c r="D773" s="29" t="s">
        <v>3660</v>
      </c>
      <c r="E773" s="32" t="s">
        <v>3659</v>
      </c>
      <c r="F773" s="31" t="s">
        <v>5926</v>
      </c>
      <c r="G773" s="42">
        <v>11955.5</v>
      </c>
      <c r="H773" s="42">
        <v>10992.56</v>
      </c>
      <c r="I773" s="42">
        <v>11317.76</v>
      </c>
      <c r="J773" s="42">
        <v>13457.99</v>
      </c>
    </row>
    <row r="774" spans="1:10" x14ac:dyDescent="0.35">
      <c r="A774" s="29" t="s">
        <v>506</v>
      </c>
      <c r="B774" s="29">
        <v>64733</v>
      </c>
      <c r="C774" s="29" t="s">
        <v>3661</v>
      </c>
      <c r="D774" s="29" t="s">
        <v>3663</v>
      </c>
      <c r="E774" s="32" t="s">
        <v>3662</v>
      </c>
      <c r="F774" s="31" t="s">
        <v>5926</v>
      </c>
      <c r="G774" s="42">
        <v>11795.62</v>
      </c>
      <c r="H774" s="42">
        <v>10845.56</v>
      </c>
      <c r="I774" s="42">
        <v>11166.41</v>
      </c>
      <c r="J774" s="42">
        <v>13278.02</v>
      </c>
    </row>
    <row r="775" spans="1:10" x14ac:dyDescent="0.35">
      <c r="A775" s="29" t="s">
        <v>506</v>
      </c>
      <c r="B775" s="29">
        <v>64733</v>
      </c>
      <c r="C775" s="29" t="s">
        <v>3664</v>
      </c>
      <c r="D775" s="29" t="s">
        <v>3666</v>
      </c>
      <c r="E775" s="32" t="s">
        <v>3665</v>
      </c>
      <c r="F775" s="31" t="s">
        <v>5926</v>
      </c>
      <c r="G775" s="42">
        <v>15807.02</v>
      </c>
      <c r="H775" s="42">
        <v>14533.86</v>
      </c>
      <c r="I775" s="42">
        <v>14963.83</v>
      </c>
      <c r="J775" s="42">
        <v>17793.54</v>
      </c>
    </row>
    <row r="776" spans="1:10" x14ac:dyDescent="0.35">
      <c r="A776" s="29" t="s">
        <v>506</v>
      </c>
      <c r="B776" s="29">
        <v>64733</v>
      </c>
      <c r="C776" s="29" t="s">
        <v>3667</v>
      </c>
      <c r="D776" s="29" t="s">
        <v>3669</v>
      </c>
      <c r="E776" s="32" t="s">
        <v>3668</v>
      </c>
      <c r="F776" s="31" t="s">
        <v>5926</v>
      </c>
      <c r="G776" s="42">
        <v>15889.23</v>
      </c>
      <c r="H776" s="42">
        <v>14609.44</v>
      </c>
      <c r="I776" s="42">
        <v>15041.65</v>
      </c>
      <c r="J776" s="42">
        <v>17886.080000000002</v>
      </c>
    </row>
    <row r="777" spans="1:10" ht="31" x14ac:dyDescent="0.35">
      <c r="A777" s="29" t="s">
        <v>506</v>
      </c>
      <c r="B777" s="29">
        <v>64733</v>
      </c>
      <c r="C777" s="29" t="s">
        <v>3670</v>
      </c>
      <c r="D777" s="29" t="s">
        <v>3672</v>
      </c>
      <c r="E777" s="32" t="s">
        <v>3671</v>
      </c>
      <c r="F777" s="31" t="s">
        <v>5926</v>
      </c>
      <c r="G777" s="42">
        <v>15232.61</v>
      </c>
      <c r="H777" s="42">
        <v>14005.71</v>
      </c>
      <c r="I777" s="42">
        <v>14420.06</v>
      </c>
      <c r="J777" s="42">
        <v>17146.939999999999</v>
      </c>
    </row>
    <row r="778" spans="1:10" x14ac:dyDescent="0.35">
      <c r="A778" s="29" t="s">
        <v>506</v>
      </c>
      <c r="B778" s="29">
        <v>64733</v>
      </c>
      <c r="C778" s="29" t="s">
        <v>3673</v>
      </c>
      <c r="D778" s="29" t="s">
        <v>3675</v>
      </c>
      <c r="E778" s="32" t="s">
        <v>3674</v>
      </c>
      <c r="F778" s="31" t="s">
        <v>5926</v>
      </c>
      <c r="G778" s="42">
        <v>15816.31</v>
      </c>
      <c r="H778" s="42">
        <v>14542.4</v>
      </c>
      <c r="I778" s="42">
        <v>14972.62</v>
      </c>
      <c r="J778" s="42">
        <v>17804</v>
      </c>
    </row>
    <row r="779" spans="1:10" x14ac:dyDescent="0.35">
      <c r="A779" s="29" t="s">
        <v>506</v>
      </c>
      <c r="B779" s="29">
        <v>64733</v>
      </c>
      <c r="C779" s="29" t="s">
        <v>3676</v>
      </c>
      <c r="D779" s="29" t="s">
        <v>3678</v>
      </c>
      <c r="E779" s="32" t="s">
        <v>3677</v>
      </c>
      <c r="F779" s="31" t="s">
        <v>5926</v>
      </c>
      <c r="G779" s="42">
        <v>15883.79</v>
      </c>
      <c r="H779" s="42">
        <v>14604.45</v>
      </c>
      <c r="I779" s="42">
        <v>15036.51</v>
      </c>
      <c r="J779" s="42">
        <v>17879.96</v>
      </c>
    </row>
    <row r="780" spans="1:10" x14ac:dyDescent="0.35">
      <c r="A780" s="29" t="s">
        <v>506</v>
      </c>
      <c r="B780" s="29">
        <v>64733</v>
      </c>
      <c r="C780" s="29" t="s">
        <v>3679</v>
      </c>
      <c r="D780" s="29" t="s">
        <v>3681</v>
      </c>
      <c r="E780" s="32" t="s">
        <v>3680</v>
      </c>
      <c r="F780" s="31" t="s">
        <v>5926</v>
      </c>
      <c r="G780" s="42">
        <v>13245.14</v>
      </c>
      <c r="H780" s="42">
        <v>12178.32</v>
      </c>
      <c r="I780" s="42">
        <v>12538.6</v>
      </c>
      <c r="J780" s="42">
        <v>14909.7</v>
      </c>
    </row>
    <row r="781" spans="1:10" x14ac:dyDescent="0.35">
      <c r="A781" s="29" t="s">
        <v>506</v>
      </c>
      <c r="B781" s="29">
        <v>64733</v>
      </c>
      <c r="C781" s="29" t="s">
        <v>3682</v>
      </c>
      <c r="D781" s="29" t="s">
        <v>3684</v>
      </c>
      <c r="E781" s="32" t="s">
        <v>3683</v>
      </c>
      <c r="F781" s="31" t="s">
        <v>5926</v>
      </c>
      <c r="G781" s="42">
        <v>11896.85</v>
      </c>
      <c r="H781" s="42">
        <v>10938.63</v>
      </c>
      <c r="I781" s="42">
        <v>11262.24</v>
      </c>
      <c r="J781" s="42">
        <v>13391.97</v>
      </c>
    </row>
    <row r="782" spans="1:10" x14ac:dyDescent="0.35">
      <c r="A782" s="29" t="s">
        <v>506</v>
      </c>
      <c r="B782" s="29">
        <v>64733</v>
      </c>
      <c r="C782" s="29" t="s">
        <v>3685</v>
      </c>
      <c r="D782" s="29" t="s">
        <v>3687</v>
      </c>
      <c r="E782" s="32" t="s">
        <v>3686</v>
      </c>
      <c r="F782" s="31" t="s">
        <v>5926</v>
      </c>
      <c r="G782" s="42">
        <v>15784.38</v>
      </c>
      <c r="H782" s="42">
        <v>14513.04</v>
      </c>
      <c r="I782" s="42">
        <v>14942.39</v>
      </c>
      <c r="J782" s="42">
        <v>17768.05</v>
      </c>
    </row>
    <row r="783" spans="1:10" x14ac:dyDescent="0.35">
      <c r="A783" s="29" t="s">
        <v>506</v>
      </c>
      <c r="B783" s="29">
        <v>64733</v>
      </c>
      <c r="C783" s="29" t="s">
        <v>3688</v>
      </c>
      <c r="D783" s="29" t="s">
        <v>3690</v>
      </c>
      <c r="E783" s="32" t="s">
        <v>3689</v>
      </c>
      <c r="F783" s="31" t="s">
        <v>5926</v>
      </c>
      <c r="G783" s="42">
        <v>11793.58</v>
      </c>
      <c r="H783" s="42">
        <v>10843.68</v>
      </c>
      <c r="I783" s="42">
        <v>11164.48</v>
      </c>
      <c r="J783" s="42">
        <v>13275.72</v>
      </c>
    </row>
    <row r="784" spans="1:10" x14ac:dyDescent="0.35">
      <c r="A784" s="29" t="s">
        <v>506</v>
      </c>
      <c r="B784" s="29">
        <v>64733</v>
      </c>
      <c r="C784" s="29" t="s">
        <v>3691</v>
      </c>
      <c r="D784" s="29" t="s">
        <v>3693</v>
      </c>
      <c r="E784" s="32" t="s">
        <v>3692</v>
      </c>
      <c r="F784" s="31" t="s">
        <v>5926</v>
      </c>
      <c r="G784" s="42">
        <v>15432.8</v>
      </c>
      <c r="H784" s="42">
        <v>14189.78</v>
      </c>
      <c r="I784" s="42">
        <v>14609.57</v>
      </c>
      <c r="J784" s="42">
        <v>17372.29</v>
      </c>
    </row>
    <row r="785" spans="1:10" x14ac:dyDescent="0.35">
      <c r="A785" s="29" t="s">
        <v>506</v>
      </c>
      <c r="B785" s="29">
        <v>64733</v>
      </c>
      <c r="C785" s="29" t="s">
        <v>3694</v>
      </c>
      <c r="D785" s="29" t="s">
        <v>3696</v>
      </c>
      <c r="E785" s="32" t="s">
        <v>3695</v>
      </c>
      <c r="F785" s="31" t="s">
        <v>5926</v>
      </c>
      <c r="G785" s="42">
        <v>15776.68</v>
      </c>
      <c r="H785" s="42">
        <v>14505.96</v>
      </c>
      <c r="I785" s="42">
        <v>14935.1</v>
      </c>
      <c r="J785" s="42">
        <v>17759.38</v>
      </c>
    </row>
    <row r="786" spans="1:10" x14ac:dyDescent="0.35">
      <c r="A786" s="29" t="s">
        <v>506</v>
      </c>
      <c r="B786" s="29">
        <v>64733</v>
      </c>
      <c r="C786" s="29" t="s">
        <v>3697</v>
      </c>
      <c r="D786" s="29" t="s">
        <v>3699</v>
      </c>
      <c r="E786" s="32" t="s">
        <v>3698</v>
      </c>
      <c r="F786" s="31" t="s">
        <v>5926</v>
      </c>
      <c r="G786" s="42">
        <v>15837.59</v>
      </c>
      <c r="H786" s="42">
        <v>14561.97</v>
      </c>
      <c r="I786" s="42">
        <v>14992.77</v>
      </c>
      <c r="J786" s="42">
        <v>17827.96</v>
      </c>
    </row>
    <row r="787" spans="1:10" x14ac:dyDescent="0.35">
      <c r="A787" s="29" t="str">
        <f t="shared" ref="A787:A794" si="17">TEXT(19,"00")</f>
        <v>19</v>
      </c>
      <c r="B787" s="29">
        <v>64758</v>
      </c>
      <c r="C787" s="29" t="s">
        <v>5928</v>
      </c>
      <c r="D787" s="29" t="s">
        <v>5929</v>
      </c>
      <c r="E787" s="31" t="s">
        <v>590</v>
      </c>
      <c r="F787" s="31" t="s">
        <v>5927</v>
      </c>
      <c r="G787" s="42">
        <v>15498.24</v>
      </c>
      <c r="H787" s="42">
        <v>14249.95</v>
      </c>
      <c r="I787" s="42">
        <v>14671.52</v>
      </c>
      <c r="J787" s="42">
        <v>17445.96</v>
      </c>
    </row>
    <row r="788" spans="1:10" x14ac:dyDescent="0.35">
      <c r="A788" s="29" t="str">
        <f t="shared" si="17"/>
        <v>19</v>
      </c>
      <c r="B788" s="29">
        <v>64774</v>
      </c>
      <c r="C788" s="29" t="s">
        <v>5928</v>
      </c>
      <c r="D788" s="29" t="s">
        <v>5929</v>
      </c>
      <c r="E788" s="31" t="s">
        <v>592</v>
      </c>
      <c r="F788" s="31" t="s">
        <v>5927</v>
      </c>
      <c r="G788" s="42">
        <v>16567.53</v>
      </c>
      <c r="H788" s="42">
        <v>15233.11</v>
      </c>
      <c r="I788" s="42">
        <v>15683.77</v>
      </c>
      <c r="J788" s="42">
        <v>18649.63</v>
      </c>
    </row>
    <row r="789" spans="1:10" x14ac:dyDescent="0.35">
      <c r="A789" s="29" t="str">
        <f t="shared" si="17"/>
        <v>19</v>
      </c>
      <c r="B789" s="29">
        <v>64790</v>
      </c>
      <c r="C789" s="29" t="s">
        <v>5928</v>
      </c>
      <c r="D789" s="29" t="s">
        <v>5929</v>
      </c>
      <c r="E789" s="31" t="s">
        <v>594</v>
      </c>
      <c r="F789" s="31" t="s">
        <v>5927</v>
      </c>
      <c r="G789" s="42">
        <v>13402.98</v>
      </c>
      <c r="H789" s="42">
        <v>12323.45</v>
      </c>
      <c r="I789" s="42">
        <v>12688.03</v>
      </c>
      <c r="J789" s="42">
        <v>15087.38</v>
      </c>
    </row>
    <row r="790" spans="1:10" x14ac:dyDescent="0.35">
      <c r="A790" s="29" t="str">
        <f t="shared" si="17"/>
        <v>19</v>
      </c>
      <c r="B790" s="29">
        <v>64808</v>
      </c>
      <c r="C790" s="29" t="s">
        <v>5928</v>
      </c>
      <c r="D790" s="29" t="s">
        <v>5929</v>
      </c>
      <c r="E790" s="31" t="s">
        <v>596</v>
      </c>
      <c r="F790" s="31" t="s">
        <v>5927</v>
      </c>
      <c r="G790" s="42">
        <v>15760.99</v>
      </c>
      <c r="H790" s="42">
        <v>14491.54</v>
      </c>
      <c r="I790" s="42">
        <v>14920.26</v>
      </c>
      <c r="J790" s="42">
        <v>17741.73</v>
      </c>
    </row>
    <row r="791" spans="1:10" x14ac:dyDescent="0.35">
      <c r="A791" s="29" t="str">
        <f t="shared" si="17"/>
        <v>19</v>
      </c>
      <c r="B791" s="29">
        <v>64816</v>
      </c>
      <c r="C791" s="29" t="s">
        <v>5928</v>
      </c>
      <c r="D791" s="29" t="s">
        <v>5929</v>
      </c>
      <c r="E791" s="31" t="s">
        <v>598</v>
      </c>
      <c r="F791" s="31" t="s">
        <v>5927</v>
      </c>
      <c r="G791" s="42">
        <v>16238.37</v>
      </c>
      <c r="H791" s="42">
        <v>14930.47</v>
      </c>
      <c r="I791" s="42">
        <v>15372.17</v>
      </c>
      <c r="J791" s="42">
        <v>18279.099999999999</v>
      </c>
    </row>
    <row r="792" spans="1:10" x14ac:dyDescent="0.35">
      <c r="A792" s="29" t="str">
        <f t="shared" si="17"/>
        <v>19</v>
      </c>
      <c r="B792" s="29">
        <v>64832</v>
      </c>
      <c r="C792" s="29" t="s">
        <v>5928</v>
      </c>
      <c r="D792" s="29" t="s">
        <v>5929</v>
      </c>
      <c r="E792" s="31" t="s">
        <v>600</v>
      </c>
      <c r="F792" s="31" t="s">
        <v>5927</v>
      </c>
      <c r="G792" s="42">
        <v>12476.13</v>
      </c>
      <c r="H792" s="42">
        <v>11471.26</v>
      </c>
      <c r="I792" s="42">
        <v>11810.62</v>
      </c>
      <c r="J792" s="42">
        <v>14044.05</v>
      </c>
    </row>
    <row r="793" spans="1:10" x14ac:dyDescent="0.35">
      <c r="A793" s="29" t="str">
        <f t="shared" si="17"/>
        <v>19</v>
      </c>
      <c r="B793" s="29">
        <v>64840</v>
      </c>
      <c r="C793" s="29" t="s">
        <v>5928</v>
      </c>
      <c r="D793" s="29" t="s">
        <v>5929</v>
      </c>
      <c r="E793" s="31" t="s">
        <v>602</v>
      </c>
      <c r="F793" s="31" t="s">
        <v>5927</v>
      </c>
      <c r="G793" s="42">
        <v>14515.58</v>
      </c>
      <c r="H793" s="42">
        <v>13346.43</v>
      </c>
      <c r="I793" s="42">
        <v>13741.28</v>
      </c>
      <c r="J793" s="42">
        <v>16339.8</v>
      </c>
    </row>
    <row r="794" spans="1:10" x14ac:dyDescent="0.35">
      <c r="A794" s="29" t="str">
        <f t="shared" si="17"/>
        <v>19</v>
      </c>
      <c r="B794" s="29">
        <v>64857</v>
      </c>
      <c r="C794" s="29" t="s">
        <v>5928</v>
      </c>
      <c r="D794" s="29" t="s">
        <v>5929</v>
      </c>
      <c r="E794" s="31" t="s">
        <v>604</v>
      </c>
      <c r="F794" s="31" t="s">
        <v>5927</v>
      </c>
      <c r="G794" s="42">
        <v>15890.92</v>
      </c>
      <c r="H794" s="42">
        <v>14611.01</v>
      </c>
      <c r="I794" s="42">
        <v>15043.26</v>
      </c>
      <c r="J794" s="42">
        <v>17887.990000000002</v>
      </c>
    </row>
    <row r="795" spans="1:10" x14ac:dyDescent="0.35">
      <c r="A795" s="29" t="s">
        <v>506</v>
      </c>
      <c r="B795" s="29">
        <v>64857</v>
      </c>
      <c r="C795" s="29" t="s">
        <v>3700</v>
      </c>
      <c r="D795" s="29" t="s">
        <v>3702</v>
      </c>
      <c r="E795" s="32" t="s">
        <v>3701</v>
      </c>
      <c r="F795" s="31" t="s">
        <v>5926</v>
      </c>
      <c r="G795" s="42">
        <v>15786.98</v>
      </c>
      <c r="H795" s="42">
        <v>14515.43</v>
      </c>
      <c r="I795" s="42">
        <v>14944.86</v>
      </c>
      <c r="J795" s="42">
        <v>17770.98</v>
      </c>
    </row>
    <row r="796" spans="1:10" x14ac:dyDescent="0.35">
      <c r="A796" s="29" t="s">
        <v>506</v>
      </c>
      <c r="B796" s="29">
        <v>64857</v>
      </c>
      <c r="C796" s="29" t="s">
        <v>3703</v>
      </c>
      <c r="D796" s="29" t="s">
        <v>3705</v>
      </c>
      <c r="E796" s="32" t="s">
        <v>3704</v>
      </c>
      <c r="F796" s="31" t="s">
        <v>5926</v>
      </c>
      <c r="G796" s="42">
        <v>14556</v>
      </c>
      <c r="H796" s="42">
        <v>13383.6</v>
      </c>
      <c r="I796" s="42">
        <v>13779.54</v>
      </c>
      <c r="J796" s="42">
        <v>16385.3</v>
      </c>
    </row>
    <row r="797" spans="1:10" x14ac:dyDescent="0.35">
      <c r="A797" s="29" t="s">
        <v>506</v>
      </c>
      <c r="B797" s="29">
        <v>64857</v>
      </c>
      <c r="C797" s="29" t="s">
        <v>3706</v>
      </c>
      <c r="D797" s="29" t="s">
        <v>3708</v>
      </c>
      <c r="E797" s="32" t="s">
        <v>3707</v>
      </c>
      <c r="F797" s="31" t="s">
        <v>5926</v>
      </c>
      <c r="G797" s="42">
        <v>15210.47</v>
      </c>
      <c r="H797" s="42">
        <v>13985.36</v>
      </c>
      <c r="I797" s="42">
        <v>14399.1</v>
      </c>
      <c r="J797" s="42">
        <v>17122.02</v>
      </c>
    </row>
    <row r="798" spans="1:10" x14ac:dyDescent="0.35">
      <c r="A798" s="29" t="str">
        <f>TEXT(19,"00")</f>
        <v>19</v>
      </c>
      <c r="B798" s="29">
        <v>64865</v>
      </c>
      <c r="C798" s="29" t="s">
        <v>5928</v>
      </c>
      <c r="D798" s="29" t="s">
        <v>5929</v>
      </c>
      <c r="E798" s="31" t="s">
        <v>606</v>
      </c>
      <c r="F798" s="31" t="s">
        <v>5927</v>
      </c>
      <c r="G798" s="42">
        <v>11645.93</v>
      </c>
      <c r="H798" s="42">
        <v>10707.92</v>
      </c>
      <c r="I798" s="42">
        <v>11024.71</v>
      </c>
      <c r="J798" s="42">
        <v>13109.52</v>
      </c>
    </row>
    <row r="799" spans="1:10" x14ac:dyDescent="0.35">
      <c r="A799" s="29" t="str">
        <f>TEXT(19,"00")</f>
        <v>19</v>
      </c>
      <c r="B799" s="29">
        <v>64873</v>
      </c>
      <c r="C799" s="29" t="s">
        <v>5928</v>
      </c>
      <c r="D799" s="29" t="s">
        <v>5929</v>
      </c>
      <c r="E799" s="31" t="s">
        <v>608</v>
      </c>
      <c r="F799" s="31" t="s">
        <v>5927</v>
      </c>
      <c r="G799" s="42">
        <v>16498.23</v>
      </c>
      <c r="H799" s="42">
        <v>15169.4</v>
      </c>
      <c r="I799" s="42">
        <v>15618.17</v>
      </c>
      <c r="J799" s="42">
        <v>18571.62</v>
      </c>
    </row>
    <row r="800" spans="1:10" x14ac:dyDescent="0.35">
      <c r="A800" s="29" t="str">
        <f>TEXT(19,"00")</f>
        <v>19</v>
      </c>
      <c r="B800" s="29">
        <v>64881</v>
      </c>
      <c r="C800" s="29" t="s">
        <v>5928</v>
      </c>
      <c r="D800" s="29" t="s">
        <v>5929</v>
      </c>
      <c r="E800" s="31" t="s">
        <v>610</v>
      </c>
      <c r="F800" s="31" t="s">
        <v>5927</v>
      </c>
      <c r="G800" s="42">
        <v>13948.69</v>
      </c>
      <c r="H800" s="42">
        <v>12825.21</v>
      </c>
      <c r="I800" s="42">
        <v>13204.63</v>
      </c>
      <c r="J800" s="42">
        <v>15701.67</v>
      </c>
    </row>
    <row r="801" spans="1:10" x14ac:dyDescent="0.35">
      <c r="A801" s="29" t="s">
        <v>506</v>
      </c>
      <c r="B801" s="29">
        <v>64881</v>
      </c>
      <c r="C801" s="29" t="s">
        <v>3709</v>
      </c>
      <c r="D801" s="29" t="s">
        <v>3711</v>
      </c>
      <c r="E801" s="32" t="s">
        <v>3710</v>
      </c>
      <c r="F801" s="31" t="s">
        <v>5926</v>
      </c>
      <c r="G801" s="42">
        <v>12220.91</v>
      </c>
      <c r="H801" s="42">
        <v>11236.59</v>
      </c>
      <c r="I801" s="42">
        <v>11569.02</v>
      </c>
      <c r="J801" s="42">
        <v>13756.76</v>
      </c>
    </row>
    <row r="802" spans="1:10" x14ac:dyDescent="0.35">
      <c r="A802" s="29" t="s">
        <v>506</v>
      </c>
      <c r="B802" s="29">
        <v>64881</v>
      </c>
      <c r="C802" s="29" t="s">
        <v>3712</v>
      </c>
      <c r="D802" s="29" t="s">
        <v>3714</v>
      </c>
      <c r="E802" s="32" t="s">
        <v>3713</v>
      </c>
      <c r="F802" s="31" t="s">
        <v>5926</v>
      </c>
      <c r="G802" s="42">
        <v>12020.95</v>
      </c>
      <c r="H802" s="42">
        <v>11052.73</v>
      </c>
      <c r="I802" s="42">
        <v>11379.72</v>
      </c>
      <c r="J802" s="42">
        <v>13531.66</v>
      </c>
    </row>
    <row r="803" spans="1:10" x14ac:dyDescent="0.35">
      <c r="A803" s="29" t="s">
        <v>506</v>
      </c>
      <c r="B803" s="29">
        <v>64881</v>
      </c>
      <c r="C803" s="29" t="s">
        <v>3715</v>
      </c>
      <c r="D803" s="29" t="s">
        <v>3717</v>
      </c>
      <c r="E803" s="32" t="s">
        <v>3716</v>
      </c>
      <c r="F803" s="31" t="s">
        <v>5926</v>
      </c>
      <c r="G803" s="42">
        <v>13794.7</v>
      </c>
      <c r="H803" s="42">
        <v>12683.62</v>
      </c>
      <c r="I803" s="42">
        <v>13058.85</v>
      </c>
      <c r="J803" s="42">
        <v>15528.32</v>
      </c>
    </row>
    <row r="804" spans="1:10" x14ac:dyDescent="0.35">
      <c r="A804" s="29" t="s">
        <v>506</v>
      </c>
      <c r="B804" s="29">
        <v>64881</v>
      </c>
      <c r="C804" s="29" t="s">
        <v>3718</v>
      </c>
      <c r="D804" s="29" t="s">
        <v>3720</v>
      </c>
      <c r="E804" s="32" t="s">
        <v>3719</v>
      </c>
      <c r="F804" s="31" t="s">
        <v>5926</v>
      </c>
      <c r="G804" s="42">
        <v>14361.75</v>
      </c>
      <c r="H804" s="42">
        <v>13205</v>
      </c>
      <c r="I804" s="42">
        <v>13595.66</v>
      </c>
      <c r="J804" s="42">
        <v>16166.64</v>
      </c>
    </row>
    <row r="805" spans="1:10" x14ac:dyDescent="0.35">
      <c r="A805" s="29" t="s">
        <v>506</v>
      </c>
      <c r="B805" s="29">
        <v>64881</v>
      </c>
      <c r="C805" s="29" t="s">
        <v>3721</v>
      </c>
      <c r="D805" s="29" t="s">
        <v>3723</v>
      </c>
      <c r="E805" s="32" t="s">
        <v>3722</v>
      </c>
      <c r="F805" s="31" t="s">
        <v>5926</v>
      </c>
      <c r="G805" s="42">
        <v>12063.52</v>
      </c>
      <c r="H805" s="42">
        <v>11091.88</v>
      </c>
      <c r="I805" s="42">
        <v>11420.02</v>
      </c>
      <c r="J805" s="42">
        <v>13579.59</v>
      </c>
    </row>
    <row r="806" spans="1:10" x14ac:dyDescent="0.35">
      <c r="A806" s="29" t="str">
        <f>TEXT(19,"00")</f>
        <v>19</v>
      </c>
      <c r="B806" s="29">
        <v>64907</v>
      </c>
      <c r="C806" s="29" t="s">
        <v>5928</v>
      </c>
      <c r="D806" s="29" t="s">
        <v>5929</v>
      </c>
      <c r="E806" s="31" t="s">
        <v>612</v>
      </c>
      <c r="F806" s="31" t="s">
        <v>5927</v>
      </c>
      <c r="G806" s="42">
        <v>15880.34</v>
      </c>
      <c r="H806" s="42">
        <v>14601.27</v>
      </c>
      <c r="I806" s="42">
        <v>15033.24</v>
      </c>
      <c r="J806" s="42">
        <v>17876.07</v>
      </c>
    </row>
    <row r="807" spans="1:10" x14ac:dyDescent="0.35">
      <c r="A807" s="29" t="s">
        <v>506</v>
      </c>
      <c r="B807" s="29">
        <v>64907</v>
      </c>
      <c r="C807" s="29" t="s">
        <v>3724</v>
      </c>
      <c r="D807" s="29" t="s">
        <v>3726</v>
      </c>
      <c r="E807" s="32" t="s">
        <v>3725</v>
      </c>
      <c r="F807" s="31" t="s">
        <v>5926</v>
      </c>
      <c r="G807" s="42">
        <v>14302.87</v>
      </c>
      <c r="H807" s="42">
        <v>13150.86</v>
      </c>
      <c r="I807" s="42">
        <v>13539.92</v>
      </c>
      <c r="J807" s="42">
        <v>16100.36</v>
      </c>
    </row>
    <row r="808" spans="1:10" x14ac:dyDescent="0.35">
      <c r="A808" s="29" t="s">
        <v>506</v>
      </c>
      <c r="B808" s="29">
        <v>64907</v>
      </c>
      <c r="C808" s="29" t="s">
        <v>3727</v>
      </c>
      <c r="D808" s="29" t="s">
        <v>3729</v>
      </c>
      <c r="E808" s="32" t="s">
        <v>3728</v>
      </c>
      <c r="F808" s="31" t="s">
        <v>5926</v>
      </c>
      <c r="G808" s="42">
        <v>13148.89</v>
      </c>
      <c r="H808" s="42">
        <v>12089.83</v>
      </c>
      <c r="I808" s="42">
        <v>12447.49</v>
      </c>
      <c r="J808" s="42">
        <v>14801.36</v>
      </c>
    </row>
    <row r="809" spans="1:10" x14ac:dyDescent="0.35">
      <c r="A809" s="29" t="s">
        <v>506</v>
      </c>
      <c r="B809" s="29">
        <v>64907</v>
      </c>
      <c r="C809" s="29" t="s">
        <v>3730</v>
      </c>
      <c r="D809" s="29" t="s">
        <v>3732</v>
      </c>
      <c r="E809" s="32" t="s">
        <v>3731</v>
      </c>
      <c r="F809" s="31" t="s">
        <v>5926</v>
      </c>
      <c r="G809" s="42">
        <v>15607.96</v>
      </c>
      <c r="H809" s="42">
        <v>14350.83</v>
      </c>
      <c r="I809" s="42">
        <v>14775.39</v>
      </c>
      <c r="J809" s="42">
        <v>17569.47</v>
      </c>
    </row>
    <row r="810" spans="1:10" x14ac:dyDescent="0.35">
      <c r="A810" s="29" t="str">
        <f t="shared" ref="A810:A820" si="18">TEXT(19,"00")</f>
        <v>19</v>
      </c>
      <c r="B810" s="29">
        <v>64931</v>
      </c>
      <c r="C810" s="29" t="s">
        <v>5928</v>
      </c>
      <c r="D810" s="29" t="s">
        <v>5929</v>
      </c>
      <c r="E810" s="31" t="s">
        <v>614</v>
      </c>
      <c r="F810" s="31" t="s">
        <v>5927</v>
      </c>
      <c r="G810" s="42">
        <v>14623.37</v>
      </c>
      <c r="H810" s="42">
        <v>13445.55</v>
      </c>
      <c r="I810" s="42">
        <v>13843.32</v>
      </c>
      <c r="J810" s="42">
        <v>16461.14</v>
      </c>
    </row>
    <row r="811" spans="1:10" x14ac:dyDescent="0.35">
      <c r="A811" s="29" t="str">
        <f t="shared" si="18"/>
        <v>19</v>
      </c>
      <c r="B811" s="29">
        <v>64964</v>
      </c>
      <c r="C811" s="29" t="s">
        <v>5928</v>
      </c>
      <c r="D811" s="29" t="s">
        <v>5929</v>
      </c>
      <c r="E811" s="31" t="s">
        <v>616</v>
      </c>
      <c r="F811" s="31" t="s">
        <v>5927</v>
      </c>
      <c r="G811" s="42">
        <v>11781.13</v>
      </c>
      <c r="H811" s="42">
        <v>10832.23</v>
      </c>
      <c r="I811" s="42">
        <v>11152.69</v>
      </c>
      <c r="J811" s="42">
        <v>13261.7</v>
      </c>
    </row>
    <row r="812" spans="1:10" x14ac:dyDescent="0.35">
      <c r="A812" s="29" t="str">
        <f t="shared" si="18"/>
        <v>19</v>
      </c>
      <c r="B812" s="29">
        <v>64980</v>
      </c>
      <c r="C812" s="29" t="s">
        <v>5928</v>
      </c>
      <c r="D812" s="29" t="s">
        <v>5929</v>
      </c>
      <c r="E812" s="31" t="s">
        <v>618</v>
      </c>
      <c r="F812" s="31" t="s">
        <v>5927</v>
      </c>
      <c r="G812" s="42">
        <v>12031.59</v>
      </c>
      <c r="H812" s="42">
        <v>11062.52</v>
      </c>
      <c r="I812" s="42">
        <v>11389.8</v>
      </c>
      <c r="J812" s="42">
        <v>13543.64</v>
      </c>
    </row>
    <row r="813" spans="1:10" x14ac:dyDescent="0.35">
      <c r="A813" s="29" t="str">
        <f t="shared" si="18"/>
        <v>19</v>
      </c>
      <c r="B813" s="29">
        <v>64998</v>
      </c>
      <c r="C813" s="29" t="s">
        <v>5928</v>
      </c>
      <c r="D813" s="29" t="s">
        <v>5929</v>
      </c>
      <c r="E813" s="31" t="s">
        <v>620</v>
      </c>
      <c r="F813" s="31" t="s">
        <v>5927</v>
      </c>
      <c r="G813" s="42">
        <v>12160.9</v>
      </c>
      <c r="H813" s="42">
        <v>11181.41</v>
      </c>
      <c r="I813" s="42">
        <v>11512.21</v>
      </c>
      <c r="J813" s="42">
        <v>13689.2</v>
      </c>
    </row>
    <row r="814" spans="1:10" x14ac:dyDescent="0.35">
      <c r="A814" s="29" t="str">
        <f t="shared" si="18"/>
        <v>19</v>
      </c>
      <c r="B814" s="29">
        <v>65029</v>
      </c>
      <c r="C814" s="29" t="s">
        <v>5928</v>
      </c>
      <c r="D814" s="29" t="s">
        <v>5929</v>
      </c>
      <c r="E814" s="31" t="s">
        <v>622</v>
      </c>
      <c r="F814" s="31" t="s">
        <v>5927</v>
      </c>
      <c r="G814" s="42">
        <v>11753.73</v>
      </c>
      <c r="H814" s="42">
        <v>10807.03</v>
      </c>
      <c r="I814" s="42">
        <v>11126.75</v>
      </c>
      <c r="J814" s="42">
        <v>13230.86</v>
      </c>
    </row>
    <row r="815" spans="1:10" x14ac:dyDescent="0.35">
      <c r="A815" s="29" t="str">
        <f t="shared" si="18"/>
        <v>19</v>
      </c>
      <c r="B815" s="29">
        <v>65037</v>
      </c>
      <c r="C815" s="29" t="s">
        <v>5928</v>
      </c>
      <c r="D815" s="29" t="s">
        <v>5929</v>
      </c>
      <c r="E815" s="31" t="s">
        <v>624</v>
      </c>
      <c r="F815" s="31" t="s">
        <v>5927</v>
      </c>
      <c r="G815" s="42">
        <v>16057.43</v>
      </c>
      <c r="H815" s="42">
        <v>14764.1</v>
      </c>
      <c r="I815" s="42">
        <v>15200.88</v>
      </c>
      <c r="J815" s="42">
        <v>18075.419999999998</v>
      </c>
    </row>
    <row r="816" spans="1:10" x14ac:dyDescent="0.35">
      <c r="A816" s="29" t="str">
        <f t="shared" si="18"/>
        <v>19</v>
      </c>
      <c r="B816" s="29">
        <v>65045</v>
      </c>
      <c r="C816" s="29" t="s">
        <v>5928</v>
      </c>
      <c r="D816" s="29" t="s">
        <v>5929</v>
      </c>
      <c r="E816" s="31" t="s">
        <v>626</v>
      </c>
      <c r="F816" s="31" t="s">
        <v>5927</v>
      </c>
      <c r="G816" s="42">
        <v>13167.18</v>
      </c>
      <c r="H816" s="42">
        <v>12106.64</v>
      </c>
      <c r="I816" s="42">
        <v>12464.8</v>
      </c>
      <c r="J816" s="42">
        <v>14821.94</v>
      </c>
    </row>
    <row r="817" spans="1:10" x14ac:dyDescent="0.35">
      <c r="A817" s="29" t="str">
        <f t="shared" si="18"/>
        <v>19</v>
      </c>
      <c r="B817" s="29">
        <v>65052</v>
      </c>
      <c r="C817" s="29" t="s">
        <v>5928</v>
      </c>
      <c r="D817" s="29" t="s">
        <v>5929</v>
      </c>
      <c r="E817" s="31" t="s">
        <v>628</v>
      </c>
      <c r="F817" s="31" t="s">
        <v>5927</v>
      </c>
      <c r="G817" s="42">
        <v>12505.35</v>
      </c>
      <c r="H817" s="42">
        <v>11498.12</v>
      </c>
      <c r="I817" s="42">
        <v>11838.28</v>
      </c>
      <c r="J817" s="42">
        <v>14076.94</v>
      </c>
    </row>
    <row r="818" spans="1:10" x14ac:dyDescent="0.35">
      <c r="A818" s="29" t="str">
        <f t="shared" si="18"/>
        <v>19</v>
      </c>
      <c r="B818" s="29">
        <v>65060</v>
      </c>
      <c r="C818" s="29" t="s">
        <v>5928</v>
      </c>
      <c r="D818" s="29" t="s">
        <v>5929</v>
      </c>
      <c r="E818" s="31" t="s">
        <v>630</v>
      </c>
      <c r="F818" s="31" t="s">
        <v>5927</v>
      </c>
      <c r="G818" s="42">
        <v>12223.86</v>
      </c>
      <c r="H818" s="42">
        <v>11239.3</v>
      </c>
      <c r="I818" s="42">
        <v>11571.8</v>
      </c>
      <c r="J818" s="42">
        <v>13760.07</v>
      </c>
    </row>
    <row r="819" spans="1:10" x14ac:dyDescent="0.35">
      <c r="A819" s="29" t="str">
        <f t="shared" si="18"/>
        <v>19</v>
      </c>
      <c r="B819" s="29">
        <v>65078</v>
      </c>
      <c r="C819" s="29" t="s">
        <v>5928</v>
      </c>
      <c r="D819" s="29" t="s">
        <v>5929</v>
      </c>
      <c r="E819" s="31" t="s">
        <v>632</v>
      </c>
      <c r="F819" s="31" t="s">
        <v>5927</v>
      </c>
      <c r="G819" s="42">
        <v>14828.37</v>
      </c>
      <c r="H819" s="42">
        <v>13634.04</v>
      </c>
      <c r="I819" s="42">
        <v>14037.39</v>
      </c>
      <c r="J819" s="42">
        <v>16691.91</v>
      </c>
    </row>
    <row r="820" spans="1:10" x14ac:dyDescent="0.35">
      <c r="A820" s="29" t="str">
        <f t="shared" si="18"/>
        <v>19</v>
      </c>
      <c r="B820" s="29">
        <v>65094</v>
      </c>
      <c r="C820" s="29" t="s">
        <v>5928</v>
      </c>
      <c r="D820" s="29" t="s">
        <v>5929</v>
      </c>
      <c r="E820" s="31" t="s">
        <v>634</v>
      </c>
      <c r="F820" s="31" t="s">
        <v>5927</v>
      </c>
      <c r="G820" s="42">
        <v>14951.57</v>
      </c>
      <c r="H820" s="42">
        <v>13747.31</v>
      </c>
      <c r="I820" s="42">
        <v>14154.01</v>
      </c>
      <c r="J820" s="42">
        <v>16830.580000000002</v>
      </c>
    </row>
    <row r="821" spans="1:10" x14ac:dyDescent="0.35">
      <c r="A821" s="29" t="s">
        <v>506</v>
      </c>
      <c r="B821" s="29">
        <v>65094</v>
      </c>
      <c r="C821" s="29" t="s">
        <v>3733</v>
      </c>
      <c r="D821" s="29" t="s">
        <v>3735</v>
      </c>
      <c r="E821" s="32" t="s">
        <v>3734</v>
      </c>
      <c r="F821" s="31" t="s">
        <v>5926</v>
      </c>
      <c r="G821" s="42">
        <v>14519.43</v>
      </c>
      <c r="H821" s="42">
        <v>13349.97</v>
      </c>
      <c r="I821" s="42">
        <v>13744.92</v>
      </c>
      <c r="J821" s="42">
        <v>16344.13</v>
      </c>
    </row>
    <row r="822" spans="1:10" x14ac:dyDescent="0.35">
      <c r="A822" s="29" t="s">
        <v>506</v>
      </c>
      <c r="B822" s="29">
        <v>65094</v>
      </c>
      <c r="C822" s="29" t="s">
        <v>3736</v>
      </c>
      <c r="D822" s="29" t="s">
        <v>3738</v>
      </c>
      <c r="E822" s="32" t="s">
        <v>3737</v>
      </c>
      <c r="F822" s="31" t="s">
        <v>5926</v>
      </c>
      <c r="G822" s="42">
        <v>12701.35</v>
      </c>
      <c r="H822" s="42">
        <v>11678.33</v>
      </c>
      <c r="I822" s="42">
        <v>12023.82</v>
      </c>
      <c r="J822" s="42">
        <v>14297.57</v>
      </c>
    </row>
    <row r="823" spans="1:10" x14ac:dyDescent="0.35">
      <c r="A823" s="29" t="str">
        <f>TEXT(19,"00")</f>
        <v>19</v>
      </c>
      <c r="B823" s="29">
        <v>65102</v>
      </c>
      <c r="C823" s="29" t="s">
        <v>5928</v>
      </c>
      <c r="D823" s="29" t="s">
        <v>5929</v>
      </c>
      <c r="E823" s="31" t="s">
        <v>636</v>
      </c>
      <c r="F823" s="31" t="s">
        <v>5927</v>
      </c>
      <c r="G823" s="42">
        <v>12923.68</v>
      </c>
      <c r="H823" s="42">
        <v>11882.75</v>
      </c>
      <c r="I823" s="42">
        <v>12234.29</v>
      </c>
      <c r="J823" s="42">
        <v>14547.84</v>
      </c>
    </row>
    <row r="824" spans="1:10" x14ac:dyDescent="0.35">
      <c r="A824" s="29" t="str">
        <f>TEXT(19,"00")</f>
        <v>19</v>
      </c>
      <c r="B824" s="29">
        <v>65110</v>
      </c>
      <c r="C824" s="29" t="s">
        <v>5928</v>
      </c>
      <c r="D824" s="29" t="s">
        <v>5929</v>
      </c>
      <c r="E824" s="31" t="s">
        <v>638</v>
      </c>
      <c r="F824" s="31" t="s">
        <v>5927</v>
      </c>
      <c r="G824" s="42">
        <v>14866.87</v>
      </c>
      <c r="H824" s="42">
        <v>13669.43</v>
      </c>
      <c r="I824" s="42">
        <v>14073.83</v>
      </c>
      <c r="J824" s="42">
        <v>16735.240000000002</v>
      </c>
    </row>
    <row r="825" spans="1:10" x14ac:dyDescent="0.35">
      <c r="A825" s="29" t="str">
        <f>TEXT(19,"00")</f>
        <v>19</v>
      </c>
      <c r="B825" s="29">
        <v>65128</v>
      </c>
      <c r="C825" s="29" t="s">
        <v>5928</v>
      </c>
      <c r="D825" s="29" t="s">
        <v>5929</v>
      </c>
      <c r="E825" s="31" t="s">
        <v>640</v>
      </c>
      <c r="F825" s="31" t="s">
        <v>5927</v>
      </c>
      <c r="G825" s="42">
        <v>14821.64</v>
      </c>
      <c r="H825" s="42">
        <v>13627.84</v>
      </c>
      <c r="I825" s="42">
        <v>14031.01</v>
      </c>
      <c r="J825" s="42">
        <v>16684.32</v>
      </c>
    </row>
    <row r="826" spans="1:10" x14ac:dyDescent="0.35">
      <c r="A826" s="29" t="str">
        <f>TEXT(19,"00")</f>
        <v>19</v>
      </c>
      <c r="B826" s="29">
        <v>65136</v>
      </c>
      <c r="C826" s="29" t="s">
        <v>5928</v>
      </c>
      <c r="D826" s="29" t="s">
        <v>5929</v>
      </c>
      <c r="E826" s="31" t="s">
        <v>642</v>
      </c>
      <c r="F826" s="31" t="s">
        <v>5927</v>
      </c>
      <c r="G826" s="42">
        <v>12065.56</v>
      </c>
      <c r="H826" s="42">
        <v>11093.75</v>
      </c>
      <c r="I826" s="42">
        <v>11421.95</v>
      </c>
      <c r="J826" s="42">
        <v>13581.88</v>
      </c>
    </row>
    <row r="827" spans="1:10" x14ac:dyDescent="0.35">
      <c r="A827" s="29" t="s">
        <v>506</v>
      </c>
      <c r="B827" s="29">
        <v>65136</v>
      </c>
      <c r="C827" s="29" t="s">
        <v>3739</v>
      </c>
      <c r="D827" s="29" t="s">
        <v>3741</v>
      </c>
      <c r="E827" s="32" t="s">
        <v>3740</v>
      </c>
      <c r="F827" s="31" t="s">
        <v>5926</v>
      </c>
      <c r="G827" s="42">
        <v>13471.99</v>
      </c>
      <c r="H827" s="42">
        <v>12386.9</v>
      </c>
      <c r="I827" s="42">
        <v>12753.36</v>
      </c>
      <c r="J827" s="42">
        <v>15165.06</v>
      </c>
    </row>
    <row r="828" spans="1:10" x14ac:dyDescent="0.35">
      <c r="A828" s="29" t="s">
        <v>506</v>
      </c>
      <c r="B828" s="29">
        <v>65136</v>
      </c>
      <c r="C828" s="29" t="s">
        <v>3742</v>
      </c>
      <c r="D828" s="29" t="s">
        <v>3744</v>
      </c>
      <c r="E828" s="32" t="s">
        <v>3743</v>
      </c>
      <c r="F828" s="31" t="s">
        <v>5926</v>
      </c>
      <c r="G828" s="42">
        <v>12276.85</v>
      </c>
      <c r="H828" s="42">
        <v>11288.02</v>
      </c>
      <c r="I828" s="42">
        <v>11621.97</v>
      </c>
      <c r="J828" s="42">
        <v>13819.72</v>
      </c>
    </row>
    <row r="829" spans="1:10" x14ac:dyDescent="0.35">
      <c r="A829" s="29" t="s">
        <v>506</v>
      </c>
      <c r="B829" s="29">
        <v>65136</v>
      </c>
      <c r="C829" s="29" t="s">
        <v>3745</v>
      </c>
      <c r="D829" s="29" t="s">
        <v>3747</v>
      </c>
      <c r="E829" s="32" t="s">
        <v>3746</v>
      </c>
      <c r="F829" s="31" t="s">
        <v>5926</v>
      </c>
      <c r="G829" s="42">
        <v>12741.55</v>
      </c>
      <c r="H829" s="42">
        <v>11715.29</v>
      </c>
      <c r="I829" s="42">
        <v>12061.88</v>
      </c>
      <c r="J829" s="42">
        <v>14342.82</v>
      </c>
    </row>
    <row r="830" spans="1:10" x14ac:dyDescent="0.35">
      <c r="A830" s="29" t="str">
        <f>TEXT(19,"00")</f>
        <v>19</v>
      </c>
      <c r="B830" s="29">
        <v>65151</v>
      </c>
      <c r="C830" s="29" t="s">
        <v>5928</v>
      </c>
      <c r="D830" s="29" t="s">
        <v>5929</v>
      </c>
      <c r="E830" s="31" t="s">
        <v>644</v>
      </c>
      <c r="F830" s="31" t="s">
        <v>5927</v>
      </c>
      <c r="G830" s="42">
        <v>16375.04</v>
      </c>
      <c r="H830" s="42">
        <v>15056.13</v>
      </c>
      <c r="I830" s="42">
        <v>15501.55</v>
      </c>
      <c r="J830" s="42">
        <v>18432.95</v>
      </c>
    </row>
    <row r="831" spans="1:10" x14ac:dyDescent="0.35">
      <c r="A831" s="29" t="str">
        <f>TEXT(19,"00")</f>
        <v>19</v>
      </c>
      <c r="B831" s="29">
        <v>73437</v>
      </c>
      <c r="C831" s="29" t="s">
        <v>5928</v>
      </c>
      <c r="D831" s="29" t="s">
        <v>5929</v>
      </c>
      <c r="E831" s="31" t="s">
        <v>646</v>
      </c>
      <c r="F831" s="31" t="s">
        <v>5927</v>
      </c>
      <c r="G831" s="42">
        <v>16308.63</v>
      </c>
      <c r="H831" s="42">
        <v>14995.07</v>
      </c>
      <c r="I831" s="42">
        <v>15438.68</v>
      </c>
      <c r="J831" s="42">
        <v>18358.189999999999</v>
      </c>
    </row>
    <row r="832" spans="1:10" x14ac:dyDescent="0.35">
      <c r="A832" s="29" t="s">
        <v>506</v>
      </c>
      <c r="B832" s="29">
        <v>73437</v>
      </c>
      <c r="C832" s="29" t="s">
        <v>3748</v>
      </c>
      <c r="D832" s="29" t="s">
        <v>3750</v>
      </c>
      <c r="E832" s="32" t="s">
        <v>3749</v>
      </c>
      <c r="F832" s="31" t="s">
        <v>5926</v>
      </c>
      <c r="G832" s="42">
        <v>16196.99</v>
      </c>
      <c r="H832" s="42">
        <v>14892.41</v>
      </c>
      <c r="I832" s="42">
        <v>15332.99</v>
      </c>
      <c r="J832" s="42">
        <v>18232.52</v>
      </c>
    </row>
    <row r="833" spans="1:10" x14ac:dyDescent="0.35">
      <c r="A833" s="29" t="s">
        <v>506</v>
      </c>
      <c r="B833" s="29">
        <v>73437</v>
      </c>
      <c r="C833" s="29" t="s">
        <v>3751</v>
      </c>
      <c r="D833" s="29" t="s">
        <v>3753</v>
      </c>
      <c r="E833" s="32" t="s">
        <v>3752</v>
      </c>
      <c r="F833" s="31" t="s">
        <v>5926</v>
      </c>
      <c r="G833" s="42">
        <v>16299.01</v>
      </c>
      <c r="H833" s="42">
        <v>14986.22</v>
      </c>
      <c r="I833" s="42">
        <v>15429.57</v>
      </c>
      <c r="J833" s="42">
        <v>18347.36</v>
      </c>
    </row>
    <row r="834" spans="1:10" x14ac:dyDescent="0.35">
      <c r="A834" s="29" t="s">
        <v>506</v>
      </c>
      <c r="B834" s="29">
        <v>73437</v>
      </c>
      <c r="C834" s="29" t="s">
        <v>3754</v>
      </c>
      <c r="D834" s="29" t="s">
        <v>3756</v>
      </c>
      <c r="E834" s="32" t="s">
        <v>3755</v>
      </c>
      <c r="F834" s="31" t="s">
        <v>5926</v>
      </c>
      <c r="G834" s="42">
        <v>16330.37</v>
      </c>
      <c r="H834" s="42">
        <v>15015.06</v>
      </c>
      <c r="I834" s="42">
        <v>15459.26</v>
      </c>
      <c r="J834" s="42">
        <v>18382.66</v>
      </c>
    </row>
    <row r="835" spans="1:10" x14ac:dyDescent="0.35">
      <c r="A835" s="29" t="s">
        <v>506</v>
      </c>
      <c r="B835" s="29">
        <v>73437</v>
      </c>
      <c r="C835" s="29" t="s">
        <v>3757</v>
      </c>
      <c r="D835" s="29" t="s">
        <v>3759</v>
      </c>
      <c r="E835" s="32" t="s">
        <v>3758</v>
      </c>
      <c r="F835" s="31" t="s">
        <v>5926</v>
      </c>
      <c r="G835" s="42">
        <v>16347.58</v>
      </c>
      <c r="H835" s="42">
        <v>15030.88</v>
      </c>
      <c r="I835" s="42">
        <v>15475.56</v>
      </c>
      <c r="J835" s="42">
        <v>18402.04</v>
      </c>
    </row>
    <row r="836" spans="1:10" x14ac:dyDescent="0.35">
      <c r="A836" s="29" t="s">
        <v>506</v>
      </c>
      <c r="B836" s="29">
        <v>73437</v>
      </c>
      <c r="C836" s="29" t="s">
        <v>3760</v>
      </c>
      <c r="D836" s="29" t="s">
        <v>3762</v>
      </c>
      <c r="E836" s="32" t="s">
        <v>3761</v>
      </c>
      <c r="F836" s="31" t="s">
        <v>5926</v>
      </c>
      <c r="G836" s="42">
        <v>15802.38</v>
      </c>
      <c r="H836" s="42">
        <v>14529.59</v>
      </c>
      <c r="I836" s="42">
        <v>14959.44</v>
      </c>
      <c r="J836" s="42">
        <v>17788.32</v>
      </c>
    </row>
    <row r="837" spans="1:10" x14ac:dyDescent="0.35">
      <c r="A837" s="29" t="s">
        <v>506</v>
      </c>
      <c r="B837" s="29">
        <v>73437</v>
      </c>
      <c r="C837" s="29" t="s">
        <v>3763</v>
      </c>
      <c r="D837" s="29" t="s">
        <v>3765</v>
      </c>
      <c r="E837" s="32" t="s">
        <v>3764</v>
      </c>
      <c r="F837" s="31" t="s">
        <v>5926</v>
      </c>
      <c r="G837" s="42">
        <v>16196.02</v>
      </c>
      <c r="H837" s="42">
        <v>14891.53</v>
      </c>
      <c r="I837" s="42">
        <v>15332.08</v>
      </c>
      <c r="J837" s="42">
        <v>18231.43</v>
      </c>
    </row>
    <row r="838" spans="1:10" x14ac:dyDescent="0.35">
      <c r="A838" s="29" t="str">
        <f>TEXT(19,"00")</f>
        <v>19</v>
      </c>
      <c r="B838" s="29">
        <v>73445</v>
      </c>
      <c r="C838" s="29" t="s">
        <v>5928</v>
      </c>
      <c r="D838" s="29" t="s">
        <v>5929</v>
      </c>
      <c r="E838" s="31" t="s">
        <v>648</v>
      </c>
      <c r="F838" s="31" t="s">
        <v>5927</v>
      </c>
      <c r="G838" s="42">
        <v>14706.14</v>
      </c>
      <c r="H838" s="42">
        <v>13521.65</v>
      </c>
      <c r="I838" s="42">
        <v>13921.68</v>
      </c>
      <c r="J838" s="42">
        <v>16554.310000000001</v>
      </c>
    </row>
    <row r="839" spans="1:10" x14ac:dyDescent="0.35">
      <c r="A839" s="29" t="str">
        <f>TEXT(19,"00")</f>
        <v>19</v>
      </c>
      <c r="B839" s="29">
        <v>73452</v>
      </c>
      <c r="C839" s="29" t="s">
        <v>5928</v>
      </c>
      <c r="D839" s="29" t="s">
        <v>5929</v>
      </c>
      <c r="E839" s="31" t="s">
        <v>650</v>
      </c>
      <c r="F839" s="31" t="s">
        <v>5927</v>
      </c>
      <c r="G839" s="42">
        <v>15240.31</v>
      </c>
      <c r="H839" s="42">
        <v>14012.79</v>
      </c>
      <c r="I839" s="42">
        <v>14427.35</v>
      </c>
      <c r="J839" s="42">
        <v>17155.61</v>
      </c>
    </row>
    <row r="840" spans="1:10" x14ac:dyDescent="0.35">
      <c r="A840" s="29" t="s">
        <v>506</v>
      </c>
      <c r="B840" s="29">
        <v>73452</v>
      </c>
      <c r="C840" s="29" t="s">
        <v>3766</v>
      </c>
      <c r="D840" s="29" t="s">
        <v>3768</v>
      </c>
      <c r="E840" s="32" t="s">
        <v>3767</v>
      </c>
      <c r="F840" s="31" t="s">
        <v>5926</v>
      </c>
      <c r="G840" s="42">
        <v>14730.2</v>
      </c>
      <c r="H840" s="42">
        <v>13543.77</v>
      </c>
      <c r="I840" s="42">
        <v>13944.45</v>
      </c>
      <c r="J840" s="42">
        <v>16581.400000000001</v>
      </c>
    </row>
    <row r="841" spans="1:10" x14ac:dyDescent="0.35">
      <c r="A841" s="29" t="str">
        <f>TEXT(19,"00")</f>
        <v>19</v>
      </c>
      <c r="B841" s="29">
        <v>73460</v>
      </c>
      <c r="C841" s="29" t="s">
        <v>5928</v>
      </c>
      <c r="D841" s="29" t="s">
        <v>5929</v>
      </c>
      <c r="E841" s="31" t="s">
        <v>652</v>
      </c>
      <c r="F841" s="31" t="s">
        <v>5927</v>
      </c>
      <c r="G841" s="42">
        <v>12092.96</v>
      </c>
      <c r="H841" s="42">
        <v>11118.95</v>
      </c>
      <c r="I841" s="42">
        <v>11447.89</v>
      </c>
      <c r="J841" s="42">
        <v>13612.73</v>
      </c>
    </row>
    <row r="842" spans="1:10" x14ac:dyDescent="0.35">
      <c r="A842" s="29" t="str">
        <f>TEXT(19,"00")</f>
        <v>19</v>
      </c>
      <c r="B842" s="29">
        <v>75291</v>
      </c>
      <c r="C842" s="29" t="s">
        <v>5928</v>
      </c>
      <c r="D842" s="29" t="s">
        <v>5929</v>
      </c>
      <c r="E842" s="31" t="s">
        <v>654</v>
      </c>
      <c r="F842" s="31" t="s">
        <v>5927</v>
      </c>
      <c r="G842" s="42">
        <v>14199.89</v>
      </c>
      <c r="H842" s="42">
        <v>13056.17</v>
      </c>
      <c r="I842" s="42">
        <v>13442.43</v>
      </c>
      <c r="J842" s="42">
        <v>15984.44</v>
      </c>
    </row>
    <row r="843" spans="1:10" x14ac:dyDescent="0.35">
      <c r="A843" s="29" t="s">
        <v>506</v>
      </c>
      <c r="B843" s="29">
        <v>75291</v>
      </c>
      <c r="C843" s="29" t="s">
        <v>3769</v>
      </c>
      <c r="D843" s="29" t="s">
        <v>3771</v>
      </c>
      <c r="E843" s="32" t="s">
        <v>3770</v>
      </c>
      <c r="F843" s="31" t="s">
        <v>5926</v>
      </c>
      <c r="G843" s="42">
        <v>14376.3</v>
      </c>
      <c r="H843" s="42">
        <v>13218.38</v>
      </c>
      <c r="I843" s="42">
        <v>13609.43</v>
      </c>
      <c r="J843" s="42">
        <v>16183.02</v>
      </c>
    </row>
    <row r="844" spans="1:10" x14ac:dyDescent="0.35">
      <c r="A844" s="29" t="str">
        <f>TEXT(19,"00")</f>
        <v>19</v>
      </c>
      <c r="B844" s="29">
        <v>75309</v>
      </c>
      <c r="C844" s="29" t="s">
        <v>5928</v>
      </c>
      <c r="D844" s="29" t="s">
        <v>5929</v>
      </c>
      <c r="E844" s="31" t="s">
        <v>656</v>
      </c>
      <c r="F844" s="31" t="s">
        <v>5927</v>
      </c>
      <c r="G844" s="42">
        <v>14402.97</v>
      </c>
      <c r="H844" s="42">
        <v>13242.9</v>
      </c>
      <c r="I844" s="42">
        <v>13634.68</v>
      </c>
      <c r="J844" s="42">
        <v>16213.04</v>
      </c>
    </row>
    <row r="845" spans="1:10" x14ac:dyDescent="0.35">
      <c r="A845" s="29" t="s">
        <v>506</v>
      </c>
      <c r="B845" s="29">
        <v>75309</v>
      </c>
      <c r="C845" s="29" t="s">
        <v>3772</v>
      </c>
      <c r="D845" s="29" t="s">
        <v>3774</v>
      </c>
      <c r="E845" s="32" t="s">
        <v>3773</v>
      </c>
      <c r="F845" s="31" t="s">
        <v>5926</v>
      </c>
      <c r="G845" s="42">
        <v>15629.14</v>
      </c>
      <c r="H845" s="42">
        <v>14370.3</v>
      </c>
      <c r="I845" s="42">
        <v>14795.44</v>
      </c>
      <c r="J845" s="42">
        <v>17593.3</v>
      </c>
    </row>
    <row r="846" spans="1:10" x14ac:dyDescent="0.35">
      <c r="A846" s="29" t="s">
        <v>506</v>
      </c>
      <c r="B846" s="29">
        <v>75309</v>
      </c>
      <c r="C846" s="29" t="s">
        <v>3775</v>
      </c>
      <c r="D846" s="29" t="s">
        <v>3777</v>
      </c>
      <c r="E846" s="32" t="s">
        <v>3776</v>
      </c>
      <c r="F846" s="31" t="s">
        <v>5926</v>
      </c>
      <c r="G846" s="42">
        <v>15479.96</v>
      </c>
      <c r="H846" s="42">
        <v>14233.14</v>
      </c>
      <c r="I846" s="42">
        <v>14654.21</v>
      </c>
      <c r="J846" s="42">
        <v>17425.38</v>
      </c>
    </row>
    <row r="847" spans="1:10" x14ac:dyDescent="0.35">
      <c r="A847" s="29" t="s">
        <v>506</v>
      </c>
      <c r="B847" s="29">
        <v>75309</v>
      </c>
      <c r="C847" s="29" t="s">
        <v>3778</v>
      </c>
      <c r="D847" s="29" t="s">
        <v>3780</v>
      </c>
      <c r="E847" s="32" t="s">
        <v>3779</v>
      </c>
      <c r="F847" s="31" t="s">
        <v>5926</v>
      </c>
      <c r="G847" s="42">
        <v>12371.28</v>
      </c>
      <c r="H847" s="42">
        <v>11374.85</v>
      </c>
      <c r="I847" s="42">
        <v>11711.37</v>
      </c>
      <c r="J847" s="42">
        <v>13926.02</v>
      </c>
    </row>
    <row r="848" spans="1:10" x14ac:dyDescent="0.35">
      <c r="A848" s="29" t="s">
        <v>506</v>
      </c>
      <c r="B848" s="29">
        <v>75309</v>
      </c>
      <c r="C848" s="29" t="s">
        <v>3781</v>
      </c>
      <c r="D848" s="29" t="s">
        <v>3783</v>
      </c>
      <c r="E848" s="32" t="s">
        <v>3782</v>
      </c>
      <c r="F848" s="31" t="s">
        <v>5926</v>
      </c>
      <c r="G848" s="42">
        <v>13880.36</v>
      </c>
      <c r="H848" s="42">
        <v>12762.38</v>
      </c>
      <c r="I848" s="42">
        <v>13139.94</v>
      </c>
      <c r="J848" s="42">
        <v>15624.75</v>
      </c>
    </row>
    <row r="849" spans="1:10" x14ac:dyDescent="0.35">
      <c r="A849" s="29" t="s">
        <v>506</v>
      </c>
      <c r="B849" s="29">
        <v>75309</v>
      </c>
      <c r="C849" s="29" t="s">
        <v>3784</v>
      </c>
      <c r="D849" s="29" t="s">
        <v>3786</v>
      </c>
      <c r="E849" s="32" t="s">
        <v>3785</v>
      </c>
      <c r="F849" s="31" t="s">
        <v>5926</v>
      </c>
      <c r="G849" s="42">
        <v>14614.48</v>
      </c>
      <c r="H849" s="42">
        <v>13437.37</v>
      </c>
      <c r="I849" s="42">
        <v>13834.91</v>
      </c>
      <c r="J849" s="42">
        <v>16451.13</v>
      </c>
    </row>
    <row r="850" spans="1:10" x14ac:dyDescent="0.35">
      <c r="A850" s="29" t="s">
        <v>506</v>
      </c>
      <c r="B850" s="29">
        <v>75309</v>
      </c>
      <c r="C850" s="29" t="s">
        <v>3787</v>
      </c>
      <c r="D850" s="29" t="s">
        <v>3789</v>
      </c>
      <c r="E850" s="32" t="s">
        <v>3788</v>
      </c>
      <c r="F850" s="31" t="s">
        <v>5926</v>
      </c>
      <c r="G850" s="42">
        <v>12527.99</v>
      </c>
      <c r="H850" s="42">
        <v>11518.94</v>
      </c>
      <c r="I850" s="42">
        <v>11859.72</v>
      </c>
      <c r="J850" s="42">
        <v>14102.43</v>
      </c>
    </row>
    <row r="851" spans="1:10" x14ac:dyDescent="0.35">
      <c r="A851" s="29" t="s">
        <v>506</v>
      </c>
      <c r="B851" s="29">
        <v>75309</v>
      </c>
      <c r="C851" s="29" t="s">
        <v>3790</v>
      </c>
      <c r="D851" s="29" t="s">
        <v>3792</v>
      </c>
      <c r="E851" s="32" t="s">
        <v>3791</v>
      </c>
      <c r="F851" s="31" t="s">
        <v>5926</v>
      </c>
      <c r="G851" s="42">
        <v>12494.93</v>
      </c>
      <c r="H851" s="42">
        <v>11488.54</v>
      </c>
      <c r="I851" s="42">
        <v>11828.42</v>
      </c>
      <c r="J851" s="42">
        <v>14065.21</v>
      </c>
    </row>
    <row r="852" spans="1:10" x14ac:dyDescent="0.35">
      <c r="A852" s="29" t="s">
        <v>506</v>
      </c>
      <c r="B852" s="29">
        <v>75309</v>
      </c>
      <c r="C852" s="29" t="s">
        <v>3793</v>
      </c>
      <c r="D852" s="29" t="s">
        <v>3795</v>
      </c>
      <c r="E852" s="32" t="s">
        <v>3794</v>
      </c>
      <c r="F852" s="31" t="s">
        <v>5926</v>
      </c>
      <c r="G852" s="42">
        <v>15353.87</v>
      </c>
      <c r="H852" s="42">
        <v>14117.21</v>
      </c>
      <c r="I852" s="42">
        <v>14534.86</v>
      </c>
      <c r="J852" s="42">
        <v>17283.45</v>
      </c>
    </row>
    <row r="853" spans="1:10" x14ac:dyDescent="0.35">
      <c r="A853" s="29" t="s">
        <v>506</v>
      </c>
      <c r="B853" s="29">
        <v>75309</v>
      </c>
      <c r="C853" s="29" t="s">
        <v>3796</v>
      </c>
      <c r="D853" s="29" t="s">
        <v>3798</v>
      </c>
      <c r="E853" s="32" t="s">
        <v>3797</v>
      </c>
      <c r="F853" s="31" t="s">
        <v>5926</v>
      </c>
      <c r="G853" s="42">
        <v>12906.35</v>
      </c>
      <c r="H853" s="42">
        <v>11866.82</v>
      </c>
      <c r="I853" s="42">
        <v>12217.89</v>
      </c>
      <c r="J853" s="42">
        <v>14528.34</v>
      </c>
    </row>
    <row r="854" spans="1:10" x14ac:dyDescent="0.35">
      <c r="A854" s="29" t="s">
        <v>506</v>
      </c>
      <c r="B854" s="29">
        <v>75309</v>
      </c>
      <c r="C854" s="29" t="s">
        <v>3799</v>
      </c>
      <c r="D854" s="29" t="s">
        <v>3801</v>
      </c>
      <c r="E854" s="32" t="s">
        <v>3800</v>
      </c>
      <c r="F854" s="31" t="s">
        <v>5926</v>
      </c>
      <c r="G854" s="42">
        <v>14524.35</v>
      </c>
      <c r="H854" s="42">
        <v>13354.5</v>
      </c>
      <c r="I854" s="42">
        <v>13749.58</v>
      </c>
      <c r="J854" s="42">
        <v>16349.68</v>
      </c>
    </row>
    <row r="855" spans="1:10" x14ac:dyDescent="0.35">
      <c r="A855" s="29" t="s">
        <v>506</v>
      </c>
      <c r="B855" s="29">
        <v>75309</v>
      </c>
      <c r="C855" s="29" t="s">
        <v>3802</v>
      </c>
      <c r="D855" s="29" t="s">
        <v>3804</v>
      </c>
      <c r="E855" s="32" t="s">
        <v>3803</v>
      </c>
      <c r="F855" s="31" t="s">
        <v>5926</v>
      </c>
      <c r="G855" s="42">
        <v>12361.32</v>
      </c>
      <c r="H855" s="42">
        <v>11365.69</v>
      </c>
      <c r="I855" s="42">
        <v>11701.93</v>
      </c>
      <c r="J855" s="42">
        <v>13914.81</v>
      </c>
    </row>
    <row r="856" spans="1:10" x14ac:dyDescent="0.35">
      <c r="A856" s="29" t="str">
        <f>TEXT(19,"00")</f>
        <v>19</v>
      </c>
      <c r="B856" s="29">
        <v>75333</v>
      </c>
      <c r="C856" s="29" t="s">
        <v>5928</v>
      </c>
      <c r="D856" s="29" t="s">
        <v>5929</v>
      </c>
      <c r="E856" s="31" t="s">
        <v>658</v>
      </c>
      <c r="F856" s="31" t="s">
        <v>5927</v>
      </c>
      <c r="G856" s="42">
        <v>11483.79</v>
      </c>
      <c r="H856" s="42">
        <v>10558.84</v>
      </c>
      <c r="I856" s="42">
        <v>10871.21</v>
      </c>
      <c r="J856" s="42">
        <v>12926.99</v>
      </c>
    </row>
    <row r="857" spans="1:10" x14ac:dyDescent="0.35">
      <c r="A857" s="29" t="str">
        <f>TEXT(19,"00")</f>
        <v>19</v>
      </c>
      <c r="B857" s="29">
        <v>75341</v>
      </c>
      <c r="C857" s="29" t="s">
        <v>5928</v>
      </c>
      <c r="D857" s="29" t="s">
        <v>5929</v>
      </c>
      <c r="E857" s="31" t="s">
        <v>660</v>
      </c>
      <c r="F857" s="31" t="s">
        <v>5927</v>
      </c>
      <c r="G857" s="42">
        <v>11768.22</v>
      </c>
      <c r="H857" s="42">
        <v>10820.36</v>
      </c>
      <c r="I857" s="42">
        <v>11140.47</v>
      </c>
      <c r="J857" s="42">
        <v>13247.17</v>
      </c>
    </row>
    <row r="858" spans="1:10" x14ac:dyDescent="0.35">
      <c r="A858" s="29" t="str">
        <f>TEXT(19,"00")</f>
        <v>19</v>
      </c>
      <c r="B858" s="29">
        <v>75713</v>
      </c>
      <c r="C858" s="29" t="s">
        <v>5928</v>
      </c>
      <c r="D858" s="29" t="s">
        <v>5929</v>
      </c>
      <c r="E858" s="31" t="s">
        <v>662</v>
      </c>
      <c r="F858" s="31" t="s">
        <v>5927</v>
      </c>
      <c r="G858" s="42">
        <v>13396.24</v>
      </c>
      <c r="H858" s="42">
        <v>12317.25</v>
      </c>
      <c r="I858" s="42">
        <v>12681.65</v>
      </c>
      <c r="J858" s="42">
        <v>15079.79</v>
      </c>
    </row>
    <row r="859" spans="1:10" x14ac:dyDescent="0.35">
      <c r="A859" s="29" t="str">
        <f>TEXT(19,"00")</f>
        <v>19</v>
      </c>
      <c r="B859" s="29">
        <v>76869</v>
      </c>
      <c r="C859" s="29" t="s">
        <v>5928</v>
      </c>
      <c r="D859" s="29" t="s">
        <v>5929</v>
      </c>
      <c r="E859" s="31" t="s">
        <v>664</v>
      </c>
      <c r="F859" s="31" t="s">
        <v>5927</v>
      </c>
      <c r="G859" s="42">
        <v>12111.76</v>
      </c>
      <c r="H859" s="42">
        <v>11136.23</v>
      </c>
      <c r="I859" s="42">
        <v>11465.69</v>
      </c>
      <c r="J859" s="42">
        <v>13633.89</v>
      </c>
    </row>
    <row r="860" spans="1:10" x14ac:dyDescent="0.35">
      <c r="A860" s="29" t="s">
        <v>506</v>
      </c>
      <c r="B860" s="29">
        <v>76869</v>
      </c>
      <c r="C860" s="29" t="s">
        <v>3805</v>
      </c>
      <c r="D860" s="29" t="s">
        <v>3807</v>
      </c>
      <c r="E860" s="32" t="s">
        <v>3806</v>
      </c>
      <c r="F860" s="31" t="s">
        <v>5926</v>
      </c>
      <c r="G860" s="42">
        <v>12106.1</v>
      </c>
      <c r="H860" s="42">
        <v>11131.02</v>
      </c>
      <c r="I860" s="42">
        <v>11460.33</v>
      </c>
      <c r="J860" s="42">
        <v>13627.51</v>
      </c>
    </row>
    <row r="861" spans="1:10" x14ac:dyDescent="0.35">
      <c r="A861" s="29" t="s">
        <v>506</v>
      </c>
      <c r="B861" s="29">
        <v>76869</v>
      </c>
      <c r="C861" s="29" t="s">
        <v>3808</v>
      </c>
      <c r="D861" s="29" t="s">
        <v>3810</v>
      </c>
      <c r="E861" s="32" t="s">
        <v>3809</v>
      </c>
      <c r="F861" s="31" t="s">
        <v>5926</v>
      </c>
      <c r="G861" s="42">
        <v>12549.28</v>
      </c>
      <c r="H861" s="42">
        <v>11538.51</v>
      </c>
      <c r="I861" s="42">
        <v>11879.87</v>
      </c>
      <c r="J861" s="42">
        <v>14126.39</v>
      </c>
    </row>
    <row r="862" spans="1:10" x14ac:dyDescent="0.35">
      <c r="A862" s="29" t="s">
        <v>506</v>
      </c>
      <c r="B862" s="29">
        <v>76869</v>
      </c>
      <c r="C862" s="29" t="s">
        <v>3811</v>
      </c>
      <c r="D862" s="29" t="s">
        <v>3813</v>
      </c>
      <c r="E862" s="32" t="s">
        <v>3812</v>
      </c>
      <c r="F862" s="31" t="s">
        <v>5926</v>
      </c>
      <c r="G862" s="42">
        <v>12283.87</v>
      </c>
      <c r="H862" s="42">
        <v>11294.48</v>
      </c>
      <c r="I862" s="42">
        <v>11628.61</v>
      </c>
      <c r="J862" s="42">
        <v>13827.63</v>
      </c>
    </row>
    <row r="863" spans="1:10" x14ac:dyDescent="0.35">
      <c r="A863" s="29" t="s">
        <v>506</v>
      </c>
      <c r="B863" s="29">
        <v>76869</v>
      </c>
      <c r="C863" s="29" t="s">
        <v>3814</v>
      </c>
      <c r="D863" s="29" t="s">
        <v>3816</v>
      </c>
      <c r="E863" s="32" t="s">
        <v>3815</v>
      </c>
      <c r="F863" s="31" t="s">
        <v>5926</v>
      </c>
      <c r="G863" s="42">
        <v>12428.35</v>
      </c>
      <c r="H863" s="42">
        <v>11427.32</v>
      </c>
      <c r="I863" s="42">
        <v>11765.39</v>
      </c>
      <c r="J863" s="42">
        <v>13990.26</v>
      </c>
    </row>
    <row r="864" spans="1:10" x14ac:dyDescent="0.35">
      <c r="A864" s="29" t="s">
        <v>665</v>
      </c>
      <c r="B864" s="29">
        <v>10207</v>
      </c>
      <c r="C864" s="29" t="s">
        <v>3817</v>
      </c>
      <c r="D864" s="29" t="s">
        <v>3819</v>
      </c>
      <c r="E864" s="32" t="s">
        <v>3818</v>
      </c>
      <c r="F864" s="31" t="s">
        <v>5926</v>
      </c>
      <c r="G864" s="42">
        <v>15556.95</v>
      </c>
      <c r="H864" s="42">
        <v>14303.93</v>
      </c>
      <c r="I864" s="42">
        <v>14727.1</v>
      </c>
      <c r="J864" s="42">
        <v>17512.05</v>
      </c>
    </row>
    <row r="865" spans="1:10" x14ac:dyDescent="0.35">
      <c r="A865" s="29" t="s">
        <v>665</v>
      </c>
      <c r="B865" s="29">
        <v>10207</v>
      </c>
      <c r="C865" s="29" t="s">
        <v>3820</v>
      </c>
      <c r="D865" s="29" t="s">
        <v>3822</v>
      </c>
      <c r="E865" s="32" t="s">
        <v>3821</v>
      </c>
      <c r="F865" s="31" t="s">
        <v>5926</v>
      </c>
      <c r="G865" s="42">
        <v>16125.2</v>
      </c>
      <c r="H865" s="42">
        <v>14826.41</v>
      </c>
      <c r="I865" s="42">
        <v>15265.04</v>
      </c>
      <c r="J865" s="42">
        <v>18151.71</v>
      </c>
    </row>
    <row r="866" spans="1:10" x14ac:dyDescent="0.35">
      <c r="A866" s="29" t="str">
        <f>TEXT(20,"00")</f>
        <v>20</v>
      </c>
      <c r="B866" s="29">
        <v>65177</v>
      </c>
      <c r="C866" s="29" t="s">
        <v>5928</v>
      </c>
      <c r="D866" s="29" t="s">
        <v>5929</v>
      </c>
      <c r="E866" s="31" t="s">
        <v>667</v>
      </c>
      <c r="F866" s="31" t="s">
        <v>5927</v>
      </c>
      <c r="G866" s="42">
        <v>13961.2</v>
      </c>
      <c r="H866" s="42">
        <v>12836.71</v>
      </c>
      <c r="I866" s="42">
        <v>13216.47</v>
      </c>
      <c r="J866" s="42">
        <v>15715.75</v>
      </c>
    </row>
    <row r="867" spans="1:10" x14ac:dyDescent="0.35">
      <c r="A867" s="29" t="str">
        <f>TEXT(20,"00")</f>
        <v>20</v>
      </c>
      <c r="B867" s="29">
        <v>65185</v>
      </c>
      <c r="C867" s="29" t="s">
        <v>5928</v>
      </c>
      <c r="D867" s="29" t="s">
        <v>5929</v>
      </c>
      <c r="E867" s="31" t="s">
        <v>669</v>
      </c>
      <c r="F867" s="31" t="s">
        <v>5927</v>
      </c>
      <c r="G867" s="42">
        <v>14371.21</v>
      </c>
      <c r="H867" s="42">
        <v>13213.69</v>
      </c>
      <c r="I867" s="42">
        <v>13604.61</v>
      </c>
      <c r="J867" s="42">
        <v>16177.29</v>
      </c>
    </row>
    <row r="868" spans="1:10" x14ac:dyDescent="0.35">
      <c r="A868" s="29" t="s">
        <v>665</v>
      </c>
      <c r="B868" s="29">
        <v>65185</v>
      </c>
      <c r="C868" s="29" t="s">
        <v>3823</v>
      </c>
      <c r="D868" s="29" t="s">
        <v>3825</v>
      </c>
      <c r="E868" s="32" t="s">
        <v>3824</v>
      </c>
      <c r="F868" s="31" t="s">
        <v>5926</v>
      </c>
      <c r="G868" s="42">
        <v>12383.06</v>
      </c>
      <c r="H868" s="42">
        <v>11385.68</v>
      </c>
      <c r="I868" s="42">
        <v>11722.51</v>
      </c>
      <c r="J868" s="42">
        <v>13939.28</v>
      </c>
    </row>
    <row r="869" spans="1:10" x14ac:dyDescent="0.35">
      <c r="A869" s="29" t="str">
        <f>TEXT(20,"00")</f>
        <v>20</v>
      </c>
      <c r="B869" s="29">
        <v>65193</v>
      </c>
      <c r="C869" s="29" t="s">
        <v>5928</v>
      </c>
      <c r="D869" s="29" t="s">
        <v>5929</v>
      </c>
      <c r="E869" s="31" t="s">
        <v>671</v>
      </c>
      <c r="F869" s="31" t="s">
        <v>5927</v>
      </c>
      <c r="G869" s="42">
        <v>15838.95</v>
      </c>
      <c r="H869" s="42">
        <v>14563.22</v>
      </c>
      <c r="I869" s="42">
        <v>14994.06</v>
      </c>
      <c r="J869" s="42">
        <v>17829.490000000002</v>
      </c>
    </row>
    <row r="870" spans="1:10" x14ac:dyDescent="0.35">
      <c r="A870" s="29" t="str">
        <f>TEXT(20,"00")</f>
        <v>20</v>
      </c>
      <c r="B870" s="29">
        <v>65201</v>
      </c>
      <c r="C870" s="29" t="s">
        <v>5928</v>
      </c>
      <c r="D870" s="29" t="s">
        <v>5929</v>
      </c>
      <c r="E870" s="31" t="s">
        <v>673</v>
      </c>
      <c r="F870" s="31" t="s">
        <v>5927</v>
      </c>
      <c r="G870" s="42">
        <v>15313.45</v>
      </c>
      <c r="H870" s="42">
        <v>14080.04</v>
      </c>
      <c r="I870" s="42">
        <v>14496.59</v>
      </c>
      <c r="J870" s="42">
        <v>17237.95</v>
      </c>
    </row>
    <row r="871" spans="1:10" x14ac:dyDescent="0.35">
      <c r="A871" s="29" t="str">
        <f>TEXT(20,"00")</f>
        <v>20</v>
      </c>
      <c r="B871" s="29">
        <v>65243</v>
      </c>
      <c r="C871" s="29" t="s">
        <v>5928</v>
      </c>
      <c r="D871" s="29" t="s">
        <v>5929</v>
      </c>
      <c r="E871" s="31" t="s">
        <v>675</v>
      </c>
      <c r="F871" s="31" t="s">
        <v>5927</v>
      </c>
      <c r="G871" s="42">
        <v>16081.49</v>
      </c>
      <c r="H871" s="42">
        <v>14786.22</v>
      </c>
      <c r="I871" s="42">
        <v>15223.66</v>
      </c>
      <c r="J871" s="42">
        <v>18102.509999999998</v>
      </c>
    </row>
    <row r="872" spans="1:10" x14ac:dyDescent="0.35">
      <c r="A872" s="29" t="s">
        <v>665</v>
      </c>
      <c r="B872" s="29">
        <v>65243</v>
      </c>
      <c r="C872" s="29" t="s">
        <v>3826</v>
      </c>
      <c r="D872" s="29" t="s">
        <v>3828</v>
      </c>
      <c r="E872" s="32" t="s">
        <v>3827</v>
      </c>
      <c r="F872" s="31" t="s">
        <v>5926</v>
      </c>
      <c r="G872" s="42">
        <v>13439.55</v>
      </c>
      <c r="H872" s="42">
        <v>12357.08</v>
      </c>
      <c r="I872" s="42">
        <v>12722.65</v>
      </c>
      <c r="J872" s="42">
        <v>15128.55</v>
      </c>
    </row>
    <row r="873" spans="1:10" x14ac:dyDescent="0.35">
      <c r="A873" s="29" t="s">
        <v>665</v>
      </c>
      <c r="B873" s="29">
        <v>65243</v>
      </c>
      <c r="C873" s="29" t="s">
        <v>3829</v>
      </c>
      <c r="D873" s="29" t="s">
        <v>3831</v>
      </c>
      <c r="E873" s="32" t="s">
        <v>3830</v>
      </c>
      <c r="F873" s="31" t="s">
        <v>5926</v>
      </c>
      <c r="G873" s="42">
        <v>16088.96</v>
      </c>
      <c r="H873" s="42">
        <v>14793.09</v>
      </c>
      <c r="I873" s="42">
        <v>15230.73</v>
      </c>
      <c r="J873" s="42">
        <v>18110.919999999998</v>
      </c>
    </row>
    <row r="874" spans="1:10" x14ac:dyDescent="0.35">
      <c r="A874" s="29" t="s">
        <v>665</v>
      </c>
      <c r="B874" s="29">
        <v>65243</v>
      </c>
      <c r="C874" s="29" t="s">
        <v>3832</v>
      </c>
      <c r="D874" s="29" t="s">
        <v>3834</v>
      </c>
      <c r="E874" s="32" t="s">
        <v>3833</v>
      </c>
      <c r="F874" s="31" t="s">
        <v>5926</v>
      </c>
      <c r="G874" s="42">
        <v>13588.73</v>
      </c>
      <c r="H874" s="42">
        <v>12494.24</v>
      </c>
      <c r="I874" s="42">
        <v>12863.87</v>
      </c>
      <c r="J874" s="42">
        <v>15296.47</v>
      </c>
    </row>
    <row r="875" spans="1:10" x14ac:dyDescent="0.35">
      <c r="A875" s="29" t="s">
        <v>665</v>
      </c>
      <c r="B875" s="29">
        <v>65243</v>
      </c>
      <c r="C875" s="29" t="s">
        <v>3835</v>
      </c>
      <c r="D875" s="29" t="s">
        <v>3837</v>
      </c>
      <c r="E875" s="32" t="s">
        <v>3836</v>
      </c>
      <c r="F875" s="31" t="s">
        <v>5926</v>
      </c>
      <c r="G875" s="42">
        <v>12184.68</v>
      </c>
      <c r="H875" s="42">
        <v>11203.28</v>
      </c>
      <c r="I875" s="42">
        <v>11534.72</v>
      </c>
      <c r="J875" s="42">
        <v>13715.97</v>
      </c>
    </row>
    <row r="876" spans="1:10" x14ac:dyDescent="0.35">
      <c r="A876" s="29" t="str">
        <f>TEXT(20,"00")</f>
        <v>20</v>
      </c>
      <c r="B876" s="29">
        <v>65276</v>
      </c>
      <c r="C876" s="29" t="s">
        <v>5928</v>
      </c>
      <c r="D876" s="29" t="s">
        <v>5929</v>
      </c>
      <c r="E876" s="31" t="s">
        <v>677</v>
      </c>
      <c r="F876" s="31" t="s">
        <v>5927</v>
      </c>
      <c r="G876" s="42">
        <v>12807.22</v>
      </c>
      <c r="H876" s="42">
        <v>11775.67</v>
      </c>
      <c r="I876" s="42">
        <v>12124.05</v>
      </c>
      <c r="J876" s="42">
        <v>14416.75</v>
      </c>
    </row>
    <row r="877" spans="1:10" x14ac:dyDescent="0.35">
      <c r="A877" s="29" t="str">
        <f>TEXT(20,"00")</f>
        <v>20</v>
      </c>
      <c r="B877" s="29">
        <v>75580</v>
      </c>
      <c r="C877" s="29" t="s">
        <v>5928</v>
      </c>
      <c r="D877" s="29" t="s">
        <v>5929</v>
      </c>
      <c r="E877" s="31" t="s">
        <v>679</v>
      </c>
      <c r="F877" s="31" t="s">
        <v>5927</v>
      </c>
      <c r="G877" s="42">
        <v>12247.86</v>
      </c>
      <c r="H877" s="42">
        <v>11261.37</v>
      </c>
      <c r="I877" s="42">
        <v>11594.53</v>
      </c>
      <c r="J877" s="42">
        <v>13787.09</v>
      </c>
    </row>
    <row r="878" spans="1:10" x14ac:dyDescent="0.35">
      <c r="A878" s="29" t="str">
        <f>TEXT(20,"00")</f>
        <v>20</v>
      </c>
      <c r="B878" s="29">
        <v>75606</v>
      </c>
      <c r="C878" s="29" t="s">
        <v>5928</v>
      </c>
      <c r="D878" s="29" t="s">
        <v>5929</v>
      </c>
      <c r="E878" s="31" t="s">
        <v>681</v>
      </c>
      <c r="F878" s="31" t="s">
        <v>5927</v>
      </c>
      <c r="G878" s="42">
        <v>12546.56</v>
      </c>
      <c r="H878" s="42">
        <v>11536.01</v>
      </c>
      <c r="I878" s="42">
        <v>11877.3</v>
      </c>
      <c r="J878" s="42">
        <v>14123.33</v>
      </c>
    </row>
    <row r="879" spans="1:10" x14ac:dyDescent="0.35">
      <c r="A879" s="29" t="s">
        <v>665</v>
      </c>
      <c r="B879" s="29">
        <v>75606</v>
      </c>
      <c r="C879" s="29" t="s">
        <v>3838</v>
      </c>
      <c r="D879" s="29" t="s">
        <v>3840</v>
      </c>
      <c r="E879" s="32" t="s">
        <v>3839</v>
      </c>
      <c r="F879" s="31" t="s">
        <v>5926</v>
      </c>
      <c r="G879" s="42">
        <v>12582.57</v>
      </c>
      <c r="H879" s="42">
        <v>11569.12</v>
      </c>
      <c r="I879" s="42">
        <v>11911.38</v>
      </c>
      <c r="J879" s="42">
        <v>14163.87</v>
      </c>
    </row>
    <row r="880" spans="1:10" x14ac:dyDescent="0.35">
      <c r="A880" s="29" t="s">
        <v>665</v>
      </c>
      <c r="B880" s="29">
        <v>75606</v>
      </c>
      <c r="C880" s="29" t="s">
        <v>3841</v>
      </c>
      <c r="D880" s="29" t="s">
        <v>3843</v>
      </c>
      <c r="E880" s="32" t="s">
        <v>3842</v>
      </c>
      <c r="F880" s="31" t="s">
        <v>5926</v>
      </c>
      <c r="G880" s="42">
        <v>12688.78</v>
      </c>
      <c r="H880" s="42">
        <v>11666.77</v>
      </c>
      <c r="I880" s="42">
        <v>12011.93</v>
      </c>
      <c r="J880" s="42">
        <v>14283.42</v>
      </c>
    </row>
    <row r="881" spans="1:10" x14ac:dyDescent="0.35">
      <c r="A881" s="29" t="str">
        <f>TEXT(20,"00")</f>
        <v>20</v>
      </c>
      <c r="B881" s="29">
        <v>76414</v>
      </c>
      <c r="C881" s="29" t="s">
        <v>5928</v>
      </c>
      <c r="D881" s="29" t="s">
        <v>5929</v>
      </c>
      <c r="E881" s="31" t="s">
        <v>683</v>
      </c>
      <c r="F881" s="31" t="s">
        <v>5927</v>
      </c>
      <c r="G881" s="42">
        <v>13666.69</v>
      </c>
      <c r="H881" s="42">
        <v>12565.92</v>
      </c>
      <c r="I881" s="42">
        <v>12937.67</v>
      </c>
      <c r="J881" s="42">
        <v>15384.23</v>
      </c>
    </row>
    <row r="882" spans="1:10" x14ac:dyDescent="0.35">
      <c r="A882" s="29" t="s">
        <v>665</v>
      </c>
      <c r="B882" s="29">
        <v>76414</v>
      </c>
      <c r="C882" s="29" t="s">
        <v>3844</v>
      </c>
      <c r="D882" s="29" t="s">
        <v>3846</v>
      </c>
      <c r="E882" s="32" t="s">
        <v>3845</v>
      </c>
      <c r="F882" s="31" t="s">
        <v>5926</v>
      </c>
      <c r="G882" s="42">
        <v>12494.25</v>
      </c>
      <c r="H882" s="42">
        <v>11487.91</v>
      </c>
      <c r="I882" s="42">
        <v>11827.77</v>
      </c>
      <c r="J882" s="42">
        <v>14064.45</v>
      </c>
    </row>
    <row r="883" spans="1:10" x14ac:dyDescent="0.35">
      <c r="A883" s="29" t="s">
        <v>665</v>
      </c>
      <c r="B883" s="29">
        <v>76414</v>
      </c>
      <c r="C883" s="29" t="s">
        <v>3847</v>
      </c>
      <c r="D883" s="29" t="s">
        <v>3849</v>
      </c>
      <c r="E883" s="32" t="s">
        <v>3848</v>
      </c>
      <c r="F883" s="31" t="s">
        <v>5926</v>
      </c>
      <c r="G883" s="42">
        <v>12263.26</v>
      </c>
      <c r="H883" s="42">
        <v>11275.53</v>
      </c>
      <c r="I883" s="42">
        <v>11609.11</v>
      </c>
      <c r="J883" s="42">
        <v>13804.43</v>
      </c>
    </row>
    <row r="884" spans="1:10" x14ac:dyDescent="0.35">
      <c r="A884" s="29" t="s">
        <v>684</v>
      </c>
      <c r="B884" s="29">
        <v>10215</v>
      </c>
      <c r="C884" s="29" t="s">
        <v>3850</v>
      </c>
      <c r="D884" s="29" t="s">
        <v>3852</v>
      </c>
      <c r="E884" s="32" t="s">
        <v>3851</v>
      </c>
      <c r="F884" s="31" t="s">
        <v>5926</v>
      </c>
      <c r="G884" s="42">
        <v>12012.12</v>
      </c>
      <c r="H884" s="42">
        <v>11044.61</v>
      </c>
      <c r="I884" s="42">
        <v>11371.36</v>
      </c>
      <c r="J884" s="42">
        <v>13521.72</v>
      </c>
    </row>
    <row r="885" spans="1:10" x14ac:dyDescent="0.35">
      <c r="A885" s="29" t="str">
        <f t="shared" ref="A885:A893" si="19">TEXT(21,"00")</f>
        <v>21</v>
      </c>
      <c r="B885" s="29">
        <v>65300</v>
      </c>
      <c r="C885" s="29" t="s">
        <v>5928</v>
      </c>
      <c r="D885" s="29" t="s">
        <v>5929</v>
      </c>
      <c r="E885" s="31" t="s">
        <v>686</v>
      </c>
      <c r="F885" s="31" t="s">
        <v>5927</v>
      </c>
      <c r="G885" s="42">
        <v>12195.55</v>
      </c>
      <c r="H885" s="42">
        <v>11213.27</v>
      </c>
      <c r="I885" s="42">
        <v>11545.01</v>
      </c>
      <c r="J885" s="42">
        <v>13728.21</v>
      </c>
    </row>
    <row r="886" spans="1:10" x14ac:dyDescent="0.35">
      <c r="A886" s="29" t="str">
        <f t="shared" si="19"/>
        <v>21</v>
      </c>
      <c r="B886" s="29">
        <v>65318</v>
      </c>
      <c r="C886" s="29" t="s">
        <v>5928</v>
      </c>
      <c r="D886" s="29" t="s">
        <v>5929</v>
      </c>
      <c r="E886" s="31" t="s">
        <v>688</v>
      </c>
      <c r="F886" s="31" t="s">
        <v>5927</v>
      </c>
      <c r="G886" s="42">
        <v>11900.02</v>
      </c>
      <c r="H886" s="42">
        <v>10941.54</v>
      </c>
      <c r="I886" s="42">
        <v>11265.24</v>
      </c>
      <c r="J886" s="42">
        <v>13395.54</v>
      </c>
    </row>
    <row r="887" spans="1:10" x14ac:dyDescent="0.35">
      <c r="A887" s="29" t="str">
        <f t="shared" si="19"/>
        <v>21</v>
      </c>
      <c r="B887" s="29">
        <v>65334</v>
      </c>
      <c r="C887" s="29" t="s">
        <v>5928</v>
      </c>
      <c r="D887" s="29" t="s">
        <v>5929</v>
      </c>
      <c r="E887" s="31" t="s">
        <v>690</v>
      </c>
      <c r="F887" s="31" t="s">
        <v>5927</v>
      </c>
      <c r="G887" s="42">
        <v>11694.62</v>
      </c>
      <c r="H887" s="42">
        <v>10752.69</v>
      </c>
      <c r="I887" s="42">
        <v>11070.8</v>
      </c>
      <c r="J887" s="42">
        <v>13164.32</v>
      </c>
    </row>
    <row r="888" spans="1:10" x14ac:dyDescent="0.35">
      <c r="A888" s="29" t="str">
        <f t="shared" si="19"/>
        <v>21</v>
      </c>
      <c r="B888" s="29">
        <v>65342</v>
      </c>
      <c r="C888" s="29" t="s">
        <v>5928</v>
      </c>
      <c r="D888" s="29" t="s">
        <v>5929</v>
      </c>
      <c r="E888" s="31" t="s">
        <v>692</v>
      </c>
      <c r="F888" s="31" t="s">
        <v>5927</v>
      </c>
      <c r="G888" s="42">
        <v>15744.63</v>
      </c>
      <c r="H888" s="42">
        <v>14476.5</v>
      </c>
      <c r="I888" s="42">
        <v>14904.77</v>
      </c>
      <c r="J888" s="42">
        <v>17723.310000000001</v>
      </c>
    </row>
    <row r="889" spans="1:10" x14ac:dyDescent="0.35">
      <c r="A889" s="29" t="str">
        <f t="shared" si="19"/>
        <v>21</v>
      </c>
      <c r="B889" s="29">
        <v>65359</v>
      </c>
      <c r="C889" s="29" t="s">
        <v>5928</v>
      </c>
      <c r="D889" s="29" t="s">
        <v>5929</v>
      </c>
      <c r="E889" s="31" t="s">
        <v>694</v>
      </c>
      <c r="F889" s="31" t="s">
        <v>5927</v>
      </c>
      <c r="G889" s="42">
        <v>11768.67</v>
      </c>
      <c r="H889" s="42">
        <v>10820.78</v>
      </c>
      <c r="I889" s="42">
        <v>11140.9</v>
      </c>
      <c r="J889" s="42">
        <v>13247.68</v>
      </c>
    </row>
    <row r="890" spans="1:10" x14ac:dyDescent="0.35">
      <c r="A890" s="29" t="str">
        <f t="shared" si="19"/>
        <v>21</v>
      </c>
      <c r="B890" s="29">
        <v>65367</v>
      </c>
      <c r="C890" s="29" t="s">
        <v>5928</v>
      </c>
      <c r="D890" s="29" t="s">
        <v>5929</v>
      </c>
      <c r="E890" s="31" t="s">
        <v>696</v>
      </c>
      <c r="F890" s="31" t="s">
        <v>5927</v>
      </c>
      <c r="G890" s="42">
        <v>11585.47</v>
      </c>
      <c r="H890" s="42">
        <v>10652.33</v>
      </c>
      <c r="I890" s="42">
        <v>10967.47</v>
      </c>
      <c r="J890" s="42">
        <v>13041.45</v>
      </c>
    </row>
    <row r="891" spans="1:10" x14ac:dyDescent="0.35">
      <c r="A891" s="29" t="str">
        <f t="shared" si="19"/>
        <v>21</v>
      </c>
      <c r="B891" s="29">
        <v>65391</v>
      </c>
      <c r="C891" s="29" t="s">
        <v>5928</v>
      </c>
      <c r="D891" s="29" t="s">
        <v>5929</v>
      </c>
      <c r="E891" s="31" t="s">
        <v>698</v>
      </c>
      <c r="F891" s="31" t="s">
        <v>5927</v>
      </c>
      <c r="G891" s="42">
        <v>11502.13</v>
      </c>
      <c r="H891" s="42">
        <v>10575.7</v>
      </c>
      <c r="I891" s="42">
        <v>10888.57</v>
      </c>
      <c r="J891" s="42">
        <v>12947.64</v>
      </c>
    </row>
    <row r="892" spans="1:10" x14ac:dyDescent="0.35">
      <c r="A892" s="29" t="str">
        <f t="shared" si="19"/>
        <v>21</v>
      </c>
      <c r="B892" s="29">
        <v>65409</v>
      </c>
      <c r="C892" s="29" t="s">
        <v>5928</v>
      </c>
      <c r="D892" s="29" t="s">
        <v>5929</v>
      </c>
      <c r="E892" s="31" t="s">
        <v>700</v>
      </c>
      <c r="F892" s="31" t="s">
        <v>5927</v>
      </c>
      <c r="G892" s="42">
        <v>12530.71</v>
      </c>
      <c r="H892" s="42">
        <v>11521.44</v>
      </c>
      <c r="I892" s="42">
        <v>11862.29</v>
      </c>
      <c r="J892" s="42">
        <v>14105.49</v>
      </c>
    </row>
    <row r="893" spans="1:10" x14ac:dyDescent="0.35">
      <c r="A893" s="29" t="str">
        <f t="shared" si="19"/>
        <v>21</v>
      </c>
      <c r="B893" s="29">
        <v>65417</v>
      </c>
      <c r="C893" s="29" t="s">
        <v>5928</v>
      </c>
      <c r="D893" s="29" t="s">
        <v>5929</v>
      </c>
      <c r="E893" s="31" t="s">
        <v>702</v>
      </c>
      <c r="F893" s="31" t="s">
        <v>5927</v>
      </c>
      <c r="G893" s="42">
        <v>12382.38</v>
      </c>
      <c r="H893" s="42">
        <v>11385.05</v>
      </c>
      <c r="I893" s="42">
        <v>11721.87</v>
      </c>
      <c r="J893" s="42">
        <v>13938.52</v>
      </c>
    </row>
    <row r="894" spans="1:10" x14ac:dyDescent="0.35">
      <c r="A894" s="29" t="s">
        <v>684</v>
      </c>
      <c r="B894" s="29">
        <v>65417</v>
      </c>
      <c r="C894" s="29" t="s">
        <v>3853</v>
      </c>
      <c r="D894" s="29" t="s">
        <v>3855</v>
      </c>
      <c r="E894" s="32" t="s">
        <v>3854</v>
      </c>
      <c r="F894" s="31" t="s">
        <v>5926</v>
      </c>
      <c r="G894" s="42">
        <v>11694.39</v>
      </c>
      <c r="H894" s="42">
        <v>10752.48</v>
      </c>
      <c r="I894" s="42">
        <v>11070.58</v>
      </c>
      <c r="J894" s="42">
        <v>13164.07</v>
      </c>
    </row>
    <row r="895" spans="1:10" x14ac:dyDescent="0.35">
      <c r="A895" s="29" t="str">
        <f t="shared" ref="A895:A902" si="20">TEXT(21,"00")</f>
        <v>21</v>
      </c>
      <c r="B895" s="29">
        <v>65425</v>
      </c>
      <c r="C895" s="29" t="s">
        <v>5928</v>
      </c>
      <c r="D895" s="29" t="s">
        <v>5929</v>
      </c>
      <c r="E895" s="31" t="s">
        <v>704</v>
      </c>
      <c r="F895" s="31" t="s">
        <v>5927</v>
      </c>
      <c r="G895" s="42">
        <v>11479.94</v>
      </c>
      <c r="H895" s="42">
        <v>10555.3</v>
      </c>
      <c r="I895" s="42">
        <v>10867.57</v>
      </c>
      <c r="J895" s="42">
        <v>12922.66</v>
      </c>
    </row>
    <row r="896" spans="1:10" x14ac:dyDescent="0.35">
      <c r="A896" s="29" t="str">
        <f t="shared" si="20"/>
        <v>21</v>
      </c>
      <c r="B896" s="29">
        <v>65433</v>
      </c>
      <c r="C896" s="29" t="s">
        <v>5928</v>
      </c>
      <c r="D896" s="29" t="s">
        <v>5929</v>
      </c>
      <c r="E896" s="31" t="s">
        <v>706</v>
      </c>
      <c r="F896" s="31" t="s">
        <v>5927</v>
      </c>
      <c r="G896" s="42">
        <v>11338.4</v>
      </c>
      <c r="H896" s="42">
        <v>10425.16</v>
      </c>
      <c r="I896" s="42">
        <v>10733.58</v>
      </c>
      <c r="J896" s="42">
        <v>12763.33</v>
      </c>
    </row>
    <row r="897" spans="1:10" x14ac:dyDescent="0.35">
      <c r="A897" s="29" t="str">
        <f t="shared" si="20"/>
        <v>21</v>
      </c>
      <c r="B897" s="29">
        <v>65458</v>
      </c>
      <c r="C897" s="29" t="s">
        <v>5928</v>
      </c>
      <c r="D897" s="29" t="s">
        <v>5929</v>
      </c>
      <c r="E897" s="31" t="s">
        <v>708</v>
      </c>
      <c r="F897" s="31" t="s">
        <v>5927</v>
      </c>
      <c r="G897" s="42">
        <v>14435.69</v>
      </c>
      <c r="H897" s="42">
        <v>13272.98</v>
      </c>
      <c r="I897" s="42">
        <v>13665.65</v>
      </c>
      <c r="J897" s="42">
        <v>16249.88</v>
      </c>
    </row>
    <row r="898" spans="1:10" x14ac:dyDescent="0.35">
      <c r="A898" s="29" t="str">
        <f t="shared" si="20"/>
        <v>21</v>
      </c>
      <c r="B898" s="29">
        <v>65466</v>
      </c>
      <c r="C898" s="29" t="s">
        <v>5928</v>
      </c>
      <c r="D898" s="29" t="s">
        <v>5929</v>
      </c>
      <c r="E898" s="31" t="s">
        <v>710</v>
      </c>
      <c r="F898" s="31" t="s">
        <v>5927</v>
      </c>
      <c r="G898" s="42">
        <v>13540.61</v>
      </c>
      <c r="H898" s="42">
        <v>12449.99</v>
      </c>
      <c r="I898" s="42">
        <v>12818.32</v>
      </c>
      <c r="J898" s="42">
        <v>15242.3</v>
      </c>
    </row>
    <row r="899" spans="1:10" x14ac:dyDescent="0.35">
      <c r="A899" s="29" t="str">
        <f t="shared" si="20"/>
        <v>21</v>
      </c>
      <c r="B899" s="29">
        <v>65474</v>
      </c>
      <c r="C899" s="29" t="s">
        <v>5928</v>
      </c>
      <c r="D899" s="29" t="s">
        <v>5929</v>
      </c>
      <c r="E899" s="31" t="s">
        <v>712</v>
      </c>
      <c r="F899" s="31" t="s">
        <v>5927</v>
      </c>
      <c r="G899" s="42">
        <v>12930.41</v>
      </c>
      <c r="H899" s="42">
        <v>11888.95</v>
      </c>
      <c r="I899" s="42">
        <v>12240.67</v>
      </c>
      <c r="J899" s="42">
        <v>14555.42</v>
      </c>
    </row>
    <row r="900" spans="1:10" x14ac:dyDescent="0.35">
      <c r="A900" s="29" t="str">
        <f t="shared" si="20"/>
        <v>21</v>
      </c>
      <c r="B900" s="29">
        <v>65482</v>
      </c>
      <c r="C900" s="29" t="s">
        <v>5928</v>
      </c>
      <c r="D900" s="29" t="s">
        <v>5929</v>
      </c>
      <c r="E900" s="31" t="s">
        <v>714</v>
      </c>
      <c r="F900" s="31" t="s">
        <v>5927</v>
      </c>
      <c r="G900" s="42">
        <v>11589.54</v>
      </c>
      <c r="H900" s="42">
        <v>10656.07</v>
      </c>
      <c r="I900" s="42">
        <v>10971.33</v>
      </c>
      <c r="J900" s="42">
        <v>13046.04</v>
      </c>
    </row>
    <row r="901" spans="1:10" x14ac:dyDescent="0.35">
      <c r="A901" s="29" t="str">
        <f t="shared" si="20"/>
        <v>21</v>
      </c>
      <c r="B901" s="29">
        <v>73361</v>
      </c>
      <c r="C901" s="29" t="s">
        <v>5928</v>
      </c>
      <c r="D901" s="29" t="s">
        <v>5929</v>
      </c>
      <c r="E901" s="31" t="s">
        <v>716</v>
      </c>
      <c r="F901" s="31" t="s">
        <v>5927</v>
      </c>
      <c r="G901" s="42">
        <v>14284.59</v>
      </c>
      <c r="H901" s="42">
        <v>13134.05</v>
      </c>
      <c r="I901" s="42">
        <v>13522.61</v>
      </c>
      <c r="J901" s="42">
        <v>16079.78</v>
      </c>
    </row>
    <row r="902" spans="1:10" x14ac:dyDescent="0.35">
      <c r="A902" s="29" t="str">
        <f t="shared" si="20"/>
        <v>21</v>
      </c>
      <c r="B902" s="29">
        <v>75002</v>
      </c>
      <c r="C902" s="29" t="s">
        <v>5928</v>
      </c>
      <c r="D902" s="29" t="s">
        <v>5929</v>
      </c>
      <c r="E902" s="31" t="s">
        <v>718</v>
      </c>
      <c r="F902" s="31" t="s">
        <v>5927</v>
      </c>
      <c r="G902" s="42">
        <v>11621.7</v>
      </c>
      <c r="H902" s="42">
        <v>10685.64</v>
      </c>
      <c r="I902" s="42">
        <v>11001.77</v>
      </c>
      <c r="J902" s="42">
        <v>13082.24</v>
      </c>
    </row>
    <row r="903" spans="1:10" x14ac:dyDescent="0.35">
      <c r="A903" s="29" t="str">
        <f>TEXT(22,"00")</f>
        <v>22</v>
      </c>
      <c r="B903" s="29">
        <v>65532</v>
      </c>
      <c r="C903" s="29" t="s">
        <v>5928</v>
      </c>
      <c r="D903" s="29" t="s">
        <v>5929</v>
      </c>
      <c r="E903" s="31" t="s">
        <v>721</v>
      </c>
      <c r="F903" s="31" t="s">
        <v>5927</v>
      </c>
      <c r="G903" s="42">
        <v>13992.96</v>
      </c>
      <c r="H903" s="42">
        <v>12865.91</v>
      </c>
      <c r="I903" s="42">
        <v>13246.54</v>
      </c>
      <c r="J903" s="42">
        <v>15751.51</v>
      </c>
    </row>
    <row r="904" spans="1:10" x14ac:dyDescent="0.35">
      <c r="A904" s="29" t="s">
        <v>719</v>
      </c>
      <c r="B904" s="29">
        <v>65532</v>
      </c>
      <c r="C904" s="29" t="s">
        <v>3856</v>
      </c>
      <c r="D904" s="29" t="s">
        <v>3858</v>
      </c>
      <c r="E904" s="32" t="s">
        <v>3857</v>
      </c>
      <c r="F904" s="31" t="s">
        <v>5926</v>
      </c>
      <c r="G904" s="42">
        <v>12362.68</v>
      </c>
      <c r="H904" s="42">
        <v>11366.94</v>
      </c>
      <c r="I904" s="42">
        <v>11703.22</v>
      </c>
      <c r="J904" s="42">
        <v>13916.34</v>
      </c>
    </row>
    <row r="905" spans="1:10" x14ac:dyDescent="0.35">
      <c r="A905" s="29" t="str">
        <f>TEXT(23,"00")</f>
        <v>23</v>
      </c>
      <c r="B905" s="29">
        <v>65540</v>
      </c>
      <c r="C905" s="29" t="s">
        <v>5928</v>
      </c>
      <c r="D905" s="29" t="s">
        <v>5929</v>
      </c>
      <c r="E905" s="31" t="s">
        <v>724</v>
      </c>
      <c r="F905" s="31" t="s">
        <v>5927</v>
      </c>
      <c r="G905" s="42">
        <v>15093.05</v>
      </c>
      <c r="H905" s="42">
        <v>13877.39</v>
      </c>
      <c r="I905" s="42">
        <v>14287.94</v>
      </c>
      <c r="J905" s="42">
        <v>16989.84</v>
      </c>
    </row>
    <row r="906" spans="1:10" x14ac:dyDescent="0.35">
      <c r="A906" s="29" t="str">
        <f>TEXT(23,"00")</f>
        <v>23</v>
      </c>
      <c r="B906" s="29">
        <v>65557</v>
      </c>
      <c r="C906" s="29" t="s">
        <v>5928</v>
      </c>
      <c r="D906" s="29" t="s">
        <v>5929</v>
      </c>
      <c r="E906" s="31" t="s">
        <v>726</v>
      </c>
      <c r="F906" s="31" t="s">
        <v>5927</v>
      </c>
      <c r="G906" s="42">
        <v>13215.3</v>
      </c>
      <c r="H906" s="42">
        <v>12150.89</v>
      </c>
      <c r="I906" s="42">
        <v>12510.36</v>
      </c>
      <c r="J906" s="42">
        <v>14876.11</v>
      </c>
    </row>
    <row r="907" spans="1:10" x14ac:dyDescent="0.35">
      <c r="A907" s="29" t="s">
        <v>722</v>
      </c>
      <c r="B907" s="29">
        <v>65557</v>
      </c>
      <c r="C907" s="29" t="s">
        <v>3859</v>
      </c>
      <c r="D907" s="29" t="s">
        <v>3861</v>
      </c>
      <c r="E907" s="32" t="s">
        <v>3860</v>
      </c>
      <c r="F907" s="31" t="s">
        <v>5926</v>
      </c>
      <c r="G907" s="42">
        <v>13283.01</v>
      </c>
      <c r="H907" s="42">
        <v>12213.14</v>
      </c>
      <c r="I907" s="42">
        <v>12574.46</v>
      </c>
      <c r="J907" s="42">
        <v>14952.33</v>
      </c>
    </row>
    <row r="908" spans="1:10" x14ac:dyDescent="0.35">
      <c r="A908" s="29" t="str">
        <f>TEXT(23,"00")</f>
        <v>23</v>
      </c>
      <c r="B908" s="29">
        <v>65565</v>
      </c>
      <c r="C908" s="29" t="s">
        <v>5928</v>
      </c>
      <c r="D908" s="29" t="s">
        <v>5929</v>
      </c>
      <c r="E908" s="31" t="s">
        <v>728</v>
      </c>
      <c r="F908" s="31" t="s">
        <v>5927</v>
      </c>
      <c r="G908" s="42">
        <v>14970.82</v>
      </c>
      <c r="H908" s="42">
        <v>13765.01</v>
      </c>
      <c r="I908" s="42">
        <v>14172.23</v>
      </c>
      <c r="J908" s="42">
        <v>16852.25</v>
      </c>
    </row>
    <row r="909" spans="1:10" x14ac:dyDescent="0.35">
      <c r="A909" s="29" t="s">
        <v>722</v>
      </c>
      <c r="B909" s="29">
        <v>65565</v>
      </c>
      <c r="C909" s="29" t="s">
        <v>3862</v>
      </c>
      <c r="D909" s="29" t="s">
        <v>3864</v>
      </c>
      <c r="E909" s="32" t="s">
        <v>3863</v>
      </c>
      <c r="F909" s="31" t="s">
        <v>5926</v>
      </c>
      <c r="G909" s="42">
        <v>13234.55</v>
      </c>
      <c r="H909" s="42">
        <v>12168.59</v>
      </c>
      <c r="I909" s="42">
        <v>12528.58</v>
      </c>
      <c r="J909" s="42">
        <v>14897.78</v>
      </c>
    </row>
    <row r="910" spans="1:10" x14ac:dyDescent="0.35">
      <c r="A910" s="29" t="str">
        <f>TEXT(23,"00")</f>
        <v>23</v>
      </c>
      <c r="B910" s="29">
        <v>65573</v>
      </c>
      <c r="C910" s="29" t="s">
        <v>5928</v>
      </c>
      <c r="D910" s="29" t="s">
        <v>5929</v>
      </c>
      <c r="E910" s="31" t="s">
        <v>730</v>
      </c>
      <c r="F910" s="31" t="s">
        <v>5927</v>
      </c>
      <c r="G910" s="42">
        <v>13180.65</v>
      </c>
      <c r="H910" s="42">
        <v>12119.03</v>
      </c>
      <c r="I910" s="42">
        <v>12477.56</v>
      </c>
      <c r="J910" s="42">
        <v>14837.11</v>
      </c>
    </row>
    <row r="911" spans="1:10" x14ac:dyDescent="0.35">
      <c r="A911" s="29" t="str">
        <f>TEXT(23,"00")</f>
        <v>23</v>
      </c>
      <c r="B911" s="29">
        <v>65581</v>
      </c>
      <c r="C911" s="29" t="s">
        <v>5928</v>
      </c>
      <c r="D911" s="29" t="s">
        <v>5929</v>
      </c>
      <c r="E911" s="31" t="s">
        <v>732</v>
      </c>
      <c r="F911" s="31" t="s">
        <v>5927</v>
      </c>
      <c r="G911" s="42">
        <v>13660.92</v>
      </c>
      <c r="H911" s="42">
        <v>12560.61</v>
      </c>
      <c r="I911" s="42">
        <v>12932.21</v>
      </c>
      <c r="J911" s="42">
        <v>15377.73</v>
      </c>
    </row>
    <row r="912" spans="1:10" x14ac:dyDescent="0.35">
      <c r="A912" s="29" t="str">
        <f>TEXT(23,"00")</f>
        <v>23</v>
      </c>
      <c r="B912" s="29">
        <v>65599</v>
      </c>
      <c r="C912" s="29" t="s">
        <v>5928</v>
      </c>
      <c r="D912" s="29" t="s">
        <v>5929</v>
      </c>
      <c r="E912" s="31" t="s">
        <v>734</v>
      </c>
      <c r="F912" s="31" t="s">
        <v>5927</v>
      </c>
      <c r="G912" s="42">
        <v>12444.66</v>
      </c>
      <c r="H912" s="42">
        <v>11442.31</v>
      </c>
      <c r="I912" s="42">
        <v>11780.82</v>
      </c>
      <c r="J912" s="42">
        <v>14008.62</v>
      </c>
    </row>
    <row r="913" spans="1:10" x14ac:dyDescent="0.35">
      <c r="A913" s="29" t="str">
        <f>TEXT(23,"00")</f>
        <v>23</v>
      </c>
      <c r="B913" s="29">
        <v>65607</v>
      </c>
      <c r="C913" s="29" t="s">
        <v>5928</v>
      </c>
      <c r="D913" s="29" t="s">
        <v>5929</v>
      </c>
      <c r="E913" s="31" t="s">
        <v>736</v>
      </c>
      <c r="F913" s="31" t="s">
        <v>5927</v>
      </c>
      <c r="G913" s="42">
        <v>15597.38</v>
      </c>
      <c r="H913" s="42">
        <v>14341.1</v>
      </c>
      <c r="I913" s="42">
        <v>14765.37</v>
      </c>
      <c r="J913" s="42">
        <v>17557.55</v>
      </c>
    </row>
    <row r="914" spans="1:10" x14ac:dyDescent="0.35">
      <c r="A914" s="29" t="s">
        <v>722</v>
      </c>
      <c r="B914" s="29">
        <v>65607</v>
      </c>
      <c r="C914" s="29" t="s">
        <v>3865</v>
      </c>
      <c r="D914" s="29" t="s">
        <v>3867</v>
      </c>
      <c r="E914" s="32" t="s">
        <v>3866</v>
      </c>
      <c r="F914" s="31" t="s">
        <v>5926</v>
      </c>
      <c r="G914" s="42">
        <v>15778.77</v>
      </c>
      <c r="H914" s="42">
        <v>14507.88</v>
      </c>
      <c r="I914" s="42">
        <v>14937.09</v>
      </c>
      <c r="J914" s="42">
        <v>17761.740000000002</v>
      </c>
    </row>
    <row r="915" spans="1:10" x14ac:dyDescent="0.35">
      <c r="A915" s="29" t="str">
        <f>TEXT(23,"00")</f>
        <v>23</v>
      </c>
      <c r="B915" s="29">
        <v>65615</v>
      </c>
      <c r="C915" s="29" t="s">
        <v>5928</v>
      </c>
      <c r="D915" s="29" t="s">
        <v>5929</v>
      </c>
      <c r="E915" s="31" t="s">
        <v>738</v>
      </c>
      <c r="F915" s="31" t="s">
        <v>5927</v>
      </c>
      <c r="G915" s="42">
        <v>15113.26</v>
      </c>
      <c r="H915" s="42">
        <v>13895.98</v>
      </c>
      <c r="I915" s="42">
        <v>14307.08</v>
      </c>
      <c r="J915" s="42">
        <v>17012.599999999999</v>
      </c>
    </row>
    <row r="916" spans="1:10" x14ac:dyDescent="0.35">
      <c r="A916" s="29" t="s">
        <v>722</v>
      </c>
      <c r="B916" s="29">
        <v>65615</v>
      </c>
      <c r="C916" s="29" t="s">
        <v>3868</v>
      </c>
      <c r="D916" s="29" t="s">
        <v>3870</v>
      </c>
      <c r="E916" s="32" t="s">
        <v>3869</v>
      </c>
      <c r="F916" s="31" t="s">
        <v>5926</v>
      </c>
      <c r="G916" s="42">
        <v>12333.24</v>
      </c>
      <c r="H916" s="42">
        <v>11339.87</v>
      </c>
      <c r="I916" s="42">
        <v>11675.35</v>
      </c>
      <c r="J916" s="42">
        <v>13883.2</v>
      </c>
    </row>
    <row r="917" spans="1:10" x14ac:dyDescent="0.35">
      <c r="A917" s="29" t="s">
        <v>722</v>
      </c>
      <c r="B917" s="29">
        <v>65615</v>
      </c>
      <c r="C917" s="29" t="s">
        <v>3871</v>
      </c>
      <c r="D917" s="29" t="s">
        <v>3873</v>
      </c>
      <c r="E917" s="32" t="s">
        <v>3872</v>
      </c>
      <c r="F917" s="31" t="s">
        <v>5926</v>
      </c>
      <c r="G917" s="42">
        <v>14711.92</v>
      </c>
      <c r="H917" s="42">
        <v>13526.96</v>
      </c>
      <c r="I917" s="42">
        <v>13927.14</v>
      </c>
      <c r="J917" s="42">
        <v>16560.810000000001</v>
      </c>
    </row>
    <row r="918" spans="1:10" x14ac:dyDescent="0.35">
      <c r="A918" s="29" t="s">
        <v>722</v>
      </c>
      <c r="B918" s="29">
        <v>65615</v>
      </c>
      <c r="C918" s="29" t="s">
        <v>3874</v>
      </c>
      <c r="D918" s="29" t="s">
        <v>3876</v>
      </c>
      <c r="E918" s="32" t="s">
        <v>3875</v>
      </c>
      <c r="F918" s="31" t="s">
        <v>5926</v>
      </c>
      <c r="G918" s="42">
        <v>13115.2</v>
      </c>
      <c r="H918" s="42">
        <v>12058.85</v>
      </c>
      <c r="I918" s="42">
        <v>12415.6</v>
      </c>
      <c r="J918" s="42">
        <v>14763.44</v>
      </c>
    </row>
    <row r="919" spans="1:10" x14ac:dyDescent="0.35">
      <c r="A919" s="29" t="s">
        <v>722</v>
      </c>
      <c r="B919" s="29">
        <v>65615</v>
      </c>
      <c r="C919" s="29" t="s">
        <v>3877</v>
      </c>
      <c r="D919" s="29" t="s">
        <v>3879</v>
      </c>
      <c r="E919" s="32" t="s">
        <v>3878</v>
      </c>
      <c r="F919" s="31" t="s">
        <v>5926</v>
      </c>
      <c r="G919" s="42">
        <v>14674.38</v>
      </c>
      <c r="H919" s="42">
        <v>13492.45</v>
      </c>
      <c r="I919" s="42">
        <v>13891.61</v>
      </c>
      <c r="J919" s="42">
        <v>16518.560000000001</v>
      </c>
    </row>
    <row r="920" spans="1:10" x14ac:dyDescent="0.35">
      <c r="A920" s="29" t="s">
        <v>722</v>
      </c>
      <c r="B920" s="29">
        <v>65615</v>
      </c>
      <c r="C920" s="29" t="s">
        <v>3880</v>
      </c>
      <c r="D920" s="29" t="s">
        <v>3882</v>
      </c>
      <c r="E920" s="32" t="s">
        <v>3881</v>
      </c>
      <c r="F920" s="31" t="s">
        <v>5926</v>
      </c>
      <c r="G920" s="42">
        <v>12690.76</v>
      </c>
      <c r="H920" s="42">
        <v>11668.6</v>
      </c>
      <c r="I920" s="42">
        <v>12013.8</v>
      </c>
      <c r="J920" s="42">
        <v>14285.65</v>
      </c>
    </row>
    <row r="921" spans="1:10" x14ac:dyDescent="0.35">
      <c r="A921" s="29" t="str">
        <f>TEXT(23,"00")</f>
        <v>23</v>
      </c>
      <c r="B921" s="29">
        <v>65623</v>
      </c>
      <c r="C921" s="29" t="s">
        <v>5928</v>
      </c>
      <c r="D921" s="29" t="s">
        <v>5929</v>
      </c>
      <c r="E921" s="31" t="s">
        <v>740</v>
      </c>
      <c r="F921" s="31" t="s">
        <v>5927</v>
      </c>
      <c r="G921" s="42">
        <v>13353.89</v>
      </c>
      <c r="H921" s="42">
        <v>12278.32</v>
      </c>
      <c r="I921" s="42">
        <v>12641.56</v>
      </c>
      <c r="J921" s="42">
        <v>15032.12</v>
      </c>
    </row>
    <row r="922" spans="1:10" x14ac:dyDescent="0.35">
      <c r="A922" s="29" t="s">
        <v>722</v>
      </c>
      <c r="B922" s="29">
        <v>65623</v>
      </c>
      <c r="C922" s="29" t="s">
        <v>3883</v>
      </c>
      <c r="D922" s="29" t="s">
        <v>3885</v>
      </c>
      <c r="E922" s="32" t="s">
        <v>3884</v>
      </c>
      <c r="F922" s="31" t="s">
        <v>5926</v>
      </c>
      <c r="G922" s="42">
        <v>13690.19</v>
      </c>
      <c r="H922" s="42">
        <v>12587.52</v>
      </c>
      <c r="I922" s="42">
        <v>12959.91</v>
      </c>
      <c r="J922" s="42">
        <v>15410.68</v>
      </c>
    </row>
    <row r="923" spans="1:10" x14ac:dyDescent="0.35">
      <c r="A923" s="29" t="s">
        <v>722</v>
      </c>
      <c r="B923" s="29">
        <v>65623</v>
      </c>
      <c r="C923" s="29" t="s">
        <v>3886</v>
      </c>
      <c r="D923" s="29" t="s">
        <v>3888</v>
      </c>
      <c r="E923" s="32" t="s">
        <v>3887</v>
      </c>
      <c r="F923" s="31" t="s">
        <v>5926</v>
      </c>
      <c r="G923" s="42">
        <v>12764.87</v>
      </c>
      <c r="H923" s="42">
        <v>11736.74</v>
      </c>
      <c r="I923" s="42">
        <v>12083.96</v>
      </c>
      <c r="J923" s="42">
        <v>14369.08</v>
      </c>
    </row>
    <row r="924" spans="1:10" x14ac:dyDescent="0.35">
      <c r="A924" s="29" t="s">
        <v>722</v>
      </c>
      <c r="B924" s="29">
        <v>65623</v>
      </c>
      <c r="C924" s="29" t="s">
        <v>3889</v>
      </c>
      <c r="D924" s="29" t="s">
        <v>3891</v>
      </c>
      <c r="E924" s="32" t="s">
        <v>3890</v>
      </c>
      <c r="F924" s="31" t="s">
        <v>5926</v>
      </c>
      <c r="G924" s="42">
        <v>13551.37</v>
      </c>
      <c r="H924" s="42">
        <v>12459.88</v>
      </c>
      <c r="I924" s="42">
        <v>12828.5</v>
      </c>
      <c r="J924" s="42">
        <v>15254.41</v>
      </c>
    </row>
    <row r="925" spans="1:10" x14ac:dyDescent="0.35">
      <c r="A925" s="29" t="str">
        <f>TEXT(23,"00")</f>
        <v>23</v>
      </c>
      <c r="B925" s="29">
        <v>73866</v>
      </c>
      <c r="C925" s="29" t="s">
        <v>5928</v>
      </c>
      <c r="D925" s="29" t="s">
        <v>5929</v>
      </c>
      <c r="E925" s="31" t="s">
        <v>742</v>
      </c>
      <c r="F925" s="31" t="s">
        <v>5927</v>
      </c>
      <c r="G925" s="42">
        <v>13223</v>
      </c>
      <c r="H925" s="42">
        <v>12157.97</v>
      </c>
      <c r="I925" s="42">
        <v>12517.65</v>
      </c>
      <c r="J925" s="42">
        <v>14884.78</v>
      </c>
    </row>
    <row r="926" spans="1:10" x14ac:dyDescent="0.35">
      <c r="A926" s="29" t="str">
        <f>TEXT(23,"00")</f>
        <v>23</v>
      </c>
      <c r="B926" s="29">
        <v>73916</v>
      </c>
      <c r="C926" s="29" t="s">
        <v>5928</v>
      </c>
      <c r="D926" s="29" t="s">
        <v>5929</v>
      </c>
      <c r="E926" s="31" t="s">
        <v>744</v>
      </c>
      <c r="F926" s="31" t="s">
        <v>5927</v>
      </c>
      <c r="G926" s="42">
        <v>14211.44</v>
      </c>
      <c r="H926" s="42">
        <v>13066.79</v>
      </c>
      <c r="I926" s="42">
        <v>13453.36</v>
      </c>
      <c r="J926" s="42">
        <v>15997.44</v>
      </c>
    </row>
    <row r="927" spans="1:10" x14ac:dyDescent="0.35">
      <c r="A927" s="29" t="str">
        <f>TEXT(23,"00")</f>
        <v>23</v>
      </c>
      <c r="B927" s="29">
        <v>75218</v>
      </c>
      <c r="C927" s="29" t="s">
        <v>5928</v>
      </c>
      <c r="D927" s="29" t="s">
        <v>5929</v>
      </c>
      <c r="E927" s="31" t="s">
        <v>746</v>
      </c>
      <c r="F927" s="31" t="s">
        <v>5927</v>
      </c>
      <c r="G927" s="42">
        <v>14844.74</v>
      </c>
      <c r="H927" s="42">
        <v>13649.08</v>
      </c>
      <c r="I927" s="42">
        <v>14052.88</v>
      </c>
      <c r="J927" s="42">
        <v>16710.32</v>
      </c>
    </row>
    <row r="928" spans="1:10" x14ac:dyDescent="0.35">
      <c r="A928" s="29" t="s">
        <v>747</v>
      </c>
      <c r="B928" s="29">
        <v>10249</v>
      </c>
      <c r="C928" s="29" t="s">
        <v>3892</v>
      </c>
      <c r="D928" s="29" t="s">
        <v>3894</v>
      </c>
      <c r="E928" s="32" t="s">
        <v>3893</v>
      </c>
      <c r="F928" s="31" t="s">
        <v>5926</v>
      </c>
      <c r="G928" s="42">
        <v>15285.54</v>
      </c>
      <c r="H928" s="42">
        <v>14054.38</v>
      </c>
      <c r="I928" s="42">
        <v>14470.17</v>
      </c>
      <c r="J928" s="42">
        <v>17206.53</v>
      </c>
    </row>
    <row r="929" spans="1:10" x14ac:dyDescent="0.35">
      <c r="A929" s="29" t="s">
        <v>747</v>
      </c>
      <c r="B929" s="29">
        <v>10249</v>
      </c>
      <c r="C929" s="29" t="s">
        <v>3895</v>
      </c>
      <c r="D929" s="29" t="s">
        <v>3897</v>
      </c>
      <c r="E929" s="32" t="s">
        <v>3896</v>
      </c>
      <c r="F929" s="31" t="s">
        <v>5926</v>
      </c>
      <c r="G929" s="42">
        <v>15424.19</v>
      </c>
      <c r="H929" s="42">
        <v>14181.86</v>
      </c>
      <c r="I929" s="42">
        <v>14601.42</v>
      </c>
      <c r="J929" s="42">
        <v>17362.599999999999</v>
      </c>
    </row>
    <row r="930" spans="1:10" x14ac:dyDescent="0.35">
      <c r="A930" s="29" t="str">
        <f>TEXT(24,"00")</f>
        <v>24</v>
      </c>
      <c r="B930" s="29">
        <v>65631</v>
      </c>
      <c r="C930" s="29" t="s">
        <v>5928</v>
      </c>
      <c r="D930" s="29" t="s">
        <v>5929</v>
      </c>
      <c r="E930" s="31" t="s">
        <v>749</v>
      </c>
      <c r="F930" s="31" t="s">
        <v>5927</v>
      </c>
      <c r="G930" s="42">
        <v>14817.79</v>
      </c>
      <c r="H930" s="42">
        <v>13624.3</v>
      </c>
      <c r="I930" s="42">
        <v>14027.37</v>
      </c>
      <c r="J930" s="42">
        <v>16679.990000000002</v>
      </c>
    </row>
    <row r="931" spans="1:10" x14ac:dyDescent="0.35">
      <c r="A931" s="29" t="str">
        <f>TEXT(24,"00")</f>
        <v>24</v>
      </c>
      <c r="B931" s="29">
        <v>65649</v>
      </c>
      <c r="C931" s="29" t="s">
        <v>5928</v>
      </c>
      <c r="D931" s="29" t="s">
        <v>5929</v>
      </c>
      <c r="E931" s="31" t="s">
        <v>751</v>
      </c>
      <c r="F931" s="31" t="s">
        <v>5927</v>
      </c>
      <c r="G931" s="42">
        <v>13490.56</v>
      </c>
      <c r="H931" s="42">
        <v>12403.98</v>
      </c>
      <c r="I931" s="42">
        <v>12770.94</v>
      </c>
      <c r="J931" s="42">
        <v>15185.97</v>
      </c>
    </row>
    <row r="932" spans="1:10" x14ac:dyDescent="0.35">
      <c r="A932" s="29" t="s">
        <v>747</v>
      </c>
      <c r="B932" s="29">
        <v>65649</v>
      </c>
      <c r="C932" s="29" t="s">
        <v>3898</v>
      </c>
      <c r="D932" s="29" t="s">
        <v>3900</v>
      </c>
      <c r="E932" s="32" t="s">
        <v>3899</v>
      </c>
      <c r="F932" s="31" t="s">
        <v>5926</v>
      </c>
      <c r="G932" s="42">
        <v>13433.78</v>
      </c>
      <c r="H932" s="42">
        <v>12351.77</v>
      </c>
      <c r="I932" s="42">
        <v>12717.18</v>
      </c>
      <c r="J932" s="42">
        <v>15122.05</v>
      </c>
    </row>
    <row r="933" spans="1:10" x14ac:dyDescent="0.35">
      <c r="A933" s="29" t="str">
        <f t="shared" ref="A933:A950" si="21">TEXT(24,"00")</f>
        <v>24</v>
      </c>
      <c r="B933" s="29">
        <v>65680</v>
      </c>
      <c r="C933" s="29" t="s">
        <v>5928</v>
      </c>
      <c r="D933" s="29" t="s">
        <v>5929</v>
      </c>
      <c r="E933" s="31" t="s">
        <v>753</v>
      </c>
      <c r="F933" s="31" t="s">
        <v>5927</v>
      </c>
      <c r="G933" s="42">
        <v>16397.18</v>
      </c>
      <c r="H933" s="42">
        <v>15076.48</v>
      </c>
      <c r="I933" s="42">
        <v>15522.51</v>
      </c>
      <c r="J933" s="42">
        <v>18457.86</v>
      </c>
    </row>
    <row r="934" spans="1:10" x14ac:dyDescent="0.35">
      <c r="A934" s="29" t="str">
        <f t="shared" si="21"/>
        <v>24</v>
      </c>
      <c r="B934" s="29">
        <v>65698</v>
      </c>
      <c r="C934" s="29" t="s">
        <v>5928</v>
      </c>
      <c r="D934" s="29" t="s">
        <v>5929</v>
      </c>
      <c r="E934" s="31" t="s">
        <v>755</v>
      </c>
      <c r="F934" s="31" t="s">
        <v>5927</v>
      </c>
      <c r="G934" s="42">
        <v>13707.11</v>
      </c>
      <c r="H934" s="42">
        <v>12603.09</v>
      </c>
      <c r="I934" s="42">
        <v>12975.94</v>
      </c>
      <c r="J934" s="42">
        <v>15429.73</v>
      </c>
    </row>
    <row r="935" spans="1:10" x14ac:dyDescent="0.35">
      <c r="A935" s="29" t="str">
        <f t="shared" si="21"/>
        <v>24</v>
      </c>
      <c r="B935" s="29">
        <v>65722</v>
      </c>
      <c r="C935" s="29" t="s">
        <v>5928</v>
      </c>
      <c r="D935" s="29" t="s">
        <v>5929</v>
      </c>
      <c r="E935" s="31" t="s">
        <v>757</v>
      </c>
      <c r="F935" s="31" t="s">
        <v>5927</v>
      </c>
      <c r="G935" s="42">
        <v>15041.08</v>
      </c>
      <c r="H935" s="42">
        <v>13829.61</v>
      </c>
      <c r="I935" s="42">
        <v>14238.74</v>
      </c>
      <c r="J935" s="42">
        <v>16931.34</v>
      </c>
    </row>
    <row r="936" spans="1:10" x14ac:dyDescent="0.35">
      <c r="A936" s="29" t="str">
        <f t="shared" si="21"/>
        <v>24</v>
      </c>
      <c r="B936" s="29">
        <v>65730</v>
      </c>
      <c r="C936" s="29" t="s">
        <v>5928</v>
      </c>
      <c r="D936" s="29" t="s">
        <v>5929</v>
      </c>
      <c r="E936" s="31" t="s">
        <v>759</v>
      </c>
      <c r="F936" s="31" t="s">
        <v>5927</v>
      </c>
      <c r="G936" s="42">
        <v>15872.64</v>
      </c>
      <c r="H936" s="42">
        <v>14594.19</v>
      </c>
      <c r="I936" s="42">
        <v>15025.95</v>
      </c>
      <c r="J936" s="42">
        <v>17867.41</v>
      </c>
    </row>
    <row r="937" spans="1:10" x14ac:dyDescent="0.35">
      <c r="A937" s="29" t="str">
        <f t="shared" si="21"/>
        <v>24</v>
      </c>
      <c r="B937" s="29">
        <v>65748</v>
      </c>
      <c r="C937" s="29" t="s">
        <v>5928</v>
      </c>
      <c r="D937" s="29" t="s">
        <v>5929</v>
      </c>
      <c r="E937" s="31" t="s">
        <v>761</v>
      </c>
      <c r="F937" s="31" t="s">
        <v>5927</v>
      </c>
      <c r="G937" s="42">
        <v>15172.93</v>
      </c>
      <c r="H937" s="42">
        <v>13950.84</v>
      </c>
      <c r="I937" s="42">
        <v>14363.57</v>
      </c>
      <c r="J937" s="42">
        <v>17079.77</v>
      </c>
    </row>
    <row r="938" spans="1:10" x14ac:dyDescent="0.35">
      <c r="A938" s="29" t="str">
        <f t="shared" si="21"/>
        <v>24</v>
      </c>
      <c r="B938" s="29">
        <v>65755</v>
      </c>
      <c r="C938" s="29" t="s">
        <v>5928</v>
      </c>
      <c r="D938" s="29" t="s">
        <v>5929</v>
      </c>
      <c r="E938" s="31" t="s">
        <v>763</v>
      </c>
      <c r="F938" s="31" t="s">
        <v>5927</v>
      </c>
      <c r="G938" s="42">
        <v>15305.75</v>
      </c>
      <c r="H938" s="42">
        <v>14072.97</v>
      </c>
      <c r="I938" s="42">
        <v>14489.3</v>
      </c>
      <c r="J938" s="42">
        <v>17229.28</v>
      </c>
    </row>
    <row r="939" spans="1:10" x14ac:dyDescent="0.35">
      <c r="A939" s="29" t="str">
        <f t="shared" si="21"/>
        <v>24</v>
      </c>
      <c r="B939" s="29">
        <v>65763</v>
      </c>
      <c r="C939" s="29" t="s">
        <v>5928</v>
      </c>
      <c r="D939" s="29" t="s">
        <v>5929</v>
      </c>
      <c r="E939" s="31" t="s">
        <v>765</v>
      </c>
      <c r="F939" s="31" t="s">
        <v>5927</v>
      </c>
      <c r="G939" s="42">
        <v>12219.56</v>
      </c>
      <c r="H939" s="42">
        <v>11235.34</v>
      </c>
      <c r="I939" s="42">
        <v>11567.73</v>
      </c>
      <c r="J939" s="42">
        <v>13755.23</v>
      </c>
    </row>
    <row r="940" spans="1:10" x14ac:dyDescent="0.35">
      <c r="A940" s="29" t="str">
        <f t="shared" si="21"/>
        <v>24</v>
      </c>
      <c r="B940" s="29">
        <v>65771</v>
      </c>
      <c r="C940" s="29" t="s">
        <v>5928</v>
      </c>
      <c r="D940" s="29" t="s">
        <v>5929</v>
      </c>
      <c r="E940" s="31" t="s">
        <v>767</v>
      </c>
      <c r="F940" s="31" t="s">
        <v>5927</v>
      </c>
      <c r="G940" s="42">
        <v>15300.94</v>
      </c>
      <c r="H940" s="42">
        <v>14068.54</v>
      </c>
      <c r="I940" s="42">
        <v>14484.75</v>
      </c>
      <c r="J940" s="42">
        <v>17223.86</v>
      </c>
    </row>
    <row r="941" spans="1:10" x14ac:dyDescent="0.35">
      <c r="A941" s="29" t="str">
        <f t="shared" si="21"/>
        <v>24</v>
      </c>
      <c r="B941" s="29">
        <v>65789</v>
      </c>
      <c r="C941" s="29" t="s">
        <v>5928</v>
      </c>
      <c r="D941" s="29" t="s">
        <v>5929</v>
      </c>
      <c r="E941" s="31" t="s">
        <v>769</v>
      </c>
      <c r="F941" s="31" t="s">
        <v>5927</v>
      </c>
      <c r="G941" s="42">
        <v>15069.95</v>
      </c>
      <c r="H941" s="42">
        <v>13856.16</v>
      </c>
      <c r="I941" s="42">
        <v>14266.08</v>
      </c>
      <c r="J941" s="42">
        <v>16963.84</v>
      </c>
    </row>
    <row r="942" spans="1:10" x14ac:dyDescent="0.35">
      <c r="A942" s="29" t="str">
        <f t="shared" si="21"/>
        <v>24</v>
      </c>
      <c r="B942" s="29">
        <v>65813</v>
      </c>
      <c r="C942" s="29" t="s">
        <v>5928</v>
      </c>
      <c r="D942" s="29" t="s">
        <v>5929</v>
      </c>
      <c r="E942" s="31" t="s">
        <v>771</v>
      </c>
      <c r="F942" s="31" t="s">
        <v>5927</v>
      </c>
      <c r="G942" s="42">
        <v>12441.71</v>
      </c>
      <c r="H942" s="42">
        <v>11439.61</v>
      </c>
      <c r="I942" s="42">
        <v>11778.04</v>
      </c>
      <c r="J942" s="42">
        <v>14005.3</v>
      </c>
    </row>
    <row r="943" spans="1:10" s="30" customFormat="1" x14ac:dyDescent="0.35">
      <c r="A943" s="29" t="str">
        <f t="shared" si="21"/>
        <v>24</v>
      </c>
      <c r="B943" s="29">
        <v>65821</v>
      </c>
      <c r="C943" s="29" t="s">
        <v>5928</v>
      </c>
      <c r="D943" s="29" t="s">
        <v>5929</v>
      </c>
      <c r="E943" s="31" t="s">
        <v>773</v>
      </c>
      <c r="F943" s="31" t="s">
        <v>5927</v>
      </c>
      <c r="G943" s="42">
        <v>16141.16</v>
      </c>
      <c r="H943" s="42">
        <v>14841.09</v>
      </c>
      <c r="I943" s="42">
        <v>15280.15</v>
      </c>
      <c r="J943" s="42">
        <v>18169.68</v>
      </c>
    </row>
    <row r="944" spans="1:10" s="26" customFormat="1" x14ac:dyDescent="0.35">
      <c r="A944" s="29" t="str">
        <f t="shared" si="21"/>
        <v>24</v>
      </c>
      <c r="B944" s="29">
        <v>65839</v>
      </c>
      <c r="C944" s="29" t="s">
        <v>5928</v>
      </c>
      <c r="D944" s="29" t="s">
        <v>5929</v>
      </c>
      <c r="E944" s="31" t="s">
        <v>775</v>
      </c>
      <c r="F944" s="31" t="s">
        <v>5927</v>
      </c>
      <c r="G944" s="42">
        <v>15084.39</v>
      </c>
      <c r="H944" s="42">
        <v>13869.43</v>
      </c>
      <c r="I944" s="42">
        <v>14279.74</v>
      </c>
      <c r="J944" s="42">
        <v>16980.09</v>
      </c>
    </row>
    <row r="945" spans="1:10" s="26" customFormat="1" x14ac:dyDescent="0.35">
      <c r="A945" s="29" t="str">
        <f t="shared" si="21"/>
        <v>24</v>
      </c>
      <c r="B945" s="29">
        <v>65862</v>
      </c>
      <c r="C945" s="29" t="s">
        <v>5928</v>
      </c>
      <c r="D945" s="29" t="s">
        <v>5929</v>
      </c>
      <c r="E945" s="31" t="s">
        <v>777</v>
      </c>
      <c r="F945" s="31" t="s">
        <v>5927</v>
      </c>
      <c r="G945" s="42">
        <v>15825.48</v>
      </c>
      <c r="H945" s="42">
        <v>14550.83</v>
      </c>
      <c r="I945" s="42">
        <v>14981.3</v>
      </c>
      <c r="J945" s="42">
        <v>17814.32</v>
      </c>
    </row>
    <row r="946" spans="1:10" s="26" customFormat="1" x14ac:dyDescent="0.35">
      <c r="A946" s="29" t="str">
        <f t="shared" si="21"/>
        <v>24</v>
      </c>
      <c r="B946" s="29">
        <v>65870</v>
      </c>
      <c r="C946" s="29" t="s">
        <v>5928</v>
      </c>
      <c r="D946" s="29" t="s">
        <v>5929</v>
      </c>
      <c r="E946" s="31" t="s">
        <v>779</v>
      </c>
      <c r="F946" s="31" t="s">
        <v>5927</v>
      </c>
      <c r="G946" s="42">
        <v>16390.439999999999</v>
      </c>
      <c r="H946" s="42">
        <v>15070.29</v>
      </c>
      <c r="I946" s="42">
        <v>15516.13</v>
      </c>
      <c r="J946" s="42">
        <v>18450.28</v>
      </c>
    </row>
    <row r="947" spans="1:10" s="26" customFormat="1" x14ac:dyDescent="0.35">
      <c r="A947" s="29" t="str">
        <f t="shared" si="21"/>
        <v>24</v>
      </c>
      <c r="B947" s="29">
        <v>73619</v>
      </c>
      <c r="C947" s="29" t="s">
        <v>5928</v>
      </c>
      <c r="D947" s="29" t="s">
        <v>5929</v>
      </c>
      <c r="E947" s="31" t="s">
        <v>781</v>
      </c>
      <c r="F947" s="31" t="s">
        <v>5927</v>
      </c>
      <c r="G947" s="42">
        <v>15458.78</v>
      </c>
      <c r="H947" s="42">
        <v>14213.67</v>
      </c>
      <c r="I947" s="42">
        <v>14634.17</v>
      </c>
      <c r="J947" s="42">
        <v>17401.54</v>
      </c>
    </row>
    <row r="948" spans="1:10" s="26" customFormat="1" x14ac:dyDescent="0.35">
      <c r="A948" s="29" t="str">
        <f t="shared" si="21"/>
        <v>24</v>
      </c>
      <c r="B948" s="29">
        <v>73726</v>
      </c>
      <c r="C948" s="29" t="s">
        <v>5928</v>
      </c>
      <c r="D948" s="29" t="s">
        <v>5929</v>
      </c>
      <c r="E948" s="31" t="s">
        <v>783</v>
      </c>
      <c r="F948" s="31" t="s">
        <v>5927</v>
      </c>
      <c r="G948" s="42">
        <v>14981.4</v>
      </c>
      <c r="H948" s="42">
        <v>13774.74</v>
      </c>
      <c r="I948" s="42">
        <v>14182.26</v>
      </c>
      <c r="J948" s="42">
        <v>16864.169999999998</v>
      </c>
    </row>
    <row r="949" spans="1:10" x14ac:dyDescent="0.35">
      <c r="A949" s="29" t="str">
        <f t="shared" si="21"/>
        <v>24</v>
      </c>
      <c r="B949" s="29">
        <v>75317</v>
      </c>
      <c r="C949" s="29" t="s">
        <v>5928</v>
      </c>
      <c r="D949" s="29" t="s">
        <v>5929</v>
      </c>
      <c r="E949" s="31" t="s">
        <v>785</v>
      </c>
      <c r="F949" s="31" t="s">
        <v>5927</v>
      </c>
      <c r="G949" s="42">
        <v>15889.96</v>
      </c>
      <c r="H949" s="42">
        <v>14610.12</v>
      </c>
      <c r="I949" s="42">
        <v>15042.35</v>
      </c>
      <c r="J949" s="42">
        <v>17886.91</v>
      </c>
    </row>
    <row r="950" spans="1:10" x14ac:dyDescent="0.35">
      <c r="A950" s="29" t="str">
        <f t="shared" si="21"/>
        <v>24</v>
      </c>
      <c r="B950" s="29">
        <v>75366</v>
      </c>
      <c r="C950" s="29" t="s">
        <v>5928</v>
      </c>
      <c r="D950" s="29" t="s">
        <v>5929</v>
      </c>
      <c r="E950" s="31" t="s">
        <v>787</v>
      </c>
      <c r="F950" s="31" t="s">
        <v>5927</v>
      </c>
      <c r="G950" s="42">
        <v>15932.31</v>
      </c>
      <c r="H950" s="42">
        <v>14649.06</v>
      </c>
      <c r="I950" s="42">
        <v>15082.44</v>
      </c>
      <c r="J950" s="42">
        <v>17934.580000000002</v>
      </c>
    </row>
    <row r="951" spans="1:10" x14ac:dyDescent="0.35">
      <c r="A951" s="29" t="str">
        <f>TEXT(25,"00")</f>
        <v>25</v>
      </c>
      <c r="B951" s="29">
        <v>65896</v>
      </c>
      <c r="C951" s="29" t="s">
        <v>5928</v>
      </c>
      <c r="D951" s="29" t="s">
        <v>5929</v>
      </c>
      <c r="E951" s="31" t="s">
        <v>790</v>
      </c>
      <c r="F951" s="31" t="s">
        <v>5927</v>
      </c>
      <c r="G951" s="42">
        <v>13370.26</v>
      </c>
      <c r="H951" s="42">
        <v>12293.36</v>
      </c>
      <c r="I951" s="42">
        <v>12657.05</v>
      </c>
      <c r="J951" s="42">
        <v>15050.54</v>
      </c>
    </row>
    <row r="952" spans="1:10" x14ac:dyDescent="0.35">
      <c r="A952" s="29" t="str">
        <f>TEXT(25,"00")</f>
        <v>25</v>
      </c>
      <c r="B952" s="29">
        <v>73585</v>
      </c>
      <c r="C952" s="29" t="s">
        <v>5928</v>
      </c>
      <c r="D952" s="29" t="s">
        <v>5929</v>
      </c>
      <c r="E952" s="31" t="s">
        <v>792</v>
      </c>
      <c r="F952" s="31" t="s">
        <v>5927</v>
      </c>
      <c r="G952" s="42">
        <v>13708.08</v>
      </c>
      <c r="H952" s="42">
        <v>12603.97</v>
      </c>
      <c r="I952" s="42">
        <v>12976.85</v>
      </c>
      <c r="J952" s="42">
        <v>15430.82</v>
      </c>
    </row>
    <row r="953" spans="1:10" x14ac:dyDescent="0.35">
      <c r="A953" s="29" t="str">
        <f>TEXT(25,"00")</f>
        <v>25</v>
      </c>
      <c r="B953" s="29">
        <v>73593</v>
      </c>
      <c r="C953" s="29" t="s">
        <v>5928</v>
      </c>
      <c r="D953" s="29" t="s">
        <v>5929</v>
      </c>
      <c r="E953" s="31" t="s">
        <v>794</v>
      </c>
      <c r="F953" s="31" t="s">
        <v>5927</v>
      </c>
      <c r="G953" s="42">
        <v>15361.57</v>
      </c>
      <c r="H953" s="42">
        <v>14124.29</v>
      </c>
      <c r="I953" s="42">
        <v>14542.15</v>
      </c>
      <c r="J953" s="42">
        <v>17292.12</v>
      </c>
    </row>
    <row r="954" spans="1:10" x14ac:dyDescent="0.35">
      <c r="A954" s="29" t="s">
        <v>795</v>
      </c>
      <c r="B954" s="29">
        <v>10264</v>
      </c>
      <c r="C954" s="29" t="s">
        <v>3901</v>
      </c>
      <c r="D954" s="29" t="s">
        <v>3903</v>
      </c>
      <c r="E954" s="32" t="s">
        <v>3902</v>
      </c>
      <c r="F954" s="31" t="s">
        <v>5926</v>
      </c>
      <c r="G954" s="42">
        <v>13995.34</v>
      </c>
      <c r="H954" s="42">
        <v>12868.1</v>
      </c>
      <c r="I954" s="42">
        <v>13248.79</v>
      </c>
      <c r="J954" s="42">
        <v>15754.18</v>
      </c>
    </row>
    <row r="955" spans="1:10" x14ac:dyDescent="0.35">
      <c r="A955" s="29" t="str">
        <f>TEXT(26,"00")</f>
        <v>26</v>
      </c>
      <c r="B955" s="29">
        <v>73668</v>
      </c>
      <c r="C955" s="29" t="s">
        <v>5928</v>
      </c>
      <c r="D955" s="29" t="s">
        <v>5929</v>
      </c>
      <c r="E955" s="31" t="s">
        <v>797</v>
      </c>
      <c r="F955" s="31" t="s">
        <v>5927</v>
      </c>
      <c r="G955" s="42">
        <v>12371.74</v>
      </c>
      <c r="H955" s="42">
        <v>11375.27</v>
      </c>
      <c r="I955" s="42">
        <v>11711.79</v>
      </c>
      <c r="J955" s="42">
        <v>13926.53</v>
      </c>
    </row>
    <row r="956" spans="1:10" x14ac:dyDescent="0.35">
      <c r="A956" s="29" t="str">
        <f>TEXT(26,"00")</f>
        <v>26</v>
      </c>
      <c r="B956" s="29">
        <v>73692</v>
      </c>
      <c r="C956" s="29" t="s">
        <v>5928</v>
      </c>
      <c r="D956" s="29" t="s">
        <v>5929</v>
      </c>
      <c r="E956" s="31" t="s">
        <v>799</v>
      </c>
      <c r="F956" s="31" t="s">
        <v>5927</v>
      </c>
      <c r="G956" s="42">
        <v>12650.34</v>
      </c>
      <c r="H956" s="42">
        <v>11631.43</v>
      </c>
      <c r="I956" s="42">
        <v>11975.53</v>
      </c>
      <c r="J956" s="42">
        <v>14240.15</v>
      </c>
    </row>
    <row r="957" spans="1:10" x14ac:dyDescent="0.35">
      <c r="A957" s="29" t="s">
        <v>800</v>
      </c>
      <c r="B957" s="29">
        <v>10272</v>
      </c>
      <c r="C957" s="29" t="s">
        <v>3904</v>
      </c>
      <c r="D957" s="29" t="s">
        <v>3906</v>
      </c>
      <c r="E957" s="32" t="s">
        <v>3905</v>
      </c>
      <c r="F957" s="31" t="s">
        <v>5926</v>
      </c>
      <c r="G957" s="42">
        <v>11945.99</v>
      </c>
      <c r="H957" s="42">
        <v>10983.81</v>
      </c>
      <c r="I957" s="42">
        <v>11308.76</v>
      </c>
      <c r="J957" s="42">
        <v>13447.28</v>
      </c>
    </row>
    <row r="958" spans="1:10" x14ac:dyDescent="0.35">
      <c r="A958" s="29" t="s">
        <v>800</v>
      </c>
      <c r="B958" s="29">
        <v>10272</v>
      </c>
      <c r="C958" s="29" t="s">
        <v>3907</v>
      </c>
      <c r="D958" s="29" t="s">
        <v>3909</v>
      </c>
      <c r="E958" s="32" t="s">
        <v>3908</v>
      </c>
      <c r="F958" s="31" t="s">
        <v>5926</v>
      </c>
      <c r="G958" s="42">
        <v>16144.39</v>
      </c>
      <c r="H958" s="42">
        <v>14844.06</v>
      </c>
      <c r="I958" s="42">
        <v>15283.2</v>
      </c>
      <c r="J958" s="42">
        <v>18173.310000000001</v>
      </c>
    </row>
    <row r="959" spans="1:10" x14ac:dyDescent="0.35">
      <c r="A959" s="29" t="s">
        <v>800</v>
      </c>
      <c r="B959" s="29">
        <v>10272</v>
      </c>
      <c r="C959" s="29" t="s">
        <v>3910</v>
      </c>
      <c r="D959" s="29" t="s">
        <v>3912</v>
      </c>
      <c r="E959" s="32" t="s">
        <v>3911</v>
      </c>
      <c r="F959" s="31" t="s">
        <v>5926</v>
      </c>
      <c r="G959" s="42">
        <v>12463.91</v>
      </c>
      <c r="H959" s="42">
        <v>11460.01</v>
      </c>
      <c r="I959" s="42">
        <v>11799.05</v>
      </c>
      <c r="J959" s="42">
        <v>14030.29</v>
      </c>
    </row>
    <row r="960" spans="1:10" x14ac:dyDescent="0.35">
      <c r="A960" s="29" t="s">
        <v>800</v>
      </c>
      <c r="B960" s="29">
        <v>10272</v>
      </c>
      <c r="C960" s="29" t="s">
        <v>3913</v>
      </c>
      <c r="D960" s="29" t="s">
        <v>3915</v>
      </c>
      <c r="E960" s="32" t="s">
        <v>3914</v>
      </c>
      <c r="F960" s="31" t="s">
        <v>5926</v>
      </c>
      <c r="G960" s="42">
        <v>14258.6</v>
      </c>
      <c r="H960" s="42">
        <v>13110.16</v>
      </c>
      <c r="I960" s="42">
        <v>13498.01</v>
      </c>
      <c r="J960" s="42">
        <v>16050.53</v>
      </c>
    </row>
    <row r="961" spans="1:10" x14ac:dyDescent="0.35">
      <c r="A961" s="29" t="s">
        <v>800</v>
      </c>
      <c r="B961" s="29">
        <v>10272</v>
      </c>
      <c r="C961" s="29" t="s">
        <v>3916</v>
      </c>
      <c r="D961" s="29" t="s">
        <v>3918</v>
      </c>
      <c r="E961" s="32" t="s">
        <v>3917</v>
      </c>
      <c r="F961" s="31" t="s">
        <v>5926</v>
      </c>
      <c r="G961" s="42">
        <v>13764.86</v>
      </c>
      <c r="H961" s="42">
        <v>12656.18</v>
      </c>
      <c r="I961" s="42">
        <v>13030.61</v>
      </c>
      <c r="J961" s="42">
        <v>15494.74</v>
      </c>
    </row>
    <row r="962" spans="1:10" x14ac:dyDescent="0.35">
      <c r="A962" s="29" t="str">
        <f t="shared" ref="A962:A972" si="22">TEXT(27,"00")</f>
        <v>27</v>
      </c>
      <c r="B962" s="29">
        <v>65961</v>
      </c>
      <c r="C962" s="29" t="s">
        <v>5928</v>
      </c>
      <c r="D962" s="29" t="s">
        <v>5929</v>
      </c>
      <c r="E962" s="31" t="s">
        <v>802</v>
      </c>
      <c r="F962" s="31" t="s">
        <v>5927</v>
      </c>
      <c r="G962" s="42">
        <v>16359.64</v>
      </c>
      <c r="H962" s="42">
        <v>15041.97</v>
      </c>
      <c r="I962" s="42">
        <v>15486.97</v>
      </c>
      <c r="J962" s="42">
        <v>18415.61</v>
      </c>
    </row>
    <row r="963" spans="1:10" x14ac:dyDescent="0.35">
      <c r="A963" s="29" t="str">
        <f t="shared" si="22"/>
        <v>27</v>
      </c>
      <c r="B963" s="29">
        <v>65979</v>
      </c>
      <c r="C963" s="29" t="s">
        <v>5928</v>
      </c>
      <c r="D963" s="29" t="s">
        <v>5929</v>
      </c>
      <c r="E963" s="31" t="s">
        <v>804</v>
      </c>
      <c r="F963" s="31" t="s">
        <v>5927</v>
      </c>
      <c r="G963" s="42">
        <v>12241.97</v>
      </c>
      <c r="H963" s="42">
        <v>11255.96</v>
      </c>
      <c r="I963" s="42">
        <v>11588.95</v>
      </c>
      <c r="J963" s="42">
        <v>13780.47</v>
      </c>
    </row>
    <row r="964" spans="1:10" x14ac:dyDescent="0.35">
      <c r="A964" s="29" t="str">
        <f t="shared" si="22"/>
        <v>27</v>
      </c>
      <c r="B964" s="29">
        <v>65987</v>
      </c>
      <c r="C964" s="29" t="s">
        <v>5928</v>
      </c>
      <c r="D964" s="29" t="s">
        <v>5929</v>
      </c>
      <c r="E964" s="31" t="s">
        <v>806</v>
      </c>
      <c r="F964" s="31" t="s">
        <v>5927</v>
      </c>
      <c r="G964" s="42">
        <v>11741.27</v>
      </c>
      <c r="H964" s="42">
        <v>10795.58</v>
      </c>
      <c r="I964" s="42">
        <v>11114.96</v>
      </c>
      <c r="J964" s="42">
        <v>13216.84</v>
      </c>
    </row>
    <row r="965" spans="1:10" x14ac:dyDescent="0.35">
      <c r="A965" s="29" t="str">
        <f t="shared" si="22"/>
        <v>27</v>
      </c>
      <c r="B965" s="29">
        <v>65995</v>
      </c>
      <c r="C965" s="29" t="s">
        <v>5928</v>
      </c>
      <c r="D965" s="29" t="s">
        <v>5929</v>
      </c>
      <c r="E965" s="31" t="s">
        <v>808</v>
      </c>
      <c r="F965" s="31" t="s">
        <v>5927</v>
      </c>
      <c r="G965" s="42">
        <v>16218.16</v>
      </c>
      <c r="H965" s="42">
        <v>14911.88</v>
      </c>
      <c r="I965" s="42">
        <v>15353.04</v>
      </c>
      <c r="J965" s="42">
        <v>18256.349999999999</v>
      </c>
    </row>
    <row r="966" spans="1:10" x14ac:dyDescent="0.35">
      <c r="A966" s="29" t="str">
        <f t="shared" si="22"/>
        <v>27</v>
      </c>
      <c r="B966" s="29">
        <v>66027</v>
      </c>
      <c r="C966" s="29" t="s">
        <v>5928</v>
      </c>
      <c r="D966" s="29" t="s">
        <v>5929</v>
      </c>
      <c r="E966" s="31" t="s">
        <v>810</v>
      </c>
      <c r="F966" s="31" t="s">
        <v>5927</v>
      </c>
      <c r="G966" s="42">
        <v>12788.93</v>
      </c>
      <c r="H966" s="42">
        <v>11758.86</v>
      </c>
      <c r="I966" s="42">
        <v>12106.74</v>
      </c>
      <c r="J966" s="42">
        <v>14396.16</v>
      </c>
    </row>
    <row r="967" spans="1:10" x14ac:dyDescent="0.35">
      <c r="A967" s="29" t="str">
        <f t="shared" si="22"/>
        <v>27</v>
      </c>
      <c r="B967" s="29">
        <v>66035</v>
      </c>
      <c r="C967" s="29" t="s">
        <v>5928</v>
      </c>
      <c r="D967" s="29" t="s">
        <v>5929</v>
      </c>
      <c r="E967" s="31" t="s">
        <v>812</v>
      </c>
      <c r="F967" s="31" t="s">
        <v>5927</v>
      </c>
      <c r="G967" s="42">
        <v>15699.4</v>
      </c>
      <c r="H967" s="42">
        <v>14434.9</v>
      </c>
      <c r="I967" s="42">
        <v>14861.95</v>
      </c>
      <c r="J967" s="42">
        <v>17672.39</v>
      </c>
    </row>
    <row r="968" spans="1:10" x14ac:dyDescent="0.35">
      <c r="A968" s="29" t="str">
        <f t="shared" si="22"/>
        <v>27</v>
      </c>
      <c r="B968" s="29">
        <v>66050</v>
      </c>
      <c r="C968" s="29" t="s">
        <v>5928</v>
      </c>
      <c r="D968" s="29" t="s">
        <v>5929</v>
      </c>
      <c r="E968" s="31" t="s">
        <v>814</v>
      </c>
      <c r="F968" s="31" t="s">
        <v>5927</v>
      </c>
      <c r="G968" s="42">
        <v>16080.53</v>
      </c>
      <c r="H968" s="42">
        <v>14785.34</v>
      </c>
      <c r="I968" s="42">
        <v>15222.75</v>
      </c>
      <c r="J968" s="42">
        <v>18101.419999999998</v>
      </c>
    </row>
    <row r="969" spans="1:10" x14ac:dyDescent="0.35">
      <c r="A969" s="29" t="str">
        <f t="shared" si="22"/>
        <v>27</v>
      </c>
      <c r="B969" s="29">
        <v>66068</v>
      </c>
      <c r="C969" s="29" t="s">
        <v>5928</v>
      </c>
      <c r="D969" s="29" t="s">
        <v>5929</v>
      </c>
      <c r="E969" s="31" t="s">
        <v>816</v>
      </c>
      <c r="F969" s="31" t="s">
        <v>5927</v>
      </c>
      <c r="G969" s="42">
        <v>15577.16</v>
      </c>
      <c r="H969" s="42">
        <v>14322.52</v>
      </c>
      <c r="I969" s="42">
        <v>14746.24</v>
      </c>
      <c r="J969" s="42">
        <v>17534.8</v>
      </c>
    </row>
    <row r="970" spans="1:10" x14ac:dyDescent="0.35">
      <c r="A970" s="29" t="str">
        <f t="shared" si="22"/>
        <v>27</v>
      </c>
      <c r="B970" s="29">
        <v>66076</v>
      </c>
      <c r="C970" s="29" t="s">
        <v>5928</v>
      </c>
      <c r="D970" s="29" t="s">
        <v>5929</v>
      </c>
      <c r="E970" s="31" t="s">
        <v>818</v>
      </c>
      <c r="F970" s="31" t="s">
        <v>5927</v>
      </c>
      <c r="G970" s="42">
        <v>11655.22</v>
      </c>
      <c r="H970" s="42">
        <v>10716.46</v>
      </c>
      <c r="I970" s="42">
        <v>11033.5</v>
      </c>
      <c r="J970" s="42">
        <v>13119.97</v>
      </c>
    </row>
    <row r="971" spans="1:10" x14ac:dyDescent="0.35">
      <c r="A971" s="29" t="str">
        <f t="shared" si="22"/>
        <v>27</v>
      </c>
      <c r="B971" s="29">
        <v>66084</v>
      </c>
      <c r="C971" s="29" t="s">
        <v>5928</v>
      </c>
      <c r="D971" s="29" t="s">
        <v>5929</v>
      </c>
      <c r="E971" s="31" t="s">
        <v>820</v>
      </c>
      <c r="F971" s="31" t="s">
        <v>5927</v>
      </c>
      <c r="G971" s="42">
        <v>12151.84</v>
      </c>
      <c r="H971" s="42">
        <v>11173.09</v>
      </c>
      <c r="I971" s="42">
        <v>11503.63</v>
      </c>
      <c r="J971" s="42">
        <v>13679.01</v>
      </c>
    </row>
    <row r="972" spans="1:10" x14ac:dyDescent="0.35">
      <c r="A972" s="29" t="str">
        <f t="shared" si="22"/>
        <v>27</v>
      </c>
      <c r="B972" s="29">
        <v>66092</v>
      </c>
      <c r="C972" s="29" t="s">
        <v>5928</v>
      </c>
      <c r="D972" s="29" t="s">
        <v>5929</v>
      </c>
      <c r="E972" s="31" t="s">
        <v>822</v>
      </c>
      <c r="F972" s="31" t="s">
        <v>5927</v>
      </c>
      <c r="G972" s="42">
        <v>14054.56</v>
      </c>
      <c r="H972" s="42">
        <v>12922.55</v>
      </c>
      <c r="I972" s="42">
        <v>13304.85</v>
      </c>
      <c r="J972" s="42">
        <v>15820.85</v>
      </c>
    </row>
    <row r="973" spans="1:10" x14ac:dyDescent="0.35">
      <c r="A973" s="29" t="s">
        <v>800</v>
      </c>
      <c r="B973" s="29">
        <v>66092</v>
      </c>
      <c r="C973" s="29" t="s">
        <v>3919</v>
      </c>
      <c r="D973" s="29" t="s">
        <v>3921</v>
      </c>
      <c r="E973" s="32" t="s">
        <v>3920</v>
      </c>
      <c r="F973" s="31" t="s">
        <v>5926</v>
      </c>
      <c r="G973" s="42">
        <v>13691.71</v>
      </c>
      <c r="H973" s="42">
        <v>12588.93</v>
      </c>
      <c r="I973" s="42">
        <v>12961.36</v>
      </c>
      <c r="J973" s="42">
        <v>15412.4</v>
      </c>
    </row>
    <row r="974" spans="1:10" x14ac:dyDescent="0.35">
      <c r="A974" s="29" t="s">
        <v>800</v>
      </c>
      <c r="B974" s="29">
        <v>66092</v>
      </c>
      <c r="C974" s="29" t="s">
        <v>3922</v>
      </c>
      <c r="D974" s="29" t="s">
        <v>3924</v>
      </c>
      <c r="E974" s="32" t="s">
        <v>3923</v>
      </c>
      <c r="F974" s="31" t="s">
        <v>5926</v>
      </c>
      <c r="G974" s="42">
        <v>12351.58</v>
      </c>
      <c r="H974" s="42">
        <v>11356.74</v>
      </c>
      <c r="I974" s="42">
        <v>11692.71</v>
      </c>
      <c r="J974" s="42">
        <v>13903.85</v>
      </c>
    </row>
    <row r="975" spans="1:10" x14ac:dyDescent="0.35">
      <c r="A975" s="29" t="str">
        <f t="shared" ref="A975:A985" si="23">TEXT(27,"00")</f>
        <v>27</v>
      </c>
      <c r="B975" s="29">
        <v>66134</v>
      </c>
      <c r="C975" s="29" t="s">
        <v>5928</v>
      </c>
      <c r="D975" s="29" t="s">
        <v>5929</v>
      </c>
      <c r="E975" s="31" t="s">
        <v>824</v>
      </c>
      <c r="F975" s="31" t="s">
        <v>5927</v>
      </c>
      <c r="G975" s="42">
        <v>11778.18</v>
      </c>
      <c r="H975" s="42">
        <v>10829.52</v>
      </c>
      <c r="I975" s="42">
        <v>11149.9</v>
      </c>
      <c r="J975" s="42">
        <v>13258.39</v>
      </c>
    </row>
    <row r="976" spans="1:10" x14ac:dyDescent="0.35">
      <c r="A976" s="29" t="str">
        <f t="shared" si="23"/>
        <v>27</v>
      </c>
      <c r="B976" s="29">
        <v>66142</v>
      </c>
      <c r="C976" s="29" t="s">
        <v>5928</v>
      </c>
      <c r="D976" s="29" t="s">
        <v>5929</v>
      </c>
      <c r="E976" s="31" t="s">
        <v>826</v>
      </c>
      <c r="F976" s="31" t="s">
        <v>5927</v>
      </c>
      <c r="G976" s="42">
        <v>14962.16</v>
      </c>
      <c r="H976" s="42">
        <v>13757.04</v>
      </c>
      <c r="I976" s="42">
        <v>14164.03</v>
      </c>
      <c r="J976" s="42">
        <v>16842.5</v>
      </c>
    </row>
    <row r="977" spans="1:10" x14ac:dyDescent="0.35">
      <c r="A977" s="29" t="str">
        <f t="shared" si="23"/>
        <v>27</v>
      </c>
      <c r="B977" s="29">
        <v>66159</v>
      </c>
      <c r="C977" s="29" t="s">
        <v>5928</v>
      </c>
      <c r="D977" s="29" t="s">
        <v>5929</v>
      </c>
      <c r="E977" s="31" t="s">
        <v>828</v>
      </c>
      <c r="F977" s="31" t="s">
        <v>5927</v>
      </c>
      <c r="G977" s="42">
        <v>15991.98</v>
      </c>
      <c r="H977" s="42">
        <v>14703.92</v>
      </c>
      <c r="I977" s="42">
        <v>15138.93</v>
      </c>
      <c r="J977" s="42">
        <v>18001.75</v>
      </c>
    </row>
    <row r="978" spans="1:10" x14ac:dyDescent="0.35">
      <c r="A978" s="29" t="str">
        <f t="shared" si="23"/>
        <v>27</v>
      </c>
      <c r="B978" s="29">
        <v>66167</v>
      </c>
      <c r="C978" s="29" t="s">
        <v>5928</v>
      </c>
      <c r="D978" s="29" t="s">
        <v>5929</v>
      </c>
      <c r="E978" s="31" t="s">
        <v>830</v>
      </c>
      <c r="F978" s="31" t="s">
        <v>5927</v>
      </c>
      <c r="G978" s="42">
        <v>12488.36</v>
      </c>
      <c r="H978" s="42">
        <v>11482.5</v>
      </c>
      <c r="I978" s="42">
        <v>11822.2</v>
      </c>
      <c r="J978" s="42">
        <v>14057.82</v>
      </c>
    </row>
    <row r="979" spans="1:10" x14ac:dyDescent="0.35">
      <c r="A979" s="29" t="str">
        <f t="shared" si="23"/>
        <v>27</v>
      </c>
      <c r="B979" s="29">
        <v>66175</v>
      </c>
      <c r="C979" s="29" t="s">
        <v>5928</v>
      </c>
      <c r="D979" s="29" t="s">
        <v>5929</v>
      </c>
      <c r="E979" s="31" t="s">
        <v>832</v>
      </c>
      <c r="F979" s="31" t="s">
        <v>5927</v>
      </c>
      <c r="G979" s="42">
        <v>16127.69</v>
      </c>
      <c r="H979" s="42">
        <v>14828.7</v>
      </c>
      <c r="I979" s="42">
        <v>15267.39</v>
      </c>
      <c r="J979" s="42">
        <v>18154.509999999998</v>
      </c>
    </row>
    <row r="980" spans="1:10" x14ac:dyDescent="0.35">
      <c r="A980" s="29" t="str">
        <f t="shared" si="23"/>
        <v>27</v>
      </c>
      <c r="B980" s="29">
        <v>66183</v>
      </c>
      <c r="C980" s="29" t="s">
        <v>5928</v>
      </c>
      <c r="D980" s="29" t="s">
        <v>5929</v>
      </c>
      <c r="E980" s="31" t="s">
        <v>834</v>
      </c>
      <c r="F980" s="31" t="s">
        <v>5927</v>
      </c>
      <c r="G980" s="42">
        <v>16554.060000000001</v>
      </c>
      <c r="H980" s="42">
        <v>15220.73</v>
      </c>
      <c r="I980" s="42">
        <v>15671.02</v>
      </c>
      <c r="J980" s="42">
        <v>18634.46</v>
      </c>
    </row>
    <row r="981" spans="1:10" x14ac:dyDescent="0.35">
      <c r="A981" s="29" t="str">
        <f t="shared" si="23"/>
        <v>27</v>
      </c>
      <c r="B981" s="29">
        <v>66191</v>
      </c>
      <c r="C981" s="29" t="s">
        <v>5928</v>
      </c>
      <c r="D981" s="29" t="s">
        <v>5929</v>
      </c>
      <c r="E981" s="31" t="s">
        <v>836</v>
      </c>
      <c r="F981" s="31" t="s">
        <v>5927</v>
      </c>
      <c r="G981" s="42">
        <v>15655.12</v>
      </c>
      <c r="H981" s="42">
        <v>14394.2</v>
      </c>
      <c r="I981" s="42">
        <v>14820.04</v>
      </c>
      <c r="J981" s="42">
        <v>17622.560000000001</v>
      </c>
    </row>
    <row r="982" spans="1:10" x14ac:dyDescent="0.35">
      <c r="A982" s="29" t="str">
        <f t="shared" si="23"/>
        <v>27</v>
      </c>
      <c r="B982" s="29">
        <v>66225</v>
      </c>
      <c r="C982" s="29" t="s">
        <v>5928</v>
      </c>
      <c r="D982" s="29" t="s">
        <v>5929</v>
      </c>
      <c r="E982" s="31" t="s">
        <v>838</v>
      </c>
      <c r="F982" s="31" t="s">
        <v>5927</v>
      </c>
      <c r="G982" s="42">
        <v>11832.31</v>
      </c>
      <c r="H982" s="42">
        <v>10879.29</v>
      </c>
      <c r="I982" s="42">
        <v>11201.14</v>
      </c>
      <c r="J982" s="42">
        <v>13319.32</v>
      </c>
    </row>
    <row r="983" spans="1:10" x14ac:dyDescent="0.35">
      <c r="A983" s="29" t="str">
        <f t="shared" si="23"/>
        <v>27</v>
      </c>
      <c r="B983" s="29">
        <v>66233</v>
      </c>
      <c r="C983" s="29" t="s">
        <v>5928</v>
      </c>
      <c r="D983" s="29" t="s">
        <v>5929</v>
      </c>
      <c r="E983" s="31" t="s">
        <v>840</v>
      </c>
      <c r="F983" s="31" t="s">
        <v>5927</v>
      </c>
      <c r="G983" s="42">
        <v>11606.75</v>
      </c>
      <c r="H983" s="42">
        <v>10671.9</v>
      </c>
      <c r="I983" s="42">
        <v>10987.62</v>
      </c>
      <c r="J983" s="42">
        <v>13065.41</v>
      </c>
    </row>
    <row r="984" spans="1:10" x14ac:dyDescent="0.35">
      <c r="A984" s="29" t="str">
        <f t="shared" si="23"/>
        <v>27</v>
      </c>
      <c r="B984" s="29">
        <v>73825</v>
      </c>
      <c r="C984" s="29" t="s">
        <v>5928</v>
      </c>
      <c r="D984" s="29" t="s">
        <v>5929</v>
      </c>
      <c r="E984" s="31" t="s">
        <v>842</v>
      </c>
      <c r="F984" s="31" t="s">
        <v>5927</v>
      </c>
      <c r="G984" s="42">
        <v>15812</v>
      </c>
      <c r="H984" s="42">
        <v>14538.44</v>
      </c>
      <c r="I984" s="42">
        <v>14968.55</v>
      </c>
      <c r="J984" s="42">
        <v>17799.150000000001</v>
      </c>
    </row>
    <row r="985" spans="1:10" x14ac:dyDescent="0.35">
      <c r="A985" s="29" t="str">
        <f t="shared" si="23"/>
        <v>27</v>
      </c>
      <c r="B985" s="29">
        <v>75150</v>
      </c>
      <c r="C985" s="29" t="s">
        <v>5928</v>
      </c>
      <c r="D985" s="29" t="s">
        <v>5929</v>
      </c>
      <c r="E985" s="31" t="s">
        <v>844</v>
      </c>
      <c r="F985" s="31" t="s">
        <v>5927</v>
      </c>
      <c r="G985" s="42">
        <v>15249.93</v>
      </c>
      <c r="H985" s="42">
        <v>14021.64</v>
      </c>
      <c r="I985" s="42">
        <v>14436.46</v>
      </c>
      <c r="J985" s="42">
        <v>17166.439999999999</v>
      </c>
    </row>
    <row r="986" spans="1:10" x14ac:dyDescent="0.35">
      <c r="A986" s="29" t="s">
        <v>800</v>
      </c>
      <c r="B986" s="29">
        <v>75150</v>
      </c>
      <c r="C986" s="29" t="s">
        <v>3925</v>
      </c>
      <c r="D986" s="29" t="s">
        <v>3927</v>
      </c>
      <c r="E986" s="32" t="s">
        <v>3926</v>
      </c>
      <c r="F986" s="31" t="s">
        <v>5926</v>
      </c>
      <c r="G986" s="42">
        <v>11943.95</v>
      </c>
      <c r="H986" s="42">
        <v>10981.94</v>
      </c>
      <c r="I986" s="42">
        <v>11306.83</v>
      </c>
      <c r="J986" s="42">
        <v>13444.99</v>
      </c>
    </row>
    <row r="987" spans="1:10" x14ac:dyDescent="0.35">
      <c r="A987" s="29" t="str">
        <f>TEXT(27,"00")</f>
        <v>27</v>
      </c>
      <c r="B987" s="29">
        <v>75440</v>
      </c>
      <c r="C987" s="29" t="s">
        <v>5928</v>
      </c>
      <c r="D987" s="29" t="s">
        <v>5929</v>
      </c>
      <c r="E987" s="31" t="s">
        <v>846</v>
      </c>
      <c r="F987" s="31" t="s">
        <v>5927</v>
      </c>
      <c r="G987" s="42">
        <v>15708.06</v>
      </c>
      <c r="H987" s="42">
        <v>14442.87</v>
      </c>
      <c r="I987" s="42">
        <v>14870.15</v>
      </c>
      <c r="J987" s="42">
        <v>17682.14</v>
      </c>
    </row>
    <row r="988" spans="1:10" x14ac:dyDescent="0.35">
      <c r="A988" s="29" t="str">
        <f>TEXT(27,"00")</f>
        <v>27</v>
      </c>
      <c r="B988" s="29">
        <v>75473</v>
      </c>
      <c r="C988" s="29" t="s">
        <v>5928</v>
      </c>
      <c r="D988" s="29" t="s">
        <v>5929</v>
      </c>
      <c r="E988" s="31" t="s">
        <v>848</v>
      </c>
      <c r="F988" s="31" t="s">
        <v>5927</v>
      </c>
      <c r="G988" s="42">
        <v>15144.06</v>
      </c>
      <c r="H988" s="42">
        <v>13924.3</v>
      </c>
      <c r="I988" s="42">
        <v>14336.23</v>
      </c>
      <c r="J988" s="42">
        <v>17047.27</v>
      </c>
    </row>
    <row r="989" spans="1:10" x14ac:dyDescent="0.35">
      <c r="A989" s="29" t="s">
        <v>849</v>
      </c>
      <c r="B989" s="29">
        <v>10280</v>
      </c>
      <c r="C989" s="29" t="s">
        <v>3928</v>
      </c>
      <c r="D989" s="29" t="s">
        <v>3930</v>
      </c>
      <c r="E989" s="32" t="s">
        <v>3929</v>
      </c>
      <c r="F989" s="31" t="s">
        <v>5926</v>
      </c>
      <c r="G989" s="42">
        <v>12559.02</v>
      </c>
      <c r="H989" s="42">
        <v>11547.46</v>
      </c>
      <c r="I989" s="42">
        <v>11889.09</v>
      </c>
      <c r="J989" s="42">
        <v>14137.35</v>
      </c>
    </row>
    <row r="990" spans="1:10" x14ac:dyDescent="0.35">
      <c r="A990" s="29" t="str">
        <f>TEXT(28,"00")</f>
        <v>28</v>
      </c>
      <c r="B990" s="29">
        <v>66241</v>
      </c>
      <c r="C990" s="29" t="s">
        <v>5928</v>
      </c>
      <c r="D990" s="29" t="s">
        <v>5929</v>
      </c>
      <c r="E990" s="31" t="s">
        <v>851</v>
      </c>
      <c r="F990" s="31" t="s">
        <v>5927</v>
      </c>
      <c r="G990" s="42">
        <v>15648.39</v>
      </c>
      <c r="H990" s="42">
        <v>14388</v>
      </c>
      <c r="I990" s="42">
        <v>14813.66</v>
      </c>
      <c r="J990" s="42">
        <v>17614.97</v>
      </c>
    </row>
    <row r="991" spans="1:10" x14ac:dyDescent="0.35">
      <c r="A991" s="29" t="str">
        <f>TEXT(28,"00")</f>
        <v>28</v>
      </c>
      <c r="B991" s="29">
        <v>66258</v>
      </c>
      <c r="C991" s="29" t="s">
        <v>5928</v>
      </c>
      <c r="D991" s="29" t="s">
        <v>5929</v>
      </c>
      <c r="E991" s="31" t="s">
        <v>853</v>
      </c>
      <c r="F991" s="31" t="s">
        <v>5927</v>
      </c>
      <c r="G991" s="42">
        <v>13177.76</v>
      </c>
      <c r="H991" s="42">
        <v>12116.37</v>
      </c>
      <c r="I991" s="42">
        <v>12474.83</v>
      </c>
      <c r="J991" s="42">
        <v>14833.86</v>
      </c>
    </row>
    <row r="992" spans="1:10" x14ac:dyDescent="0.35">
      <c r="A992" s="29" t="str">
        <f>TEXT(28,"00")</f>
        <v>28</v>
      </c>
      <c r="B992" s="29">
        <v>66266</v>
      </c>
      <c r="C992" s="29" t="s">
        <v>5928</v>
      </c>
      <c r="D992" s="29" t="s">
        <v>5929</v>
      </c>
      <c r="E992" s="31" t="s">
        <v>855</v>
      </c>
      <c r="F992" s="31" t="s">
        <v>5927</v>
      </c>
      <c r="G992" s="42">
        <v>13852.44</v>
      </c>
      <c r="H992" s="42">
        <v>12736.71</v>
      </c>
      <c r="I992" s="42">
        <v>13113.52</v>
      </c>
      <c r="J992" s="42">
        <v>15593.33</v>
      </c>
    </row>
    <row r="993" spans="1:10" x14ac:dyDescent="0.35">
      <c r="A993" s="29" t="s">
        <v>849</v>
      </c>
      <c r="B993" s="29">
        <v>66266</v>
      </c>
      <c r="C993" s="29" t="s">
        <v>3931</v>
      </c>
      <c r="D993" s="29" t="s">
        <v>3933</v>
      </c>
      <c r="E993" s="32" t="s">
        <v>3932</v>
      </c>
      <c r="F993" s="31" t="s">
        <v>5926</v>
      </c>
      <c r="G993" s="42">
        <v>11691</v>
      </c>
      <c r="H993" s="42">
        <v>10749.36</v>
      </c>
      <c r="I993" s="42">
        <v>11067.37</v>
      </c>
      <c r="J993" s="42">
        <v>13160.25</v>
      </c>
    </row>
    <row r="994" spans="1:10" x14ac:dyDescent="0.35">
      <c r="A994" s="29" t="str">
        <f>TEXT(28,"00")</f>
        <v>28</v>
      </c>
      <c r="B994" s="29">
        <v>66282</v>
      </c>
      <c r="C994" s="29" t="s">
        <v>5928</v>
      </c>
      <c r="D994" s="29" t="s">
        <v>5929</v>
      </c>
      <c r="E994" s="31" t="s">
        <v>857</v>
      </c>
      <c r="F994" s="31" t="s">
        <v>5927</v>
      </c>
      <c r="G994" s="42">
        <v>16355.79</v>
      </c>
      <c r="H994" s="42">
        <v>15038.43</v>
      </c>
      <c r="I994" s="42">
        <v>15483.33</v>
      </c>
      <c r="J994" s="42">
        <v>18411.28</v>
      </c>
    </row>
    <row r="995" spans="1:10" x14ac:dyDescent="0.35">
      <c r="A995" s="29" t="str">
        <f>TEXT(28,"00")</f>
        <v>28</v>
      </c>
      <c r="B995" s="29">
        <v>66290</v>
      </c>
      <c r="C995" s="29" t="s">
        <v>5928</v>
      </c>
      <c r="D995" s="29" t="s">
        <v>5929</v>
      </c>
      <c r="E995" s="31" t="s">
        <v>859</v>
      </c>
      <c r="F995" s="31" t="s">
        <v>5927</v>
      </c>
      <c r="G995" s="42">
        <v>12137.58</v>
      </c>
      <c r="H995" s="42">
        <v>11159.97</v>
      </c>
      <c r="I995" s="42">
        <v>11490.12</v>
      </c>
      <c r="J995" s="42">
        <v>13662.95</v>
      </c>
    </row>
    <row r="996" spans="1:10" x14ac:dyDescent="0.35">
      <c r="A996" s="29" t="s">
        <v>860</v>
      </c>
      <c r="B996" s="29">
        <v>10298</v>
      </c>
      <c r="C996" s="29" t="s">
        <v>3934</v>
      </c>
      <c r="D996" s="29" t="s">
        <v>3936</v>
      </c>
      <c r="E996" s="32" t="s">
        <v>3935</v>
      </c>
      <c r="F996" s="31" t="s">
        <v>5926</v>
      </c>
      <c r="G996" s="42">
        <v>13000.67</v>
      </c>
      <c r="H996" s="42">
        <v>11953.55</v>
      </c>
      <c r="I996" s="42">
        <v>12307.18</v>
      </c>
      <c r="J996" s="42">
        <v>14634.51</v>
      </c>
    </row>
    <row r="997" spans="1:10" x14ac:dyDescent="0.35">
      <c r="A997" s="29" t="s">
        <v>860</v>
      </c>
      <c r="B997" s="29">
        <v>10298</v>
      </c>
      <c r="C997" s="29" t="s">
        <v>3937</v>
      </c>
      <c r="D997" s="29" t="s">
        <v>3939</v>
      </c>
      <c r="E997" s="32" t="s">
        <v>3938</v>
      </c>
      <c r="F997" s="31" t="s">
        <v>5926</v>
      </c>
      <c r="G997" s="42">
        <v>12500.82</v>
      </c>
      <c r="H997" s="42">
        <v>11493.95</v>
      </c>
      <c r="I997" s="42">
        <v>11833.99</v>
      </c>
      <c r="J997" s="42">
        <v>14071.84</v>
      </c>
    </row>
    <row r="998" spans="1:10" x14ac:dyDescent="0.35">
      <c r="A998" s="29" t="s">
        <v>860</v>
      </c>
      <c r="B998" s="29">
        <v>10298</v>
      </c>
      <c r="C998" s="29" t="s">
        <v>3940</v>
      </c>
      <c r="D998" s="29" t="s">
        <v>3942</v>
      </c>
      <c r="E998" s="32" t="s">
        <v>3941</v>
      </c>
      <c r="F998" s="31" t="s">
        <v>5926</v>
      </c>
      <c r="G998" s="42">
        <v>12365.4</v>
      </c>
      <c r="H998" s="42">
        <v>11369.44</v>
      </c>
      <c r="I998" s="42">
        <v>11705.79</v>
      </c>
      <c r="J998" s="42">
        <v>13919.4</v>
      </c>
    </row>
    <row r="999" spans="1:10" x14ac:dyDescent="0.35">
      <c r="A999" s="29" t="s">
        <v>860</v>
      </c>
      <c r="B999" s="29">
        <v>10298</v>
      </c>
      <c r="C999" s="29" t="s">
        <v>3943</v>
      </c>
      <c r="D999" s="29" t="s">
        <v>3945</v>
      </c>
      <c r="E999" s="32" t="s">
        <v>3944</v>
      </c>
      <c r="F999" s="31" t="s">
        <v>5926</v>
      </c>
      <c r="G999" s="42">
        <v>12285.68</v>
      </c>
      <c r="H999" s="42">
        <v>11296.14</v>
      </c>
      <c r="I999" s="42">
        <v>11630.33</v>
      </c>
      <c r="J999" s="42">
        <v>13829.66</v>
      </c>
    </row>
    <row r="1000" spans="1:10" x14ac:dyDescent="0.35">
      <c r="A1000" s="29" t="s">
        <v>860</v>
      </c>
      <c r="B1000" s="29">
        <v>10298</v>
      </c>
      <c r="C1000" s="29" t="s">
        <v>3946</v>
      </c>
      <c r="D1000" s="29" t="s">
        <v>3948</v>
      </c>
      <c r="E1000" s="32" t="s">
        <v>3947</v>
      </c>
      <c r="F1000" s="31" t="s">
        <v>5926</v>
      </c>
      <c r="G1000" s="42">
        <v>12325.99</v>
      </c>
      <c r="H1000" s="42">
        <v>11333.21</v>
      </c>
      <c r="I1000" s="42">
        <v>11668.49</v>
      </c>
      <c r="J1000" s="42">
        <v>13875.04</v>
      </c>
    </row>
    <row r="1001" spans="1:10" x14ac:dyDescent="0.35">
      <c r="A1001" s="29" t="s">
        <v>860</v>
      </c>
      <c r="B1001" s="29">
        <v>10298</v>
      </c>
      <c r="C1001" s="29" t="s">
        <v>3949</v>
      </c>
      <c r="D1001" s="29" t="s">
        <v>3951</v>
      </c>
      <c r="E1001" s="32" t="s">
        <v>3950</v>
      </c>
      <c r="F1001" s="31" t="s">
        <v>5926</v>
      </c>
      <c r="G1001" s="42">
        <v>16468.96</v>
      </c>
      <c r="H1001" s="42">
        <v>15142.49</v>
      </c>
      <c r="I1001" s="42">
        <v>15590.46</v>
      </c>
      <c r="J1001" s="42">
        <v>18538.669999999998</v>
      </c>
    </row>
    <row r="1002" spans="1:10" x14ac:dyDescent="0.35">
      <c r="A1002" s="29" t="s">
        <v>860</v>
      </c>
      <c r="B1002" s="29">
        <v>10298</v>
      </c>
      <c r="C1002" s="29" t="s">
        <v>3952</v>
      </c>
      <c r="D1002" s="29" t="s">
        <v>3954</v>
      </c>
      <c r="E1002" s="32" t="s">
        <v>3953</v>
      </c>
      <c r="F1002" s="31" t="s">
        <v>5926</v>
      </c>
      <c r="G1002" s="42">
        <v>16103.85</v>
      </c>
      <c r="H1002" s="42">
        <v>14806.78</v>
      </c>
      <c r="I1002" s="42">
        <v>15244.83</v>
      </c>
      <c r="J1002" s="42">
        <v>18127.68</v>
      </c>
    </row>
    <row r="1003" spans="1:10" x14ac:dyDescent="0.35">
      <c r="A1003" s="29" t="str">
        <f>TEXT(29,"00")</f>
        <v>29</v>
      </c>
      <c r="B1003" s="29">
        <v>66316</v>
      </c>
      <c r="C1003" s="29" t="s">
        <v>5928</v>
      </c>
      <c r="D1003" s="29" t="s">
        <v>5929</v>
      </c>
      <c r="E1003" s="31" t="s">
        <v>862</v>
      </c>
      <c r="F1003" s="31" t="s">
        <v>5927</v>
      </c>
      <c r="G1003" s="42">
        <v>12364.94</v>
      </c>
      <c r="H1003" s="42">
        <v>11369.02</v>
      </c>
      <c r="I1003" s="42">
        <v>11705.36</v>
      </c>
      <c r="J1003" s="42">
        <v>13918.89</v>
      </c>
    </row>
    <row r="1004" spans="1:10" x14ac:dyDescent="0.35">
      <c r="A1004" s="29" t="s">
        <v>860</v>
      </c>
      <c r="B1004" s="29">
        <v>66316</v>
      </c>
      <c r="C1004" s="29" t="s">
        <v>3955</v>
      </c>
      <c r="D1004" s="29" t="s">
        <v>3957</v>
      </c>
      <c r="E1004" s="32" t="s">
        <v>3956</v>
      </c>
      <c r="F1004" s="31" t="s">
        <v>5926</v>
      </c>
      <c r="G1004" s="42">
        <v>12316.03</v>
      </c>
      <c r="H1004" s="42">
        <v>11324.04</v>
      </c>
      <c r="I1004" s="42">
        <v>11659.06</v>
      </c>
      <c r="J1004" s="42">
        <v>13863.82</v>
      </c>
    </row>
    <row r="1005" spans="1:10" x14ac:dyDescent="0.35">
      <c r="A1005" s="29" t="str">
        <f>TEXT(29,"00")</f>
        <v>29</v>
      </c>
      <c r="B1005" s="29">
        <v>66324</v>
      </c>
      <c r="C1005" s="29" t="s">
        <v>5928</v>
      </c>
      <c r="D1005" s="29" t="s">
        <v>5929</v>
      </c>
      <c r="E1005" s="31" t="s">
        <v>864</v>
      </c>
      <c r="F1005" s="31" t="s">
        <v>5927</v>
      </c>
      <c r="G1005" s="42">
        <v>12308.78</v>
      </c>
      <c r="H1005" s="42">
        <v>11317.38</v>
      </c>
      <c r="I1005" s="42">
        <v>11652.2</v>
      </c>
      <c r="J1005" s="42">
        <v>13855.67</v>
      </c>
    </row>
    <row r="1006" spans="1:10" x14ac:dyDescent="0.35">
      <c r="A1006" s="29" t="str">
        <f>TEXT(29,"00")</f>
        <v>29</v>
      </c>
      <c r="B1006" s="29">
        <v>66332</v>
      </c>
      <c r="C1006" s="29" t="s">
        <v>5928</v>
      </c>
      <c r="D1006" s="29" t="s">
        <v>5929</v>
      </c>
      <c r="E1006" s="31" t="s">
        <v>866</v>
      </c>
      <c r="F1006" s="31" t="s">
        <v>5927</v>
      </c>
      <c r="G1006" s="42">
        <v>14198.93</v>
      </c>
      <c r="H1006" s="42">
        <v>13055.29</v>
      </c>
      <c r="I1006" s="42">
        <v>13441.52</v>
      </c>
      <c r="J1006" s="42">
        <v>15983.36</v>
      </c>
    </row>
    <row r="1007" spans="1:10" x14ac:dyDescent="0.35">
      <c r="A1007" s="29" t="s">
        <v>860</v>
      </c>
      <c r="B1007" s="29">
        <v>66332</v>
      </c>
      <c r="C1007" s="29" t="s">
        <v>3958</v>
      </c>
      <c r="D1007" s="29" t="s">
        <v>3960</v>
      </c>
      <c r="E1007" s="32" t="s">
        <v>3959</v>
      </c>
      <c r="F1007" s="31" t="s">
        <v>5926</v>
      </c>
      <c r="G1007" s="42">
        <v>12197.14</v>
      </c>
      <c r="H1007" s="42">
        <v>11214.73</v>
      </c>
      <c r="I1007" s="42">
        <v>11546.51</v>
      </c>
      <c r="J1007" s="42">
        <v>13729.99</v>
      </c>
    </row>
    <row r="1008" spans="1:10" x14ac:dyDescent="0.35">
      <c r="A1008" s="29" t="str">
        <f>TEXT(29,"00")</f>
        <v>29</v>
      </c>
      <c r="B1008" s="29">
        <v>66340</v>
      </c>
      <c r="C1008" s="29" t="s">
        <v>5928</v>
      </c>
      <c r="D1008" s="29" t="s">
        <v>5929</v>
      </c>
      <c r="E1008" s="31" t="s">
        <v>868</v>
      </c>
      <c r="F1008" s="31" t="s">
        <v>5927</v>
      </c>
      <c r="G1008" s="42">
        <v>12174.94</v>
      </c>
      <c r="H1008" s="42">
        <v>11194.32</v>
      </c>
      <c r="I1008" s="42">
        <v>11525.5</v>
      </c>
      <c r="J1008" s="42">
        <v>13705.01</v>
      </c>
    </row>
    <row r="1009" spans="1:10" x14ac:dyDescent="0.35">
      <c r="A1009" s="29" t="str">
        <f>TEXT(29,"00")</f>
        <v>29</v>
      </c>
      <c r="B1009" s="29">
        <v>66357</v>
      </c>
      <c r="C1009" s="29" t="s">
        <v>5928</v>
      </c>
      <c r="D1009" s="29" t="s">
        <v>5929</v>
      </c>
      <c r="E1009" s="31" t="s">
        <v>870</v>
      </c>
      <c r="F1009" s="31" t="s">
        <v>5927</v>
      </c>
      <c r="G1009" s="42">
        <v>12155.01</v>
      </c>
      <c r="H1009" s="42">
        <v>11176</v>
      </c>
      <c r="I1009" s="42">
        <v>11506.63</v>
      </c>
      <c r="J1009" s="42">
        <v>13682.58</v>
      </c>
    </row>
    <row r="1010" spans="1:10" x14ac:dyDescent="0.35">
      <c r="A1010" s="29" t="s">
        <v>860</v>
      </c>
      <c r="B1010" s="29">
        <v>66357</v>
      </c>
      <c r="C1010" s="29" t="s">
        <v>3961</v>
      </c>
      <c r="D1010" s="29" t="s">
        <v>3963</v>
      </c>
      <c r="E1010" s="32" t="s">
        <v>3962</v>
      </c>
      <c r="F1010" s="31" t="s">
        <v>5926</v>
      </c>
      <c r="G1010" s="42">
        <v>12419.07</v>
      </c>
      <c r="H1010" s="42">
        <v>11418.78</v>
      </c>
      <c r="I1010" s="42">
        <v>11756.6</v>
      </c>
      <c r="J1010" s="42">
        <v>13979.81</v>
      </c>
    </row>
    <row r="1011" spans="1:10" x14ac:dyDescent="0.35">
      <c r="A1011" s="29" t="str">
        <f>TEXT(29,"00")</f>
        <v>29</v>
      </c>
      <c r="B1011" s="29">
        <v>66373</v>
      </c>
      <c r="C1011" s="29" t="s">
        <v>5928</v>
      </c>
      <c r="D1011" s="29" t="s">
        <v>5929</v>
      </c>
      <c r="E1011" s="31" t="s">
        <v>872</v>
      </c>
      <c r="F1011" s="31" t="s">
        <v>5927</v>
      </c>
      <c r="G1011" s="42">
        <v>12141.65</v>
      </c>
      <c r="H1011" s="42">
        <v>11163.72</v>
      </c>
      <c r="I1011" s="42">
        <v>11493.98</v>
      </c>
      <c r="J1011" s="42">
        <v>13667.54</v>
      </c>
    </row>
    <row r="1012" spans="1:10" x14ac:dyDescent="0.35">
      <c r="A1012" s="29" t="s">
        <v>860</v>
      </c>
      <c r="B1012" s="29">
        <v>66373</v>
      </c>
      <c r="C1012" s="29" t="s">
        <v>3964</v>
      </c>
      <c r="D1012" s="29" t="s">
        <v>3966</v>
      </c>
      <c r="E1012" s="32" t="s">
        <v>3965</v>
      </c>
      <c r="F1012" s="31" t="s">
        <v>5926</v>
      </c>
      <c r="G1012" s="42">
        <v>12082.09</v>
      </c>
      <c r="H1012" s="42">
        <v>11108.95</v>
      </c>
      <c r="I1012" s="42">
        <v>11437.6</v>
      </c>
      <c r="J1012" s="42">
        <v>13600.49</v>
      </c>
    </row>
    <row r="1013" spans="1:10" x14ac:dyDescent="0.35">
      <c r="A1013" s="29" t="str">
        <f>TEXT(29,"00")</f>
        <v>29</v>
      </c>
      <c r="B1013" s="29">
        <v>66407</v>
      </c>
      <c r="C1013" s="29" t="s">
        <v>5928</v>
      </c>
      <c r="D1013" s="29" t="s">
        <v>5929</v>
      </c>
      <c r="E1013" s="31" t="s">
        <v>874</v>
      </c>
      <c r="F1013" s="31" t="s">
        <v>5927</v>
      </c>
      <c r="G1013" s="42">
        <v>12174.72</v>
      </c>
      <c r="H1013" s="42">
        <v>11194.12</v>
      </c>
      <c r="I1013" s="42">
        <v>11525.28</v>
      </c>
      <c r="J1013" s="42">
        <v>13704.75</v>
      </c>
    </row>
    <row r="1014" spans="1:10" x14ac:dyDescent="0.35">
      <c r="A1014" s="29" t="s">
        <v>860</v>
      </c>
      <c r="B1014" s="29">
        <v>66407</v>
      </c>
      <c r="C1014" s="29" t="s">
        <v>3967</v>
      </c>
      <c r="D1014" s="29" t="s">
        <v>3968</v>
      </c>
      <c r="E1014" s="32" t="s">
        <v>874</v>
      </c>
      <c r="F1014" s="31" t="s">
        <v>5926</v>
      </c>
      <c r="G1014" s="42">
        <v>12425.86</v>
      </c>
      <c r="H1014" s="42">
        <v>11425.03</v>
      </c>
      <c r="I1014" s="42">
        <v>11763.03</v>
      </c>
      <c r="J1014" s="42">
        <v>13987.46</v>
      </c>
    </row>
    <row r="1015" spans="1:10" x14ac:dyDescent="0.35">
      <c r="A1015" s="29" t="str">
        <f>TEXT(29,"00")</f>
        <v>29</v>
      </c>
      <c r="B1015" s="29">
        <v>66415</v>
      </c>
      <c r="C1015" s="29" t="s">
        <v>5928</v>
      </c>
      <c r="D1015" s="29" t="s">
        <v>5929</v>
      </c>
      <c r="E1015" s="31" t="s">
        <v>876</v>
      </c>
      <c r="F1015" s="31" t="s">
        <v>5927</v>
      </c>
      <c r="G1015" s="42">
        <v>15453.01</v>
      </c>
      <c r="H1015" s="42">
        <v>14208.36</v>
      </c>
      <c r="I1015" s="42">
        <v>14628.7</v>
      </c>
      <c r="J1015" s="42">
        <v>17395.04</v>
      </c>
    </row>
    <row r="1016" spans="1:10" x14ac:dyDescent="0.35">
      <c r="A1016" s="29" t="str">
        <f>TEXT(29,"00")</f>
        <v>29</v>
      </c>
      <c r="B1016" s="29">
        <v>76877</v>
      </c>
      <c r="C1016" s="29" t="s">
        <v>5928</v>
      </c>
      <c r="D1016" s="29" t="s">
        <v>5929</v>
      </c>
      <c r="E1016" s="31" t="s">
        <v>878</v>
      </c>
      <c r="F1016" s="31" t="s">
        <v>5927</v>
      </c>
      <c r="G1016" s="42">
        <v>12719.64</v>
      </c>
      <c r="H1016" s="42">
        <v>11695.14</v>
      </c>
      <c r="I1016" s="42">
        <v>12041.14</v>
      </c>
      <c r="J1016" s="42">
        <v>14318.16</v>
      </c>
    </row>
    <row r="1017" spans="1:10" x14ac:dyDescent="0.35">
      <c r="A1017" s="29" t="s">
        <v>860</v>
      </c>
      <c r="B1017" s="29">
        <v>76877</v>
      </c>
      <c r="C1017" s="29" t="s">
        <v>3969</v>
      </c>
      <c r="D1017" s="29" t="s">
        <v>3971</v>
      </c>
      <c r="E1017" s="32" t="s">
        <v>3970</v>
      </c>
      <c r="F1017" s="31" t="s">
        <v>5926</v>
      </c>
      <c r="G1017" s="42">
        <v>12877.7</v>
      </c>
      <c r="H1017" s="42">
        <v>11840.48</v>
      </c>
      <c r="I1017" s="42">
        <v>12190.77</v>
      </c>
      <c r="J1017" s="42">
        <v>14496.09</v>
      </c>
    </row>
    <row r="1018" spans="1:10" x14ac:dyDescent="0.35">
      <c r="A1018" s="29" t="s">
        <v>879</v>
      </c>
      <c r="B1018" s="29">
        <v>10306</v>
      </c>
      <c r="C1018" s="29" t="s">
        <v>3972</v>
      </c>
      <c r="D1018" s="29" t="s">
        <v>3974</v>
      </c>
      <c r="E1018" s="32" t="s">
        <v>3973</v>
      </c>
      <c r="F1018" s="31" t="s">
        <v>5926</v>
      </c>
      <c r="G1018" s="42">
        <v>14608.93</v>
      </c>
      <c r="H1018" s="42">
        <v>13432.27</v>
      </c>
      <c r="I1018" s="42">
        <v>13829.65</v>
      </c>
      <c r="J1018" s="42">
        <v>16444.89</v>
      </c>
    </row>
    <row r="1019" spans="1:10" x14ac:dyDescent="0.35">
      <c r="A1019" s="29" t="s">
        <v>879</v>
      </c>
      <c r="B1019" s="29">
        <v>10306</v>
      </c>
      <c r="C1019" s="29" t="s">
        <v>3975</v>
      </c>
      <c r="D1019" s="29" t="s">
        <v>3977</v>
      </c>
      <c r="E1019" s="32" t="s">
        <v>3976</v>
      </c>
      <c r="F1019" s="31" t="s">
        <v>5926</v>
      </c>
      <c r="G1019" s="42">
        <v>16132.95</v>
      </c>
      <c r="H1019" s="42">
        <v>14833.54</v>
      </c>
      <c r="I1019" s="42">
        <v>15272.38</v>
      </c>
      <c r="J1019" s="42">
        <v>18160.439999999999</v>
      </c>
    </row>
    <row r="1020" spans="1:10" x14ac:dyDescent="0.35">
      <c r="A1020" s="29" t="s">
        <v>879</v>
      </c>
      <c r="B1020" s="29">
        <v>10306</v>
      </c>
      <c r="C1020" s="29" t="s">
        <v>3978</v>
      </c>
      <c r="D1020" s="29" t="s">
        <v>3980</v>
      </c>
      <c r="E1020" s="32" t="s">
        <v>3979</v>
      </c>
      <c r="F1020" s="31" t="s">
        <v>5926</v>
      </c>
      <c r="G1020" s="42">
        <v>16106.68</v>
      </c>
      <c r="H1020" s="42">
        <v>14809.39</v>
      </c>
      <c r="I1020" s="42">
        <v>15247.51</v>
      </c>
      <c r="J1020" s="42">
        <v>18130.87</v>
      </c>
    </row>
    <row r="1021" spans="1:10" ht="31" x14ac:dyDescent="0.35">
      <c r="A1021" s="29" t="s">
        <v>879</v>
      </c>
      <c r="B1021" s="29">
        <v>10306</v>
      </c>
      <c r="C1021" s="29" t="s">
        <v>3981</v>
      </c>
      <c r="D1021" s="29" t="s">
        <v>3983</v>
      </c>
      <c r="E1021" s="32" t="s">
        <v>3982</v>
      </c>
      <c r="F1021" s="31" t="s">
        <v>5926</v>
      </c>
      <c r="G1021" s="42">
        <v>11823.25</v>
      </c>
      <c r="H1021" s="42">
        <v>10870.96</v>
      </c>
      <c r="I1021" s="42">
        <v>11192.57</v>
      </c>
      <c r="J1021" s="42">
        <v>13309.12</v>
      </c>
    </row>
    <row r="1022" spans="1:10" x14ac:dyDescent="0.35">
      <c r="A1022" s="29" t="s">
        <v>879</v>
      </c>
      <c r="B1022" s="29">
        <v>10306</v>
      </c>
      <c r="C1022" s="29" t="s">
        <v>3984</v>
      </c>
      <c r="D1022" s="29" t="s">
        <v>3986</v>
      </c>
      <c r="E1022" s="32" t="s">
        <v>3985</v>
      </c>
      <c r="F1022" s="31" t="s">
        <v>5926</v>
      </c>
      <c r="G1022" s="42">
        <v>15380.82</v>
      </c>
      <c r="H1022" s="42">
        <v>14141.99</v>
      </c>
      <c r="I1022" s="42">
        <v>14560.37</v>
      </c>
      <c r="J1022" s="42">
        <v>17313.78</v>
      </c>
    </row>
    <row r="1023" spans="1:10" x14ac:dyDescent="0.35">
      <c r="A1023" s="29" t="s">
        <v>879</v>
      </c>
      <c r="B1023" s="29">
        <v>10306</v>
      </c>
      <c r="C1023" s="29" t="s">
        <v>3987</v>
      </c>
      <c r="D1023" s="29" t="s">
        <v>3989</v>
      </c>
      <c r="E1023" s="32" t="s">
        <v>3988</v>
      </c>
      <c r="F1023" s="31" t="s">
        <v>5926</v>
      </c>
      <c r="G1023" s="42">
        <v>11871.49</v>
      </c>
      <c r="H1023" s="42">
        <v>10915.31</v>
      </c>
      <c r="I1023" s="42">
        <v>11238.23</v>
      </c>
      <c r="J1023" s="42">
        <v>13363.42</v>
      </c>
    </row>
    <row r="1024" spans="1:10" x14ac:dyDescent="0.35">
      <c r="A1024" s="29" t="s">
        <v>879</v>
      </c>
      <c r="B1024" s="29">
        <v>10306</v>
      </c>
      <c r="C1024" s="29" t="s">
        <v>3990</v>
      </c>
      <c r="D1024" s="29" t="s">
        <v>3992</v>
      </c>
      <c r="E1024" s="32" t="s">
        <v>3991</v>
      </c>
      <c r="F1024" s="31" t="s">
        <v>5926</v>
      </c>
      <c r="G1024" s="42">
        <v>12431.75</v>
      </c>
      <c r="H1024" s="42">
        <v>11430.45</v>
      </c>
      <c r="I1024" s="42">
        <v>11768.6</v>
      </c>
      <c r="J1024" s="42">
        <v>13994.09</v>
      </c>
    </row>
    <row r="1025" spans="1:10" x14ac:dyDescent="0.35">
      <c r="A1025" s="29" t="s">
        <v>879</v>
      </c>
      <c r="B1025" s="29">
        <v>10306</v>
      </c>
      <c r="C1025" s="29" t="s">
        <v>3993</v>
      </c>
      <c r="D1025" s="29" t="s">
        <v>3995</v>
      </c>
      <c r="E1025" s="32" t="s">
        <v>3994</v>
      </c>
      <c r="F1025" s="31" t="s">
        <v>5926</v>
      </c>
      <c r="G1025" s="42">
        <v>16045.09</v>
      </c>
      <c r="H1025" s="42">
        <v>14752.75</v>
      </c>
      <c r="I1025" s="42">
        <v>15189.2</v>
      </c>
      <c r="J1025" s="42">
        <v>18061.53</v>
      </c>
    </row>
    <row r="1026" spans="1:10" x14ac:dyDescent="0.35">
      <c r="A1026" s="29" t="s">
        <v>879</v>
      </c>
      <c r="B1026" s="29">
        <v>10306</v>
      </c>
      <c r="C1026" s="29" t="s">
        <v>3996</v>
      </c>
      <c r="D1026" s="29" t="s">
        <v>3998</v>
      </c>
      <c r="E1026" s="32" t="s">
        <v>3997</v>
      </c>
      <c r="F1026" s="31" t="s">
        <v>5926</v>
      </c>
      <c r="G1026" s="42">
        <v>15515.57</v>
      </c>
      <c r="H1026" s="42">
        <v>14265.88</v>
      </c>
      <c r="I1026" s="42">
        <v>14687.92</v>
      </c>
      <c r="J1026" s="42">
        <v>17465.46</v>
      </c>
    </row>
    <row r="1027" spans="1:10" x14ac:dyDescent="0.35">
      <c r="A1027" s="29" t="s">
        <v>879</v>
      </c>
      <c r="B1027" s="29">
        <v>10306</v>
      </c>
      <c r="C1027" s="29" t="s">
        <v>3999</v>
      </c>
      <c r="D1027" s="29" t="s">
        <v>4001</v>
      </c>
      <c r="E1027" s="32" t="s">
        <v>4000</v>
      </c>
      <c r="F1027" s="31" t="s">
        <v>5926</v>
      </c>
      <c r="G1027" s="42">
        <v>13180.65</v>
      </c>
      <c r="H1027" s="42">
        <v>12119.03</v>
      </c>
      <c r="I1027" s="42">
        <v>12477.56</v>
      </c>
      <c r="J1027" s="42">
        <v>14837.11</v>
      </c>
    </row>
    <row r="1028" spans="1:10" x14ac:dyDescent="0.35">
      <c r="A1028" s="29" t="s">
        <v>879</v>
      </c>
      <c r="B1028" s="29">
        <v>10306</v>
      </c>
      <c r="C1028" s="29" t="s">
        <v>4002</v>
      </c>
      <c r="D1028" s="29" t="s">
        <v>4004</v>
      </c>
      <c r="E1028" s="32" t="s">
        <v>4003</v>
      </c>
      <c r="F1028" s="31" t="s">
        <v>5926</v>
      </c>
      <c r="G1028" s="42">
        <v>16149.71</v>
      </c>
      <c r="H1028" s="42">
        <v>14848.95</v>
      </c>
      <c r="I1028" s="42">
        <v>15288.24</v>
      </c>
      <c r="J1028" s="42">
        <v>18179.3</v>
      </c>
    </row>
    <row r="1029" spans="1:10" ht="31" x14ac:dyDescent="0.35">
      <c r="A1029" s="29" t="s">
        <v>879</v>
      </c>
      <c r="B1029" s="29">
        <v>10306</v>
      </c>
      <c r="C1029" s="29" t="s">
        <v>4005</v>
      </c>
      <c r="D1029" s="29" t="s">
        <v>4007</v>
      </c>
      <c r="E1029" s="32" t="s">
        <v>4006</v>
      </c>
      <c r="F1029" s="31" t="s">
        <v>5926</v>
      </c>
      <c r="G1029" s="42">
        <v>13421.43</v>
      </c>
      <c r="H1029" s="42">
        <v>12340.42</v>
      </c>
      <c r="I1029" s="42">
        <v>12705.5</v>
      </c>
      <c r="J1029" s="42">
        <v>15108.15</v>
      </c>
    </row>
    <row r="1030" spans="1:10" x14ac:dyDescent="0.35">
      <c r="A1030" s="29" t="s">
        <v>879</v>
      </c>
      <c r="B1030" s="29">
        <v>10306</v>
      </c>
      <c r="C1030" s="29" t="s">
        <v>4008</v>
      </c>
      <c r="D1030" s="29" t="s">
        <v>4010</v>
      </c>
      <c r="E1030" s="32" t="s">
        <v>4009</v>
      </c>
      <c r="F1030" s="31" t="s">
        <v>5926</v>
      </c>
      <c r="G1030" s="42">
        <v>12193.51</v>
      </c>
      <c r="H1030" s="42">
        <v>11211.4</v>
      </c>
      <c r="I1030" s="42">
        <v>11543.08</v>
      </c>
      <c r="J1030" s="42">
        <v>13725.91</v>
      </c>
    </row>
    <row r="1031" spans="1:10" x14ac:dyDescent="0.35">
      <c r="A1031" s="29" t="s">
        <v>879</v>
      </c>
      <c r="B1031" s="29">
        <v>10306</v>
      </c>
      <c r="C1031" s="29" t="s">
        <v>4011</v>
      </c>
      <c r="D1031" s="29" t="s">
        <v>4013</v>
      </c>
      <c r="E1031" s="32" t="s">
        <v>4012</v>
      </c>
      <c r="F1031" s="31" t="s">
        <v>5926</v>
      </c>
      <c r="G1031" s="42">
        <v>12550.41</v>
      </c>
      <c r="H1031" s="42">
        <v>11539.55</v>
      </c>
      <c r="I1031" s="42">
        <v>11880.94</v>
      </c>
      <c r="J1031" s="42">
        <v>14127.67</v>
      </c>
    </row>
    <row r="1032" spans="1:10" x14ac:dyDescent="0.35">
      <c r="A1032" s="29" t="s">
        <v>879</v>
      </c>
      <c r="B1032" s="29">
        <v>10306</v>
      </c>
      <c r="C1032" s="29" t="s">
        <v>4014</v>
      </c>
      <c r="D1032" s="29" t="s">
        <v>4016</v>
      </c>
      <c r="E1032" s="32" t="s">
        <v>4015</v>
      </c>
      <c r="F1032" s="31" t="s">
        <v>5926</v>
      </c>
      <c r="G1032" s="42">
        <v>11766.64</v>
      </c>
      <c r="H1032" s="42">
        <v>10818.9</v>
      </c>
      <c r="I1032" s="42">
        <v>11138.97</v>
      </c>
      <c r="J1032" s="42">
        <v>13245.39</v>
      </c>
    </row>
    <row r="1033" spans="1:10" x14ac:dyDescent="0.35">
      <c r="A1033" s="29" t="s">
        <v>879</v>
      </c>
      <c r="B1033" s="29">
        <v>10306</v>
      </c>
      <c r="C1033" s="29" t="s">
        <v>4017</v>
      </c>
      <c r="D1033" s="29" t="s">
        <v>4019</v>
      </c>
      <c r="E1033" s="32" t="s">
        <v>4018</v>
      </c>
      <c r="F1033" s="31" t="s">
        <v>5926</v>
      </c>
      <c r="G1033" s="42">
        <v>12251.94</v>
      </c>
      <c r="H1033" s="42">
        <v>11265.12</v>
      </c>
      <c r="I1033" s="42">
        <v>11598.39</v>
      </c>
      <c r="J1033" s="42">
        <v>13791.68</v>
      </c>
    </row>
    <row r="1034" spans="1:10" x14ac:dyDescent="0.35">
      <c r="A1034" s="29" t="s">
        <v>879</v>
      </c>
      <c r="B1034" s="29">
        <v>10306</v>
      </c>
      <c r="C1034" s="29" t="s">
        <v>4020</v>
      </c>
      <c r="D1034" s="29" t="s">
        <v>4022</v>
      </c>
      <c r="E1034" s="32" t="s">
        <v>4021</v>
      </c>
      <c r="F1034" s="31" t="s">
        <v>5926</v>
      </c>
      <c r="G1034" s="42">
        <v>16190.7</v>
      </c>
      <c r="H1034" s="42">
        <v>14886.64</v>
      </c>
      <c r="I1034" s="42">
        <v>15327.04</v>
      </c>
      <c r="J1034" s="42">
        <v>18225.439999999999</v>
      </c>
    </row>
    <row r="1035" spans="1:10" x14ac:dyDescent="0.35">
      <c r="A1035" s="29" t="s">
        <v>879</v>
      </c>
      <c r="B1035" s="29">
        <v>10306</v>
      </c>
      <c r="C1035" s="29" t="s">
        <v>4023</v>
      </c>
      <c r="D1035" s="29" t="s">
        <v>4025</v>
      </c>
      <c r="E1035" s="32" t="s">
        <v>4024</v>
      </c>
      <c r="F1035" s="31" t="s">
        <v>5926</v>
      </c>
      <c r="G1035" s="42">
        <v>13329.95</v>
      </c>
      <c r="H1035" s="42">
        <v>12256.3</v>
      </c>
      <c r="I1035" s="42">
        <v>12618.89</v>
      </c>
      <c r="J1035" s="42">
        <v>15005.16</v>
      </c>
    </row>
    <row r="1036" spans="1:10" x14ac:dyDescent="0.35">
      <c r="A1036" s="29" t="s">
        <v>879</v>
      </c>
      <c r="B1036" s="29">
        <v>10306</v>
      </c>
      <c r="C1036" s="29" t="s">
        <v>4026</v>
      </c>
      <c r="D1036" s="29" t="s">
        <v>4028</v>
      </c>
      <c r="E1036" s="32" t="s">
        <v>4027</v>
      </c>
      <c r="F1036" s="31" t="s">
        <v>5926</v>
      </c>
      <c r="G1036" s="42">
        <v>11772.98</v>
      </c>
      <c r="H1036" s="42">
        <v>10824.73</v>
      </c>
      <c r="I1036" s="42">
        <v>11144.97</v>
      </c>
      <c r="J1036" s="42">
        <v>13252.53</v>
      </c>
    </row>
    <row r="1037" spans="1:10" ht="31" x14ac:dyDescent="0.35">
      <c r="A1037" s="29" t="s">
        <v>879</v>
      </c>
      <c r="B1037" s="29">
        <v>10306</v>
      </c>
      <c r="C1037" s="29" t="s">
        <v>4029</v>
      </c>
      <c r="D1037" s="29" t="s">
        <v>4031</v>
      </c>
      <c r="E1037" s="32" t="s">
        <v>4030</v>
      </c>
      <c r="F1037" s="31" t="s">
        <v>5926</v>
      </c>
      <c r="G1037" s="42">
        <v>11754.18</v>
      </c>
      <c r="H1037" s="42">
        <v>10807.45</v>
      </c>
      <c r="I1037" s="42">
        <v>11127.18</v>
      </c>
      <c r="J1037" s="42">
        <v>13231.37</v>
      </c>
    </row>
    <row r="1038" spans="1:10" ht="31" x14ac:dyDescent="0.35">
      <c r="A1038" s="29" t="s">
        <v>879</v>
      </c>
      <c r="B1038" s="29">
        <v>10306</v>
      </c>
      <c r="C1038" s="29" t="s">
        <v>4032</v>
      </c>
      <c r="D1038" s="29" t="s">
        <v>4034</v>
      </c>
      <c r="E1038" s="32" t="s">
        <v>4033</v>
      </c>
      <c r="F1038" s="31" t="s">
        <v>5926</v>
      </c>
      <c r="G1038" s="42">
        <v>12030.69</v>
      </c>
      <c r="H1038" s="42">
        <v>11061.69</v>
      </c>
      <c r="I1038" s="42">
        <v>11388.94</v>
      </c>
      <c r="J1038" s="42">
        <v>13542.63</v>
      </c>
    </row>
    <row r="1039" spans="1:10" x14ac:dyDescent="0.35">
      <c r="A1039" s="29" t="s">
        <v>879</v>
      </c>
      <c r="B1039" s="29">
        <v>10306</v>
      </c>
      <c r="C1039" s="29" t="s">
        <v>4035</v>
      </c>
      <c r="D1039" s="29" t="s">
        <v>4037</v>
      </c>
      <c r="E1039" s="32" t="s">
        <v>4036</v>
      </c>
      <c r="F1039" s="31" t="s">
        <v>5926</v>
      </c>
      <c r="G1039" s="42">
        <v>14462.64</v>
      </c>
      <c r="H1039" s="42">
        <v>13297.76</v>
      </c>
      <c r="I1039" s="42">
        <v>13691.16</v>
      </c>
      <c r="J1039" s="42">
        <v>16280.21</v>
      </c>
    </row>
    <row r="1040" spans="1:10" x14ac:dyDescent="0.35">
      <c r="A1040" s="29" t="s">
        <v>879</v>
      </c>
      <c r="B1040" s="29">
        <v>10306</v>
      </c>
      <c r="C1040" s="29" t="s">
        <v>4038</v>
      </c>
      <c r="D1040" s="29" t="s">
        <v>4040</v>
      </c>
      <c r="E1040" s="32" t="s">
        <v>4039</v>
      </c>
      <c r="F1040" s="31" t="s">
        <v>5926</v>
      </c>
      <c r="G1040" s="42">
        <v>13987.19</v>
      </c>
      <c r="H1040" s="42">
        <v>12860.6</v>
      </c>
      <c r="I1040" s="42">
        <v>13241.07</v>
      </c>
      <c r="J1040" s="42">
        <v>15745.01</v>
      </c>
    </row>
    <row r="1041" spans="1:10" x14ac:dyDescent="0.35">
      <c r="A1041" s="29" t="s">
        <v>879</v>
      </c>
      <c r="B1041" s="29">
        <v>10306</v>
      </c>
      <c r="C1041" s="29" t="s">
        <v>4041</v>
      </c>
      <c r="D1041" s="29" t="s">
        <v>4043</v>
      </c>
      <c r="E1041" s="32" t="s">
        <v>4042</v>
      </c>
      <c r="F1041" s="31" t="s">
        <v>5926</v>
      </c>
      <c r="G1041" s="42">
        <v>12168.38</v>
      </c>
      <c r="H1041" s="42">
        <v>11188.29</v>
      </c>
      <c r="I1041" s="42">
        <v>11519.28</v>
      </c>
      <c r="J1041" s="42">
        <v>13697.62</v>
      </c>
    </row>
    <row r="1042" spans="1:10" ht="31" x14ac:dyDescent="0.35">
      <c r="A1042" s="29" t="s">
        <v>879</v>
      </c>
      <c r="B1042" s="29">
        <v>10306</v>
      </c>
      <c r="C1042" s="29" t="s">
        <v>4044</v>
      </c>
      <c r="D1042" s="29" t="s">
        <v>4046</v>
      </c>
      <c r="E1042" s="32" t="s">
        <v>4045</v>
      </c>
      <c r="F1042" s="31" t="s">
        <v>5926</v>
      </c>
      <c r="G1042" s="42">
        <v>11878.51</v>
      </c>
      <c r="H1042" s="42">
        <v>10921.76</v>
      </c>
      <c r="I1042" s="42">
        <v>11244.87</v>
      </c>
      <c r="J1042" s="42">
        <v>13371.32</v>
      </c>
    </row>
    <row r="1043" spans="1:10" x14ac:dyDescent="0.35">
      <c r="A1043" s="29" t="s">
        <v>879</v>
      </c>
      <c r="B1043" s="29">
        <v>10306</v>
      </c>
      <c r="C1043" s="29" t="s">
        <v>4047</v>
      </c>
      <c r="D1043" s="29" t="s">
        <v>4049</v>
      </c>
      <c r="E1043" s="32" t="s">
        <v>4048</v>
      </c>
      <c r="F1043" s="31" t="s">
        <v>5926</v>
      </c>
      <c r="G1043" s="42">
        <v>11729.04</v>
      </c>
      <c r="H1043" s="42">
        <v>10784.34</v>
      </c>
      <c r="I1043" s="42">
        <v>11103.38</v>
      </c>
      <c r="J1043" s="42">
        <v>13203.07</v>
      </c>
    </row>
    <row r="1044" spans="1:10" x14ac:dyDescent="0.35">
      <c r="A1044" s="29" t="str">
        <f>TEXT(30,"00")</f>
        <v>30</v>
      </c>
      <c r="B1044" s="29">
        <v>64766</v>
      </c>
      <c r="C1044" s="29" t="s">
        <v>5928</v>
      </c>
      <c r="D1044" s="29" t="s">
        <v>5929</v>
      </c>
      <c r="E1044" s="31" t="s">
        <v>881</v>
      </c>
      <c r="F1044" s="31" t="s">
        <v>5927</v>
      </c>
      <c r="G1044" s="42">
        <v>12896.73</v>
      </c>
      <c r="H1044" s="42">
        <v>11857.97</v>
      </c>
      <c r="I1044" s="42">
        <v>12208.78</v>
      </c>
      <c r="J1044" s="42">
        <v>14517.5</v>
      </c>
    </row>
    <row r="1045" spans="1:10" x14ac:dyDescent="0.35">
      <c r="A1045" s="29" t="str">
        <f>TEXT(30,"00")</f>
        <v>30</v>
      </c>
      <c r="B1045" s="29">
        <v>66423</v>
      </c>
      <c r="C1045" s="29" t="s">
        <v>5928</v>
      </c>
      <c r="D1045" s="29" t="s">
        <v>5929</v>
      </c>
      <c r="E1045" s="31" t="s">
        <v>883</v>
      </c>
      <c r="F1045" s="31" t="s">
        <v>5927</v>
      </c>
      <c r="G1045" s="42">
        <v>15837.03</v>
      </c>
      <c r="H1045" s="42">
        <v>14561.45</v>
      </c>
      <c r="I1045" s="42">
        <v>14992.24</v>
      </c>
      <c r="J1045" s="42">
        <v>17827.32</v>
      </c>
    </row>
    <row r="1046" spans="1:10" x14ac:dyDescent="0.35">
      <c r="A1046" s="29" t="s">
        <v>879</v>
      </c>
      <c r="B1046" s="29">
        <v>66423</v>
      </c>
      <c r="C1046" s="29" t="s">
        <v>4050</v>
      </c>
      <c r="D1046" s="29" t="s">
        <v>4052</v>
      </c>
      <c r="E1046" s="32" t="s">
        <v>4051</v>
      </c>
      <c r="F1046" s="31" t="s">
        <v>5926</v>
      </c>
      <c r="G1046" s="42">
        <v>14449.17</v>
      </c>
      <c r="H1046" s="42">
        <v>13285.37</v>
      </c>
      <c r="I1046" s="42">
        <v>13678.41</v>
      </c>
      <c r="J1046" s="42">
        <v>16265.04</v>
      </c>
    </row>
    <row r="1047" spans="1:10" x14ac:dyDescent="0.35">
      <c r="A1047" s="29" t="s">
        <v>879</v>
      </c>
      <c r="B1047" s="29">
        <v>66423</v>
      </c>
      <c r="C1047" s="29" t="s">
        <v>4053</v>
      </c>
      <c r="D1047" s="29" t="s">
        <v>4055</v>
      </c>
      <c r="E1047" s="32" t="s">
        <v>4054</v>
      </c>
      <c r="F1047" s="31" t="s">
        <v>5926</v>
      </c>
      <c r="G1047" s="42">
        <v>15799.49</v>
      </c>
      <c r="H1047" s="42">
        <v>14526.94</v>
      </c>
      <c r="I1047" s="42">
        <v>14956.7</v>
      </c>
      <c r="J1047" s="42">
        <v>17785.07</v>
      </c>
    </row>
    <row r="1048" spans="1:10" x14ac:dyDescent="0.35">
      <c r="A1048" s="29" t="str">
        <f>TEXT(30,"00")</f>
        <v>30</v>
      </c>
      <c r="B1048" s="29">
        <v>66431</v>
      </c>
      <c r="C1048" s="29" t="s">
        <v>5928</v>
      </c>
      <c r="D1048" s="29" t="s">
        <v>5929</v>
      </c>
      <c r="E1048" s="31" t="s">
        <v>885</v>
      </c>
      <c r="F1048" s="31" t="s">
        <v>5927</v>
      </c>
      <c r="G1048" s="42">
        <v>14962.16</v>
      </c>
      <c r="H1048" s="42">
        <v>13757.04</v>
      </c>
      <c r="I1048" s="42">
        <v>14164.03</v>
      </c>
      <c r="J1048" s="42">
        <v>16842.5</v>
      </c>
    </row>
    <row r="1049" spans="1:10" x14ac:dyDescent="0.35">
      <c r="A1049" s="29" t="str">
        <f>TEXT(30,"00")</f>
        <v>30</v>
      </c>
      <c r="B1049" s="29">
        <v>66449</v>
      </c>
      <c r="C1049" s="29" t="s">
        <v>5928</v>
      </c>
      <c r="D1049" s="29" t="s">
        <v>5929</v>
      </c>
      <c r="E1049" s="31" t="s">
        <v>887</v>
      </c>
      <c r="F1049" s="31" t="s">
        <v>5927</v>
      </c>
      <c r="G1049" s="42">
        <v>12269.38</v>
      </c>
      <c r="H1049" s="42">
        <v>11281.15</v>
      </c>
      <c r="I1049" s="42">
        <v>11614.89</v>
      </c>
      <c r="J1049" s="42">
        <v>13811.31</v>
      </c>
    </row>
    <row r="1050" spans="1:10" x14ac:dyDescent="0.35">
      <c r="A1050" s="29" t="str">
        <f>TEXT(30,"00")</f>
        <v>30</v>
      </c>
      <c r="B1050" s="29">
        <v>66456</v>
      </c>
      <c r="C1050" s="29" t="s">
        <v>5928</v>
      </c>
      <c r="D1050" s="29" t="s">
        <v>5929</v>
      </c>
      <c r="E1050" s="31" t="s">
        <v>889</v>
      </c>
      <c r="F1050" s="31" t="s">
        <v>5927</v>
      </c>
      <c r="G1050" s="42">
        <v>15383.71</v>
      </c>
      <c r="H1050" s="42">
        <v>14144.64</v>
      </c>
      <c r="I1050" s="42">
        <v>14563.1</v>
      </c>
      <c r="J1050" s="42">
        <v>17317.03</v>
      </c>
    </row>
    <row r="1051" spans="1:10" x14ac:dyDescent="0.35">
      <c r="A1051" s="29" t="str">
        <f>TEXT(30,"00")</f>
        <v>30</v>
      </c>
      <c r="B1051" s="29">
        <v>66464</v>
      </c>
      <c r="C1051" s="29" t="s">
        <v>5928</v>
      </c>
      <c r="D1051" s="29" t="s">
        <v>5929</v>
      </c>
      <c r="E1051" s="31" t="s">
        <v>891</v>
      </c>
      <c r="F1051" s="31" t="s">
        <v>5927</v>
      </c>
      <c r="G1051" s="42">
        <v>12132.37</v>
      </c>
      <c r="H1051" s="42">
        <v>11155.18</v>
      </c>
      <c r="I1051" s="42">
        <v>11485.19</v>
      </c>
      <c r="J1051" s="42">
        <v>13657.08</v>
      </c>
    </row>
    <row r="1052" spans="1:10" ht="31" x14ac:dyDescent="0.35">
      <c r="A1052" s="29" t="s">
        <v>879</v>
      </c>
      <c r="B1052" s="29">
        <v>66464</v>
      </c>
      <c r="C1052" s="29" t="s">
        <v>4056</v>
      </c>
      <c r="D1052" s="29" t="s">
        <v>4058</v>
      </c>
      <c r="E1052" s="32" t="s">
        <v>4057</v>
      </c>
      <c r="F1052" s="31" t="s">
        <v>5926</v>
      </c>
      <c r="G1052" s="42">
        <v>12629.67</v>
      </c>
      <c r="H1052" s="42">
        <v>11612.43</v>
      </c>
      <c r="I1052" s="42">
        <v>11955.97</v>
      </c>
      <c r="J1052" s="42">
        <v>14216.89</v>
      </c>
    </row>
    <row r="1053" spans="1:10" x14ac:dyDescent="0.35">
      <c r="A1053" s="29" t="s">
        <v>879</v>
      </c>
      <c r="B1053" s="29">
        <v>66464</v>
      </c>
      <c r="C1053" s="29" t="s">
        <v>4059</v>
      </c>
      <c r="D1053" s="29" t="s">
        <v>4061</v>
      </c>
      <c r="E1053" s="32" t="s">
        <v>4060</v>
      </c>
      <c r="F1053" s="31" t="s">
        <v>5926</v>
      </c>
      <c r="G1053" s="42">
        <v>11659.07</v>
      </c>
      <c r="H1053" s="42">
        <v>10720</v>
      </c>
      <c r="I1053" s="42">
        <v>11037.14</v>
      </c>
      <c r="J1053" s="42">
        <v>13124.3</v>
      </c>
    </row>
    <row r="1054" spans="1:10" ht="31" x14ac:dyDescent="0.35">
      <c r="A1054" s="33" t="s">
        <v>879</v>
      </c>
      <c r="B1054" s="33">
        <v>66464</v>
      </c>
      <c r="C1054" s="33" t="s">
        <v>4062</v>
      </c>
      <c r="D1054" s="33" t="s">
        <v>4064</v>
      </c>
      <c r="E1054" s="32" t="s">
        <v>4063</v>
      </c>
      <c r="F1054" s="31" t="s">
        <v>5926</v>
      </c>
      <c r="G1054" s="41">
        <v>11788.6</v>
      </c>
      <c r="H1054" s="41">
        <v>10839.1</v>
      </c>
      <c r="I1054" s="41">
        <v>11159.77</v>
      </c>
      <c r="J1054" s="41">
        <v>13270.12</v>
      </c>
    </row>
    <row r="1055" spans="1:10" x14ac:dyDescent="0.35">
      <c r="A1055" s="29" t="s">
        <v>879</v>
      </c>
      <c r="B1055" s="29">
        <v>66464</v>
      </c>
      <c r="C1055" s="29" t="s">
        <v>4065</v>
      </c>
      <c r="D1055" s="29" t="s">
        <v>4067</v>
      </c>
      <c r="E1055" s="32" t="s">
        <v>4066</v>
      </c>
      <c r="F1055" s="31" t="s">
        <v>5926</v>
      </c>
      <c r="G1055" s="42">
        <v>12009.85</v>
      </c>
      <c r="H1055" s="42">
        <v>11042.53</v>
      </c>
      <c r="I1055" s="42">
        <v>11369.21</v>
      </c>
      <c r="J1055" s="42">
        <v>13519.17</v>
      </c>
    </row>
    <row r="1056" spans="1:10" x14ac:dyDescent="0.35">
      <c r="A1056" s="29" t="s">
        <v>879</v>
      </c>
      <c r="B1056" s="29">
        <v>66464</v>
      </c>
      <c r="C1056" s="29" t="s">
        <v>4068</v>
      </c>
      <c r="D1056" s="29" t="s">
        <v>4070</v>
      </c>
      <c r="E1056" s="32" t="s">
        <v>4069</v>
      </c>
      <c r="F1056" s="31" t="s">
        <v>5926</v>
      </c>
      <c r="G1056" s="42">
        <v>12503.54</v>
      </c>
      <c r="H1056" s="42">
        <v>11496.45</v>
      </c>
      <c r="I1056" s="42">
        <v>11836.56</v>
      </c>
      <c r="J1056" s="42">
        <v>14074.9</v>
      </c>
    </row>
    <row r="1057" spans="1:10" x14ac:dyDescent="0.35">
      <c r="A1057" s="29" t="str">
        <f t="shared" ref="A1057:A1063" si="24">TEXT(30,"00")</f>
        <v>30</v>
      </c>
      <c r="B1057" s="29">
        <v>66472</v>
      </c>
      <c r="C1057" s="29" t="s">
        <v>5928</v>
      </c>
      <c r="D1057" s="29" t="s">
        <v>5929</v>
      </c>
      <c r="E1057" s="31" t="s">
        <v>893</v>
      </c>
      <c r="F1057" s="31" t="s">
        <v>5927</v>
      </c>
      <c r="G1057" s="42">
        <v>14205.67</v>
      </c>
      <c r="H1057" s="42">
        <v>13061.48</v>
      </c>
      <c r="I1057" s="42">
        <v>13447.9</v>
      </c>
      <c r="J1057" s="42">
        <v>15990.94</v>
      </c>
    </row>
    <row r="1058" spans="1:10" x14ac:dyDescent="0.35">
      <c r="A1058" s="29" t="str">
        <f t="shared" si="24"/>
        <v>30</v>
      </c>
      <c r="B1058" s="29">
        <v>66480</v>
      </c>
      <c r="C1058" s="29" t="s">
        <v>5928</v>
      </c>
      <c r="D1058" s="29" t="s">
        <v>5929</v>
      </c>
      <c r="E1058" s="31" t="s">
        <v>895</v>
      </c>
      <c r="F1058" s="31" t="s">
        <v>5927</v>
      </c>
      <c r="G1058" s="42">
        <v>12475.68</v>
      </c>
      <c r="H1058" s="42">
        <v>11470.84</v>
      </c>
      <c r="I1058" s="42">
        <v>11810.19</v>
      </c>
      <c r="J1058" s="42">
        <v>14043.54</v>
      </c>
    </row>
    <row r="1059" spans="1:10" x14ac:dyDescent="0.35">
      <c r="A1059" s="29" t="str">
        <f t="shared" si="24"/>
        <v>30</v>
      </c>
      <c r="B1059" s="29">
        <v>66498</v>
      </c>
      <c r="C1059" s="29" t="s">
        <v>5928</v>
      </c>
      <c r="D1059" s="29" t="s">
        <v>5929</v>
      </c>
      <c r="E1059" s="31" t="s">
        <v>897</v>
      </c>
      <c r="F1059" s="31" t="s">
        <v>5927</v>
      </c>
      <c r="G1059" s="42">
        <v>12046.09</v>
      </c>
      <c r="H1059" s="42">
        <v>11075.85</v>
      </c>
      <c r="I1059" s="42">
        <v>11403.52</v>
      </c>
      <c r="J1059" s="42">
        <v>13559.96</v>
      </c>
    </row>
    <row r="1060" spans="1:10" x14ac:dyDescent="0.35">
      <c r="A1060" s="29" t="str">
        <f t="shared" si="24"/>
        <v>30</v>
      </c>
      <c r="B1060" s="29">
        <v>66506</v>
      </c>
      <c r="C1060" s="29" t="s">
        <v>5928</v>
      </c>
      <c r="D1060" s="29" t="s">
        <v>5929</v>
      </c>
      <c r="E1060" s="31" t="s">
        <v>899</v>
      </c>
      <c r="F1060" s="31" t="s">
        <v>5927</v>
      </c>
      <c r="G1060" s="42">
        <v>13116.17</v>
      </c>
      <c r="H1060" s="42">
        <v>12059.74</v>
      </c>
      <c r="I1060" s="42">
        <v>12416.51</v>
      </c>
      <c r="J1060" s="42">
        <v>14764.52</v>
      </c>
    </row>
    <row r="1061" spans="1:10" x14ac:dyDescent="0.35">
      <c r="A1061" s="29" t="str">
        <f t="shared" si="24"/>
        <v>30</v>
      </c>
      <c r="B1061" s="29">
        <v>66514</v>
      </c>
      <c r="C1061" s="29" t="s">
        <v>5928</v>
      </c>
      <c r="D1061" s="29" t="s">
        <v>5929</v>
      </c>
      <c r="E1061" s="31" t="s">
        <v>901</v>
      </c>
      <c r="F1061" s="31" t="s">
        <v>5927</v>
      </c>
      <c r="G1061" s="42">
        <v>13132.53</v>
      </c>
      <c r="H1061" s="42">
        <v>12074.78</v>
      </c>
      <c r="I1061" s="42">
        <v>12432</v>
      </c>
      <c r="J1061" s="42">
        <v>14782.94</v>
      </c>
    </row>
    <row r="1062" spans="1:10" x14ac:dyDescent="0.35">
      <c r="A1062" s="29" t="str">
        <f t="shared" si="24"/>
        <v>30</v>
      </c>
      <c r="B1062" s="29">
        <v>66522</v>
      </c>
      <c r="C1062" s="29" t="s">
        <v>5928</v>
      </c>
      <c r="D1062" s="29" t="s">
        <v>5929</v>
      </c>
      <c r="E1062" s="31" t="s">
        <v>903</v>
      </c>
      <c r="F1062" s="31" t="s">
        <v>5927</v>
      </c>
      <c r="G1062" s="42">
        <v>15139.25</v>
      </c>
      <c r="H1062" s="42">
        <v>13919.87</v>
      </c>
      <c r="I1062" s="42">
        <v>14331.68</v>
      </c>
      <c r="J1062" s="42">
        <v>17041.849999999999</v>
      </c>
    </row>
    <row r="1063" spans="1:10" x14ac:dyDescent="0.35">
      <c r="A1063" s="29" t="str">
        <f t="shared" si="24"/>
        <v>30</v>
      </c>
      <c r="B1063" s="29">
        <v>66530</v>
      </c>
      <c r="C1063" s="29" t="s">
        <v>5928</v>
      </c>
      <c r="D1063" s="29" t="s">
        <v>5929</v>
      </c>
      <c r="E1063" s="31" t="s">
        <v>905</v>
      </c>
      <c r="F1063" s="31" t="s">
        <v>5927</v>
      </c>
      <c r="G1063" s="42">
        <v>12076.66</v>
      </c>
      <c r="H1063" s="42">
        <v>11103.96</v>
      </c>
      <c r="I1063" s="42">
        <v>11432.46</v>
      </c>
      <c r="J1063" s="42">
        <v>13594.37</v>
      </c>
    </row>
    <row r="1064" spans="1:10" x14ac:dyDescent="0.35">
      <c r="A1064" s="29" t="s">
        <v>879</v>
      </c>
      <c r="B1064" s="29">
        <v>66530</v>
      </c>
      <c r="C1064" s="29" t="s">
        <v>4071</v>
      </c>
      <c r="D1064" s="29" t="s">
        <v>4073</v>
      </c>
      <c r="E1064" s="32" t="s">
        <v>4072</v>
      </c>
      <c r="F1064" s="31" t="s">
        <v>5926</v>
      </c>
      <c r="G1064" s="42">
        <v>12098.4</v>
      </c>
      <c r="H1064" s="42">
        <v>11123.95</v>
      </c>
      <c r="I1064" s="42">
        <v>11453.04</v>
      </c>
      <c r="J1064" s="42">
        <v>13618.85</v>
      </c>
    </row>
    <row r="1065" spans="1:10" x14ac:dyDescent="0.35">
      <c r="A1065" s="29" t="str">
        <f t="shared" ref="A1065:A1071" si="25">TEXT(30,"00")</f>
        <v>30</v>
      </c>
      <c r="B1065" s="29">
        <v>66548</v>
      </c>
      <c r="C1065" s="29" t="s">
        <v>5928</v>
      </c>
      <c r="D1065" s="29" t="s">
        <v>5929</v>
      </c>
      <c r="E1065" s="31" t="s">
        <v>907</v>
      </c>
      <c r="F1065" s="31" t="s">
        <v>5927</v>
      </c>
      <c r="G1065" s="42">
        <v>12546.11</v>
      </c>
      <c r="H1065" s="42">
        <v>11535.6</v>
      </c>
      <c r="I1065" s="42">
        <v>11876.87</v>
      </c>
      <c r="J1065" s="42">
        <v>14122.82</v>
      </c>
    </row>
    <row r="1066" spans="1:10" x14ac:dyDescent="0.35">
      <c r="A1066" s="29" t="str">
        <f t="shared" si="25"/>
        <v>30</v>
      </c>
      <c r="B1066" s="29">
        <v>66555</v>
      </c>
      <c r="C1066" s="29" t="s">
        <v>5928</v>
      </c>
      <c r="D1066" s="29" t="s">
        <v>5929</v>
      </c>
      <c r="E1066" s="31" t="s">
        <v>909</v>
      </c>
      <c r="F1066" s="31" t="s">
        <v>5927</v>
      </c>
      <c r="G1066" s="42">
        <v>11773.2</v>
      </c>
      <c r="H1066" s="42">
        <v>10824.94</v>
      </c>
      <c r="I1066" s="42">
        <v>11145.19</v>
      </c>
      <c r="J1066" s="42">
        <v>13252.78</v>
      </c>
    </row>
    <row r="1067" spans="1:10" x14ac:dyDescent="0.35">
      <c r="A1067" s="29" t="str">
        <f t="shared" si="25"/>
        <v>30</v>
      </c>
      <c r="B1067" s="29">
        <v>66563</v>
      </c>
      <c r="C1067" s="29" t="s">
        <v>5928</v>
      </c>
      <c r="D1067" s="29" t="s">
        <v>5929</v>
      </c>
      <c r="E1067" s="31" t="s">
        <v>911</v>
      </c>
      <c r="F1067" s="31" t="s">
        <v>5927</v>
      </c>
      <c r="G1067" s="42">
        <v>15160.42</v>
      </c>
      <c r="H1067" s="42">
        <v>13939.34</v>
      </c>
      <c r="I1067" s="42">
        <v>14351.72</v>
      </c>
      <c r="J1067" s="42">
        <v>17065.68</v>
      </c>
    </row>
    <row r="1068" spans="1:10" x14ac:dyDescent="0.35">
      <c r="A1068" s="29" t="str">
        <f t="shared" si="25"/>
        <v>30</v>
      </c>
      <c r="B1068" s="29">
        <v>66589</v>
      </c>
      <c r="C1068" s="29" t="s">
        <v>5928</v>
      </c>
      <c r="D1068" s="29" t="s">
        <v>5929</v>
      </c>
      <c r="E1068" s="31" t="s">
        <v>913</v>
      </c>
      <c r="F1068" s="31" t="s">
        <v>5927</v>
      </c>
      <c r="G1068" s="42">
        <v>15414.51</v>
      </c>
      <c r="H1068" s="42">
        <v>14172.96</v>
      </c>
      <c r="I1068" s="42">
        <v>14592.26</v>
      </c>
      <c r="J1068" s="42">
        <v>17351.7</v>
      </c>
    </row>
    <row r="1069" spans="1:10" x14ac:dyDescent="0.35">
      <c r="A1069" s="29" t="str">
        <f t="shared" si="25"/>
        <v>30</v>
      </c>
      <c r="B1069" s="29">
        <v>66597</v>
      </c>
      <c r="C1069" s="29" t="s">
        <v>5928</v>
      </c>
      <c r="D1069" s="29" t="s">
        <v>5929</v>
      </c>
      <c r="E1069" s="31" t="s">
        <v>915</v>
      </c>
      <c r="F1069" s="31" t="s">
        <v>5927</v>
      </c>
      <c r="G1069" s="42">
        <v>12511.01</v>
      </c>
      <c r="H1069" s="42">
        <v>11503.32</v>
      </c>
      <c r="I1069" s="42">
        <v>11843.64</v>
      </c>
      <c r="J1069" s="42">
        <v>14083.31</v>
      </c>
    </row>
    <row r="1070" spans="1:10" x14ac:dyDescent="0.35">
      <c r="A1070" s="29" t="str">
        <f t="shared" si="25"/>
        <v>30</v>
      </c>
      <c r="B1070" s="29">
        <v>66613</v>
      </c>
      <c r="C1070" s="29" t="s">
        <v>5928</v>
      </c>
      <c r="D1070" s="29" t="s">
        <v>5929</v>
      </c>
      <c r="E1070" s="31" t="s">
        <v>917</v>
      </c>
      <c r="F1070" s="31" t="s">
        <v>5927</v>
      </c>
      <c r="G1070" s="42">
        <v>12979.5</v>
      </c>
      <c r="H1070" s="42">
        <v>11934.08</v>
      </c>
      <c r="I1070" s="42">
        <v>12287.14</v>
      </c>
      <c r="J1070" s="42">
        <v>14610.68</v>
      </c>
    </row>
    <row r="1071" spans="1:10" x14ac:dyDescent="0.35">
      <c r="A1071" s="29" t="str">
        <f t="shared" si="25"/>
        <v>30</v>
      </c>
      <c r="B1071" s="29">
        <v>66621</v>
      </c>
      <c r="C1071" s="29" t="s">
        <v>5928</v>
      </c>
      <c r="D1071" s="29" t="s">
        <v>5929</v>
      </c>
      <c r="E1071" s="31" t="s">
        <v>919</v>
      </c>
      <c r="F1071" s="31" t="s">
        <v>5927</v>
      </c>
      <c r="G1071" s="42">
        <v>13120.02</v>
      </c>
      <c r="H1071" s="42">
        <v>12063.28</v>
      </c>
      <c r="I1071" s="42">
        <v>12420.16</v>
      </c>
      <c r="J1071" s="42">
        <v>14768.85</v>
      </c>
    </row>
    <row r="1072" spans="1:10" x14ac:dyDescent="0.35">
      <c r="A1072" s="29" t="s">
        <v>879</v>
      </c>
      <c r="B1072" s="29">
        <v>66621</v>
      </c>
      <c r="C1072" s="29" t="s">
        <v>4074</v>
      </c>
      <c r="D1072" s="29" t="s">
        <v>4076</v>
      </c>
      <c r="E1072" s="32" t="s">
        <v>4075</v>
      </c>
      <c r="F1072" s="31" t="s">
        <v>5926</v>
      </c>
      <c r="G1072" s="42">
        <v>13264.27</v>
      </c>
      <c r="H1072" s="42">
        <v>12195.91</v>
      </c>
      <c r="I1072" s="42">
        <v>12556.72</v>
      </c>
      <c r="J1072" s="42">
        <v>14931.24</v>
      </c>
    </row>
    <row r="1073" spans="1:10" x14ac:dyDescent="0.35">
      <c r="A1073" s="29" t="s">
        <v>879</v>
      </c>
      <c r="B1073" s="29">
        <v>66621</v>
      </c>
      <c r="C1073" s="29" t="s">
        <v>4077</v>
      </c>
      <c r="D1073" s="29" t="s">
        <v>4079</v>
      </c>
      <c r="E1073" s="32" t="s">
        <v>4078</v>
      </c>
      <c r="F1073" s="31" t="s">
        <v>5926</v>
      </c>
      <c r="G1073" s="42">
        <v>12036.12</v>
      </c>
      <c r="H1073" s="42">
        <v>11066.68</v>
      </c>
      <c r="I1073" s="42">
        <v>11394.08</v>
      </c>
      <c r="J1073" s="42">
        <v>13548.74</v>
      </c>
    </row>
    <row r="1074" spans="1:10" x14ac:dyDescent="0.35">
      <c r="A1074" s="29" t="str">
        <f>TEXT(30,"00")</f>
        <v>30</v>
      </c>
      <c r="B1074" s="29">
        <v>66647</v>
      </c>
      <c r="C1074" s="29" t="s">
        <v>5928</v>
      </c>
      <c r="D1074" s="29" t="s">
        <v>5929</v>
      </c>
      <c r="E1074" s="31" t="s">
        <v>921</v>
      </c>
      <c r="F1074" s="31" t="s">
        <v>5927</v>
      </c>
      <c r="G1074" s="42">
        <v>12421.1</v>
      </c>
      <c r="H1074" s="42">
        <v>11420.66</v>
      </c>
      <c r="I1074" s="42">
        <v>11758.53</v>
      </c>
      <c r="J1074" s="42">
        <v>13982.11</v>
      </c>
    </row>
    <row r="1075" spans="1:10" x14ac:dyDescent="0.35">
      <c r="A1075" s="29" t="s">
        <v>879</v>
      </c>
      <c r="B1075" s="29">
        <v>66647</v>
      </c>
      <c r="C1075" s="29" t="s">
        <v>4080</v>
      </c>
      <c r="D1075" s="29" t="s">
        <v>4082</v>
      </c>
      <c r="E1075" s="32" t="s">
        <v>4081</v>
      </c>
      <c r="F1075" s="31" t="s">
        <v>5926</v>
      </c>
      <c r="G1075" s="42">
        <v>12389.4</v>
      </c>
      <c r="H1075" s="42">
        <v>11391.51</v>
      </c>
      <c r="I1075" s="42">
        <v>11728.52</v>
      </c>
      <c r="J1075" s="42">
        <v>13946.42</v>
      </c>
    </row>
    <row r="1076" spans="1:10" x14ac:dyDescent="0.35">
      <c r="A1076" s="29" t="str">
        <f>TEXT(30,"00")</f>
        <v>30</v>
      </c>
      <c r="B1076" s="29">
        <v>66670</v>
      </c>
      <c r="C1076" s="29" t="s">
        <v>5928</v>
      </c>
      <c r="D1076" s="29" t="s">
        <v>5929</v>
      </c>
      <c r="E1076" s="31" t="s">
        <v>923</v>
      </c>
      <c r="F1076" s="31" t="s">
        <v>5927</v>
      </c>
      <c r="G1076" s="42">
        <v>16024.71</v>
      </c>
      <c r="H1076" s="42">
        <v>14734.01</v>
      </c>
      <c r="I1076" s="42">
        <v>15169.9</v>
      </c>
      <c r="J1076" s="42">
        <v>18038.59</v>
      </c>
    </row>
    <row r="1077" spans="1:10" x14ac:dyDescent="0.35">
      <c r="A1077" s="29" t="s">
        <v>879</v>
      </c>
      <c r="B1077" s="29">
        <v>66670</v>
      </c>
      <c r="C1077" s="29" t="s">
        <v>4083</v>
      </c>
      <c r="D1077" s="29" t="s">
        <v>4085</v>
      </c>
      <c r="E1077" s="32" t="s">
        <v>4084</v>
      </c>
      <c r="F1077" s="31" t="s">
        <v>5926</v>
      </c>
      <c r="G1077" s="42">
        <v>16030.37</v>
      </c>
      <c r="H1077" s="42">
        <v>14739.22</v>
      </c>
      <c r="I1077" s="42">
        <v>15175.26</v>
      </c>
      <c r="J1077" s="42">
        <v>18044.96</v>
      </c>
    </row>
    <row r="1078" spans="1:10" x14ac:dyDescent="0.35">
      <c r="A1078" s="29" t="s">
        <v>879</v>
      </c>
      <c r="B1078" s="29">
        <v>66670</v>
      </c>
      <c r="C1078" s="29" t="s">
        <v>4086</v>
      </c>
      <c r="D1078" s="29" t="s">
        <v>4088</v>
      </c>
      <c r="E1078" s="32" t="s">
        <v>4087</v>
      </c>
      <c r="F1078" s="31" t="s">
        <v>5926</v>
      </c>
      <c r="G1078" s="42">
        <v>15858.2</v>
      </c>
      <c r="H1078" s="42">
        <v>14580.92</v>
      </c>
      <c r="I1078" s="42">
        <v>15012.28</v>
      </c>
      <c r="J1078" s="42">
        <v>17851.16</v>
      </c>
    </row>
    <row r="1079" spans="1:10" x14ac:dyDescent="0.35">
      <c r="A1079" s="29" t="s">
        <v>879</v>
      </c>
      <c r="B1079" s="29">
        <v>66670</v>
      </c>
      <c r="C1079" s="29" t="s">
        <v>4089</v>
      </c>
      <c r="D1079" s="29" t="s">
        <v>4091</v>
      </c>
      <c r="E1079" s="32" t="s">
        <v>4090</v>
      </c>
      <c r="F1079" s="31" t="s">
        <v>5926</v>
      </c>
      <c r="G1079" s="42">
        <v>14019.91</v>
      </c>
      <c r="H1079" s="42">
        <v>12890.69</v>
      </c>
      <c r="I1079" s="42">
        <v>13272.05</v>
      </c>
      <c r="J1079" s="42">
        <v>15781.84</v>
      </c>
    </row>
    <row r="1080" spans="1:10" x14ac:dyDescent="0.35">
      <c r="A1080" s="29" t="s">
        <v>879</v>
      </c>
      <c r="B1080" s="29">
        <v>66670</v>
      </c>
      <c r="C1080" s="29" t="s">
        <v>4092</v>
      </c>
      <c r="D1080" s="29" t="s">
        <v>4094</v>
      </c>
      <c r="E1080" s="32" t="s">
        <v>4093</v>
      </c>
      <c r="F1080" s="31" t="s">
        <v>5926</v>
      </c>
      <c r="G1080" s="42">
        <v>15760.99</v>
      </c>
      <c r="H1080" s="42">
        <v>14491.54</v>
      </c>
      <c r="I1080" s="42">
        <v>14920.26</v>
      </c>
      <c r="J1080" s="42">
        <v>17741.73</v>
      </c>
    </row>
    <row r="1081" spans="1:10" x14ac:dyDescent="0.35">
      <c r="A1081" s="29" t="s">
        <v>879</v>
      </c>
      <c r="B1081" s="29">
        <v>66670</v>
      </c>
      <c r="C1081" s="29" t="s">
        <v>4095</v>
      </c>
      <c r="D1081" s="29" t="s">
        <v>4097</v>
      </c>
      <c r="E1081" s="32" t="s">
        <v>4096</v>
      </c>
      <c r="F1081" s="31" t="s">
        <v>5926</v>
      </c>
      <c r="G1081" s="42">
        <v>12863.04</v>
      </c>
      <c r="H1081" s="42">
        <v>11827</v>
      </c>
      <c r="I1081" s="42">
        <v>12176.89</v>
      </c>
      <c r="J1081" s="42">
        <v>14479.58</v>
      </c>
    </row>
    <row r="1082" spans="1:10" x14ac:dyDescent="0.35">
      <c r="A1082" s="29" t="str">
        <f>TEXT(30,"00")</f>
        <v>30</v>
      </c>
      <c r="B1082" s="29">
        <v>66696</v>
      </c>
      <c r="C1082" s="29" t="s">
        <v>5928</v>
      </c>
      <c r="D1082" s="29" t="s">
        <v>5929</v>
      </c>
      <c r="E1082" s="31" t="s">
        <v>925</v>
      </c>
      <c r="F1082" s="31" t="s">
        <v>5927</v>
      </c>
      <c r="G1082" s="42">
        <v>15501.13</v>
      </c>
      <c r="H1082" s="42">
        <v>14252.61</v>
      </c>
      <c r="I1082" s="42">
        <v>14674.26</v>
      </c>
      <c r="J1082" s="42">
        <v>17449.21</v>
      </c>
    </row>
    <row r="1083" spans="1:10" x14ac:dyDescent="0.35">
      <c r="A1083" s="29" t="str">
        <f>TEXT(30,"00")</f>
        <v>30</v>
      </c>
      <c r="B1083" s="29">
        <v>66746</v>
      </c>
      <c r="C1083" s="29" t="s">
        <v>5928</v>
      </c>
      <c r="D1083" s="29" t="s">
        <v>5929</v>
      </c>
      <c r="E1083" s="31" t="s">
        <v>927</v>
      </c>
      <c r="F1083" s="31" t="s">
        <v>5927</v>
      </c>
      <c r="G1083" s="42">
        <v>14709.99</v>
      </c>
      <c r="H1083" s="42">
        <v>13525.19</v>
      </c>
      <c r="I1083" s="42">
        <v>13925.32</v>
      </c>
      <c r="J1083" s="42">
        <v>16558.650000000001</v>
      </c>
    </row>
    <row r="1084" spans="1:10" x14ac:dyDescent="0.35">
      <c r="A1084" s="29" t="str">
        <f>TEXT(30,"00")</f>
        <v>30</v>
      </c>
      <c r="B1084" s="29">
        <v>73635</v>
      </c>
      <c r="C1084" s="29" t="s">
        <v>5928</v>
      </c>
      <c r="D1084" s="29" t="s">
        <v>5929</v>
      </c>
      <c r="E1084" s="31" t="s">
        <v>929</v>
      </c>
      <c r="F1084" s="31" t="s">
        <v>5927</v>
      </c>
      <c r="G1084" s="42">
        <v>12373.77</v>
      </c>
      <c r="H1084" s="42">
        <v>11377.14</v>
      </c>
      <c r="I1084" s="42">
        <v>11713.72</v>
      </c>
      <c r="J1084" s="42">
        <v>13928.83</v>
      </c>
    </row>
    <row r="1085" spans="1:10" x14ac:dyDescent="0.35">
      <c r="A1085" s="29" t="str">
        <f>TEXT(30,"00")</f>
        <v>30</v>
      </c>
      <c r="B1085" s="29">
        <v>73643</v>
      </c>
      <c r="C1085" s="29" t="s">
        <v>5928</v>
      </c>
      <c r="D1085" s="29" t="s">
        <v>5929</v>
      </c>
      <c r="E1085" s="31" t="s">
        <v>931</v>
      </c>
      <c r="F1085" s="31" t="s">
        <v>5927</v>
      </c>
      <c r="G1085" s="42">
        <v>12554.72</v>
      </c>
      <c r="H1085" s="42">
        <v>11543.51</v>
      </c>
      <c r="I1085" s="42">
        <v>11885.01</v>
      </c>
      <c r="J1085" s="42">
        <v>14132.51</v>
      </c>
    </row>
    <row r="1086" spans="1:10" x14ac:dyDescent="0.35">
      <c r="A1086" s="29" t="str">
        <f>TEXT(30,"00")</f>
        <v>30</v>
      </c>
      <c r="B1086" s="29">
        <v>73650</v>
      </c>
      <c r="C1086" s="29" t="s">
        <v>5928</v>
      </c>
      <c r="D1086" s="29" t="s">
        <v>5929</v>
      </c>
      <c r="E1086" s="31" t="s">
        <v>933</v>
      </c>
      <c r="F1086" s="31" t="s">
        <v>5927</v>
      </c>
      <c r="G1086" s="42">
        <v>12011.21</v>
      </c>
      <c r="H1086" s="42">
        <v>11043.78</v>
      </c>
      <c r="I1086" s="42">
        <v>11370.5</v>
      </c>
      <c r="J1086" s="42">
        <v>13520.7</v>
      </c>
    </row>
    <row r="1087" spans="1:10" x14ac:dyDescent="0.35">
      <c r="A1087" s="29" t="s">
        <v>879</v>
      </c>
      <c r="B1087" s="29">
        <v>73650</v>
      </c>
      <c r="C1087" s="29" t="s">
        <v>4098</v>
      </c>
      <c r="D1087" s="29" t="s">
        <v>4100</v>
      </c>
      <c r="E1087" s="32" t="s">
        <v>4099</v>
      </c>
      <c r="F1087" s="31" t="s">
        <v>5926</v>
      </c>
      <c r="G1087" s="42">
        <v>11974.98</v>
      </c>
      <c r="H1087" s="42">
        <v>11010.47</v>
      </c>
      <c r="I1087" s="42">
        <v>11336.2</v>
      </c>
      <c r="J1087" s="42">
        <v>13479.91</v>
      </c>
    </row>
    <row r="1088" spans="1:10" x14ac:dyDescent="0.35">
      <c r="A1088" s="29" t="str">
        <f>TEXT(30,"00")</f>
        <v>30</v>
      </c>
      <c r="B1088" s="29">
        <v>73924</v>
      </c>
      <c r="C1088" s="29" t="s">
        <v>5928</v>
      </c>
      <c r="D1088" s="29" t="s">
        <v>5929</v>
      </c>
      <c r="E1088" s="31" t="s">
        <v>935</v>
      </c>
      <c r="F1088" s="31" t="s">
        <v>5927</v>
      </c>
      <c r="G1088" s="42">
        <v>11723.83</v>
      </c>
      <c r="H1088" s="42">
        <v>10779.55</v>
      </c>
      <c r="I1088" s="42">
        <v>11098.45</v>
      </c>
      <c r="J1088" s="42">
        <v>13197.21</v>
      </c>
    </row>
    <row r="1089" spans="1:10" x14ac:dyDescent="0.35">
      <c r="A1089" s="29" t="s">
        <v>879</v>
      </c>
      <c r="B1089" s="29">
        <v>76893</v>
      </c>
      <c r="C1089" s="29" t="s">
        <v>4101</v>
      </c>
      <c r="D1089" s="29" t="s">
        <v>4103</v>
      </c>
      <c r="E1089" s="32" t="s">
        <v>4102</v>
      </c>
      <c r="F1089" s="31" t="s">
        <v>5926</v>
      </c>
      <c r="G1089" s="42">
        <v>15086.31</v>
      </c>
      <c r="H1089" s="42">
        <v>13871.2</v>
      </c>
      <c r="I1089" s="42">
        <v>14281.57</v>
      </c>
      <c r="J1089" s="42">
        <v>16982.259999999998</v>
      </c>
    </row>
    <row r="1090" spans="1:10" x14ac:dyDescent="0.35">
      <c r="A1090" s="29" t="s">
        <v>936</v>
      </c>
      <c r="B1090" s="29">
        <v>10314</v>
      </c>
      <c r="C1090" s="29" t="s">
        <v>4104</v>
      </c>
      <c r="D1090" s="29" t="s">
        <v>4106</v>
      </c>
      <c r="E1090" s="32" t="s">
        <v>4105</v>
      </c>
      <c r="F1090" s="31" t="s">
        <v>5926</v>
      </c>
      <c r="G1090" s="42">
        <v>12425.41</v>
      </c>
      <c r="H1090" s="42">
        <v>11424.61</v>
      </c>
      <c r="I1090" s="42">
        <v>11762.6</v>
      </c>
      <c r="J1090" s="42">
        <v>13986.95</v>
      </c>
    </row>
    <row r="1091" spans="1:10" x14ac:dyDescent="0.35">
      <c r="A1091" s="29" t="str">
        <f t="shared" ref="A1091:A1098" si="26">TEXT(31,"00")</f>
        <v>31</v>
      </c>
      <c r="B1091" s="29">
        <v>66761</v>
      </c>
      <c r="C1091" s="29" t="s">
        <v>5928</v>
      </c>
      <c r="D1091" s="29" t="s">
        <v>5929</v>
      </c>
      <c r="E1091" s="31" t="s">
        <v>938</v>
      </c>
      <c r="F1091" s="31" t="s">
        <v>5927</v>
      </c>
      <c r="G1091" s="42">
        <v>11903.64</v>
      </c>
      <c r="H1091" s="42">
        <v>10944.88</v>
      </c>
      <c r="I1091" s="42">
        <v>11268.67</v>
      </c>
      <c r="J1091" s="42">
        <v>13399.61</v>
      </c>
    </row>
    <row r="1092" spans="1:10" x14ac:dyDescent="0.35">
      <c r="A1092" s="29" t="str">
        <f t="shared" si="26"/>
        <v>31</v>
      </c>
      <c r="B1092" s="29">
        <v>66779</v>
      </c>
      <c r="C1092" s="29" t="s">
        <v>5928</v>
      </c>
      <c r="D1092" s="29" t="s">
        <v>5929</v>
      </c>
      <c r="E1092" s="31" t="s">
        <v>940</v>
      </c>
      <c r="F1092" s="31" t="s">
        <v>5927</v>
      </c>
      <c r="G1092" s="42">
        <v>11871.49</v>
      </c>
      <c r="H1092" s="42">
        <v>10915.31</v>
      </c>
      <c r="I1092" s="42">
        <v>11238.23</v>
      </c>
      <c r="J1092" s="42">
        <v>13363.42</v>
      </c>
    </row>
    <row r="1093" spans="1:10" x14ac:dyDescent="0.35">
      <c r="A1093" s="29" t="str">
        <f t="shared" si="26"/>
        <v>31</v>
      </c>
      <c r="B1093" s="29">
        <v>66787</v>
      </c>
      <c r="C1093" s="29" t="s">
        <v>5928</v>
      </c>
      <c r="D1093" s="29" t="s">
        <v>5929</v>
      </c>
      <c r="E1093" s="31" t="s">
        <v>942</v>
      </c>
      <c r="F1093" s="31" t="s">
        <v>5927</v>
      </c>
      <c r="G1093" s="42">
        <v>13809.13</v>
      </c>
      <c r="H1093" s="42">
        <v>12696.89</v>
      </c>
      <c r="I1093" s="42">
        <v>13072.52</v>
      </c>
      <c r="J1093" s="42">
        <v>15544.58</v>
      </c>
    </row>
    <row r="1094" spans="1:10" x14ac:dyDescent="0.35">
      <c r="A1094" s="29" t="str">
        <f t="shared" si="26"/>
        <v>31</v>
      </c>
      <c r="B1094" s="29">
        <v>66795</v>
      </c>
      <c r="C1094" s="29" t="s">
        <v>5928</v>
      </c>
      <c r="D1094" s="29" t="s">
        <v>5929</v>
      </c>
      <c r="E1094" s="31" t="s">
        <v>944</v>
      </c>
      <c r="F1094" s="31" t="s">
        <v>5927</v>
      </c>
      <c r="G1094" s="42">
        <v>12289.08</v>
      </c>
      <c r="H1094" s="42">
        <v>11299.27</v>
      </c>
      <c r="I1094" s="42">
        <v>11633.55</v>
      </c>
      <c r="J1094" s="42">
        <v>13833.49</v>
      </c>
    </row>
    <row r="1095" spans="1:10" x14ac:dyDescent="0.35">
      <c r="A1095" s="29" t="str">
        <f t="shared" si="26"/>
        <v>31</v>
      </c>
      <c r="B1095" s="29">
        <v>66803</v>
      </c>
      <c r="C1095" s="29" t="s">
        <v>5928</v>
      </c>
      <c r="D1095" s="29" t="s">
        <v>5929</v>
      </c>
      <c r="E1095" s="31" t="s">
        <v>946</v>
      </c>
      <c r="F1095" s="31" t="s">
        <v>5927</v>
      </c>
      <c r="G1095" s="42">
        <v>12488.14</v>
      </c>
      <c r="H1095" s="42">
        <v>11482.29</v>
      </c>
      <c r="I1095" s="42">
        <v>11821.99</v>
      </c>
      <c r="J1095" s="42">
        <v>14057.56</v>
      </c>
    </row>
    <row r="1096" spans="1:10" x14ac:dyDescent="0.35">
      <c r="A1096" s="29" t="str">
        <f t="shared" si="26"/>
        <v>31</v>
      </c>
      <c r="B1096" s="29">
        <v>66829</v>
      </c>
      <c r="C1096" s="29" t="s">
        <v>5928</v>
      </c>
      <c r="D1096" s="29" t="s">
        <v>5929</v>
      </c>
      <c r="E1096" s="31" t="s">
        <v>948</v>
      </c>
      <c r="F1096" s="31" t="s">
        <v>5927</v>
      </c>
      <c r="G1096" s="42">
        <v>11868.09</v>
      </c>
      <c r="H1096" s="42">
        <v>10912.19</v>
      </c>
      <c r="I1096" s="42">
        <v>11235.01</v>
      </c>
      <c r="J1096" s="42">
        <v>13359.59</v>
      </c>
    </row>
    <row r="1097" spans="1:10" x14ac:dyDescent="0.35">
      <c r="A1097" s="29" t="str">
        <f t="shared" si="26"/>
        <v>31</v>
      </c>
      <c r="B1097" s="29">
        <v>66837</v>
      </c>
      <c r="C1097" s="29" t="s">
        <v>5928</v>
      </c>
      <c r="D1097" s="29" t="s">
        <v>5929</v>
      </c>
      <c r="E1097" s="31" t="s">
        <v>950</v>
      </c>
      <c r="F1097" s="31" t="s">
        <v>5927</v>
      </c>
      <c r="G1097" s="42">
        <v>12269.38</v>
      </c>
      <c r="H1097" s="42">
        <v>11281.15</v>
      </c>
      <c r="I1097" s="42">
        <v>11614.89</v>
      </c>
      <c r="J1097" s="42">
        <v>13811.31</v>
      </c>
    </row>
    <row r="1098" spans="1:10" x14ac:dyDescent="0.35">
      <c r="A1098" s="29" t="str">
        <f t="shared" si="26"/>
        <v>31</v>
      </c>
      <c r="B1098" s="29">
        <v>66845</v>
      </c>
      <c r="C1098" s="29" t="s">
        <v>5928</v>
      </c>
      <c r="D1098" s="29" t="s">
        <v>5929</v>
      </c>
      <c r="E1098" s="31" t="s">
        <v>952</v>
      </c>
      <c r="F1098" s="31" t="s">
        <v>5927</v>
      </c>
      <c r="G1098" s="42">
        <v>11688.96</v>
      </c>
      <c r="H1098" s="42">
        <v>10747.48</v>
      </c>
      <c r="I1098" s="42">
        <v>11065.44</v>
      </c>
      <c r="J1098" s="42">
        <v>13157.95</v>
      </c>
    </row>
    <row r="1099" spans="1:10" x14ac:dyDescent="0.35">
      <c r="A1099" s="29" t="s">
        <v>936</v>
      </c>
      <c r="B1099" s="29">
        <v>66845</v>
      </c>
      <c r="C1099" s="29" t="s">
        <v>4107</v>
      </c>
      <c r="D1099" s="29" t="s">
        <v>4109</v>
      </c>
      <c r="E1099" s="32" t="s">
        <v>4108</v>
      </c>
      <c r="F1099" s="31" t="s">
        <v>5926</v>
      </c>
      <c r="G1099" s="42">
        <v>11520.25</v>
      </c>
      <c r="H1099" s="42">
        <v>10592.36</v>
      </c>
      <c r="I1099" s="42">
        <v>10905.72</v>
      </c>
      <c r="J1099" s="42">
        <v>12968.04</v>
      </c>
    </row>
    <row r="1100" spans="1:10" x14ac:dyDescent="0.35">
      <c r="A1100" s="29" t="str">
        <f>TEXT(31,"00")</f>
        <v>31</v>
      </c>
      <c r="B1100" s="29">
        <v>66852</v>
      </c>
      <c r="C1100" s="29" t="s">
        <v>5928</v>
      </c>
      <c r="D1100" s="29" t="s">
        <v>5929</v>
      </c>
      <c r="E1100" s="31" t="s">
        <v>954</v>
      </c>
      <c r="F1100" s="31" t="s">
        <v>5927</v>
      </c>
      <c r="G1100" s="42">
        <v>11664.5</v>
      </c>
      <c r="H1100" s="42">
        <v>10725</v>
      </c>
      <c r="I1100" s="42">
        <v>11042.29</v>
      </c>
      <c r="J1100" s="42">
        <v>13130.42</v>
      </c>
    </row>
    <row r="1101" spans="1:10" x14ac:dyDescent="0.35">
      <c r="A1101" s="29" t="s">
        <v>936</v>
      </c>
      <c r="B1101" s="29">
        <v>66852</v>
      </c>
      <c r="C1101" s="29" t="s">
        <v>4110</v>
      </c>
      <c r="D1101" s="29" t="s">
        <v>4112</v>
      </c>
      <c r="E1101" s="32" t="s">
        <v>4111</v>
      </c>
      <c r="F1101" s="31" t="s">
        <v>5926</v>
      </c>
      <c r="G1101" s="42">
        <v>11725.19</v>
      </c>
      <c r="H1101" s="42">
        <v>10780.8</v>
      </c>
      <c r="I1101" s="42">
        <v>11099.74</v>
      </c>
      <c r="J1101" s="42">
        <v>13198.74</v>
      </c>
    </row>
    <row r="1102" spans="1:10" x14ac:dyDescent="0.35">
      <c r="A1102" s="29" t="s">
        <v>936</v>
      </c>
      <c r="B1102" s="29">
        <v>66852</v>
      </c>
      <c r="C1102" s="29" t="s">
        <v>4113</v>
      </c>
      <c r="D1102" s="29" t="s">
        <v>4115</v>
      </c>
      <c r="E1102" s="32" t="s">
        <v>4114</v>
      </c>
      <c r="F1102" s="31" t="s">
        <v>5926</v>
      </c>
      <c r="G1102" s="42">
        <v>11542.44</v>
      </c>
      <c r="H1102" s="42">
        <v>10612.77</v>
      </c>
      <c r="I1102" s="42">
        <v>10926.73</v>
      </c>
      <c r="J1102" s="42">
        <v>12993.02</v>
      </c>
    </row>
    <row r="1103" spans="1:10" x14ac:dyDescent="0.35">
      <c r="A1103" s="29" t="s">
        <v>936</v>
      </c>
      <c r="B1103" s="29">
        <v>66852</v>
      </c>
      <c r="C1103" s="29" t="s">
        <v>4116</v>
      </c>
      <c r="D1103" s="29" t="s">
        <v>4118</v>
      </c>
      <c r="E1103" s="32" t="s">
        <v>4117</v>
      </c>
      <c r="F1103" s="31" t="s">
        <v>5926</v>
      </c>
      <c r="G1103" s="42">
        <v>11616.72</v>
      </c>
      <c r="H1103" s="42">
        <v>10681.06</v>
      </c>
      <c r="I1103" s="42">
        <v>10997.05</v>
      </c>
      <c r="J1103" s="42">
        <v>13076.63</v>
      </c>
    </row>
    <row r="1104" spans="1:10" x14ac:dyDescent="0.35">
      <c r="A1104" s="29" t="s">
        <v>936</v>
      </c>
      <c r="B1104" s="29">
        <v>66852</v>
      </c>
      <c r="C1104" s="29" t="s">
        <v>4119</v>
      </c>
      <c r="D1104" s="29" t="s">
        <v>4121</v>
      </c>
      <c r="E1104" s="32" t="s">
        <v>4120</v>
      </c>
      <c r="F1104" s="31" t="s">
        <v>5926</v>
      </c>
      <c r="G1104" s="42">
        <v>11841.14</v>
      </c>
      <c r="H1104" s="42">
        <v>10887.41</v>
      </c>
      <c r="I1104" s="42">
        <v>11209.5</v>
      </c>
      <c r="J1104" s="42">
        <v>13329.26</v>
      </c>
    </row>
    <row r="1105" spans="1:10" x14ac:dyDescent="0.35">
      <c r="A1105" s="29" t="str">
        <f>TEXT(31,"00")</f>
        <v>31</v>
      </c>
      <c r="B1105" s="29">
        <v>66886</v>
      </c>
      <c r="C1105" s="29" t="s">
        <v>5928</v>
      </c>
      <c r="D1105" s="29" t="s">
        <v>5929</v>
      </c>
      <c r="E1105" s="31" t="s">
        <v>956</v>
      </c>
      <c r="F1105" s="31" t="s">
        <v>5927</v>
      </c>
      <c r="G1105" s="42">
        <v>12052.65</v>
      </c>
      <c r="H1105" s="42">
        <v>11081.88</v>
      </c>
      <c r="I1105" s="42">
        <v>11409.73</v>
      </c>
      <c r="J1105" s="42">
        <v>13567.35</v>
      </c>
    </row>
    <row r="1106" spans="1:10" x14ac:dyDescent="0.35">
      <c r="A1106" s="29" t="str">
        <f>TEXT(31,"00")</f>
        <v>31</v>
      </c>
      <c r="B1106" s="29">
        <v>66894</v>
      </c>
      <c r="C1106" s="29" t="s">
        <v>5928</v>
      </c>
      <c r="D1106" s="29" t="s">
        <v>5929</v>
      </c>
      <c r="E1106" s="31" t="s">
        <v>958</v>
      </c>
      <c r="F1106" s="31" t="s">
        <v>5927</v>
      </c>
      <c r="G1106" s="42">
        <v>11877.6</v>
      </c>
      <c r="H1106" s="42">
        <v>10920.93</v>
      </c>
      <c r="I1106" s="42">
        <v>11244.02</v>
      </c>
      <c r="J1106" s="42">
        <v>13370.3</v>
      </c>
    </row>
    <row r="1107" spans="1:10" x14ac:dyDescent="0.35">
      <c r="A1107" s="29" t="s">
        <v>936</v>
      </c>
      <c r="B1107" s="29">
        <v>66894</v>
      </c>
      <c r="C1107" s="29" t="s">
        <v>4122</v>
      </c>
      <c r="D1107" s="29" t="s">
        <v>4124</v>
      </c>
      <c r="E1107" s="32" t="s">
        <v>4123</v>
      </c>
      <c r="F1107" s="31" t="s">
        <v>5926</v>
      </c>
      <c r="G1107" s="42">
        <v>12299.72</v>
      </c>
      <c r="H1107" s="42">
        <v>11309.05</v>
      </c>
      <c r="I1107" s="42">
        <v>11643.62</v>
      </c>
      <c r="J1107" s="42">
        <v>13845.47</v>
      </c>
    </row>
    <row r="1108" spans="1:10" x14ac:dyDescent="0.35">
      <c r="A1108" s="29" t="str">
        <f>TEXT(31,"00")</f>
        <v>31</v>
      </c>
      <c r="B1108" s="29">
        <v>66910</v>
      </c>
      <c r="C1108" s="29" t="s">
        <v>5928</v>
      </c>
      <c r="D1108" s="29" t="s">
        <v>5929</v>
      </c>
      <c r="E1108" s="31" t="s">
        <v>960</v>
      </c>
      <c r="F1108" s="31" t="s">
        <v>5927</v>
      </c>
      <c r="G1108" s="42">
        <v>12493.57</v>
      </c>
      <c r="H1108" s="42">
        <v>11487.29</v>
      </c>
      <c r="I1108" s="42">
        <v>11827.13</v>
      </c>
      <c r="J1108" s="42">
        <v>14063.68</v>
      </c>
    </row>
    <row r="1109" spans="1:10" x14ac:dyDescent="0.35">
      <c r="A1109" s="29" t="str">
        <f>TEXT(31,"00")</f>
        <v>31</v>
      </c>
      <c r="B1109" s="29">
        <v>66928</v>
      </c>
      <c r="C1109" s="29" t="s">
        <v>5928</v>
      </c>
      <c r="D1109" s="29" t="s">
        <v>5929</v>
      </c>
      <c r="E1109" s="31" t="s">
        <v>962</v>
      </c>
      <c r="F1109" s="31" t="s">
        <v>5927</v>
      </c>
      <c r="G1109" s="42">
        <v>12297.91</v>
      </c>
      <c r="H1109" s="42">
        <v>11307.39</v>
      </c>
      <c r="I1109" s="42">
        <v>11641.91</v>
      </c>
      <c r="J1109" s="42">
        <v>13843.43</v>
      </c>
    </row>
    <row r="1110" spans="1:10" x14ac:dyDescent="0.35">
      <c r="A1110" s="29" t="s">
        <v>936</v>
      </c>
      <c r="B1110" s="29">
        <v>66928</v>
      </c>
      <c r="C1110" s="29" t="s">
        <v>4125</v>
      </c>
      <c r="D1110" s="29" t="s">
        <v>4127</v>
      </c>
      <c r="E1110" s="32" t="s">
        <v>4126</v>
      </c>
      <c r="F1110" s="31" t="s">
        <v>5926</v>
      </c>
      <c r="G1110" s="42">
        <v>12256.24</v>
      </c>
      <c r="H1110" s="42">
        <v>11269.07</v>
      </c>
      <c r="I1110" s="42">
        <v>11602.46</v>
      </c>
      <c r="J1110" s="42">
        <v>13796.53</v>
      </c>
    </row>
    <row r="1111" spans="1:10" x14ac:dyDescent="0.35">
      <c r="A1111" s="29" t="s">
        <v>936</v>
      </c>
      <c r="B1111" s="29">
        <v>66928</v>
      </c>
      <c r="C1111" s="29" t="s">
        <v>4128</v>
      </c>
      <c r="D1111" s="29" t="s">
        <v>4130</v>
      </c>
      <c r="E1111" s="32" t="s">
        <v>4129</v>
      </c>
      <c r="F1111" s="31" t="s">
        <v>5926</v>
      </c>
      <c r="G1111" s="42">
        <v>12545.43</v>
      </c>
      <c r="H1111" s="42">
        <v>11534.97</v>
      </c>
      <c r="I1111" s="42">
        <v>11876.22</v>
      </c>
      <c r="J1111" s="42">
        <v>14122.06</v>
      </c>
    </row>
    <row r="1112" spans="1:10" x14ac:dyDescent="0.35">
      <c r="A1112" s="29" t="str">
        <f>TEXT(31,"00")</f>
        <v>31</v>
      </c>
      <c r="B1112" s="29">
        <v>66944</v>
      </c>
      <c r="C1112" s="29" t="s">
        <v>5928</v>
      </c>
      <c r="D1112" s="29" t="s">
        <v>5929</v>
      </c>
      <c r="E1112" s="31" t="s">
        <v>964</v>
      </c>
      <c r="F1112" s="31" t="s">
        <v>5927</v>
      </c>
      <c r="G1112" s="42">
        <v>12196.68</v>
      </c>
      <c r="H1112" s="42">
        <v>11214.31</v>
      </c>
      <c r="I1112" s="42">
        <v>11546.08</v>
      </c>
      <c r="J1112" s="42">
        <v>13729.48</v>
      </c>
    </row>
    <row r="1113" spans="1:10" x14ac:dyDescent="0.35">
      <c r="A1113" s="29" t="s">
        <v>936</v>
      </c>
      <c r="B1113" s="29">
        <v>66944</v>
      </c>
      <c r="C1113" s="29" t="s">
        <v>4131</v>
      </c>
      <c r="D1113" s="29" t="s">
        <v>4133</v>
      </c>
      <c r="E1113" s="32" t="s">
        <v>4132</v>
      </c>
      <c r="F1113" s="31" t="s">
        <v>5926</v>
      </c>
      <c r="G1113" s="42">
        <v>11906.59</v>
      </c>
      <c r="H1113" s="42">
        <v>10947.58</v>
      </c>
      <c r="I1113" s="42">
        <v>11271.46</v>
      </c>
      <c r="J1113" s="42">
        <v>13402.93</v>
      </c>
    </row>
    <row r="1114" spans="1:10" x14ac:dyDescent="0.35">
      <c r="A1114" s="29" t="str">
        <f>TEXT(31,"00")</f>
        <v>31</v>
      </c>
      <c r="B1114" s="29">
        <v>66951</v>
      </c>
      <c r="C1114" s="29" t="s">
        <v>5928</v>
      </c>
      <c r="D1114" s="29" t="s">
        <v>5929</v>
      </c>
      <c r="E1114" s="31" t="s">
        <v>966</v>
      </c>
      <c r="F1114" s="31" t="s">
        <v>5927</v>
      </c>
      <c r="G1114" s="42">
        <v>12103.61</v>
      </c>
      <c r="H1114" s="42">
        <v>11128.73</v>
      </c>
      <c r="I1114" s="42">
        <v>11457.97</v>
      </c>
      <c r="J1114" s="42">
        <v>13624.71</v>
      </c>
    </row>
    <row r="1115" spans="1:10" x14ac:dyDescent="0.35">
      <c r="A1115" s="29" t="s">
        <v>936</v>
      </c>
      <c r="B1115" s="29">
        <v>66951</v>
      </c>
      <c r="C1115" s="29" t="s">
        <v>4134</v>
      </c>
      <c r="D1115" s="29" t="s">
        <v>4136</v>
      </c>
      <c r="E1115" s="32" t="s">
        <v>4135</v>
      </c>
      <c r="F1115" s="31" t="s">
        <v>5926</v>
      </c>
      <c r="G1115" s="42">
        <v>11887.34</v>
      </c>
      <c r="H1115" s="42">
        <v>10929.88</v>
      </c>
      <c r="I1115" s="42">
        <v>11253.23</v>
      </c>
      <c r="J1115" s="42">
        <v>13381.26</v>
      </c>
    </row>
    <row r="1116" spans="1:10" x14ac:dyDescent="0.35">
      <c r="A1116" s="29" t="s">
        <v>936</v>
      </c>
      <c r="B1116" s="29">
        <v>66951</v>
      </c>
      <c r="C1116" s="29" t="s">
        <v>4137</v>
      </c>
      <c r="D1116" s="29" t="s">
        <v>4139</v>
      </c>
      <c r="E1116" s="32" t="s">
        <v>4138</v>
      </c>
      <c r="F1116" s="31" t="s">
        <v>5926</v>
      </c>
      <c r="G1116" s="42">
        <v>12577.81</v>
      </c>
      <c r="H1116" s="42">
        <v>11564.75</v>
      </c>
      <c r="I1116" s="42">
        <v>11906.88</v>
      </c>
      <c r="J1116" s="42">
        <v>14158.51</v>
      </c>
    </row>
    <row r="1117" spans="1:10" x14ac:dyDescent="0.35">
      <c r="A1117" s="29" t="str">
        <f>TEXT(31,"00")</f>
        <v>31</v>
      </c>
      <c r="B1117" s="29">
        <v>75085</v>
      </c>
      <c r="C1117" s="29" t="s">
        <v>5928</v>
      </c>
      <c r="D1117" s="29" t="s">
        <v>5929</v>
      </c>
      <c r="E1117" s="31" t="s">
        <v>968</v>
      </c>
      <c r="F1117" s="31" t="s">
        <v>5927</v>
      </c>
      <c r="G1117" s="42">
        <v>11917.23</v>
      </c>
      <c r="H1117" s="42">
        <v>10957.37</v>
      </c>
      <c r="I1117" s="42">
        <v>11281.53</v>
      </c>
      <c r="J1117" s="42">
        <v>13414.91</v>
      </c>
    </row>
    <row r="1118" spans="1:10" x14ac:dyDescent="0.35">
      <c r="A1118" s="29" t="s">
        <v>936</v>
      </c>
      <c r="B1118" s="29">
        <v>75085</v>
      </c>
      <c r="C1118" s="29" t="s">
        <v>4140</v>
      </c>
      <c r="D1118" s="29" t="s">
        <v>4142</v>
      </c>
      <c r="E1118" s="32" t="s">
        <v>4141</v>
      </c>
      <c r="F1118" s="31" t="s">
        <v>5926</v>
      </c>
      <c r="G1118" s="42">
        <v>11684.2</v>
      </c>
      <c r="H1118" s="42">
        <v>10743.11</v>
      </c>
      <c r="I1118" s="42">
        <v>11060.94</v>
      </c>
      <c r="J1118" s="42">
        <v>13152.6</v>
      </c>
    </row>
    <row r="1119" spans="1:10" x14ac:dyDescent="0.35">
      <c r="A1119" s="29" t="s">
        <v>936</v>
      </c>
      <c r="B1119" s="29">
        <v>75085</v>
      </c>
      <c r="C1119" s="29" t="s">
        <v>4143</v>
      </c>
      <c r="D1119" s="29" t="s">
        <v>4145</v>
      </c>
      <c r="E1119" s="32" t="s">
        <v>4144</v>
      </c>
      <c r="F1119" s="31" t="s">
        <v>5926</v>
      </c>
      <c r="G1119" s="42">
        <v>11652.5</v>
      </c>
      <c r="H1119" s="42">
        <v>10713.96</v>
      </c>
      <c r="I1119" s="42">
        <v>11030.92</v>
      </c>
      <c r="J1119" s="42">
        <v>13116.91</v>
      </c>
    </row>
    <row r="1120" spans="1:10" x14ac:dyDescent="0.35">
      <c r="A1120" s="29" t="s">
        <v>936</v>
      </c>
      <c r="B1120" s="29">
        <v>75085</v>
      </c>
      <c r="C1120" s="29" t="s">
        <v>4146</v>
      </c>
      <c r="D1120" s="29" t="s">
        <v>4148</v>
      </c>
      <c r="E1120" s="32" t="s">
        <v>4147</v>
      </c>
      <c r="F1120" s="31" t="s">
        <v>5926</v>
      </c>
      <c r="G1120" s="42">
        <v>11852.69</v>
      </c>
      <c r="H1120" s="42">
        <v>10898.03</v>
      </c>
      <c r="I1120" s="42">
        <v>11220.43</v>
      </c>
      <c r="J1120" s="42">
        <v>13342.26</v>
      </c>
    </row>
    <row r="1121" spans="1:10" x14ac:dyDescent="0.35">
      <c r="A1121" s="29" t="str">
        <f>TEXT(32,"00")</f>
        <v>32</v>
      </c>
      <c r="B1121" s="29">
        <v>66969</v>
      </c>
      <c r="C1121" s="29" t="s">
        <v>5928</v>
      </c>
      <c r="D1121" s="29" t="s">
        <v>5929</v>
      </c>
      <c r="E1121" s="31" t="s">
        <v>971</v>
      </c>
      <c r="F1121" s="31" t="s">
        <v>5927</v>
      </c>
      <c r="G1121" s="42">
        <v>13147.93</v>
      </c>
      <c r="H1121" s="42">
        <v>12088.94</v>
      </c>
      <c r="I1121" s="42">
        <v>12446.58</v>
      </c>
      <c r="J1121" s="42">
        <v>14800.27</v>
      </c>
    </row>
    <row r="1122" spans="1:10" x14ac:dyDescent="0.35">
      <c r="A1122" s="29" t="s">
        <v>969</v>
      </c>
      <c r="B1122" s="29">
        <v>66969</v>
      </c>
      <c r="C1122" s="29" t="s">
        <v>4149</v>
      </c>
      <c r="D1122" s="29" t="s">
        <v>4151</v>
      </c>
      <c r="E1122" s="32" t="s">
        <v>4150</v>
      </c>
      <c r="F1122" s="31" t="s">
        <v>5926</v>
      </c>
      <c r="G1122" s="42">
        <v>12797.59</v>
      </c>
      <c r="H1122" s="42">
        <v>11766.82</v>
      </c>
      <c r="I1122" s="42">
        <v>12114.94</v>
      </c>
      <c r="J1122" s="42">
        <v>14405.91</v>
      </c>
    </row>
    <row r="1123" spans="1:10" x14ac:dyDescent="0.35">
      <c r="A1123" s="29" t="s">
        <v>972</v>
      </c>
      <c r="B1123" s="29">
        <v>10330</v>
      </c>
      <c r="C1123" s="29" t="s">
        <v>4152</v>
      </c>
      <c r="D1123" s="29" t="s">
        <v>4154</v>
      </c>
      <c r="E1123" s="32" t="s">
        <v>4153</v>
      </c>
      <c r="F1123" s="31" t="s">
        <v>5926</v>
      </c>
      <c r="G1123" s="42">
        <v>13021.85</v>
      </c>
      <c r="H1123" s="42">
        <v>11973.01</v>
      </c>
      <c r="I1123" s="42">
        <v>12327.23</v>
      </c>
      <c r="J1123" s="42">
        <v>14658.35</v>
      </c>
    </row>
    <row r="1124" spans="1:10" x14ac:dyDescent="0.35">
      <c r="A1124" s="29" t="s">
        <v>972</v>
      </c>
      <c r="B1124" s="29">
        <v>10330</v>
      </c>
      <c r="C1124" s="29" t="s">
        <v>4155</v>
      </c>
      <c r="D1124" s="29" t="s">
        <v>4157</v>
      </c>
      <c r="E1124" s="32" t="s">
        <v>4156</v>
      </c>
      <c r="F1124" s="31" t="s">
        <v>5926</v>
      </c>
      <c r="G1124" s="42">
        <v>15614.7</v>
      </c>
      <c r="H1124" s="42">
        <v>14357.03</v>
      </c>
      <c r="I1124" s="42">
        <v>14781.77</v>
      </c>
      <c r="J1124" s="42">
        <v>17577.05</v>
      </c>
    </row>
    <row r="1125" spans="1:10" x14ac:dyDescent="0.35">
      <c r="A1125" s="29" t="s">
        <v>972</v>
      </c>
      <c r="B1125" s="29">
        <v>10330</v>
      </c>
      <c r="C1125" s="29" t="s">
        <v>4158</v>
      </c>
      <c r="D1125" s="29" t="s">
        <v>4160</v>
      </c>
      <c r="E1125" s="32" t="s">
        <v>4159</v>
      </c>
      <c r="F1125" s="31" t="s">
        <v>5926</v>
      </c>
      <c r="G1125" s="42">
        <v>14904.41</v>
      </c>
      <c r="H1125" s="42">
        <v>13703.95</v>
      </c>
      <c r="I1125" s="42">
        <v>14109.37</v>
      </c>
      <c r="J1125" s="42">
        <v>16777.5</v>
      </c>
    </row>
    <row r="1126" spans="1:10" x14ac:dyDescent="0.35">
      <c r="A1126" s="33" t="s">
        <v>972</v>
      </c>
      <c r="B1126" s="33">
        <v>10330</v>
      </c>
      <c r="C1126" s="33" t="s">
        <v>4161</v>
      </c>
      <c r="D1126" s="33" t="s">
        <v>4163</v>
      </c>
      <c r="E1126" s="32" t="s">
        <v>4162</v>
      </c>
      <c r="F1126" s="31" t="s">
        <v>5926</v>
      </c>
      <c r="G1126" s="41">
        <v>15079.58</v>
      </c>
      <c r="H1126" s="41">
        <v>13865.01</v>
      </c>
      <c r="I1126" s="41">
        <v>14275.19</v>
      </c>
      <c r="J1126" s="41">
        <v>16974.68</v>
      </c>
    </row>
    <row r="1127" spans="1:10" x14ac:dyDescent="0.35">
      <c r="A1127" s="33" t="s">
        <v>972</v>
      </c>
      <c r="B1127" s="33">
        <v>10330</v>
      </c>
      <c r="C1127" s="33" t="s">
        <v>4164</v>
      </c>
      <c r="D1127" s="33" t="s">
        <v>4166</v>
      </c>
      <c r="E1127" s="32" t="s">
        <v>4165</v>
      </c>
      <c r="F1127" s="31" t="s">
        <v>5926</v>
      </c>
      <c r="G1127" s="41">
        <v>13868.81</v>
      </c>
      <c r="H1127" s="41">
        <v>12751.76</v>
      </c>
      <c r="I1127" s="41">
        <v>13129.01</v>
      </c>
      <c r="J1127" s="41">
        <v>15611.75</v>
      </c>
    </row>
    <row r="1128" spans="1:10" x14ac:dyDescent="0.35">
      <c r="A1128" s="33" t="s">
        <v>972</v>
      </c>
      <c r="B1128" s="33">
        <v>10330</v>
      </c>
      <c r="C1128" s="33" t="s">
        <v>4167</v>
      </c>
      <c r="D1128" s="33" t="s">
        <v>4169</v>
      </c>
      <c r="E1128" s="32" t="s">
        <v>4168</v>
      </c>
      <c r="F1128" s="31" t="s">
        <v>5926</v>
      </c>
      <c r="G1128" s="41">
        <v>11967.28</v>
      </c>
      <c r="H1128" s="41">
        <v>11003.39</v>
      </c>
      <c r="I1128" s="41">
        <v>11328.91</v>
      </c>
      <c r="J1128" s="41">
        <v>13471.25</v>
      </c>
    </row>
    <row r="1129" spans="1:10" x14ac:dyDescent="0.35">
      <c r="A1129" s="29" t="s">
        <v>972</v>
      </c>
      <c r="B1129" s="29">
        <v>10330</v>
      </c>
      <c r="C1129" s="29" t="s">
        <v>4170</v>
      </c>
      <c r="D1129" s="29" t="s">
        <v>4172</v>
      </c>
      <c r="E1129" s="32" t="s">
        <v>4171</v>
      </c>
      <c r="F1129" s="31" t="s">
        <v>5926</v>
      </c>
      <c r="G1129" s="42">
        <v>13083.44</v>
      </c>
      <c r="H1129" s="42">
        <v>12029.65</v>
      </c>
      <c r="I1129" s="42">
        <v>12385.54</v>
      </c>
      <c r="J1129" s="42">
        <v>14727.68</v>
      </c>
    </row>
    <row r="1130" spans="1:10" x14ac:dyDescent="0.35">
      <c r="A1130" s="29" t="s">
        <v>972</v>
      </c>
      <c r="B1130" s="29">
        <v>10330</v>
      </c>
      <c r="C1130" s="29" t="s">
        <v>4173</v>
      </c>
      <c r="D1130" s="29" t="s">
        <v>4175</v>
      </c>
      <c r="E1130" s="32" t="s">
        <v>4174</v>
      </c>
      <c r="F1130" s="31" t="s">
        <v>5926</v>
      </c>
      <c r="G1130" s="42">
        <v>13511.74</v>
      </c>
      <c r="H1130" s="42">
        <v>12423.45</v>
      </c>
      <c r="I1130" s="42">
        <v>12790.98</v>
      </c>
      <c r="J1130" s="42">
        <v>15209.8</v>
      </c>
    </row>
    <row r="1131" spans="1:10" x14ac:dyDescent="0.35">
      <c r="A1131" s="29" t="s">
        <v>972</v>
      </c>
      <c r="B1131" s="29">
        <v>10330</v>
      </c>
      <c r="C1131" s="29" t="s">
        <v>4176</v>
      </c>
      <c r="D1131" s="29" t="s">
        <v>4178</v>
      </c>
      <c r="E1131" s="32" t="s">
        <v>4177</v>
      </c>
      <c r="F1131" s="31" t="s">
        <v>5926</v>
      </c>
      <c r="G1131" s="42">
        <v>12464.36</v>
      </c>
      <c r="H1131" s="42">
        <v>11460.43</v>
      </c>
      <c r="I1131" s="42">
        <v>11799.48</v>
      </c>
      <c r="J1131" s="42">
        <v>14030.8</v>
      </c>
    </row>
    <row r="1132" spans="1:10" x14ac:dyDescent="0.35">
      <c r="A1132" s="29" t="s">
        <v>972</v>
      </c>
      <c r="B1132" s="29">
        <v>10330</v>
      </c>
      <c r="C1132" s="29" t="s">
        <v>4179</v>
      </c>
      <c r="D1132" s="29" t="s">
        <v>4180</v>
      </c>
      <c r="E1132" s="32" t="s">
        <v>4066</v>
      </c>
      <c r="F1132" s="31" t="s">
        <v>5926</v>
      </c>
      <c r="G1132" s="42">
        <v>15056.48</v>
      </c>
      <c r="H1132" s="42">
        <v>13843.77</v>
      </c>
      <c r="I1132" s="42">
        <v>14253.32</v>
      </c>
      <c r="J1132" s="42">
        <v>16948.669999999998</v>
      </c>
    </row>
    <row r="1133" spans="1:10" x14ac:dyDescent="0.35">
      <c r="A1133" s="29" t="s">
        <v>972</v>
      </c>
      <c r="B1133" s="29">
        <v>10330</v>
      </c>
      <c r="C1133" s="29" t="s">
        <v>4181</v>
      </c>
      <c r="D1133" s="29" t="s">
        <v>4183</v>
      </c>
      <c r="E1133" s="32" t="s">
        <v>4182</v>
      </c>
      <c r="F1133" s="31" t="s">
        <v>5926</v>
      </c>
      <c r="G1133" s="42">
        <v>12268.24</v>
      </c>
      <c r="H1133" s="42">
        <v>11280.11</v>
      </c>
      <c r="I1133" s="42">
        <v>11613.82</v>
      </c>
      <c r="J1133" s="42">
        <v>13810.04</v>
      </c>
    </row>
    <row r="1134" spans="1:10" ht="31" x14ac:dyDescent="0.35">
      <c r="A1134" s="29" t="s">
        <v>972</v>
      </c>
      <c r="B1134" s="29">
        <v>10330</v>
      </c>
      <c r="C1134" s="29" t="s">
        <v>4184</v>
      </c>
      <c r="D1134" s="29" t="s">
        <v>4186</v>
      </c>
      <c r="E1134" s="32" t="s">
        <v>4185</v>
      </c>
      <c r="F1134" s="31" t="s">
        <v>5926</v>
      </c>
      <c r="G1134" s="42">
        <v>15284.58</v>
      </c>
      <c r="H1134" s="42">
        <v>14053.5</v>
      </c>
      <c r="I1134" s="42">
        <v>14469.26</v>
      </c>
      <c r="J1134" s="42">
        <v>17205.439999999999</v>
      </c>
    </row>
    <row r="1135" spans="1:10" x14ac:dyDescent="0.35">
      <c r="A1135" s="29" t="s">
        <v>972</v>
      </c>
      <c r="B1135" s="29">
        <v>10330</v>
      </c>
      <c r="C1135" s="29" t="s">
        <v>4187</v>
      </c>
      <c r="D1135" s="29" t="s">
        <v>4189</v>
      </c>
      <c r="E1135" s="32" t="s">
        <v>4188</v>
      </c>
      <c r="F1135" s="31" t="s">
        <v>5926</v>
      </c>
      <c r="G1135" s="42">
        <v>14715.77</v>
      </c>
      <c r="H1135" s="42">
        <v>13530.5</v>
      </c>
      <c r="I1135" s="42">
        <v>13930.79</v>
      </c>
      <c r="J1135" s="42">
        <v>16565.150000000001</v>
      </c>
    </row>
    <row r="1136" spans="1:10" x14ac:dyDescent="0.35">
      <c r="A1136" s="29" t="s">
        <v>972</v>
      </c>
      <c r="B1136" s="29">
        <v>10330</v>
      </c>
      <c r="C1136" s="29" t="s">
        <v>4190</v>
      </c>
      <c r="D1136" s="29" t="s">
        <v>4192</v>
      </c>
      <c r="E1136" s="32" t="s">
        <v>4191</v>
      </c>
      <c r="F1136" s="31" t="s">
        <v>5926</v>
      </c>
      <c r="G1136" s="42">
        <v>14629.83</v>
      </c>
      <c r="H1136" s="42">
        <v>13451.48</v>
      </c>
      <c r="I1136" s="42">
        <v>13849.43</v>
      </c>
      <c r="J1136" s="42">
        <v>16468.41</v>
      </c>
    </row>
    <row r="1137" spans="1:10" x14ac:dyDescent="0.35">
      <c r="A1137" s="29" t="s">
        <v>972</v>
      </c>
      <c r="B1137" s="29">
        <v>10330</v>
      </c>
      <c r="C1137" s="29" t="s">
        <v>4193</v>
      </c>
      <c r="D1137" s="29" t="s">
        <v>4195</v>
      </c>
      <c r="E1137" s="32" t="s">
        <v>4194</v>
      </c>
      <c r="F1137" s="31" t="s">
        <v>5926</v>
      </c>
      <c r="G1137" s="42">
        <v>13508.85</v>
      </c>
      <c r="H1137" s="42">
        <v>12420.79</v>
      </c>
      <c r="I1137" s="42">
        <v>12788.25</v>
      </c>
      <c r="J1137" s="42">
        <v>15206.55</v>
      </c>
    </row>
    <row r="1138" spans="1:10" x14ac:dyDescent="0.35">
      <c r="A1138" s="29" t="s">
        <v>972</v>
      </c>
      <c r="B1138" s="29">
        <v>10330</v>
      </c>
      <c r="C1138" s="29" t="s">
        <v>4196</v>
      </c>
      <c r="D1138" s="29" t="s">
        <v>4198</v>
      </c>
      <c r="E1138" s="32" t="s">
        <v>4197</v>
      </c>
      <c r="F1138" s="31" t="s">
        <v>5926</v>
      </c>
      <c r="G1138" s="42">
        <v>14298.06</v>
      </c>
      <c r="H1138" s="42">
        <v>13146.44</v>
      </c>
      <c r="I1138" s="42">
        <v>13535.36</v>
      </c>
      <c r="J1138" s="42">
        <v>16094.95</v>
      </c>
    </row>
    <row r="1139" spans="1:10" x14ac:dyDescent="0.35">
      <c r="A1139" s="29" t="str">
        <f>TEXT(33,"00")</f>
        <v>33</v>
      </c>
      <c r="B1139" s="29">
        <v>66977</v>
      </c>
      <c r="C1139" s="29" t="s">
        <v>5928</v>
      </c>
      <c r="D1139" s="29" t="s">
        <v>5929</v>
      </c>
      <c r="E1139" s="31" t="s">
        <v>974</v>
      </c>
      <c r="F1139" s="31" t="s">
        <v>5927</v>
      </c>
      <c r="G1139" s="42">
        <v>15575.24</v>
      </c>
      <c r="H1139" s="42">
        <v>14320.75</v>
      </c>
      <c r="I1139" s="42">
        <v>14744.41</v>
      </c>
      <c r="J1139" s="42">
        <v>17532.63</v>
      </c>
    </row>
    <row r="1140" spans="1:10" x14ac:dyDescent="0.35">
      <c r="A1140" s="29" t="str">
        <f>TEXT(33,"00")</f>
        <v>33</v>
      </c>
      <c r="B1140" s="29">
        <v>66985</v>
      </c>
      <c r="C1140" s="29" t="s">
        <v>5928</v>
      </c>
      <c r="D1140" s="29" t="s">
        <v>5929</v>
      </c>
      <c r="E1140" s="31" t="s">
        <v>976</v>
      </c>
      <c r="F1140" s="31" t="s">
        <v>5927</v>
      </c>
      <c r="G1140" s="42">
        <v>16084.38</v>
      </c>
      <c r="H1140" s="42">
        <v>14788.88</v>
      </c>
      <c r="I1140" s="42">
        <v>15226.39</v>
      </c>
      <c r="J1140" s="42">
        <v>18105.759999999998</v>
      </c>
    </row>
    <row r="1141" spans="1:10" x14ac:dyDescent="0.35">
      <c r="A1141" s="29" t="str">
        <f>TEXT(33,"00")</f>
        <v>33</v>
      </c>
      <c r="B1141" s="29">
        <v>66993</v>
      </c>
      <c r="C1141" s="29" t="s">
        <v>5928</v>
      </c>
      <c r="D1141" s="29" t="s">
        <v>5929</v>
      </c>
      <c r="E1141" s="31" t="s">
        <v>978</v>
      </c>
      <c r="F1141" s="31" t="s">
        <v>5927</v>
      </c>
      <c r="G1141" s="42">
        <v>14050.71</v>
      </c>
      <c r="H1141" s="42">
        <v>12919.01</v>
      </c>
      <c r="I1141" s="42">
        <v>13301.21</v>
      </c>
      <c r="J1141" s="42">
        <v>15816.51</v>
      </c>
    </row>
    <row r="1142" spans="1:10" x14ac:dyDescent="0.35">
      <c r="A1142" s="29" t="s">
        <v>972</v>
      </c>
      <c r="B1142" s="29">
        <v>66993</v>
      </c>
      <c r="C1142" s="29" t="s">
        <v>4199</v>
      </c>
      <c r="D1142" s="29" t="s">
        <v>4201</v>
      </c>
      <c r="E1142" s="32" t="s">
        <v>4200</v>
      </c>
      <c r="F1142" s="31" t="s">
        <v>5926</v>
      </c>
      <c r="G1142" s="42">
        <v>12231.56</v>
      </c>
      <c r="H1142" s="42">
        <v>11246.38</v>
      </c>
      <c r="I1142" s="42">
        <v>11579.09</v>
      </c>
      <c r="J1142" s="42">
        <v>13768.74</v>
      </c>
    </row>
    <row r="1143" spans="1:10" x14ac:dyDescent="0.35">
      <c r="A1143" s="29" t="s">
        <v>972</v>
      </c>
      <c r="B1143" s="29">
        <v>66993</v>
      </c>
      <c r="C1143" s="29" t="s">
        <v>4202</v>
      </c>
      <c r="D1143" s="29" t="s">
        <v>4204</v>
      </c>
      <c r="E1143" s="32" t="s">
        <v>4203</v>
      </c>
      <c r="F1143" s="31" t="s">
        <v>5926</v>
      </c>
      <c r="G1143" s="42">
        <v>12274.58</v>
      </c>
      <c r="H1143" s="42">
        <v>11285.94</v>
      </c>
      <c r="I1143" s="42">
        <v>11619.82</v>
      </c>
      <c r="J1143" s="42">
        <v>13817.17</v>
      </c>
    </row>
    <row r="1144" spans="1:10" x14ac:dyDescent="0.35">
      <c r="A1144" s="29" t="str">
        <f>TEXT(33,"00")</f>
        <v>33</v>
      </c>
      <c r="B1144" s="29">
        <v>67033</v>
      </c>
      <c r="C1144" s="29" t="s">
        <v>5928</v>
      </c>
      <c r="D1144" s="29" t="s">
        <v>5929</v>
      </c>
      <c r="E1144" s="31" t="s">
        <v>980</v>
      </c>
      <c r="F1144" s="31" t="s">
        <v>5927</v>
      </c>
      <c r="G1144" s="42">
        <v>14214.33</v>
      </c>
      <c r="H1144" s="42">
        <v>13069.45</v>
      </c>
      <c r="I1144" s="42">
        <v>13456.1</v>
      </c>
      <c r="J1144" s="42">
        <v>16000.69</v>
      </c>
    </row>
    <row r="1145" spans="1:10" x14ac:dyDescent="0.35">
      <c r="A1145" s="29" t="str">
        <f>TEXT(33,"00")</f>
        <v>33</v>
      </c>
      <c r="B1145" s="29">
        <v>67041</v>
      </c>
      <c r="C1145" s="29" t="s">
        <v>5928</v>
      </c>
      <c r="D1145" s="29" t="s">
        <v>5929</v>
      </c>
      <c r="E1145" s="31" t="s">
        <v>982</v>
      </c>
      <c r="F1145" s="31" t="s">
        <v>5927</v>
      </c>
      <c r="G1145" s="42">
        <v>14493.44</v>
      </c>
      <c r="H1145" s="42">
        <v>13326.08</v>
      </c>
      <c r="I1145" s="42">
        <v>13720.32</v>
      </c>
      <c r="J1145" s="42">
        <v>16314.88</v>
      </c>
    </row>
    <row r="1146" spans="1:10" x14ac:dyDescent="0.35">
      <c r="A1146" s="29" t="str">
        <f>TEXT(33,"00")</f>
        <v>33</v>
      </c>
      <c r="B1146" s="29">
        <v>67058</v>
      </c>
      <c r="C1146" s="29" t="s">
        <v>5928</v>
      </c>
      <c r="D1146" s="29" t="s">
        <v>5929</v>
      </c>
      <c r="E1146" s="31" t="s">
        <v>984</v>
      </c>
      <c r="F1146" s="31" t="s">
        <v>5927</v>
      </c>
      <c r="G1146" s="42">
        <v>14985.25</v>
      </c>
      <c r="H1146" s="42">
        <v>13778.28</v>
      </c>
      <c r="I1146" s="42">
        <v>14185.9</v>
      </c>
      <c r="J1146" s="42">
        <v>16868.5</v>
      </c>
    </row>
    <row r="1147" spans="1:10" x14ac:dyDescent="0.35">
      <c r="A1147" s="29" t="s">
        <v>972</v>
      </c>
      <c r="B1147" s="29">
        <v>67058</v>
      </c>
      <c r="C1147" s="29" t="s">
        <v>4205</v>
      </c>
      <c r="D1147" s="29" t="s">
        <v>4207</v>
      </c>
      <c r="E1147" s="32" t="s">
        <v>4206</v>
      </c>
      <c r="F1147" s="31" t="s">
        <v>5926</v>
      </c>
      <c r="G1147" s="42">
        <v>12475.68</v>
      </c>
      <c r="H1147" s="42">
        <v>11470.84</v>
      </c>
      <c r="I1147" s="42">
        <v>11810.19</v>
      </c>
      <c r="J1147" s="42">
        <v>14043.54</v>
      </c>
    </row>
    <row r="1148" spans="1:10" x14ac:dyDescent="0.35">
      <c r="A1148" s="29" t="s">
        <v>972</v>
      </c>
      <c r="B1148" s="29">
        <v>67058</v>
      </c>
      <c r="C1148" s="29" t="s">
        <v>4208</v>
      </c>
      <c r="D1148" s="29" t="s">
        <v>4210</v>
      </c>
      <c r="E1148" s="32" t="s">
        <v>4209</v>
      </c>
      <c r="F1148" s="31" t="s">
        <v>5926</v>
      </c>
      <c r="G1148" s="42">
        <v>13183.54</v>
      </c>
      <c r="H1148" s="42">
        <v>12121.68</v>
      </c>
      <c r="I1148" s="42">
        <v>12480.29</v>
      </c>
      <c r="J1148" s="42">
        <v>14840.36</v>
      </c>
    </row>
    <row r="1149" spans="1:10" x14ac:dyDescent="0.35">
      <c r="A1149" s="29" t="str">
        <f>TEXT(33,"00")</f>
        <v>33</v>
      </c>
      <c r="B1149" s="29">
        <v>67082</v>
      </c>
      <c r="C1149" s="29" t="s">
        <v>5928</v>
      </c>
      <c r="D1149" s="29" t="s">
        <v>5929</v>
      </c>
      <c r="E1149" s="31" t="s">
        <v>986</v>
      </c>
      <c r="F1149" s="31" t="s">
        <v>5927</v>
      </c>
      <c r="G1149" s="42">
        <v>15700.36</v>
      </c>
      <c r="H1149" s="42">
        <v>14435.79</v>
      </c>
      <c r="I1149" s="42">
        <v>14862.86</v>
      </c>
      <c r="J1149" s="42">
        <v>17673.48</v>
      </c>
    </row>
    <row r="1150" spans="1:10" x14ac:dyDescent="0.35">
      <c r="A1150" s="29" t="s">
        <v>972</v>
      </c>
      <c r="B1150" s="29">
        <v>67082</v>
      </c>
      <c r="C1150" s="29" t="s">
        <v>4211</v>
      </c>
      <c r="D1150" s="29" t="s">
        <v>4213</v>
      </c>
      <c r="E1150" s="32" t="s">
        <v>4212</v>
      </c>
      <c r="F1150" s="31" t="s">
        <v>5926</v>
      </c>
      <c r="G1150" s="42">
        <v>12864</v>
      </c>
      <c r="H1150" s="42">
        <v>11827.89</v>
      </c>
      <c r="I1150" s="42">
        <v>12177.8</v>
      </c>
      <c r="J1150" s="42">
        <v>14480.67</v>
      </c>
    </row>
    <row r="1151" spans="1:10" x14ac:dyDescent="0.35">
      <c r="A1151" s="29" t="str">
        <f>TEXT(33,"00")</f>
        <v>33</v>
      </c>
      <c r="B1151" s="29">
        <v>67090</v>
      </c>
      <c r="C1151" s="29" t="s">
        <v>5928</v>
      </c>
      <c r="D1151" s="29" t="s">
        <v>5929</v>
      </c>
      <c r="E1151" s="31" t="s">
        <v>988</v>
      </c>
      <c r="F1151" s="31" t="s">
        <v>5927</v>
      </c>
      <c r="G1151" s="42">
        <v>15182.56</v>
      </c>
      <c r="H1151" s="42">
        <v>13959.69</v>
      </c>
      <c r="I1151" s="42">
        <v>14372.68</v>
      </c>
      <c r="J1151" s="42">
        <v>17090.599999999999</v>
      </c>
    </row>
    <row r="1152" spans="1:10" x14ac:dyDescent="0.35">
      <c r="A1152" s="29" t="str">
        <f>TEXT(33,"00")</f>
        <v>33</v>
      </c>
      <c r="B1152" s="29">
        <v>67116</v>
      </c>
      <c r="C1152" s="29" t="s">
        <v>5928</v>
      </c>
      <c r="D1152" s="29" t="s">
        <v>5929</v>
      </c>
      <c r="E1152" s="31" t="s">
        <v>990</v>
      </c>
      <c r="F1152" s="31" t="s">
        <v>5927</v>
      </c>
      <c r="G1152" s="42">
        <v>13630.12</v>
      </c>
      <c r="H1152" s="42">
        <v>12532.29</v>
      </c>
      <c r="I1152" s="42">
        <v>12903.05</v>
      </c>
      <c r="J1152" s="42">
        <v>15343.06</v>
      </c>
    </row>
    <row r="1153" spans="1:10" x14ac:dyDescent="0.35">
      <c r="A1153" s="29" t="s">
        <v>972</v>
      </c>
      <c r="B1153" s="29">
        <v>67116</v>
      </c>
      <c r="C1153" s="29" t="s">
        <v>4214</v>
      </c>
      <c r="D1153" s="29" t="s">
        <v>4216</v>
      </c>
      <c r="E1153" s="32" t="s">
        <v>4215</v>
      </c>
      <c r="F1153" s="31" t="s">
        <v>5926</v>
      </c>
      <c r="G1153" s="42">
        <v>11907.49</v>
      </c>
      <c r="H1153" s="42">
        <v>10948.42</v>
      </c>
      <c r="I1153" s="42">
        <v>11272.31</v>
      </c>
      <c r="J1153" s="42">
        <v>13403.95</v>
      </c>
    </row>
    <row r="1154" spans="1:10" x14ac:dyDescent="0.35">
      <c r="A1154" s="29" t="str">
        <f>TEXT(33,"00")</f>
        <v>33</v>
      </c>
      <c r="B1154" s="29">
        <v>67124</v>
      </c>
      <c r="C1154" s="29" t="s">
        <v>5928</v>
      </c>
      <c r="D1154" s="29" t="s">
        <v>5929</v>
      </c>
      <c r="E1154" s="31" t="s">
        <v>992</v>
      </c>
      <c r="F1154" s="31" t="s">
        <v>5927</v>
      </c>
      <c r="G1154" s="42">
        <v>15721.53</v>
      </c>
      <c r="H1154" s="42">
        <v>14455.26</v>
      </c>
      <c r="I1154" s="42">
        <v>14882.9</v>
      </c>
      <c r="J1154" s="42">
        <v>17697.310000000001</v>
      </c>
    </row>
    <row r="1155" spans="1:10" x14ac:dyDescent="0.35">
      <c r="A1155" s="29" t="str">
        <f>TEXT(33,"00")</f>
        <v>33</v>
      </c>
      <c r="B1155" s="29">
        <v>67157</v>
      </c>
      <c r="C1155" s="29" t="s">
        <v>5928</v>
      </c>
      <c r="D1155" s="29" t="s">
        <v>5929</v>
      </c>
      <c r="E1155" s="31" t="s">
        <v>994</v>
      </c>
      <c r="F1155" s="31" t="s">
        <v>5927</v>
      </c>
      <c r="G1155" s="42">
        <v>16037.22</v>
      </c>
      <c r="H1155" s="42">
        <v>14745.52</v>
      </c>
      <c r="I1155" s="42">
        <v>15181.75</v>
      </c>
      <c r="J1155" s="42">
        <v>18052.669999999998</v>
      </c>
    </row>
    <row r="1156" spans="1:10" x14ac:dyDescent="0.35">
      <c r="A1156" s="33" t="s">
        <v>972</v>
      </c>
      <c r="B1156" s="33">
        <v>67157</v>
      </c>
      <c r="C1156" s="33" t="s">
        <v>4217</v>
      </c>
      <c r="D1156" s="33" t="s">
        <v>4219</v>
      </c>
      <c r="E1156" s="32" t="s">
        <v>4218</v>
      </c>
      <c r="F1156" s="31" t="s">
        <v>5926</v>
      </c>
      <c r="G1156" s="41">
        <v>15379.86</v>
      </c>
      <c r="H1156" s="41">
        <v>14141.11</v>
      </c>
      <c r="I1156" s="41">
        <v>14559.46</v>
      </c>
      <c r="J1156" s="41">
        <v>17312.7</v>
      </c>
    </row>
    <row r="1157" spans="1:10" x14ac:dyDescent="0.35">
      <c r="A1157" s="29" t="str">
        <f>TEXT(33,"00")</f>
        <v>33</v>
      </c>
      <c r="B1157" s="29">
        <v>67173</v>
      </c>
      <c r="C1157" s="29" t="s">
        <v>5928</v>
      </c>
      <c r="D1157" s="29" t="s">
        <v>5929</v>
      </c>
      <c r="E1157" s="31" t="s">
        <v>996</v>
      </c>
      <c r="F1157" s="31" t="s">
        <v>5927</v>
      </c>
      <c r="G1157" s="42">
        <v>16401.03</v>
      </c>
      <c r="H1157" s="42">
        <v>15080.02</v>
      </c>
      <c r="I1157" s="42">
        <v>15526.15</v>
      </c>
      <c r="J1157" s="42">
        <v>18462.2</v>
      </c>
    </row>
    <row r="1158" spans="1:10" x14ac:dyDescent="0.35">
      <c r="A1158" s="29" t="s">
        <v>972</v>
      </c>
      <c r="B1158" s="29">
        <v>67173</v>
      </c>
      <c r="C1158" s="29" t="s">
        <v>4220</v>
      </c>
      <c r="D1158" s="29" t="s">
        <v>4222</v>
      </c>
      <c r="E1158" s="32" t="s">
        <v>4221</v>
      </c>
      <c r="F1158" s="31" t="s">
        <v>5926</v>
      </c>
      <c r="G1158" s="42">
        <v>16055.5</v>
      </c>
      <c r="H1158" s="42">
        <v>14762.33</v>
      </c>
      <c r="I1158" s="42">
        <v>15199.06</v>
      </c>
      <c r="J1158" s="42">
        <v>18073.25</v>
      </c>
    </row>
    <row r="1159" spans="1:10" x14ac:dyDescent="0.35">
      <c r="A1159" s="29" t="str">
        <f>TEXT(33,"00")</f>
        <v>33</v>
      </c>
      <c r="B1159" s="29">
        <v>67181</v>
      </c>
      <c r="C1159" s="29" t="s">
        <v>5928</v>
      </c>
      <c r="D1159" s="29" t="s">
        <v>5929</v>
      </c>
      <c r="E1159" s="31" t="s">
        <v>998</v>
      </c>
      <c r="F1159" s="31" t="s">
        <v>5927</v>
      </c>
      <c r="G1159" s="42">
        <v>15214.32</v>
      </c>
      <c r="H1159" s="42">
        <v>13988.9</v>
      </c>
      <c r="I1159" s="42">
        <v>14402.75</v>
      </c>
      <c r="J1159" s="42">
        <v>17126.349999999999</v>
      </c>
    </row>
    <row r="1160" spans="1:10" x14ac:dyDescent="0.35">
      <c r="A1160" s="29" t="s">
        <v>972</v>
      </c>
      <c r="B1160" s="29">
        <v>67181</v>
      </c>
      <c r="C1160" s="29" t="s">
        <v>4223</v>
      </c>
      <c r="D1160" s="29" t="s">
        <v>4225</v>
      </c>
      <c r="E1160" s="32" t="s">
        <v>4224</v>
      </c>
      <c r="F1160" s="31" t="s">
        <v>5926</v>
      </c>
      <c r="G1160" s="42">
        <v>12769.68</v>
      </c>
      <c r="H1160" s="42">
        <v>11741.16</v>
      </c>
      <c r="I1160" s="42">
        <v>12088.51</v>
      </c>
      <c r="J1160" s="42">
        <v>14374.49</v>
      </c>
    </row>
    <row r="1161" spans="1:10" x14ac:dyDescent="0.35">
      <c r="A1161" s="29" t="str">
        <f>TEXT(33,"00")</f>
        <v>33</v>
      </c>
      <c r="B1161" s="29">
        <v>67199</v>
      </c>
      <c r="C1161" s="29" t="s">
        <v>5928</v>
      </c>
      <c r="D1161" s="29" t="s">
        <v>5929</v>
      </c>
      <c r="E1161" s="31" t="s">
        <v>1000</v>
      </c>
      <c r="F1161" s="31" t="s">
        <v>5927</v>
      </c>
      <c r="G1161" s="42">
        <v>16114.21</v>
      </c>
      <c r="H1161" s="42">
        <v>14816.31</v>
      </c>
      <c r="I1161" s="42">
        <v>15254.64</v>
      </c>
      <c r="J1161" s="42">
        <v>18139.34</v>
      </c>
    </row>
    <row r="1162" spans="1:10" x14ac:dyDescent="0.35">
      <c r="A1162" s="29" t="s">
        <v>972</v>
      </c>
      <c r="B1162" s="29">
        <v>67199</v>
      </c>
      <c r="C1162" s="29" t="s">
        <v>4226</v>
      </c>
      <c r="D1162" s="29" t="s">
        <v>4228</v>
      </c>
      <c r="E1162" s="32" t="s">
        <v>4227</v>
      </c>
      <c r="F1162" s="31" t="s">
        <v>5926</v>
      </c>
      <c r="G1162" s="42">
        <v>15846.65</v>
      </c>
      <c r="H1162" s="42">
        <v>14570.3</v>
      </c>
      <c r="I1162" s="42">
        <v>15001.35</v>
      </c>
      <c r="J1162" s="42">
        <v>17838.150000000001</v>
      </c>
    </row>
    <row r="1163" spans="1:10" x14ac:dyDescent="0.35">
      <c r="A1163" s="29" t="str">
        <f>TEXT(33,"00")</f>
        <v>33</v>
      </c>
      <c r="B1163" s="29">
        <v>67207</v>
      </c>
      <c r="C1163" s="29" t="s">
        <v>5928</v>
      </c>
      <c r="D1163" s="29" t="s">
        <v>5929</v>
      </c>
      <c r="E1163" s="31" t="s">
        <v>1002</v>
      </c>
      <c r="F1163" s="31" t="s">
        <v>5927</v>
      </c>
      <c r="G1163" s="42">
        <v>14439.54</v>
      </c>
      <c r="H1163" s="42">
        <v>13276.52</v>
      </c>
      <c r="I1163" s="42">
        <v>13669.3</v>
      </c>
      <c r="J1163" s="42">
        <v>16254.21</v>
      </c>
    </row>
    <row r="1164" spans="1:10" x14ac:dyDescent="0.35">
      <c r="A1164" s="29" t="s">
        <v>972</v>
      </c>
      <c r="B1164" s="29">
        <v>67207</v>
      </c>
      <c r="C1164" s="29" t="s">
        <v>4229</v>
      </c>
      <c r="D1164" s="29" t="s">
        <v>4231</v>
      </c>
      <c r="E1164" s="32" t="s">
        <v>4230</v>
      </c>
      <c r="F1164" s="31" t="s">
        <v>5926</v>
      </c>
      <c r="G1164" s="42">
        <v>15798.53</v>
      </c>
      <c r="H1164" s="42">
        <v>14526.05</v>
      </c>
      <c r="I1164" s="42">
        <v>14955.79</v>
      </c>
      <c r="J1164" s="42">
        <v>17783.98</v>
      </c>
    </row>
    <row r="1165" spans="1:10" x14ac:dyDescent="0.35">
      <c r="A1165" s="29" t="str">
        <f>TEXT(33,"00")</f>
        <v>33</v>
      </c>
      <c r="B1165" s="29">
        <v>67215</v>
      </c>
      <c r="C1165" s="29" t="s">
        <v>5928</v>
      </c>
      <c r="D1165" s="29" t="s">
        <v>5929</v>
      </c>
      <c r="E1165" s="31" t="s">
        <v>1004</v>
      </c>
      <c r="F1165" s="31" t="s">
        <v>5927</v>
      </c>
      <c r="G1165" s="42">
        <v>14536.75</v>
      </c>
      <c r="H1165" s="42">
        <v>13365.9</v>
      </c>
      <c r="I1165" s="42">
        <v>13761.32</v>
      </c>
      <c r="J1165" s="42">
        <v>16363.63</v>
      </c>
    </row>
    <row r="1166" spans="1:10" x14ac:dyDescent="0.35">
      <c r="A1166" s="29" t="s">
        <v>972</v>
      </c>
      <c r="B1166" s="29">
        <v>67215</v>
      </c>
      <c r="C1166" s="29" t="s">
        <v>4232</v>
      </c>
      <c r="D1166" s="29" t="s">
        <v>4234</v>
      </c>
      <c r="E1166" s="32" t="s">
        <v>4233</v>
      </c>
      <c r="F1166" s="31" t="s">
        <v>5926</v>
      </c>
      <c r="G1166" s="42">
        <v>12771.61</v>
      </c>
      <c r="H1166" s="42">
        <v>11742.93</v>
      </c>
      <c r="I1166" s="42">
        <v>12090.34</v>
      </c>
      <c r="J1166" s="42">
        <v>14376.66</v>
      </c>
    </row>
    <row r="1167" spans="1:10" x14ac:dyDescent="0.35">
      <c r="A1167" s="29" t="str">
        <f>TEXT(33,"00")</f>
        <v>33</v>
      </c>
      <c r="B1167" s="29">
        <v>67231</v>
      </c>
      <c r="C1167" s="29" t="s">
        <v>5928</v>
      </c>
      <c r="D1167" s="29" t="s">
        <v>5929</v>
      </c>
      <c r="E1167" s="31" t="s">
        <v>1006</v>
      </c>
      <c r="F1167" s="31" t="s">
        <v>5927</v>
      </c>
      <c r="G1167" s="42">
        <v>14537.71</v>
      </c>
      <c r="H1167" s="42">
        <v>13366.79</v>
      </c>
      <c r="I1167" s="42">
        <v>13762.23</v>
      </c>
      <c r="J1167" s="42">
        <v>16364.72</v>
      </c>
    </row>
    <row r="1168" spans="1:10" x14ac:dyDescent="0.35">
      <c r="A1168" s="29" t="str">
        <f>TEXT(33,"00")</f>
        <v>33</v>
      </c>
      <c r="B1168" s="29">
        <v>67249</v>
      </c>
      <c r="C1168" s="29" t="s">
        <v>5928</v>
      </c>
      <c r="D1168" s="29" t="s">
        <v>5929</v>
      </c>
      <c r="E1168" s="31" t="s">
        <v>1008</v>
      </c>
      <c r="F1168" s="31" t="s">
        <v>5927</v>
      </c>
      <c r="G1168" s="42">
        <v>15957.33</v>
      </c>
      <c r="H1168" s="42">
        <v>14672.07</v>
      </c>
      <c r="I1168" s="42">
        <v>15106.13</v>
      </c>
      <c r="J1168" s="42">
        <v>17962.75</v>
      </c>
    </row>
    <row r="1169" spans="1:10" x14ac:dyDescent="0.35">
      <c r="A1169" s="29" t="s">
        <v>972</v>
      </c>
      <c r="B1169" s="29">
        <v>67249</v>
      </c>
      <c r="C1169" s="29" t="s">
        <v>4235</v>
      </c>
      <c r="D1169" s="29" t="s">
        <v>4237</v>
      </c>
      <c r="E1169" s="32" t="s">
        <v>4236</v>
      </c>
      <c r="F1169" s="31" t="s">
        <v>5926</v>
      </c>
      <c r="G1169" s="42">
        <v>13454.95</v>
      </c>
      <c r="H1169" s="42">
        <v>12371.24</v>
      </c>
      <c r="I1169" s="42">
        <v>12737.23</v>
      </c>
      <c r="J1169" s="42">
        <v>15145.88</v>
      </c>
    </row>
    <row r="1170" spans="1:10" x14ac:dyDescent="0.35">
      <c r="A1170" s="29" t="str">
        <f>TEXT(33,"00")</f>
        <v>33</v>
      </c>
      <c r="B1170" s="29">
        <v>73676</v>
      </c>
      <c r="C1170" s="29" t="s">
        <v>5928</v>
      </c>
      <c r="D1170" s="29" t="s">
        <v>5929</v>
      </c>
      <c r="E1170" s="31" t="s">
        <v>1010</v>
      </c>
      <c r="F1170" s="31" t="s">
        <v>5927</v>
      </c>
      <c r="G1170" s="42">
        <v>16358.68</v>
      </c>
      <c r="H1170" s="42">
        <v>15041.08</v>
      </c>
      <c r="I1170" s="42">
        <v>15486.06</v>
      </c>
      <c r="J1170" s="42">
        <v>18414.53</v>
      </c>
    </row>
    <row r="1171" spans="1:10" x14ac:dyDescent="0.35">
      <c r="A1171" s="29" t="s">
        <v>972</v>
      </c>
      <c r="B1171" s="29">
        <v>73676</v>
      </c>
      <c r="C1171" s="29" t="s">
        <v>4238</v>
      </c>
      <c r="D1171" s="29" t="s">
        <v>4240</v>
      </c>
      <c r="E1171" s="32" t="s">
        <v>4239</v>
      </c>
      <c r="F1171" s="31" t="s">
        <v>5926</v>
      </c>
      <c r="G1171" s="42">
        <v>15908.25</v>
      </c>
      <c r="H1171" s="42">
        <v>14626.93</v>
      </c>
      <c r="I1171" s="42">
        <v>15059.66</v>
      </c>
      <c r="J1171" s="42">
        <v>17907.490000000002</v>
      </c>
    </row>
    <row r="1172" spans="1:10" x14ac:dyDescent="0.35">
      <c r="A1172" s="29" t="str">
        <f>TEXT(33,"00")</f>
        <v>33</v>
      </c>
      <c r="B1172" s="29">
        <v>75176</v>
      </c>
      <c r="C1172" s="29" t="s">
        <v>5928</v>
      </c>
      <c r="D1172" s="29" t="s">
        <v>5929</v>
      </c>
      <c r="E1172" s="31" t="s">
        <v>1012</v>
      </c>
      <c r="F1172" s="31" t="s">
        <v>5927</v>
      </c>
      <c r="G1172" s="42">
        <v>14573.32</v>
      </c>
      <c r="H1172" s="42">
        <v>13399.53</v>
      </c>
      <c r="I1172" s="42">
        <v>13795.94</v>
      </c>
      <c r="J1172" s="42">
        <v>16404.8</v>
      </c>
    </row>
    <row r="1173" spans="1:10" x14ac:dyDescent="0.35">
      <c r="A1173" s="29" t="s">
        <v>972</v>
      </c>
      <c r="B1173" s="29">
        <v>75176</v>
      </c>
      <c r="C1173" s="29" t="s">
        <v>4241</v>
      </c>
      <c r="D1173" s="29" t="s">
        <v>4243</v>
      </c>
      <c r="E1173" s="32" t="s">
        <v>4242</v>
      </c>
      <c r="F1173" s="31" t="s">
        <v>5926</v>
      </c>
      <c r="G1173" s="42">
        <v>12440.13</v>
      </c>
      <c r="H1173" s="42">
        <v>11438.15</v>
      </c>
      <c r="I1173" s="42">
        <v>11776.54</v>
      </c>
      <c r="J1173" s="42">
        <v>14003.52</v>
      </c>
    </row>
    <row r="1174" spans="1:10" x14ac:dyDescent="0.35">
      <c r="A1174" s="29" t="str">
        <f>TEXT(33,"00")</f>
        <v>33</v>
      </c>
      <c r="B1174" s="29">
        <v>75192</v>
      </c>
      <c r="C1174" s="29" t="s">
        <v>5928</v>
      </c>
      <c r="D1174" s="29" t="s">
        <v>5929</v>
      </c>
      <c r="E1174" s="31" t="s">
        <v>1014</v>
      </c>
      <c r="F1174" s="31" t="s">
        <v>5927</v>
      </c>
      <c r="G1174" s="42">
        <v>12211.18</v>
      </c>
      <c r="H1174" s="42">
        <v>11227.64</v>
      </c>
      <c r="I1174" s="42">
        <v>11559.8</v>
      </c>
      <c r="J1174" s="42">
        <v>13745.8</v>
      </c>
    </row>
    <row r="1175" spans="1:10" x14ac:dyDescent="0.35">
      <c r="A1175" s="29" t="s">
        <v>972</v>
      </c>
      <c r="B1175" s="29">
        <v>75192</v>
      </c>
      <c r="C1175" s="29" t="s">
        <v>4244</v>
      </c>
      <c r="D1175" s="29" t="s">
        <v>4246</v>
      </c>
      <c r="E1175" s="32" t="s">
        <v>4245</v>
      </c>
      <c r="F1175" s="31" t="s">
        <v>5926</v>
      </c>
      <c r="G1175" s="42">
        <v>11740.37</v>
      </c>
      <c r="H1175" s="42">
        <v>10794.75</v>
      </c>
      <c r="I1175" s="42">
        <v>11114.1</v>
      </c>
      <c r="J1175" s="42">
        <v>13215.82</v>
      </c>
    </row>
    <row r="1176" spans="1:10" x14ac:dyDescent="0.35">
      <c r="A1176" s="29" t="s">
        <v>972</v>
      </c>
      <c r="B1176" s="29">
        <v>75192</v>
      </c>
      <c r="C1176" s="29" t="s">
        <v>4247</v>
      </c>
      <c r="D1176" s="29" t="s">
        <v>4249</v>
      </c>
      <c r="E1176" s="32" t="s">
        <v>4248</v>
      </c>
      <c r="F1176" s="31" t="s">
        <v>5926</v>
      </c>
      <c r="G1176" s="42">
        <v>11994</v>
      </c>
      <c r="H1176" s="42">
        <v>11027.96</v>
      </c>
      <c r="I1176" s="42">
        <v>11354.21</v>
      </c>
      <c r="J1176" s="42">
        <v>13501.33</v>
      </c>
    </row>
    <row r="1177" spans="1:10" x14ac:dyDescent="0.35">
      <c r="A1177" s="29" t="str">
        <f>TEXT(33,"00")</f>
        <v>33</v>
      </c>
      <c r="B1177" s="29">
        <v>75200</v>
      </c>
      <c r="C1177" s="29" t="s">
        <v>5928</v>
      </c>
      <c r="D1177" s="29" t="s">
        <v>5929</v>
      </c>
      <c r="E1177" s="31" t="s">
        <v>1016</v>
      </c>
      <c r="F1177" s="31" t="s">
        <v>5927</v>
      </c>
      <c r="G1177" s="42">
        <v>12557.21</v>
      </c>
      <c r="H1177" s="42">
        <v>11545.8</v>
      </c>
      <c r="I1177" s="42">
        <v>11887.37</v>
      </c>
      <c r="J1177" s="42">
        <v>14135.31</v>
      </c>
    </row>
    <row r="1178" spans="1:10" x14ac:dyDescent="0.35">
      <c r="A1178" s="29" t="str">
        <f>TEXT(33,"00")</f>
        <v>33</v>
      </c>
      <c r="B1178" s="29">
        <v>75242</v>
      </c>
      <c r="C1178" s="29" t="s">
        <v>5928</v>
      </c>
      <c r="D1178" s="29" t="s">
        <v>5929</v>
      </c>
      <c r="E1178" s="31" t="s">
        <v>1018</v>
      </c>
      <c r="F1178" s="31" t="s">
        <v>5927</v>
      </c>
      <c r="G1178" s="42">
        <v>15796.6</v>
      </c>
      <c r="H1178" s="42">
        <v>14524.28</v>
      </c>
      <c r="I1178" s="42">
        <v>14953.97</v>
      </c>
      <c r="J1178" s="42">
        <v>17781.82</v>
      </c>
    </row>
    <row r="1179" spans="1:10" x14ac:dyDescent="0.35">
      <c r="A1179" s="29" t="s">
        <v>1019</v>
      </c>
      <c r="B1179" s="29">
        <v>10348</v>
      </c>
      <c r="C1179" s="29" t="s">
        <v>4250</v>
      </c>
      <c r="D1179" s="29" t="s">
        <v>4252</v>
      </c>
      <c r="E1179" s="32" t="s">
        <v>4251</v>
      </c>
      <c r="F1179" s="31" t="s">
        <v>5926</v>
      </c>
      <c r="G1179" s="42">
        <v>14785.06</v>
      </c>
      <c r="H1179" s="42">
        <v>13594.22</v>
      </c>
      <c r="I1179" s="42">
        <v>13996.39</v>
      </c>
      <c r="J1179" s="42">
        <v>16643.150000000001</v>
      </c>
    </row>
    <row r="1180" spans="1:10" x14ac:dyDescent="0.35">
      <c r="A1180" s="29" t="s">
        <v>1019</v>
      </c>
      <c r="B1180" s="29">
        <v>10348</v>
      </c>
      <c r="C1180" s="29" t="s">
        <v>4253</v>
      </c>
      <c r="D1180" s="29" t="s">
        <v>4255</v>
      </c>
      <c r="E1180" s="32" t="s">
        <v>4254</v>
      </c>
      <c r="F1180" s="31" t="s">
        <v>5926</v>
      </c>
      <c r="G1180" s="42">
        <v>12331.65</v>
      </c>
      <c r="H1180" s="42">
        <v>11338.41</v>
      </c>
      <c r="I1180" s="42">
        <v>11673.85</v>
      </c>
      <c r="J1180" s="42">
        <v>13881.41</v>
      </c>
    </row>
    <row r="1181" spans="1:10" x14ac:dyDescent="0.35">
      <c r="A1181" s="29" t="s">
        <v>1019</v>
      </c>
      <c r="B1181" s="29">
        <v>10348</v>
      </c>
      <c r="C1181" s="29" t="s">
        <v>4256</v>
      </c>
      <c r="D1181" s="29" t="s">
        <v>4258</v>
      </c>
      <c r="E1181" s="32" t="s">
        <v>4257</v>
      </c>
      <c r="F1181" s="31" t="s">
        <v>5926</v>
      </c>
      <c r="G1181" s="42">
        <v>13891.45</v>
      </c>
      <c r="H1181" s="42">
        <v>12772.58</v>
      </c>
      <c r="I1181" s="42">
        <v>13150.44</v>
      </c>
      <c r="J1181" s="42">
        <v>15637.24</v>
      </c>
    </row>
    <row r="1182" spans="1:10" x14ac:dyDescent="0.35">
      <c r="A1182" s="29" t="str">
        <f>TEXT(34,"00")</f>
        <v>34</v>
      </c>
      <c r="B1182" s="29">
        <v>67280</v>
      </c>
      <c r="C1182" s="29" t="s">
        <v>5928</v>
      </c>
      <c r="D1182" s="29" t="s">
        <v>5929</v>
      </c>
      <c r="E1182" s="31" t="s">
        <v>1021</v>
      </c>
      <c r="F1182" s="31" t="s">
        <v>5927</v>
      </c>
      <c r="G1182" s="42">
        <v>12120.59</v>
      </c>
      <c r="H1182" s="42">
        <v>11144.35</v>
      </c>
      <c r="I1182" s="42">
        <v>11474.05</v>
      </c>
      <c r="J1182" s="42">
        <v>13643.83</v>
      </c>
    </row>
    <row r="1183" spans="1:10" x14ac:dyDescent="0.35">
      <c r="A1183" s="29" t="str">
        <f>TEXT(34,"00")</f>
        <v>34</v>
      </c>
      <c r="B1183" s="29">
        <v>67314</v>
      </c>
      <c r="C1183" s="29" t="s">
        <v>5928</v>
      </c>
      <c r="D1183" s="29" t="s">
        <v>5929</v>
      </c>
      <c r="E1183" s="31" t="s">
        <v>1023</v>
      </c>
      <c r="F1183" s="31" t="s">
        <v>5927</v>
      </c>
      <c r="G1183" s="42">
        <v>13124.83</v>
      </c>
      <c r="H1183" s="42">
        <v>12067.7</v>
      </c>
      <c r="I1183" s="42">
        <v>12424.71</v>
      </c>
      <c r="J1183" s="42">
        <v>14774.27</v>
      </c>
    </row>
    <row r="1184" spans="1:10" ht="31" x14ac:dyDescent="0.35">
      <c r="A1184" s="29" t="s">
        <v>1019</v>
      </c>
      <c r="B1184" s="29">
        <v>67314</v>
      </c>
      <c r="C1184" s="29" t="s">
        <v>4259</v>
      </c>
      <c r="D1184" s="29" t="s">
        <v>4261</v>
      </c>
      <c r="E1184" s="32" t="s">
        <v>4260</v>
      </c>
      <c r="F1184" s="31" t="s">
        <v>5926</v>
      </c>
      <c r="G1184" s="42">
        <v>12004.19</v>
      </c>
      <c r="H1184" s="42">
        <v>11037.33</v>
      </c>
      <c r="I1184" s="42">
        <v>11363.86</v>
      </c>
      <c r="J1184" s="42">
        <v>13512.8</v>
      </c>
    </row>
    <row r="1185" spans="1:10" ht="31" x14ac:dyDescent="0.35">
      <c r="A1185" s="29" t="s">
        <v>1019</v>
      </c>
      <c r="B1185" s="29">
        <v>67314</v>
      </c>
      <c r="C1185" s="29" t="s">
        <v>4262</v>
      </c>
      <c r="D1185" s="29" t="s">
        <v>4264</v>
      </c>
      <c r="E1185" s="32" t="s">
        <v>4263</v>
      </c>
      <c r="F1185" s="31" t="s">
        <v>5926</v>
      </c>
      <c r="G1185" s="42">
        <v>14266.3</v>
      </c>
      <c r="H1185" s="42">
        <v>13117.24</v>
      </c>
      <c r="I1185" s="42">
        <v>13505.3</v>
      </c>
      <c r="J1185" s="42">
        <v>16059.2</v>
      </c>
    </row>
    <row r="1186" spans="1:10" x14ac:dyDescent="0.35">
      <c r="A1186" s="29" t="s">
        <v>1019</v>
      </c>
      <c r="B1186" s="29">
        <v>67314</v>
      </c>
      <c r="C1186" s="29" t="s">
        <v>4265</v>
      </c>
      <c r="D1186" s="29" t="s">
        <v>4267</v>
      </c>
      <c r="E1186" s="32" t="s">
        <v>4266</v>
      </c>
      <c r="F1186" s="31" t="s">
        <v>5926</v>
      </c>
      <c r="G1186" s="42">
        <v>12749.47</v>
      </c>
      <c r="H1186" s="42">
        <v>11722.58</v>
      </c>
      <c r="I1186" s="42">
        <v>12069.38</v>
      </c>
      <c r="J1186" s="42">
        <v>14351.74</v>
      </c>
    </row>
    <row r="1187" spans="1:10" x14ac:dyDescent="0.35">
      <c r="A1187" s="29" t="str">
        <f>TEXT(34,"00")</f>
        <v>34</v>
      </c>
      <c r="B1187" s="29">
        <v>67322</v>
      </c>
      <c r="C1187" s="29" t="s">
        <v>5928</v>
      </c>
      <c r="D1187" s="29" t="s">
        <v>5929</v>
      </c>
      <c r="E1187" s="31" t="s">
        <v>1025</v>
      </c>
      <c r="F1187" s="31" t="s">
        <v>5927</v>
      </c>
      <c r="G1187" s="42">
        <v>13644.55</v>
      </c>
      <c r="H1187" s="42">
        <v>12545.57</v>
      </c>
      <c r="I1187" s="42">
        <v>12916.72</v>
      </c>
      <c r="J1187" s="42">
        <v>15359.31</v>
      </c>
    </row>
    <row r="1188" spans="1:10" x14ac:dyDescent="0.35">
      <c r="A1188" s="29" t="str">
        <f>TEXT(34,"00")</f>
        <v>34</v>
      </c>
      <c r="B1188" s="29">
        <v>67330</v>
      </c>
      <c r="C1188" s="29" t="s">
        <v>5928</v>
      </c>
      <c r="D1188" s="29" t="s">
        <v>5929</v>
      </c>
      <c r="E1188" s="31" t="s">
        <v>1027</v>
      </c>
      <c r="F1188" s="31" t="s">
        <v>5927</v>
      </c>
      <c r="G1188" s="42">
        <v>12222.5</v>
      </c>
      <c r="H1188" s="42">
        <v>11238.05</v>
      </c>
      <c r="I1188" s="42">
        <v>11570.52</v>
      </c>
      <c r="J1188" s="42">
        <v>13758.54</v>
      </c>
    </row>
    <row r="1189" spans="1:10" x14ac:dyDescent="0.35">
      <c r="A1189" s="29" t="s">
        <v>1019</v>
      </c>
      <c r="B1189" s="29">
        <v>67330</v>
      </c>
      <c r="C1189" s="29" t="s">
        <v>4268</v>
      </c>
      <c r="D1189" s="29" t="s">
        <v>4270</v>
      </c>
      <c r="E1189" s="32" t="s">
        <v>4269</v>
      </c>
      <c r="F1189" s="31" t="s">
        <v>5926</v>
      </c>
      <c r="G1189" s="42">
        <v>12129.2</v>
      </c>
      <c r="H1189" s="42">
        <v>11152.26</v>
      </c>
      <c r="I1189" s="42">
        <v>11482.19</v>
      </c>
      <c r="J1189" s="42">
        <v>13653.52</v>
      </c>
    </row>
    <row r="1190" spans="1:10" x14ac:dyDescent="0.35">
      <c r="A1190" s="29" t="s">
        <v>1019</v>
      </c>
      <c r="B1190" s="29">
        <v>67330</v>
      </c>
      <c r="C1190" s="29" t="s">
        <v>4271</v>
      </c>
      <c r="D1190" s="29" t="s">
        <v>4273</v>
      </c>
      <c r="E1190" s="32" t="s">
        <v>4272</v>
      </c>
      <c r="F1190" s="31" t="s">
        <v>5926</v>
      </c>
      <c r="G1190" s="42">
        <v>12523.92</v>
      </c>
      <c r="H1190" s="42">
        <v>11515.19</v>
      </c>
      <c r="I1190" s="42">
        <v>11855.86</v>
      </c>
      <c r="J1190" s="42">
        <v>14097.84</v>
      </c>
    </row>
    <row r="1191" spans="1:10" x14ac:dyDescent="0.35">
      <c r="A1191" s="29" t="str">
        <f>TEXT(34,"00")</f>
        <v>34</v>
      </c>
      <c r="B1191" s="29">
        <v>67348</v>
      </c>
      <c r="C1191" s="29" t="s">
        <v>5928</v>
      </c>
      <c r="D1191" s="29" t="s">
        <v>5929</v>
      </c>
      <c r="E1191" s="31" t="s">
        <v>1029</v>
      </c>
      <c r="F1191" s="31" t="s">
        <v>5927</v>
      </c>
      <c r="G1191" s="42">
        <v>13233.59</v>
      </c>
      <c r="H1191" s="42">
        <v>12167.7</v>
      </c>
      <c r="I1191" s="42">
        <v>12527.67</v>
      </c>
      <c r="J1191" s="42">
        <v>14896.7</v>
      </c>
    </row>
    <row r="1192" spans="1:10" x14ac:dyDescent="0.35">
      <c r="A1192" s="29" t="str">
        <f>TEXT(34,"00")</f>
        <v>34</v>
      </c>
      <c r="B1192" s="29">
        <v>67355</v>
      </c>
      <c r="C1192" s="29" t="s">
        <v>5928</v>
      </c>
      <c r="D1192" s="29" t="s">
        <v>5929</v>
      </c>
      <c r="E1192" s="31" t="s">
        <v>1031</v>
      </c>
      <c r="F1192" s="31" t="s">
        <v>5927</v>
      </c>
      <c r="G1192" s="42">
        <v>12530.03</v>
      </c>
      <c r="H1192" s="42">
        <v>11520.81</v>
      </c>
      <c r="I1192" s="42">
        <v>11861.65</v>
      </c>
      <c r="J1192" s="42">
        <v>14104.72</v>
      </c>
    </row>
    <row r="1193" spans="1:10" x14ac:dyDescent="0.35">
      <c r="A1193" s="29" t="str">
        <f>TEXT(34,"00")</f>
        <v>34</v>
      </c>
      <c r="B1193" s="29">
        <v>67413</v>
      </c>
      <c r="C1193" s="29" t="s">
        <v>5928</v>
      </c>
      <c r="D1193" s="29" t="s">
        <v>5929</v>
      </c>
      <c r="E1193" s="31" t="s">
        <v>1033</v>
      </c>
      <c r="F1193" s="31" t="s">
        <v>5927</v>
      </c>
      <c r="G1193" s="42">
        <v>14799.5</v>
      </c>
      <c r="H1193" s="42">
        <v>13607.49</v>
      </c>
      <c r="I1193" s="42">
        <v>14010.05</v>
      </c>
      <c r="J1193" s="42">
        <v>16659.400000000001</v>
      </c>
    </row>
    <row r="1194" spans="1:10" x14ac:dyDescent="0.35">
      <c r="A1194" s="29" t="s">
        <v>1019</v>
      </c>
      <c r="B1194" s="29">
        <v>67413</v>
      </c>
      <c r="C1194" s="29" t="s">
        <v>4274</v>
      </c>
      <c r="D1194" s="29" t="s">
        <v>4276</v>
      </c>
      <c r="E1194" s="32" t="s">
        <v>4275</v>
      </c>
      <c r="F1194" s="31" t="s">
        <v>5926</v>
      </c>
      <c r="G1194" s="42">
        <v>12068.51</v>
      </c>
      <c r="H1194" s="42">
        <v>11096.46</v>
      </c>
      <c r="I1194" s="42">
        <v>11424.74</v>
      </c>
      <c r="J1194" s="42">
        <v>13585.2</v>
      </c>
    </row>
    <row r="1195" spans="1:10" x14ac:dyDescent="0.35">
      <c r="A1195" s="29" t="str">
        <f>TEXT(34,"00")</f>
        <v>34</v>
      </c>
      <c r="B1195" s="29">
        <v>67421</v>
      </c>
      <c r="C1195" s="29" t="s">
        <v>5928</v>
      </c>
      <c r="D1195" s="29" t="s">
        <v>5929</v>
      </c>
      <c r="E1195" s="31" t="s">
        <v>1035</v>
      </c>
      <c r="F1195" s="31" t="s">
        <v>5927</v>
      </c>
      <c r="G1195" s="42">
        <v>15893.81</v>
      </c>
      <c r="H1195" s="42">
        <v>14613.66</v>
      </c>
      <c r="I1195" s="42">
        <v>15045.99</v>
      </c>
      <c r="J1195" s="42">
        <v>17891.240000000002</v>
      </c>
    </row>
    <row r="1196" spans="1:10" x14ac:dyDescent="0.35">
      <c r="A1196" s="29" t="s">
        <v>1019</v>
      </c>
      <c r="B1196" s="29">
        <v>67421</v>
      </c>
      <c r="C1196" s="29" t="s">
        <v>4277</v>
      </c>
      <c r="D1196" s="29" t="s">
        <v>4279</v>
      </c>
      <c r="E1196" s="32" t="s">
        <v>4278</v>
      </c>
      <c r="F1196" s="31" t="s">
        <v>5926</v>
      </c>
      <c r="G1196" s="42">
        <v>15026.64</v>
      </c>
      <c r="H1196" s="42">
        <v>13816.33</v>
      </c>
      <c r="I1196" s="42">
        <v>14225.08</v>
      </c>
      <c r="J1196" s="42">
        <v>16915.09</v>
      </c>
    </row>
    <row r="1197" spans="1:10" x14ac:dyDescent="0.35">
      <c r="A1197" s="29" t="s">
        <v>1019</v>
      </c>
      <c r="B1197" s="29">
        <v>67421</v>
      </c>
      <c r="C1197" s="29" t="s">
        <v>4280</v>
      </c>
      <c r="D1197" s="29" t="s">
        <v>4282</v>
      </c>
      <c r="E1197" s="32" t="s">
        <v>4281</v>
      </c>
      <c r="F1197" s="31" t="s">
        <v>5926</v>
      </c>
      <c r="G1197" s="42">
        <v>15939.1</v>
      </c>
      <c r="H1197" s="42">
        <v>14655.3</v>
      </c>
      <c r="I1197" s="42">
        <v>15088.87</v>
      </c>
      <c r="J1197" s="42">
        <v>17942.23</v>
      </c>
    </row>
    <row r="1198" spans="1:10" x14ac:dyDescent="0.35">
      <c r="A1198" s="29" t="s">
        <v>1019</v>
      </c>
      <c r="B1198" s="29">
        <v>67421</v>
      </c>
      <c r="C1198" s="29" t="s">
        <v>4283</v>
      </c>
      <c r="D1198" s="29" t="s">
        <v>4285</v>
      </c>
      <c r="E1198" s="32" t="s">
        <v>4284</v>
      </c>
      <c r="F1198" s="31" t="s">
        <v>5926</v>
      </c>
      <c r="G1198" s="42">
        <v>15574.28</v>
      </c>
      <c r="H1198" s="42">
        <v>14319.86</v>
      </c>
      <c r="I1198" s="42">
        <v>14743.5</v>
      </c>
      <c r="J1198" s="42">
        <v>17531.55</v>
      </c>
    </row>
    <row r="1199" spans="1:10" x14ac:dyDescent="0.35">
      <c r="A1199" s="29" t="str">
        <f>TEXT(34,"00")</f>
        <v>34</v>
      </c>
      <c r="B1199" s="29">
        <v>67439</v>
      </c>
      <c r="C1199" s="29" t="s">
        <v>5928</v>
      </c>
      <c r="D1199" s="29" t="s">
        <v>5929</v>
      </c>
      <c r="E1199" s="31" t="s">
        <v>1037</v>
      </c>
      <c r="F1199" s="31" t="s">
        <v>5927</v>
      </c>
      <c r="G1199" s="42">
        <v>13853.41</v>
      </c>
      <c r="H1199" s="42">
        <v>12737.6</v>
      </c>
      <c r="I1199" s="42">
        <v>13114.43</v>
      </c>
      <c r="J1199" s="42">
        <v>15594.41</v>
      </c>
    </row>
    <row r="1200" spans="1:10" x14ac:dyDescent="0.35">
      <c r="A1200" s="29" t="s">
        <v>1019</v>
      </c>
      <c r="B1200" s="29">
        <v>67439</v>
      </c>
      <c r="C1200" s="29" t="s">
        <v>4286</v>
      </c>
      <c r="D1200" s="29" t="s">
        <v>4288</v>
      </c>
      <c r="E1200" s="32" t="s">
        <v>4287</v>
      </c>
      <c r="F1200" s="31" t="s">
        <v>5926</v>
      </c>
      <c r="G1200" s="42">
        <v>14267.83</v>
      </c>
      <c r="H1200" s="42">
        <v>13118.64</v>
      </c>
      <c r="I1200" s="42">
        <v>13506.74</v>
      </c>
      <c r="J1200" s="42">
        <v>16060.92</v>
      </c>
    </row>
    <row r="1201" spans="1:10" x14ac:dyDescent="0.35">
      <c r="A1201" s="29" t="s">
        <v>1019</v>
      </c>
      <c r="B1201" s="29">
        <v>67439</v>
      </c>
      <c r="C1201" s="29" t="s">
        <v>4289</v>
      </c>
      <c r="D1201" s="29" t="s">
        <v>4291</v>
      </c>
      <c r="E1201" s="32" t="s">
        <v>4290</v>
      </c>
      <c r="F1201" s="31" t="s">
        <v>5926</v>
      </c>
      <c r="G1201" s="42">
        <v>12526.86</v>
      </c>
      <c r="H1201" s="42">
        <v>11517.9</v>
      </c>
      <c r="I1201" s="42">
        <v>11858.64</v>
      </c>
      <c r="J1201" s="42">
        <v>14101.15</v>
      </c>
    </row>
    <row r="1202" spans="1:10" x14ac:dyDescent="0.35">
      <c r="A1202" s="29" t="s">
        <v>1019</v>
      </c>
      <c r="B1202" s="29">
        <v>67439</v>
      </c>
      <c r="C1202" s="29" t="s">
        <v>4292</v>
      </c>
      <c r="D1202" s="29" t="s">
        <v>4294</v>
      </c>
      <c r="E1202" s="32" t="s">
        <v>4293</v>
      </c>
      <c r="F1202" s="31" t="s">
        <v>5926</v>
      </c>
      <c r="G1202" s="42">
        <v>14135.35</v>
      </c>
      <c r="H1202" s="42">
        <v>12996.83</v>
      </c>
      <c r="I1202" s="42">
        <v>13381.33</v>
      </c>
      <c r="J1202" s="42">
        <v>15911.79</v>
      </c>
    </row>
    <row r="1203" spans="1:10" ht="31" x14ac:dyDescent="0.35">
      <c r="A1203" s="29" t="s">
        <v>1019</v>
      </c>
      <c r="B1203" s="29">
        <v>67439</v>
      </c>
      <c r="C1203" s="29" t="s">
        <v>4295</v>
      </c>
      <c r="D1203" s="29" t="s">
        <v>4297</v>
      </c>
      <c r="E1203" s="32" t="s">
        <v>4296</v>
      </c>
      <c r="F1203" s="31" t="s">
        <v>5926</v>
      </c>
      <c r="G1203" s="42">
        <v>12484.74</v>
      </c>
      <c r="H1203" s="42">
        <v>11479.17</v>
      </c>
      <c r="I1203" s="42">
        <v>11818.77</v>
      </c>
      <c r="J1203" s="42">
        <v>14053.74</v>
      </c>
    </row>
    <row r="1204" spans="1:10" x14ac:dyDescent="0.35">
      <c r="A1204" s="29" t="s">
        <v>1019</v>
      </c>
      <c r="B1204" s="29">
        <v>67439</v>
      </c>
      <c r="C1204" s="29" t="s">
        <v>4298</v>
      </c>
      <c r="D1204" s="29" t="s">
        <v>4300</v>
      </c>
      <c r="E1204" s="32" t="s">
        <v>4299</v>
      </c>
      <c r="F1204" s="31" t="s">
        <v>5926</v>
      </c>
      <c r="G1204" s="42">
        <v>12422.01</v>
      </c>
      <c r="H1204" s="42">
        <v>11421.49</v>
      </c>
      <c r="I1204" s="42">
        <v>11759.39</v>
      </c>
      <c r="J1204" s="42">
        <v>13983.13</v>
      </c>
    </row>
    <row r="1205" spans="1:10" x14ac:dyDescent="0.35">
      <c r="A1205" s="29" t="s">
        <v>1019</v>
      </c>
      <c r="B1205" s="29">
        <v>67439</v>
      </c>
      <c r="C1205" s="29" t="s">
        <v>4301</v>
      </c>
      <c r="D1205" s="29" t="s">
        <v>4303</v>
      </c>
      <c r="E1205" s="32" t="s">
        <v>4302</v>
      </c>
      <c r="F1205" s="31" t="s">
        <v>5926</v>
      </c>
      <c r="G1205" s="42">
        <v>14011.48</v>
      </c>
      <c r="H1205" s="42">
        <v>12882.94</v>
      </c>
      <c r="I1205" s="42">
        <v>13264.07</v>
      </c>
      <c r="J1205" s="42">
        <v>15772.35</v>
      </c>
    </row>
    <row r="1206" spans="1:10" x14ac:dyDescent="0.35">
      <c r="A1206" s="29" t="s">
        <v>1019</v>
      </c>
      <c r="B1206" s="29">
        <v>67439</v>
      </c>
      <c r="C1206" s="29" t="s">
        <v>4304</v>
      </c>
      <c r="D1206" s="29" t="s">
        <v>4306</v>
      </c>
      <c r="E1206" s="32" t="s">
        <v>4305</v>
      </c>
      <c r="F1206" s="31" t="s">
        <v>5926</v>
      </c>
      <c r="G1206" s="42">
        <v>15391.18</v>
      </c>
      <c r="H1206" s="42">
        <v>14151.52</v>
      </c>
      <c r="I1206" s="42">
        <v>14570.18</v>
      </c>
      <c r="J1206" s="42">
        <v>17325.45</v>
      </c>
    </row>
    <row r="1207" spans="1:10" x14ac:dyDescent="0.35">
      <c r="A1207" s="29" t="s">
        <v>1019</v>
      </c>
      <c r="B1207" s="29">
        <v>67439</v>
      </c>
      <c r="C1207" s="29" t="s">
        <v>4307</v>
      </c>
      <c r="D1207" s="29" t="s">
        <v>4309</v>
      </c>
      <c r="E1207" s="32" t="s">
        <v>4308</v>
      </c>
      <c r="F1207" s="31" t="s">
        <v>5926</v>
      </c>
      <c r="G1207" s="42">
        <v>14058.58</v>
      </c>
      <c r="H1207" s="42">
        <v>12926.25</v>
      </c>
      <c r="I1207" s="42">
        <v>13308.66</v>
      </c>
      <c r="J1207" s="42">
        <v>15825.37</v>
      </c>
    </row>
    <row r="1208" spans="1:10" x14ac:dyDescent="0.35">
      <c r="A1208" s="29" t="s">
        <v>1019</v>
      </c>
      <c r="B1208" s="29">
        <v>67439</v>
      </c>
      <c r="C1208" s="29" t="s">
        <v>4310</v>
      </c>
      <c r="D1208" s="29" t="s">
        <v>4312</v>
      </c>
      <c r="E1208" s="32" t="s">
        <v>4311</v>
      </c>
      <c r="F1208" s="31" t="s">
        <v>5926</v>
      </c>
      <c r="G1208" s="42">
        <v>11885.75</v>
      </c>
      <c r="H1208" s="42">
        <v>10928.43</v>
      </c>
      <c r="I1208" s="42">
        <v>11251.73</v>
      </c>
      <c r="J1208" s="42">
        <v>13379.48</v>
      </c>
    </row>
    <row r="1209" spans="1:10" ht="31" x14ac:dyDescent="0.35">
      <c r="A1209" s="29" t="s">
        <v>1019</v>
      </c>
      <c r="B1209" s="29">
        <v>67439</v>
      </c>
      <c r="C1209" s="29" t="s">
        <v>4313</v>
      </c>
      <c r="D1209" s="29" t="s">
        <v>4315</v>
      </c>
      <c r="E1209" s="32" t="s">
        <v>4314</v>
      </c>
      <c r="F1209" s="31" t="s">
        <v>5926</v>
      </c>
      <c r="G1209" s="42">
        <v>13942.41</v>
      </c>
      <c r="H1209" s="42">
        <v>12819.43</v>
      </c>
      <c r="I1209" s="42">
        <v>13198.68</v>
      </c>
      <c r="J1209" s="42">
        <v>15694.6</v>
      </c>
    </row>
    <row r="1210" spans="1:10" x14ac:dyDescent="0.35">
      <c r="A1210" s="29" t="s">
        <v>1019</v>
      </c>
      <c r="B1210" s="29">
        <v>67439</v>
      </c>
      <c r="C1210" s="29" t="s">
        <v>4316</v>
      </c>
      <c r="D1210" s="29" t="s">
        <v>4318</v>
      </c>
      <c r="E1210" s="32" t="s">
        <v>4317</v>
      </c>
      <c r="F1210" s="31" t="s">
        <v>5926</v>
      </c>
      <c r="G1210" s="42">
        <v>14272.81</v>
      </c>
      <c r="H1210" s="42">
        <v>13123.22</v>
      </c>
      <c r="I1210" s="42">
        <v>13511.46</v>
      </c>
      <c r="J1210" s="42">
        <v>16066.52</v>
      </c>
    </row>
    <row r="1211" spans="1:10" ht="31" x14ac:dyDescent="0.35">
      <c r="A1211" s="29" t="s">
        <v>1019</v>
      </c>
      <c r="B1211" s="29">
        <v>67439</v>
      </c>
      <c r="C1211" s="29" t="s">
        <v>4319</v>
      </c>
      <c r="D1211" s="29" t="s">
        <v>4321</v>
      </c>
      <c r="E1211" s="32" t="s">
        <v>4320</v>
      </c>
      <c r="F1211" s="31" t="s">
        <v>5926</v>
      </c>
      <c r="G1211" s="42">
        <v>14269.64</v>
      </c>
      <c r="H1211" s="42">
        <v>13120.31</v>
      </c>
      <c r="I1211" s="42">
        <v>13508.46</v>
      </c>
      <c r="J1211" s="42">
        <v>16062.96</v>
      </c>
    </row>
    <row r="1212" spans="1:10" x14ac:dyDescent="0.35">
      <c r="A1212" s="29" t="s">
        <v>1019</v>
      </c>
      <c r="B1212" s="29">
        <v>67439</v>
      </c>
      <c r="C1212" s="29" t="s">
        <v>4322</v>
      </c>
      <c r="D1212" s="29" t="s">
        <v>4324</v>
      </c>
      <c r="E1212" s="32" t="s">
        <v>4323</v>
      </c>
      <c r="F1212" s="31" t="s">
        <v>5926</v>
      </c>
      <c r="G1212" s="42">
        <v>13497.3</v>
      </c>
      <c r="H1212" s="42">
        <v>12410.17</v>
      </c>
      <c r="I1212" s="42">
        <v>12777.32</v>
      </c>
      <c r="J1212" s="42">
        <v>15193.55</v>
      </c>
    </row>
    <row r="1213" spans="1:10" ht="31" x14ac:dyDescent="0.35">
      <c r="A1213" s="29" t="s">
        <v>1019</v>
      </c>
      <c r="B1213" s="29">
        <v>67439</v>
      </c>
      <c r="C1213" s="29" t="s">
        <v>4325</v>
      </c>
      <c r="D1213" s="29" t="s">
        <v>4327</v>
      </c>
      <c r="E1213" s="32" t="s">
        <v>4326</v>
      </c>
      <c r="F1213" s="31" t="s">
        <v>5926</v>
      </c>
      <c r="G1213" s="42">
        <v>15737.89</v>
      </c>
      <c r="H1213" s="42">
        <v>14470.3</v>
      </c>
      <c r="I1213" s="42">
        <v>14898.39</v>
      </c>
      <c r="J1213" s="42">
        <v>17715.73</v>
      </c>
    </row>
    <row r="1214" spans="1:10" x14ac:dyDescent="0.35">
      <c r="A1214" s="29" t="s">
        <v>1019</v>
      </c>
      <c r="B1214" s="29">
        <v>67439</v>
      </c>
      <c r="C1214" s="29" t="s">
        <v>4328</v>
      </c>
      <c r="D1214" s="29" t="s">
        <v>4330</v>
      </c>
      <c r="E1214" s="32" t="s">
        <v>4329</v>
      </c>
      <c r="F1214" s="31" t="s">
        <v>5926</v>
      </c>
      <c r="G1214" s="42">
        <v>14338.48</v>
      </c>
      <c r="H1214" s="42">
        <v>13183.61</v>
      </c>
      <c r="I1214" s="42">
        <v>13573.63</v>
      </c>
      <c r="J1214" s="42">
        <v>16140.45</v>
      </c>
    </row>
    <row r="1215" spans="1:10" x14ac:dyDescent="0.35">
      <c r="A1215" s="29" t="str">
        <f>TEXT(34,"00")</f>
        <v>34</v>
      </c>
      <c r="B1215" s="29">
        <v>67447</v>
      </c>
      <c r="C1215" s="29" t="s">
        <v>5928</v>
      </c>
      <c r="D1215" s="29" t="s">
        <v>5929</v>
      </c>
      <c r="E1215" s="31" t="s">
        <v>1039</v>
      </c>
      <c r="F1215" s="31" t="s">
        <v>5927</v>
      </c>
      <c r="G1215" s="42">
        <v>13364.48</v>
      </c>
      <c r="H1215" s="42">
        <v>12288.05</v>
      </c>
      <c r="I1215" s="42">
        <v>12651.58</v>
      </c>
      <c r="J1215" s="42">
        <v>15044.04</v>
      </c>
    </row>
    <row r="1216" spans="1:10" ht="31" x14ac:dyDescent="0.35">
      <c r="A1216" s="29" t="s">
        <v>1019</v>
      </c>
      <c r="B1216" s="29">
        <v>67447</v>
      </c>
      <c r="C1216" s="29" t="s">
        <v>4331</v>
      </c>
      <c r="D1216" s="29" t="s">
        <v>4333</v>
      </c>
      <c r="E1216" s="32" t="s">
        <v>4332</v>
      </c>
      <c r="F1216" s="31" t="s">
        <v>5926</v>
      </c>
      <c r="G1216" s="42">
        <v>12112.67</v>
      </c>
      <c r="H1216" s="42">
        <v>11137.06</v>
      </c>
      <c r="I1216" s="42">
        <v>11466.54</v>
      </c>
      <c r="J1216" s="42">
        <v>13634.91</v>
      </c>
    </row>
    <row r="1217" spans="1:10" x14ac:dyDescent="0.35">
      <c r="A1217" s="29" t="s">
        <v>1019</v>
      </c>
      <c r="B1217" s="29">
        <v>67447</v>
      </c>
      <c r="C1217" s="29" t="s">
        <v>4334</v>
      </c>
      <c r="D1217" s="29" t="s">
        <v>4336</v>
      </c>
      <c r="E1217" s="32" t="s">
        <v>4335</v>
      </c>
      <c r="F1217" s="31" t="s">
        <v>5926</v>
      </c>
      <c r="G1217" s="42">
        <v>12003.06</v>
      </c>
      <c r="H1217" s="42">
        <v>11036.28</v>
      </c>
      <c r="I1217" s="42">
        <v>11362.78</v>
      </c>
      <c r="J1217" s="42">
        <v>13511.52</v>
      </c>
    </row>
    <row r="1218" spans="1:10" ht="31" x14ac:dyDescent="0.35">
      <c r="A1218" s="29" t="s">
        <v>1019</v>
      </c>
      <c r="B1218" s="29">
        <v>67447</v>
      </c>
      <c r="C1218" s="29" t="s">
        <v>4337</v>
      </c>
      <c r="D1218" s="29" t="s">
        <v>4339</v>
      </c>
      <c r="E1218" s="32" t="s">
        <v>4338</v>
      </c>
      <c r="F1218" s="31" t="s">
        <v>5926</v>
      </c>
      <c r="G1218" s="42">
        <v>15461.84</v>
      </c>
      <c r="H1218" s="42">
        <v>14216.48</v>
      </c>
      <c r="I1218" s="42">
        <v>14637.06</v>
      </c>
      <c r="J1218" s="42">
        <v>17404.98</v>
      </c>
    </row>
    <row r="1219" spans="1:10" x14ac:dyDescent="0.35">
      <c r="A1219" s="29" t="s">
        <v>1019</v>
      </c>
      <c r="B1219" s="29">
        <v>67447</v>
      </c>
      <c r="C1219" s="29" t="s">
        <v>4340</v>
      </c>
      <c r="D1219" s="29" t="s">
        <v>4342</v>
      </c>
      <c r="E1219" s="32" t="s">
        <v>4341</v>
      </c>
      <c r="F1219" s="31" t="s">
        <v>5926</v>
      </c>
      <c r="G1219" s="42">
        <v>15401.83</v>
      </c>
      <c r="H1219" s="42">
        <v>14161.3</v>
      </c>
      <c r="I1219" s="42">
        <v>14580.25</v>
      </c>
      <c r="J1219" s="42">
        <v>17337.43</v>
      </c>
    </row>
    <row r="1220" spans="1:10" x14ac:dyDescent="0.35">
      <c r="A1220" s="29" t="s">
        <v>1019</v>
      </c>
      <c r="B1220" s="29">
        <v>67447</v>
      </c>
      <c r="C1220" s="29" t="s">
        <v>4343</v>
      </c>
      <c r="D1220" s="29" t="s">
        <v>4345</v>
      </c>
      <c r="E1220" s="32" t="s">
        <v>4344</v>
      </c>
      <c r="F1220" s="31" t="s">
        <v>5926</v>
      </c>
      <c r="G1220" s="42">
        <v>15434.72</v>
      </c>
      <c r="H1220" s="42">
        <v>14191.55</v>
      </c>
      <c r="I1220" s="42">
        <v>14611.39</v>
      </c>
      <c r="J1220" s="42">
        <v>17374.45</v>
      </c>
    </row>
    <row r="1221" spans="1:10" x14ac:dyDescent="0.35">
      <c r="A1221" s="29" t="s">
        <v>1019</v>
      </c>
      <c r="B1221" s="29">
        <v>67447</v>
      </c>
      <c r="C1221" s="29" t="s">
        <v>4346</v>
      </c>
      <c r="D1221" s="29" t="s">
        <v>4348</v>
      </c>
      <c r="E1221" s="32" t="s">
        <v>4347</v>
      </c>
      <c r="F1221" s="31" t="s">
        <v>5926</v>
      </c>
      <c r="G1221" s="42">
        <v>12120.59</v>
      </c>
      <c r="H1221" s="42">
        <v>11144.35</v>
      </c>
      <c r="I1221" s="42">
        <v>11474.05</v>
      </c>
      <c r="J1221" s="42">
        <v>13643.83</v>
      </c>
    </row>
    <row r="1222" spans="1:10" x14ac:dyDescent="0.35">
      <c r="A1222" s="29" t="s">
        <v>1019</v>
      </c>
      <c r="B1222" s="29">
        <v>67447</v>
      </c>
      <c r="C1222" s="29" t="s">
        <v>4349</v>
      </c>
      <c r="D1222" s="29" t="s">
        <v>4351</v>
      </c>
      <c r="E1222" s="32" t="s">
        <v>4350</v>
      </c>
      <c r="F1222" s="31" t="s">
        <v>5926</v>
      </c>
      <c r="G1222" s="42">
        <v>12514.86</v>
      </c>
      <c r="H1222" s="42">
        <v>11506.86</v>
      </c>
      <c r="I1222" s="42">
        <v>11847.28</v>
      </c>
      <c r="J1222" s="42">
        <v>14087.64</v>
      </c>
    </row>
    <row r="1223" spans="1:10" x14ac:dyDescent="0.35">
      <c r="A1223" s="29" t="s">
        <v>1019</v>
      </c>
      <c r="B1223" s="29">
        <v>67447</v>
      </c>
      <c r="C1223" s="29" t="s">
        <v>4352</v>
      </c>
      <c r="D1223" s="29" t="s">
        <v>4354</v>
      </c>
      <c r="E1223" s="32" t="s">
        <v>4353</v>
      </c>
      <c r="F1223" s="31" t="s">
        <v>5926</v>
      </c>
      <c r="G1223" s="42">
        <v>13696.47</v>
      </c>
      <c r="H1223" s="42">
        <v>12593.3</v>
      </c>
      <c r="I1223" s="42">
        <v>12965.86</v>
      </c>
      <c r="J1223" s="42">
        <v>15417.75</v>
      </c>
    </row>
    <row r="1224" spans="1:10" x14ac:dyDescent="0.35">
      <c r="A1224" s="29" t="s">
        <v>1019</v>
      </c>
      <c r="B1224" s="29">
        <v>67447</v>
      </c>
      <c r="C1224" s="29" t="s">
        <v>4355</v>
      </c>
      <c r="D1224" s="29" t="s">
        <v>4357</v>
      </c>
      <c r="E1224" s="32" t="s">
        <v>4356</v>
      </c>
      <c r="F1224" s="31" t="s">
        <v>5926</v>
      </c>
      <c r="G1224" s="42">
        <v>12932.34</v>
      </c>
      <c r="H1224" s="42">
        <v>11890.72</v>
      </c>
      <c r="I1224" s="42">
        <v>12242.49</v>
      </c>
      <c r="J1224" s="42">
        <v>14557.59</v>
      </c>
    </row>
    <row r="1225" spans="1:10" x14ac:dyDescent="0.35">
      <c r="A1225" s="29" t="s">
        <v>1019</v>
      </c>
      <c r="B1225" s="29">
        <v>67447</v>
      </c>
      <c r="C1225" s="29" t="s">
        <v>4358</v>
      </c>
      <c r="D1225" s="29" t="s">
        <v>4360</v>
      </c>
      <c r="E1225" s="32" t="s">
        <v>4359</v>
      </c>
      <c r="F1225" s="31" t="s">
        <v>5926</v>
      </c>
      <c r="G1225" s="42">
        <v>12415.67</v>
      </c>
      <c r="H1225" s="42">
        <v>11415.66</v>
      </c>
      <c r="I1225" s="42">
        <v>11753.38</v>
      </c>
      <c r="J1225" s="42">
        <v>13975.99</v>
      </c>
    </row>
    <row r="1226" spans="1:10" x14ac:dyDescent="0.35">
      <c r="A1226" s="29" t="str">
        <f>TEXT(34,"00")</f>
        <v>34</v>
      </c>
      <c r="B1226" s="29">
        <v>73973</v>
      </c>
      <c r="C1226" s="29" t="s">
        <v>5928</v>
      </c>
      <c r="D1226" s="29" t="s">
        <v>5929</v>
      </c>
      <c r="E1226" s="31" t="s">
        <v>1041</v>
      </c>
      <c r="F1226" s="31" t="s">
        <v>5927</v>
      </c>
      <c r="G1226" s="42">
        <v>13341.38</v>
      </c>
      <c r="H1226" s="42">
        <v>12266.81</v>
      </c>
      <c r="I1226" s="42">
        <v>12629.72</v>
      </c>
      <c r="J1226" s="42">
        <v>15018.04</v>
      </c>
    </row>
    <row r="1227" spans="1:10" x14ac:dyDescent="0.35">
      <c r="A1227" s="29" t="str">
        <f>TEXT(34,"00")</f>
        <v>34</v>
      </c>
      <c r="B1227" s="29">
        <v>75283</v>
      </c>
      <c r="C1227" s="29" t="s">
        <v>5928</v>
      </c>
      <c r="D1227" s="29" t="s">
        <v>5929</v>
      </c>
      <c r="E1227" s="31" t="s">
        <v>1043</v>
      </c>
      <c r="F1227" s="31" t="s">
        <v>5927</v>
      </c>
      <c r="G1227" s="42">
        <v>14042.05</v>
      </c>
      <c r="H1227" s="42">
        <v>12911.05</v>
      </c>
      <c r="I1227" s="42">
        <v>13293.01</v>
      </c>
      <c r="J1227" s="42">
        <v>15806.76</v>
      </c>
    </row>
    <row r="1228" spans="1:10" x14ac:dyDescent="0.35">
      <c r="A1228" s="29" t="s">
        <v>1019</v>
      </c>
      <c r="B1228" s="29">
        <v>75283</v>
      </c>
      <c r="C1228" s="29" t="s">
        <v>4361</v>
      </c>
      <c r="D1228" s="29" t="s">
        <v>4363</v>
      </c>
      <c r="E1228" s="32" t="s">
        <v>4362</v>
      </c>
      <c r="F1228" s="31" t="s">
        <v>5926</v>
      </c>
      <c r="G1228" s="42">
        <v>12249.22</v>
      </c>
      <c r="H1228" s="42">
        <v>11262.62</v>
      </c>
      <c r="I1228" s="42">
        <v>11595.81</v>
      </c>
      <c r="J1228" s="42">
        <v>13788.62</v>
      </c>
    </row>
    <row r="1229" spans="1:10" x14ac:dyDescent="0.35">
      <c r="A1229" s="33" t="s">
        <v>1019</v>
      </c>
      <c r="B1229" s="33">
        <v>75283</v>
      </c>
      <c r="C1229" s="33" t="s">
        <v>4364</v>
      </c>
      <c r="D1229" s="33" t="s">
        <v>4366</v>
      </c>
      <c r="E1229" s="32" t="s">
        <v>4365</v>
      </c>
      <c r="F1229" s="31" t="s">
        <v>5926</v>
      </c>
      <c r="G1229" s="41">
        <v>12259.64</v>
      </c>
      <c r="H1229" s="41">
        <v>11272.2</v>
      </c>
      <c r="I1229" s="41">
        <v>11605.68</v>
      </c>
      <c r="J1229" s="41">
        <v>13800.35</v>
      </c>
    </row>
    <row r="1230" spans="1:10" x14ac:dyDescent="0.35">
      <c r="A1230" s="29" t="s">
        <v>1019</v>
      </c>
      <c r="B1230" s="29">
        <v>75283</v>
      </c>
      <c r="C1230" s="29" t="s">
        <v>4367</v>
      </c>
      <c r="D1230" s="29" t="s">
        <v>4369</v>
      </c>
      <c r="E1230" s="32" t="s">
        <v>4368</v>
      </c>
      <c r="F1230" s="31" t="s">
        <v>5926</v>
      </c>
      <c r="G1230" s="42">
        <v>12334.14</v>
      </c>
      <c r="H1230" s="42">
        <v>11340.7</v>
      </c>
      <c r="I1230" s="42">
        <v>11676.21</v>
      </c>
      <c r="J1230" s="42">
        <v>13884.22</v>
      </c>
    </row>
    <row r="1231" spans="1:10" x14ac:dyDescent="0.35">
      <c r="A1231" s="29" t="s">
        <v>1019</v>
      </c>
      <c r="B1231" s="29">
        <v>75283</v>
      </c>
      <c r="C1231" s="29" t="s">
        <v>4370</v>
      </c>
      <c r="D1231" s="29" t="s">
        <v>4372</v>
      </c>
      <c r="E1231" s="32" t="s">
        <v>4371</v>
      </c>
      <c r="F1231" s="31" t="s">
        <v>5926</v>
      </c>
      <c r="G1231" s="42">
        <v>13504.04</v>
      </c>
      <c r="H1231" s="42">
        <v>12416.37</v>
      </c>
      <c r="I1231" s="42">
        <v>12783.69</v>
      </c>
      <c r="J1231" s="42">
        <v>15201.13</v>
      </c>
    </row>
    <row r="1232" spans="1:10" x14ac:dyDescent="0.35">
      <c r="A1232" s="29" t="s">
        <v>1019</v>
      </c>
      <c r="B1232" s="29">
        <v>75283</v>
      </c>
      <c r="C1232" s="29" t="s">
        <v>4373</v>
      </c>
      <c r="D1232" s="29" t="s">
        <v>4375</v>
      </c>
      <c r="E1232" s="32" t="s">
        <v>4374</v>
      </c>
      <c r="F1232" s="31" t="s">
        <v>5926</v>
      </c>
      <c r="G1232" s="42">
        <v>12385.55</v>
      </c>
      <c r="H1232" s="42">
        <v>11387.97</v>
      </c>
      <c r="I1232" s="42">
        <v>11724.87</v>
      </c>
      <c r="J1232" s="42">
        <v>13942.08</v>
      </c>
    </row>
    <row r="1233" spans="1:10" x14ac:dyDescent="0.35">
      <c r="A1233" s="29" t="s">
        <v>1019</v>
      </c>
      <c r="B1233" s="29">
        <v>75283</v>
      </c>
      <c r="C1233" s="29" t="s">
        <v>4376</v>
      </c>
      <c r="D1233" s="29" t="s">
        <v>4378</v>
      </c>
      <c r="E1233" s="32" t="s">
        <v>4377</v>
      </c>
      <c r="F1233" s="31" t="s">
        <v>5926</v>
      </c>
      <c r="G1233" s="42">
        <v>12275.49</v>
      </c>
      <c r="H1233" s="42">
        <v>11286.77</v>
      </c>
      <c r="I1233" s="42">
        <v>11620.68</v>
      </c>
      <c r="J1233" s="42">
        <v>13818.19</v>
      </c>
    </row>
    <row r="1234" spans="1:10" x14ac:dyDescent="0.35">
      <c r="A1234" s="29" t="str">
        <f>TEXT(34,"00")</f>
        <v>34</v>
      </c>
      <c r="B1234" s="29">
        <v>76505</v>
      </c>
      <c r="C1234" s="29" t="s">
        <v>5928</v>
      </c>
      <c r="D1234" s="29" t="s">
        <v>5929</v>
      </c>
      <c r="E1234" s="31" t="s">
        <v>1045</v>
      </c>
      <c r="F1234" s="31" t="s">
        <v>5927</v>
      </c>
      <c r="G1234" s="42">
        <v>16011.23</v>
      </c>
      <c r="H1234" s="42">
        <v>14721.62</v>
      </c>
      <c r="I1234" s="42">
        <v>15157.15</v>
      </c>
      <c r="J1234" s="42">
        <v>18023.419999999998</v>
      </c>
    </row>
    <row r="1235" spans="1:10" x14ac:dyDescent="0.35">
      <c r="A1235" s="33" t="s">
        <v>1019</v>
      </c>
      <c r="B1235" s="33">
        <v>76505</v>
      </c>
      <c r="C1235" s="33" t="s">
        <v>4379</v>
      </c>
      <c r="D1235" s="33" t="s">
        <v>4381</v>
      </c>
      <c r="E1235" s="32" t="s">
        <v>4380</v>
      </c>
      <c r="F1235" s="31" t="s">
        <v>5926</v>
      </c>
      <c r="G1235" s="41">
        <v>15983.32</v>
      </c>
      <c r="H1235" s="41">
        <v>14695.96</v>
      </c>
      <c r="I1235" s="41">
        <v>15130.73</v>
      </c>
      <c r="J1235" s="41">
        <v>17992</v>
      </c>
    </row>
    <row r="1236" spans="1:10" x14ac:dyDescent="0.35">
      <c r="A1236" s="29" t="s">
        <v>1019</v>
      </c>
      <c r="B1236" s="29">
        <v>76505</v>
      </c>
      <c r="C1236" s="29" t="s">
        <v>4382</v>
      </c>
      <c r="D1236" s="29" t="s">
        <v>4384</v>
      </c>
      <c r="E1236" s="32" t="s">
        <v>4383</v>
      </c>
      <c r="F1236" s="31" t="s">
        <v>5926</v>
      </c>
      <c r="G1236" s="42">
        <v>15936.16</v>
      </c>
      <c r="H1236" s="42">
        <v>14652.6</v>
      </c>
      <c r="I1236" s="42">
        <v>15086.08</v>
      </c>
      <c r="J1236" s="42">
        <v>17938.91</v>
      </c>
    </row>
    <row r="1237" spans="1:10" x14ac:dyDescent="0.35">
      <c r="A1237" s="29" t="s">
        <v>1019</v>
      </c>
      <c r="B1237" s="29">
        <v>76505</v>
      </c>
      <c r="C1237" s="29" t="s">
        <v>4385</v>
      </c>
      <c r="D1237" s="29" t="s">
        <v>4387</v>
      </c>
      <c r="E1237" s="32" t="s">
        <v>4386</v>
      </c>
      <c r="F1237" s="31" t="s">
        <v>5926</v>
      </c>
      <c r="G1237" s="42">
        <v>13097.88</v>
      </c>
      <c r="H1237" s="42">
        <v>12042.92</v>
      </c>
      <c r="I1237" s="42">
        <v>12399.2</v>
      </c>
      <c r="J1237" s="42">
        <v>14743.94</v>
      </c>
    </row>
    <row r="1238" spans="1:10" x14ac:dyDescent="0.35">
      <c r="A1238" s="29" t="s">
        <v>1019</v>
      </c>
      <c r="B1238" s="29">
        <v>76505</v>
      </c>
      <c r="C1238" s="29" t="s">
        <v>4388</v>
      </c>
      <c r="D1238" s="29" t="s">
        <v>4390</v>
      </c>
      <c r="E1238" s="32" t="s">
        <v>4389</v>
      </c>
      <c r="F1238" s="31" t="s">
        <v>5926</v>
      </c>
      <c r="G1238" s="42">
        <v>14880.35</v>
      </c>
      <c r="H1238" s="42">
        <v>13681.82</v>
      </c>
      <c r="I1238" s="42">
        <v>14086.59</v>
      </c>
      <c r="J1238" s="42">
        <v>16750.41</v>
      </c>
    </row>
    <row r="1239" spans="1:10" x14ac:dyDescent="0.35">
      <c r="A1239" s="29" t="s">
        <v>1019</v>
      </c>
      <c r="B1239" s="29">
        <v>76505</v>
      </c>
      <c r="C1239" s="29" t="s">
        <v>4391</v>
      </c>
      <c r="D1239" s="29" t="s">
        <v>4393</v>
      </c>
      <c r="E1239" s="32" t="s">
        <v>4392</v>
      </c>
      <c r="F1239" s="31" t="s">
        <v>5926</v>
      </c>
      <c r="G1239" s="42">
        <v>15374.09</v>
      </c>
      <c r="H1239" s="42">
        <v>14135.8</v>
      </c>
      <c r="I1239" s="42">
        <v>14553.99</v>
      </c>
      <c r="J1239" s="42">
        <v>17306.2</v>
      </c>
    </row>
    <row r="1240" spans="1:10" x14ac:dyDescent="0.35">
      <c r="A1240" s="29" t="s">
        <v>1019</v>
      </c>
      <c r="B1240" s="29">
        <v>76505</v>
      </c>
      <c r="C1240" s="29" t="s">
        <v>4394</v>
      </c>
      <c r="D1240" s="29" t="s">
        <v>4396</v>
      </c>
      <c r="E1240" s="32" t="s">
        <v>4395</v>
      </c>
      <c r="F1240" s="31" t="s">
        <v>5926</v>
      </c>
      <c r="G1240" s="42">
        <v>15639.72</v>
      </c>
      <c r="H1240" s="42">
        <v>14380.04</v>
      </c>
      <c r="I1240" s="42">
        <v>14805.46</v>
      </c>
      <c r="J1240" s="42">
        <v>17605.22</v>
      </c>
    </row>
    <row r="1241" spans="1:10" ht="31" x14ac:dyDescent="0.35">
      <c r="A1241" s="29" t="s">
        <v>1019</v>
      </c>
      <c r="B1241" s="29">
        <v>76505</v>
      </c>
      <c r="C1241" s="29" t="s">
        <v>4397</v>
      </c>
      <c r="D1241" s="29" t="s">
        <v>4399</v>
      </c>
      <c r="E1241" s="32" t="s">
        <v>4398</v>
      </c>
      <c r="F1241" s="31" t="s">
        <v>5926</v>
      </c>
      <c r="G1241" s="42">
        <v>14493.44</v>
      </c>
      <c r="H1241" s="42">
        <v>13326.08</v>
      </c>
      <c r="I1241" s="42">
        <v>13720.32</v>
      </c>
      <c r="J1241" s="42">
        <v>16314.88</v>
      </c>
    </row>
    <row r="1242" spans="1:10" x14ac:dyDescent="0.35">
      <c r="A1242" s="29" t="s">
        <v>1019</v>
      </c>
      <c r="B1242" s="29">
        <v>76505</v>
      </c>
      <c r="C1242" s="29" t="s">
        <v>4400</v>
      </c>
      <c r="D1242" s="29" t="s">
        <v>4402</v>
      </c>
      <c r="E1242" s="32" t="s">
        <v>4401</v>
      </c>
      <c r="F1242" s="31" t="s">
        <v>5926</v>
      </c>
      <c r="G1242" s="42">
        <v>16215.5</v>
      </c>
      <c r="H1242" s="42">
        <v>14909.44</v>
      </c>
      <c r="I1242" s="42">
        <v>15350.52</v>
      </c>
      <c r="J1242" s="42">
        <v>18253.36</v>
      </c>
    </row>
    <row r="1243" spans="1:10" x14ac:dyDescent="0.35">
      <c r="A1243" s="29" t="s">
        <v>1019</v>
      </c>
      <c r="B1243" s="29">
        <v>76505</v>
      </c>
      <c r="C1243" s="29" t="s">
        <v>4403</v>
      </c>
      <c r="D1243" s="29" t="s">
        <v>4405</v>
      </c>
      <c r="E1243" s="32" t="s">
        <v>4404</v>
      </c>
      <c r="F1243" s="31" t="s">
        <v>5926</v>
      </c>
      <c r="G1243" s="42">
        <v>16140.54</v>
      </c>
      <c r="H1243" s="42">
        <v>14840.52</v>
      </c>
      <c r="I1243" s="42">
        <v>15279.56</v>
      </c>
      <c r="J1243" s="42">
        <v>18168.98</v>
      </c>
    </row>
    <row r="1244" spans="1:10" x14ac:dyDescent="0.35">
      <c r="A1244" s="29" t="s">
        <v>1019</v>
      </c>
      <c r="B1244" s="29">
        <v>76505</v>
      </c>
      <c r="C1244" s="29" t="s">
        <v>4406</v>
      </c>
      <c r="D1244" s="29" t="s">
        <v>4408</v>
      </c>
      <c r="E1244" s="32" t="s">
        <v>4407</v>
      </c>
      <c r="F1244" s="31" t="s">
        <v>5926</v>
      </c>
      <c r="G1244" s="42">
        <v>16077.13</v>
      </c>
      <c r="H1244" s="42">
        <v>14782.21</v>
      </c>
      <c r="I1244" s="42">
        <v>15219.53</v>
      </c>
      <c r="J1244" s="42">
        <v>18097.599999999999</v>
      </c>
    </row>
    <row r="1245" spans="1:10" x14ac:dyDescent="0.35">
      <c r="A1245" s="29" t="s">
        <v>1019</v>
      </c>
      <c r="B1245" s="29">
        <v>76505</v>
      </c>
      <c r="C1245" s="29" t="s">
        <v>4409</v>
      </c>
      <c r="D1245" s="29" t="s">
        <v>4411</v>
      </c>
      <c r="E1245" s="32" t="s">
        <v>4410</v>
      </c>
      <c r="F1245" s="31" t="s">
        <v>5926</v>
      </c>
      <c r="G1245" s="42">
        <v>15158.5</v>
      </c>
      <c r="H1245" s="42">
        <v>13937.57</v>
      </c>
      <c r="I1245" s="42">
        <v>14349.9</v>
      </c>
      <c r="J1245" s="42">
        <v>17063.52</v>
      </c>
    </row>
    <row r="1246" spans="1:10" x14ac:dyDescent="0.35">
      <c r="A1246" s="29" t="s">
        <v>1046</v>
      </c>
      <c r="B1246" s="29">
        <v>10355</v>
      </c>
      <c r="C1246" s="29" t="s">
        <v>4412</v>
      </c>
      <c r="D1246" s="29" t="s">
        <v>4414</v>
      </c>
      <c r="E1246" s="32" t="s">
        <v>4413</v>
      </c>
      <c r="F1246" s="31" t="s">
        <v>5926</v>
      </c>
      <c r="G1246" s="42">
        <v>13685.54</v>
      </c>
      <c r="H1246" s="42">
        <v>12583.26</v>
      </c>
      <c r="I1246" s="42">
        <v>12955.52</v>
      </c>
      <c r="J1246" s="42">
        <v>15405.45</v>
      </c>
    </row>
    <row r="1247" spans="1:10" x14ac:dyDescent="0.35">
      <c r="A1247" s="29" t="str">
        <f>TEXT(35,"00")</f>
        <v>35</v>
      </c>
      <c r="B1247" s="29">
        <v>67454</v>
      </c>
      <c r="C1247" s="29" t="s">
        <v>5928</v>
      </c>
      <c r="D1247" s="29" t="s">
        <v>5929</v>
      </c>
      <c r="E1247" s="31" t="s">
        <v>1048</v>
      </c>
      <c r="F1247" s="31" t="s">
        <v>5927</v>
      </c>
      <c r="G1247" s="42">
        <v>12310.82</v>
      </c>
      <c r="H1247" s="42">
        <v>11319.26</v>
      </c>
      <c r="I1247" s="42">
        <v>11654.13</v>
      </c>
      <c r="J1247" s="42">
        <v>13857.96</v>
      </c>
    </row>
    <row r="1248" spans="1:10" x14ac:dyDescent="0.35">
      <c r="A1248" s="29" t="str">
        <f>TEXT(35,"00")</f>
        <v>35</v>
      </c>
      <c r="B1248" s="29">
        <v>67462</v>
      </c>
      <c r="C1248" s="29" t="s">
        <v>5928</v>
      </c>
      <c r="D1248" s="29" t="s">
        <v>5929</v>
      </c>
      <c r="E1248" s="31" t="s">
        <v>1050</v>
      </c>
      <c r="F1248" s="31" t="s">
        <v>5927</v>
      </c>
      <c r="G1248" s="42">
        <v>12507.61</v>
      </c>
      <c r="H1248" s="42">
        <v>11500.2</v>
      </c>
      <c r="I1248" s="42">
        <v>11840.42</v>
      </c>
      <c r="J1248" s="42">
        <v>14079.49</v>
      </c>
    </row>
    <row r="1249" spans="1:10" x14ac:dyDescent="0.35">
      <c r="A1249" s="29" t="str">
        <f>TEXT(35,"00")</f>
        <v>35</v>
      </c>
      <c r="B1249" s="29">
        <v>67470</v>
      </c>
      <c r="C1249" s="29" t="s">
        <v>5928</v>
      </c>
      <c r="D1249" s="29" t="s">
        <v>5929</v>
      </c>
      <c r="E1249" s="31" t="s">
        <v>1052</v>
      </c>
      <c r="F1249" s="31" t="s">
        <v>5927</v>
      </c>
      <c r="G1249" s="42">
        <v>13606.06</v>
      </c>
      <c r="H1249" s="42">
        <v>12510.17</v>
      </c>
      <c r="I1249" s="42">
        <v>12880.27</v>
      </c>
      <c r="J1249" s="42">
        <v>15315.98</v>
      </c>
    </row>
    <row r="1250" spans="1:10" x14ac:dyDescent="0.35">
      <c r="A1250" s="29" t="s">
        <v>1046</v>
      </c>
      <c r="B1250" s="29">
        <v>67470</v>
      </c>
      <c r="C1250" s="29" t="s">
        <v>4415</v>
      </c>
      <c r="D1250" s="29" t="s">
        <v>4417</v>
      </c>
      <c r="E1250" s="32" t="s">
        <v>4416</v>
      </c>
      <c r="F1250" s="31" t="s">
        <v>5926</v>
      </c>
      <c r="G1250" s="42">
        <v>13611.27</v>
      </c>
      <c r="H1250" s="42">
        <v>12514.96</v>
      </c>
      <c r="I1250" s="42">
        <v>12885.2</v>
      </c>
      <c r="J1250" s="42">
        <v>15321.84</v>
      </c>
    </row>
    <row r="1251" spans="1:10" x14ac:dyDescent="0.35">
      <c r="A1251" s="29" t="str">
        <f t="shared" ref="A1251:A1258" si="27">TEXT(35,"00")</f>
        <v>35</v>
      </c>
      <c r="B1251" s="29">
        <v>67488</v>
      </c>
      <c r="C1251" s="29" t="s">
        <v>5928</v>
      </c>
      <c r="D1251" s="29" t="s">
        <v>5929</v>
      </c>
      <c r="E1251" s="31" t="s">
        <v>1054</v>
      </c>
      <c r="F1251" s="31" t="s">
        <v>5927</v>
      </c>
      <c r="G1251" s="42">
        <v>16899.580000000002</v>
      </c>
      <c r="H1251" s="42">
        <v>15538.42</v>
      </c>
      <c r="I1251" s="42">
        <v>15998.11</v>
      </c>
      <c r="J1251" s="42">
        <v>19023.41</v>
      </c>
    </row>
    <row r="1252" spans="1:10" x14ac:dyDescent="0.35">
      <c r="A1252" s="29" t="str">
        <f t="shared" si="27"/>
        <v>35</v>
      </c>
      <c r="B1252" s="29">
        <v>67504</v>
      </c>
      <c r="C1252" s="29" t="s">
        <v>5928</v>
      </c>
      <c r="D1252" s="29" t="s">
        <v>5929</v>
      </c>
      <c r="E1252" s="31" t="s">
        <v>1056</v>
      </c>
      <c r="F1252" s="31" t="s">
        <v>5927</v>
      </c>
      <c r="G1252" s="42">
        <v>12305.16</v>
      </c>
      <c r="H1252" s="42">
        <v>11314.05</v>
      </c>
      <c r="I1252" s="42">
        <v>11648.77</v>
      </c>
      <c r="J1252" s="42">
        <v>13851.59</v>
      </c>
    </row>
    <row r="1253" spans="1:10" x14ac:dyDescent="0.35">
      <c r="A1253" s="29" t="str">
        <f t="shared" si="27"/>
        <v>35</v>
      </c>
      <c r="B1253" s="29">
        <v>67520</v>
      </c>
      <c r="C1253" s="29" t="s">
        <v>5928</v>
      </c>
      <c r="D1253" s="29" t="s">
        <v>5929</v>
      </c>
      <c r="E1253" s="31" t="s">
        <v>1058</v>
      </c>
      <c r="F1253" s="31" t="s">
        <v>5927</v>
      </c>
      <c r="G1253" s="42">
        <v>12962.17</v>
      </c>
      <c r="H1253" s="42">
        <v>11918.15</v>
      </c>
      <c r="I1253" s="42">
        <v>12270.74</v>
      </c>
      <c r="J1253" s="42">
        <v>14591.17</v>
      </c>
    </row>
    <row r="1254" spans="1:10" x14ac:dyDescent="0.35">
      <c r="A1254" s="29" t="str">
        <f t="shared" si="27"/>
        <v>35</v>
      </c>
      <c r="B1254" s="29">
        <v>67538</v>
      </c>
      <c r="C1254" s="29" t="s">
        <v>5928</v>
      </c>
      <c r="D1254" s="29" t="s">
        <v>5929</v>
      </c>
      <c r="E1254" s="31" t="s">
        <v>1060</v>
      </c>
      <c r="F1254" s="31" t="s">
        <v>5927</v>
      </c>
      <c r="G1254" s="42">
        <v>13455.91</v>
      </c>
      <c r="H1254" s="42">
        <v>12372.12</v>
      </c>
      <c r="I1254" s="42">
        <v>12738.14</v>
      </c>
      <c r="J1254" s="42">
        <v>15146.96</v>
      </c>
    </row>
    <row r="1255" spans="1:10" x14ac:dyDescent="0.35">
      <c r="A1255" s="29" t="str">
        <f t="shared" si="27"/>
        <v>35</v>
      </c>
      <c r="B1255" s="29">
        <v>67553</v>
      </c>
      <c r="C1255" s="29" t="s">
        <v>5928</v>
      </c>
      <c r="D1255" s="29" t="s">
        <v>5929</v>
      </c>
      <c r="E1255" s="31" t="s">
        <v>1062</v>
      </c>
      <c r="F1255" s="31" t="s">
        <v>5927</v>
      </c>
      <c r="G1255" s="42">
        <v>12315.12</v>
      </c>
      <c r="H1255" s="42">
        <v>11323.21</v>
      </c>
      <c r="I1255" s="42">
        <v>11658.2</v>
      </c>
      <c r="J1255" s="42">
        <v>13862.8</v>
      </c>
    </row>
    <row r="1256" spans="1:10" x14ac:dyDescent="0.35">
      <c r="A1256" s="29" t="str">
        <f t="shared" si="27"/>
        <v>35</v>
      </c>
      <c r="B1256" s="29">
        <v>67561</v>
      </c>
      <c r="C1256" s="29" t="s">
        <v>5928</v>
      </c>
      <c r="D1256" s="29" t="s">
        <v>5929</v>
      </c>
      <c r="E1256" s="31" t="s">
        <v>1064</v>
      </c>
      <c r="F1256" s="31" t="s">
        <v>5927</v>
      </c>
      <c r="G1256" s="42">
        <v>12749.47</v>
      </c>
      <c r="H1256" s="42">
        <v>11722.58</v>
      </c>
      <c r="I1256" s="42">
        <v>12069.38</v>
      </c>
      <c r="J1256" s="42">
        <v>14351.74</v>
      </c>
    </row>
    <row r="1257" spans="1:10" x14ac:dyDescent="0.35">
      <c r="A1257" s="29" t="str">
        <f t="shared" si="27"/>
        <v>35</v>
      </c>
      <c r="B1257" s="29">
        <v>67579</v>
      </c>
      <c r="C1257" s="29" t="s">
        <v>5928</v>
      </c>
      <c r="D1257" s="29" t="s">
        <v>5929</v>
      </c>
      <c r="E1257" s="31" t="s">
        <v>1066</v>
      </c>
      <c r="F1257" s="31" t="s">
        <v>5927</v>
      </c>
      <c r="G1257" s="42">
        <v>12329.39</v>
      </c>
      <c r="H1257" s="42">
        <v>11336.33</v>
      </c>
      <c r="I1257" s="42">
        <v>11671.7</v>
      </c>
      <c r="J1257" s="42">
        <v>13878.86</v>
      </c>
    </row>
    <row r="1258" spans="1:10" x14ac:dyDescent="0.35">
      <c r="A1258" s="29" t="str">
        <f t="shared" si="27"/>
        <v>35</v>
      </c>
      <c r="B1258" s="29">
        <v>75259</v>
      </c>
      <c r="C1258" s="29" t="s">
        <v>5928</v>
      </c>
      <c r="D1258" s="29" t="s">
        <v>5929</v>
      </c>
      <c r="E1258" s="31" t="s">
        <v>1068</v>
      </c>
      <c r="F1258" s="31" t="s">
        <v>5927</v>
      </c>
      <c r="G1258" s="42">
        <v>13021.85</v>
      </c>
      <c r="H1258" s="42">
        <v>11973.01</v>
      </c>
      <c r="I1258" s="42">
        <v>12327.23</v>
      </c>
      <c r="J1258" s="42">
        <v>14658.35</v>
      </c>
    </row>
    <row r="1259" spans="1:10" x14ac:dyDescent="0.35">
      <c r="A1259" s="29" t="s">
        <v>1069</v>
      </c>
      <c r="B1259" s="29">
        <v>10363</v>
      </c>
      <c r="C1259" s="29" t="s">
        <v>4418</v>
      </c>
      <c r="D1259" s="29" t="s">
        <v>4420</v>
      </c>
      <c r="E1259" s="32" t="s">
        <v>4419</v>
      </c>
      <c r="F1259" s="31" t="s">
        <v>5926</v>
      </c>
      <c r="G1259" s="42">
        <v>14976.59</v>
      </c>
      <c r="H1259" s="42">
        <v>13770.32</v>
      </c>
      <c r="I1259" s="42">
        <v>14177.7</v>
      </c>
      <c r="J1259" s="42">
        <v>16858.75</v>
      </c>
    </row>
    <row r="1260" spans="1:10" ht="31" x14ac:dyDescent="0.35">
      <c r="A1260" s="29" t="s">
        <v>1069</v>
      </c>
      <c r="B1260" s="29">
        <v>10363</v>
      </c>
      <c r="C1260" s="29" t="s">
        <v>4421</v>
      </c>
      <c r="D1260" s="29" t="s">
        <v>4423</v>
      </c>
      <c r="E1260" s="32" t="s">
        <v>4422</v>
      </c>
      <c r="F1260" s="31" t="s">
        <v>5926</v>
      </c>
      <c r="G1260" s="42">
        <v>12385.32</v>
      </c>
      <c r="H1260" s="42">
        <v>11387.76</v>
      </c>
      <c r="I1260" s="42">
        <v>11724.66</v>
      </c>
      <c r="J1260" s="42">
        <v>13941.83</v>
      </c>
    </row>
    <row r="1261" spans="1:10" x14ac:dyDescent="0.35">
      <c r="A1261" s="29" t="s">
        <v>1069</v>
      </c>
      <c r="B1261" s="29">
        <v>10363</v>
      </c>
      <c r="C1261" s="29" t="s">
        <v>4424</v>
      </c>
      <c r="D1261" s="29" t="s">
        <v>4426</v>
      </c>
      <c r="E1261" s="32" t="s">
        <v>4425</v>
      </c>
      <c r="F1261" s="31" t="s">
        <v>5926</v>
      </c>
      <c r="G1261" s="42">
        <v>14481.89</v>
      </c>
      <c r="H1261" s="42">
        <v>13315.46</v>
      </c>
      <c r="I1261" s="42">
        <v>13709.39</v>
      </c>
      <c r="J1261" s="42">
        <v>16301.88</v>
      </c>
    </row>
    <row r="1262" spans="1:10" x14ac:dyDescent="0.35">
      <c r="A1262" s="29" t="s">
        <v>1069</v>
      </c>
      <c r="B1262" s="29">
        <v>10363</v>
      </c>
      <c r="C1262" s="29" t="s">
        <v>4427</v>
      </c>
      <c r="D1262" s="29" t="s">
        <v>4429</v>
      </c>
      <c r="E1262" s="32" t="s">
        <v>4428</v>
      </c>
      <c r="F1262" s="31" t="s">
        <v>5926</v>
      </c>
      <c r="G1262" s="42">
        <v>13018</v>
      </c>
      <c r="H1262" s="42">
        <v>11969.47</v>
      </c>
      <c r="I1262" s="42">
        <v>12323.58</v>
      </c>
      <c r="J1262" s="42">
        <v>14654.01</v>
      </c>
    </row>
    <row r="1263" spans="1:10" x14ac:dyDescent="0.35">
      <c r="A1263" s="29" t="s">
        <v>1069</v>
      </c>
      <c r="B1263" s="29">
        <v>10363</v>
      </c>
      <c r="C1263" s="29" t="s">
        <v>4430</v>
      </c>
      <c r="D1263" s="29" t="s">
        <v>4432</v>
      </c>
      <c r="E1263" s="32" t="s">
        <v>4431</v>
      </c>
      <c r="F1263" s="31" t="s">
        <v>5926</v>
      </c>
      <c r="G1263" s="42">
        <v>13594.51</v>
      </c>
      <c r="H1263" s="42">
        <v>12499.55</v>
      </c>
      <c r="I1263" s="42">
        <v>12869.34</v>
      </c>
      <c r="J1263" s="42">
        <v>15302.98</v>
      </c>
    </row>
    <row r="1264" spans="1:10" x14ac:dyDescent="0.35">
      <c r="A1264" s="29" t="s">
        <v>1069</v>
      </c>
      <c r="B1264" s="29">
        <v>10363</v>
      </c>
      <c r="C1264" s="29" t="s">
        <v>4433</v>
      </c>
      <c r="D1264" s="29" t="s">
        <v>4435</v>
      </c>
      <c r="E1264" s="32" t="s">
        <v>4434</v>
      </c>
      <c r="F1264" s="31" t="s">
        <v>5926</v>
      </c>
      <c r="G1264" s="42">
        <v>14299.02</v>
      </c>
      <c r="H1264" s="42">
        <v>13147.32</v>
      </c>
      <c r="I1264" s="42">
        <v>13536.27</v>
      </c>
      <c r="J1264" s="42">
        <v>16096.03</v>
      </c>
    </row>
    <row r="1265" spans="1:10" x14ac:dyDescent="0.35">
      <c r="A1265" s="29" t="s">
        <v>1069</v>
      </c>
      <c r="B1265" s="29">
        <v>10363</v>
      </c>
      <c r="C1265" s="29" t="s">
        <v>4436</v>
      </c>
      <c r="D1265" s="29" t="s">
        <v>4438</v>
      </c>
      <c r="E1265" s="32" t="s">
        <v>4437</v>
      </c>
      <c r="F1265" s="31" t="s">
        <v>5926</v>
      </c>
      <c r="G1265" s="42">
        <v>14882.16</v>
      </c>
      <c r="H1265" s="42">
        <v>13683.49</v>
      </c>
      <c r="I1265" s="42">
        <v>14088.3</v>
      </c>
      <c r="J1265" s="42">
        <v>16752.45</v>
      </c>
    </row>
    <row r="1266" spans="1:10" x14ac:dyDescent="0.35">
      <c r="A1266" s="29" t="str">
        <f>TEXT(36,"00")</f>
        <v>36</v>
      </c>
      <c r="B1266" s="29">
        <v>67587</v>
      </c>
      <c r="C1266" s="29" t="s">
        <v>5928</v>
      </c>
      <c r="D1266" s="29" t="s">
        <v>5929</v>
      </c>
      <c r="E1266" s="31" t="s">
        <v>1071</v>
      </c>
      <c r="F1266" s="31" t="s">
        <v>5927</v>
      </c>
      <c r="G1266" s="42">
        <v>14807.2</v>
      </c>
      <c r="H1266" s="42">
        <v>13614.57</v>
      </c>
      <c r="I1266" s="42">
        <v>14017.34</v>
      </c>
      <c r="J1266" s="42">
        <v>16668.07</v>
      </c>
    </row>
    <row r="1267" spans="1:10" x14ac:dyDescent="0.35">
      <c r="A1267" s="29" t="s">
        <v>1069</v>
      </c>
      <c r="B1267" s="29">
        <v>67587</v>
      </c>
      <c r="C1267" s="29" t="s">
        <v>4439</v>
      </c>
      <c r="D1267" s="29" t="s">
        <v>4441</v>
      </c>
      <c r="E1267" s="32" t="s">
        <v>4440</v>
      </c>
      <c r="F1267" s="31" t="s">
        <v>5926</v>
      </c>
      <c r="G1267" s="42">
        <v>14378.91</v>
      </c>
      <c r="H1267" s="42">
        <v>13220.77</v>
      </c>
      <c r="I1267" s="42">
        <v>13611.9</v>
      </c>
      <c r="J1267" s="42">
        <v>16185.95</v>
      </c>
    </row>
    <row r="1268" spans="1:10" x14ac:dyDescent="0.35">
      <c r="A1268" s="29" t="str">
        <f t="shared" ref="A1268:A1273" si="28">TEXT(36,"00")</f>
        <v>36</v>
      </c>
      <c r="B1268" s="29">
        <v>67595</v>
      </c>
      <c r="C1268" s="29" t="s">
        <v>5928</v>
      </c>
      <c r="D1268" s="29" t="s">
        <v>5929</v>
      </c>
      <c r="E1268" s="31" t="s">
        <v>1073</v>
      </c>
      <c r="F1268" s="31" t="s">
        <v>5927</v>
      </c>
      <c r="G1268" s="42">
        <v>12286.81</v>
      </c>
      <c r="H1268" s="42">
        <v>11297.18</v>
      </c>
      <c r="I1268" s="42">
        <v>11631.4</v>
      </c>
      <c r="J1268" s="42">
        <v>13830.94</v>
      </c>
    </row>
    <row r="1269" spans="1:10" x14ac:dyDescent="0.35">
      <c r="A1269" s="29" t="str">
        <f t="shared" si="28"/>
        <v>36</v>
      </c>
      <c r="B1269" s="29">
        <v>67611</v>
      </c>
      <c r="C1269" s="29" t="s">
        <v>5928</v>
      </c>
      <c r="D1269" s="29" t="s">
        <v>5929</v>
      </c>
      <c r="E1269" s="31" t="s">
        <v>1075</v>
      </c>
      <c r="F1269" s="31" t="s">
        <v>5927</v>
      </c>
      <c r="G1269" s="42">
        <v>14611.82</v>
      </c>
      <c r="H1269" s="42">
        <v>13434.93</v>
      </c>
      <c r="I1269" s="42">
        <v>13832.39</v>
      </c>
      <c r="J1269" s="42">
        <v>16448.14</v>
      </c>
    </row>
    <row r="1270" spans="1:10" x14ac:dyDescent="0.35">
      <c r="A1270" s="29" t="str">
        <f t="shared" si="28"/>
        <v>36</v>
      </c>
      <c r="B1270" s="29">
        <v>67637</v>
      </c>
      <c r="C1270" s="29" t="s">
        <v>5928</v>
      </c>
      <c r="D1270" s="29" t="s">
        <v>5929</v>
      </c>
      <c r="E1270" s="31" t="s">
        <v>1077</v>
      </c>
      <c r="F1270" s="31" t="s">
        <v>5927</v>
      </c>
      <c r="G1270" s="42">
        <v>14033.39</v>
      </c>
      <c r="H1270" s="42">
        <v>12903.08</v>
      </c>
      <c r="I1270" s="42">
        <v>13284.81</v>
      </c>
      <c r="J1270" s="42">
        <v>15797.01</v>
      </c>
    </row>
    <row r="1271" spans="1:10" x14ac:dyDescent="0.35">
      <c r="A1271" s="29" t="str">
        <f t="shared" si="28"/>
        <v>36</v>
      </c>
      <c r="B1271" s="29">
        <v>67645</v>
      </c>
      <c r="C1271" s="29" t="s">
        <v>5928</v>
      </c>
      <c r="D1271" s="29" t="s">
        <v>5929</v>
      </c>
      <c r="E1271" s="31" t="s">
        <v>1079</v>
      </c>
      <c r="F1271" s="31" t="s">
        <v>5927</v>
      </c>
      <c r="G1271" s="42">
        <v>14439.54</v>
      </c>
      <c r="H1271" s="42">
        <v>13276.52</v>
      </c>
      <c r="I1271" s="42">
        <v>13669.3</v>
      </c>
      <c r="J1271" s="42">
        <v>16254.21</v>
      </c>
    </row>
    <row r="1272" spans="1:10" x14ac:dyDescent="0.35">
      <c r="A1272" s="29" t="str">
        <f t="shared" si="28"/>
        <v>36</v>
      </c>
      <c r="B1272" s="29">
        <v>67652</v>
      </c>
      <c r="C1272" s="29" t="s">
        <v>5928</v>
      </c>
      <c r="D1272" s="29" t="s">
        <v>5929</v>
      </c>
      <c r="E1272" s="31" t="s">
        <v>1081</v>
      </c>
      <c r="F1272" s="31" t="s">
        <v>5927</v>
      </c>
      <c r="G1272" s="42">
        <v>13921.74</v>
      </c>
      <c r="H1272" s="42">
        <v>12800.43</v>
      </c>
      <c r="I1272" s="42">
        <v>13179.12</v>
      </c>
      <c r="J1272" s="42">
        <v>15671.33</v>
      </c>
    </row>
    <row r="1273" spans="1:10" x14ac:dyDescent="0.35">
      <c r="A1273" s="29" t="str">
        <f t="shared" si="28"/>
        <v>36</v>
      </c>
      <c r="B1273" s="29">
        <v>67678</v>
      </c>
      <c r="C1273" s="29" t="s">
        <v>5928</v>
      </c>
      <c r="D1273" s="29" t="s">
        <v>5929</v>
      </c>
      <c r="E1273" s="31" t="s">
        <v>1083</v>
      </c>
      <c r="F1273" s="31" t="s">
        <v>5927</v>
      </c>
      <c r="G1273" s="42">
        <v>13231.66</v>
      </c>
      <c r="H1273" s="42">
        <v>12165.93</v>
      </c>
      <c r="I1273" s="42">
        <v>12525.85</v>
      </c>
      <c r="J1273" s="42">
        <v>14894.53</v>
      </c>
    </row>
    <row r="1274" spans="1:10" x14ac:dyDescent="0.35">
      <c r="A1274" s="29" t="s">
        <v>1069</v>
      </c>
      <c r="B1274" s="29">
        <v>67678</v>
      </c>
      <c r="C1274" s="29" t="s">
        <v>4442</v>
      </c>
      <c r="D1274" s="29" t="s">
        <v>4444</v>
      </c>
      <c r="E1274" s="32" t="s">
        <v>4443</v>
      </c>
      <c r="F1274" s="31" t="s">
        <v>5926</v>
      </c>
      <c r="G1274" s="42">
        <v>12174.04</v>
      </c>
      <c r="H1274" s="42">
        <v>11193.49</v>
      </c>
      <c r="I1274" s="42">
        <v>11524.64</v>
      </c>
      <c r="J1274" s="42">
        <v>13703.99</v>
      </c>
    </row>
    <row r="1275" spans="1:10" x14ac:dyDescent="0.35">
      <c r="A1275" s="29" t="str">
        <f>TEXT(36,"00")</f>
        <v>36</v>
      </c>
      <c r="B1275" s="29">
        <v>67686</v>
      </c>
      <c r="C1275" s="29" t="s">
        <v>5928</v>
      </c>
      <c r="D1275" s="29" t="s">
        <v>5929</v>
      </c>
      <c r="E1275" s="31" t="s">
        <v>1085</v>
      </c>
      <c r="F1275" s="31" t="s">
        <v>5927</v>
      </c>
      <c r="G1275" s="42">
        <v>15880.34</v>
      </c>
      <c r="H1275" s="42">
        <v>14601.27</v>
      </c>
      <c r="I1275" s="42">
        <v>15033.24</v>
      </c>
      <c r="J1275" s="42">
        <v>17876.07</v>
      </c>
    </row>
    <row r="1276" spans="1:10" x14ac:dyDescent="0.35">
      <c r="A1276" s="29" t="str">
        <f>TEXT(36,"00")</f>
        <v>36</v>
      </c>
      <c r="B1276" s="29">
        <v>67694</v>
      </c>
      <c r="C1276" s="29" t="s">
        <v>5928</v>
      </c>
      <c r="D1276" s="29" t="s">
        <v>5929</v>
      </c>
      <c r="E1276" s="31" t="s">
        <v>1087</v>
      </c>
      <c r="F1276" s="31" t="s">
        <v>5927</v>
      </c>
      <c r="G1276" s="42">
        <v>14986.22</v>
      </c>
      <c r="H1276" s="42">
        <v>13779.17</v>
      </c>
      <c r="I1276" s="42">
        <v>14186.81</v>
      </c>
      <c r="J1276" s="42">
        <v>16869.59</v>
      </c>
    </row>
    <row r="1277" spans="1:10" x14ac:dyDescent="0.35">
      <c r="A1277" s="29" t="str">
        <f>TEXT(36,"00")</f>
        <v>36</v>
      </c>
      <c r="B1277" s="29">
        <v>67702</v>
      </c>
      <c r="C1277" s="29" t="s">
        <v>5928</v>
      </c>
      <c r="D1277" s="29" t="s">
        <v>5929</v>
      </c>
      <c r="E1277" s="31" t="s">
        <v>1089</v>
      </c>
      <c r="F1277" s="31" t="s">
        <v>5927</v>
      </c>
      <c r="G1277" s="42">
        <v>12099.76</v>
      </c>
      <c r="H1277" s="42">
        <v>11125.19</v>
      </c>
      <c r="I1277" s="42">
        <v>11454.32</v>
      </c>
      <c r="J1277" s="42">
        <v>13620.38</v>
      </c>
    </row>
    <row r="1278" spans="1:10" x14ac:dyDescent="0.35">
      <c r="A1278" s="29" t="str">
        <f>TEXT(36,"00")</f>
        <v>36</v>
      </c>
      <c r="B1278" s="29">
        <v>67710</v>
      </c>
      <c r="C1278" s="29" t="s">
        <v>5928</v>
      </c>
      <c r="D1278" s="29" t="s">
        <v>5929</v>
      </c>
      <c r="E1278" s="31" t="s">
        <v>1091</v>
      </c>
      <c r="F1278" s="31" t="s">
        <v>5927</v>
      </c>
      <c r="G1278" s="42">
        <v>15637.8</v>
      </c>
      <c r="H1278" s="42">
        <v>14378.27</v>
      </c>
      <c r="I1278" s="42">
        <v>14803.64</v>
      </c>
      <c r="J1278" s="42">
        <v>17603.05</v>
      </c>
    </row>
    <row r="1279" spans="1:10" x14ac:dyDescent="0.35">
      <c r="A1279" s="29" t="s">
        <v>1069</v>
      </c>
      <c r="B1279" s="29">
        <v>67710</v>
      </c>
      <c r="C1279" s="29" t="s">
        <v>4445</v>
      </c>
      <c r="D1279" s="29" t="s">
        <v>4447</v>
      </c>
      <c r="E1279" s="32" t="s">
        <v>4446</v>
      </c>
      <c r="F1279" s="31" t="s">
        <v>5926</v>
      </c>
      <c r="G1279" s="42">
        <v>12375.59</v>
      </c>
      <c r="H1279" s="42">
        <v>11378.81</v>
      </c>
      <c r="I1279" s="42">
        <v>11715.44</v>
      </c>
      <c r="J1279" s="42">
        <v>13930.87</v>
      </c>
    </row>
    <row r="1280" spans="1:10" x14ac:dyDescent="0.35">
      <c r="A1280" s="29" t="str">
        <f>TEXT(36,"00")</f>
        <v>36</v>
      </c>
      <c r="B1280" s="29">
        <v>67736</v>
      </c>
      <c r="C1280" s="29" t="s">
        <v>5928</v>
      </c>
      <c r="D1280" s="29" t="s">
        <v>5929</v>
      </c>
      <c r="E1280" s="31" t="s">
        <v>1093</v>
      </c>
      <c r="F1280" s="31" t="s">
        <v>5927</v>
      </c>
      <c r="G1280" s="42">
        <v>12644.56</v>
      </c>
      <c r="H1280" s="42">
        <v>11626.12</v>
      </c>
      <c r="I1280" s="42">
        <v>11970.07</v>
      </c>
      <c r="J1280" s="42">
        <v>14233.65</v>
      </c>
    </row>
    <row r="1281" spans="1:10" x14ac:dyDescent="0.35">
      <c r="A1281" s="29" t="s">
        <v>1069</v>
      </c>
      <c r="B1281" s="29">
        <v>67736</v>
      </c>
      <c r="C1281" s="29" t="s">
        <v>4448</v>
      </c>
      <c r="D1281" s="29" t="s">
        <v>4450</v>
      </c>
      <c r="E1281" s="32" t="s">
        <v>4449</v>
      </c>
      <c r="F1281" s="31" t="s">
        <v>5926</v>
      </c>
      <c r="G1281" s="42">
        <v>12410.23</v>
      </c>
      <c r="H1281" s="42">
        <v>11410.66</v>
      </c>
      <c r="I1281" s="42">
        <v>11748.24</v>
      </c>
      <c r="J1281" s="42">
        <v>13969.87</v>
      </c>
    </row>
    <row r="1282" spans="1:10" x14ac:dyDescent="0.35">
      <c r="A1282" s="29" t="s">
        <v>1069</v>
      </c>
      <c r="B1282" s="29">
        <v>67736</v>
      </c>
      <c r="C1282" s="29" t="s">
        <v>4451</v>
      </c>
      <c r="D1282" s="29" t="s">
        <v>4453</v>
      </c>
      <c r="E1282" s="32" t="s">
        <v>4452</v>
      </c>
      <c r="F1282" s="31" t="s">
        <v>5926</v>
      </c>
      <c r="G1282" s="42">
        <v>12724.5</v>
      </c>
      <c r="H1282" s="42">
        <v>11699.62</v>
      </c>
      <c r="I1282" s="42">
        <v>12045.74</v>
      </c>
      <c r="J1282" s="42">
        <v>14323.64</v>
      </c>
    </row>
    <row r="1283" spans="1:10" x14ac:dyDescent="0.35">
      <c r="A1283" s="29" t="s">
        <v>1069</v>
      </c>
      <c r="B1283" s="29">
        <v>67736</v>
      </c>
      <c r="C1283" s="29" t="s">
        <v>4454</v>
      </c>
      <c r="D1283" s="29" t="s">
        <v>4456</v>
      </c>
      <c r="E1283" s="32" t="s">
        <v>4455</v>
      </c>
      <c r="F1283" s="31" t="s">
        <v>5926</v>
      </c>
      <c r="G1283" s="42">
        <v>12965.68</v>
      </c>
      <c r="H1283" s="42">
        <v>11921.38</v>
      </c>
      <c r="I1283" s="42">
        <v>12274.06</v>
      </c>
      <c r="J1283" s="42">
        <v>14595.13</v>
      </c>
    </row>
    <row r="1284" spans="1:10" x14ac:dyDescent="0.35">
      <c r="A1284" s="29" t="s">
        <v>1069</v>
      </c>
      <c r="B1284" s="29">
        <v>67736</v>
      </c>
      <c r="C1284" s="29" t="s">
        <v>4457</v>
      </c>
      <c r="D1284" s="29" t="s">
        <v>4459</v>
      </c>
      <c r="E1284" s="32" t="s">
        <v>4458</v>
      </c>
      <c r="F1284" s="31" t="s">
        <v>5926</v>
      </c>
      <c r="G1284" s="42">
        <v>12415.22</v>
      </c>
      <c r="H1284" s="42">
        <v>11415.25</v>
      </c>
      <c r="I1284" s="42">
        <v>11752.95</v>
      </c>
      <c r="J1284" s="42">
        <v>13975.48</v>
      </c>
    </row>
    <row r="1285" spans="1:10" x14ac:dyDescent="0.35">
      <c r="A1285" s="29" t="s">
        <v>1069</v>
      </c>
      <c r="B1285" s="29">
        <v>67736</v>
      </c>
      <c r="C1285" s="29" t="s">
        <v>4460</v>
      </c>
      <c r="D1285" s="29" t="s">
        <v>4462</v>
      </c>
      <c r="E1285" s="32" t="s">
        <v>4461</v>
      </c>
      <c r="F1285" s="31" t="s">
        <v>5926</v>
      </c>
      <c r="G1285" s="42">
        <v>15604.96</v>
      </c>
      <c r="H1285" s="42">
        <v>14348.08</v>
      </c>
      <c r="I1285" s="42">
        <v>14772.55</v>
      </c>
      <c r="J1285" s="42">
        <v>17566.09</v>
      </c>
    </row>
    <row r="1286" spans="1:10" x14ac:dyDescent="0.35">
      <c r="A1286" s="29" t="s">
        <v>1069</v>
      </c>
      <c r="B1286" s="29">
        <v>67736</v>
      </c>
      <c r="C1286" s="29" t="s">
        <v>4463</v>
      </c>
      <c r="D1286" s="29" t="s">
        <v>4465</v>
      </c>
      <c r="E1286" s="32" t="s">
        <v>4464</v>
      </c>
      <c r="F1286" s="31" t="s">
        <v>5926</v>
      </c>
      <c r="G1286" s="42">
        <v>12441.71</v>
      </c>
      <c r="H1286" s="42">
        <v>11439.61</v>
      </c>
      <c r="I1286" s="42">
        <v>11778.04</v>
      </c>
      <c r="J1286" s="42">
        <v>14005.3</v>
      </c>
    </row>
    <row r="1287" spans="1:10" x14ac:dyDescent="0.35">
      <c r="A1287" s="29" t="str">
        <f t="shared" ref="A1287:A1292" si="29">TEXT(36,"00")</f>
        <v>36</v>
      </c>
      <c r="B1287" s="29">
        <v>67777</v>
      </c>
      <c r="C1287" s="29" t="s">
        <v>5928</v>
      </c>
      <c r="D1287" s="29" t="s">
        <v>5929</v>
      </c>
      <c r="E1287" s="31" t="s">
        <v>1095</v>
      </c>
      <c r="F1287" s="31" t="s">
        <v>5927</v>
      </c>
      <c r="G1287" s="42">
        <v>14332.71</v>
      </c>
      <c r="H1287" s="42">
        <v>13178.3</v>
      </c>
      <c r="I1287" s="42">
        <v>13568.16</v>
      </c>
      <c r="J1287" s="42">
        <v>16133.95</v>
      </c>
    </row>
    <row r="1288" spans="1:10" x14ac:dyDescent="0.35">
      <c r="A1288" s="29" t="str">
        <f t="shared" si="29"/>
        <v>36</v>
      </c>
      <c r="B1288" s="29">
        <v>67785</v>
      </c>
      <c r="C1288" s="29" t="s">
        <v>5928</v>
      </c>
      <c r="D1288" s="29" t="s">
        <v>5929</v>
      </c>
      <c r="E1288" s="31" t="s">
        <v>598</v>
      </c>
      <c r="F1288" s="31" t="s">
        <v>5927</v>
      </c>
      <c r="G1288" s="42">
        <v>13021.85</v>
      </c>
      <c r="H1288" s="42">
        <v>11973.01</v>
      </c>
      <c r="I1288" s="42">
        <v>12327.23</v>
      </c>
      <c r="J1288" s="42">
        <v>14658.35</v>
      </c>
    </row>
    <row r="1289" spans="1:10" x14ac:dyDescent="0.35">
      <c r="A1289" s="29" t="str">
        <f t="shared" si="29"/>
        <v>36</v>
      </c>
      <c r="B1289" s="29">
        <v>67793</v>
      </c>
      <c r="C1289" s="29" t="s">
        <v>5928</v>
      </c>
      <c r="D1289" s="29" t="s">
        <v>5929</v>
      </c>
      <c r="E1289" s="31" t="s">
        <v>1098</v>
      </c>
      <c r="F1289" s="31" t="s">
        <v>5927</v>
      </c>
      <c r="G1289" s="42">
        <v>11942.59</v>
      </c>
      <c r="H1289" s="42">
        <v>10980.69</v>
      </c>
      <c r="I1289" s="42">
        <v>11305.54</v>
      </c>
      <c r="J1289" s="42">
        <v>13443.46</v>
      </c>
    </row>
    <row r="1290" spans="1:10" x14ac:dyDescent="0.35">
      <c r="A1290" s="29" t="str">
        <f t="shared" si="29"/>
        <v>36</v>
      </c>
      <c r="B1290" s="29">
        <v>67801</v>
      </c>
      <c r="C1290" s="29" t="s">
        <v>5928</v>
      </c>
      <c r="D1290" s="29" t="s">
        <v>5929</v>
      </c>
      <c r="E1290" s="31" t="s">
        <v>1100</v>
      </c>
      <c r="F1290" s="31" t="s">
        <v>5927</v>
      </c>
      <c r="G1290" s="42">
        <v>15188.33</v>
      </c>
      <c r="H1290" s="42">
        <v>13965</v>
      </c>
      <c r="I1290" s="42">
        <v>14378.15</v>
      </c>
      <c r="J1290" s="42">
        <v>17097.099999999999</v>
      </c>
    </row>
    <row r="1291" spans="1:10" x14ac:dyDescent="0.35">
      <c r="A1291" s="29" t="str">
        <f t="shared" si="29"/>
        <v>36</v>
      </c>
      <c r="B1291" s="29">
        <v>67819</v>
      </c>
      <c r="C1291" s="29" t="s">
        <v>5928</v>
      </c>
      <c r="D1291" s="29" t="s">
        <v>5929</v>
      </c>
      <c r="E1291" s="31" t="s">
        <v>1102</v>
      </c>
      <c r="F1291" s="31" t="s">
        <v>5927</v>
      </c>
      <c r="G1291" s="42">
        <v>15863.01</v>
      </c>
      <c r="H1291" s="42">
        <v>14585.34</v>
      </c>
      <c r="I1291" s="42">
        <v>15016.84</v>
      </c>
      <c r="J1291" s="42">
        <v>17856.57</v>
      </c>
    </row>
    <row r="1292" spans="1:10" x14ac:dyDescent="0.35">
      <c r="A1292" s="29" t="str">
        <f t="shared" si="29"/>
        <v>36</v>
      </c>
      <c r="B1292" s="29">
        <v>67827</v>
      </c>
      <c r="C1292" s="29" t="s">
        <v>5928</v>
      </c>
      <c r="D1292" s="29" t="s">
        <v>5929</v>
      </c>
      <c r="E1292" s="31" t="s">
        <v>1104</v>
      </c>
      <c r="F1292" s="31" t="s">
        <v>5927</v>
      </c>
      <c r="G1292" s="42">
        <v>16236.45</v>
      </c>
      <c r="H1292" s="42">
        <v>14928.7</v>
      </c>
      <c r="I1292" s="42">
        <v>15370.35</v>
      </c>
      <c r="J1292" s="42">
        <v>18276.939999999999</v>
      </c>
    </row>
    <row r="1293" spans="1:10" x14ac:dyDescent="0.35">
      <c r="A1293" s="29" t="s">
        <v>1069</v>
      </c>
      <c r="B1293" s="29">
        <v>67827</v>
      </c>
      <c r="C1293" s="29" t="s">
        <v>4466</v>
      </c>
      <c r="D1293" s="29" t="s">
        <v>4468</v>
      </c>
      <c r="E1293" s="32" t="s">
        <v>4467</v>
      </c>
      <c r="F1293" s="31" t="s">
        <v>5926</v>
      </c>
      <c r="G1293" s="42">
        <v>14983.33</v>
      </c>
      <c r="H1293" s="42">
        <v>13776.51</v>
      </c>
      <c r="I1293" s="42">
        <v>14184.08</v>
      </c>
      <c r="J1293" s="42">
        <v>16866.34</v>
      </c>
    </row>
    <row r="1294" spans="1:10" x14ac:dyDescent="0.35">
      <c r="A1294" s="29" t="s">
        <v>1069</v>
      </c>
      <c r="B1294" s="29">
        <v>67827</v>
      </c>
      <c r="C1294" s="29" t="s">
        <v>4469</v>
      </c>
      <c r="D1294" s="29" t="s">
        <v>4471</v>
      </c>
      <c r="E1294" s="32" t="s">
        <v>4470</v>
      </c>
      <c r="F1294" s="31" t="s">
        <v>5926</v>
      </c>
      <c r="G1294" s="42">
        <v>16051.65</v>
      </c>
      <c r="H1294" s="42">
        <v>14758.79</v>
      </c>
      <c r="I1294" s="42">
        <v>15195.42</v>
      </c>
      <c r="J1294" s="42">
        <v>18068.919999999998</v>
      </c>
    </row>
    <row r="1295" spans="1:10" x14ac:dyDescent="0.35">
      <c r="A1295" s="29" t="s">
        <v>1069</v>
      </c>
      <c r="B1295" s="29">
        <v>67827</v>
      </c>
      <c r="C1295" s="29" t="s">
        <v>4472</v>
      </c>
      <c r="D1295" s="29" t="s">
        <v>4474</v>
      </c>
      <c r="E1295" s="32" t="s">
        <v>4473</v>
      </c>
      <c r="F1295" s="31" t="s">
        <v>5926</v>
      </c>
      <c r="G1295" s="42">
        <v>15145.98</v>
      </c>
      <c r="H1295" s="42">
        <v>13926.07</v>
      </c>
      <c r="I1295" s="42">
        <v>14338.06</v>
      </c>
      <c r="J1295" s="42">
        <v>17049.43</v>
      </c>
    </row>
    <row r="1296" spans="1:10" x14ac:dyDescent="0.35">
      <c r="A1296" s="29" t="s">
        <v>1069</v>
      </c>
      <c r="B1296" s="29">
        <v>67827</v>
      </c>
      <c r="C1296" s="29" t="s">
        <v>4475</v>
      </c>
      <c r="D1296" s="29" t="s">
        <v>4477</v>
      </c>
      <c r="E1296" s="32" t="s">
        <v>4476</v>
      </c>
      <c r="F1296" s="31" t="s">
        <v>5926</v>
      </c>
      <c r="G1296" s="42">
        <v>15531.93</v>
      </c>
      <c r="H1296" s="42">
        <v>14280.92</v>
      </c>
      <c r="I1296" s="42">
        <v>14703.41</v>
      </c>
      <c r="J1296" s="42">
        <v>17483.88</v>
      </c>
    </row>
    <row r="1297" spans="1:10" x14ac:dyDescent="0.35">
      <c r="A1297" s="29" t="s">
        <v>1069</v>
      </c>
      <c r="B1297" s="29">
        <v>67827</v>
      </c>
      <c r="C1297" s="29" t="s">
        <v>4478</v>
      </c>
      <c r="D1297" s="29" t="s">
        <v>4480</v>
      </c>
      <c r="E1297" s="32" t="s">
        <v>4479</v>
      </c>
      <c r="F1297" s="31" t="s">
        <v>5926</v>
      </c>
      <c r="G1297" s="42">
        <v>16069.94</v>
      </c>
      <c r="H1297" s="42">
        <v>14775.6</v>
      </c>
      <c r="I1297" s="42">
        <v>15212.73</v>
      </c>
      <c r="J1297" s="42">
        <v>18089.509999999998</v>
      </c>
    </row>
    <row r="1298" spans="1:10" x14ac:dyDescent="0.35">
      <c r="A1298" s="29" t="s">
        <v>1069</v>
      </c>
      <c r="B1298" s="29">
        <v>67827</v>
      </c>
      <c r="C1298" s="29" t="s">
        <v>4481</v>
      </c>
      <c r="D1298" s="29" t="s">
        <v>4483</v>
      </c>
      <c r="E1298" s="32" t="s">
        <v>4482</v>
      </c>
      <c r="F1298" s="31" t="s">
        <v>5926</v>
      </c>
      <c r="G1298" s="42">
        <v>15487.66</v>
      </c>
      <c r="H1298" s="42">
        <v>14240.22</v>
      </c>
      <c r="I1298" s="42">
        <v>14661.5</v>
      </c>
      <c r="J1298" s="42">
        <v>17434.04</v>
      </c>
    </row>
    <row r="1299" spans="1:10" x14ac:dyDescent="0.35">
      <c r="A1299" s="29" t="s">
        <v>1069</v>
      </c>
      <c r="B1299" s="29">
        <v>67827</v>
      </c>
      <c r="C1299" s="29" t="s">
        <v>4484</v>
      </c>
      <c r="D1299" s="29" t="s">
        <v>4486</v>
      </c>
      <c r="E1299" s="32" t="s">
        <v>4485</v>
      </c>
      <c r="F1299" s="31" t="s">
        <v>5926</v>
      </c>
      <c r="G1299" s="42">
        <v>15346.18</v>
      </c>
      <c r="H1299" s="42">
        <v>14110.13</v>
      </c>
      <c r="I1299" s="42">
        <v>14527.57</v>
      </c>
      <c r="J1299" s="42">
        <v>17274.78</v>
      </c>
    </row>
    <row r="1300" spans="1:10" x14ac:dyDescent="0.35">
      <c r="A1300" s="29" t="s">
        <v>1069</v>
      </c>
      <c r="B1300" s="29">
        <v>67827</v>
      </c>
      <c r="C1300" s="29" t="s">
        <v>4487</v>
      </c>
      <c r="D1300" s="29" t="s">
        <v>4489</v>
      </c>
      <c r="E1300" s="32" t="s">
        <v>4488</v>
      </c>
      <c r="F1300" s="31" t="s">
        <v>5926</v>
      </c>
      <c r="G1300" s="42">
        <v>15145.02</v>
      </c>
      <c r="H1300" s="42">
        <v>13925.18</v>
      </c>
      <c r="I1300" s="42">
        <v>14337.14</v>
      </c>
      <c r="J1300" s="42">
        <v>17048.349999999999</v>
      </c>
    </row>
    <row r="1301" spans="1:10" x14ac:dyDescent="0.35">
      <c r="A1301" s="29" t="str">
        <f>TEXT(36,"00")</f>
        <v>36</v>
      </c>
      <c r="B1301" s="29">
        <v>67843</v>
      </c>
      <c r="C1301" s="29" t="s">
        <v>5928</v>
      </c>
      <c r="D1301" s="29" t="s">
        <v>5929</v>
      </c>
      <c r="E1301" s="31" t="s">
        <v>1106</v>
      </c>
      <c r="F1301" s="31" t="s">
        <v>5927</v>
      </c>
      <c r="G1301" s="42">
        <v>13691.71</v>
      </c>
      <c r="H1301" s="42">
        <v>12588.93</v>
      </c>
      <c r="I1301" s="42">
        <v>12961.36</v>
      </c>
      <c r="J1301" s="42">
        <v>15412.4</v>
      </c>
    </row>
    <row r="1302" spans="1:10" x14ac:dyDescent="0.35">
      <c r="A1302" s="29" t="s">
        <v>1069</v>
      </c>
      <c r="B1302" s="29">
        <v>67843</v>
      </c>
      <c r="C1302" s="29" t="s">
        <v>4490</v>
      </c>
      <c r="D1302" s="29" t="s">
        <v>4492</v>
      </c>
      <c r="E1302" s="32" t="s">
        <v>4491</v>
      </c>
      <c r="F1302" s="31" t="s">
        <v>5926</v>
      </c>
      <c r="G1302" s="42">
        <v>11942.14</v>
      </c>
      <c r="H1302" s="42">
        <v>10980.27</v>
      </c>
      <c r="I1302" s="42">
        <v>11305.11</v>
      </c>
      <c r="J1302" s="42">
        <v>13442.95</v>
      </c>
    </row>
    <row r="1303" spans="1:10" x14ac:dyDescent="0.35">
      <c r="A1303" s="29" t="str">
        <f>TEXT(36,"00")</f>
        <v>36</v>
      </c>
      <c r="B1303" s="29">
        <v>67850</v>
      </c>
      <c r="C1303" s="29" t="s">
        <v>5928</v>
      </c>
      <c r="D1303" s="29" t="s">
        <v>5929</v>
      </c>
      <c r="E1303" s="31" t="s">
        <v>1108</v>
      </c>
      <c r="F1303" s="31" t="s">
        <v>5927</v>
      </c>
      <c r="G1303" s="42">
        <v>15479.96</v>
      </c>
      <c r="H1303" s="42">
        <v>14233.14</v>
      </c>
      <c r="I1303" s="42">
        <v>14654.21</v>
      </c>
      <c r="J1303" s="42">
        <v>17425.38</v>
      </c>
    </row>
    <row r="1304" spans="1:10" x14ac:dyDescent="0.35">
      <c r="A1304" s="29" t="str">
        <f>TEXT(36,"00")</f>
        <v>36</v>
      </c>
      <c r="B1304" s="29">
        <v>67868</v>
      </c>
      <c r="C1304" s="29" t="s">
        <v>5928</v>
      </c>
      <c r="D1304" s="29" t="s">
        <v>5929</v>
      </c>
      <c r="E1304" s="31" t="s">
        <v>1110</v>
      </c>
      <c r="F1304" s="31" t="s">
        <v>5927</v>
      </c>
      <c r="G1304" s="42">
        <v>13338.49</v>
      </c>
      <c r="H1304" s="42">
        <v>12264.16</v>
      </c>
      <c r="I1304" s="42">
        <v>12626.98</v>
      </c>
      <c r="J1304" s="42">
        <v>15014.79</v>
      </c>
    </row>
    <row r="1305" spans="1:10" x14ac:dyDescent="0.35">
      <c r="A1305" s="29" t="str">
        <f>TEXT(36,"00")</f>
        <v>36</v>
      </c>
      <c r="B1305" s="29">
        <v>67876</v>
      </c>
      <c r="C1305" s="29" t="s">
        <v>5928</v>
      </c>
      <c r="D1305" s="29" t="s">
        <v>5929</v>
      </c>
      <c r="E1305" s="31" t="s">
        <v>1112</v>
      </c>
      <c r="F1305" s="31" t="s">
        <v>5927</v>
      </c>
      <c r="G1305" s="42">
        <v>15828.37</v>
      </c>
      <c r="H1305" s="42">
        <v>14553.48</v>
      </c>
      <c r="I1305" s="42">
        <v>14984.04</v>
      </c>
      <c r="J1305" s="42">
        <v>17817.57</v>
      </c>
    </row>
    <row r="1306" spans="1:10" x14ac:dyDescent="0.35">
      <c r="A1306" s="29" t="s">
        <v>1069</v>
      </c>
      <c r="B1306" s="29">
        <v>67876</v>
      </c>
      <c r="C1306" s="29" t="s">
        <v>4493</v>
      </c>
      <c r="D1306" s="29" t="s">
        <v>4495</v>
      </c>
      <c r="E1306" s="32" t="s">
        <v>4494</v>
      </c>
      <c r="F1306" s="31" t="s">
        <v>5926</v>
      </c>
      <c r="G1306" s="42">
        <v>15949.75</v>
      </c>
      <c r="H1306" s="42">
        <v>14665.09</v>
      </c>
      <c r="I1306" s="42">
        <v>15098.94</v>
      </c>
      <c r="J1306" s="42">
        <v>17954.21</v>
      </c>
    </row>
    <row r="1307" spans="1:10" x14ac:dyDescent="0.35">
      <c r="A1307" s="29" t="s">
        <v>1069</v>
      </c>
      <c r="B1307" s="29">
        <v>67876</v>
      </c>
      <c r="C1307" s="29" t="s">
        <v>4496</v>
      </c>
      <c r="D1307" s="29" t="s">
        <v>4498</v>
      </c>
      <c r="E1307" s="32" t="s">
        <v>4497</v>
      </c>
      <c r="F1307" s="31" t="s">
        <v>5926</v>
      </c>
      <c r="G1307" s="42">
        <v>15895.17</v>
      </c>
      <c r="H1307" s="42">
        <v>14614.91</v>
      </c>
      <c r="I1307" s="42">
        <v>15047.28</v>
      </c>
      <c r="J1307" s="42">
        <v>17892.77</v>
      </c>
    </row>
    <row r="1308" spans="1:10" x14ac:dyDescent="0.35">
      <c r="A1308" s="29" t="s">
        <v>1069</v>
      </c>
      <c r="B1308" s="29">
        <v>67876</v>
      </c>
      <c r="C1308" s="29" t="s">
        <v>4499</v>
      </c>
      <c r="D1308" s="29" t="s">
        <v>4501</v>
      </c>
      <c r="E1308" s="32" t="s">
        <v>4500</v>
      </c>
      <c r="F1308" s="31" t="s">
        <v>5926</v>
      </c>
      <c r="G1308" s="42">
        <v>15409.7</v>
      </c>
      <c r="H1308" s="42">
        <v>14168.54</v>
      </c>
      <c r="I1308" s="42">
        <v>14587.7</v>
      </c>
      <c r="J1308" s="42">
        <v>17346.29</v>
      </c>
    </row>
    <row r="1309" spans="1:10" x14ac:dyDescent="0.35">
      <c r="A1309" s="29" t="s">
        <v>1069</v>
      </c>
      <c r="B1309" s="29">
        <v>67876</v>
      </c>
      <c r="C1309" s="29" t="s">
        <v>4502</v>
      </c>
      <c r="D1309" s="29" t="s">
        <v>4504</v>
      </c>
      <c r="E1309" s="32" t="s">
        <v>4503</v>
      </c>
      <c r="F1309" s="31" t="s">
        <v>5926</v>
      </c>
      <c r="G1309" s="42">
        <v>15838.56</v>
      </c>
      <c r="H1309" s="42">
        <v>14562.85</v>
      </c>
      <c r="I1309" s="42">
        <v>14993.68</v>
      </c>
      <c r="J1309" s="42">
        <v>17829.04</v>
      </c>
    </row>
    <row r="1310" spans="1:10" x14ac:dyDescent="0.35">
      <c r="A1310" s="29" t="s">
        <v>1069</v>
      </c>
      <c r="B1310" s="29">
        <v>67876</v>
      </c>
      <c r="C1310" s="29" t="s">
        <v>4505</v>
      </c>
      <c r="D1310" s="29" t="s">
        <v>4507</v>
      </c>
      <c r="E1310" s="32" t="s">
        <v>4506</v>
      </c>
      <c r="F1310" s="31" t="s">
        <v>5926</v>
      </c>
      <c r="G1310" s="42">
        <v>15739.82</v>
      </c>
      <c r="H1310" s="42">
        <v>14472.07</v>
      </c>
      <c r="I1310" s="42">
        <v>14900.21</v>
      </c>
      <c r="J1310" s="42">
        <v>17717.900000000001</v>
      </c>
    </row>
    <row r="1311" spans="1:10" x14ac:dyDescent="0.35">
      <c r="A1311" s="29" t="s">
        <v>1069</v>
      </c>
      <c r="B1311" s="29">
        <v>67876</v>
      </c>
      <c r="C1311" s="29" t="s">
        <v>4508</v>
      </c>
      <c r="D1311" s="29" t="s">
        <v>4510</v>
      </c>
      <c r="E1311" s="32" t="s">
        <v>4509</v>
      </c>
      <c r="F1311" s="31" t="s">
        <v>5926</v>
      </c>
      <c r="G1311" s="42">
        <v>15866.86</v>
      </c>
      <c r="H1311" s="42">
        <v>14588.88</v>
      </c>
      <c r="I1311" s="42">
        <v>15020.48</v>
      </c>
      <c r="J1311" s="42">
        <v>17860.91</v>
      </c>
    </row>
    <row r="1312" spans="1:10" x14ac:dyDescent="0.35">
      <c r="A1312" s="29" t="s">
        <v>1069</v>
      </c>
      <c r="B1312" s="29">
        <v>67876</v>
      </c>
      <c r="C1312" s="29" t="s">
        <v>4511</v>
      </c>
      <c r="D1312" s="29" t="s">
        <v>4513</v>
      </c>
      <c r="E1312" s="32" t="s">
        <v>4512</v>
      </c>
      <c r="F1312" s="31" t="s">
        <v>5926</v>
      </c>
      <c r="G1312" s="42">
        <v>15330.78</v>
      </c>
      <c r="H1312" s="42">
        <v>14095.97</v>
      </c>
      <c r="I1312" s="42">
        <v>14512.99</v>
      </c>
      <c r="J1312" s="42">
        <v>17257.45</v>
      </c>
    </row>
    <row r="1313" spans="1:10" x14ac:dyDescent="0.35">
      <c r="A1313" s="29" t="s">
        <v>1069</v>
      </c>
      <c r="B1313" s="29">
        <v>67876</v>
      </c>
      <c r="C1313" s="29" t="s">
        <v>4514</v>
      </c>
      <c r="D1313" s="29" t="s">
        <v>4516</v>
      </c>
      <c r="E1313" s="32" t="s">
        <v>4515</v>
      </c>
      <c r="F1313" s="31" t="s">
        <v>5926</v>
      </c>
      <c r="G1313" s="42">
        <v>16019.5</v>
      </c>
      <c r="H1313" s="42">
        <v>14729.22</v>
      </c>
      <c r="I1313" s="42">
        <v>15164.97</v>
      </c>
      <c r="J1313" s="42">
        <v>18032.72</v>
      </c>
    </row>
    <row r="1314" spans="1:10" ht="31" x14ac:dyDescent="0.35">
      <c r="A1314" s="29" t="s">
        <v>1069</v>
      </c>
      <c r="B1314" s="29">
        <v>67876</v>
      </c>
      <c r="C1314" s="29" t="s">
        <v>4517</v>
      </c>
      <c r="D1314" s="29" t="s">
        <v>4519</v>
      </c>
      <c r="E1314" s="32" t="s">
        <v>4518</v>
      </c>
      <c r="F1314" s="31" t="s">
        <v>5926</v>
      </c>
      <c r="G1314" s="42">
        <v>15935.93</v>
      </c>
      <c r="H1314" s="42">
        <v>14652.39</v>
      </c>
      <c r="I1314" s="42">
        <v>15085.87</v>
      </c>
      <c r="J1314" s="42">
        <v>17938.66</v>
      </c>
    </row>
    <row r="1315" spans="1:10" x14ac:dyDescent="0.35">
      <c r="A1315" s="29" t="s">
        <v>1069</v>
      </c>
      <c r="B1315" s="29">
        <v>67876</v>
      </c>
      <c r="C1315" s="29" t="s">
        <v>4520</v>
      </c>
      <c r="D1315" s="29" t="s">
        <v>4522</v>
      </c>
      <c r="E1315" s="32" t="s">
        <v>4521</v>
      </c>
      <c r="F1315" s="31" t="s">
        <v>5926</v>
      </c>
      <c r="G1315" s="42">
        <v>15311.53</v>
      </c>
      <c r="H1315" s="42">
        <v>14078.27</v>
      </c>
      <c r="I1315" s="42">
        <v>14494.77</v>
      </c>
      <c r="J1315" s="42">
        <v>17235.78</v>
      </c>
    </row>
    <row r="1316" spans="1:10" x14ac:dyDescent="0.35">
      <c r="A1316" s="29" t="s">
        <v>1069</v>
      </c>
      <c r="B1316" s="29">
        <v>67876</v>
      </c>
      <c r="C1316" s="29" t="s">
        <v>4523</v>
      </c>
      <c r="D1316" s="29" t="s">
        <v>4525</v>
      </c>
      <c r="E1316" s="32" t="s">
        <v>4524</v>
      </c>
      <c r="F1316" s="31" t="s">
        <v>5926</v>
      </c>
      <c r="G1316" s="42">
        <v>14222.03</v>
      </c>
      <c r="H1316" s="42">
        <v>13076.53</v>
      </c>
      <c r="I1316" s="42">
        <v>13463.39</v>
      </c>
      <c r="J1316" s="42">
        <v>16009.36</v>
      </c>
    </row>
    <row r="1317" spans="1:10" x14ac:dyDescent="0.35">
      <c r="A1317" s="29" t="s">
        <v>1069</v>
      </c>
      <c r="B1317" s="29">
        <v>67876</v>
      </c>
      <c r="C1317" s="29" t="s">
        <v>4526</v>
      </c>
      <c r="D1317" s="29" t="s">
        <v>4528</v>
      </c>
      <c r="E1317" s="32" t="s">
        <v>4527</v>
      </c>
      <c r="F1317" s="31" t="s">
        <v>5926</v>
      </c>
      <c r="G1317" s="42">
        <v>15287.47</v>
      </c>
      <c r="H1317" s="42">
        <v>14056.15</v>
      </c>
      <c r="I1317" s="42">
        <v>14471.99</v>
      </c>
      <c r="J1317" s="42">
        <v>17208.689999999999</v>
      </c>
    </row>
    <row r="1318" spans="1:10" x14ac:dyDescent="0.35">
      <c r="A1318" s="29" t="str">
        <f>TEXT(36,"00")</f>
        <v>36</v>
      </c>
      <c r="B1318" s="29">
        <v>67892</v>
      </c>
      <c r="C1318" s="29" t="s">
        <v>5928</v>
      </c>
      <c r="D1318" s="29" t="s">
        <v>5929</v>
      </c>
      <c r="E1318" s="31" t="s">
        <v>1114</v>
      </c>
      <c r="F1318" s="31" t="s">
        <v>5927</v>
      </c>
      <c r="G1318" s="42">
        <v>14480.93</v>
      </c>
      <c r="H1318" s="42">
        <v>13314.58</v>
      </c>
      <c r="I1318" s="42">
        <v>13708.48</v>
      </c>
      <c r="J1318" s="42">
        <v>16300.8</v>
      </c>
    </row>
    <row r="1319" spans="1:10" x14ac:dyDescent="0.35">
      <c r="A1319" s="29" t="str">
        <f>TEXT(36,"00")</f>
        <v>36</v>
      </c>
      <c r="B1319" s="29">
        <v>67918</v>
      </c>
      <c r="C1319" s="29" t="s">
        <v>5928</v>
      </c>
      <c r="D1319" s="29" t="s">
        <v>5929</v>
      </c>
      <c r="E1319" s="31" t="s">
        <v>1116</v>
      </c>
      <c r="F1319" s="31" t="s">
        <v>5927</v>
      </c>
      <c r="G1319" s="42">
        <v>15663.79</v>
      </c>
      <c r="H1319" s="42">
        <v>14402.16</v>
      </c>
      <c r="I1319" s="42">
        <v>14828.24</v>
      </c>
      <c r="J1319" s="42">
        <v>17632.310000000001</v>
      </c>
    </row>
    <row r="1320" spans="1:10" x14ac:dyDescent="0.35">
      <c r="A1320" s="29" t="s">
        <v>1069</v>
      </c>
      <c r="B1320" s="29">
        <v>67918</v>
      </c>
      <c r="C1320" s="29" t="s">
        <v>4529</v>
      </c>
      <c r="D1320" s="29" t="s">
        <v>4531</v>
      </c>
      <c r="E1320" s="32" t="s">
        <v>4530</v>
      </c>
      <c r="F1320" s="31" t="s">
        <v>5926</v>
      </c>
      <c r="G1320" s="42">
        <v>14668.61</v>
      </c>
      <c r="H1320" s="42">
        <v>13487.14</v>
      </c>
      <c r="I1320" s="42">
        <v>13886.14</v>
      </c>
      <c r="J1320" s="42">
        <v>16512.060000000001</v>
      </c>
    </row>
    <row r="1321" spans="1:10" x14ac:dyDescent="0.35">
      <c r="A1321" s="29" t="s">
        <v>1069</v>
      </c>
      <c r="B1321" s="29">
        <v>67918</v>
      </c>
      <c r="C1321" s="29" t="s">
        <v>4532</v>
      </c>
      <c r="D1321" s="29" t="s">
        <v>4534</v>
      </c>
      <c r="E1321" s="32" t="s">
        <v>4533</v>
      </c>
      <c r="F1321" s="31" t="s">
        <v>5926</v>
      </c>
      <c r="G1321" s="42">
        <v>12997.78</v>
      </c>
      <c r="H1321" s="42">
        <v>11950.89</v>
      </c>
      <c r="I1321" s="42">
        <v>12304.45</v>
      </c>
      <c r="J1321" s="42">
        <v>14631.26</v>
      </c>
    </row>
    <row r="1322" spans="1:10" x14ac:dyDescent="0.35">
      <c r="A1322" s="29" t="str">
        <f>TEXT(36,"00")</f>
        <v>36</v>
      </c>
      <c r="B1322" s="29">
        <v>67934</v>
      </c>
      <c r="C1322" s="29" t="s">
        <v>5928</v>
      </c>
      <c r="D1322" s="29" t="s">
        <v>5929</v>
      </c>
      <c r="E1322" s="31" t="s">
        <v>1118</v>
      </c>
      <c r="F1322" s="31" t="s">
        <v>5927</v>
      </c>
      <c r="G1322" s="42">
        <v>15424.13</v>
      </c>
      <c r="H1322" s="42">
        <v>14181.81</v>
      </c>
      <c r="I1322" s="42">
        <v>14601.37</v>
      </c>
      <c r="J1322" s="42">
        <v>17362.54</v>
      </c>
    </row>
    <row r="1323" spans="1:10" x14ac:dyDescent="0.35">
      <c r="A1323" s="29" t="s">
        <v>1069</v>
      </c>
      <c r="B1323" s="29">
        <v>67934</v>
      </c>
      <c r="C1323" s="29" t="s">
        <v>4535</v>
      </c>
      <c r="D1323" s="29" t="s">
        <v>4537</v>
      </c>
      <c r="E1323" s="32" t="s">
        <v>4536</v>
      </c>
      <c r="F1323" s="31" t="s">
        <v>5926</v>
      </c>
      <c r="G1323" s="42">
        <v>15481.65</v>
      </c>
      <c r="H1323" s="42">
        <v>14234.7</v>
      </c>
      <c r="I1323" s="42">
        <v>14655.82</v>
      </c>
      <c r="J1323" s="42">
        <v>17427.29</v>
      </c>
    </row>
    <row r="1324" spans="1:10" x14ac:dyDescent="0.35">
      <c r="A1324" s="29" t="str">
        <f>TEXT(36,"00")</f>
        <v>36</v>
      </c>
      <c r="B1324" s="29">
        <v>67959</v>
      </c>
      <c r="C1324" s="29" t="s">
        <v>5928</v>
      </c>
      <c r="D1324" s="29" t="s">
        <v>5929</v>
      </c>
      <c r="E1324" s="31" t="s">
        <v>1120</v>
      </c>
      <c r="F1324" s="31" t="s">
        <v>5927</v>
      </c>
      <c r="G1324" s="42">
        <v>13812.02</v>
      </c>
      <c r="H1324" s="42">
        <v>12699.55</v>
      </c>
      <c r="I1324" s="42">
        <v>13075.25</v>
      </c>
      <c r="J1324" s="42">
        <v>15547.83</v>
      </c>
    </row>
    <row r="1325" spans="1:10" x14ac:dyDescent="0.35">
      <c r="A1325" s="29" t="s">
        <v>1069</v>
      </c>
      <c r="B1325" s="29">
        <v>67959</v>
      </c>
      <c r="C1325" s="29" t="s">
        <v>4538</v>
      </c>
      <c r="D1325" s="29" t="s">
        <v>4540</v>
      </c>
      <c r="E1325" s="32" t="s">
        <v>4539</v>
      </c>
      <c r="F1325" s="31" t="s">
        <v>5926</v>
      </c>
      <c r="G1325" s="42">
        <v>11982.23</v>
      </c>
      <c r="H1325" s="42">
        <v>11017.13</v>
      </c>
      <c r="I1325" s="42">
        <v>11343.06</v>
      </c>
      <c r="J1325" s="42">
        <v>13488.07</v>
      </c>
    </row>
    <row r="1326" spans="1:10" x14ac:dyDescent="0.35">
      <c r="A1326" s="33" t="s">
        <v>1069</v>
      </c>
      <c r="B1326" s="33">
        <v>67959</v>
      </c>
      <c r="C1326" s="33" t="s">
        <v>4541</v>
      </c>
      <c r="D1326" s="33" t="s">
        <v>4543</v>
      </c>
      <c r="E1326" s="32" t="s">
        <v>4542</v>
      </c>
      <c r="F1326" s="31" t="s">
        <v>5926</v>
      </c>
      <c r="G1326" s="41">
        <v>12219.33</v>
      </c>
      <c r="H1326" s="41">
        <v>11235.13</v>
      </c>
      <c r="I1326" s="41">
        <v>11567.52</v>
      </c>
      <c r="J1326" s="41">
        <v>13754.97</v>
      </c>
    </row>
    <row r="1327" spans="1:10" x14ac:dyDescent="0.35">
      <c r="A1327" s="29" t="str">
        <f>TEXT(36,"00")</f>
        <v>36</v>
      </c>
      <c r="B1327" s="29">
        <v>73858</v>
      </c>
      <c r="C1327" s="29" t="s">
        <v>5928</v>
      </c>
      <c r="D1327" s="29" t="s">
        <v>5929</v>
      </c>
      <c r="E1327" s="31" t="s">
        <v>1122</v>
      </c>
      <c r="F1327" s="31" t="s">
        <v>5927</v>
      </c>
      <c r="G1327" s="42">
        <v>15577.16</v>
      </c>
      <c r="H1327" s="42">
        <v>14322.52</v>
      </c>
      <c r="I1327" s="42">
        <v>14746.24</v>
      </c>
      <c r="J1327" s="42">
        <v>17534.8</v>
      </c>
    </row>
    <row r="1328" spans="1:10" x14ac:dyDescent="0.35">
      <c r="A1328" s="29" t="str">
        <f>TEXT(36,"00")</f>
        <v>36</v>
      </c>
      <c r="B1328" s="29">
        <v>73890</v>
      </c>
      <c r="C1328" s="29" t="s">
        <v>5928</v>
      </c>
      <c r="D1328" s="29" t="s">
        <v>5929</v>
      </c>
      <c r="E1328" s="31" t="s">
        <v>1124</v>
      </c>
      <c r="F1328" s="31" t="s">
        <v>5927</v>
      </c>
      <c r="G1328" s="42">
        <v>13524.25</v>
      </c>
      <c r="H1328" s="42">
        <v>12434.95</v>
      </c>
      <c r="I1328" s="42">
        <v>12802.83</v>
      </c>
      <c r="J1328" s="42">
        <v>15223.89</v>
      </c>
    </row>
    <row r="1329" spans="1:10" x14ac:dyDescent="0.35">
      <c r="A1329" s="29" t="str">
        <f>TEXT(36,"00")</f>
        <v>36</v>
      </c>
      <c r="B1329" s="29">
        <v>73957</v>
      </c>
      <c r="C1329" s="29" t="s">
        <v>5928</v>
      </c>
      <c r="D1329" s="29" t="s">
        <v>5929</v>
      </c>
      <c r="E1329" s="31" t="s">
        <v>1126</v>
      </c>
      <c r="F1329" s="31" t="s">
        <v>5927</v>
      </c>
      <c r="G1329" s="42">
        <v>14669.57</v>
      </c>
      <c r="H1329" s="42">
        <v>13488.02</v>
      </c>
      <c r="I1329" s="42">
        <v>13887.05</v>
      </c>
      <c r="J1329" s="42">
        <v>16513.14</v>
      </c>
    </row>
    <row r="1330" spans="1:10" x14ac:dyDescent="0.35">
      <c r="A1330" s="29" t="str">
        <f>TEXT(36,"00")</f>
        <v>36</v>
      </c>
      <c r="B1330" s="29">
        <v>75044</v>
      </c>
      <c r="C1330" s="29" t="s">
        <v>5928</v>
      </c>
      <c r="D1330" s="29" t="s">
        <v>5929</v>
      </c>
      <c r="E1330" s="31" t="s">
        <v>1128</v>
      </c>
      <c r="F1330" s="31" t="s">
        <v>5927</v>
      </c>
      <c r="G1330" s="42">
        <v>14437.62</v>
      </c>
      <c r="H1330" s="42">
        <v>13274.75</v>
      </c>
      <c r="I1330" s="42">
        <v>13667.48</v>
      </c>
      <c r="J1330" s="42">
        <v>16252.04</v>
      </c>
    </row>
    <row r="1331" spans="1:10" x14ac:dyDescent="0.35">
      <c r="A1331" s="29" t="s">
        <v>1069</v>
      </c>
      <c r="B1331" s="29">
        <v>75044</v>
      </c>
      <c r="C1331" s="29" t="s">
        <v>4544</v>
      </c>
      <c r="D1331" s="29" t="s">
        <v>4546</v>
      </c>
      <c r="E1331" s="32" t="s">
        <v>4545</v>
      </c>
      <c r="F1331" s="31" t="s">
        <v>5926</v>
      </c>
      <c r="G1331" s="42">
        <v>14659.55</v>
      </c>
      <c r="H1331" s="42">
        <v>13478.81</v>
      </c>
      <c r="I1331" s="42">
        <v>13877.57</v>
      </c>
      <c r="J1331" s="42">
        <v>16501.86</v>
      </c>
    </row>
    <row r="1332" spans="1:10" x14ac:dyDescent="0.35">
      <c r="A1332" s="29" t="s">
        <v>1069</v>
      </c>
      <c r="B1332" s="29">
        <v>75044</v>
      </c>
      <c r="C1332" s="29" t="s">
        <v>4547</v>
      </c>
      <c r="D1332" s="29" t="s">
        <v>4549</v>
      </c>
      <c r="E1332" s="32" t="s">
        <v>4548</v>
      </c>
      <c r="F1332" s="31" t="s">
        <v>5926</v>
      </c>
      <c r="G1332" s="42">
        <v>14193.15</v>
      </c>
      <c r="H1332" s="42">
        <v>13049.98</v>
      </c>
      <c r="I1332" s="42">
        <v>13436.05</v>
      </c>
      <c r="J1332" s="42">
        <v>15976.86</v>
      </c>
    </row>
    <row r="1333" spans="1:10" x14ac:dyDescent="0.35">
      <c r="A1333" s="29" t="s">
        <v>1069</v>
      </c>
      <c r="B1333" s="29">
        <v>75044</v>
      </c>
      <c r="C1333" s="29" t="s">
        <v>4550</v>
      </c>
      <c r="D1333" s="29" t="s">
        <v>4552</v>
      </c>
      <c r="E1333" s="32" t="s">
        <v>4551</v>
      </c>
      <c r="F1333" s="31" t="s">
        <v>5926</v>
      </c>
      <c r="G1333" s="42">
        <v>14486.08</v>
      </c>
      <c r="H1333" s="42">
        <v>13319.31</v>
      </c>
      <c r="I1333" s="42">
        <v>13713.35</v>
      </c>
      <c r="J1333" s="42">
        <v>16306.6</v>
      </c>
    </row>
    <row r="1334" spans="1:10" x14ac:dyDescent="0.35">
      <c r="A1334" s="29" t="s">
        <v>1069</v>
      </c>
      <c r="B1334" s="29">
        <v>75044</v>
      </c>
      <c r="C1334" s="29" t="s">
        <v>4553</v>
      </c>
      <c r="D1334" s="29" t="s">
        <v>4555</v>
      </c>
      <c r="E1334" s="32" t="s">
        <v>4554</v>
      </c>
      <c r="F1334" s="31" t="s">
        <v>5926</v>
      </c>
      <c r="G1334" s="42">
        <v>14139.26</v>
      </c>
      <c r="H1334" s="42">
        <v>13000.42</v>
      </c>
      <c r="I1334" s="42">
        <v>13385.03</v>
      </c>
      <c r="J1334" s="42">
        <v>15916.19</v>
      </c>
    </row>
    <row r="1335" spans="1:10" x14ac:dyDescent="0.35">
      <c r="A1335" s="29" t="str">
        <f>TEXT(36,"00")</f>
        <v>36</v>
      </c>
      <c r="B1335" s="29">
        <v>75051</v>
      </c>
      <c r="C1335" s="29" t="s">
        <v>5928</v>
      </c>
      <c r="D1335" s="29" t="s">
        <v>5929</v>
      </c>
      <c r="E1335" s="31" t="s">
        <v>1130</v>
      </c>
      <c r="F1335" s="31" t="s">
        <v>5927</v>
      </c>
      <c r="G1335" s="42">
        <v>15907.29</v>
      </c>
      <c r="H1335" s="42">
        <v>14626.05</v>
      </c>
      <c r="I1335" s="42">
        <v>15058.75</v>
      </c>
      <c r="J1335" s="42">
        <v>17906.41</v>
      </c>
    </row>
    <row r="1336" spans="1:10" x14ac:dyDescent="0.35">
      <c r="A1336" s="29" t="s">
        <v>1069</v>
      </c>
      <c r="B1336" s="29">
        <v>75051</v>
      </c>
      <c r="C1336" s="29" t="s">
        <v>4556</v>
      </c>
      <c r="D1336" s="29" t="s">
        <v>4558</v>
      </c>
      <c r="E1336" s="32" t="s">
        <v>4557</v>
      </c>
      <c r="F1336" s="31" t="s">
        <v>5926</v>
      </c>
      <c r="G1336" s="42">
        <v>12173.58</v>
      </c>
      <c r="H1336" s="42">
        <v>11193.07</v>
      </c>
      <c r="I1336" s="42">
        <v>11524.21</v>
      </c>
      <c r="J1336" s="42">
        <v>13703.48</v>
      </c>
    </row>
    <row r="1337" spans="1:10" x14ac:dyDescent="0.35">
      <c r="A1337" s="29" t="s">
        <v>1069</v>
      </c>
      <c r="B1337" s="29">
        <v>75051</v>
      </c>
      <c r="C1337" s="29" t="s">
        <v>4559</v>
      </c>
      <c r="D1337" s="29" t="s">
        <v>4561</v>
      </c>
      <c r="E1337" s="32" t="s">
        <v>4560</v>
      </c>
      <c r="F1337" s="31" t="s">
        <v>5926</v>
      </c>
      <c r="G1337" s="42">
        <v>15906.32</v>
      </c>
      <c r="H1337" s="42">
        <v>14625.16</v>
      </c>
      <c r="I1337" s="42">
        <v>15057.84</v>
      </c>
      <c r="J1337" s="42">
        <v>17905.330000000002</v>
      </c>
    </row>
    <row r="1338" spans="1:10" x14ac:dyDescent="0.35">
      <c r="A1338" s="29" t="s">
        <v>1069</v>
      </c>
      <c r="B1338" s="29">
        <v>75051</v>
      </c>
      <c r="C1338" s="29" t="s">
        <v>4562</v>
      </c>
      <c r="D1338" s="29" t="s">
        <v>4564</v>
      </c>
      <c r="E1338" s="32" t="s">
        <v>4563</v>
      </c>
      <c r="F1338" s="31" t="s">
        <v>5926</v>
      </c>
      <c r="G1338" s="42">
        <v>12566.27</v>
      </c>
      <c r="H1338" s="42">
        <v>11554.13</v>
      </c>
      <c r="I1338" s="42">
        <v>11895.95</v>
      </c>
      <c r="J1338" s="42">
        <v>14145.51</v>
      </c>
    </row>
    <row r="1339" spans="1:10" ht="31" x14ac:dyDescent="0.35">
      <c r="A1339" s="29" t="s">
        <v>1069</v>
      </c>
      <c r="B1339" s="29">
        <v>75051</v>
      </c>
      <c r="C1339" s="29" t="s">
        <v>4565</v>
      </c>
      <c r="D1339" s="29" t="s">
        <v>4567</v>
      </c>
      <c r="E1339" s="32" t="s">
        <v>4566</v>
      </c>
      <c r="F1339" s="31" t="s">
        <v>5926</v>
      </c>
      <c r="G1339" s="42">
        <v>12178.11</v>
      </c>
      <c r="H1339" s="42">
        <v>11197.24</v>
      </c>
      <c r="I1339" s="42">
        <v>11528.5</v>
      </c>
      <c r="J1339" s="42">
        <v>13708.58</v>
      </c>
    </row>
    <row r="1340" spans="1:10" x14ac:dyDescent="0.35">
      <c r="A1340" s="29" t="s">
        <v>1069</v>
      </c>
      <c r="B1340" s="29">
        <v>75051</v>
      </c>
      <c r="C1340" s="29" t="s">
        <v>4568</v>
      </c>
      <c r="D1340" s="29" t="s">
        <v>4570</v>
      </c>
      <c r="E1340" s="32" t="s">
        <v>4569</v>
      </c>
      <c r="F1340" s="31" t="s">
        <v>5926</v>
      </c>
      <c r="G1340" s="42">
        <v>14726.35</v>
      </c>
      <c r="H1340" s="42">
        <v>13540.23</v>
      </c>
      <c r="I1340" s="42">
        <v>13940.81</v>
      </c>
      <c r="J1340" s="42">
        <v>16577.07</v>
      </c>
    </row>
    <row r="1341" spans="1:10" x14ac:dyDescent="0.35">
      <c r="A1341" s="29" t="s">
        <v>1069</v>
      </c>
      <c r="B1341" s="29">
        <v>75051</v>
      </c>
      <c r="C1341" s="29" t="s">
        <v>4571</v>
      </c>
      <c r="D1341" s="29" t="s">
        <v>4573</v>
      </c>
      <c r="E1341" s="32" t="s">
        <v>4572</v>
      </c>
      <c r="F1341" s="31" t="s">
        <v>5926</v>
      </c>
      <c r="G1341" s="42">
        <v>12320.33</v>
      </c>
      <c r="H1341" s="42">
        <v>11328</v>
      </c>
      <c r="I1341" s="42">
        <v>11663.13</v>
      </c>
      <c r="J1341" s="42">
        <v>13868.67</v>
      </c>
    </row>
    <row r="1342" spans="1:10" x14ac:dyDescent="0.35">
      <c r="A1342" s="29" t="str">
        <f>TEXT(36,"00")</f>
        <v>36</v>
      </c>
      <c r="B1342" s="29">
        <v>75069</v>
      </c>
      <c r="C1342" s="29" t="s">
        <v>5928</v>
      </c>
      <c r="D1342" s="29" t="s">
        <v>5929</v>
      </c>
      <c r="E1342" s="31" t="s">
        <v>1132</v>
      </c>
      <c r="F1342" s="31" t="s">
        <v>5927</v>
      </c>
      <c r="G1342" s="42">
        <v>13854.37</v>
      </c>
      <c r="H1342" s="42">
        <v>12738.48</v>
      </c>
      <c r="I1342" s="42">
        <v>13115.34</v>
      </c>
      <c r="J1342" s="42">
        <v>15595.5</v>
      </c>
    </row>
    <row r="1343" spans="1:10" x14ac:dyDescent="0.35">
      <c r="A1343" s="29" t="str">
        <f>TEXT(36,"00")</f>
        <v>36</v>
      </c>
      <c r="B1343" s="29">
        <v>75077</v>
      </c>
      <c r="C1343" s="29" t="s">
        <v>5928</v>
      </c>
      <c r="D1343" s="29" t="s">
        <v>5929</v>
      </c>
      <c r="E1343" s="31" t="s">
        <v>1134</v>
      </c>
      <c r="F1343" s="31" t="s">
        <v>5927</v>
      </c>
      <c r="G1343" s="42">
        <v>14654.17</v>
      </c>
      <c r="H1343" s="42">
        <v>13473.86</v>
      </c>
      <c r="I1343" s="42">
        <v>13872.48</v>
      </c>
      <c r="J1343" s="42">
        <v>16495.810000000001</v>
      </c>
    </row>
    <row r="1344" spans="1:10" x14ac:dyDescent="0.35">
      <c r="A1344" s="29" t="s">
        <v>1069</v>
      </c>
      <c r="B1344" s="29">
        <v>75077</v>
      </c>
      <c r="C1344" s="29" t="s">
        <v>4574</v>
      </c>
      <c r="D1344" s="29" t="s">
        <v>4576</v>
      </c>
      <c r="E1344" s="32" t="s">
        <v>4575</v>
      </c>
      <c r="F1344" s="31" t="s">
        <v>5926</v>
      </c>
      <c r="G1344" s="42">
        <v>12188.3</v>
      </c>
      <c r="H1344" s="42">
        <v>11206.61</v>
      </c>
      <c r="I1344" s="42">
        <v>11538.15</v>
      </c>
      <c r="J1344" s="42">
        <v>13720.05</v>
      </c>
    </row>
    <row r="1345" spans="1:10" x14ac:dyDescent="0.35">
      <c r="A1345" s="29" t="s">
        <v>1135</v>
      </c>
      <c r="B1345" s="29">
        <v>10371</v>
      </c>
      <c r="C1345" s="29" t="s">
        <v>4577</v>
      </c>
      <c r="D1345" s="29" t="s">
        <v>4579</v>
      </c>
      <c r="E1345" s="32" t="s">
        <v>4578</v>
      </c>
      <c r="F1345" s="31" t="s">
        <v>5926</v>
      </c>
      <c r="G1345" s="42">
        <v>13761.86</v>
      </c>
      <c r="H1345" s="42">
        <v>12653.43</v>
      </c>
      <c r="I1345" s="42">
        <v>13027.77</v>
      </c>
      <c r="J1345" s="42">
        <v>15491.36</v>
      </c>
    </row>
    <row r="1346" spans="1:10" x14ac:dyDescent="0.35">
      <c r="A1346" s="29" t="s">
        <v>1135</v>
      </c>
      <c r="B1346" s="29">
        <v>10371</v>
      </c>
      <c r="C1346" s="29" t="s">
        <v>4580</v>
      </c>
      <c r="D1346" s="29" t="s">
        <v>4582</v>
      </c>
      <c r="E1346" s="32" t="s">
        <v>4581</v>
      </c>
      <c r="F1346" s="31" t="s">
        <v>5926</v>
      </c>
      <c r="G1346" s="42">
        <v>12407.52</v>
      </c>
      <c r="H1346" s="42">
        <v>11408.17</v>
      </c>
      <c r="I1346" s="42">
        <v>11745.67</v>
      </c>
      <c r="J1346" s="42">
        <v>13966.81</v>
      </c>
    </row>
    <row r="1347" spans="1:10" x14ac:dyDescent="0.35">
      <c r="A1347" s="29" t="s">
        <v>1135</v>
      </c>
      <c r="B1347" s="29">
        <v>10371</v>
      </c>
      <c r="C1347" s="29" t="s">
        <v>4583</v>
      </c>
      <c r="D1347" s="29" t="s">
        <v>4582</v>
      </c>
      <c r="E1347" s="32" t="s">
        <v>4584</v>
      </c>
      <c r="F1347" s="31" t="s">
        <v>5926</v>
      </c>
      <c r="G1347" s="42">
        <v>12340.48</v>
      </c>
      <c r="H1347" s="42">
        <v>11346.53</v>
      </c>
      <c r="I1347" s="42">
        <v>11682.21</v>
      </c>
      <c r="J1347" s="42">
        <v>13891.36</v>
      </c>
    </row>
    <row r="1348" spans="1:10" x14ac:dyDescent="0.35">
      <c r="A1348" s="29" t="s">
        <v>1135</v>
      </c>
      <c r="B1348" s="29">
        <v>10371</v>
      </c>
      <c r="C1348" s="29" t="s">
        <v>4585</v>
      </c>
      <c r="D1348" s="29" t="s">
        <v>4582</v>
      </c>
      <c r="E1348" s="32" t="s">
        <v>4586</v>
      </c>
      <c r="F1348" s="31" t="s">
        <v>5926</v>
      </c>
      <c r="G1348" s="42">
        <v>12528.9</v>
      </c>
      <c r="H1348" s="42">
        <v>11519.77</v>
      </c>
      <c r="I1348" s="42">
        <v>11860.57</v>
      </c>
      <c r="J1348" s="42">
        <v>14103.45</v>
      </c>
    </row>
    <row r="1349" spans="1:10" x14ac:dyDescent="0.35">
      <c r="A1349" s="29" t="s">
        <v>1135</v>
      </c>
      <c r="B1349" s="29">
        <v>10371</v>
      </c>
      <c r="C1349" s="29" t="s">
        <v>4587</v>
      </c>
      <c r="D1349" s="29" t="s">
        <v>4582</v>
      </c>
      <c r="E1349" s="32" t="s">
        <v>4588</v>
      </c>
      <c r="F1349" s="31" t="s">
        <v>5926</v>
      </c>
      <c r="G1349" s="42">
        <v>12594.52</v>
      </c>
      <c r="H1349" s="42">
        <v>11580.1</v>
      </c>
      <c r="I1349" s="42">
        <v>11922.69</v>
      </c>
      <c r="J1349" s="42">
        <v>14177.31</v>
      </c>
    </row>
    <row r="1350" spans="1:10" x14ac:dyDescent="0.35">
      <c r="A1350" s="29" t="s">
        <v>1135</v>
      </c>
      <c r="B1350" s="29">
        <v>10371</v>
      </c>
      <c r="C1350" s="29" t="s">
        <v>4589</v>
      </c>
      <c r="D1350" s="29" t="s">
        <v>4582</v>
      </c>
      <c r="E1350" s="32" t="s">
        <v>4590</v>
      </c>
      <c r="F1350" s="31" t="s">
        <v>5926</v>
      </c>
      <c r="G1350" s="42">
        <v>13335.15</v>
      </c>
      <c r="H1350" s="42">
        <v>12261.09</v>
      </c>
      <c r="I1350" s="42">
        <v>12623.82</v>
      </c>
      <c r="J1350" s="42">
        <v>15011.03</v>
      </c>
    </row>
    <row r="1351" spans="1:10" x14ac:dyDescent="0.35">
      <c r="A1351" s="29" t="s">
        <v>1135</v>
      </c>
      <c r="B1351" s="29">
        <v>10371</v>
      </c>
      <c r="C1351" s="29" t="s">
        <v>4591</v>
      </c>
      <c r="D1351" s="29" t="s">
        <v>4593</v>
      </c>
      <c r="E1351" s="32" t="s">
        <v>4592</v>
      </c>
      <c r="F1351" s="31" t="s">
        <v>5926</v>
      </c>
      <c r="G1351" s="42">
        <v>13628.31</v>
      </c>
      <c r="H1351" s="42">
        <v>12530.63</v>
      </c>
      <c r="I1351" s="42">
        <v>12901.33</v>
      </c>
      <c r="J1351" s="42">
        <v>15341.02</v>
      </c>
    </row>
    <row r="1352" spans="1:10" x14ac:dyDescent="0.35">
      <c r="A1352" s="29" t="s">
        <v>1135</v>
      </c>
      <c r="B1352" s="29">
        <v>10371</v>
      </c>
      <c r="C1352" s="29" t="s">
        <v>4594</v>
      </c>
      <c r="D1352" s="29" t="s">
        <v>4582</v>
      </c>
      <c r="E1352" s="32" t="s">
        <v>4595</v>
      </c>
      <c r="F1352" s="31" t="s">
        <v>5926</v>
      </c>
      <c r="G1352" s="42">
        <v>12533.43</v>
      </c>
      <c r="H1352" s="42">
        <v>11523.94</v>
      </c>
      <c r="I1352" s="42">
        <v>11864.86</v>
      </c>
      <c r="J1352" s="42">
        <v>14108.55</v>
      </c>
    </row>
    <row r="1353" spans="1:10" x14ac:dyDescent="0.35">
      <c r="A1353" s="29" t="s">
        <v>1135</v>
      </c>
      <c r="B1353" s="29">
        <v>10371</v>
      </c>
      <c r="C1353" s="29" t="s">
        <v>4596</v>
      </c>
      <c r="D1353" s="29" t="s">
        <v>4598</v>
      </c>
      <c r="E1353" s="32" t="s">
        <v>4597</v>
      </c>
      <c r="F1353" s="31" t="s">
        <v>5926</v>
      </c>
      <c r="G1353" s="42">
        <v>12713.69</v>
      </c>
      <c r="H1353" s="42">
        <v>11689.68</v>
      </c>
      <c r="I1353" s="42">
        <v>12035.51</v>
      </c>
      <c r="J1353" s="42">
        <v>14311.46</v>
      </c>
    </row>
    <row r="1354" spans="1:10" x14ac:dyDescent="0.35">
      <c r="A1354" s="29" t="s">
        <v>1135</v>
      </c>
      <c r="B1354" s="29">
        <v>10371</v>
      </c>
      <c r="C1354" s="29" t="s">
        <v>4599</v>
      </c>
      <c r="D1354" s="29" t="s">
        <v>4601</v>
      </c>
      <c r="E1354" s="32" t="s">
        <v>4600</v>
      </c>
      <c r="F1354" s="31" t="s">
        <v>5926</v>
      </c>
      <c r="G1354" s="42">
        <v>14050.71</v>
      </c>
      <c r="H1354" s="42">
        <v>12919.01</v>
      </c>
      <c r="I1354" s="42">
        <v>13301.21</v>
      </c>
      <c r="J1354" s="42">
        <v>15816.51</v>
      </c>
    </row>
    <row r="1355" spans="1:10" x14ac:dyDescent="0.35">
      <c r="A1355" s="29" t="s">
        <v>1135</v>
      </c>
      <c r="B1355" s="29">
        <v>10371</v>
      </c>
      <c r="C1355" s="29" t="s">
        <v>4602</v>
      </c>
      <c r="D1355" s="29" t="s">
        <v>4604</v>
      </c>
      <c r="E1355" s="32" t="s">
        <v>4603</v>
      </c>
      <c r="F1355" s="31" t="s">
        <v>5926</v>
      </c>
      <c r="G1355" s="42">
        <v>13678.24</v>
      </c>
      <c r="H1355" s="42">
        <v>12576.54</v>
      </c>
      <c r="I1355" s="42">
        <v>12948.61</v>
      </c>
      <c r="J1355" s="42">
        <v>15397.23</v>
      </c>
    </row>
    <row r="1356" spans="1:10" x14ac:dyDescent="0.35">
      <c r="A1356" s="29" t="s">
        <v>1135</v>
      </c>
      <c r="B1356" s="29">
        <v>10371</v>
      </c>
      <c r="C1356" s="29" t="s">
        <v>4605</v>
      </c>
      <c r="D1356" s="29" t="s">
        <v>4582</v>
      </c>
      <c r="E1356" s="32" t="s">
        <v>4606</v>
      </c>
      <c r="F1356" s="31" t="s">
        <v>5926</v>
      </c>
      <c r="G1356" s="42">
        <v>12286.13</v>
      </c>
      <c r="H1356" s="42">
        <v>11296.56</v>
      </c>
      <c r="I1356" s="42">
        <v>11630.76</v>
      </c>
      <c r="J1356" s="42">
        <v>13830.17</v>
      </c>
    </row>
    <row r="1357" spans="1:10" x14ac:dyDescent="0.35">
      <c r="A1357" s="29" t="s">
        <v>1135</v>
      </c>
      <c r="B1357" s="29">
        <v>10371</v>
      </c>
      <c r="C1357" s="29" t="s">
        <v>4607</v>
      </c>
      <c r="D1357" s="29" t="s">
        <v>4609</v>
      </c>
      <c r="E1357" s="32" t="s">
        <v>4608</v>
      </c>
      <c r="F1357" s="31" t="s">
        <v>5926</v>
      </c>
      <c r="G1357" s="42">
        <v>11830.04</v>
      </c>
      <c r="H1357" s="42">
        <v>10877.2</v>
      </c>
      <c r="I1357" s="42">
        <v>11199</v>
      </c>
      <c r="J1357" s="42">
        <v>13316.77</v>
      </c>
    </row>
    <row r="1358" spans="1:10" x14ac:dyDescent="0.35">
      <c r="A1358" s="29" t="s">
        <v>1135</v>
      </c>
      <c r="B1358" s="29">
        <v>10371</v>
      </c>
      <c r="C1358" s="29" t="s">
        <v>4610</v>
      </c>
      <c r="D1358" s="29" t="s">
        <v>4612</v>
      </c>
      <c r="E1358" s="32" t="s">
        <v>4611</v>
      </c>
      <c r="F1358" s="31" t="s">
        <v>5926</v>
      </c>
      <c r="G1358" s="42">
        <v>12291.8</v>
      </c>
      <c r="H1358" s="42">
        <v>11301.77</v>
      </c>
      <c r="I1358" s="42">
        <v>11636.12</v>
      </c>
      <c r="J1358" s="42">
        <v>13836.55</v>
      </c>
    </row>
    <row r="1359" spans="1:10" x14ac:dyDescent="0.35">
      <c r="A1359" s="29" t="s">
        <v>1135</v>
      </c>
      <c r="B1359" s="29">
        <v>10371</v>
      </c>
      <c r="C1359" s="29" t="s">
        <v>4613</v>
      </c>
      <c r="D1359" s="29" t="s">
        <v>4615</v>
      </c>
      <c r="E1359" s="32" t="s">
        <v>4614</v>
      </c>
      <c r="F1359" s="31" t="s">
        <v>5926</v>
      </c>
      <c r="G1359" s="42">
        <v>12789.89</v>
      </c>
      <c r="H1359" s="42">
        <v>11759.75</v>
      </c>
      <c r="I1359" s="42">
        <v>12107.65</v>
      </c>
      <c r="J1359" s="42">
        <v>14397.24</v>
      </c>
    </row>
    <row r="1360" spans="1:10" x14ac:dyDescent="0.35">
      <c r="A1360" s="29" t="s">
        <v>1135</v>
      </c>
      <c r="B1360" s="29">
        <v>10371</v>
      </c>
      <c r="C1360" s="29" t="s">
        <v>4616</v>
      </c>
      <c r="D1360" s="29" t="s">
        <v>4618</v>
      </c>
      <c r="E1360" s="32" t="s">
        <v>4617</v>
      </c>
      <c r="F1360" s="31" t="s">
        <v>5926</v>
      </c>
      <c r="G1360" s="42">
        <v>11963.43</v>
      </c>
      <c r="H1360" s="42">
        <v>10999.85</v>
      </c>
      <c r="I1360" s="42">
        <v>11325.27</v>
      </c>
      <c r="J1360" s="42">
        <v>13466.91</v>
      </c>
    </row>
    <row r="1361" spans="1:10" x14ac:dyDescent="0.35">
      <c r="A1361" s="29" t="s">
        <v>1135</v>
      </c>
      <c r="B1361" s="29">
        <v>10371</v>
      </c>
      <c r="C1361" s="29" t="s">
        <v>4619</v>
      </c>
      <c r="D1361" s="29" t="s">
        <v>4621</v>
      </c>
      <c r="E1361" s="32" t="s">
        <v>4620</v>
      </c>
      <c r="F1361" s="31" t="s">
        <v>5926</v>
      </c>
      <c r="G1361" s="42">
        <v>12463.45</v>
      </c>
      <c r="H1361" s="42">
        <v>11459.6</v>
      </c>
      <c r="I1361" s="42">
        <v>11798.62</v>
      </c>
      <c r="J1361" s="42">
        <v>14029.78</v>
      </c>
    </row>
    <row r="1362" spans="1:10" x14ac:dyDescent="0.35">
      <c r="A1362" s="29" t="s">
        <v>1135</v>
      </c>
      <c r="B1362" s="29">
        <v>10371</v>
      </c>
      <c r="C1362" s="29" t="s">
        <v>4622</v>
      </c>
      <c r="D1362" s="29" t="s">
        <v>4582</v>
      </c>
      <c r="E1362" s="32" t="s">
        <v>4623</v>
      </c>
      <c r="F1362" s="31" t="s">
        <v>5926</v>
      </c>
      <c r="G1362" s="42">
        <v>12337.77</v>
      </c>
      <c r="H1362" s="42">
        <v>11344.03</v>
      </c>
      <c r="I1362" s="42">
        <v>11679.64</v>
      </c>
      <c r="J1362" s="42">
        <v>13888.3</v>
      </c>
    </row>
    <row r="1363" spans="1:10" x14ac:dyDescent="0.35">
      <c r="A1363" s="29" t="s">
        <v>1135</v>
      </c>
      <c r="B1363" s="29">
        <v>10371</v>
      </c>
      <c r="C1363" s="29" t="s">
        <v>4624</v>
      </c>
      <c r="D1363" s="29" t="s">
        <v>4582</v>
      </c>
      <c r="E1363" s="32" t="s">
        <v>4625</v>
      </c>
      <c r="F1363" s="31" t="s">
        <v>5926</v>
      </c>
      <c r="G1363" s="42">
        <v>12333.24</v>
      </c>
      <c r="H1363" s="42">
        <v>11339.87</v>
      </c>
      <c r="I1363" s="42">
        <v>11675.35</v>
      </c>
      <c r="J1363" s="42">
        <v>13883.2</v>
      </c>
    </row>
    <row r="1364" spans="1:10" x14ac:dyDescent="0.35">
      <c r="A1364" s="29" t="s">
        <v>1135</v>
      </c>
      <c r="B1364" s="29">
        <v>10371</v>
      </c>
      <c r="C1364" s="29" t="s">
        <v>4626</v>
      </c>
      <c r="D1364" s="29" t="s">
        <v>4628</v>
      </c>
      <c r="E1364" s="32" t="s">
        <v>4627</v>
      </c>
      <c r="F1364" s="31" t="s">
        <v>5926</v>
      </c>
      <c r="G1364" s="42">
        <v>12521.2</v>
      </c>
      <c r="H1364" s="42">
        <v>11512.69</v>
      </c>
      <c r="I1364" s="42">
        <v>11853.28</v>
      </c>
      <c r="J1364" s="42">
        <v>14094.78</v>
      </c>
    </row>
    <row r="1365" spans="1:10" x14ac:dyDescent="0.35">
      <c r="A1365" s="29" t="s">
        <v>1135</v>
      </c>
      <c r="B1365" s="29">
        <v>10371</v>
      </c>
      <c r="C1365" s="29" t="s">
        <v>4629</v>
      </c>
      <c r="D1365" s="29" t="s">
        <v>4631</v>
      </c>
      <c r="E1365" s="32" t="s">
        <v>4630</v>
      </c>
      <c r="F1365" s="31" t="s">
        <v>5926</v>
      </c>
      <c r="G1365" s="42">
        <v>12667.66</v>
      </c>
      <c r="H1365" s="42">
        <v>11647.36</v>
      </c>
      <c r="I1365" s="42">
        <v>11991.93</v>
      </c>
      <c r="J1365" s="42">
        <v>14259.65</v>
      </c>
    </row>
    <row r="1366" spans="1:10" x14ac:dyDescent="0.35">
      <c r="A1366" s="29" t="str">
        <f>TEXT(37,"00")</f>
        <v>37</v>
      </c>
      <c r="B1366" s="29">
        <v>67967</v>
      </c>
      <c r="C1366" s="29" t="s">
        <v>5928</v>
      </c>
      <c r="D1366" s="29" t="s">
        <v>5929</v>
      </c>
      <c r="E1366" s="31" t="s">
        <v>1137</v>
      </c>
      <c r="F1366" s="31" t="s">
        <v>5927</v>
      </c>
      <c r="G1366" s="42">
        <v>12216.38</v>
      </c>
      <c r="H1366" s="42">
        <v>11232.43</v>
      </c>
      <c r="I1366" s="42">
        <v>11564.73</v>
      </c>
      <c r="J1366" s="42">
        <v>13751.66</v>
      </c>
    </row>
    <row r="1367" spans="1:10" x14ac:dyDescent="0.35">
      <c r="A1367" s="29" t="str">
        <f>TEXT(37,"00")</f>
        <v>37</v>
      </c>
      <c r="B1367" s="29">
        <v>67983</v>
      </c>
      <c r="C1367" s="29" t="s">
        <v>5928</v>
      </c>
      <c r="D1367" s="29" t="s">
        <v>5929</v>
      </c>
      <c r="E1367" s="31" t="s">
        <v>1139</v>
      </c>
      <c r="F1367" s="31" t="s">
        <v>5927</v>
      </c>
      <c r="G1367" s="42">
        <v>15861.09</v>
      </c>
      <c r="H1367" s="42">
        <v>14583.57</v>
      </c>
      <c r="I1367" s="42">
        <v>15015.01</v>
      </c>
      <c r="J1367" s="42">
        <v>17854.41</v>
      </c>
    </row>
    <row r="1368" spans="1:10" x14ac:dyDescent="0.35">
      <c r="A1368" s="29" t="s">
        <v>1135</v>
      </c>
      <c r="B1368" s="29">
        <v>67983</v>
      </c>
      <c r="C1368" s="29" t="s">
        <v>4632</v>
      </c>
      <c r="D1368" s="29" t="s">
        <v>4634</v>
      </c>
      <c r="E1368" s="32" t="s">
        <v>4633</v>
      </c>
      <c r="F1368" s="31" t="s">
        <v>5926</v>
      </c>
      <c r="G1368" s="42">
        <v>14966.01</v>
      </c>
      <c r="H1368" s="42">
        <v>13760.58</v>
      </c>
      <c r="I1368" s="42">
        <v>14167.68</v>
      </c>
      <c r="J1368" s="42">
        <v>16846.830000000002</v>
      </c>
    </row>
    <row r="1369" spans="1:10" x14ac:dyDescent="0.35">
      <c r="A1369" s="29" t="str">
        <f>TEXT(37,"00")</f>
        <v>37</v>
      </c>
      <c r="B1369" s="29">
        <v>67991</v>
      </c>
      <c r="C1369" s="29" t="s">
        <v>5928</v>
      </c>
      <c r="D1369" s="29" t="s">
        <v>5929</v>
      </c>
      <c r="E1369" s="31" t="s">
        <v>1141</v>
      </c>
      <c r="F1369" s="31" t="s">
        <v>5927</v>
      </c>
      <c r="G1369" s="42">
        <v>15318.26</v>
      </c>
      <c r="H1369" s="42">
        <v>14084.47</v>
      </c>
      <c r="I1369" s="42">
        <v>14501.15</v>
      </c>
      <c r="J1369" s="42">
        <v>17243.36</v>
      </c>
    </row>
    <row r="1370" spans="1:10" x14ac:dyDescent="0.35">
      <c r="A1370" s="29" t="s">
        <v>1135</v>
      </c>
      <c r="B1370" s="29">
        <v>67991</v>
      </c>
      <c r="C1370" s="29" t="s">
        <v>4635</v>
      </c>
      <c r="D1370" s="29" t="s">
        <v>4637</v>
      </c>
      <c r="E1370" s="32" t="s">
        <v>4636</v>
      </c>
      <c r="F1370" s="31" t="s">
        <v>5926</v>
      </c>
      <c r="G1370" s="42">
        <v>14789.88</v>
      </c>
      <c r="H1370" s="42">
        <v>13598.64</v>
      </c>
      <c r="I1370" s="42">
        <v>14000.94</v>
      </c>
      <c r="J1370" s="42">
        <v>16648.57</v>
      </c>
    </row>
    <row r="1371" spans="1:10" x14ac:dyDescent="0.35">
      <c r="A1371" s="29" t="s">
        <v>1135</v>
      </c>
      <c r="B1371" s="29">
        <v>67991</v>
      </c>
      <c r="C1371" s="29" t="s">
        <v>4638</v>
      </c>
      <c r="D1371" s="29" t="s">
        <v>4640</v>
      </c>
      <c r="E1371" s="32" t="s">
        <v>4639</v>
      </c>
      <c r="F1371" s="31" t="s">
        <v>5926</v>
      </c>
      <c r="G1371" s="42">
        <v>13944.84</v>
      </c>
      <c r="H1371" s="42">
        <v>12821.67</v>
      </c>
      <c r="I1371" s="42">
        <v>13200.98</v>
      </c>
      <c r="J1371" s="42">
        <v>15697.34</v>
      </c>
    </row>
    <row r="1372" spans="1:10" x14ac:dyDescent="0.35">
      <c r="A1372" s="29" t="s">
        <v>1135</v>
      </c>
      <c r="B1372" s="29">
        <v>67991</v>
      </c>
      <c r="C1372" s="29" t="s">
        <v>4641</v>
      </c>
      <c r="D1372" s="29" t="s">
        <v>4643</v>
      </c>
      <c r="E1372" s="32" t="s">
        <v>4642</v>
      </c>
      <c r="F1372" s="31" t="s">
        <v>5926</v>
      </c>
      <c r="G1372" s="42">
        <v>15529.32</v>
      </c>
      <c r="H1372" s="42">
        <v>14278.53</v>
      </c>
      <c r="I1372" s="42">
        <v>14700.95</v>
      </c>
      <c r="J1372" s="42">
        <v>17480.95</v>
      </c>
    </row>
    <row r="1373" spans="1:10" x14ac:dyDescent="0.35">
      <c r="A1373" s="29" t="s">
        <v>1135</v>
      </c>
      <c r="B1373" s="29">
        <v>67991</v>
      </c>
      <c r="C1373" s="29" t="s">
        <v>4644</v>
      </c>
      <c r="D1373" s="29" t="s">
        <v>4646</v>
      </c>
      <c r="E1373" s="32" t="s">
        <v>4645</v>
      </c>
      <c r="F1373" s="31" t="s">
        <v>5926</v>
      </c>
      <c r="G1373" s="42">
        <v>15343.85</v>
      </c>
      <c r="H1373" s="42">
        <v>14108</v>
      </c>
      <c r="I1373" s="42">
        <v>14525.37</v>
      </c>
      <c r="J1373" s="42">
        <v>17272.169999999998</v>
      </c>
    </row>
    <row r="1374" spans="1:10" x14ac:dyDescent="0.35">
      <c r="A1374" s="29" t="str">
        <f>TEXT(37,"00")</f>
        <v>37</v>
      </c>
      <c r="B1374" s="29">
        <v>68007</v>
      </c>
      <c r="C1374" s="29" t="s">
        <v>5928</v>
      </c>
      <c r="D1374" s="29" t="s">
        <v>5929</v>
      </c>
      <c r="E1374" s="31" t="s">
        <v>1143</v>
      </c>
      <c r="F1374" s="31" t="s">
        <v>5927</v>
      </c>
      <c r="G1374" s="42">
        <v>11643.67</v>
      </c>
      <c r="H1374" s="42">
        <v>10705.84</v>
      </c>
      <c r="I1374" s="42">
        <v>11022.56</v>
      </c>
      <c r="J1374" s="42">
        <v>13106.97</v>
      </c>
    </row>
    <row r="1375" spans="1:10" x14ac:dyDescent="0.35">
      <c r="A1375" s="29" t="str">
        <f>TEXT(37,"00")</f>
        <v>37</v>
      </c>
      <c r="B1375" s="29">
        <v>68023</v>
      </c>
      <c r="C1375" s="29" t="s">
        <v>5928</v>
      </c>
      <c r="D1375" s="29" t="s">
        <v>5929</v>
      </c>
      <c r="E1375" s="31" t="s">
        <v>1145</v>
      </c>
      <c r="F1375" s="31" t="s">
        <v>5927</v>
      </c>
      <c r="G1375" s="42">
        <v>13025.7</v>
      </c>
      <c r="H1375" s="42">
        <v>11976.55</v>
      </c>
      <c r="I1375" s="42">
        <v>12330.87</v>
      </c>
      <c r="J1375" s="42">
        <v>14662.68</v>
      </c>
    </row>
    <row r="1376" spans="1:10" x14ac:dyDescent="0.35">
      <c r="A1376" s="29" t="s">
        <v>1135</v>
      </c>
      <c r="B1376" s="29">
        <v>68023</v>
      </c>
      <c r="C1376" s="29" t="s">
        <v>4647</v>
      </c>
      <c r="D1376" s="29" t="s">
        <v>4649</v>
      </c>
      <c r="E1376" s="32" t="s">
        <v>4648</v>
      </c>
      <c r="F1376" s="31" t="s">
        <v>5926</v>
      </c>
      <c r="G1376" s="42">
        <v>13692.05</v>
      </c>
      <c r="H1376" s="42">
        <v>12589.24</v>
      </c>
      <c r="I1376" s="42">
        <v>12961.68</v>
      </c>
      <c r="J1376" s="42">
        <v>15412.78</v>
      </c>
    </row>
    <row r="1377" spans="1:10" x14ac:dyDescent="0.35">
      <c r="A1377" s="29" t="s">
        <v>1135</v>
      </c>
      <c r="B1377" s="29">
        <v>68023</v>
      </c>
      <c r="C1377" s="29" t="s">
        <v>4650</v>
      </c>
      <c r="D1377" s="29" t="s">
        <v>4652</v>
      </c>
      <c r="E1377" s="32" t="s">
        <v>4651</v>
      </c>
      <c r="F1377" s="31" t="s">
        <v>5926</v>
      </c>
      <c r="G1377" s="42">
        <v>12963.14</v>
      </c>
      <c r="H1377" s="42">
        <v>11919.03</v>
      </c>
      <c r="I1377" s="42">
        <v>12271.65</v>
      </c>
      <c r="J1377" s="42">
        <v>14592.26</v>
      </c>
    </row>
    <row r="1378" spans="1:10" x14ac:dyDescent="0.35">
      <c r="A1378" s="29" t="s">
        <v>1135</v>
      </c>
      <c r="B1378" s="29">
        <v>68023</v>
      </c>
      <c r="C1378" s="29" t="s">
        <v>4653</v>
      </c>
      <c r="D1378" s="29" t="s">
        <v>4655</v>
      </c>
      <c r="E1378" s="32" t="s">
        <v>4654</v>
      </c>
      <c r="F1378" s="31" t="s">
        <v>5926</v>
      </c>
      <c r="G1378" s="42">
        <v>13907.64</v>
      </c>
      <c r="H1378" s="42">
        <v>12787.47</v>
      </c>
      <c r="I1378" s="42">
        <v>13165.77</v>
      </c>
      <c r="J1378" s="42">
        <v>15655.47</v>
      </c>
    </row>
    <row r="1379" spans="1:10" x14ac:dyDescent="0.35">
      <c r="A1379" s="29" t="s">
        <v>1135</v>
      </c>
      <c r="B1379" s="29">
        <v>68023</v>
      </c>
      <c r="C1379" s="29" t="s">
        <v>4656</v>
      </c>
      <c r="D1379" s="29" t="s">
        <v>4658</v>
      </c>
      <c r="E1379" s="32" t="s">
        <v>4657</v>
      </c>
      <c r="F1379" s="31" t="s">
        <v>5926</v>
      </c>
      <c r="G1379" s="42">
        <v>13761.58</v>
      </c>
      <c r="H1379" s="42">
        <v>12653.17</v>
      </c>
      <c r="I1379" s="42">
        <v>13027.5</v>
      </c>
      <c r="J1379" s="42">
        <v>15491.04</v>
      </c>
    </row>
    <row r="1380" spans="1:10" x14ac:dyDescent="0.35">
      <c r="A1380" s="29" t="s">
        <v>1135</v>
      </c>
      <c r="B1380" s="29">
        <v>68023</v>
      </c>
      <c r="C1380" s="29" t="s">
        <v>4659</v>
      </c>
      <c r="D1380" s="29" t="s">
        <v>4661</v>
      </c>
      <c r="E1380" s="32" t="s">
        <v>4660</v>
      </c>
      <c r="F1380" s="31" t="s">
        <v>5926</v>
      </c>
      <c r="G1380" s="42">
        <v>12153.66</v>
      </c>
      <c r="H1380" s="42">
        <v>11174.75</v>
      </c>
      <c r="I1380" s="42">
        <v>11505.35</v>
      </c>
      <c r="J1380" s="42">
        <v>13681.05</v>
      </c>
    </row>
    <row r="1381" spans="1:10" x14ac:dyDescent="0.35">
      <c r="A1381" s="29" t="s">
        <v>1135</v>
      </c>
      <c r="B1381" s="29">
        <v>68023</v>
      </c>
      <c r="C1381" s="29" t="s">
        <v>4662</v>
      </c>
      <c r="D1381" s="29" t="s">
        <v>4664</v>
      </c>
      <c r="E1381" s="32" t="s">
        <v>4663</v>
      </c>
      <c r="F1381" s="31" t="s">
        <v>5926</v>
      </c>
      <c r="G1381" s="42">
        <v>13474.88</v>
      </c>
      <c r="H1381" s="42">
        <v>12389.56</v>
      </c>
      <c r="I1381" s="42">
        <v>12756.09</v>
      </c>
      <c r="J1381" s="42">
        <v>15168.31</v>
      </c>
    </row>
    <row r="1382" spans="1:10" x14ac:dyDescent="0.35">
      <c r="A1382" s="29" t="s">
        <v>1135</v>
      </c>
      <c r="B1382" s="29">
        <v>68023</v>
      </c>
      <c r="C1382" s="29" t="s">
        <v>4665</v>
      </c>
      <c r="D1382" s="29" t="s">
        <v>4667</v>
      </c>
      <c r="E1382" s="32" t="s">
        <v>4666</v>
      </c>
      <c r="F1382" s="31" t="s">
        <v>5926</v>
      </c>
      <c r="G1382" s="42">
        <v>12137.12</v>
      </c>
      <c r="H1382" s="42">
        <v>11159.55</v>
      </c>
      <c r="I1382" s="42">
        <v>11489.7</v>
      </c>
      <c r="J1382" s="42">
        <v>13662.44</v>
      </c>
    </row>
    <row r="1383" spans="1:10" x14ac:dyDescent="0.35">
      <c r="A1383" s="29" t="str">
        <f>TEXT(37,"00")</f>
        <v>37</v>
      </c>
      <c r="B1383" s="29">
        <v>68031</v>
      </c>
      <c r="C1383" s="29" t="s">
        <v>5928</v>
      </c>
      <c r="D1383" s="29" t="s">
        <v>5929</v>
      </c>
      <c r="E1383" s="31" t="s">
        <v>1147</v>
      </c>
      <c r="F1383" s="31" t="s">
        <v>5927</v>
      </c>
      <c r="G1383" s="42">
        <v>11746.93</v>
      </c>
      <c r="H1383" s="42">
        <v>10800.79</v>
      </c>
      <c r="I1383" s="42">
        <v>11120.32</v>
      </c>
      <c r="J1383" s="42">
        <v>13223.21</v>
      </c>
    </row>
    <row r="1384" spans="1:10" x14ac:dyDescent="0.35">
      <c r="A1384" s="29" t="str">
        <f>TEXT(37,"00")</f>
        <v>37</v>
      </c>
      <c r="B1384" s="29">
        <v>68049</v>
      </c>
      <c r="C1384" s="29" t="s">
        <v>5928</v>
      </c>
      <c r="D1384" s="29" t="s">
        <v>5929</v>
      </c>
      <c r="E1384" s="31" t="s">
        <v>1149</v>
      </c>
      <c r="F1384" s="31" t="s">
        <v>5927</v>
      </c>
      <c r="G1384" s="42">
        <v>12096.13</v>
      </c>
      <c r="H1384" s="42">
        <v>11121.86</v>
      </c>
      <c r="I1384" s="42">
        <v>11450.89</v>
      </c>
      <c r="J1384" s="42">
        <v>13616.3</v>
      </c>
    </row>
    <row r="1385" spans="1:10" x14ac:dyDescent="0.35">
      <c r="A1385" s="29" t="s">
        <v>1135</v>
      </c>
      <c r="B1385" s="29">
        <v>68049</v>
      </c>
      <c r="C1385" s="29" t="s">
        <v>4668</v>
      </c>
      <c r="D1385" s="29" t="s">
        <v>4670</v>
      </c>
      <c r="E1385" s="32" t="s">
        <v>4669</v>
      </c>
      <c r="F1385" s="31" t="s">
        <v>5926</v>
      </c>
      <c r="G1385" s="42">
        <v>11652.05</v>
      </c>
      <c r="H1385" s="42">
        <v>10713.54</v>
      </c>
      <c r="I1385" s="42">
        <v>11030.49</v>
      </c>
      <c r="J1385" s="42">
        <v>13116.4</v>
      </c>
    </row>
    <row r="1386" spans="1:10" x14ac:dyDescent="0.35">
      <c r="A1386" s="29" t="s">
        <v>1135</v>
      </c>
      <c r="B1386" s="29">
        <v>68049</v>
      </c>
      <c r="C1386" s="29" t="s">
        <v>4671</v>
      </c>
      <c r="D1386" s="29" t="s">
        <v>4673</v>
      </c>
      <c r="E1386" s="32" t="s">
        <v>4672</v>
      </c>
      <c r="F1386" s="31" t="s">
        <v>5926</v>
      </c>
      <c r="G1386" s="42">
        <v>12272.77</v>
      </c>
      <c r="H1386" s="42">
        <v>11284.27</v>
      </c>
      <c r="I1386" s="42">
        <v>11618.11</v>
      </c>
      <c r="J1386" s="42">
        <v>13815.13</v>
      </c>
    </row>
    <row r="1387" spans="1:10" x14ac:dyDescent="0.35">
      <c r="A1387" s="29" t="s">
        <v>1135</v>
      </c>
      <c r="B1387" s="29">
        <v>68049</v>
      </c>
      <c r="C1387" s="29" t="s">
        <v>4674</v>
      </c>
      <c r="D1387" s="29" t="s">
        <v>4676</v>
      </c>
      <c r="E1387" s="32" t="s">
        <v>4675</v>
      </c>
      <c r="F1387" s="31" t="s">
        <v>5926</v>
      </c>
      <c r="G1387" s="42">
        <v>12062.17</v>
      </c>
      <c r="H1387" s="42">
        <v>11090.63</v>
      </c>
      <c r="I1387" s="42">
        <v>11418.74</v>
      </c>
      <c r="J1387" s="42">
        <v>13578.06</v>
      </c>
    </row>
    <row r="1388" spans="1:10" x14ac:dyDescent="0.35">
      <c r="A1388" s="29" t="s">
        <v>1135</v>
      </c>
      <c r="B1388" s="29">
        <v>68049</v>
      </c>
      <c r="C1388" s="29" t="s">
        <v>4677</v>
      </c>
      <c r="D1388" s="29" t="s">
        <v>4679</v>
      </c>
      <c r="E1388" s="32" t="s">
        <v>4678</v>
      </c>
      <c r="F1388" s="31" t="s">
        <v>5926</v>
      </c>
      <c r="G1388" s="42">
        <v>12161.81</v>
      </c>
      <c r="H1388" s="42">
        <v>11182.25</v>
      </c>
      <c r="I1388" s="42">
        <v>11513.06</v>
      </c>
      <c r="J1388" s="42">
        <v>13690.22</v>
      </c>
    </row>
    <row r="1389" spans="1:10" x14ac:dyDescent="0.35">
      <c r="A1389" s="29" t="s">
        <v>1135</v>
      </c>
      <c r="B1389" s="29">
        <v>68049</v>
      </c>
      <c r="C1389" s="29" t="s">
        <v>4680</v>
      </c>
      <c r="D1389" s="29" t="s">
        <v>4682</v>
      </c>
      <c r="E1389" s="32" t="s">
        <v>4681</v>
      </c>
      <c r="F1389" s="31" t="s">
        <v>5926</v>
      </c>
      <c r="G1389" s="42">
        <v>12315.35</v>
      </c>
      <c r="H1389" s="42">
        <v>11323.42</v>
      </c>
      <c r="I1389" s="42">
        <v>11658.41</v>
      </c>
      <c r="J1389" s="42">
        <v>13863.06</v>
      </c>
    </row>
    <row r="1390" spans="1:10" x14ac:dyDescent="0.35">
      <c r="A1390" s="29" t="str">
        <f>TEXT(37,"00")</f>
        <v>37</v>
      </c>
      <c r="B1390" s="29">
        <v>68056</v>
      </c>
      <c r="C1390" s="29" t="s">
        <v>5928</v>
      </c>
      <c r="D1390" s="29" t="s">
        <v>5929</v>
      </c>
      <c r="E1390" s="31" t="s">
        <v>1151</v>
      </c>
      <c r="F1390" s="31" t="s">
        <v>5927</v>
      </c>
      <c r="G1390" s="42">
        <v>11802.42</v>
      </c>
      <c r="H1390" s="42">
        <v>10851.8</v>
      </c>
      <c r="I1390" s="42">
        <v>11172.84</v>
      </c>
      <c r="J1390" s="42">
        <v>13285.67</v>
      </c>
    </row>
    <row r="1391" spans="1:10" x14ac:dyDescent="0.35">
      <c r="A1391" s="29" t="str">
        <f>TEXT(37,"00")</f>
        <v>37</v>
      </c>
      <c r="B1391" s="29">
        <v>68080</v>
      </c>
      <c r="C1391" s="29" t="s">
        <v>5928</v>
      </c>
      <c r="D1391" s="29" t="s">
        <v>5929</v>
      </c>
      <c r="E1391" s="31" t="s">
        <v>1153</v>
      </c>
      <c r="F1391" s="31" t="s">
        <v>5927</v>
      </c>
      <c r="G1391" s="42">
        <v>11780.45</v>
      </c>
      <c r="H1391" s="42">
        <v>10831.6</v>
      </c>
      <c r="I1391" s="42">
        <v>11152.05</v>
      </c>
      <c r="J1391" s="42">
        <v>13260.94</v>
      </c>
    </row>
    <row r="1392" spans="1:10" x14ac:dyDescent="0.35">
      <c r="A1392" s="29" t="str">
        <f>TEXT(37,"00")</f>
        <v>37</v>
      </c>
      <c r="B1392" s="29">
        <v>68098</v>
      </c>
      <c r="C1392" s="29" t="s">
        <v>5928</v>
      </c>
      <c r="D1392" s="29" t="s">
        <v>5929</v>
      </c>
      <c r="E1392" s="31" t="s">
        <v>1155</v>
      </c>
      <c r="F1392" s="31" t="s">
        <v>5927</v>
      </c>
      <c r="G1392" s="42">
        <v>14896.71</v>
      </c>
      <c r="H1392" s="42">
        <v>13696.87</v>
      </c>
      <c r="I1392" s="42">
        <v>14102.08</v>
      </c>
      <c r="J1392" s="42">
        <v>16768.830000000002</v>
      </c>
    </row>
    <row r="1393" spans="1:10" x14ac:dyDescent="0.35">
      <c r="A1393" s="29" t="s">
        <v>1135</v>
      </c>
      <c r="B1393" s="29">
        <v>68098</v>
      </c>
      <c r="C1393" s="29" t="s">
        <v>4683</v>
      </c>
      <c r="D1393" s="29" t="s">
        <v>4685</v>
      </c>
      <c r="E1393" s="32" t="s">
        <v>4684</v>
      </c>
      <c r="F1393" s="31" t="s">
        <v>5926</v>
      </c>
      <c r="G1393" s="42">
        <v>12308.33</v>
      </c>
      <c r="H1393" s="42">
        <v>11316.97</v>
      </c>
      <c r="I1393" s="42">
        <v>11651.77</v>
      </c>
      <c r="J1393" s="42">
        <v>13855.16</v>
      </c>
    </row>
    <row r="1394" spans="1:10" x14ac:dyDescent="0.35">
      <c r="A1394" s="29" t="s">
        <v>1135</v>
      </c>
      <c r="B1394" s="29">
        <v>68098</v>
      </c>
      <c r="C1394" s="29" t="s">
        <v>4686</v>
      </c>
      <c r="D1394" s="29" t="s">
        <v>4688</v>
      </c>
      <c r="E1394" s="32" t="s">
        <v>4687</v>
      </c>
      <c r="F1394" s="31" t="s">
        <v>5926</v>
      </c>
      <c r="G1394" s="42">
        <v>11910.66</v>
      </c>
      <c r="H1394" s="42">
        <v>10951.33</v>
      </c>
      <c r="I1394" s="42">
        <v>11275.32</v>
      </c>
      <c r="J1394" s="42">
        <v>13407.52</v>
      </c>
    </row>
    <row r="1395" spans="1:10" x14ac:dyDescent="0.35">
      <c r="A1395" s="29" t="str">
        <f>TEXT(37,"00")</f>
        <v>37</v>
      </c>
      <c r="B1395" s="29">
        <v>68106</v>
      </c>
      <c r="C1395" s="29" t="s">
        <v>5928</v>
      </c>
      <c r="D1395" s="29" t="s">
        <v>5929</v>
      </c>
      <c r="E1395" s="31" t="s">
        <v>1157</v>
      </c>
      <c r="F1395" s="31" t="s">
        <v>5927</v>
      </c>
      <c r="G1395" s="42">
        <v>15167.16</v>
      </c>
      <c r="H1395" s="42">
        <v>13945.53</v>
      </c>
      <c r="I1395" s="42">
        <v>14358.1</v>
      </c>
      <c r="J1395" s="42">
        <v>17073.27</v>
      </c>
    </row>
    <row r="1396" spans="1:10" x14ac:dyDescent="0.35">
      <c r="A1396" s="29" t="s">
        <v>1135</v>
      </c>
      <c r="B1396" s="29">
        <v>68106</v>
      </c>
      <c r="C1396" s="29" t="s">
        <v>4689</v>
      </c>
      <c r="D1396" s="29" t="s">
        <v>4691</v>
      </c>
      <c r="E1396" s="32" t="s">
        <v>4690</v>
      </c>
      <c r="F1396" s="31" t="s">
        <v>5926</v>
      </c>
      <c r="G1396" s="42">
        <v>11831.18</v>
      </c>
      <c r="H1396" s="42">
        <v>10878.25</v>
      </c>
      <c r="I1396" s="42">
        <v>11200.07</v>
      </c>
      <c r="J1396" s="42">
        <v>13318.04</v>
      </c>
    </row>
    <row r="1397" spans="1:10" x14ac:dyDescent="0.35">
      <c r="A1397" s="29" t="s">
        <v>1135</v>
      </c>
      <c r="B1397" s="29">
        <v>68106</v>
      </c>
      <c r="C1397" s="29" t="s">
        <v>4692</v>
      </c>
      <c r="D1397" s="29" t="s">
        <v>4694</v>
      </c>
      <c r="E1397" s="32" t="s">
        <v>4693</v>
      </c>
      <c r="F1397" s="31" t="s">
        <v>5926</v>
      </c>
      <c r="G1397" s="42">
        <v>14531.94</v>
      </c>
      <c r="H1397" s="42">
        <v>13361.48</v>
      </c>
      <c r="I1397" s="42">
        <v>13756.76</v>
      </c>
      <c r="J1397" s="42">
        <v>16358.22</v>
      </c>
    </row>
    <row r="1398" spans="1:10" x14ac:dyDescent="0.35">
      <c r="A1398" s="29" t="s">
        <v>1135</v>
      </c>
      <c r="B1398" s="29">
        <v>68106</v>
      </c>
      <c r="C1398" s="29" t="s">
        <v>4695</v>
      </c>
      <c r="D1398" s="29" t="s">
        <v>4697</v>
      </c>
      <c r="E1398" s="32" t="s">
        <v>4696</v>
      </c>
      <c r="F1398" s="31" t="s">
        <v>5926</v>
      </c>
      <c r="G1398" s="42">
        <v>12324.41</v>
      </c>
      <c r="H1398" s="42">
        <v>11331.75</v>
      </c>
      <c r="I1398" s="42">
        <v>11666.99</v>
      </c>
      <c r="J1398" s="42">
        <v>13873.26</v>
      </c>
    </row>
    <row r="1399" spans="1:10" x14ac:dyDescent="0.35">
      <c r="A1399" s="29" t="str">
        <f>TEXT(37,"00")</f>
        <v>37</v>
      </c>
      <c r="B1399" s="29">
        <v>68114</v>
      </c>
      <c r="C1399" s="29" t="s">
        <v>5928</v>
      </c>
      <c r="D1399" s="29" t="s">
        <v>5929</v>
      </c>
      <c r="E1399" s="31" t="s">
        <v>1159</v>
      </c>
      <c r="F1399" s="31" t="s">
        <v>5927</v>
      </c>
      <c r="G1399" s="42">
        <v>14662.83</v>
      </c>
      <c r="H1399" s="42">
        <v>13481.83</v>
      </c>
      <c r="I1399" s="42">
        <v>13880.68</v>
      </c>
      <c r="J1399" s="42">
        <v>16505.560000000001</v>
      </c>
    </row>
    <row r="1400" spans="1:10" x14ac:dyDescent="0.35">
      <c r="A1400" s="29" t="str">
        <f>TEXT(37,"00")</f>
        <v>37</v>
      </c>
      <c r="B1400" s="29">
        <v>68122</v>
      </c>
      <c r="C1400" s="29" t="s">
        <v>5928</v>
      </c>
      <c r="D1400" s="29" t="s">
        <v>5929</v>
      </c>
      <c r="E1400" s="31" t="s">
        <v>1161</v>
      </c>
      <c r="F1400" s="31" t="s">
        <v>5927</v>
      </c>
      <c r="G1400" s="42">
        <v>14308.65</v>
      </c>
      <c r="H1400" s="42">
        <v>13156.17</v>
      </c>
      <c r="I1400" s="42">
        <v>13545.39</v>
      </c>
      <c r="J1400" s="42">
        <v>16106.87</v>
      </c>
    </row>
    <row r="1401" spans="1:10" x14ac:dyDescent="0.35">
      <c r="A1401" s="29" t="str">
        <f>TEXT(37,"00")</f>
        <v>37</v>
      </c>
      <c r="B1401" s="29">
        <v>68130</v>
      </c>
      <c r="C1401" s="29" t="s">
        <v>5928</v>
      </c>
      <c r="D1401" s="29" t="s">
        <v>5929</v>
      </c>
      <c r="E1401" s="31" t="s">
        <v>1163</v>
      </c>
      <c r="F1401" s="31" t="s">
        <v>5927</v>
      </c>
      <c r="G1401" s="42">
        <v>13612.79</v>
      </c>
      <c r="H1401" s="42">
        <v>12516.36</v>
      </c>
      <c r="I1401" s="42">
        <v>12886.65</v>
      </c>
      <c r="J1401" s="42">
        <v>15323.56</v>
      </c>
    </row>
    <row r="1402" spans="1:10" x14ac:dyDescent="0.35">
      <c r="A1402" s="29" t="s">
        <v>1135</v>
      </c>
      <c r="B1402" s="29">
        <v>68130</v>
      </c>
      <c r="C1402" s="29" t="s">
        <v>4698</v>
      </c>
      <c r="D1402" s="29" t="s">
        <v>4700</v>
      </c>
      <c r="E1402" s="32" t="s">
        <v>4699</v>
      </c>
      <c r="F1402" s="31" t="s">
        <v>5926</v>
      </c>
      <c r="G1402" s="42">
        <v>14197</v>
      </c>
      <c r="H1402" s="42">
        <v>13053.52</v>
      </c>
      <c r="I1402" s="42">
        <v>13439.7</v>
      </c>
      <c r="J1402" s="42">
        <v>15981.19</v>
      </c>
    </row>
    <row r="1403" spans="1:10" x14ac:dyDescent="0.35">
      <c r="A1403" s="29" t="s">
        <v>1135</v>
      </c>
      <c r="B1403" s="29">
        <v>68130</v>
      </c>
      <c r="C1403" s="29" t="s">
        <v>4701</v>
      </c>
      <c r="D1403" s="29" t="s">
        <v>4703</v>
      </c>
      <c r="E1403" s="32" t="s">
        <v>4702</v>
      </c>
      <c r="F1403" s="31" t="s">
        <v>5926</v>
      </c>
      <c r="G1403" s="42">
        <v>13170.06</v>
      </c>
      <c r="H1403" s="42">
        <v>12109.29</v>
      </c>
      <c r="I1403" s="42">
        <v>12467.54</v>
      </c>
      <c r="J1403" s="42">
        <v>14825.19</v>
      </c>
    </row>
    <row r="1404" spans="1:10" x14ac:dyDescent="0.35">
      <c r="A1404" s="29" t="s">
        <v>1135</v>
      </c>
      <c r="B1404" s="29">
        <v>68130</v>
      </c>
      <c r="C1404" s="29" t="s">
        <v>4704</v>
      </c>
      <c r="D1404" s="29" t="s">
        <v>4706</v>
      </c>
      <c r="E1404" s="32" t="s">
        <v>4705</v>
      </c>
      <c r="F1404" s="31" t="s">
        <v>5926</v>
      </c>
      <c r="G1404" s="42">
        <v>12872.67</v>
      </c>
      <c r="H1404" s="42">
        <v>11835.85</v>
      </c>
      <c r="I1404" s="42">
        <v>12186</v>
      </c>
      <c r="J1404" s="42">
        <v>14490.42</v>
      </c>
    </row>
    <row r="1405" spans="1:10" x14ac:dyDescent="0.35">
      <c r="A1405" s="29" t="s">
        <v>1135</v>
      </c>
      <c r="B1405" s="29">
        <v>68130</v>
      </c>
      <c r="C1405" s="29" t="s">
        <v>4707</v>
      </c>
      <c r="D1405" s="29" t="s">
        <v>4709</v>
      </c>
      <c r="E1405" s="32" t="s">
        <v>4708</v>
      </c>
      <c r="F1405" s="31" t="s">
        <v>5926</v>
      </c>
      <c r="G1405" s="42">
        <v>13621.46</v>
      </c>
      <c r="H1405" s="42">
        <v>12524.33</v>
      </c>
      <c r="I1405" s="42">
        <v>12894.85</v>
      </c>
      <c r="J1405" s="42">
        <v>15333.31</v>
      </c>
    </row>
    <row r="1406" spans="1:10" x14ac:dyDescent="0.35">
      <c r="A1406" s="29" t="str">
        <f>TEXT(37,"00")</f>
        <v>37</v>
      </c>
      <c r="B1406" s="29">
        <v>68155</v>
      </c>
      <c r="C1406" s="29" t="s">
        <v>5928</v>
      </c>
      <c r="D1406" s="29" t="s">
        <v>5929</v>
      </c>
      <c r="E1406" s="31" t="s">
        <v>1165</v>
      </c>
      <c r="F1406" s="31" t="s">
        <v>5927</v>
      </c>
      <c r="G1406" s="42">
        <v>12884.22</v>
      </c>
      <c r="H1406" s="42">
        <v>11846.47</v>
      </c>
      <c r="I1406" s="42">
        <v>12196.94</v>
      </c>
      <c r="J1406" s="42">
        <v>14503.42</v>
      </c>
    </row>
    <row r="1407" spans="1:10" x14ac:dyDescent="0.35">
      <c r="A1407" s="29" t="s">
        <v>1135</v>
      </c>
      <c r="B1407" s="29">
        <v>68155</v>
      </c>
      <c r="C1407" s="29" t="s">
        <v>4710</v>
      </c>
      <c r="D1407" s="29" t="s">
        <v>4712</v>
      </c>
      <c r="E1407" s="32" t="s">
        <v>4711</v>
      </c>
      <c r="F1407" s="31" t="s">
        <v>5926</v>
      </c>
      <c r="G1407" s="42">
        <v>12934.49</v>
      </c>
      <c r="H1407" s="42">
        <v>11892.69</v>
      </c>
      <c r="I1407" s="42">
        <v>12244.53</v>
      </c>
      <c r="J1407" s="42">
        <v>14560.01</v>
      </c>
    </row>
    <row r="1408" spans="1:10" x14ac:dyDescent="0.35">
      <c r="A1408" s="29" t="str">
        <f>TEXT(37,"00")</f>
        <v>37</v>
      </c>
      <c r="B1408" s="29">
        <v>68163</v>
      </c>
      <c r="C1408" s="29" t="s">
        <v>5928</v>
      </c>
      <c r="D1408" s="29" t="s">
        <v>5929</v>
      </c>
      <c r="E1408" s="31" t="s">
        <v>1167</v>
      </c>
      <c r="F1408" s="31" t="s">
        <v>5927</v>
      </c>
      <c r="G1408" s="42">
        <v>12980.46</v>
      </c>
      <c r="H1408" s="42">
        <v>11934.96</v>
      </c>
      <c r="I1408" s="42">
        <v>12288.05</v>
      </c>
      <c r="J1408" s="42">
        <v>14611.76</v>
      </c>
    </row>
    <row r="1409" spans="1:10" x14ac:dyDescent="0.35">
      <c r="A1409" s="29" t="s">
        <v>1135</v>
      </c>
      <c r="B1409" s="29">
        <v>68163</v>
      </c>
      <c r="C1409" s="29" t="s">
        <v>4713</v>
      </c>
      <c r="D1409" s="29" t="s">
        <v>4715</v>
      </c>
      <c r="E1409" s="32" t="s">
        <v>4714</v>
      </c>
      <c r="F1409" s="31" t="s">
        <v>5926</v>
      </c>
      <c r="G1409" s="42">
        <v>13125.4</v>
      </c>
      <c r="H1409" s="42">
        <v>12068.22</v>
      </c>
      <c r="I1409" s="42">
        <v>12425.25</v>
      </c>
      <c r="J1409" s="42">
        <v>14774.91</v>
      </c>
    </row>
    <row r="1410" spans="1:10" x14ac:dyDescent="0.35">
      <c r="A1410" s="29" t="s">
        <v>1135</v>
      </c>
      <c r="B1410" s="29">
        <v>68163</v>
      </c>
      <c r="C1410" s="29" t="s">
        <v>4716</v>
      </c>
      <c r="D1410" s="29" t="s">
        <v>4718</v>
      </c>
      <c r="E1410" s="32" t="s">
        <v>4717</v>
      </c>
      <c r="F1410" s="31" t="s">
        <v>5926</v>
      </c>
      <c r="G1410" s="42">
        <v>11913.38</v>
      </c>
      <c r="H1410" s="42">
        <v>10953.83</v>
      </c>
      <c r="I1410" s="42">
        <v>11277.89</v>
      </c>
      <c r="J1410" s="42">
        <v>13410.58</v>
      </c>
    </row>
    <row r="1411" spans="1:10" x14ac:dyDescent="0.35">
      <c r="A1411" s="29" t="s">
        <v>1135</v>
      </c>
      <c r="B1411" s="29">
        <v>68163</v>
      </c>
      <c r="C1411" s="29" t="s">
        <v>4719</v>
      </c>
      <c r="D1411" s="29" t="s">
        <v>4721</v>
      </c>
      <c r="E1411" s="32" t="s">
        <v>4720</v>
      </c>
      <c r="F1411" s="31" t="s">
        <v>5926</v>
      </c>
      <c r="G1411" s="42">
        <v>12146.41</v>
      </c>
      <c r="H1411" s="42">
        <v>11168.09</v>
      </c>
      <c r="I1411" s="42">
        <v>11498.49</v>
      </c>
      <c r="J1411" s="42">
        <v>13672.89</v>
      </c>
    </row>
    <row r="1412" spans="1:10" ht="31" x14ac:dyDescent="0.35">
      <c r="A1412" s="29" t="s">
        <v>1135</v>
      </c>
      <c r="B1412" s="29">
        <v>68163</v>
      </c>
      <c r="C1412" s="29" t="s">
        <v>4722</v>
      </c>
      <c r="D1412" s="29" t="s">
        <v>4724</v>
      </c>
      <c r="E1412" s="32" t="s">
        <v>4723</v>
      </c>
      <c r="F1412" s="31" t="s">
        <v>5926</v>
      </c>
      <c r="G1412" s="42">
        <v>12780.27</v>
      </c>
      <c r="H1412" s="42">
        <v>11750.9</v>
      </c>
      <c r="I1412" s="42">
        <v>12098.54</v>
      </c>
      <c r="J1412" s="42">
        <v>14386.41</v>
      </c>
    </row>
    <row r="1413" spans="1:10" x14ac:dyDescent="0.35">
      <c r="A1413" s="29" t="s">
        <v>1135</v>
      </c>
      <c r="B1413" s="29">
        <v>68163</v>
      </c>
      <c r="C1413" s="29" t="s">
        <v>4725</v>
      </c>
      <c r="D1413" s="29" t="s">
        <v>4727</v>
      </c>
      <c r="E1413" s="32" t="s">
        <v>4726</v>
      </c>
      <c r="F1413" s="31" t="s">
        <v>5926</v>
      </c>
      <c r="G1413" s="42">
        <v>12303.57</v>
      </c>
      <c r="H1413" s="42">
        <v>11312.59</v>
      </c>
      <c r="I1413" s="42">
        <v>11647.27</v>
      </c>
      <c r="J1413" s="42">
        <v>13849.8</v>
      </c>
    </row>
    <row r="1414" spans="1:10" x14ac:dyDescent="0.35">
      <c r="A1414" s="29" t="str">
        <f>TEXT(37,"00")</f>
        <v>37</v>
      </c>
      <c r="B1414" s="29">
        <v>68171</v>
      </c>
      <c r="C1414" s="29" t="s">
        <v>5928</v>
      </c>
      <c r="D1414" s="29" t="s">
        <v>5929</v>
      </c>
      <c r="E1414" s="31" t="s">
        <v>1169</v>
      </c>
      <c r="F1414" s="31" t="s">
        <v>5927</v>
      </c>
      <c r="G1414" s="42">
        <v>12615.69</v>
      </c>
      <c r="H1414" s="42">
        <v>11599.57</v>
      </c>
      <c r="I1414" s="42">
        <v>11942.73</v>
      </c>
      <c r="J1414" s="42">
        <v>14201.15</v>
      </c>
    </row>
    <row r="1415" spans="1:10" x14ac:dyDescent="0.35">
      <c r="A1415" s="29" t="str">
        <f>TEXT(37,"00")</f>
        <v>37</v>
      </c>
      <c r="B1415" s="29">
        <v>68189</v>
      </c>
      <c r="C1415" s="29" t="s">
        <v>5928</v>
      </c>
      <c r="D1415" s="29" t="s">
        <v>5929</v>
      </c>
      <c r="E1415" s="31" t="s">
        <v>464</v>
      </c>
      <c r="F1415" s="31" t="s">
        <v>5927</v>
      </c>
      <c r="G1415" s="42">
        <v>12310.37</v>
      </c>
      <c r="H1415" s="42">
        <v>11318.84</v>
      </c>
      <c r="I1415" s="42">
        <v>11653.7</v>
      </c>
      <c r="J1415" s="42">
        <v>13857.45</v>
      </c>
    </row>
    <row r="1416" spans="1:10" x14ac:dyDescent="0.35">
      <c r="A1416" s="29" t="s">
        <v>1135</v>
      </c>
      <c r="B1416" s="29">
        <v>68189</v>
      </c>
      <c r="C1416" s="29" t="s">
        <v>4728</v>
      </c>
      <c r="D1416" s="29" t="s">
        <v>4730</v>
      </c>
      <c r="E1416" s="32" t="s">
        <v>4729</v>
      </c>
      <c r="F1416" s="31" t="s">
        <v>5926</v>
      </c>
      <c r="G1416" s="42">
        <v>11777.96</v>
      </c>
      <c r="H1416" s="42">
        <v>10829.31</v>
      </c>
      <c r="I1416" s="42">
        <v>11149.69</v>
      </c>
      <c r="J1416" s="42">
        <v>13258.13</v>
      </c>
    </row>
    <row r="1417" spans="1:10" x14ac:dyDescent="0.35">
      <c r="A1417" s="29" t="s">
        <v>1135</v>
      </c>
      <c r="B1417" s="29">
        <v>68189</v>
      </c>
      <c r="C1417" s="29" t="s">
        <v>4731</v>
      </c>
      <c r="D1417" s="29" t="s">
        <v>4733</v>
      </c>
      <c r="E1417" s="32" t="s">
        <v>4732</v>
      </c>
      <c r="F1417" s="31" t="s">
        <v>5926</v>
      </c>
      <c r="G1417" s="42">
        <v>12562.87</v>
      </c>
      <c r="H1417" s="42">
        <v>11551</v>
      </c>
      <c r="I1417" s="42">
        <v>11892.73</v>
      </c>
      <c r="J1417" s="42">
        <v>14141.69</v>
      </c>
    </row>
    <row r="1418" spans="1:10" x14ac:dyDescent="0.35">
      <c r="A1418" s="29" t="str">
        <f>TEXT(37,"00")</f>
        <v>37</v>
      </c>
      <c r="B1418" s="29">
        <v>68197</v>
      </c>
      <c r="C1418" s="29" t="s">
        <v>5928</v>
      </c>
      <c r="D1418" s="29" t="s">
        <v>5929</v>
      </c>
      <c r="E1418" s="31" t="s">
        <v>1172</v>
      </c>
      <c r="F1418" s="31" t="s">
        <v>5927</v>
      </c>
      <c r="G1418" s="42">
        <v>13744.65</v>
      </c>
      <c r="H1418" s="42">
        <v>12637.6</v>
      </c>
      <c r="I1418" s="42">
        <v>13011.47</v>
      </c>
      <c r="J1418" s="42">
        <v>15471.99</v>
      </c>
    </row>
    <row r="1419" spans="1:10" x14ac:dyDescent="0.35">
      <c r="A1419" s="29" t="s">
        <v>1135</v>
      </c>
      <c r="B1419" s="29">
        <v>68197</v>
      </c>
      <c r="C1419" s="29" t="s">
        <v>4734</v>
      </c>
      <c r="D1419" s="29" t="s">
        <v>4736</v>
      </c>
      <c r="E1419" s="32" t="s">
        <v>4735</v>
      </c>
      <c r="F1419" s="31" t="s">
        <v>5926</v>
      </c>
      <c r="G1419" s="42">
        <v>12087.98</v>
      </c>
      <c r="H1419" s="42">
        <v>11114.37</v>
      </c>
      <c r="I1419" s="42">
        <v>11443.18</v>
      </c>
      <c r="J1419" s="42">
        <v>13607.12</v>
      </c>
    </row>
    <row r="1420" spans="1:10" x14ac:dyDescent="0.35">
      <c r="A1420" s="29" t="str">
        <f>TEXT(37,"00")</f>
        <v>37</v>
      </c>
      <c r="B1420" s="29">
        <v>68205</v>
      </c>
      <c r="C1420" s="29" t="s">
        <v>5928</v>
      </c>
      <c r="D1420" s="29" t="s">
        <v>5929</v>
      </c>
      <c r="E1420" s="31" t="s">
        <v>1174</v>
      </c>
      <c r="F1420" s="31" t="s">
        <v>5927</v>
      </c>
      <c r="G1420" s="42">
        <v>14915.96</v>
      </c>
      <c r="H1420" s="42">
        <v>13714.57</v>
      </c>
      <c r="I1420" s="42">
        <v>14120.3</v>
      </c>
      <c r="J1420" s="42">
        <v>16790.5</v>
      </c>
    </row>
    <row r="1421" spans="1:10" x14ac:dyDescent="0.35">
      <c r="A1421" s="29" t="str">
        <f>TEXT(37,"00")</f>
        <v>37</v>
      </c>
      <c r="B1421" s="29">
        <v>68213</v>
      </c>
      <c r="C1421" s="29" t="s">
        <v>5928</v>
      </c>
      <c r="D1421" s="29" t="s">
        <v>5929</v>
      </c>
      <c r="E1421" s="31" t="s">
        <v>1176</v>
      </c>
      <c r="F1421" s="31" t="s">
        <v>5927</v>
      </c>
      <c r="G1421" s="42">
        <v>13694.6</v>
      </c>
      <c r="H1421" s="42">
        <v>12591.58</v>
      </c>
      <c r="I1421" s="42">
        <v>12964.09</v>
      </c>
      <c r="J1421" s="42">
        <v>15415.65</v>
      </c>
    </row>
    <row r="1422" spans="1:10" x14ac:dyDescent="0.35">
      <c r="A1422" s="29" t="s">
        <v>1135</v>
      </c>
      <c r="B1422" s="29">
        <v>68213</v>
      </c>
      <c r="C1422" s="29" t="s">
        <v>4737</v>
      </c>
      <c r="D1422" s="29" t="s">
        <v>4739</v>
      </c>
      <c r="E1422" s="32" t="s">
        <v>4738</v>
      </c>
      <c r="F1422" s="31" t="s">
        <v>5926</v>
      </c>
      <c r="G1422" s="42">
        <v>13835.12</v>
      </c>
      <c r="H1422" s="42">
        <v>12720.78</v>
      </c>
      <c r="I1422" s="42">
        <v>13097.12</v>
      </c>
      <c r="J1422" s="42">
        <v>15573.83</v>
      </c>
    </row>
    <row r="1423" spans="1:10" x14ac:dyDescent="0.35">
      <c r="A1423" s="29" t="s">
        <v>1135</v>
      </c>
      <c r="B1423" s="29">
        <v>68213</v>
      </c>
      <c r="C1423" s="29" t="s">
        <v>4740</v>
      </c>
      <c r="D1423" s="29" t="s">
        <v>4742</v>
      </c>
      <c r="E1423" s="32" t="s">
        <v>4741</v>
      </c>
      <c r="F1423" s="31" t="s">
        <v>5926</v>
      </c>
      <c r="G1423" s="42">
        <v>12443.75</v>
      </c>
      <c r="H1423" s="42">
        <v>11441.48</v>
      </c>
      <c r="I1423" s="42">
        <v>11779.97</v>
      </c>
      <c r="J1423" s="42">
        <v>14007.6</v>
      </c>
    </row>
    <row r="1424" spans="1:10" x14ac:dyDescent="0.35">
      <c r="A1424" s="29" t="s">
        <v>1135</v>
      </c>
      <c r="B1424" s="29">
        <v>68213</v>
      </c>
      <c r="C1424" s="29" t="s">
        <v>4743</v>
      </c>
      <c r="D1424" s="29" t="s">
        <v>4745</v>
      </c>
      <c r="E1424" s="32" t="s">
        <v>4744</v>
      </c>
      <c r="F1424" s="31" t="s">
        <v>5926</v>
      </c>
      <c r="G1424" s="42">
        <v>14984.29</v>
      </c>
      <c r="H1424" s="42">
        <v>13777.4</v>
      </c>
      <c r="I1424" s="42">
        <v>14184.99</v>
      </c>
      <c r="J1424" s="42">
        <v>16867.419999999998</v>
      </c>
    </row>
    <row r="1425" spans="1:10" x14ac:dyDescent="0.35">
      <c r="A1425" s="29" t="s">
        <v>1135</v>
      </c>
      <c r="B1425" s="29">
        <v>68213</v>
      </c>
      <c r="C1425" s="29" t="s">
        <v>4746</v>
      </c>
      <c r="D1425" s="29" t="s">
        <v>4748</v>
      </c>
      <c r="E1425" s="32" t="s">
        <v>4747</v>
      </c>
      <c r="F1425" s="31" t="s">
        <v>5926</v>
      </c>
      <c r="G1425" s="42">
        <v>12363.36</v>
      </c>
      <c r="H1425" s="42">
        <v>11367.56</v>
      </c>
      <c r="I1425" s="42">
        <v>11703.86</v>
      </c>
      <c r="J1425" s="42">
        <v>13917.1</v>
      </c>
    </row>
    <row r="1426" spans="1:10" x14ac:dyDescent="0.35">
      <c r="A1426" s="29" t="s">
        <v>1135</v>
      </c>
      <c r="B1426" s="29">
        <v>68213</v>
      </c>
      <c r="C1426" s="29" t="s">
        <v>4749</v>
      </c>
      <c r="D1426" s="29" t="s">
        <v>4751</v>
      </c>
      <c r="E1426" s="32" t="s">
        <v>4750</v>
      </c>
      <c r="F1426" s="31" t="s">
        <v>5926</v>
      </c>
      <c r="G1426" s="42">
        <v>12401.63</v>
      </c>
      <c r="H1426" s="42">
        <v>11402.75</v>
      </c>
      <c r="I1426" s="42">
        <v>11740.09</v>
      </c>
      <c r="J1426" s="42">
        <v>13960.18</v>
      </c>
    </row>
    <row r="1427" spans="1:10" x14ac:dyDescent="0.35">
      <c r="A1427" s="29" t="str">
        <f>TEXT(37,"00")</f>
        <v>37</v>
      </c>
      <c r="B1427" s="29">
        <v>68221</v>
      </c>
      <c r="C1427" s="29" t="s">
        <v>5928</v>
      </c>
      <c r="D1427" s="29" t="s">
        <v>5929</v>
      </c>
      <c r="E1427" s="31" t="s">
        <v>1178</v>
      </c>
      <c r="F1427" s="31" t="s">
        <v>5927</v>
      </c>
      <c r="G1427" s="42">
        <v>15892.85</v>
      </c>
      <c r="H1427" s="42">
        <v>14612.78</v>
      </c>
      <c r="I1427" s="42">
        <v>15045.08</v>
      </c>
      <c r="J1427" s="42">
        <v>17890.16</v>
      </c>
    </row>
    <row r="1428" spans="1:10" x14ac:dyDescent="0.35">
      <c r="A1428" s="29" t="s">
        <v>1135</v>
      </c>
      <c r="B1428" s="29">
        <v>68221</v>
      </c>
      <c r="C1428" s="29" t="s">
        <v>4752</v>
      </c>
      <c r="D1428" s="29" t="s">
        <v>4754</v>
      </c>
      <c r="E1428" s="32" t="s">
        <v>4753</v>
      </c>
      <c r="F1428" s="31" t="s">
        <v>5926</v>
      </c>
      <c r="G1428" s="42">
        <v>15942.67</v>
      </c>
      <c r="H1428" s="42">
        <v>14658.58</v>
      </c>
      <c r="I1428" s="42">
        <v>15092.24</v>
      </c>
      <c r="J1428" s="42">
        <v>17946.240000000002</v>
      </c>
    </row>
    <row r="1429" spans="1:10" x14ac:dyDescent="0.35">
      <c r="A1429" s="29" t="str">
        <f>TEXT(37,"00")</f>
        <v>37</v>
      </c>
      <c r="B1429" s="29">
        <v>68296</v>
      </c>
      <c r="C1429" s="29" t="s">
        <v>5928</v>
      </c>
      <c r="D1429" s="29" t="s">
        <v>5929</v>
      </c>
      <c r="E1429" s="31" t="s">
        <v>1180</v>
      </c>
      <c r="F1429" s="31" t="s">
        <v>5927</v>
      </c>
      <c r="G1429" s="42">
        <v>11768.22</v>
      </c>
      <c r="H1429" s="42">
        <v>10820.36</v>
      </c>
      <c r="I1429" s="42">
        <v>11140.47</v>
      </c>
      <c r="J1429" s="42">
        <v>13247.17</v>
      </c>
    </row>
    <row r="1430" spans="1:10" x14ac:dyDescent="0.35">
      <c r="A1430" s="29" t="str">
        <f>TEXT(37,"00")</f>
        <v>37</v>
      </c>
      <c r="B1430" s="29">
        <v>68304</v>
      </c>
      <c r="C1430" s="29" t="s">
        <v>5928</v>
      </c>
      <c r="D1430" s="29" t="s">
        <v>5929</v>
      </c>
      <c r="E1430" s="31" t="s">
        <v>1182</v>
      </c>
      <c r="F1430" s="31" t="s">
        <v>5927</v>
      </c>
      <c r="G1430" s="42">
        <v>13118.09</v>
      </c>
      <c r="H1430" s="42">
        <v>12061.51</v>
      </c>
      <c r="I1430" s="42">
        <v>12418.34</v>
      </c>
      <c r="J1430" s="42">
        <v>14766.69</v>
      </c>
    </row>
    <row r="1431" spans="1:10" x14ac:dyDescent="0.35">
      <c r="A1431" s="29" t="str">
        <f>TEXT(37,"00")</f>
        <v>37</v>
      </c>
      <c r="B1431" s="29">
        <v>68312</v>
      </c>
      <c r="C1431" s="29" t="s">
        <v>5928</v>
      </c>
      <c r="D1431" s="29" t="s">
        <v>5929</v>
      </c>
      <c r="E1431" s="31" t="s">
        <v>1184</v>
      </c>
      <c r="F1431" s="31" t="s">
        <v>5927</v>
      </c>
      <c r="G1431" s="42">
        <v>11567.58</v>
      </c>
      <c r="H1431" s="42">
        <v>10635.88</v>
      </c>
      <c r="I1431" s="42">
        <v>10950.53</v>
      </c>
      <c r="J1431" s="42">
        <v>13021.31</v>
      </c>
    </row>
    <row r="1432" spans="1:10" x14ac:dyDescent="0.35">
      <c r="A1432" s="29" t="str">
        <f>TEXT(37,"00")</f>
        <v>37</v>
      </c>
      <c r="B1432" s="29">
        <v>68338</v>
      </c>
      <c r="C1432" s="29" t="s">
        <v>5928</v>
      </c>
      <c r="D1432" s="29" t="s">
        <v>5929</v>
      </c>
      <c r="E1432" s="31" t="s">
        <v>1186</v>
      </c>
      <c r="F1432" s="31" t="s">
        <v>5927</v>
      </c>
      <c r="G1432" s="42">
        <v>13101.73</v>
      </c>
      <c r="H1432" s="42">
        <v>12046.46</v>
      </c>
      <c r="I1432" s="42">
        <v>12402.85</v>
      </c>
      <c r="J1432" s="42">
        <v>14748.27</v>
      </c>
    </row>
    <row r="1433" spans="1:10" x14ac:dyDescent="0.35">
      <c r="A1433" s="29" t="s">
        <v>1135</v>
      </c>
      <c r="B1433" s="29">
        <v>68338</v>
      </c>
      <c r="C1433" s="29" t="s">
        <v>4755</v>
      </c>
      <c r="D1433" s="29" t="s">
        <v>4757</v>
      </c>
      <c r="E1433" s="32" t="s">
        <v>4756</v>
      </c>
      <c r="F1433" s="31" t="s">
        <v>5926</v>
      </c>
      <c r="G1433" s="42">
        <v>12488.82</v>
      </c>
      <c r="H1433" s="42">
        <v>11482.92</v>
      </c>
      <c r="I1433" s="42">
        <v>11822.63</v>
      </c>
      <c r="J1433" s="42">
        <v>14058.33</v>
      </c>
    </row>
    <row r="1434" spans="1:10" x14ac:dyDescent="0.35">
      <c r="A1434" s="29" t="s">
        <v>1135</v>
      </c>
      <c r="B1434" s="29">
        <v>68338</v>
      </c>
      <c r="C1434" s="29" t="s">
        <v>4758</v>
      </c>
      <c r="D1434" s="29" t="s">
        <v>4760</v>
      </c>
      <c r="E1434" s="32" t="s">
        <v>4759</v>
      </c>
      <c r="F1434" s="31" t="s">
        <v>5926</v>
      </c>
      <c r="G1434" s="42">
        <v>13865.35</v>
      </c>
      <c r="H1434" s="42">
        <v>12748.58</v>
      </c>
      <c r="I1434" s="42">
        <v>13125.74</v>
      </c>
      <c r="J1434" s="42">
        <v>15607.86</v>
      </c>
    </row>
    <row r="1435" spans="1:10" x14ac:dyDescent="0.35">
      <c r="A1435" s="29" t="s">
        <v>1135</v>
      </c>
      <c r="B1435" s="29">
        <v>68338</v>
      </c>
      <c r="C1435" s="29" t="s">
        <v>4761</v>
      </c>
      <c r="D1435" s="29" t="s">
        <v>4763</v>
      </c>
      <c r="E1435" s="32" t="s">
        <v>4762</v>
      </c>
      <c r="F1435" s="31" t="s">
        <v>5926</v>
      </c>
      <c r="G1435" s="42">
        <v>12404.57</v>
      </c>
      <c r="H1435" s="42">
        <v>11405.46</v>
      </c>
      <c r="I1435" s="42">
        <v>11742.88</v>
      </c>
      <c r="J1435" s="42">
        <v>13963.5</v>
      </c>
    </row>
    <row r="1436" spans="1:10" x14ac:dyDescent="0.35">
      <c r="A1436" s="29" t="s">
        <v>1135</v>
      </c>
      <c r="B1436" s="29">
        <v>68338</v>
      </c>
      <c r="C1436" s="29" t="s">
        <v>4764</v>
      </c>
      <c r="D1436" s="29" t="s">
        <v>4766</v>
      </c>
      <c r="E1436" s="32" t="s">
        <v>4765</v>
      </c>
      <c r="F1436" s="31" t="s">
        <v>5926</v>
      </c>
      <c r="G1436" s="42">
        <v>12365.4</v>
      </c>
      <c r="H1436" s="42">
        <v>11369.44</v>
      </c>
      <c r="I1436" s="42">
        <v>11705.79</v>
      </c>
      <c r="J1436" s="42">
        <v>13919.4</v>
      </c>
    </row>
    <row r="1437" spans="1:10" x14ac:dyDescent="0.35">
      <c r="A1437" s="29" t="s">
        <v>1135</v>
      </c>
      <c r="B1437" s="29">
        <v>68338</v>
      </c>
      <c r="C1437" s="29" t="s">
        <v>4767</v>
      </c>
      <c r="D1437" s="29" t="s">
        <v>4769</v>
      </c>
      <c r="E1437" s="32" t="s">
        <v>4768</v>
      </c>
      <c r="F1437" s="31" t="s">
        <v>5926</v>
      </c>
      <c r="G1437" s="42">
        <v>12431.52</v>
      </c>
      <c r="H1437" s="42">
        <v>11430.24</v>
      </c>
      <c r="I1437" s="42">
        <v>11768.39</v>
      </c>
      <c r="J1437" s="42">
        <v>13993.83</v>
      </c>
    </row>
    <row r="1438" spans="1:10" x14ac:dyDescent="0.35">
      <c r="A1438" s="29" t="s">
        <v>1135</v>
      </c>
      <c r="B1438" s="29">
        <v>68338</v>
      </c>
      <c r="C1438" s="29" t="s">
        <v>4770</v>
      </c>
      <c r="D1438" s="29" t="s">
        <v>4772</v>
      </c>
      <c r="E1438" s="32" t="s">
        <v>4771</v>
      </c>
      <c r="F1438" s="31" t="s">
        <v>5926</v>
      </c>
      <c r="G1438" s="42">
        <v>12393.7</v>
      </c>
      <c r="H1438" s="42">
        <v>11395.46</v>
      </c>
      <c r="I1438" s="42">
        <v>11732.59</v>
      </c>
      <c r="J1438" s="42">
        <v>13951.26</v>
      </c>
    </row>
    <row r="1439" spans="1:10" x14ac:dyDescent="0.35">
      <c r="A1439" s="29" t="s">
        <v>1135</v>
      </c>
      <c r="B1439" s="29">
        <v>68338</v>
      </c>
      <c r="C1439" s="29" t="s">
        <v>4773</v>
      </c>
      <c r="D1439" s="29" t="s">
        <v>4775</v>
      </c>
      <c r="E1439" s="32" t="s">
        <v>4774</v>
      </c>
      <c r="F1439" s="31" t="s">
        <v>5926</v>
      </c>
      <c r="G1439" s="42">
        <v>12069.19</v>
      </c>
      <c r="H1439" s="42">
        <v>11097.08</v>
      </c>
      <c r="I1439" s="42">
        <v>11425.38</v>
      </c>
      <c r="J1439" s="42">
        <v>13585.96</v>
      </c>
    </row>
    <row r="1440" spans="1:10" x14ac:dyDescent="0.35">
      <c r="A1440" s="29" t="s">
        <v>1135</v>
      </c>
      <c r="B1440" s="29">
        <v>68338</v>
      </c>
      <c r="C1440" s="29" t="s">
        <v>4776</v>
      </c>
      <c r="D1440" s="29" t="s">
        <v>4778</v>
      </c>
      <c r="E1440" s="32" t="s">
        <v>4777</v>
      </c>
      <c r="F1440" s="31" t="s">
        <v>5926</v>
      </c>
      <c r="G1440" s="42">
        <v>12549.96</v>
      </c>
      <c r="H1440" s="42">
        <v>11539.14</v>
      </c>
      <c r="I1440" s="42">
        <v>11880.51</v>
      </c>
      <c r="J1440" s="42">
        <v>14127.16</v>
      </c>
    </row>
    <row r="1441" spans="1:10" x14ac:dyDescent="0.35">
      <c r="A1441" s="29" t="s">
        <v>1135</v>
      </c>
      <c r="B1441" s="29">
        <v>68338</v>
      </c>
      <c r="C1441" s="29" t="s">
        <v>4779</v>
      </c>
      <c r="D1441" s="29" t="s">
        <v>4781</v>
      </c>
      <c r="E1441" s="32" t="s">
        <v>4780</v>
      </c>
      <c r="F1441" s="31" t="s">
        <v>5926</v>
      </c>
      <c r="G1441" s="42">
        <v>13475.16</v>
      </c>
      <c r="H1441" s="42">
        <v>12389.82</v>
      </c>
      <c r="I1441" s="42">
        <v>12756.36</v>
      </c>
      <c r="J1441" s="42">
        <v>15168.63</v>
      </c>
    </row>
    <row r="1442" spans="1:10" x14ac:dyDescent="0.35">
      <c r="A1442" s="29" t="s">
        <v>1135</v>
      </c>
      <c r="B1442" s="29">
        <v>68338</v>
      </c>
      <c r="C1442" s="29" t="s">
        <v>4782</v>
      </c>
      <c r="D1442" s="29" t="s">
        <v>4784</v>
      </c>
      <c r="E1442" s="32" t="s">
        <v>4783</v>
      </c>
      <c r="F1442" s="31" t="s">
        <v>5926</v>
      </c>
      <c r="G1442" s="42">
        <v>12161.58</v>
      </c>
      <c r="H1442" s="42">
        <v>11182.04</v>
      </c>
      <c r="I1442" s="42">
        <v>11512.85</v>
      </c>
      <c r="J1442" s="42">
        <v>13689.97</v>
      </c>
    </row>
    <row r="1443" spans="1:10" x14ac:dyDescent="0.35">
      <c r="A1443" s="29" t="s">
        <v>1135</v>
      </c>
      <c r="B1443" s="29">
        <v>68338</v>
      </c>
      <c r="C1443" s="29" t="s">
        <v>4785</v>
      </c>
      <c r="D1443" s="29" t="s">
        <v>4787</v>
      </c>
      <c r="E1443" s="32" t="s">
        <v>4786</v>
      </c>
      <c r="F1443" s="31" t="s">
        <v>5926</v>
      </c>
      <c r="G1443" s="42">
        <v>13942.35</v>
      </c>
      <c r="H1443" s="42">
        <v>12819.38</v>
      </c>
      <c r="I1443" s="42">
        <v>13198.63</v>
      </c>
      <c r="J1443" s="42">
        <v>15694.53</v>
      </c>
    </row>
    <row r="1444" spans="1:10" x14ac:dyDescent="0.35">
      <c r="A1444" s="29" t="s">
        <v>1135</v>
      </c>
      <c r="B1444" s="29">
        <v>68338</v>
      </c>
      <c r="C1444" s="29" t="s">
        <v>4788</v>
      </c>
      <c r="D1444" s="29" t="s">
        <v>4790</v>
      </c>
      <c r="E1444" s="32" t="s">
        <v>4789</v>
      </c>
      <c r="F1444" s="31" t="s">
        <v>5926</v>
      </c>
      <c r="G1444" s="42">
        <v>13680.34</v>
      </c>
      <c r="H1444" s="42">
        <v>12578.47</v>
      </c>
      <c r="I1444" s="42">
        <v>12950.59</v>
      </c>
      <c r="J1444" s="42">
        <v>15399.59</v>
      </c>
    </row>
    <row r="1445" spans="1:10" x14ac:dyDescent="0.35">
      <c r="A1445" s="29" t="s">
        <v>1135</v>
      </c>
      <c r="B1445" s="29">
        <v>68338</v>
      </c>
      <c r="C1445" s="29" t="s">
        <v>4791</v>
      </c>
      <c r="D1445" s="29" t="s">
        <v>4793</v>
      </c>
      <c r="E1445" s="32" t="s">
        <v>4792</v>
      </c>
      <c r="F1445" s="31" t="s">
        <v>5926</v>
      </c>
      <c r="G1445" s="42">
        <v>13161.29</v>
      </c>
      <c r="H1445" s="42">
        <v>12101.23</v>
      </c>
      <c r="I1445" s="42">
        <v>12459.23</v>
      </c>
      <c r="J1445" s="42">
        <v>14815.31</v>
      </c>
    </row>
    <row r="1446" spans="1:10" x14ac:dyDescent="0.35">
      <c r="A1446" s="29" t="s">
        <v>1135</v>
      </c>
      <c r="B1446" s="29">
        <v>68338</v>
      </c>
      <c r="C1446" s="29" t="s">
        <v>4794</v>
      </c>
      <c r="D1446" s="29" t="s">
        <v>4796</v>
      </c>
      <c r="E1446" s="32" t="s">
        <v>4795</v>
      </c>
      <c r="F1446" s="31" t="s">
        <v>5926</v>
      </c>
      <c r="G1446" s="42">
        <v>11781.58</v>
      </c>
      <c r="H1446" s="42">
        <v>10832.65</v>
      </c>
      <c r="I1446" s="42">
        <v>11153.12</v>
      </c>
      <c r="J1446" s="42">
        <v>13262.21</v>
      </c>
    </row>
    <row r="1447" spans="1:10" x14ac:dyDescent="0.35">
      <c r="A1447" s="29" t="s">
        <v>1135</v>
      </c>
      <c r="B1447" s="29">
        <v>68338</v>
      </c>
      <c r="C1447" s="29" t="s">
        <v>4797</v>
      </c>
      <c r="D1447" s="29" t="s">
        <v>4799</v>
      </c>
      <c r="E1447" s="32" t="s">
        <v>4798</v>
      </c>
      <c r="F1447" s="31" t="s">
        <v>5926</v>
      </c>
      <c r="G1447" s="42">
        <v>12133.95</v>
      </c>
      <c r="H1447" s="42">
        <v>11156.64</v>
      </c>
      <c r="I1447" s="42">
        <v>11486.69</v>
      </c>
      <c r="J1447" s="42">
        <v>13658.87</v>
      </c>
    </row>
    <row r="1448" spans="1:10" x14ac:dyDescent="0.35">
      <c r="A1448" s="29" t="s">
        <v>1135</v>
      </c>
      <c r="B1448" s="29">
        <v>68338</v>
      </c>
      <c r="C1448" s="29" t="s">
        <v>4800</v>
      </c>
      <c r="D1448" s="29" t="s">
        <v>4802</v>
      </c>
      <c r="E1448" s="32" t="s">
        <v>4801</v>
      </c>
      <c r="F1448" s="31" t="s">
        <v>5926</v>
      </c>
      <c r="G1448" s="42">
        <v>13995.34</v>
      </c>
      <c r="H1448" s="42">
        <v>12868.1</v>
      </c>
      <c r="I1448" s="42">
        <v>13248.79</v>
      </c>
      <c r="J1448" s="42">
        <v>15754.18</v>
      </c>
    </row>
    <row r="1449" spans="1:10" x14ac:dyDescent="0.35">
      <c r="A1449" s="29" t="s">
        <v>1135</v>
      </c>
      <c r="B1449" s="29">
        <v>68338</v>
      </c>
      <c r="C1449" s="29" t="s">
        <v>4803</v>
      </c>
      <c r="D1449" s="29" t="s">
        <v>4805</v>
      </c>
      <c r="E1449" s="32" t="s">
        <v>4804</v>
      </c>
      <c r="F1449" s="31" t="s">
        <v>5926</v>
      </c>
      <c r="G1449" s="42">
        <v>12351.13</v>
      </c>
      <c r="H1449" s="42">
        <v>11356.32</v>
      </c>
      <c r="I1449" s="42">
        <v>11692.29</v>
      </c>
      <c r="J1449" s="42">
        <v>13903.34</v>
      </c>
    </row>
    <row r="1450" spans="1:10" x14ac:dyDescent="0.35">
      <c r="A1450" s="29" t="s">
        <v>1135</v>
      </c>
      <c r="B1450" s="29">
        <v>68338</v>
      </c>
      <c r="C1450" s="29" t="s">
        <v>4806</v>
      </c>
      <c r="D1450" s="29" t="s">
        <v>4808</v>
      </c>
      <c r="E1450" s="32" t="s">
        <v>4807</v>
      </c>
      <c r="F1450" s="31" t="s">
        <v>5926</v>
      </c>
      <c r="G1450" s="42">
        <v>13553.74</v>
      </c>
      <c r="H1450" s="42">
        <v>12462.07</v>
      </c>
      <c r="I1450" s="42">
        <v>12830.75</v>
      </c>
      <c r="J1450" s="42">
        <v>15257.09</v>
      </c>
    </row>
    <row r="1451" spans="1:10" x14ac:dyDescent="0.35">
      <c r="A1451" s="29" t="s">
        <v>1135</v>
      </c>
      <c r="B1451" s="29">
        <v>68338</v>
      </c>
      <c r="C1451" s="29" t="s">
        <v>4809</v>
      </c>
      <c r="D1451" s="29" t="s">
        <v>4811</v>
      </c>
      <c r="E1451" s="32" t="s">
        <v>4810</v>
      </c>
      <c r="F1451" s="31" t="s">
        <v>5926</v>
      </c>
      <c r="G1451" s="42">
        <v>13067.08</v>
      </c>
      <c r="H1451" s="42">
        <v>12014.61</v>
      </c>
      <c r="I1451" s="42">
        <v>12370.05</v>
      </c>
      <c r="J1451" s="42">
        <v>14709.27</v>
      </c>
    </row>
    <row r="1452" spans="1:10" x14ac:dyDescent="0.35">
      <c r="A1452" s="29" t="s">
        <v>1135</v>
      </c>
      <c r="B1452" s="29">
        <v>68338</v>
      </c>
      <c r="C1452" s="29" t="s">
        <v>4812</v>
      </c>
      <c r="D1452" s="29" t="s">
        <v>4814</v>
      </c>
      <c r="E1452" s="32" t="s">
        <v>4813</v>
      </c>
      <c r="F1452" s="31" t="s">
        <v>5926</v>
      </c>
      <c r="G1452" s="42">
        <v>12412.27</v>
      </c>
      <c r="H1452" s="42">
        <v>11412.54</v>
      </c>
      <c r="I1452" s="42">
        <v>11750.17</v>
      </c>
      <c r="J1452" s="42">
        <v>13972.17</v>
      </c>
    </row>
    <row r="1453" spans="1:10" x14ac:dyDescent="0.35">
      <c r="A1453" s="29" t="s">
        <v>1135</v>
      </c>
      <c r="B1453" s="29">
        <v>68338</v>
      </c>
      <c r="C1453" s="29" t="s">
        <v>4815</v>
      </c>
      <c r="D1453" s="29" t="s">
        <v>4817</v>
      </c>
      <c r="E1453" s="32" t="s">
        <v>4816</v>
      </c>
      <c r="F1453" s="31" t="s">
        <v>5926</v>
      </c>
      <c r="G1453" s="42">
        <v>12551.09</v>
      </c>
      <c r="H1453" s="42">
        <v>11540.18</v>
      </c>
      <c r="I1453" s="42">
        <v>11881.58</v>
      </c>
      <c r="J1453" s="42">
        <v>14128.43</v>
      </c>
    </row>
    <row r="1454" spans="1:10" x14ac:dyDescent="0.35">
      <c r="A1454" s="29" t="s">
        <v>1135</v>
      </c>
      <c r="B1454" s="29">
        <v>68338</v>
      </c>
      <c r="C1454" s="29" t="s">
        <v>4818</v>
      </c>
      <c r="D1454" s="29" t="s">
        <v>4820</v>
      </c>
      <c r="E1454" s="32" t="s">
        <v>4819</v>
      </c>
      <c r="F1454" s="31" t="s">
        <v>5926</v>
      </c>
      <c r="G1454" s="42">
        <v>13767.98</v>
      </c>
      <c r="H1454" s="42">
        <v>12659.05</v>
      </c>
      <c r="I1454" s="42">
        <v>13033.55</v>
      </c>
      <c r="J1454" s="42">
        <v>15498.24</v>
      </c>
    </row>
    <row r="1455" spans="1:10" x14ac:dyDescent="0.35">
      <c r="A1455" s="29" t="s">
        <v>1135</v>
      </c>
      <c r="B1455" s="29">
        <v>68338</v>
      </c>
      <c r="C1455" s="29" t="s">
        <v>4821</v>
      </c>
      <c r="D1455" s="29" t="s">
        <v>4823</v>
      </c>
      <c r="E1455" s="32" t="s">
        <v>4822</v>
      </c>
      <c r="F1455" s="31" t="s">
        <v>5926</v>
      </c>
      <c r="G1455" s="42">
        <v>13197.75</v>
      </c>
      <c r="H1455" s="42">
        <v>12134.75</v>
      </c>
      <c r="I1455" s="42">
        <v>12493.74</v>
      </c>
      <c r="J1455" s="42">
        <v>14856.36</v>
      </c>
    </row>
    <row r="1456" spans="1:10" x14ac:dyDescent="0.35">
      <c r="A1456" s="29" t="s">
        <v>1135</v>
      </c>
      <c r="B1456" s="29">
        <v>68338</v>
      </c>
      <c r="C1456" s="29" t="s">
        <v>4824</v>
      </c>
      <c r="D1456" s="29" t="s">
        <v>4826</v>
      </c>
      <c r="E1456" s="32" t="s">
        <v>4825</v>
      </c>
      <c r="F1456" s="31" t="s">
        <v>5926</v>
      </c>
      <c r="G1456" s="42">
        <v>13890.04</v>
      </c>
      <c r="H1456" s="42">
        <v>12771.28</v>
      </c>
      <c r="I1456" s="42">
        <v>13149.1</v>
      </c>
      <c r="J1456" s="42">
        <v>15635.65</v>
      </c>
    </row>
    <row r="1457" spans="1:10" x14ac:dyDescent="0.35">
      <c r="A1457" s="29" t="s">
        <v>1135</v>
      </c>
      <c r="B1457" s="29">
        <v>68338</v>
      </c>
      <c r="C1457" s="29" t="s">
        <v>4827</v>
      </c>
      <c r="D1457" s="29" t="s">
        <v>4829</v>
      </c>
      <c r="E1457" s="32" t="s">
        <v>4828</v>
      </c>
      <c r="F1457" s="31" t="s">
        <v>5926</v>
      </c>
      <c r="G1457" s="42">
        <v>13416.06</v>
      </c>
      <c r="H1457" s="42">
        <v>12335.47</v>
      </c>
      <c r="I1457" s="42">
        <v>12700.41</v>
      </c>
      <c r="J1457" s="42">
        <v>15102.1</v>
      </c>
    </row>
    <row r="1458" spans="1:10" x14ac:dyDescent="0.35">
      <c r="A1458" s="29" t="s">
        <v>1135</v>
      </c>
      <c r="B1458" s="29">
        <v>68338</v>
      </c>
      <c r="C1458" s="29" t="s">
        <v>4830</v>
      </c>
      <c r="D1458" s="29" t="s">
        <v>4832</v>
      </c>
      <c r="E1458" s="32" t="s">
        <v>4831</v>
      </c>
      <c r="F1458" s="31" t="s">
        <v>5926</v>
      </c>
      <c r="G1458" s="42">
        <v>13769.79</v>
      </c>
      <c r="H1458" s="42">
        <v>12660.71</v>
      </c>
      <c r="I1458" s="42">
        <v>13035.27</v>
      </c>
      <c r="J1458" s="42">
        <v>15500.28</v>
      </c>
    </row>
    <row r="1459" spans="1:10" x14ac:dyDescent="0.35">
      <c r="A1459" s="29" t="s">
        <v>1135</v>
      </c>
      <c r="B1459" s="29">
        <v>68338</v>
      </c>
      <c r="C1459" s="29" t="s">
        <v>4833</v>
      </c>
      <c r="D1459" s="29" t="s">
        <v>4835</v>
      </c>
      <c r="E1459" s="32" t="s">
        <v>4834</v>
      </c>
      <c r="F1459" s="31" t="s">
        <v>5926</v>
      </c>
      <c r="G1459" s="42">
        <v>12316.03</v>
      </c>
      <c r="H1459" s="42">
        <v>11324.04</v>
      </c>
      <c r="I1459" s="42">
        <v>11659.06</v>
      </c>
      <c r="J1459" s="42">
        <v>13863.82</v>
      </c>
    </row>
    <row r="1460" spans="1:10" x14ac:dyDescent="0.35">
      <c r="A1460" s="29" t="s">
        <v>1135</v>
      </c>
      <c r="B1460" s="29">
        <v>68338</v>
      </c>
      <c r="C1460" s="29" t="s">
        <v>4836</v>
      </c>
      <c r="D1460" s="29" t="s">
        <v>4838</v>
      </c>
      <c r="E1460" s="32" t="s">
        <v>4837</v>
      </c>
      <c r="F1460" s="31" t="s">
        <v>5926</v>
      </c>
      <c r="G1460" s="42">
        <v>13201.15</v>
      </c>
      <c r="H1460" s="42">
        <v>12137.87</v>
      </c>
      <c r="I1460" s="42">
        <v>12496.96</v>
      </c>
      <c r="J1460" s="42">
        <v>14860.18</v>
      </c>
    </row>
    <row r="1461" spans="1:10" x14ac:dyDescent="0.35">
      <c r="A1461" s="29" t="s">
        <v>1135</v>
      </c>
      <c r="B1461" s="29">
        <v>68338</v>
      </c>
      <c r="C1461" s="29" t="s">
        <v>4839</v>
      </c>
      <c r="D1461" s="29" t="s">
        <v>4841</v>
      </c>
      <c r="E1461" s="32" t="s">
        <v>4840</v>
      </c>
      <c r="F1461" s="31" t="s">
        <v>5926</v>
      </c>
      <c r="G1461" s="42">
        <v>13659.95</v>
      </c>
      <c r="H1461" s="42">
        <v>12559.73</v>
      </c>
      <c r="I1461" s="42">
        <v>12931.29</v>
      </c>
      <c r="J1461" s="42">
        <v>15376.65</v>
      </c>
    </row>
    <row r="1462" spans="1:10" x14ac:dyDescent="0.35">
      <c r="A1462" s="29" t="s">
        <v>1135</v>
      </c>
      <c r="B1462" s="29">
        <v>68338</v>
      </c>
      <c r="C1462" s="29" t="s">
        <v>4842</v>
      </c>
      <c r="D1462" s="29" t="s">
        <v>4844</v>
      </c>
      <c r="E1462" s="32" t="s">
        <v>4843</v>
      </c>
      <c r="F1462" s="31" t="s">
        <v>5926</v>
      </c>
      <c r="G1462" s="42">
        <v>13631.19</v>
      </c>
      <c r="H1462" s="42">
        <v>12533.28</v>
      </c>
      <c r="I1462" s="42">
        <v>12904.07</v>
      </c>
      <c r="J1462" s="42">
        <v>15344.27</v>
      </c>
    </row>
    <row r="1463" spans="1:10" x14ac:dyDescent="0.35">
      <c r="A1463" s="29" t="s">
        <v>1135</v>
      </c>
      <c r="B1463" s="29">
        <v>68338</v>
      </c>
      <c r="C1463" s="29" t="s">
        <v>4845</v>
      </c>
      <c r="D1463" s="29" t="s">
        <v>4847</v>
      </c>
      <c r="E1463" s="32" t="s">
        <v>4846</v>
      </c>
      <c r="F1463" s="31" t="s">
        <v>5926</v>
      </c>
      <c r="G1463" s="42">
        <v>13825.95</v>
      </c>
      <c r="H1463" s="42">
        <v>12712.35</v>
      </c>
      <c r="I1463" s="42">
        <v>13088.43</v>
      </c>
      <c r="J1463" s="42">
        <v>15563.5</v>
      </c>
    </row>
    <row r="1464" spans="1:10" x14ac:dyDescent="0.35">
      <c r="A1464" s="29" t="s">
        <v>1135</v>
      </c>
      <c r="B1464" s="29">
        <v>68338</v>
      </c>
      <c r="C1464" s="29" t="s">
        <v>4848</v>
      </c>
      <c r="D1464" s="29" t="s">
        <v>4850</v>
      </c>
      <c r="E1464" s="32" t="s">
        <v>4849</v>
      </c>
      <c r="F1464" s="31" t="s">
        <v>5926</v>
      </c>
      <c r="G1464" s="42">
        <v>13892.08</v>
      </c>
      <c r="H1464" s="42">
        <v>12773.15</v>
      </c>
      <c r="I1464" s="42">
        <v>13151.03</v>
      </c>
      <c r="J1464" s="42">
        <v>15637.94</v>
      </c>
    </row>
    <row r="1465" spans="1:10" x14ac:dyDescent="0.35">
      <c r="A1465" s="29" t="s">
        <v>1135</v>
      </c>
      <c r="B1465" s="29">
        <v>68338</v>
      </c>
      <c r="C1465" s="29" t="s">
        <v>4851</v>
      </c>
      <c r="D1465" s="29" t="s">
        <v>4853</v>
      </c>
      <c r="E1465" s="32" t="s">
        <v>4852</v>
      </c>
      <c r="F1465" s="31" t="s">
        <v>5926</v>
      </c>
      <c r="G1465" s="42">
        <v>13277.24</v>
      </c>
      <c r="H1465" s="42">
        <v>12207.83</v>
      </c>
      <c r="I1465" s="42">
        <v>12568.99</v>
      </c>
      <c r="J1465" s="42">
        <v>14945.83</v>
      </c>
    </row>
    <row r="1466" spans="1:10" x14ac:dyDescent="0.35">
      <c r="A1466" s="29" t="s">
        <v>1135</v>
      </c>
      <c r="B1466" s="29">
        <v>68338</v>
      </c>
      <c r="C1466" s="29" t="s">
        <v>4854</v>
      </c>
      <c r="D1466" s="29" t="s">
        <v>4856</v>
      </c>
      <c r="E1466" s="32" t="s">
        <v>4855</v>
      </c>
      <c r="F1466" s="31" t="s">
        <v>5926</v>
      </c>
      <c r="G1466" s="42">
        <v>13689.17</v>
      </c>
      <c r="H1466" s="42">
        <v>12586.59</v>
      </c>
      <c r="I1466" s="42">
        <v>12958.95</v>
      </c>
      <c r="J1466" s="42">
        <v>15409.53</v>
      </c>
    </row>
    <row r="1467" spans="1:10" x14ac:dyDescent="0.35">
      <c r="A1467" s="29" t="s">
        <v>1135</v>
      </c>
      <c r="B1467" s="29">
        <v>68338</v>
      </c>
      <c r="C1467" s="29" t="s">
        <v>4857</v>
      </c>
      <c r="D1467" s="29" t="s">
        <v>4859</v>
      </c>
      <c r="E1467" s="32" t="s">
        <v>4858</v>
      </c>
      <c r="F1467" s="31" t="s">
        <v>5926</v>
      </c>
      <c r="G1467" s="42">
        <v>12065.34</v>
      </c>
      <c r="H1467" s="42">
        <v>11093.55</v>
      </c>
      <c r="I1467" s="42">
        <v>11421.74</v>
      </c>
      <c r="J1467" s="42">
        <v>13581.63</v>
      </c>
    </row>
    <row r="1468" spans="1:10" x14ac:dyDescent="0.35">
      <c r="A1468" s="29" t="s">
        <v>1135</v>
      </c>
      <c r="B1468" s="29">
        <v>68338</v>
      </c>
      <c r="C1468" s="29" t="s">
        <v>4860</v>
      </c>
      <c r="D1468" s="29" t="s">
        <v>4862</v>
      </c>
      <c r="E1468" s="32" t="s">
        <v>4861</v>
      </c>
      <c r="F1468" s="31" t="s">
        <v>5926</v>
      </c>
      <c r="G1468" s="42">
        <v>13620.32</v>
      </c>
      <c r="H1468" s="42">
        <v>12523.29</v>
      </c>
      <c r="I1468" s="42">
        <v>12893.78</v>
      </c>
      <c r="J1468" s="42">
        <v>15332.04</v>
      </c>
    </row>
    <row r="1469" spans="1:10" x14ac:dyDescent="0.35">
      <c r="A1469" s="29" t="s">
        <v>1135</v>
      </c>
      <c r="B1469" s="29">
        <v>68338</v>
      </c>
      <c r="C1469" s="29" t="s">
        <v>4863</v>
      </c>
      <c r="D1469" s="29" t="s">
        <v>4865</v>
      </c>
      <c r="E1469" s="32" t="s">
        <v>4864</v>
      </c>
      <c r="F1469" s="31" t="s">
        <v>5926</v>
      </c>
      <c r="G1469" s="42">
        <v>12421.78</v>
      </c>
      <c r="H1469" s="42">
        <v>11421.28</v>
      </c>
      <c r="I1469" s="42">
        <v>11759.17</v>
      </c>
      <c r="J1469" s="42">
        <v>13982.87</v>
      </c>
    </row>
    <row r="1470" spans="1:10" x14ac:dyDescent="0.35">
      <c r="A1470" s="29" t="s">
        <v>1135</v>
      </c>
      <c r="B1470" s="29">
        <v>68338</v>
      </c>
      <c r="C1470" s="29" t="s">
        <v>4866</v>
      </c>
      <c r="D1470" s="29" t="s">
        <v>4868</v>
      </c>
      <c r="E1470" s="32" t="s">
        <v>4867</v>
      </c>
      <c r="F1470" s="31" t="s">
        <v>5926</v>
      </c>
      <c r="G1470" s="42">
        <v>12533.88</v>
      </c>
      <c r="H1470" s="42">
        <v>11524.35</v>
      </c>
      <c r="I1470" s="42">
        <v>11865.29</v>
      </c>
      <c r="J1470" s="42">
        <v>14109.06</v>
      </c>
    </row>
    <row r="1471" spans="1:10" x14ac:dyDescent="0.35">
      <c r="A1471" s="29" t="s">
        <v>1135</v>
      </c>
      <c r="B1471" s="29">
        <v>68338</v>
      </c>
      <c r="C1471" s="29" t="s">
        <v>4869</v>
      </c>
      <c r="D1471" s="29" t="s">
        <v>4871</v>
      </c>
      <c r="E1471" s="32" t="s">
        <v>4870</v>
      </c>
      <c r="F1471" s="31" t="s">
        <v>5926</v>
      </c>
      <c r="G1471" s="42">
        <v>13852.44</v>
      </c>
      <c r="H1471" s="42">
        <v>12736.71</v>
      </c>
      <c r="I1471" s="42">
        <v>13113.52</v>
      </c>
      <c r="J1471" s="42">
        <v>15593.33</v>
      </c>
    </row>
    <row r="1472" spans="1:10" x14ac:dyDescent="0.35">
      <c r="A1472" s="29" t="str">
        <f t="shared" ref="A1472:A1477" si="30">TEXT(37,"00")</f>
        <v>37</v>
      </c>
      <c r="B1472" s="29">
        <v>68346</v>
      </c>
      <c r="C1472" s="29" t="s">
        <v>5928</v>
      </c>
      <c r="D1472" s="29" t="s">
        <v>5929</v>
      </c>
      <c r="E1472" s="31" t="s">
        <v>1188</v>
      </c>
      <c r="F1472" s="31" t="s">
        <v>5927</v>
      </c>
      <c r="G1472" s="42">
        <v>11751.46</v>
      </c>
      <c r="H1472" s="42">
        <v>10804.95</v>
      </c>
      <c r="I1472" s="42">
        <v>11124.61</v>
      </c>
      <c r="J1472" s="42">
        <v>13228.31</v>
      </c>
    </row>
    <row r="1473" spans="1:10" x14ac:dyDescent="0.35">
      <c r="A1473" s="29" t="str">
        <f t="shared" si="30"/>
        <v>37</v>
      </c>
      <c r="B1473" s="29">
        <v>68353</v>
      </c>
      <c r="C1473" s="29" t="s">
        <v>5928</v>
      </c>
      <c r="D1473" s="29" t="s">
        <v>5929</v>
      </c>
      <c r="E1473" s="31" t="s">
        <v>1190</v>
      </c>
      <c r="F1473" s="31" t="s">
        <v>5927</v>
      </c>
      <c r="G1473" s="42">
        <v>11965.92</v>
      </c>
      <c r="H1473" s="42">
        <v>11002.14</v>
      </c>
      <c r="I1473" s="42">
        <v>11327.62</v>
      </c>
      <c r="J1473" s="42">
        <v>13469.72</v>
      </c>
    </row>
    <row r="1474" spans="1:10" x14ac:dyDescent="0.35">
      <c r="A1474" s="29" t="str">
        <f t="shared" si="30"/>
        <v>37</v>
      </c>
      <c r="B1474" s="29">
        <v>68361</v>
      </c>
      <c r="C1474" s="29" t="s">
        <v>5928</v>
      </c>
      <c r="D1474" s="29" t="s">
        <v>5929</v>
      </c>
      <c r="E1474" s="31" t="s">
        <v>1192</v>
      </c>
      <c r="F1474" s="31" t="s">
        <v>5927</v>
      </c>
      <c r="G1474" s="42">
        <v>12288.4</v>
      </c>
      <c r="H1474" s="42">
        <v>11298.64</v>
      </c>
      <c r="I1474" s="42">
        <v>11632.9</v>
      </c>
      <c r="J1474" s="42">
        <v>13832.72</v>
      </c>
    </row>
    <row r="1475" spans="1:10" x14ac:dyDescent="0.35">
      <c r="A1475" s="29" t="str">
        <f t="shared" si="30"/>
        <v>37</v>
      </c>
      <c r="B1475" s="29">
        <v>68379</v>
      </c>
      <c r="C1475" s="29" t="s">
        <v>5928</v>
      </c>
      <c r="D1475" s="29" t="s">
        <v>5929</v>
      </c>
      <c r="E1475" s="31" t="s">
        <v>1194</v>
      </c>
      <c r="F1475" s="31" t="s">
        <v>5927</v>
      </c>
      <c r="G1475" s="42">
        <v>15356.76</v>
      </c>
      <c r="H1475" s="42">
        <v>14119.87</v>
      </c>
      <c r="I1475" s="42">
        <v>14537.59</v>
      </c>
      <c r="J1475" s="42">
        <v>17286.7</v>
      </c>
    </row>
    <row r="1476" spans="1:10" x14ac:dyDescent="0.35">
      <c r="A1476" s="29" t="str">
        <f t="shared" si="30"/>
        <v>37</v>
      </c>
      <c r="B1476" s="29">
        <v>68387</v>
      </c>
      <c r="C1476" s="29" t="s">
        <v>5928</v>
      </c>
      <c r="D1476" s="29" t="s">
        <v>5929</v>
      </c>
      <c r="E1476" s="31" t="s">
        <v>1196</v>
      </c>
      <c r="F1476" s="31" t="s">
        <v>5927</v>
      </c>
      <c r="G1476" s="42">
        <v>11786.79</v>
      </c>
      <c r="H1476" s="42">
        <v>10837.43</v>
      </c>
      <c r="I1476" s="42">
        <v>11158.05</v>
      </c>
      <c r="J1476" s="42">
        <v>13268.08</v>
      </c>
    </row>
    <row r="1477" spans="1:10" x14ac:dyDescent="0.35">
      <c r="A1477" s="29" t="str">
        <f t="shared" si="30"/>
        <v>37</v>
      </c>
      <c r="B1477" s="29">
        <v>68395</v>
      </c>
      <c r="C1477" s="29" t="s">
        <v>5928</v>
      </c>
      <c r="D1477" s="29" t="s">
        <v>5929</v>
      </c>
      <c r="E1477" s="31" t="s">
        <v>1198</v>
      </c>
      <c r="F1477" s="31" t="s">
        <v>5927</v>
      </c>
      <c r="G1477" s="42">
        <v>15216.24</v>
      </c>
      <c r="H1477" s="42">
        <v>13990.67</v>
      </c>
      <c r="I1477" s="42">
        <v>14404.57</v>
      </c>
      <c r="J1477" s="42">
        <v>17128.52</v>
      </c>
    </row>
    <row r="1478" spans="1:10" x14ac:dyDescent="0.35">
      <c r="A1478" s="29" t="s">
        <v>1135</v>
      </c>
      <c r="B1478" s="29">
        <v>68395</v>
      </c>
      <c r="C1478" s="29" t="s">
        <v>4872</v>
      </c>
      <c r="D1478" s="29" t="s">
        <v>4874</v>
      </c>
      <c r="E1478" s="32" t="s">
        <v>4873</v>
      </c>
      <c r="F1478" s="31" t="s">
        <v>5926</v>
      </c>
      <c r="G1478" s="42">
        <v>13547.35</v>
      </c>
      <c r="H1478" s="42">
        <v>12456.19</v>
      </c>
      <c r="I1478" s="42">
        <v>12824.69</v>
      </c>
      <c r="J1478" s="42">
        <v>15249.89</v>
      </c>
    </row>
    <row r="1479" spans="1:10" x14ac:dyDescent="0.35">
      <c r="A1479" s="29" t="s">
        <v>1135</v>
      </c>
      <c r="B1479" s="29">
        <v>68395</v>
      </c>
      <c r="C1479" s="29" t="s">
        <v>4875</v>
      </c>
      <c r="D1479" s="29" t="s">
        <v>4877</v>
      </c>
      <c r="E1479" s="32" t="s">
        <v>4876</v>
      </c>
      <c r="F1479" s="31" t="s">
        <v>5926</v>
      </c>
      <c r="G1479" s="42">
        <v>14136.37</v>
      </c>
      <c r="H1479" s="42">
        <v>12997.77</v>
      </c>
      <c r="I1479" s="42">
        <v>13382.3</v>
      </c>
      <c r="J1479" s="42">
        <v>15912.93</v>
      </c>
    </row>
    <row r="1480" spans="1:10" x14ac:dyDescent="0.35">
      <c r="A1480" s="29" t="str">
        <f>TEXT(37,"00")</f>
        <v>37</v>
      </c>
      <c r="B1480" s="29">
        <v>68403</v>
      </c>
      <c r="C1480" s="29" t="s">
        <v>5928</v>
      </c>
      <c r="D1480" s="29" t="s">
        <v>5929</v>
      </c>
      <c r="E1480" s="31" t="s">
        <v>1200</v>
      </c>
      <c r="F1480" s="31" t="s">
        <v>5927</v>
      </c>
      <c r="G1480" s="42">
        <v>12523.92</v>
      </c>
      <c r="H1480" s="42">
        <v>11515.19</v>
      </c>
      <c r="I1480" s="42">
        <v>11855.86</v>
      </c>
      <c r="J1480" s="42">
        <v>14097.84</v>
      </c>
    </row>
    <row r="1481" spans="1:10" x14ac:dyDescent="0.35">
      <c r="A1481" s="29" t="s">
        <v>1135</v>
      </c>
      <c r="B1481" s="29">
        <v>68403</v>
      </c>
      <c r="C1481" s="29" t="s">
        <v>4878</v>
      </c>
      <c r="D1481" s="29" t="s">
        <v>4880</v>
      </c>
      <c r="E1481" s="32" t="s">
        <v>4879</v>
      </c>
      <c r="F1481" s="31" t="s">
        <v>5926</v>
      </c>
      <c r="G1481" s="42">
        <v>12962.8</v>
      </c>
      <c r="H1481" s="42">
        <v>11918.72</v>
      </c>
      <c r="I1481" s="42">
        <v>12271.33</v>
      </c>
      <c r="J1481" s="42">
        <v>14591.88</v>
      </c>
    </row>
    <row r="1482" spans="1:10" x14ac:dyDescent="0.35">
      <c r="A1482" s="29" t="s">
        <v>1135</v>
      </c>
      <c r="B1482" s="29">
        <v>68403</v>
      </c>
      <c r="C1482" s="29" t="s">
        <v>4881</v>
      </c>
      <c r="D1482" s="29" t="s">
        <v>4883</v>
      </c>
      <c r="E1482" s="32" t="s">
        <v>4882</v>
      </c>
      <c r="F1482" s="31" t="s">
        <v>5926</v>
      </c>
      <c r="G1482" s="42">
        <v>12919.32</v>
      </c>
      <c r="H1482" s="42">
        <v>11878.74</v>
      </c>
      <c r="I1482" s="42">
        <v>12230.16</v>
      </c>
      <c r="J1482" s="42">
        <v>14542.93</v>
      </c>
    </row>
    <row r="1483" spans="1:10" x14ac:dyDescent="0.35">
      <c r="A1483" s="29" t="str">
        <f>TEXT(37,"00")</f>
        <v>37</v>
      </c>
      <c r="B1483" s="29">
        <v>68411</v>
      </c>
      <c r="C1483" s="29" t="s">
        <v>5928</v>
      </c>
      <c r="D1483" s="29" t="s">
        <v>5929</v>
      </c>
      <c r="E1483" s="31" t="s">
        <v>1202</v>
      </c>
      <c r="F1483" s="31" t="s">
        <v>5927</v>
      </c>
      <c r="G1483" s="42">
        <v>13331.76</v>
      </c>
      <c r="H1483" s="42">
        <v>12257.96</v>
      </c>
      <c r="I1483" s="42">
        <v>12620.6</v>
      </c>
      <c r="J1483" s="42">
        <v>15007.2</v>
      </c>
    </row>
    <row r="1484" spans="1:10" x14ac:dyDescent="0.35">
      <c r="A1484" s="29" t="s">
        <v>1135</v>
      </c>
      <c r="B1484" s="29">
        <v>68411</v>
      </c>
      <c r="C1484" s="29" t="s">
        <v>4884</v>
      </c>
      <c r="D1484" s="29" t="s">
        <v>4886</v>
      </c>
      <c r="E1484" s="32" t="s">
        <v>4885</v>
      </c>
      <c r="F1484" s="31" t="s">
        <v>5926</v>
      </c>
      <c r="G1484" s="42">
        <v>13557.76</v>
      </c>
      <c r="H1484" s="42">
        <v>12465.77</v>
      </c>
      <c r="I1484" s="42">
        <v>12834.56</v>
      </c>
      <c r="J1484" s="42">
        <v>15261.61</v>
      </c>
    </row>
    <row r="1485" spans="1:10" x14ac:dyDescent="0.35">
      <c r="A1485" s="29" t="s">
        <v>1135</v>
      </c>
      <c r="B1485" s="29">
        <v>68411</v>
      </c>
      <c r="C1485" s="29" t="s">
        <v>4887</v>
      </c>
      <c r="D1485" s="29" t="s">
        <v>4889</v>
      </c>
      <c r="E1485" s="32" t="s">
        <v>4888</v>
      </c>
      <c r="F1485" s="31" t="s">
        <v>5926</v>
      </c>
      <c r="G1485" s="42">
        <v>13943.43</v>
      </c>
      <c r="H1485" s="42">
        <v>12820.37</v>
      </c>
      <c r="I1485" s="42">
        <v>13199.64</v>
      </c>
      <c r="J1485" s="42">
        <v>15695.74</v>
      </c>
    </row>
    <row r="1486" spans="1:10" x14ac:dyDescent="0.35">
      <c r="A1486" s="29" t="str">
        <f>TEXT(37,"00")</f>
        <v>37</v>
      </c>
      <c r="B1486" s="29">
        <v>68437</v>
      </c>
      <c r="C1486" s="29" t="s">
        <v>5928</v>
      </c>
      <c r="D1486" s="29" t="s">
        <v>5929</v>
      </c>
      <c r="E1486" s="31" t="s">
        <v>1204</v>
      </c>
      <c r="F1486" s="31" t="s">
        <v>5927</v>
      </c>
      <c r="G1486" s="42">
        <v>15504.98</v>
      </c>
      <c r="H1486" s="42">
        <v>14256.15</v>
      </c>
      <c r="I1486" s="42">
        <v>14677.9</v>
      </c>
      <c r="J1486" s="42">
        <v>17453.54</v>
      </c>
    </row>
    <row r="1487" spans="1:10" x14ac:dyDescent="0.35">
      <c r="A1487" s="29" t="str">
        <f>TEXT(37,"00")</f>
        <v>37</v>
      </c>
      <c r="B1487" s="29">
        <v>68452</v>
      </c>
      <c r="C1487" s="29" t="s">
        <v>5928</v>
      </c>
      <c r="D1487" s="29" t="s">
        <v>5929</v>
      </c>
      <c r="E1487" s="31" t="s">
        <v>1206</v>
      </c>
      <c r="F1487" s="31" t="s">
        <v>5927</v>
      </c>
      <c r="G1487" s="42">
        <v>13700.38</v>
      </c>
      <c r="H1487" s="42">
        <v>12596.89</v>
      </c>
      <c r="I1487" s="42">
        <v>12969.56</v>
      </c>
      <c r="J1487" s="42">
        <v>15422.15</v>
      </c>
    </row>
    <row r="1488" spans="1:10" x14ac:dyDescent="0.35">
      <c r="A1488" s="29" t="s">
        <v>1135</v>
      </c>
      <c r="B1488" s="29">
        <v>68452</v>
      </c>
      <c r="C1488" s="29" t="s">
        <v>4890</v>
      </c>
      <c r="D1488" s="29" t="s">
        <v>4892</v>
      </c>
      <c r="E1488" s="32" t="s">
        <v>4891</v>
      </c>
      <c r="F1488" s="31" t="s">
        <v>5926</v>
      </c>
      <c r="G1488" s="42">
        <v>15933.44</v>
      </c>
      <c r="H1488" s="42">
        <v>14650.1</v>
      </c>
      <c r="I1488" s="42">
        <v>15083.51</v>
      </c>
      <c r="J1488" s="42">
        <v>17935.849999999999</v>
      </c>
    </row>
    <row r="1489" spans="1:10" x14ac:dyDescent="0.35">
      <c r="A1489" s="29" t="s">
        <v>1135</v>
      </c>
      <c r="B1489" s="29">
        <v>68452</v>
      </c>
      <c r="C1489" s="29" t="s">
        <v>4893</v>
      </c>
      <c r="D1489" s="29" t="s">
        <v>4895</v>
      </c>
      <c r="E1489" s="32" t="s">
        <v>4894</v>
      </c>
      <c r="F1489" s="31" t="s">
        <v>5926</v>
      </c>
      <c r="G1489" s="42">
        <v>13350.04</v>
      </c>
      <c r="H1489" s="42">
        <v>12274.78</v>
      </c>
      <c r="I1489" s="42">
        <v>12637.92</v>
      </c>
      <c r="J1489" s="42">
        <v>15027.79</v>
      </c>
    </row>
    <row r="1490" spans="1:10" x14ac:dyDescent="0.35">
      <c r="A1490" s="29" t="s">
        <v>1135</v>
      </c>
      <c r="B1490" s="29">
        <v>68452</v>
      </c>
      <c r="C1490" s="29" t="s">
        <v>4896</v>
      </c>
      <c r="D1490" s="29" t="s">
        <v>4898</v>
      </c>
      <c r="E1490" s="32" t="s">
        <v>4897</v>
      </c>
      <c r="F1490" s="31" t="s">
        <v>5926</v>
      </c>
      <c r="G1490" s="42">
        <v>12394.38</v>
      </c>
      <c r="H1490" s="42">
        <v>11396.09</v>
      </c>
      <c r="I1490" s="42">
        <v>11733.23</v>
      </c>
      <c r="J1490" s="42">
        <v>13952.03</v>
      </c>
    </row>
    <row r="1491" spans="1:10" x14ac:dyDescent="0.35">
      <c r="A1491" s="29" t="s">
        <v>1135</v>
      </c>
      <c r="B1491" s="29">
        <v>68452</v>
      </c>
      <c r="C1491" s="29" t="s">
        <v>4899</v>
      </c>
      <c r="D1491" s="29" t="s">
        <v>4901</v>
      </c>
      <c r="E1491" s="32" t="s">
        <v>4900</v>
      </c>
      <c r="F1491" s="31" t="s">
        <v>5926</v>
      </c>
      <c r="G1491" s="42">
        <v>13523.29</v>
      </c>
      <c r="H1491" s="42">
        <v>12434.07</v>
      </c>
      <c r="I1491" s="42">
        <v>12801.92</v>
      </c>
      <c r="J1491" s="42">
        <v>15222.8</v>
      </c>
    </row>
    <row r="1492" spans="1:10" x14ac:dyDescent="0.35">
      <c r="A1492" s="29" t="s">
        <v>1135</v>
      </c>
      <c r="B1492" s="29">
        <v>68452</v>
      </c>
      <c r="C1492" s="29" t="s">
        <v>4902</v>
      </c>
      <c r="D1492" s="29" t="s">
        <v>4904</v>
      </c>
      <c r="E1492" s="32" t="s">
        <v>4903</v>
      </c>
      <c r="F1492" s="31" t="s">
        <v>5926</v>
      </c>
      <c r="G1492" s="42">
        <v>13912.57</v>
      </c>
      <c r="H1492" s="42">
        <v>12792</v>
      </c>
      <c r="I1492" s="42">
        <v>13170.44</v>
      </c>
      <c r="J1492" s="42">
        <v>15661.01</v>
      </c>
    </row>
    <row r="1493" spans="1:10" x14ac:dyDescent="0.35">
      <c r="A1493" s="29" t="str">
        <f>TEXT(37,"00")</f>
        <v>37</v>
      </c>
      <c r="B1493" s="29">
        <v>73551</v>
      </c>
      <c r="C1493" s="29" t="s">
        <v>5928</v>
      </c>
      <c r="D1493" s="29" t="s">
        <v>5929</v>
      </c>
      <c r="E1493" s="31" t="s">
        <v>1208</v>
      </c>
      <c r="F1493" s="31" t="s">
        <v>5927</v>
      </c>
      <c r="G1493" s="42">
        <v>11888.47</v>
      </c>
      <c r="H1493" s="42">
        <v>10930.93</v>
      </c>
      <c r="I1493" s="42">
        <v>11254.31</v>
      </c>
      <c r="J1493" s="42">
        <v>13382.54</v>
      </c>
    </row>
    <row r="1494" spans="1:10" x14ac:dyDescent="0.35">
      <c r="A1494" s="29" t="str">
        <f>TEXT(37,"00")</f>
        <v>37</v>
      </c>
      <c r="B1494" s="29">
        <v>73569</v>
      </c>
      <c r="C1494" s="29" t="s">
        <v>5928</v>
      </c>
      <c r="D1494" s="29" t="s">
        <v>5929</v>
      </c>
      <c r="E1494" s="31" t="s">
        <v>1210</v>
      </c>
      <c r="F1494" s="31" t="s">
        <v>5927</v>
      </c>
      <c r="G1494" s="42">
        <v>14197.97</v>
      </c>
      <c r="H1494" s="42">
        <v>13054.4</v>
      </c>
      <c r="I1494" s="42">
        <v>13440.61</v>
      </c>
      <c r="J1494" s="42">
        <v>15982.27</v>
      </c>
    </row>
    <row r="1495" spans="1:10" x14ac:dyDescent="0.35">
      <c r="A1495" s="29" t="s">
        <v>1135</v>
      </c>
      <c r="B1495" s="29">
        <v>73569</v>
      </c>
      <c r="C1495" s="29" t="s">
        <v>4905</v>
      </c>
      <c r="D1495" s="29" t="s">
        <v>4907</v>
      </c>
      <c r="E1495" s="32" t="s">
        <v>4906</v>
      </c>
      <c r="F1495" s="31" t="s">
        <v>5926</v>
      </c>
      <c r="G1495" s="42">
        <v>12006.23</v>
      </c>
      <c r="H1495" s="42">
        <v>11039.2</v>
      </c>
      <c r="I1495" s="42">
        <v>11365.78</v>
      </c>
      <c r="J1495" s="42">
        <v>13515.09</v>
      </c>
    </row>
    <row r="1496" spans="1:10" x14ac:dyDescent="0.35">
      <c r="A1496" s="29" t="s">
        <v>1135</v>
      </c>
      <c r="B1496" s="29">
        <v>73569</v>
      </c>
      <c r="C1496" s="29" t="s">
        <v>4908</v>
      </c>
      <c r="D1496" s="29" t="s">
        <v>4910</v>
      </c>
      <c r="E1496" s="32" t="s">
        <v>4909</v>
      </c>
      <c r="F1496" s="31" t="s">
        <v>5926</v>
      </c>
      <c r="G1496" s="42">
        <v>14255.03</v>
      </c>
      <c r="H1496" s="42">
        <v>13106.88</v>
      </c>
      <c r="I1496" s="42">
        <v>13494.63</v>
      </c>
      <c r="J1496" s="42">
        <v>16046.51</v>
      </c>
    </row>
    <row r="1497" spans="1:10" x14ac:dyDescent="0.35">
      <c r="A1497" s="29" t="str">
        <f>TEXT(37,"00")</f>
        <v>37</v>
      </c>
      <c r="B1497" s="29">
        <v>73791</v>
      </c>
      <c r="C1497" s="29" t="s">
        <v>5928</v>
      </c>
      <c r="D1497" s="29" t="s">
        <v>5929</v>
      </c>
      <c r="E1497" s="31" t="s">
        <v>1212</v>
      </c>
      <c r="F1497" s="31" t="s">
        <v>5927</v>
      </c>
      <c r="G1497" s="42">
        <v>12247.64</v>
      </c>
      <c r="H1497" s="42">
        <v>11261.16</v>
      </c>
      <c r="I1497" s="42">
        <v>11594.31</v>
      </c>
      <c r="J1497" s="42">
        <v>13786.84</v>
      </c>
    </row>
    <row r="1498" spans="1:10" x14ac:dyDescent="0.35">
      <c r="A1498" s="29" t="s">
        <v>1135</v>
      </c>
      <c r="B1498" s="29">
        <v>73791</v>
      </c>
      <c r="C1498" s="29" t="s">
        <v>4911</v>
      </c>
      <c r="D1498" s="29" t="s">
        <v>4913</v>
      </c>
      <c r="E1498" s="32" t="s">
        <v>4912</v>
      </c>
      <c r="F1498" s="31" t="s">
        <v>5926</v>
      </c>
      <c r="G1498" s="42">
        <v>12485.19</v>
      </c>
      <c r="H1498" s="42">
        <v>11479.59</v>
      </c>
      <c r="I1498" s="42">
        <v>11819.2</v>
      </c>
      <c r="J1498" s="42">
        <v>14054.25</v>
      </c>
    </row>
    <row r="1499" spans="1:10" x14ac:dyDescent="0.35">
      <c r="A1499" s="29" t="str">
        <f>TEXT(37,"00")</f>
        <v>37</v>
      </c>
      <c r="B1499" s="29">
        <v>75416</v>
      </c>
      <c r="C1499" s="29" t="s">
        <v>5928</v>
      </c>
      <c r="D1499" s="29" t="s">
        <v>5929</v>
      </c>
      <c r="E1499" s="31" t="s">
        <v>1214</v>
      </c>
      <c r="F1499" s="31" t="s">
        <v>5927</v>
      </c>
      <c r="G1499" s="42">
        <v>14521.35</v>
      </c>
      <c r="H1499" s="42">
        <v>13351.74</v>
      </c>
      <c r="I1499" s="42">
        <v>13746.74</v>
      </c>
      <c r="J1499" s="42">
        <v>16346.3</v>
      </c>
    </row>
    <row r="1500" spans="1:10" x14ac:dyDescent="0.35">
      <c r="A1500" s="29" t="s">
        <v>1135</v>
      </c>
      <c r="B1500" s="29">
        <v>75416</v>
      </c>
      <c r="C1500" s="29" t="s">
        <v>4914</v>
      </c>
      <c r="D1500" s="29" t="s">
        <v>4916</v>
      </c>
      <c r="E1500" s="32" t="s">
        <v>4915</v>
      </c>
      <c r="F1500" s="31" t="s">
        <v>5926</v>
      </c>
      <c r="G1500" s="42">
        <v>15080.93</v>
      </c>
      <c r="H1500" s="42">
        <v>13866.25</v>
      </c>
      <c r="I1500" s="42">
        <v>14276.48</v>
      </c>
      <c r="J1500" s="42">
        <v>16976.21</v>
      </c>
    </row>
    <row r="1501" spans="1:10" x14ac:dyDescent="0.35">
      <c r="A1501" s="29" t="s">
        <v>1135</v>
      </c>
      <c r="B1501" s="29">
        <v>75416</v>
      </c>
      <c r="C1501" s="29" t="s">
        <v>4917</v>
      </c>
      <c r="D1501" s="29" t="s">
        <v>4919</v>
      </c>
      <c r="E1501" s="32" t="s">
        <v>4918</v>
      </c>
      <c r="F1501" s="31" t="s">
        <v>5926</v>
      </c>
      <c r="G1501" s="42">
        <v>13536.76</v>
      </c>
      <c r="H1501" s="42">
        <v>12446.45</v>
      </c>
      <c r="I1501" s="42">
        <v>12814.67</v>
      </c>
      <c r="J1501" s="42">
        <v>15237.97</v>
      </c>
    </row>
    <row r="1502" spans="1:10" x14ac:dyDescent="0.35">
      <c r="A1502" s="29" t="s">
        <v>1135</v>
      </c>
      <c r="B1502" s="29">
        <v>75416</v>
      </c>
      <c r="C1502" s="29" t="s">
        <v>4920</v>
      </c>
      <c r="D1502" s="29" t="s">
        <v>4922</v>
      </c>
      <c r="E1502" s="32" t="s">
        <v>4921</v>
      </c>
      <c r="F1502" s="31" t="s">
        <v>5926</v>
      </c>
      <c r="G1502" s="42">
        <v>13906.34</v>
      </c>
      <c r="H1502" s="42">
        <v>12786.27</v>
      </c>
      <c r="I1502" s="42">
        <v>13164.54</v>
      </c>
      <c r="J1502" s="42">
        <v>15654</v>
      </c>
    </row>
    <row r="1503" spans="1:10" x14ac:dyDescent="0.35">
      <c r="A1503" s="29" t="s">
        <v>1135</v>
      </c>
      <c r="B1503" s="29">
        <v>75416</v>
      </c>
      <c r="C1503" s="29" t="s">
        <v>4923</v>
      </c>
      <c r="D1503" s="29" t="s">
        <v>4925</v>
      </c>
      <c r="E1503" s="32" t="s">
        <v>4924</v>
      </c>
      <c r="F1503" s="31" t="s">
        <v>5926</v>
      </c>
      <c r="G1503" s="42">
        <v>12297.23</v>
      </c>
      <c r="H1503" s="42">
        <v>11306.76</v>
      </c>
      <c r="I1503" s="42">
        <v>11641.26</v>
      </c>
      <c r="J1503" s="42">
        <v>13842.67</v>
      </c>
    </row>
    <row r="1504" spans="1:10" x14ac:dyDescent="0.35">
      <c r="A1504" s="29" t="s">
        <v>1135</v>
      </c>
      <c r="B1504" s="29">
        <v>75416</v>
      </c>
      <c r="C1504" s="29" t="s">
        <v>4926</v>
      </c>
      <c r="D1504" s="29" t="s">
        <v>4927</v>
      </c>
      <c r="E1504" s="32" t="s">
        <v>4464</v>
      </c>
      <c r="F1504" s="31" t="s">
        <v>5926</v>
      </c>
      <c r="G1504" s="42">
        <v>12258.05</v>
      </c>
      <c r="H1504" s="42">
        <v>11270.74</v>
      </c>
      <c r="I1504" s="42">
        <v>11604.18</v>
      </c>
      <c r="J1504" s="42">
        <v>13798.56</v>
      </c>
    </row>
    <row r="1505" spans="1:10" x14ac:dyDescent="0.35">
      <c r="A1505" s="29" t="s">
        <v>1135</v>
      </c>
      <c r="B1505" s="29">
        <v>75416</v>
      </c>
      <c r="C1505" s="29" t="s">
        <v>4928</v>
      </c>
      <c r="D1505" s="29" t="s">
        <v>4930</v>
      </c>
      <c r="E1505" s="32" t="s">
        <v>4929</v>
      </c>
      <c r="F1505" s="31" t="s">
        <v>5926</v>
      </c>
      <c r="G1505" s="42">
        <v>13823.57</v>
      </c>
      <c r="H1505" s="42">
        <v>12710.17</v>
      </c>
      <c r="I1505" s="42">
        <v>13086.18</v>
      </c>
      <c r="J1505" s="42">
        <v>15560.83</v>
      </c>
    </row>
    <row r="1506" spans="1:10" x14ac:dyDescent="0.35">
      <c r="A1506" s="29" t="s">
        <v>1135</v>
      </c>
      <c r="B1506" s="29">
        <v>75416</v>
      </c>
      <c r="C1506" s="29" t="s">
        <v>4931</v>
      </c>
      <c r="D1506" s="29" t="s">
        <v>4933</v>
      </c>
      <c r="E1506" s="32" t="s">
        <v>4932</v>
      </c>
      <c r="F1506" s="31" t="s">
        <v>5926</v>
      </c>
      <c r="G1506" s="42">
        <v>15080.93</v>
      </c>
      <c r="H1506" s="42">
        <v>13866.25</v>
      </c>
      <c r="I1506" s="42">
        <v>14276.48</v>
      </c>
      <c r="J1506" s="42">
        <v>16976.21</v>
      </c>
    </row>
    <row r="1507" spans="1:10" x14ac:dyDescent="0.35">
      <c r="A1507" s="29" t="str">
        <f>TEXT(37,"00")</f>
        <v>37</v>
      </c>
      <c r="B1507" s="29">
        <v>75614</v>
      </c>
      <c r="C1507" s="29" t="s">
        <v>5928</v>
      </c>
      <c r="D1507" s="29" t="s">
        <v>5929</v>
      </c>
      <c r="E1507" s="31" t="s">
        <v>1216</v>
      </c>
      <c r="F1507" s="31" t="s">
        <v>5927</v>
      </c>
      <c r="G1507" s="42">
        <v>13457.84</v>
      </c>
      <c r="H1507" s="42">
        <v>12373.89</v>
      </c>
      <c r="I1507" s="42">
        <v>12739.96</v>
      </c>
      <c r="J1507" s="42">
        <v>15149.13</v>
      </c>
    </row>
    <row r="1508" spans="1:10" x14ac:dyDescent="0.35">
      <c r="A1508" s="29" t="str">
        <f>TEXT(37,"00")</f>
        <v>37</v>
      </c>
      <c r="B1508" s="29">
        <v>76851</v>
      </c>
      <c r="C1508" s="29" t="s">
        <v>5928</v>
      </c>
      <c r="D1508" s="29" t="s">
        <v>5929</v>
      </c>
      <c r="E1508" s="31" t="s">
        <v>1218</v>
      </c>
      <c r="F1508" s="31" t="s">
        <v>5927</v>
      </c>
      <c r="G1508" s="42">
        <v>12377.4</v>
      </c>
      <c r="H1508" s="42">
        <v>11380.47</v>
      </c>
      <c r="I1508" s="42">
        <v>11717.15</v>
      </c>
      <c r="J1508" s="42">
        <v>13932.91</v>
      </c>
    </row>
    <row r="1509" spans="1:10" x14ac:dyDescent="0.35">
      <c r="A1509" s="29" t="s">
        <v>1135</v>
      </c>
      <c r="B1509" s="29">
        <v>76851</v>
      </c>
      <c r="C1509" s="29" t="s">
        <v>4934</v>
      </c>
      <c r="D1509" s="29" t="s">
        <v>4936</v>
      </c>
      <c r="E1509" s="32" t="s">
        <v>4935</v>
      </c>
      <c r="F1509" s="31" t="s">
        <v>5926</v>
      </c>
      <c r="G1509" s="42">
        <v>12945.13</v>
      </c>
      <c r="H1509" s="42">
        <v>11902.48</v>
      </c>
      <c r="I1509" s="42">
        <v>12254.6</v>
      </c>
      <c r="J1509" s="42">
        <v>14571.99</v>
      </c>
    </row>
    <row r="1510" spans="1:10" x14ac:dyDescent="0.35">
      <c r="A1510" s="29" t="s">
        <v>1135</v>
      </c>
      <c r="B1510" s="29">
        <v>77156</v>
      </c>
      <c r="C1510" s="29" t="s">
        <v>4937</v>
      </c>
      <c r="D1510" s="29" t="s">
        <v>4939</v>
      </c>
      <c r="E1510" s="32" t="s">
        <v>4938</v>
      </c>
      <c r="F1510" s="31" t="s">
        <v>5926</v>
      </c>
      <c r="G1510" s="42">
        <v>13862.98</v>
      </c>
      <c r="H1510" s="42">
        <v>12746.4</v>
      </c>
      <c r="I1510" s="42">
        <v>13123.49</v>
      </c>
      <c r="J1510" s="42">
        <v>15605.18</v>
      </c>
    </row>
    <row r="1511" spans="1:10" x14ac:dyDescent="0.35">
      <c r="A1511" s="29" t="s">
        <v>1135</v>
      </c>
      <c r="B1511" s="29">
        <v>77164</v>
      </c>
      <c r="C1511" s="29" t="s">
        <v>4940</v>
      </c>
      <c r="D1511" s="29" t="s">
        <v>4942</v>
      </c>
      <c r="E1511" s="32" t="s">
        <v>4941</v>
      </c>
      <c r="F1511" s="31" t="s">
        <v>5926</v>
      </c>
      <c r="G1511" s="42">
        <v>12277.3</v>
      </c>
      <c r="H1511" s="42">
        <v>11288.44</v>
      </c>
      <c r="I1511" s="42">
        <v>11622.4</v>
      </c>
      <c r="J1511" s="42">
        <v>13820.23</v>
      </c>
    </row>
    <row r="1512" spans="1:10" x14ac:dyDescent="0.35">
      <c r="A1512" s="29" t="s">
        <v>1135</v>
      </c>
      <c r="B1512" s="29">
        <v>77172</v>
      </c>
      <c r="C1512" s="29" t="s">
        <v>4943</v>
      </c>
      <c r="D1512" s="29" t="s">
        <v>4945</v>
      </c>
      <c r="E1512" s="32" t="s">
        <v>4944</v>
      </c>
      <c r="F1512" s="31" t="s">
        <v>5926</v>
      </c>
      <c r="G1512" s="42">
        <v>12607.03</v>
      </c>
      <c r="H1512" s="42">
        <v>11591.61</v>
      </c>
      <c r="I1512" s="42">
        <v>11934.53</v>
      </c>
      <c r="J1512" s="42">
        <v>14191.4</v>
      </c>
    </row>
    <row r="1513" spans="1:10" x14ac:dyDescent="0.35">
      <c r="A1513" s="29" t="str">
        <f>TEXT(38,"00")</f>
        <v>38</v>
      </c>
      <c r="B1513" s="29">
        <v>68478</v>
      </c>
      <c r="C1513" s="29" t="s">
        <v>5928</v>
      </c>
      <c r="D1513" s="29" t="s">
        <v>5929</v>
      </c>
      <c r="E1513" s="31" t="s">
        <v>1221</v>
      </c>
      <c r="F1513" s="31" t="s">
        <v>5927</v>
      </c>
      <c r="G1513" s="42">
        <v>13048.8</v>
      </c>
      <c r="H1513" s="42">
        <v>11997.79</v>
      </c>
      <c r="I1513" s="42">
        <v>12352.74</v>
      </c>
      <c r="J1513" s="42">
        <v>14688.68</v>
      </c>
    </row>
    <row r="1514" spans="1:10" x14ac:dyDescent="0.35">
      <c r="A1514" s="29" t="s">
        <v>1219</v>
      </c>
      <c r="B1514" s="29">
        <v>68478</v>
      </c>
      <c r="C1514" s="29" t="s">
        <v>4946</v>
      </c>
      <c r="D1514" s="29" t="s">
        <v>4948</v>
      </c>
      <c r="E1514" s="32" t="s">
        <v>4947</v>
      </c>
      <c r="F1514" s="31" t="s">
        <v>5926</v>
      </c>
      <c r="G1514" s="42">
        <v>16031.05</v>
      </c>
      <c r="H1514" s="42">
        <v>14739.84</v>
      </c>
      <c r="I1514" s="42">
        <v>15175.91</v>
      </c>
      <c r="J1514" s="42">
        <v>18045.72</v>
      </c>
    </row>
    <row r="1515" spans="1:10" x14ac:dyDescent="0.35">
      <c r="A1515" s="29" t="s">
        <v>1219</v>
      </c>
      <c r="B1515" s="29">
        <v>68478</v>
      </c>
      <c r="C1515" s="29" t="s">
        <v>4949</v>
      </c>
      <c r="D1515" s="29" t="s">
        <v>4951</v>
      </c>
      <c r="E1515" s="32" t="s">
        <v>4950</v>
      </c>
      <c r="F1515" s="31" t="s">
        <v>5926</v>
      </c>
      <c r="G1515" s="42">
        <v>16059.58</v>
      </c>
      <c r="H1515" s="42">
        <v>14766.08</v>
      </c>
      <c r="I1515" s="42">
        <v>15202.92</v>
      </c>
      <c r="J1515" s="42">
        <v>18077.84</v>
      </c>
    </row>
    <row r="1516" spans="1:10" x14ac:dyDescent="0.35">
      <c r="A1516" s="29" t="s">
        <v>1219</v>
      </c>
      <c r="B1516" s="29">
        <v>68478</v>
      </c>
      <c r="C1516" s="29" t="s">
        <v>4952</v>
      </c>
      <c r="D1516" s="29" t="s">
        <v>4954</v>
      </c>
      <c r="E1516" s="32" t="s">
        <v>4953</v>
      </c>
      <c r="F1516" s="31" t="s">
        <v>5926</v>
      </c>
      <c r="G1516" s="42">
        <v>12665.74</v>
      </c>
      <c r="H1516" s="42">
        <v>11645.59</v>
      </c>
      <c r="I1516" s="42">
        <v>11990.11</v>
      </c>
      <c r="J1516" s="42">
        <v>14257.48</v>
      </c>
    </row>
    <row r="1517" spans="1:10" x14ac:dyDescent="0.35">
      <c r="A1517" s="29" t="s">
        <v>1219</v>
      </c>
      <c r="B1517" s="29">
        <v>68478</v>
      </c>
      <c r="C1517" s="29" t="s">
        <v>4955</v>
      </c>
      <c r="D1517" s="29" t="s">
        <v>4957</v>
      </c>
      <c r="E1517" s="32" t="s">
        <v>4956</v>
      </c>
      <c r="F1517" s="31" t="s">
        <v>5926</v>
      </c>
      <c r="G1517" s="42">
        <v>13432.64</v>
      </c>
      <c r="H1517" s="42">
        <v>12350.73</v>
      </c>
      <c r="I1517" s="42">
        <v>12716.11</v>
      </c>
      <c r="J1517" s="42">
        <v>15120.77</v>
      </c>
    </row>
    <row r="1518" spans="1:10" x14ac:dyDescent="0.35">
      <c r="A1518" s="29" t="s">
        <v>1219</v>
      </c>
      <c r="B1518" s="29">
        <v>68478</v>
      </c>
      <c r="C1518" s="29" t="s">
        <v>4958</v>
      </c>
      <c r="D1518" s="29" t="s">
        <v>4960</v>
      </c>
      <c r="E1518" s="32" t="s">
        <v>4959</v>
      </c>
      <c r="F1518" s="31" t="s">
        <v>5926</v>
      </c>
      <c r="G1518" s="42">
        <v>13074.39</v>
      </c>
      <c r="H1518" s="42">
        <v>12021.32</v>
      </c>
      <c r="I1518" s="42">
        <v>12376.96</v>
      </c>
      <c r="J1518" s="42">
        <v>14717.49</v>
      </c>
    </row>
    <row r="1519" spans="1:10" x14ac:dyDescent="0.35">
      <c r="A1519" s="29" t="s">
        <v>1219</v>
      </c>
      <c r="B1519" s="29">
        <v>68478</v>
      </c>
      <c r="C1519" s="29" t="s">
        <v>4961</v>
      </c>
      <c r="D1519" s="29" t="s">
        <v>4963</v>
      </c>
      <c r="E1519" s="32" t="s">
        <v>4962</v>
      </c>
      <c r="F1519" s="31" t="s">
        <v>5926</v>
      </c>
      <c r="G1519" s="42">
        <v>12491.76</v>
      </c>
      <c r="H1519" s="42">
        <v>11485.62</v>
      </c>
      <c r="I1519" s="42">
        <v>11825.42</v>
      </c>
      <c r="J1519" s="42">
        <v>14061.64</v>
      </c>
    </row>
    <row r="1520" spans="1:10" x14ac:dyDescent="0.35">
      <c r="A1520" s="29" t="s">
        <v>1219</v>
      </c>
      <c r="B1520" s="29">
        <v>68478</v>
      </c>
      <c r="C1520" s="29" t="s">
        <v>4964</v>
      </c>
      <c r="D1520" s="29" t="s">
        <v>4966</v>
      </c>
      <c r="E1520" s="32" t="s">
        <v>4965</v>
      </c>
      <c r="F1520" s="31" t="s">
        <v>5926</v>
      </c>
      <c r="G1520" s="42">
        <v>13551.08</v>
      </c>
      <c r="H1520" s="42">
        <v>12459.62</v>
      </c>
      <c r="I1520" s="42">
        <v>12828.23</v>
      </c>
      <c r="J1520" s="42">
        <v>15254.09</v>
      </c>
    </row>
    <row r="1521" spans="1:10" x14ac:dyDescent="0.35">
      <c r="A1521" s="29" t="s">
        <v>1219</v>
      </c>
      <c r="B1521" s="29">
        <v>68478</v>
      </c>
      <c r="C1521" s="29" t="s">
        <v>4967</v>
      </c>
      <c r="D1521" s="29" t="s">
        <v>4969</v>
      </c>
      <c r="E1521" s="32" t="s">
        <v>4968</v>
      </c>
      <c r="F1521" s="31" t="s">
        <v>5926</v>
      </c>
      <c r="G1521" s="42">
        <v>15819.7</v>
      </c>
      <c r="H1521" s="42">
        <v>14545.52</v>
      </c>
      <c r="I1521" s="42">
        <v>14975.84</v>
      </c>
      <c r="J1521" s="42">
        <v>17807.82</v>
      </c>
    </row>
    <row r="1522" spans="1:10" x14ac:dyDescent="0.35">
      <c r="A1522" s="29" t="s">
        <v>1219</v>
      </c>
      <c r="B1522" s="29">
        <v>68478</v>
      </c>
      <c r="C1522" s="29" t="s">
        <v>4970</v>
      </c>
      <c r="D1522" s="29" t="s">
        <v>4972</v>
      </c>
      <c r="E1522" s="32" t="s">
        <v>4971</v>
      </c>
      <c r="F1522" s="31" t="s">
        <v>5926</v>
      </c>
      <c r="G1522" s="42">
        <v>13515.53</v>
      </c>
      <c r="H1522" s="42">
        <v>12426.93</v>
      </c>
      <c r="I1522" s="42">
        <v>12794.57</v>
      </c>
      <c r="J1522" s="42">
        <v>15214.07</v>
      </c>
    </row>
    <row r="1523" spans="1:10" x14ac:dyDescent="0.35">
      <c r="A1523" s="29" t="s">
        <v>1219</v>
      </c>
      <c r="B1523" s="29">
        <v>68478</v>
      </c>
      <c r="C1523" s="29" t="s">
        <v>4973</v>
      </c>
      <c r="D1523" s="29" t="s">
        <v>4975</v>
      </c>
      <c r="E1523" s="32" t="s">
        <v>4974</v>
      </c>
      <c r="F1523" s="31" t="s">
        <v>5926</v>
      </c>
      <c r="G1523" s="42">
        <v>12482.48</v>
      </c>
      <c r="H1523" s="42">
        <v>11477.09</v>
      </c>
      <c r="I1523" s="42">
        <v>11816.63</v>
      </c>
      <c r="J1523" s="42">
        <v>14051.19</v>
      </c>
    </row>
    <row r="1524" spans="1:10" x14ac:dyDescent="0.35">
      <c r="A1524" s="29" t="s">
        <v>1219</v>
      </c>
      <c r="B1524" s="29">
        <v>68478</v>
      </c>
      <c r="C1524" s="29" t="s">
        <v>4976</v>
      </c>
      <c r="D1524" s="29" t="s">
        <v>4978</v>
      </c>
      <c r="E1524" s="32" t="s">
        <v>4977</v>
      </c>
      <c r="F1524" s="31" t="s">
        <v>5926</v>
      </c>
      <c r="G1524" s="42">
        <v>13387.81</v>
      </c>
      <c r="H1524" s="42">
        <v>12309.5</v>
      </c>
      <c r="I1524" s="42">
        <v>12673.66</v>
      </c>
      <c r="J1524" s="42">
        <v>15070.3</v>
      </c>
    </row>
    <row r="1525" spans="1:10" x14ac:dyDescent="0.35">
      <c r="A1525" s="29" t="s">
        <v>1219</v>
      </c>
      <c r="B1525" s="29">
        <v>68478</v>
      </c>
      <c r="C1525" s="29" t="s">
        <v>4979</v>
      </c>
      <c r="D1525" s="29" t="s">
        <v>4981</v>
      </c>
      <c r="E1525" s="32" t="s">
        <v>4980</v>
      </c>
      <c r="F1525" s="31" t="s">
        <v>5926</v>
      </c>
      <c r="G1525" s="42">
        <v>12002.83</v>
      </c>
      <c r="H1525" s="42">
        <v>11036.08</v>
      </c>
      <c r="I1525" s="42">
        <v>11362.57</v>
      </c>
      <c r="J1525" s="42">
        <v>13511.27</v>
      </c>
    </row>
    <row r="1526" spans="1:10" x14ac:dyDescent="0.35">
      <c r="A1526" s="29" t="s">
        <v>1219</v>
      </c>
      <c r="B1526" s="29">
        <v>76927</v>
      </c>
      <c r="C1526" s="29" t="s">
        <v>4982</v>
      </c>
      <c r="D1526" s="29" t="s">
        <v>4984</v>
      </c>
      <c r="E1526" s="32" t="s">
        <v>4983</v>
      </c>
      <c r="F1526" s="31" t="s">
        <v>5926</v>
      </c>
      <c r="G1526" s="42">
        <v>12262.36</v>
      </c>
      <c r="H1526" s="42">
        <v>11274.7</v>
      </c>
      <c r="I1526" s="42">
        <v>11608.25</v>
      </c>
      <c r="J1526" s="42">
        <v>13803.41</v>
      </c>
    </row>
    <row r="1527" spans="1:10" x14ac:dyDescent="0.35">
      <c r="A1527" s="29" t="s">
        <v>1219</v>
      </c>
      <c r="B1527" s="29">
        <v>77131</v>
      </c>
      <c r="C1527" s="29" t="s">
        <v>4985</v>
      </c>
      <c r="D1527" s="29" t="s">
        <v>4987</v>
      </c>
      <c r="E1527" s="32" t="s">
        <v>4986</v>
      </c>
      <c r="F1527" s="31" t="s">
        <v>5926</v>
      </c>
      <c r="G1527" s="42">
        <v>16048.94</v>
      </c>
      <c r="H1527" s="42">
        <v>14756.29</v>
      </c>
      <c r="I1527" s="42">
        <v>15192.84</v>
      </c>
      <c r="J1527" s="42">
        <v>18065.86</v>
      </c>
    </row>
    <row r="1528" spans="1:10" x14ac:dyDescent="0.35">
      <c r="A1528" s="29" t="s">
        <v>1222</v>
      </c>
      <c r="B1528" s="29">
        <v>10397</v>
      </c>
      <c r="C1528" s="29" t="s">
        <v>4988</v>
      </c>
      <c r="D1528" s="29" t="s">
        <v>4990</v>
      </c>
      <c r="E1528" s="32" t="s">
        <v>4989</v>
      </c>
      <c r="F1528" s="31" t="s">
        <v>5926</v>
      </c>
      <c r="G1528" s="42">
        <v>15443.72</v>
      </c>
      <c r="H1528" s="42">
        <v>14199.82</v>
      </c>
      <c r="I1528" s="42">
        <v>14619.91</v>
      </c>
      <c r="J1528" s="42">
        <v>17384.59</v>
      </c>
    </row>
    <row r="1529" spans="1:10" x14ac:dyDescent="0.35">
      <c r="A1529" s="29" t="s">
        <v>1222</v>
      </c>
      <c r="B1529" s="29">
        <v>10397</v>
      </c>
      <c r="C1529" s="29" t="s">
        <v>4991</v>
      </c>
      <c r="D1529" s="29" t="s">
        <v>4993</v>
      </c>
      <c r="E1529" s="32" t="s">
        <v>4992</v>
      </c>
      <c r="F1529" s="31" t="s">
        <v>5926</v>
      </c>
      <c r="G1529" s="42">
        <v>15441.68</v>
      </c>
      <c r="H1529" s="42">
        <v>14197.95</v>
      </c>
      <c r="I1529" s="42">
        <v>14617.98</v>
      </c>
      <c r="J1529" s="42">
        <v>17382.29</v>
      </c>
    </row>
    <row r="1530" spans="1:10" x14ac:dyDescent="0.35">
      <c r="A1530" s="29" t="s">
        <v>1222</v>
      </c>
      <c r="B1530" s="29">
        <v>10397</v>
      </c>
      <c r="C1530" s="29" t="s">
        <v>4994</v>
      </c>
      <c r="D1530" s="29" t="s">
        <v>4996</v>
      </c>
      <c r="E1530" s="32" t="s">
        <v>4995</v>
      </c>
      <c r="F1530" s="31" t="s">
        <v>5926</v>
      </c>
      <c r="G1530" s="42">
        <v>14807.2</v>
      </c>
      <c r="H1530" s="42">
        <v>13614.57</v>
      </c>
      <c r="I1530" s="42">
        <v>14017.34</v>
      </c>
      <c r="J1530" s="42">
        <v>16668.07</v>
      </c>
    </row>
    <row r="1531" spans="1:10" x14ac:dyDescent="0.35">
      <c r="A1531" s="29" t="s">
        <v>1222</v>
      </c>
      <c r="B1531" s="29">
        <v>10397</v>
      </c>
      <c r="C1531" s="29" t="s">
        <v>4997</v>
      </c>
      <c r="D1531" s="29" t="s">
        <v>4999</v>
      </c>
      <c r="E1531" s="32" t="s">
        <v>4998</v>
      </c>
      <c r="F1531" s="31" t="s">
        <v>5926</v>
      </c>
      <c r="G1531" s="42">
        <v>13925.59</v>
      </c>
      <c r="H1531" s="42">
        <v>12803.97</v>
      </c>
      <c r="I1531" s="42">
        <v>13182.76</v>
      </c>
      <c r="J1531" s="42">
        <v>15675.67</v>
      </c>
    </row>
    <row r="1532" spans="1:10" x14ac:dyDescent="0.35">
      <c r="A1532" s="29" t="str">
        <f>TEXT(39,"00")</f>
        <v>39</v>
      </c>
      <c r="B1532" s="29">
        <v>68502</v>
      </c>
      <c r="C1532" s="29" t="s">
        <v>5928</v>
      </c>
      <c r="D1532" s="29" t="s">
        <v>5929</v>
      </c>
      <c r="E1532" s="31" t="s">
        <v>1224</v>
      </c>
      <c r="F1532" s="31" t="s">
        <v>5927</v>
      </c>
      <c r="G1532" s="42">
        <v>12524.82</v>
      </c>
      <c r="H1532" s="42">
        <v>11516.02</v>
      </c>
      <c r="I1532" s="42">
        <v>11856.71</v>
      </c>
      <c r="J1532" s="42">
        <v>14098.86</v>
      </c>
    </row>
    <row r="1533" spans="1:10" x14ac:dyDescent="0.35">
      <c r="A1533" s="29" t="s">
        <v>1222</v>
      </c>
      <c r="B1533" s="29">
        <v>68502</v>
      </c>
      <c r="C1533" s="29" t="s">
        <v>5000</v>
      </c>
      <c r="D1533" s="29" t="s">
        <v>5002</v>
      </c>
      <c r="E1533" s="32" t="s">
        <v>5001</v>
      </c>
      <c r="F1533" s="31" t="s">
        <v>5926</v>
      </c>
      <c r="G1533" s="42">
        <v>11871.49</v>
      </c>
      <c r="H1533" s="42">
        <v>10915.31</v>
      </c>
      <c r="I1533" s="42">
        <v>11238.23</v>
      </c>
      <c r="J1533" s="42">
        <v>13363.42</v>
      </c>
    </row>
    <row r="1534" spans="1:10" x14ac:dyDescent="0.35">
      <c r="A1534" s="29" t="str">
        <f>TEXT(39,"00")</f>
        <v>39</v>
      </c>
      <c r="B1534" s="29">
        <v>68544</v>
      </c>
      <c r="C1534" s="29" t="s">
        <v>5928</v>
      </c>
      <c r="D1534" s="29" t="s">
        <v>5929</v>
      </c>
      <c r="E1534" s="31" t="s">
        <v>1054</v>
      </c>
      <c r="F1534" s="31" t="s">
        <v>5927</v>
      </c>
      <c r="G1534" s="42">
        <v>12220.91</v>
      </c>
      <c r="H1534" s="42">
        <v>11236.59</v>
      </c>
      <c r="I1534" s="42">
        <v>11569.02</v>
      </c>
      <c r="J1534" s="42">
        <v>13756.76</v>
      </c>
    </row>
    <row r="1535" spans="1:10" x14ac:dyDescent="0.35">
      <c r="A1535" s="29" t="str">
        <f>TEXT(39,"00")</f>
        <v>39</v>
      </c>
      <c r="B1535" s="29">
        <v>68569</v>
      </c>
      <c r="C1535" s="29" t="s">
        <v>5928</v>
      </c>
      <c r="D1535" s="29" t="s">
        <v>5929</v>
      </c>
      <c r="E1535" s="31" t="s">
        <v>1227</v>
      </c>
      <c r="F1535" s="31" t="s">
        <v>5927</v>
      </c>
      <c r="G1535" s="42">
        <v>14457.83</v>
      </c>
      <c r="H1535" s="42">
        <v>13293.34</v>
      </c>
      <c r="I1535" s="42">
        <v>13686.61</v>
      </c>
      <c r="J1535" s="42">
        <v>16274.79</v>
      </c>
    </row>
    <row r="1536" spans="1:10" x14ac:dyDescent="0.35">
      <c r="A1536" s="29" t="s">
        <v>1222</v>
      </c>
      <c r="B1536" s="29">
        <v>68569</v>
      </c>
      <c r="C1536" s="29" t="s">
        <v>5003</v>
      </c>
      <c r="D1536" s="29" t="s">
        <v>5005</v>
      </c>
      <c r="E1536" s="32" t="s">
        <v>5004</v>
      </c>
      <c r="F1536" s="31" t="s">
        <v>5926</v>
      </c>
      <c r="G1536" s="42">
        <v>13024.73</v>
      </c>
      <c r="H1536" s="42">
        <v>11975.67</v>
      </c>
      <c r="I1536" s="42">
        <v>12329.96</v>
      </c>
      <c r="J1536" s="42">
        <v>14661.6</v>
      </c>
    </row>
    <row r="1537" spans="1:10" x14ac:dyDescent="0.35">
      <c r="A1537" s="29" t="str">
        <f>TEXT(39,"00")</f>
        <v>39</v>
      </c>
      <c r="B1537" s="29">
        <v>68577</v>
      </c>
      <c r="C1537" s="29" t="s">
        <v>5928</v>
      </c>
      <c r="D1537" s="29" t="s">
        <v>5929</v>
      </c>
      <c r="E1537" s="31" t="s">
        <v>1229</v>
      </c>
      <c r="F1537" s="31" t="s">
        <v>5927</v>
      </c>
      <c r="G1537" s="42">
        <v>14359.66</v>
      </c>
      <c r="H1537" s="42">
        <v>13203.07</v>
      </c>
      <c r="I1537" s="42">
        <v>13593.68</v>
      </c>
      <c r="J1537" s="42">
        <v>16164.29</v>
      </c>
    </row>
    <row r="1538" spans="1:10" x14ac:dyDescent="0.35">
      <c r="A1538" s="29" t="str">
        <f>TEXT(39,"00")</f>
        <v>39</v>
      </c>
      <c r="B1538" s="29">
        <v>68585</v>
      </c>
      <c r="C1538" s="29" t="s">
        <v>5928</v>
      </c>
      <c r="D1538" s="29" t="s">
        <v>5929</v>
      </c>
      <c r="E1538" s="31" t="s">
        <v>1231</v>
      </c>
      <c r="F1538" s="31" t="s">
        <v>5927</v>
      </c>
      <c r="G1538" s="42">
        <v>14534.83</v>
      </c>
      <c r="H1538" s="42">
        <v>13364.13</v>
      </c>
      <c r="I1538" s="42">
        <v>13759.5</v>
      </c>
      <c r="J1538" s="42">
        <v>16361.47</v>
      </c>
    </row>
    <row r="1539" spans="1:10" ht="31" x14ac:dyDescent="0.35">
      <c r="A1539" s="29" t="s">
        <v>1222</v>
      </c>
      <c r="B1539" s="29">
        <v>68585</v>
      </c>
      <c r="C1539" s="29" t="s">
        <v>5006</v>
      </c>
      <c r="D1539" s="29" t="s">
        <v>5008</v>
      </c>
      <c r="E1539" s="32" t="s">
        <v>5007</v>
      </c>
      <c r="F1539" s="31" t="s">
        <v>5926</v>
      </c>
      <c r="G1539" s="42">
        <v>12668.63</v>
      </c>
      <c r="H1539" s="42">
        <v>11648.24</v>
      </c>
      <c r="I1539" s="42">
        <v>11992.85</v>
      </c>
      <c r="J1539" s="42">
        <v>14260.73</v>
      </c>
    </row>
    <row r="1540" spans="1:10" x14ac:dyDescent="0.35">
      <c r="A1540" s="29" t="s">
        <v>1222</v>
      </c>
      <c r="B1540" s="29">
        <v>68585</v>
      </c>
      <c r="C1540" s="29" t="s">
        <v>5009</v>
      </c>
      <c r="D1540" s="29" t="s">
        <v>5011</v>
      </c>
      <c r="E1540" s="32" t="s">
        <v>5010</v>
      </c>
      <c r="F1540" s="31" t="s">
        <v>5926</v>
      </c>
      <c r="G1540" s="42">
        <v>13990.08</v>
      </c>
      <c r="H1540" s="42">
        <v>12863.26</v>
      </c>
      <c r="I1540" s="42">
        <v>13243.81</v>
      </c>
      <c r="J1540" s="42">
        <v>15748.26</v>
      </c>
    </row>
    <row r="1541" spans="1:10" x14ac:dyDescent="0.35">
      <c r="A1541" s="29" t="s">
        <v>1222</v>
      </c>
      <c r="B1541" s="29">
        <v>68585</v>
      </c>
      <c r="C1541" s="29" t="s">
        <v>5012</v>
      </c>
      <c r="D1541" s="29" t="s">
        <v>5014</v>
      </c>
      <c r="E1541" s="32" t="s">
        <v>5013</v>
      </c>
      <c r="F1541" s="31" t="s">
        <v>5926</v>
      </c>
      <c r="G1541" s="42">
        <v>13700.38</v>
      </c>
      <c r="H1541" s="42">
        <v>12596.89</v>
      </c>
      <c r="I1541" s="42">
        <v>12969.56</v>
      </c>
      <c r="J1541" s="42">
        <v>15422.15</v>
      </c>
    </row>
    <row r="1542" spans="1:10" x14ac:dyDescent="0.35">
      <c r="A1542" s="29" t="s">
        <v>1222</v>
      </c>
      <c r="B1542" s="29">
        <v>68585</v>
      </c>
      <c r="C1542" s="29" t="s">
        <v>5015</v>
      </c>
      <c r="D1542" s="29" t="s">
        <v>5017</v>
      </c>
      <c r="E1542" s="32" t="s">
        <v>5016</v>
      </c>
      <c r="F1542" s="31" t="s">
        <v>5926</v>
      </c>
      <c r="G1542" s="42">
        <v>13553.12</v>
      </c>
      <c r="H1542" s="42">
        <v>12461.5</v>
      </c>
      <c r="I1542" s="42">
        <v>12830.16</v>
      </c>
      <c r="J1542" s="42">
        <v>15256.39</v>
      </c>
    </row>
    <row r="1543" spans="1:10" x14ac:dyDescent="0.35">
      <c r="A1543" s="29" t="s">
        <v>1222</v>
      </c>
      <c r="B1543" s="29">
        <v>68585</v>
      </c>
      <c r="C1543" s="29" t="s">
        <v>5018</v>
      </c>
      <c r="D1543" s="29" t="s">
        <v>5020</v>
      </c>
      <c r="E1543" s="32" t="s">
        <v>5019</v>
      </c>
      <c r="F1543" s="31" t="s">
        <v>5926</v>
      </c>
      <c r="G1543" s="42">
        <v>14594.84</v>
      </c>
      <c r="H1543" s="42">
        <v>13419.31</v>
      </c>
      <c r="I1543" s="42">
        <v>13816.31</v>
      </c>
      <c r="J1543" s="42">
        <v>16429.02</v>
      </c>
    </row>
    <row r="1544" spans="1:10" x14ac:dyDescent="0.35">
      <c r="A1544" s="29" t="s">
        <v>1222</v>
      </c>
      <c r="B1544" s="29">
        <v>68585</v>
      </c>
      <c r="C1544" s="29" t="s">
        <v>5021</v>
      </c>
      <c r="D1544" s="29" t="s">
        <v>5023</v>
      </c>
      <c r="E1544" s="32" t="s">
        <v>5022</v>
      </c>
      <c r="F1544" s="31" t="s">
        <v>5926</v>
      </c>
      <c r="G1544" s="42">
        <v>14489.59</v>
      </c>
      <c r="H1544" s="42">
        <v>13322.54</v>
      </c>
      <c r="I1544" s="42">
        <v>13716.68</v>
      </c>
      <c r="J1544" s="42">
        <v>16310.55</v>
      </c>
    </row>
    <row r="1545" spans="1:10" x14ac:dyDescent="0.35">
      <c r="A1545" s="29" t="str">
        <f>TEXT(39,"00")</f>
        <v>39</v>
      </c>
      <c r="B1545" s="29">
        <v>68593</v>
      </c>
      <c r="C1545" s="29" t="s">
        <v>5928</v>
      </c>
      <c r="D1545" s="29" t="s">
        <v>5929</v>
      </c>
      <c r="E1545" s="31" t="s">
        <v>1233</v>
      </c>
      <c r="F1545" s="31" t="s">
        <v>5927</v>
      </c>
      <c r="G1545" s="42">
        <v>14281.7</v>
      </c>
      <c r="H1545" s="42">
        <v>13131.39</v>
      </c>
      <c r="I1545" s="42">
        <v>13519.87</v>
      </c>
      <c r="J1545" s="42">
        <v>16076.53</v>
      </c>
    </row>
    <row r="1546" spans="1:10" x14ac:dyDescent="0.35">
      <c r="A1546" s="29" t="str">
        <f>TEXT(39,"00")</f>
        <v>39</v>
      </c>
      <c r="B1546" s="29">
        <v>68619</v>
      </c>
      <c r="C1546" s="29" t="s">
        <v>5928</v>
      </c>
      <c r="D1546" s="29" t="s">
        <v>5929</v>
      </c>
      <c r="E1546" s="31" t="s">
        <v>1235</v>
      </c>
      <c r="F1546" s="31" t="s">
        <v>5927</v>
      </c>
      <c r="G1546" s="42">
        <v>15370.24</v>
      </c>
      <c r="H1546" s="42">
        <v>14132.26</v>
      </c>
      <c r="I1546" s="42">
        <v>14550.35</v>
      </c>
      <c r="J1546" s="42">
        <v>17301.87</v>
      </c>
    </row>
    <row r="1547" spans="1:10" x14ac:dyDescent="0.35">
      <c r="A1547" s="29" t="str">
        <f>TEXT(39,"00")</f>
        <v>39</v>
      </c>
      <c r="B1547" s="29">
        <v>68627</v>
      </c>
      <c r="C1547" s="29" t="s">
        <v>5928</v>
      </c>
      <c r="D1547" s="29" t="s">
        <v>5929</v>
      </c>
      <c r="E1547" s="31" t="s">
        <v>1237</v>
      </c>
      <c r="F1547" s="31" t="s">
        <v>5927</v>
      </c>
      <c r="G1547" s="42">
        <v>12927.53</v>
      </c>
      <c r="H1547" s="42">
        <v>11886.29</v>
      </c>
      <c r="I1547" s="42">
        <v>12237.94</v>
      </c>
      <c r="J1547" s="42">
        <v>14552.17</v>
      </c>
    </row>
    <row r="1548" spans="1:10" x14ac:dyDescent="0.35">
      <c r="A1548" s="29" t="s">
        <v>1222</v>
      </c>
      <c r="B1548" s="29">
        <v>68627</v>
      </c>
      <c r="C1548" s="29" t="s">
        <v>5024</v>
      </c>
      <c r="D1548" s="29" t="s">
        <v>5026</v>
      </c>
      <c r="E1548" s="32" t="s">
        <v>5025</v>
      </c>
      <c r="F1548" s="31" t="s">
        <v>5926</v>
      </c>
      <c r="G1548" s="42">
        <v>12998.86</v>
      </c>
      <c r="H1548" s="42">
        <v>11951.88</v>
      </c>
      <c r="I1548" s="42">
        <v>12305.47</v>
      </c>
      <c r="J1548" s="42">
        <v>14632.47</v>
      </c>
    </row>
    <row r="1549" spans="1:10" x14ac:dyDescent="0.35">
      <c r="A1549" s="29" t="s">
        <v>1222</v>
      </c>
      <c r="B1549" s="29">
        <v>68627</v>
      </c>
      <c r="C1549" s="29" t="s">
        <v>5027</v>
      </c>
      <c r="D1549" s="29" t="s">
        <v>5029</v>
      </c>
      <c r="E1549" s="32" t="s">
        <v>5028</v>
      </c>
      <c r="F1549" s="31" t="s">
        <v>5926</v>
      </c>
      <c r="G1549" s="42">
        <v>14599.82</v>
      </c>
      <c r="H1549" s="42">
        <v>13423.89</v>
      </c>
      <c r="I1549" s="42">
        <v>13821.03</v>
      </c>
      <c r="J1549" s="42">
        <v>16434.63</v>
      </c>
    </row>
    <row r="1550" spans="1:10" x14ac:dyDescent="0.35">
      <c r="A1550" s="29" t="s">
        <v>1222</v>
      </c>
      <c r="B1550" s="29">
        <v>68627</v>
      </c>
      <c r="C1550" s="29" t="s">
        <v>5030</v>
      </c>
      <c r="D1550" s="29" t="s">
        <v>5032</v>
      </c>
      <c r="E1550" s="32" t="s">
        <v>5031</v>
      </c>
      <c r="F1550" s="31" t="s">
        <v>5926</v>
      </c>
      <c r="G1550" s="42">
        <v>13152.63</v>
      </c>
      <c r="H1550" s="42">
        <v>12093.26</v>
      </c>
      <c r="I1550" s="42">
        <v>12451.03</v>
      </c>
      <c r="J1550" s="42">
        <v>14805.56</v>
      </c>
    </row>
    <row r="1551" spans="1:10" x14ac:dyDescent="0.35">
      <c r="A1551" s="29" t="s">
        <v>1222</v>
      </c>
      <c r="B1551" s="29">
        <v>68627</v>
      </c>
      <c r="C1551" s="29" t="s">
        <v>5033</v>
      </c>
      <c r="D1551" s="29" t="s">
        <v>5035</v>
      </c>
      <c r="E1551" s="32" t="s">
        <v>5034</v>
      </c>
      <c r="F1551" s="31" t="s">
        <v>5926</v>
      </c>
      <c r="G1551" s="42">
        <v>12563.77</v>
      </c>
      <c r="H1551" s="42">
        <v>11551.84</v>
      </c>
      <c r="I1551" s="42">
        <v>11893.59</v>
      </c>
      <c r="J1551" s="42">
        <v>14142.71</v>
      </c>
    </row>
    <row r="1552" spans="1:10" x14ac:dyDescent="0.35">
      <c r="A1552" s="29" t="s">
        <v>1222</v>
      </c>
      <c r="B1552" s="29">
        <v>68627</v>
      </c>
      <c r="C1552" s="29" t="s">
        <v>5036</v>
      </c>
      <c r="D1552" s="29" t="s">
        <v>5038</v>
      </c>
      <c r="E1552" s="32" t="s">
        <v>5037</v>
      </c>
      <c r="F1552" s="31" t="s">
        <v>5926</v>
      </c>
      <c r="G1552" s="42">
        <v>12182.64</v>
      </c>
      <c r="H1552" s="42">
        <v>11201.4</v>
      </c>
      <c r="I1552" s="42">
        <v>11532.79</v>
      </c>
      <c r="J1552" s="42">
        <v>13713.68</v>
      </c>
    </row>
    <row r="1553" spans="1:10" x14ac:dyDescent="0.35">
      <c r="A1553" s="29" t="s">
        <v>1222</v>
      </c>
      <c r="B1553" s="29">
        <v>68627</v>
      </c>
      <c r="C1553" s="29" t="s">
        <v>5039</v>
      </c>
      <c r="D1553" s="29" t="s">
        <v>5041</v>
      </c>
      <c r="E1553" s="32" t="s">
        <v>5040</v>
      </c>
      <c r="F1553" s="31" t="s">
        <v>5926</v>
      </c>
      <c r="G1553" s="42">
        <v>15014.13</v>
      </c>
      <c r="H1553" s="42">
        <v>13804.83</v>
      </c>
      <c r="I1553" s="42">
        <v>14213.23</v>
      </c>
      <c r="J1553" s="42">
        <v>16901</v>
      </c>
    </row>
    <row r="1554" spans="1:10" x14ac:dyDescent="0.35">
      <c r="A1554" s="29" t="s">
        <v>1222</v>
      </c>
      <c r="B1554" s="29">
        <v>68627</v>
      </c>
      <c r="C1554" s="29" t="s">
        <v>5042</v>
      </c>
      <c r="D1554" s="29" t="s">
        <v>5044</v>
      </c>
      <c r="E1554" s="32" t="s">
        <v>5043</v>
      </c>
      <c r="F1554" s="31" t="s">
        <v>5926</v>
      </c>
      <c r="G1554" s="42">
        <v>13372.97</v>
      </c>
      <c r="H1554" s="42">
        <v>12295.86</v>
      </c>
      <c r="I1554" s="42">
        <v>12659.62</v>
      </c>
      <c r="J1554" s="42">
        <v>15053.6</v>
      </c>
    </row>
    <row r="1555" spans="1:10" x14ac:dyDescent="0.35">
      <c r="A1555" s="29" t="s">
        <v>1222</v>
      </c>
      <c r="B1555" s="29">
        <v>68627</v>
      </c>
      <c r="C1555" s="29" t="s">
        <v>5045</v>
      </c>
      <c r="D1555" s="29" t="s">
        <v>5047</v>
      </c>
      <c r="E1555" s="32" t="s">
        <v>5046</v>
      </c>
      <c r="F1555" s="31" t="s">
        <v>5926</v>
      </c>
      <c r="G1555" s="42">
        <v>13409.21</v>
      </c>
      <c r="H1555" s="42">
        <v>12329.17</v>
      </c>
      <c r="I1555" s="42">
        <v>12693.92</v>
      </c>
      <c r="J1555" s="42">
        <v>15094.39</v>
      </c>
    </row>
    <row r="1556" spans="1:10" x14ac:dyDescent="0.35">
      <c r="A1556" s="29" t="s">
        <v>1222</v>
      </c>
      <c r="B1556" s="29">
        <v>68627</v>
      </c>
      <c r="C1556" s="29" t="s">
        <v>5048</v>
      </c>
      <c r="D1556" s="29" t="s">
        <v>5050</v>
      </c>
      <c r="E1556" s="32" t="s">
        <v>5049</v>
      </c>
      <c r="F1556" s="31" t="s">
        <v>5926</v>
      </c>
      <c r="G1556" s="42">
        <v>12938.4</v>
      </c>
      <c r="H1556" s="42">
        <v>11896.29</v>
      </c>
      <c r="I1556" s="42">
        <v>12248.23</v>
      </c>
      <c r="J1556" s="42">
        <v>14564.41</v>
      </c>
    </row>
    <row r="1557" spans="1:10" x14ac:dyDescent="0.35">
      <c r="A1557" s="29" t="s">
        <v>1222</v>
      </c>
      <c r="B1557" s="29">
        <v>68627</v>
      </c>
      <c r="C1557" s="29" t="s">
        <v>5051</v>
      </c>
      <c r="D1557" s="29" t="s">
        <v>5053</v>
      </c>
      <c r="E1557" s="32" t="s">
        <v>5052</v>
      </c>
      <c r="F1557" s="31" t="s">
        <v>5926</v>
      </c>
      <c r="G1557" s="42">
        <v>12944.06</v>
      </c>
      <c r="H1557" s="42">
        <v>11901.49</v>
      </c>
      <c r="I1557" s="42">
        <v>12253.59</v>
      </c>
      <c r="J1557" s="42">
        <v>14570.78</v>
      </c>
    </row>
    <row r="1558" spans="1:10" x14ac:dyDescent="0.35">
      <c r="A1558" s="29" t="str">
        <f>TEXT(39,"00")</f>
        <v>39</v>
      </c>
      <c r="B1558" s="29">
        <v>68635</v>
      </c>
      <c r="C1558" s="29" t="s">
        <v>5928</v>
      </c>
      <c r="D1558" s="29" t="s">
        <v>5929</v>
      </c>
      <c r="E1558" s="31" t="s">
        <v>1239</v>
      </c>
      <c r="F1558" s="31" t="s">
        <v>5927</v>
      </c>
      <c r="G1558" s="42">
        <v>12328.94</v>
      </c>
      <c r="H1558" s="42">
        <v>11335.91</v>
      </c>
      <c r="I1558" s="42">
        <v>11671.28</v>
      </c>
      <c r="J1558" s="42">
        <v>13878.35</v>
      </c>
    </row>
    <row r="1559" spans="1:10" x14ac:dyDescent="0.35">
      <c r="A1559" s="29" t="str">
        <f>TEXT(39,"00")</f>
        <v>39</v>
      </c>
      <c r="B1559" s="29">
        <v>68650</v>
      </c>
      <c r="C1559" s="29" t="s">
        <v>5928</v>
      </c>
      <c r="D1559" s="29" t="s">
        <v>5929</v>
      </c>
      <c r="E1559" s="31" t="s">
        <v>1241</v>
      </c>
      <c r="F1559" s="31" t="s">
        <v>5927</v>
      </c>
      <c r="G1559" s="42">
        <v>12023.89</v>
      </c>
      <c r="H1559" s="42">
        <v>11055.44</v>
      </c>
      <c r="I1559" s="42">
        <v>11382.51</v>
      </c>
      <c r="J1559" s="42">
        <v>13534.98</v>
      </c>
    </row>
    <row r="1560" spans="1:10" ht="31" x14ac:dyDescent="0.35">
      <c r="A1560" s="29" t="s">
        <v>1222</v>
      </c>
      <c r="B1560" s="29">
        <v>68650</v>
      </c>
      <c r="C1560" s="29" t="s">
        <v>5054</v>
      </c>
      <c r="D1560" s="29" t="s">
        <v>5056</v>
      </c>
      <c r="E1560" s="32" t="s">
        <v>5055</v>
      </c>
      <c r="F1560" s="31" t="s">
        <v>5926</v>
      </c>
      <c r="G1560" s="42">
        <v>12593.89</v>
      </c>
      <c r="H1560" s="42">
        <v>11579.53</v>
      </c>
      <c r="I1560" s="42">
        <v>11922.1</v>
      </c>
      <c r="J1560" s="42">
        <v>14176.61</v>
      </c>
    </row>
    <row r="1561" spans="1:10" x14ac:dyDescent="0.35">
      <c r="A1561" s="29" t="str">
        <f>TEXT(39,"00")</f>
        <v>39</v>
      </c>
      <c r="B1561" s="29">
        <v>68676</v>
      </c>
      <c r="C1561" s="29" t="s">
        <v>5928</v>
      </c>
      <c r="D1561" s="29" t="s">
        <v>5929</v>
      </c>
      <c r="E1561" s="31" t="s">
        <v>1243</v>
      </c>
      <c r="F1561" s="31" t="s">
        <v>5927</v>
      </c>
      <c r="G1561" s="42">
        <v>15383.71</v>
      </c>
      <c r="H1561" s="42">
        <v>14144.64</v>
      </c>
      <c r="I1561" s="42">
        <v>14563.1</v>
      </c>
      <c r="J1561" s="42">
        <v>17317.03</v>
      </c>
    </row>
    <row r="1562" spans="1:10" x14ac:dyDescent="0.35">
      <c r="A1562" s="29" t="s">
        <v>1222</v>
      </c>
      <c r="B1562" s="29">
        <v>68676</v>
      </c>
      <c r="C1562" s="29" t="s">
        <v>5057</v>
      </c>
      <c r="D1562" s="29" t="s">
        <v>5059</v>
      </c>
      <c r="E1562" s="32" t="s">
        <v>5058</v>
      </c>
      <c r="F1562" s="31" t="s">
        <v>5926</v>
      </c>
      <c r="G1562" s="42">
        <v>15312.49</v>
      </c>
      <c r="H1562" s="42">
        <v>14079.16</v>
      </c>
      <c r="I1562" s="42">
        <v>14495.68</v>
      </c>
      <c r="J1562" s="42">
        <v>17236.86</v>
      </c>
    </row>
    <row r="1563" spans="1:10" x14ac:dyDescent="0.35">
      <c r="A1563" s="29" t="s">
        <v>1222</v>
      </c>
      <c r="B1563" s="29">
        <v>68676</v>
      </c>
      <c r="C1563" s="29" t="s">
        <v>5060</v>
      </c>
      <c r="D1563" s="29" t="s">
        <v>5062</v>
      </c>
      <c r="E1563" s="32" t="s">
        <v>5061</v>
      </c>
      <c r="F1563" s="31" t="s">
        <v>5926</v>
      </c>
      <c r="G1563" s="42">
        <v>15521.85</v>
      </c>
      <c r="H1563" s="42">
        <v>14271.66</v>
      </c>
      <c r="I1563" s="42">
        <v>14693.87</v>
      </c>
      <c r="J1563" s="42">
        <v>17472.54</v>
      </c>
    </row>
    <row r="1564" spans="1:10" x14ac:dyDescent="0.35">
      <c r="A1564" s="29" t="s">
        <v>1222</v>
      </c>
      <c r="B1564" s="29">
        <v>68676</v>
      </c>
      <c r="C1564" s="29" t="s">
        <v>5063</v>
      </c>
      <c r="D1564" s="29" t="s">
        <v>5065</v>
      </c>
      <c r="E1564" s="32" t="s">
        <v>5064</v>
      </c>
      <c r="F1564" s="31" t="s">
        <v>5926</v>
      </c>
      <c r="G1564" s="42">
        <v>14707.11</v>
      </c>
      <c r="H1564" s="42">
        <v>13522.54</v>
      </c>
      <c r="I1564" s="42">
        <v>13922.59</v>
      </c>
      <c r="J1564" s="42">
        <v>16555.400000000001</v>
      </c>
    </row>
    <row r="1565" spans="1:10" x14ac:dyDescent="0.35">
      <c r="A1565" s="29" t="s">
        <v>1222</v>
      </c>
      <c r="B1565" s="29">
        <v>68676</v>
      </c>
      <c r="C1565" s="29" t="s">
        <v>5066</v>
      </c>
      <c r="D1565" s="29" t="s">
        <v>5068</v>
      </c>
      <c r="E1565" s="32" t="s">
        <v>5067</v>
      </c>
      <c r="F1565" s="31" t="s">
        <v>5926</v>
      </c>
      <c r="G1565" s="42">
        <v>15698.26</v>
      </c>
      <c r="H1565" s="42">
        <v>14433.86</v>
      </c>
      <c r="I1565" s="42">
        <v>14860.88</v>
      </c>
      <c r="J1565" s="42">
        <v>17671.12</v>
      </c>
    </row>
    <row r="1566" spans="1:10" x14ac:dyDescent="0.35">
      <c r="A1566" s="29" t="s">
        <v>1222</v>
      </c>
      <c r="B1566" s="29">
        <v>68676</v>
      </c>
      <c r="C1566" s="29" t="s">
        <v>5069</v>
      </c>
      <c r="D1566" s="29" t="s">
        <v>5071</v>
      </c>
      <c r="E1566" s="32" t="s">
        <v>5070</v>
      </c>
      <c r="F1566" s="31" t="s">
        <v>5926</v>
      </c>
      <c r="G1566" s="42">
        <v>13847.63</v>
      </c>
      <c r="H1566" s="42">
        <v>12732.29</v>
      </c>
      <c r="I1566" s="42">
        <v>13108.96</v>
      </c>
      <c r="J1566" s="42">
        <v>15587.91</v>
      </c>
    </row>
    <row r="1567" spans="1:10" x14ac:dyDescent="0.35">
      <c r="A1567" s="29" t="s">
        <v>1222</v>
      </c>
      <c r="B1567" s="29">
        <v>68676</v>
      </c>
      <c r="C1567" s="29" t="s">
        <v>5072</v>
      </c>
      <c r="D1567" s="29" t="s">
        <v>5074</v>
      </c>
      <c r="E1567" s="32" t="s">
        <v>5073</v>
      </c>
      <c r="F1567" s="31" t="s">
        <v>5926</v>
      </c>
      <c r="G1567" s="42">
        <v>13592.58</v>
      </c>
      <c r="H1567" s="42">
        <v>12497.78</v>
      </c>
      <c r="I1567" s="42">
        <v>12867.52</v>
      </c>
      <c r="J1567" s="42">
        <v>15300.81</v>
      </c>
    </row>
    <row r="1568" spans="1:10" x14ac:dyDescent="0.35">
      <c r="A1568" s="29" t="s">
        <v>1222</v>
      </c>
      <c r="B1568" s="29">
        <v>68676</v>
      </c>
      <c r="C1568" s="29" t="s">
        <v>5075</v>
      </c>
      <c r="D1568" s="29" t="s">
        <v>5077</v>
      </c>
      <c r="E1568" s="32" t="s">
        <v>5076</v>
      </c>
      <c r="F1568" s="31" t="s">
        <v>5926</v>
      </c>
      <c r="G1568" s="42">
        <v>13166.21</v>
      </c>
      <c r="H1568" s="42">
        <v>12105.75</v>
      </c>
      <c r="I1568" s="42">
        <v>12463.89</v>
      </c>
      <c r="J1568" s="42">
        <v>14820.86</v>
      </c>
    </row>
    <row r="1569" spans="1:10" x14ac:dyDescent="0.35">
      <c r="A1569" s="29" t="s">
        <v>1222</v>
      </c>
      <c r="B1569" s="29">
        <v>68676</v>
      </c>
      <c r="C1569" s="29" t="s">
        <v>5078</v>
      </c>
      <c r="D1569" s="29" t="s">
        <v>5080</v>
      </c>
      <c r="E1569" s="32" t="s">
        <v>5079</v>
      </c>
      <c r="F1569" s="31" t="s">
        <v>5926</v>
      </c>
      <c r="G1569" s="42">
        <v>12511.46</v>
      </c>
      <c r="H1569" s="42">
        <v>11503.74</v>
      </c>
      <c r="I1569" s="42">
        <v>11844.07</v>
      </c>
      <c r="J1569" s="42">
        <v>14083.82</v>
      </c>
    </row>
    <row r="1570" spans="1:10" x14ac:dyDescent="0.35">
      <c r="A1570" s="29" t="s">
        <v>1222</v>
      </c>
      <c r="B1570" s="29">
        <v>68676</v>
      </c>
      <c r="C1570" s="29" t="s">
        <v>5081</v>
      </c>
      <c r="D1570" s="29" t="s">
        <v>5083</v>
      </c>
      <c r="E1570" s="32" t="s">
        <v>5082</v>
      </c>
      <c r="F1570" s="31" t="s">
        <v>5926</v>
      </c>
      <c r="G1570" s="42">
        <v>15153.68</v>
      </c>
      <c r="H1570" s="42">
        <v>13933.15</v>
      </c>
      <c r="I1570" s="42">
        <v>14345.34</v>
      </c>
      <c r="J1570" s="42">
        <v>17058.099999999999</v>
      </c>
    </row>
    <row r="1571" spans="1:10" x14ac:dyDescent="0.35">
      <c r="A1571" s="29" t="s">
        <v>1222</v>
      </c>
      <c r="B1571" s="29">
        <v>68676</v>
      </c>
      <c r="C1571" s="29" t="s">
        <v>5084</v>
      </c>
      <c r="D1571" s="29" t="s">
        <v>5086</v>
      </c>
      <c r="E1571" s="32" t="s">
        <v>5085</v>
      </c>
      <c r="F1571" s="31" t="s">
        <v>5926</v>
      </c>
      <c r="G1571" s="42">
        <v>14889.97</v>
      </c>
      <c r="H1571" s="42">
        <v>13690.67</v>
      </c>
      <c r="I1571" s="42">
        <v>14095.7</v>
      </c>
      <c r="J1571" s="42">
        <v>16761.240000000002</v>
      </c>
    </row>
    <row r="1572" spans="1:10" x14ac:dyDescent="0.35">
      <c r="A1572" s="29" t="s">
        <v>1222</v>
      </c>
      <c r="B1572" s="29">
        <v>68676</v>
      </c>
      <c r="C1572" s="29" t="s">
        <v>5087</v>
      </c>
      <c r="D1572" s="29" t="s">
        <v>5089</v>
      </c>
      <c r="E1572" s="32" t="s">
        <v>5088</v>
      </c>
      <c r="F1572" s="31" t="s">
        <v>5926</v>
      </c>
      <c r="G1572" s="42">
        <v>13271.12</v>
      </c>
      <c r="H1572" s="42">
        <v>12202.21</v>
      </c>
      <c r="I1572" s="42">
        <v>12563.2</v>
      </c>
      <c r="J1572" s="42">
        <v>14938.95</v>
      </c>
    </row>
    <row r="1573" spans="1:10" x14ac:dyDescent="0.35">
      <c r="A1573" s="29" t="s">
        <v>1222</v>
      </c>
      <c r="B1573" s="29">
        <v>68676</v>
      </c>
      <c r="C1573" s="29" t="s">
        <v>5090</v>
      </c>
      <c r="D1573" s="29" t="s">
        <v>5092</v>
      </c>
      <c r="E1573" s="32" t="s">
        <v>5091</v>
      </c>
      <c r="F1573" s="31" t="s">
        <v>5926</v>
      </c>
      <c r="G1573" s="42">
        <v>15507.58</v>
      </c>
      <c r="H1573" s="42">
        <v>14258.54</v>
      </c>
      <c r="I1573" s="42">
        <v>14680.37</v>
      </c>
      <c r="J1573" s="42">
        <v>17456.48</v>
      </c>
    </row>
    <row r="1574" spans="1:10" x14ac:dyDescent="0.35">
      <c r="A1574" s="29" t="s">
        <v>1222</v>
      </c>
      <c r="B1574" s="29">
        <v>68676</v>
      </c>
      <c r="C1574" s="29" t="s">
        <v>5093</v>
      </c>
      <c r="D1574" s="29" t="s">
        <v>5095</v>
      </c>
      <c r="E1574" s="32" t="s">
        <v>5094</v>
      </c>
      <c r="F1574" s="31" t="s">
        <v>5926</v>
      </c>
      <c r="G1574" s="42">
        <v>15395.49</v>
      </c>
      <c r="H1574" s="42">
        <v>14155.47</v>
      </c>
      <c r="I1574" s="42">
        <v>14574.25</v>
      </c>
      <c r="J1574" s="42">
        <v>17330.29</v>
      </c>
    </row>
    <row r="1575" spans="1:10" ht="31" x14ac:dyDescent="0.35">
      <c r="A1575" s="29" t="s">
        <v>1222</v>
      </c>
      <c r="B1575" s="29">
        <v>68676</v>
      </c>
      <c r="C1575" s="29" t="s">
        <v>5096</v>
      </c>
      <c r="D1575" s="29" t="s">
        <v>5098</v>
      </c>
      <c r="E1575" s="32" t="s">
        <v>5097</v>
      </c>
      <c r="F1575" s="31" t="s">
        <v>5926</v>
      </c>
      <c r="G1575" s="42">
        <v>15487.43</v>
      </c>
      <c r="H1575" s="42">
        <v>14240.01</v>
      </c>
      <c r="I1575" s="42">
        <v>14661.29</v>
      </c>
      <c r="J1575" s="42">
        <v>17433.79</v>
      </c>
    </row>
    <row r="1576" spans="1:10" x14ac:dyDescent="0.35">
      <c r="A1576" s="29" t="s">
        <v>1222</v>
      </c>
      <c r="B1576" s="29">
        <v>68676</v>
      </c>
      <c r="C1576" s="29" t="s">
        <v>5099</v>
      </c>
      <c r="D1576" s="29" t="s">
        <v>5101</v>
      </c>
      <c r="E1576" s="32" t="s">
        <v>5100</v>
      </c>
      <c r="F1576" s="31" t="s">
        <v>5926</v>
      </c>
      <c r="G1576" s="42">
        <v>14255.71</v>
      </c>
      <c r="H1576" s="42">
        <v>13107.5</v>
      </c>
      <c r="I1576" s="42">
        <v>13495.27</v>
      </c>
      <c r="J1576" s="42">
        <v>16047.28</v>
      </c>
    </row>
    <row r="1577" spans="1:10" x14ac:dyDescent="0.35">
      <c r="A1577" s="29" t="s">
        <v>1222</v>
      </c>
      <c r="B1577" s="29">
        <v>68676</v>
      </c>
      <c r="C1577" s="29" t="s">
        <v>5102</v>
      </c>
      <c r="D1577" s="29" t="s">
        <v>5104</v>
      </c>
      <c r="E1577" s="32" t="s">
        <v>5103</v>
      </c>
      <c r="F1577" s="31" t="s">
        <v>5926</v>
      </c>
      <c r="G1577" s="42">
        <v>15940.97</v>
      </c>
      <c r="H1577" s="42">
        <v>14657.02</v>
      </c>
      <c r="I1577" s="42">
        <v>15090.64</v>
      </c>
      <c r="J1577" s="42">
        <v>17944.330000000002</v>
      </c>
    </row>
    <row r="1578" spans="1:10" x14ac:dyDescent="0.35">
      <c r="A1578" s="29" t="s">
        <v>1222</v>
      </c>
      <c r="B1578" s="29">
        <v>68676</v>
      </c>
      <c r="C1578" s="29" t="s">
        <v>5105</v>
      </c>
      <c r="D1578" s="29" t="s">
        <v>5107</v>
      </c>
      <c r="E1578" s="32" t="s">
        <v>5106</v>
      </c>
      <c r="F1578" s="31" t="s">
        <v>5926</v>
      </c>
      <c r="G1578" s="42">
        <v>16020.18</v>
      </c>
      <c r="H1578" s="42">
        <v>14729.85</v>
      </c>
      <c r="I1578" s="42">
        <v>15165.62</v>
      </c>
      <c r="J1578" s="42">
        <v>18033.490000000002</v>
      </c>
    </row>
    <row r="1579" spans="1:10" x14ac:dyDescent="0.35">
      <c r="A1579" s="29" t="s">
        <v>1222</v>
      </c>
      <c r="B1579" s="29">
        <v>68676</v>
      </c>
      <c r="C1579" s="29" t="s">
        <v>5108</v>
      </c>
      <c r="D1579" s="29" t="s">
        <v>5110</v>
      </c>
      <c r="E1579" s="32" t="s">
        <v>5109</v>
      </c>
      <c r="F1579" s="31" t="s">
        <v>5926</v>
      </c>
      <c r="G1579" s="42">
        <v>15454.37</v>
      </c>
      <c r="H1579" s="42">
        <v>14209.61</v>
      </c>
      <c r="I1579" s="42">
        <v>14629.99</v>
      </c>
      <c r="J1579" s="42">
        <v>17396.57</v>
      </c>
    </row>
    <row r="1580" spans="1:10" x14ac:dyDescent="0.35">
      <c r="A1580" s="29" t="str">
        <f>TEXT(39,"00")</f>
        <v>39</v>
      </c>
      <c r="B1580" s="29">
        <v>75499</v>
      </c>
      <c r="C1580" s="29" t="s">
        <v>5928</v>
      </c>
      <c r="D1580" s="29" t="s">
        <v>5929</v>
      </c>
      <c r="E1580" s="31" t="s">
        <v>1245</v>
      </c>
      <c r="F1580" s="31" t="s">
        <v>5927</v>
      </c>
      <c r="G1580" s="42">
        <v>14402.97</v>
      </c>
      <c r="H1580" s="42">
        <v>13242.9</v>
      </c>
      <c r="I1580" s="42">
        <v>13634.68</v>
      </c>
      <c r="J1580" s="42">
        <v>16213.04</v>
      </c>
    </row>
    <row r="1581" spans="1:10" x14ac:dyDescent="0.35">
      <c r="A1581" s="29" t="s">
        <v>1222</v>
      </c>
      <c r="B1581" s="29">
        <v>75499</v>
      </c>
      <c r="C1581" s="29" t="s">
        <v>5111</v>
      </c>
      <c r="D1581" s="29" t="s">
        <v>5113</v>
      </c>
      <c r="E1581" s="32" t="s">
        <v>5112</v>
      </c>
      <c r="F1581" s="31" t="s">
        <v>5926</v>
      </c>
      <c r="G1581" s="42">
        <v>12310.82</v>
      </c>
      <c r="H1581" s="42">
        <v>11319.26</v>
      </c>
      <c r="I1581" s="42">
        <v>11654.13</v>
      </c>
      <c r="J1581" s="42">
        <v>13857.96</v>
      </c>
    </row>
    <row r="1582" spans="1:10" x14ac:dyDescent="0.35">
      <c r="A1582" s="29" t="s">
        <v>1222</v>
      </c>
      <c r="B1582" s="29">
        <v>75499</v>
      </c>
      <c r="C1582" s="29" t="s">
        <v>5114</v>
      </c>
      <c r="D1582" s="29" t="s">
        <v>5116</v>
      </c>
      <c r="E1582" s="32" t="s">
        <v>5115</v>
      </c>
      <c r="F1582" s="31" t="s">
        <v>5926</v>
      </c>
      <c r="G1582" s="42">
        <v>12205.29</v>
      </c>
      <c r="H1582" s="42">
        <v>11222.23</v>
      </c>
      <c r="I1582" s="42">
        <v>11554.22</v>
      </c>
      <c r="J1582" s="42">
        <v>13739.17</v>
      </c>
    </row>
    <row r="1583" spans="1:10" x14ac:dyDescent="0.35">
      <c r="A1583" s="29" t="s">
        <v>1222</v>
      </c>
      <c r="B1583" s="29">
        <v>75499</v>
      </c>
      <c r="C1583" s="29" t="s">
        <v>5117</v>
      </c>
      <c r="D1583" s="29" t="s">
        <v>5119</v>
      </c>
      <c r="E1583" s="32" t="s">
        <v>5118</v>
      </c>
      <c r="F1583" s="31" t="s">
        <v>5926</v>
      </c>
      <c r="G1583" s="42">
        <v>14470</v>
      </c>
      <c r="H1583" s="42">
        <v>13304.53</v>
      </c>
      <c r="I1583" s="42">
        <v>13698.13</v>
      </c>
      <c r="J1583" s="42">
        <v>16288.5</v>
      </c>
    </row>
    <row r="1584" spans="1:10" x14ac:dyDescent="0.35">
      <c r="A1584" s="29" t="s">
        <v>1222</v>
      </c>
      <c r="B1584" s="29">
        <v>75499</v>
      </c>
      <c r="C1584" s="29" t="s">
        <v>5120</v>
      </c>
      <c r="D1584" s="29" t="s">
        <v>5121</v>
      </c>
      <c r="E1584" s="32" t="s">
        <v>4660</v>
      </c>
      <c r="F1584" s="31" t="s">
        <v>5926</v>
      </c>
      <c r="G1584" s="42">
        <v>12118.1</v>
      </c>
      <c r="H1584" s="42">
        <v>11142.06</v>
      </c>
      <c r="I1584" s="42">
        <v>11471.69</v>
      </c>
      <c r="J1584" s="42">
        <v>13641.02</v>
      </c>
    </row>
    <row r="1585" spans="1:10" x14ac:dyDescent="0.35">
      <c r="A1585" s="29" t="str">
        <f>TEXT(39,"00")</f>
        <v>39</v>
      </c>
      <c r="B1585" s="29">
        <v>76760</v>
      </c>
      <c r="C1585" s="29" t="s">
        <v>5928</v>
      </c>
      <c r="D1585" s="29" t="s">
        <v>5929</v>
      </c>
      <c r="E1585" s="31" t="s">
        <v>1247</v>
      </c>
      <c r="F1585" s="31" t="s">
        <v>5927</v>
      </c>
      <c r="G1585" s="42">
        <v>11767.09</v>
      </c>
      <c r="H1585" s="42">
        <v>10819.32</v>
      </c>
      <c r="I1585" s="42">
        <v>11139.4</v>
      </c>
      <c r="J1585" s="42">
        <v>13245.9</v>
      </c>
    </row>
    <row r="1586" spans="1:10" x14ac:dyDescent="0.35">
      <c r="A1586" s="29" t="str">
        <f>TEXT(39,"00")</f>
        <v>39</v>
      </c>
      <c r="B1586" s="29">
        <v>77388</v>
      </c>
      <c r="C1586" s="29" t="s">
        <v>5928</v>
      </c>
      <c r="D1586" s="29" t="s">
        <v>5929</v>
      </c>
      <c r="E1586" s="31" t="s">
        <v>1249</v>
      </c>
      <c r="F1586" s="31" t="s">
        <v>5927</v>
      </c>
      <c r="G1586" s="42">
        <v>13477.09</v>
      </c>
      <c r="H1586" s="42">
        <v>12391.59</v>
      </c>
      <c r="I1586" s="42">
        <v>12758.18</v>
      </c>
      <c r="J1586" s="42">
        <v>15170.8</v>
      </c>
    </row>
    <row r="1587" spans="1:10" x14ac:dyDescent="0.35">
      <c r="A1587" s="29" t="s">
        <v>1222</v>
      </c>
      <c r="B1587" s="29">
        <v>77388</v>
      </c>
      <c r="C1587" s="29" t="s">
        <v>5122</v>
      </c>
      <c r="D1587" s="29" t="s">
        <v>5124</v>
      </c>
      <c r="E1587" s="32" t="s">
        <v>5123</v>
      </c>
      <c r="F1587" s="31" t="s">
        <v>5926</v>
      </c>
      <c r="G1587" s="42">
        <v>12259.19</v>
      </c>
      <c r="H1587" s="42">
        <v>11271.78</v>
      </c>
      <c r="I1587" s="42">
        <v>11605.25</v>
      </c>
      <c r="J1587" s="42">
        <v>13799.84</v>
      </c>
    </row>
    <row r="1588" spans="1:10" x14ac:dyDescent="0.35">
      <c r="A1588" s="29" t="s">
        <v>1222</v>
      </c>
      <c r="B1588" s="29">
        <v>77388</v>
      </c>
      <c r="C1588" s="29" t="s">
        <v>5125</v>
      </c>
      <c r="D1588" s="29" t="s">
        <v>5127</v>
      </c>
      <c r="E1588" s="32" t="s">
        <v>5126</v>
      </c>
      <c r="F1588" s="31" t="s">
        <v>5926</v>
      </c>
      <c r="G1588" s="42">
        <v>12536.15</v>
      </c>
      <c r="H1588" s="42">
        <v>11526.43</v>
      </c>
      <c r="I1588" s="42">
        <v>11867.43</v>
      </c>
      <c r="J1588" s="42">
        <v>14111.61</v>
      </c>
    </row>
    <row r="1589" spans="1:10" x14ac:dyDescent="0.35">
      <c r="A1589" s="29" t="s">
        <v>1222</v>
      </c>
      <c r="B1589" s="29">
        <v>77388</v>
      </c>
      <c r="C1589" s="29" t="s">
        <v>5128</v>
      </c>
      <c r="D1589" s="29" t="s">
        <v>5130</v>
      </c>
      <c r="E1589" s="32" t="s">
        <v>5129</v>
      </c>
      <c r="F1589" s="31" t="s">
        <v>5926</v>
      </c>
      <c r="G1589" s="42">
        <v>13858.45</v>
      </c>
      <c r="H1589" s="42">
        <v>12742.23</v>
      </c>
      <c r="I1589" s="42">
        <v>13119.2</v>
      </c>
      <c r="J1589" s="42">
        <v>15600.08</v>
      </c>
    </row>
    <row r="1590" spans="1:10" x14ac:dyDescent="0.35">
      <c r="A1590" s="29" t="s">
        <v>1222</v>
      </c>
      <c r="B1590" s="29">
        <v>77388</v>
      </c>
      <c r="C1590" s="29" t="s">
        <v>5131</v>
      </c>
      <c r="D1590" s="29" t="s">
        <v>5133</v>
      </c>
      <c r="E1590" s="32" t="s">
        <v>5132</v>
      </c>
      <c r="F1590" s="31" t="s">
        <v>5926</v>
      </c>
      <c r="G1590" s="42">
        <v>12062.39</v>
      </c>
      <c r="H1590" s="42">
        <v>11090.84</v>
      </c>
      <c r="I1590" s="42">
        <v>11418.95</v>
      </c>
      <c r="J1590" s="42">
        <v>13578.31</v>
      </c>
    </row>
    <row r="1591" spans="1:10" x14ac:dyDescent="0.35">
      <c r="A1591" s="29" t="s">
        <v>1222</v>
      </c>
      <c r="B1591" s="29">
        <v>77388</v>
      </c>
      <c r="C1591" s="29" t="s">
        <v>5134</v>
      </c>
      <c r="D1591" s="29" t="s">
        <v>5136</v>
      </c>
      <c r="E1591" s="32" t="s">
        <v>5135</v>
      </c>
      <c r="F1591" s="31" t="s">
        <v>5926</v>
      </c>
      <c r="G1591" s="42">
        <v>12220.69</v>
      </c>
      <c r="H1591" s="42">
        <v>11236.38</v>
      </c>
      <c r="I1591" s="42">
        <v>11568.8</v>
      </c>
      <c r="J1591" s="42">
        <v>13756.5</v>
      </c>
    </row>
    <row r="1592" spans="1:10" x14ac:dyDescent="0.35">
      <c r="A1592" s="29" t="s">
        <v>1250</v>
      </c>
      <c r="B1592" s="29">
        <v>10405</v>
      </c>
      <c r="C1592" s="29" t="s">
        <v>5137</v>
      </c>
      <c r="D1592" s="29" t="s">
        <v>5139</v>
      </c>
      <c r="E1592" s="32" t="s">
        <v>5138</v>
      </c>
      <c r="F1592" s="31" t="s">
        <v>5926</v>
      </c>
      <c r="G1592" s="42">
        <v>14925.98</v>
      </c>
      <c r="H1592" s="42">
        <v>13723.78</v>
      </c>
      <c r="I1592" s="42">
        <v>14129.79</v>
      </c>
      <c r="J1592" s="42">
        <v>16801.78</v>
      </c>
    </row>
    <row r="1593" spans="1:10" x14ac:dyDescent="0.35">
      <c r="A1593" s="29" t="s">
        <v>1250</v>
      </c>
      <c r="B1593" s="29">
        <v>10405</v>
      </c>
      <c r="C1593" s="29" t="s">
        <v>5140</v>
      </c>
      <c r="D1593" s="29" t="s">
        <v>5142</v>
      </c>
      <c r="E1593" s="32" t="s">
        <v>5141</v>
      </c>
      <c r="F1593" s="31" t="s">
        <v>5926</v>
      </c>
      <c r="G1593" s="42">
        <v>12474.32</v>
      </c>
      <c r="H1593" s="42">
        <v>11469.59</v>
      </c>
      <c r="I1593" s="42">
        <v>11808.91</v>
      </c>
      <c r="J1593" s="42">
        <v>14042.01</v>
      </c>
    </row>
    <row r="1594" spans="1:10" x14ac:dyDescent="0.35">
      <c r="A1594" s="29" t="str">
        <f>TEXT(40,"00")</f>
        <v>40</v>
      </c>
      <c r="B1594" s="29">
        <v>68700</v>
      </c>
      <c r="C1594" s="29" t="s">
        <v>5928</v>
      </c>
      <c r="D1594" s="29" t="s">
        <v>5929</v>
      </c>
      <c r="E1594" s="31" t="s">
        <v>1252</v>
      </c>
      <c r="F1594" s="31" t="s">
        <v>5927</v>
      </c>
      <c r="G1594" s="42">
        <v>12432.2</v>
      </c>
      <c r="H1594" s="42">
        <v>11430.86</v>
      </c>
      <c r="I1594" s="42">
        <v>11769.03</v>
      </c>
      <c r="J1594" s="42">
        <v>13994.6</v>
      </c>
    </row>
    <row r="1595" spans="1:10" x14ac:dyDescent="0.35">
      <c r="A1595" s="29" t="str">
        <f>TEXT(40,"00")</f>
        <v>40</v>
      </c>
      <c r="B1595" s="29">
        <v>68726</v>
      </c>
      <c r="C1595" s="29" t="s">
        <v>5928</v>
      </c>
      <c r="D1595" s="29" t="s">
        <v>5929</v>
      </c>
      <c r="E1595" s="31" t="s">
        <v>1254</v>
      </c>
      <c r="F1595" s="31" t="s">
        <v>5927</v>
      </c>
      <c r="G1595" s="42">
        <v>11941.69</v>
      </c>
      <c r="H1595" s="42">
        <v>10979.86</v>
      </c>
      <c r="I1595" s="42">
        <v>11304.69</v>
      </c>
      <c r="J1595" s="42">
        <v>13442.44</v>
      </c>
    </row>
    <row r="1596" spans="1:10" x14ac:dyDescent="0.35">
      <c r="A1596" s="29" t="str">
        <f>TEXT(40,"00")</f>
        <v>40</v>
      </c>
      <c r="B1596" s="29">
        <v>68759</v>
      </c>
      <c r="C1596" s="29" t="s">
        <v>5928</v>
      </c>
      <c r="D1596" s="29" t="s">
        <v>5929</v>
      </c>
      <c r="E1596" s="31" t="s">
        <v>1256</v>
      </c>
      <c r="F1596" s="31" t="s">
        <v>5927</v>
      </c>
      <c r="G1596" s="42">
        <v>13158.51</v>
      </c>
      <c r="H1596" s="42">
        <v>12098.68</v>
      </c>
      <c r="I1596" s="42">
        <v>12456.6</v>
      </c>
      <c r="J1596" s="42">
        <v>14812.19</v>
      </c>
    </row>
    <row r="1597" spans="1:10" x14ac:dyDescent="0.35">
      <c r="A1597" s="29" t="str">
        <f>TEXT(40,"00")</f>
        <v>40</v>
      </c>
      <c r="B1597" s="29">
        <v>68791</v>
      </c>
      <c r="C1597" s="29" t="s">
        <v>5928</v>
      </c>
      <c r="D1597" s="29" t="s">
        <v>5929</v>
      </c>
      <c r="E1597" s="31" t="s">
        <v>1258</v>
      </c>
      <c r="F1597" s="31" t="s">
        <v>5927</v>
      </c>
      <c r="G1597" s="42">
        <v>12117.65</v>
      </c>
      <c r="H1597" s="42">
        <v>11141.64</v>
      </c>
      <c r="I1597" s="42">
        <v>11471.26</v>
      </c>
      <c r="J1597" s="42">
        <v>13640.51</v>
      </c>
    </row>
    <row r="1598" spans="1:10" x14ac:dyDescent="0.35">
      <c r="A1598" s="29" t="str">
        <f>TEXT(40,"00")</f>
        <v>40</v>
      </c>
      <c r="B1598" s="29">
        <v>68809</v>
      </c>
      <c r="C1598" s="29" t="s">
        <v>5928</v>
      </c>
      <c r="D1598" s="29" t="s">
        <v>5929</v>
      </c>
      <c r="E1598" s="31" t="s">
        <v>1260</v>
      </c>
      <c r="F1598" s="31" t="s">
        <v>5927</v>
      </c>
      <c r="G1598" s="42">
        <v>12324.86</v>
      </c>
      <c r="H1598" s="42">
        <v>11332.17</v>
      </c>
      <c r="I1598" s="42">
        <v>11667.42</v>
      </c>
      <c r="J1598" s="42">
        <v>13873.77</v>
      </c>
    </row>
    <row r="1599" spans="1:10" x14ac:dyDescent="0.35">
      <c r="A1599" s="29" t="s">
        <v>1250</v>
      </c>
      <c r="B1599" s="29">
        <v>68809</v>
      </c>
      <c r="C1599" s="29" t="s">
        <v>5143</v>
      </c>
      <c r="D1599" s="29" t="s">
        <v>5145</v>
      </c>
      <c r="E1599" s="32" t="s">
        <v>5144</v>
      </c>
      <c r="F1599" s="31" t="s">
        <v>5926</v>
      </c>
      <c r="G1599" s="42">
        <v>11699.6</v>
      </c>
      <c r="H1599" s="42">
        <v>10757.27</v>
      </c>
      <c r="I1599" s="42">
        <v>11075.51</v>
      </c>
      <c r="J1599" s="42">
        <v>13169.93</v>
      </c>
    </row>
    <row r="1600" spans="1:10" x14ac:dyDescent="0.35">
      <c r="A1600" s="29" t="str">
        <f>TEXT(40,"00")</f>
        <v>40</v>
      </c>
      <c r="B1600" s="29">
        <v>68825</v>
      </c>
      <c r="C1600" s="29" t="s">
        <v>5928</v>
      </c>
      <c r="D1600" s="29" t="s">
        <v>5929</v>
      </c>
      <c r="E1600" s="31" t="s">
        <v>1262</v>
      </c>
      <c r="F1600" s="31" t="s">
        <v>5927</v>
      </c>
      <c r="G1600" s="42">
        <v>14240.31</v>
      </c>
      <c r="H1600" s="42">
        <v>13093.34</v>
      </c>
      <c r="I1600" s="42">
        <v>13480.7</v>
      </c>
      <c r="J1600" s="42">
        <v>16029.94</v>
      </c>
    </row>
    <row r="1601" spans="1:10" x14ac:dyDescent="0.35">
      <c r="A1601" s="29" t="str">
        <f>TEXT(40,"00")</f>
        <v>40</v>
      </c>
      <c r="B1601" s="29">
        <v>68833</v>
      </c>
      <c r="C1601" s="29" t="s">
        <v>5928</v>
      </c>
      <c r="D1601" s="29" t="s">
        <v>5929</v>
      </c>
      <c r="E1601" s="31" t="s">
        <v>1264</v>
      </c>
      <c r="F1601" s="31" t="s">
        <v>5927</v>
      </c>
      <c r="G1601" s="42">
        <v>14720.58</v>
      </c>
      <c r="H1601" s="42">
        <v>13534.92</v>
      </c>
      <c r="I1601" s="42">
        <v>13935.34</v>
      </c>
      <c r="J1601" s="42">
        <v>16570.560000000001</v>
      </c>
    </row>
    <row r="1602" spans="1:10" x14ac:dyDescent="0.35">
      <c r="A1602" s="29" t="str">
        <f>TEXT(40,"00")</f>
        <v>40</v>
      </c>
      <c r="B1602" s="29">
        <v>68841</v>
      </c>
      <c r="C1602" s="29" t="s">
        <v>5928</v>
      </c>
      <c r="D1602" s="29" t="s">
        <v>5929</v>
      </c>
      <c r="E1602" s="31" t="s">
        <v>1266</v>
      </c>
      <c r="F1602" s="31" t="s">
        <v>5927</v>
      </c>
      <c r="G1602" s="42">
        <v>11991.28</v>
      </c>
      <c r="H1602" s="42">
        <v>11025.46</v>
      </c>
      <c r="I1602" s="42">
        <v>11351.64</v>
      </c>
      <c r="J1602" s="42">
        <v>13498.27</v>
      </c>
    </row>
    <row r="1603" spans="1:10" x14ac:dyDescent="0.35">
      <c r="A1603" s="29" t="str">
        <f>TEXT(40,"00")</f>
        <v>40</v>
      </c>
      <c r="B1603" s="29">
        <v>75457</v>
      </c>
      <c r="C1603" s="29" t="s">
        <v>5928</v>
      </c>
      <c r="D1603" s="29" t="s">
        <v>5929</v>
      </c>
      <c r="E1603" s="31" t="s">
        <v>1268</v>
      </c>
      <c r="F1603" s="31" t="s">
        <v>5927</v>
      </c>
      <c r="G1603" s="42">
        <v>14102.68</v>
      </c>
      <c r="H1603" s="42">
        <v>12966.8</v>
      </c>
      <c r="I1603" s="42">
        <v>13350.41</v>
      </c>
      <c r="J1603" s="42">
        <v>15875.02</v>
      </c>
    </row>
    <row r="1604" spans="1:10" x14ac:dyDescent="0.35">
      <c r="A1604" s="29" t="str">
        <f>TEXT(40,"00")</f>
        <v>40</v>
      </c>
      <c r="B1604" s="29">
        <v>75465</v>
      </c>
      <c r="C1604" s="29" t="s">
        <v>5928</v>
      </c>
      <c r="D1604" s="29" t="s">
        <v>5929</v>
      </c>
      <c r="E1604" s="31" t="s">
        <v>1270</v>
      </c>
      <c r="F1604" s="31" t="s">
        <v>5927</v>
      </c>
      <c r="G1604" s="42">
        <v>15534.82</v>
      </c>
      <c r="H1604" s="42">
        <v>14283.58</v>
      </c>
      <c r="I1604" s="42">
        <v>14706.15</v>
      </c>
      <c r="J1604" s="42">
        <v>17487.13</v>
      </c>
    </row>
    <row r="1605" spans="1:10" x14ac:dyDescent="0.35">
      <c r="A1605" s="29" t="s">
        <v>1271</v>
      </c>
      <c r="B1605" s="29">
        <v>10413</v>
      </c>
      <c r="C1605" s="29" t="s">
        <v>5146</v>
      </c>
      <c r="D1605" s="29" t="s">
        <v>5148</v>
      </c>
      <c r="E1605" s="32" t="s">
        <v>5147</v>
      </c>
      <c r="F1605" s="31" t="s">
        <v>5926</v>
      </c>
      <c r="G1605" s="42">
        <v>14876.5</v>
      </c>
      <c r="H1605" s="42">
        <v>13678.28</v>
      </c>
      <c r="I1605" s="42">
        <v>14082.94</v>
      </c>
      <c r="J1605" s="42">
        <v>16746.080000000002</v>
      </c>
    </row>
    <row r="1606" spans="1:10" x14ac:dyDescent="0.35">
      <c r="A1606" s="29" t="str">
        <f t="shared" ref="A1606:A1612" si="31">TEXT(41,"00")</f>
        <v>41</v>
      </c>
      <c r="B1606" s="29">
        <v>68858</v>
      </c>
      <c r="C1606" s="29" t="s">
        <v>5928</v>
      </c>
      <c r="D1606" s="29" t="s">
        <v>5929</v>
      </c>
      <c r="E1606" s="31" t="s">
        <v>1273</v>
      </c>
      <c r="F1606" s="31" t="s">
        <v>5927</v>
      </c>
      <c r="G1606" s="42">
        <v>14040.12</v>
      </c>
      <c r="H1606" s="42">
        <v>12909.28</v>
      </c>
      <c r="I1606" s="42">
        <v>13291.18</v>
      </c>
      <c r="J1606" s="42">
        <v>15804.59</v>
      </c>
    </row>
    <row r="1607" spans="1:10" x14ac:dyDescent="0.35">
      <c r="A1607" s="29" t="str">
        <f t="shared" si="31"/>
        <v>41</v>
      </c>
      <c r="B1607" s="29">
        <v>68866</v>
      </c>
      <c r="C1607" s="29" t="s">
        <v>5928</v>
      </c>
      <c r="D1607" s="29" t="s">
        <v>5929</v>
      </c>
      <c r="E1607" s="31" t="s">
        <v>1275</v>
      </c>
      <c r="F1607" s="31" t="s">
        <v>5927</v>
      </c>
      <c r="G1607" s="42">
        <v>11730.4</v>
      </c>
      <c r="H1607" s="42">
        <v>10785.59</v>
      </c>
      <c r="I1607" s="42">
        <v>11104.67</v>
      </c>
      <c r="J1607" s="42">
        <v>13204.6</v>
      </c>
    </row>
    <row r="1608" spans="1:10" x14ac:dyDescent="0.35">
      <c r="A1608" s="29" t="str">
        <f t="shared" si="31"/>
        <v>41</v>
      </c>
      <c r="B1608" s="29">
        <v>68874</v>
      </c>
      <c r="C1608" s="29" t="s">
        <v>5928</v>
      </c>
      <c r="D1608" s="29" t="s">
        <v>5929</v>
      </c>
      <c r="E1608" s="31" t="s">
        <v>1277</v>
      </c>
      <c r="F1608" s="31" t="s">
        <v>5927</v>
      </c>
      <c r="G1608" s="42">
        <v>12009.4</v>
      </c>
      <c r="H1608" s="42">
        <v>11042.11</v>
      </c>
      <c r="I1608" s="42">
        <v>11368.79</v>
      </c>
      <c r="J1608" s="42">
        <v>13518.66</v>
      </c>
    </row>
    <row r="1609" spans="1:10" x14ac:dyDescent="0.35">
      <c r="A1609" s="29" t="str">
        <f t="shared" si="31"/>
        <v>41</v>
      </c>
      <c r="B1609" s="29">
        <v>68882</v>
      </c>
      <c r="C1609" s="29" t="s">
        <v>5928</v>
      </c>
      <c r="D1609" s="29" t="s">
        <v>5929</v>
      </c>
      <c r="E1609" s="31" t="s">
        <v>1279</v>
      </c>
      <c r="F1609" s="31" t="s">
        <v>5927</v>
      </c>
      <c r="G1609" s="42">
        <v>11875.56</v>
      </c>
      <c r="H1609" s="42">
        <v>10919.06</v>
      </c>
      <c r="I1609" s="42">
        <v>11242.09</v>
      </c>
      <c r="J1609" s="42">
        <v>13368</v>
      </c>
    </row>
    <row r="1610" spans="1:10" x14ac:dyDescent="0.35">
      <c r="A1610" s="29" t="str">
        <f t="shared" si="31"/>
        <v>41</v>
      </c>
      <c r="B1610" s="29">
        <v>68890</v>
      </c>
      <c r="C1610" s="29" t="s">
        <v>5928</v>
      </c>
      <c r="D1610" s="29" t="s">
        <v>5929</v>
      </c>
      <c r="E1610" s="31" t="s">
        <v>1281</v>
      </c>
      <c r="F1610" s="31" t="s">
        <v>5927</v>
      </c>
      <c r="G1610" s="42">
        <v>12158.41</v>
      </c>
      <c r="H1610" s="42">
        <v>11179.12</v>
      </c>
      <c r="I1610" s="42">
        <v>11509.85</v>
      </c>
      <c r="J1610" s="42">
        <v>13686.4</v>
      </c>
    </row>
    <row r="1611" spans="1:10" x14ac:dyDescent="0.35">
      <c r="A1611" s="29" t="str">
        <f t="shared" si="31"/>
        <v>41</v>
      </c>
      <c r="B1611" s="29">
        <v>68908</v>
      </c>
      <c r="C1611" s="29" t="s">
        <v>5928</v>
      </c>
      <c r="D1611" s="29" t="s">
        <v>5929</v>
      </c>
      <c r="E1611" s="31" t="s">
        <v>1283</v>
      </c>
      <c r="F1611" s="31" t="s">
        <v>5927</v>
      </c>
      <c r="G1611" s="42">
        <v>11413.58</v>
      </c>
      <c r="H1611" s="42">
        <v>10494.29</v>
      </c>
      <c r="I1611" s="42">
        <v>10804.75</v>
      </c>
      <c r="J1611" s="42">
        <v>12847.97</v>
      </c>
    </row>
    <row r="1612" spans="1:10" x14ac:dyDescent="0.35">
      <c r="A1612" s="29" t="str">
        <f t="shared" si="31"/>
        <v>41</v>
      </c>
      <c r="B1612" s="29">
        <v>68916</v>
      </c>
      <c r="C1612" s="29" t="s">
        <v>5928</v>
      </c>
      <c r="D1612" s="29" t="s">
        <v>5929</v>
      </c>
      <c r="E1612" s="31" t="s">
        <v>1054</v>
      </c>
      <c r="F1612" s="31" t="s">
        <v>5927</v>
      </c>
      <c r="G1612" s="42">
        <v>13276.9</v>
      </c>
      <c r="H1612" s="42">
        <v>12207.52</v>
      </c>
      <c r="I1612" s="42">
        <v>12568.67</v>
      </c>
      <c r="J1612" s="42">
        <v>14945.45</v>
      </c>
    </row>
    <row r="1613" spans="1:10" x14ac:dyDescent="0.35">
      <c r="A1613" s="29" t="s">
        <v>1271</v>
      </c>
      <c r="B1613" s="29">
        <v>68916</v>
      </c>
      <c r="C1613" s="29" t="s">
        <v>5149</v>
      </c>
      <c r="D1613" s="29" t="s">
        <v>5151</v>
      </c>
      <c r="E1613" s="32" t="s">
        <v>5150</v>
      </c>
      <c r="F1613" s="31" t="s">
        <v>5926</v>
      </c>
      <c r="G1613" s="42">
        <v>13319.02</v>
      </c>
      <c r="H1613" s="42">
        <v>12246.25</v>
      </c>
      <c r="I1613" s="42">
        <v>12608.55</v>
      </c>
      <c r="J1613" s="42">
        <v>14992.86</v>
      </c>
    </row>
    <row r="1614" spans="1:10" x14ac:dyDescent="0.35">
      <c r="A1614" s="29" t="str">
        <f>TEXT(41,"00")</f>
        <v>41</v>
      </c>
      <c r="B1614" s="29">
        <v>68924</v>
      </c>
      <c r="C1614" s="29" t="s">
        <v>5928</v>
      </c>
      <c r="D1614" s="29" t="s">
        <v>5929</v>
      </c>
      <c r="E1614" s="31" t="s">
        <v>1286</v>
      </c>
      <c r="F1614" s="31" t="s">
        <v>5927</v>
      </c>
      <c r="G1614" s="42">
        <v>12186.72</v>
      </c>
      <c r="H1614" s="42">
        <v>11205.15</v>
      </c>
      <c r="I1614" s="42">
        <v>11536.65</v>
      </c>
      <c r="J1614" s="42">
        <v>13718.26</v>
      </c>
    </row>
    <row r="1615" spans="1:10" x14ac:dyDescent="0.35">
      <c r="A1615" s="29" t="s">
        <v>1271</v>
      </c>
      <c r="B1615" s="29">
        <v>68924</v>
      </c>
      <c r="C1615" s="29" t="s">
        <v>5152</v>
      </c>
      <c r="D1615" s="29" t="s">
        <v>5154</v>
      </c>
      <c r="E1615" s="32" t="s">
        <v>5153</v>
      </c>
      <c r="F1615" s="31" t="s">
        <v>5926</v>
      </c>
      <c r="G1615" s="42">
        <v>12061.26</v>
      </c>
      <c r="H1615" s="42">
        <v>11089.8</v>
      </c>
      <c r="I1615" s="42">
        <v>11417.88</v>
      </c>
      <c r="J1615" s="42">
        <v>13577.04</v>
      </c>
    </row>
    <row r="1616" spans="1:10" x14ac:dyDescent="0.35">
      <c r="A1616" s="29" t="str">
        <f t="shared" ref="A1616:A1622" si="32">TEXT(41,"00")</f>
        <v>41</v>
      </c>
      <c r="B1616" s="29">
        <v>68932</v>
      </c>
      <c r="C1616" s="29" t="s">
        <v>5928</v>
      </c>
      <c r="D1616" s="29" t="s">
        <v>5929</v>
      </c>
      <c r="E1616" s="31" t="s">
        <v>1288</v>
      </c>
      <c r="F1616" s="31" t="s">
        <v>5927</v>
      </c>
      <c r="G1616" s="42">
        <v>11857.9</v>
      </c>
      <c r="H1616" s="42">
        <v>10902.82</v>
      </c>
      <c r="I1616" s="42">
        <v>11225.37</v>
      </c>
      <c r="J1616" s="42">
        <v>13348.12</v>
      </c>
    </row>
    <row r="1617" spans="1:10" x14ac:dyDescent="0.35">
      <c r="A1617" s="29" t="str">
        <f t="shared" si="32"/>
        <v>41</v>
      </c>
      <c r="B1617" s="29">
        <v>68940</v>
      </c>
      <c r="C1617" s="29" t="s">
        <v>5928</v>
      </c>
      <c r="D1617" s="29" t="s">
        <v>5929</v>
      </c>
      <c r="E1617" s="31" t="s">
        <v>1290</v>
      </c>
      <c r="F1617" s="31" t="s">
        <v>5927</v>
      </c>
      <c r="G1617" s="42">
        <v>12473.87</v>
      </c>
      <c r="H1617" s="42">
        <v>11469.17</v>
      </c>
      <c r="I1617" s="42">
        <v>11808.48</v>
      </c>
      <c r="J1617" s="42">
        <v>14041.5</v>
      </c>
    </row>
    <row r="1618" spans="1:10" x14ac:dyDescent="0.35">
      <c r="A1618" s="29" t="str">
        <f t="shared" si="32"/>
        <v>41</v>
      </c>
      <c r="B1618" s="29">
        <v>68957</v>
      </c>
      <c r="C1618" s="29" t="s">
        <v>5928</v>
      </c>
      <c r="D1618" s="29" t="s">
        <v>5929</v>
      </c>
      <c r="E1618" s="31" t="s">
        <v>1292</v>
      </c>
      <c r="F1618" s="31" t="s">
        <v>5927</v>
      </c>
      <c r="G1618" s="42">
        <v>11649.1</v>
      </c>
      <c r="H1618" s="42">
        <v>10710.84</v>
      </c>
      <c r="I1618" s="42">
        <v>11027.71</v>
      </c>
      <c r="J1618" s="42">
        <v>13113.08</v>
      </c>
    </row>
    <row r="1619" spans="1:10" x14ac:dyDescent="0.35">
      <c r="A1619" s="29" t="str">
        <f t="shared" si="32"/>
        <v>41</v>
      </c>
      <c r="B1619" s="29">
        <v>68965</v>
      </c>
      <c r="C1619" s="29" t="s">
        <v>5928</v>
      </c>
      <c r="D1619" s="29" t="s">
        <v>5929</v>
      </c>
      <c r="E1619" s="31" t="s">
        <v>1294</v>
      </c>
      <c r="F1619" s="31" t="s">
        <v>5927</v>
      </c>
      <c r="G1619" s="42">
        <v>11681.94</v>
      </c>
      <c r="H1619" s="42">
        <v>10741.03</v>
      </c>
      <c r="I1619" s="42">
        <v>11058.79</v>
      </c>
      <c r="J1619" s="42">
        <v>13150.05</v>
      </c>
    </row>
    <row r="1620" spans="1:10" x14ac:dyDescent="0.35">
      <c r="A1620" s="29" t="str">
        <f t="shared" si="32"/>
        <v>41</v>
      </c>
      <c r="B1620" s="29">
        <v>68973</v>
      </c>
      <c r="C1620" s="29" t="s">
        <v>5928</v>
      </c>
      <c r="D1620" s="29" t="s">
        <v>5929</v>
      </c>
      <c r="E1620" s="31" t="s">
        <v>1296</v>
      </c>
      <c r="F1620" s="31" t="s">
        <v>5927</v>
      </c>
      <c r="G1620" s="42">
        <v>12073.49</v>
      </c>
      <c r="H1620" s="42">
        <v>11101.04</v>
      </c>
      <c r="I1620" s="42">
        <v>11429.46</v>
      </c>
      <c r="J1620" s="42">
        <v>13590.8</v>
      </c>
    </row>
    <row r="1621" spans="1:10" x14ac:dyDescent="0.35">
      <c r="A1621" s="29" t="str">
        <f t="shared" si="32"/>
        <v>41</v>
      </c>
      <c r="B1621" s="29">
        <v>68981</v>
      </c>
      <c r="C1621" s="29" t="s">
        <v>5928</v>
      </c>
      <c r="D1621" s="29" t="s">
        <v>5929</v>
      </c>
      <c r="E1621" s="31" t="s">
        <v>1298</v>
      </c>
      <c r="F1621" s="31" t="s">
        <v>5927</v>
      </c>
      <c r="G1621" s="42">
        <v>11516.85</v>
      </c>
      <c r="H1621" s="42">
        <v>10589.24</v>
      </c>
      <c r="I1621" s="42">
        <v>10902.51</v>
      </c>
      <c r="J1621" s="42">
        <v>12964.21</v>
      </c>
    </row>
    <row r="1622" spans="1:10" x14ac:dyDescent="0.35">
      <c r="A1622" s="29" t="str">
        <f t="shared" si="32"/>
        <v>41</v>
      </c>
      <c r="B1622" s="29">
        <v>68999</v>
      </c>
      <c r="C1622" s="29" t="s">
        <v>5928</v>
      </c>
      <c r="D1622" s="29" t="s">
        <v>5929</v>
      </c>
      <c r="E1622" s="31" t="s">
        <v>1300</v>
      </c>
      <c r="F1622" s="31" t="s">
        <v>5927</v>
      </c>
      <c r="G1622" s="42">
        <v>16009.31</v>
      </c>
      <c r="H1622" s="42">
        <v>14719.85</v>
      </c>
      <c r="I1622" s="42">
        <v>15155.33</v>
      </c>
      <c r="J1622" s="42">
        <v>18021.25</v>
      </c>
    </row>
    <row r="1623" spans="1:10" x14ac:dyDescent="0.35">
      <c r="A1623" s="29" t="s">
        <v>1271</v>
      </c>
      <c r="B1623" s="29">
        <v>68999</v>
      </c>
      <c r="C1623" s="29" t="s">
        <v>5155</v>
      </c>
      <c r="D1623" s="29" t="s">
        <v>5157</v>
      </c>
      <c r="E1623" s="32" t="s">
        <v>5156</v>
      </c>
      <c r="F1623" s="31" t="s">
        <v>5926</v>
      </c>
      <c r="G1623" s="42">
        <v>16038.75</v>
      </c>
      <c r="H1623" s="42">
        <v>14746.92</v>
      </c>
      <c r="I1623" s="42">
        <v>15183.2</v>
      </c>
      <c r="J1623" s="42">
        <v>18054.39</v>
      </c>
    </row>
    <row r="1624" spans="1:10" x14ac:dyDescent="0.35">
      <c r="A1624" s="29" t="s">
        <v>1271</v>
      </c>
      <c r="B1624" s="29">
        <v>68999</v>
      </c>
      <c r="C1624" s="29" t="s">
        <v>5158</v>
      </c>
      <c r="D1624" s="29" t="s">
        <v>5160</v>
      </c>
      <c r="E1624" s="32" t="s">
        <v>5159</v>
      </c>
      <c r="F1624" s="31" t="s">
        <v>5926</v>
      </c>
      <c r="G1624" s="42">
        <v>16056.41</v>
      </c>
      <c r="H1624" s="42">
        <v>14763.16</v>
      </c>
      <c r="I1624" s="42">
        <v>15199.92</v>
      </c>
      <c r="J1624" s="42">
        <v>18074.27</v>
      </c>
    </row>
    <row r="1625" spans="1:10" x14ac:dyDescent="0.35">
      <c r="A1625" s="29" t="str">
        <f>TEXT(41,"00")</f>
        <v>41</v>
      </c>
      <c r="B1625" s="29">
        <v>69005</v>
      </c>
      <c r="C1625" s="29" t="s">
        <v>5928</v>
      </c>
      <c r="D1625" s="29" t="s">
        <v>5929</v>
      </c>
      <c r="E1625" s="31" t="s">
        <v>1302</v>
      </c>
      <c r="F1625" s="31" t="s">
        <v>5927</v>
      </c>
      <c r="G1625" s="42">
        <v>13084.41</v>
      </c>
      <c r="H1625" s="42">
        <v>12030.54</v>
      </c>
      <c r="I1625" s="42">
        <v>12386.45</v>
      </c>
      <c r="J1625" s="42">
        <v>14728.77</v>
      </c>
    </row>
    <row r="1626" spans="1:10" x14ac:dyDescent="0.35">
      <c r="A1626" s="29" t="s">
        <v>1271</v>
      </c>
      <c r="B1626" s="29">
        <v>69005</v>
      </c>
      <c r="C1626" s="29" t="s">
        <v>5161</v>
      </c>
      <c r="D1626" s="29" t="s">
        <v>5163</v>
      </c>
      <c r="E1626" s="32" t="s">
        <v>5162</v>
      </c>
      <c r="F1626" s="31" t="s">
        <v>5926</v>
      </c>
      <c r="G1626" s="42">
        <v>13792.09</v>
      </c>
      <c r="H1626" s="42">
        <v>12681.22</v>
      </c>
      <c r="I1626" s="42">
        <v>13056.39</v>
      </c>
      <c r="J1626" s="42">
        <v>15525.39</v>
      </c>
    </row>
    <row r="1627" spans="1:10" x14ac:dyDescent="0.35">
      <c r="A1627" s="29" t="s">
        <v>1271</v>
      </c>
      <c r="B1627" s="29">
        <v>69005</v>
      </c>
      <c r="C1627" s="29" t="s">
        <v>5164</v>
      </c>
      <c r="D1627" s="29" t="s">
        <v>5166</v>
      </c>
      <c r="E1627" s="32" t="s">
        <v>5165</v>
      </c>
      <c r="F1627" s="31" t="s">
        <v>5926</v>
      </c>
      <c r="G1627" s="42">
        <v>16049.84</v>
      </c>
      <c r="H1627" s="42">
        <v>14757.12</v>
      </c>
      <c r="I1627" s="42">
        <v>15193.7</v>
      </c>
      <c r="J1627" s="42">
        <v>18066.88</v>
      </c>
    </row>
    <row r="1628" spans="1:10" x14ac:dyDescent="0.35">
      <c r="A1628" s="29" t="s">
        <v>1271</v>
      </c>
      <c r="B1628" s="29">
        <v>69005</v>
      </c>
      <c r="C1628" s="29" t="s">
        <v>5167</v>
      </c>
      <c r="D1628" s="29" t="s">
        <v>5169</v>
      </c>
      <c r="E1628" s="32" t="s">
        <v>5168</v>
      </c>
      <c r="F1628" s="31" t="s">
        <v>5926</v>
      </c>
      <c r="G1628" s="42">
        <v>13845.31</v>
      </c>
      <c r="H1628" s="42">
        <v>12730.15</v>
      </c>
      <c r="I1628" s="42">
        <v>13106.76</v>
      </c>
      <c r="J1628" s="42">
        <v>15585.3</v>
      </c>
    </row>
    <row r="1629" spans="1:10" x14ac:dyDescent="0.35">
      <c r="A1629" s="29" t="str">
        <f>TEXT(41,"00")</f>
        <v>41</v>
      </c>
      <c r="B1629" s="29">
        <v>69013</v>
      </c>
      <c r="C1629" s="29" t="s">
        <v>5928</v>
      </c>
      <c r="D1629" s="29" t="s">
        <v>5929</v>
      </c>
      <c r="E1629" s="31" t="s">
        <v>1304</v>
      </c>
      <c r="F1629" s="31" t="s">
        <v>5927</v>
      </c>
      <c r="G1629" s="42">
        <v>12475</v>
      </c>
      <c r="H1629" s="42">
        <v>11470.22</v>
      </c>
      <c r="I1629" s="42">
        <v>11809.55</v>
      </c>
      <c r="J1629" s="42">
        <v>14042.78</v>
      </c>
    </row>
    <row r="1630" spans="1:10" x14ac:dyDescent="0.35">
      <c r="A1630" s="29" t="str">
        <f>TEXT(41,"00")</f>
        <v>41</v>
      </c>
      <c r="B1630" s="29">
        <v>69021</v>
      </c>
      <c r="C1630" s="29" t="s">
        <v>5928</v>
      </c>
      <c r="D1630" s="29" t="s">
        <v>5929</v>
      </c>
      <c r="E1630" s="31" t="s">
        <v>1306</v>
      </c>
      <c r="F1630" s="31" t="s">
        <v>5927</v>
      </c>
      <c r="G1630" s="42">
        <v>11644.57</v>
      </c>
      <c r="H1630" s="42">
        <v>10706.67</v>
      </c>
      <c r="I1630" s="42">
        <v>11023.42</v>
      </c>
      <c r="J1630" s="42">
        <v>13107.99</v>
      </c>
    </row>
    <row r="1631" spans="1:10" x14ac:dyDescent="0.35">
      <c r="A1631" s="29" t="s">
        <v>1271</v>
      </c>
      <c r="B1631" s="29">
        <v>69021</v>
      </c>
      <c r="C1631" s="29" t="s">
        <v>5170</v>
      </c>
      <c r="D1631" s="29" t="s">
        <v>5172</v>
      </c>
      <c r="E1631" s="32" t="s">
        <v>5171</v>
      </c>
      <c r="F1631" s="31" t="s">
        <v>5926</v>
      </c>
      <c r="G1631" s="42">
        <v>11534.97</v>
      </c>
      <c r="H1631" s="42">
        <v>10605.89</v>
      </c>
      <c r="I1631" s="42">
        <v>10919.66</v>
      </c>
      <c r="J1631" s="42">
        <v>12984.61</v>
      </c>
    </row>
    <row r="1632" spans="1:10" x14ac:dyDescent="0.35">
      <c r="A1632" s="29" t="str">
        <f>TEXT(41,"00")</f>
        <v>41</v>
      </c>
      <c r="B1632" s="29">
        <v>69039</v>
      </c>
      <c r="C1632" s="29" t="s">
        <v>5928</v>
      </c>
      <c r="D1632" s="29" t="s">
        <v>5929</v>
      </c>
      <c r="E1632" s="31" t="s">
        <v>1308</v>
      </c>
      <c r="F1632" s="31" t="s">
        <v>5927</v>
      </c>
      <c r="G1632" s="42">
        <v>12405.93</v>
      </c>
      <c r="H1632" s="42">
        <v>11406.71</v>
      </c>
      <c r="I1632" s="42">
        <v>11744.17</v>
      </c>
      <c r="J1632" s="42">
        <v>13965.03</v>
      </c>
    </row>
    <row r="1633" spans="1:10" x14ac:dyDescent="0.35">
      <c r="A1633" s="29" t="str">
        <f>TEXT(41,"00")</f>
        <v>41</v>
      </c>
      <c r="B1633" s="29">
        <v>69047</v>
      </c>
      <c r="C1633" s="29" t="s">
        <v>5928</v>
      </c>
      <c r="D1633" s="29" t="s">
        <v>5929</v>
      </c>
      <c r="E1633" s="31" t="s">
        <v>1310</v>
      </c>
      <c r="F1633" s="31" t="s">
        <v>5927</v>
      </c>
      <c r="G1633" s="42">
        <v>11967.51</v>
      </c>
      <c r="H1633" s="42">
        <v>11003.59</v>
      </c>
      <c r="I1633" s="42">
        <v>11329.13</v>
      </c>
      <c r="J1633" s="42">
        <v>13471.5</v>
      </c>
    </row>
    <row r="1634" spans="1:10" x14ac:dyDescent="0.35">
      <c r="A1634" s="29" t="s">
        <v>1271</v>
      </c>
      <c r="B1634" s="29">
        <v>69047</v>
      </c>
      <c r="C1634" s="29" t="s">
        <v>5173</v>
      </c>
      <c r="D1634" s="29" t="s">
        <v>5175</v>
      </c>
      <c r="E1634" s="32" t="s">
        <v>5174</v>
      </c>
      <c r="F1634" s="31" t="s">
        <v>5926</v>
      </c>
      <c r="G1634" s="42">
        <v>11530.89</v>
      </c>
      <c r="H1634" s="42">
        <v>10602.15</v>
      </c>
      <c r="I1634" s="42">
        <v>10915.8</v>
      </c>
      <c r="J1634" s="42">
        <v>12980.02</v>
      </c>
    </row>
    <row r="1635" spans="1:10" x14ac:dyDescent="0.35">
      <c r="A1635" s="29" t="str">
        <f>TEXT(41,"00")</f>
        <v>41</v>
      </c>
      <c r="B1635" s="29">
        <v>69062</v>
      </c>
      <c r="C1635" s="29" t="s">
        <v>5928</v>
      </c>
      <c r="D1635" s="29" t="s">
        <v>5929</v>
      </c>
      <c r="E1635" s="31" t="s">
        <v>1312</v>
      </c>
      <c r="F1635" s="31" t="s">
        <v>5927</v>
      </c>
      <c r="G1635" s="42">
        <v>12059.22</v>
      </c>
      <c r="H1635" s="42">
        <v>11087.92</v>
      </c>
      <c r="I1635" s="42">
        <v>11415.95</v>
      </c>
      <c r="J1635" s="42">
        <v>13574.74</v>
      </c>
    </row>
    <row r="1636" spans="1:10" x14ac:dyDescent="0.35">
      <c r="A1636" s="29" t="s">
        <v>1271</v>
      </c>
      <c r="B1636" s="29">
        <v>69062</v>
      </c>
      <c r="C1636" s="29" t="s">
        <v>5176</v>
      </c>
      <c r="D1636" s="29" t="s">
        <v>5178</v>
      </c>
      <c r="E1636" s="32" t="s">
        <v>5177</v>
      </c>
      <c r="F1636" s="31" t="s">
        <v>5926</v>
      </c>
      <c r="G1636" s="42">
        <v>13301.81</v>
      </c>
      <c r="H1636" s="42">
        <v>12230.43</v>
      </c>
      <c r="I1636" s="42">
        <v>12592.25</v>
      </c>
      <c r="J1636" s="42">
        <v>14973.49</v>
      </c>
    </row>
    <row r="1637" spans="1:10" x14ac:dyDescent="0.35">
      <c r="A1637" s="29" t="s">
        <v>1271</v>
      </c>
      <c r="B1637" s="29">
        <v>69062</v>
      </c>
      <c r="C1637" s="29" t="s">
        <v>5179</v>
      </c>
      <c r="D1637" s="29" t="s">
        <v>5181</v>
      </c>
      <c r="E1637" s="32" t="s">
        <v>5180</v>
      </c>
      <c r="F1637" s="31" t="s">
        <v>5926</v>
      </c>
      <c r="G1637" s="42">
        <v>15034.34</v>
      </c>
      <c r="H1637" s="42">
        <v>13823.41</v>
      </c>
      <c r="I1637" s="42">
        <v>14232.37</v>
      </c>
      <c r="J1637" s="42">
        <v>16923.759999999998</v>
      </c>
    </row>
    <row r="1638" spans="1:10" x14ac:dyDescent="0.35">
      <c r="A1638" s="29" t="s">
        <v>1271</v>
      </c>
      <c r="B1638" s="29">
        <v>69062</v>
      </c>
      <c r="C1638" s="29" t="s">
        <v>5182</v>
      </c>
      <c r="D1638" s="29" t="s">
        <v>5184</v>
      </c>
      <c r="E1638" s="32" t="s">
        <v>5183</v>
      </c>
      <c r="F1638" s="31" t="s">
        <v>5926</v>
      </c>
      <c r="G1638" s="42">
        <v>16078.38</v>
      </c>
      <c r="H1638" s="42">
        <v>14783.36</v>
      </c>
      <c r="I1638" s="42">
        <v>15220.71</v>
      </c>
      <c r="J1638" s="42">
        <v>18099</v>
      </c>
    </row>
    <row r="1639" spans="1:10" x14ac:dyDescent="0.35">
      <c r="A1639" s="29" t="str">
        <f>TEXT(41,"00")</f>
        <v>41</v>
      </c>
      <c r="B1639" s="29">
        <v>69070</v>
      </c>
      <c r="C1639" s="29" t="s">
        <v>5928</v>
      </c>
      <c r="D1639" s="29" t="s">
        <v>5929</v>
      </c>
      <c r="E1639" s="31" t="s">
        <v>1314</v>
      </c>
      <c r="F1639" s="31" t="s">
        <v>5927</v>
      </c>
      <c r="G1639" s="42">
        <v>12407.06</v>
      </c>
      <c r="H1639" s="42">
        <v>11407.75</v>
      </c>
      <c r="I1639" s="42">
        <v>11745.24</v>
      </c>
      <c r="J1639" s="42">
        <v>13966.3</v>
      </c>
    </row>
    <row r="1640" spans="1:10" x14ac:dyDescent="0.35">
      <c r="A1640" s="29" t="str">
        <f>TEXT(41,"00")</f>
        <v>41</v>
      </c>
      <c r="B1640" s="29">
        <v>69088</v>
      </c>
      <c r="C1640" s="29" t="s">
        <v>5928</v>
      </c>
      <c r="D1640" s="29" t="s">
        <v>5929</v>
      </c>
      <c r="E1640" s="31" t="s">
        <v>1316</v>
      </c>
      <c r="F1640" s="31" t="s">
        <v>5927</v>
      </c>
      <c r="G1640" s="42">
        <v>11550.37</v>
      </c>
      <c r="H1640" s="42">
        <v>10620.05</v>
      </c>
      <c r="I1640" s="42">
        <v>10934.24</v>
      </c>
      <c r="J1640" s="42">
        <v>13001.94</v>
      </c>
    </row>
    <row r="1641" spans="1:10" x14ac:dyDescent="0.35">
      <c r="A1641" s="29" t="str">
        <f>TEXT(42,"00")</f>
        <v>42</v>
      </c>
      <c r="B1641" s="29">
        <v>69104</v>
      </c>
      <c r="C1641" s="29" t="s">
        <v>5928</v>
      </c>
      <c r="D1641" s="29" t="s">
        <v>5929</v>
      </c>
      <c r="E1641" s="31" t="s">
        <v>1319</v>
      </c>
      <c r="F1641" s="31" t="s">
        <v>5927</v>
      </c>
      <c r="G1641" s="42">
        <v>11578.45</v>
      </c>
      <c r="H1641" s="42">
        <v>10645.87</v>
      </c>
      <c r="I1641" s="42">
        <v>10960.82</v>
      </c>
      <c r="J1641" s="42">
        <v>13033.55</v>
      </c>
    </row>
    <row r="1642" spans="1:10" x14ac:dyDescent="0.35">
      <c r="A1642" s="29" t="str">
        <f>TEXT(42,"00")</f>
        <v>42</v>
      </c>
      <c r="B1642" s="29">
        <v>69112</v>
      </c>
      <c r="C1642" s="29" t="s">
        <v>5928</v>
      </c>
      <c r="D1642" s="29" t="s">
        <v>5929</v>
      </c>
      <c r="E1642" s="31" t="s">
        <v>1321</v>
      </c>
      <c r="F1642" s="31" t="s">
        <v>5927</v>
      </c>
      <c r="G1642" s="42">
        <v>12393.7</v>
      </c>
      <c r="H1642" s="42">
        <v>11395.46</v>
      </c>
      <c r="I1642" s="42">
        <v>11732.59</v>
      </c>
      <c r="J1642" s="42">
        <v>13951.26</v>
      </c>
    </row>
    <row r="1643" spans="1:10" x14ac:dyDescent="0.35">
      <c r="A1643" s="29" t="s">
        <v>1317</v>
      </c>
      <c r="B1643" s="29">
        <v>69112</v>
      </c>
      <c r="C1643" s="29" t="s">
        <v>5185</v>
      </c>
      <c r="D1643" s="29" t="s">
        <v>5187</v>
      </c>
      <c r="E1643" s="32" t="s">
        <v>5186</v>
      </c>
      <c r="F1643" s="31" t="s">
        <v>5926</v>
      </c>
      <c r="G1643" s="42">
        <v>12293.61</v>
      </c>
      <c r="H1643" s="42">
        <v>11303.43</v>
      </c>
      <c r="I1643" s="42">
        <v>11637.83</v>
      </c>
      <c r="J1643" s="42">
        <v>13838.59</v>
      </c>
    </row>
    <row r="1644" spans="1:10" x14ac:dyDescent="0.35">
      <c r="A1644" s="29" t="s">
        <v>1317</v>
      </c>
      <c r="B1644" s="29">
        <v>69112</v>
      </c>
      <c r="C1644" s="29" t="s">
        <v>5188</v>
      </c>
      <c r="D1644" s="29" t="s">
        <v>5190</v>
      </c>
      <c r="E1644" s="32" t="s">
        <v>5189</v>
      </c>
      <c r="F1644" s="31" t="s">
        <v>5926</v>
      </c>
      <c r="G1644" s="42">
        <v>12252.84</v>
      </c>
      <c r="H1644" s="42">
        <v>11265.95</v>
      </c>
      <c r="I1644" s="42">
        <v>11599.24</v>
      </c>
      <c r="J1644" s="42">
        <v>13792.7</v>
      </c>
    </row>
    <row r="1645" spans="1:10" x14ac:dyDescent="0.35">
      <c r="A1645" s="29" t="s">
        <v>1317</v>
      </c>
      <c r="B1645" s="29">
        <v>69112</v>
      </c>
      <c r="C1645" s="29" t="s">
        <v>5191</v>
      </c>
      <c r="D1645" s="29" t="s">
        <v>5193</v>
      </c>
      <c r="E1645" s="32" t="s">
        <v>5192</v>
      </c>
      <c r="F1645" s="31" t="s">
        <v>5926</v>
      </c>
      <c r="G1645" s="42">
        <v>12238.58</v>
      </c>
      <c r="H1645" s="42">
        <v>11252.83</v>
      </c>
      <c r="I1645" s="42">
        <v>11585.74</v>
      </c>
      <c r="J1645" s="42">
        <v>13776.64</v>
      </c>
    </row>
    <row r="1646" spans="1:10" x14ac:dyDescent="0.35">
      <c r="A1646" s="29" t="s">
        <v>1317</v>
      </c>
      <c r="B1646" s="29">
        <v>69112</v>
      </c>
      <c r="C1646" s="29" t="s">
        <v>5194</v>
      </c>
      <c r="D1646" s="29" t="s">
        <v>5196</v>
      </c>
      <c r="E1646" s="32" t="s">
        <v>5195</v>
      </c>
      <c r="F1646" s="31" t="s">
        <v>5926</v>
      </c>
      <c r="G1646" s="42">
        <v>12136.22</v>
      </c>
      <c r="H1646" s="42">
        <v>11158.72</v>
      </c>
      <c r="I1646" s="42">
        <v>11488.84</v>
      </c>
      <c r="J1646" s="42">
        <v>13661.42</v>
      </c>
    </row>
    <row r="1647" spans="1:10" x14ac:dyDescent="0.35">
      <c r="A1647" s="29" t="str">
        <f>TEXT(42,"00")</f>
        <v>42</v>
      </c>
      <c r="B1647" s="29">
        <v>69120</v>
      </c>
      <c r="C1647" s="29" t="s">
        <v>5928</v>
      </c>
      <c r="D1647" s="29" t="s">
        <v>5929</v>
      </c>
      <c r="E1647" s="31" t="s">
        <v>1323</v>
      </c>
      <c r="F1647" s="31" t="s">
        <v>5927</v>
      </c>
      <c r="G1647" s="42">
        <v>16317.29</v>
      </c>
      <c r="H1647" s="42">
        <v>15003.03</v>
      </c>
      <c r="I1647" s="42">
        <v>15446.88</v>
      </c>
      <c r="J1647" s="42">
        <v>18367.939999999999</v>
      </c>
    </row>
    <row r="1648" spans="1:10" x14ac:dyDescent="0.35">
      <c r="A1648" s="29" t="str">
        <f>TEXT(42,"00")</f>
        <v>42</v>
      </c>
      <c r="B1648" s="29">
        <v>69138</v>
      </c>
      <c r="C1648" s="29" t="s">
        <v>5928</v>
      </c>
      <c r="D1648" s="29" t="s">
        <v>5929</v>
      </c>
      <c r="E1648" s="31" t="s">
        <v>1325</v>
      </c>
      <c r="F1648" s="31" t="s">
        <v>5927</v>
      </c>
      <c r="G1648" s="42">
        <v>12890.95</v>
      </c>
      <c r="H1648" s="42">
        <v>11852.66</v>
      </c>
      <c r="I1648" s="42">
        <v>12203.31</v>
      </c>
      <c r="J1648" s="42">
        <v>14511</v>
      </c>
    </row>
    <row r="1649" spans="1:10" x14ac:dyDescent="0.35">
      <c r="A1649" s="29" t="str">
        <f>TEXT(42,"00")</f>
        <v>42</v>
      </c>
      <c r="B1649" s="29">
        <v>69146</v>
      </c>
      <c r="C1649" s="29" t="s">
        <v>5928</v>
      </c>
      <c r="D1649" s="29" t="s">
        <v>5929</v>
      </c>
      <c r="E1649" s="31" t="s">
        <v>1327</v>
      </c>
      <c r="F1649" s="31" t="s">
        <v>5927</v>
      </c>
      <c r="G1649" s="42">
        <v>13890.94</v>
      </c>
      <c r="H1649" s="42">
        <v>12772.11</v>
      </c>
      <c r="I1649" s="42">
        <v>13149.96</v>
      </c>
      <c r="J1649" s="42">
        <v>15636.67</v>
      </c>
    </row>
    <row r="1650" spans="1:10" x14ac:dyDescent="0.35">
      <c r="A1650" s="29" t="str">
        <f>TEXT(42,"00")</f>
        <v>42</v>
      </c>
      <c r="B1650" s="29">
        <v>69161</v>
      </c>
      <c r="C1650" s="29" t="s">
        <v>5928</v>
      </c>
      <c r="D1650" s="29" t="s">
        <v>5929</v>
      </c>
      <c r="E1650" s="31" t="s">
        <v>1329</v>
      </c>
      <c r="F1650" s="31" t="s">
        <v>5927</v>
      </c>
      <c r="G1650" s="42">
        <v>11440.99</v>
      </c>
      <c r="H1650" s="42">
        <v>10519.48</v>
      </c>
      <c r="I1650" s="42">
        <v>10830.69</v>
      </c>
      <c r="J1650" s="42">
        <v>12878.81</v>
      </c>
    </row>
    <row r="1651" spans="1:10" x14ac:dyDescent="0.35">
      <c r="A1651" s="29" t="str">
        <f>TEXT(42,"00")</f>
        <v>42</v>
      </c>
      <c r="B1651" s="29">
        <v>69179</v>
      </c>
      <c r="C1651" s="29" t="s">
        <v>5928</v>
      </c>
      <c r="D1651" s="29" t="s">
        <v>5929</v>
      </c>
      <c r="E1651" s="31" t="s">
        <v>1331</v>
      </c>
      <c r="F1651" s="31" t="s">
        <v>5927</v>
      </c>
      <c r="G1651" s="42">
        <v>12410.91</v>
      </c>
      <c r="H1651" s="42">
        <v>11411.29</v>
      </c>
      <c r="I1651" s="42">
        <v>11748.88</v>
      </c>
      <c r="J1651" s="42">
        <v>13970.64</v>
      </c>
    </row>
    <row r="1652" spans="1:10" x14ac:dyDescent="0.35">
      <c r="A1652" s="29" t="s">
        <v>1317</v>
      </c>
      <c r="B1652" s="29">
        <v>69179</v>
      </c>
      <c r="C1652" s="29" t="s">
        <v>5197</v>
      </c>
      <c r="D1652" s="29" t="s">
        <v>5199</v>
      </c>
      <c r="E1652" s="32" t="s">
        <v>5198</v>
      </c>
      <c r="F1652" s="31" t="s">
        <v>5926</v>
      </c>
      <c r="G1652" s="42">
        <v>11859.03</v>
      </c>
      <c r="H1652" s="42">
        <v>10903.86</v>
      </c>
      <c r="I1652" s="42">
        <v>11226.44</v>
      </c>
      <c r="J1652" s="42">
        <v>13349.4</v>
      </c>
    </row>
    <row r="1653" spans="1:10" x14ac:dyDescent="0.35">
      <c r="A1653" s="29" t="str">
        <f>TEXT(42,"00")</f>
        <v>42</v>
      </c>
      <c r="B1653" s="29">
        <v>69195</v>
      </c>
      <c r="C1653" s="29" t="s">
        <v>5928</v>
      </c>
      <c r="D1653" s="29" t="s">
        <v>5929</v>
      </c>
      <c r="E1653" s="31" t="s">
        <v>1333</v>
      </c>
      <c r="F1653" s="31" t="s">
        <v>5927</v>
      </c>
      <c r="G1653" s="42">
        <v>12281.15</v>
      </c>
      <c r="H1653" s="42">
        <v>11291.98</v>
      </c>
      <c r="I1653" s="42">
        <v>11626.04</v>
      </c>
      <c r="J1653" s="42">
        <v>13824.57</v>
      </c>
    </row>
    <row r="1654" spans="1:10" x14ac:dyDescent="0.35">
      <c r="A1654" s="29" t="str">
        <f>TEXT(42,"00")</f>
        <v>42</v>
      </c>
      <c r="B1654" s="29">
        <v>69203</v>
      </c>
      <c r="C1654" s="29" t="s">
        <v>5928</v>
      </c>
      <c r="D1654" s="29" t="s">
        <v>5929</v>
      </c>
      <c r="E1654" s="31" t="s">
        <v>1335</v>
      </c>
      <c r="F1654" s="31" t="s">
        <v>5927</v>
      </c>
      <c r="G1654" s="42">
        <v>16165.22</v>
      </c>
      <c r="H1654" s="42">
        <v>14863.21</v>
      </c>
      <c r="I1654" s="42">
        <v>15302.93</v>
      </c>
      <c r="J1654" s="42">
        <v>18196.759999999998</v>
      </c>
    </row>
    <row r="1655" spans="1:10" x14ac:dyDescent="0.35">
      <c r="A1655" s="29" t="str">
        <f>TEXT(42,"00")</f>
        <v>42</v>
      </c>
      <c r="B1655" s="29">
        <v>69211</v>
      </c>
      <c r="C1655" s="29" t="s">
        <v>5928</v>
      </c>
      <c r="D1655" s="29" t="s">
        <v>5929</v>
      </c>
      <c r="E1655" s="31" t="s">
        <v>1337</v>
      </c>
      <c r="F1655" s="31" t="s">
        <v>5927</v>
      </c>
      <c r="G1655" s="42">
        <v>12063.52</v>
      </c>
      <c r="H1655" s="42">
        <v>11091.88</v>
      </c>
      <c r="I1655" s="42">
        <v>11420.02</v>
      </c>
      <c r="J1655" s="42">
        <v>13579.59</v>
      </c>
    </row>
    <row r="1656" spans="1:10" x14ac:dyDescent="0.35">
      <c r="A1656" s="29" t="str">
        <f>TEXT(42,"00")</f>
        <v>42</v>
      </c>
      <c r="B1656" s="29">
        <v>69229</v>
      </c>
      <c r="C1656" s="29" t="s">
        <v>5928</v>
      </c>
      <c r="D1656" s="29" t="s">
        <v>5929</v>
      </c>
      <c r="E1656" s="31" t="s">
        <v>1339</v>
      </c>
      <c r="F1656" s="31" t="s">
        <v>5927</v>
      </c>
      <c r="G1656" s="42">
        <v>13993.93</v>
      </c>
      <c r="H1656" s="42">
        <v>12866.8</v>
      </c>
      <c r="I1656" s="42">
        <v>13247.45</v>
      </c>
      <c r="J1656" s="42">
        <v>15752.59</v>
      </c>
    </row>
    <row r="1657" spans="1:10" x14ac:dyDescent="0.35">
      <c r="A1657" s="29" t="s">
        <v>1317</v>
      </c>
      <c r="B1657" s="29">
        <v>69229</v>
      </c>
      <c r="C1657" s="29" t="s">
        <v>5200</v>
      </c>
      <c r="D1657" s="29" t="s">
        <v>5202</v>
      </c>
      <c r="E1657" s="32" t="s">
        <v>5201</v>
      </c>
      <c r="F1657" s="31" t="s">
        <v>5926</v>
      </c>
      <c r="G1657" s="42">
        <v>12321.01</v>
      </c>
      <c r="H1657" s="42">
        <v>11328.63</v>
      </c>
      <c r="I1657" s="42">
        <v>11663.77</v>
      </c>
      <c r="J1657" s="42">
        <v>13869.43</v>
      </c>
    </row>
    <row r="1658" spans="1:10" x14ac:dyDescent="0.35">
      <c r="A1658" s="29" t="str">
        <f>TEXT(42,"00")</f>
        <v>42</v>
      </c>
      <c r="B1658" s="29">
        <v>69245</v>
      </c>
      <c r="C1658" s="29" t="s">
        <v>5928</v>
      </c>
      <c r="D1658" s="29" t="s">
        <v>5929</v>
      </c>
      <c r="E1658" s="31" t="s">
        <v>1341</v>
      </c>
      <c r="F1658" s="31" t="s">
        <v>5927</v>
      </c>
      <c r="G1658" s="42">
        <v>11828.91</v>
      </c>
      <c r="H1658" s="42">
        <v>10876.16</v>
      </c>
      <c r="I1658" s="42">
        <v>11197.92</v>
      </c>
      <c r="J1658" s="42">
        <v>13315.49</v>
      </c>
    </row>
    <row r="1659" spans="1:10" x14ac:dyDescent="0.35">
      <c r="A1659" s="29" t="str">
        <f>TEXT(42,"00")</f>
        <v>42</v>
      </c>
      <c r="B1659" s="29">
        <v>69252</v>
      </c>
      <c r="C1659" s="29" t="s">
        <v>5928</v>
      </c>
      <c r="D1659" s="29" t="s">
        <v>5929</v>
      </c>
      <c r="E1659" s="31" t="s">
        <v>1343</v>
      </c>
      <c r="F1659" s="31" t="s">
        <v>5927</v>
      </c>
      <c r="G1659" s="42">
        <v>11493.07</v>
      </c>
      <c r="H1659" s="42">
        <v>10567.37</v>
      </c>
      <c r="I1659" s="42">
        <v>10880</v>
      </c>
      <c r="J1659" s="42">
        <v>12937.44</v>
      </c>
    </row>
    <row r="1660" spans="1:10" x14ac:dyDescent="0.35">
      <c r="A1660" s="29" t="str">
        <f>TEXT(42,"00")</f>
        <v>42</v>
      </c>
      <c r="B1660" s="29">
        <v>69260</v>
      </c>
      <c r="C1660" s="29" t="s">
        <v>5928</v>
      </c>
      <c r="D1660" s="29" t="s">
        <v>5929</v>
      </c>
      <c r="E1660" s="31" t="s">
        <v>1345</v>
      </c>
      <c r="F1660" s="31" t="s">
        <v>5927</v>
      </c>
      <c r="G1660" s="42">
        <v>13120.02</v>
      </c>
      <c r="H1660" s="42">
        <v>12063.28</v>
      </c>
      <c r="I1660" s="42">
        <v>12420.16</v>
      </c>
      <c r="J1660" s="42">
        <v>14768.85</v>
      </c>
    </row>
    <row r="1661" spans="1:10" x14ac:dyDescent="0.35">
      <c r="A1661" s="29" t="s">
        <v>1317</v>
      </c>
      <c r="B1661" s="29">
        <v>69260</v>
      </c>
      <c r="C1661" s="29" t="s">
        <v>5203</v>
      </c>
      <c r="D1661" s="29" t="s">
        <v>5205</v>
      </c>
      <c r="E1661" s="32" t="s">
        <v>5204</v>
      </c>
      <c r="F1661" s="31" t="s">
        <v>5926</v>
      </c>
      <c r="G1661" s="42">
        <v>12312.86</v>
      </c>
      <c r="H1661" s="42">
        <v>11321.13</v>
      </c>
      <c r="I1661" s="42">
        <v>11656.05</v>
      </c>
      <c r="J1661" s="42">
        <v>13860.26</v>
      </c>
    </row>
    <row r="1662" spans="1:10" x14ac:dyDescent="0.35">
      <c r="A1662" s="29" t="str">
        <f>TEXT(42,"00")</f>
        <v>42</v>
      </c>
      <c r="B1662" s="29">
        <v>69310</v>
      </c>
      <c r="C1662" s="29" t="s">
        <v>5928</v>
      </c>
      <c r="D1662" s="29" t="s">
        <v>5929</v>
      </c>
      <c r="E1662" s="31" t="s">
        <v>1347</v>
      </c>
      <c r="F1662" s="31" t="s">
        <v>5927</v>
      </c>
      <c r="G1662" s="42">
        <v>15019.9</v>
      </c>
      <c r="H1662" s="42">
        <v>13810.14</v>
      </c>
      <c r="I1662" s="42">
        <v>14218.7</v>
      </c>
      <c r="J1662" s="42">
        <v>16907.509999999998</v>
      </c>
    </row>
    <row r="1663" spans="1:10" x14ac:dyDescent="0.35">
      <c r="A1663" s="29" t="str">
        <f>TEXT(42,"00")</f>
        <v>42</v>
      </c>
      <c r="B1663" s="29">
        <v>69328</v>
      </c>
      <c r="C1663" s="29" t="s">
        <v>5928</v>
      </c>
      <c r="D1663" s="29" t="s">
        <v>5929</v>
      </c>
      <c r="E1663" s="31" t="s">
        <v>1349</v>
      </c>
      <c r="F1663" s="31" t="s">
        <v>5927</v>
      </c>
      <c r="G1663" s="42">
        <v>11958.67</v>
      </c>
      <c r="H1663" s="42">
        <v>10995.47</v>
      </c>
      <c r="I1663" s="42">
        <v>11320.76</v>
      </c>
      <c r="J1663" s="42">
        <v>13461.56</v>
      </c>
    </row>
    <row r="1664" spans="1:10" x14ac:dyDescent="0.35">
      <c r="A1664" s="29" t="str">
        <f>TEXT(42,"00")</f>
        <v>42</v>
      </c>
      <c r="B1664" s="29">
        <v>69336</v>
      </c>
      <c r="C1664" s="29" t="s">
        <v>5928</v>
      </c>
      <c r="D1664" s="29" t="s">
        <v>5929</v>
      </c>
      <c r="E1664" s="31" t="s">
        <v>1351</v>
      </c>
      <c r="F1664" s="31" t="s">
        <v>5927</v>
      </c>
      <c r="G1664" s="42">
        <v>12366.3</v>
      </c>
      <c r="H1664" s="42">
        <v>11370.27</v>
      </c>
      <c r="I1664" s="42">
        <v>11706.65</v>
      </c>
      <c r="J1664" s="42">
        <v>13920.42</v>
      </c>
    </row>
    <row r="1665" spans="1:10" x14ac:dyDescent="0.35">
      <c r="A1665" s="29" t="str">
        <f>TEXT(42,"00")</f>
        <v>42</v>
      </c>
      <c r="B1665" s="29">
        <v>69344</v>
      </c>
      <c r="C1665" s="29" t="s">
        <v>5928</v>
      </c>
      <c r="D1665" s="29" t="s">
        <v>5929</v>
      </c>
      <c r="E1665" s="31" t="s">
        <v>1353</v>
      </c>
      <c r="F1665" s="31" t="s">
        <v>5927</v>
      </c>
      <c r="G1665" s="42">
        <v>12233.6</v>
      </c>
      <c r="H1665" s="42">
        <v>11248.25</v>
      </c>
      <c r="I1665" s="42">
        <v>11581.02</v>
      </c>
      <c r="J1665" s="42">
        <v>13771.03</v>
      </c>
    </row>
    <row r="1666" spans="1:10" x14ac:dyDescent="0.35">
      <c r="A1666" s="29" t="str">
        <f>TEXT(42,"00")</f>
        <v>42</v>
      </c>
      <c r="B1666" s="29">
        <v>75010</v>
      </c>
      <c r="C1666" s="29" t="s">
        <v>5928</v>
      </c>
      <c r="D1666" s="29" t="s">
        <v>5929</v>
      </c>
      <c r="E1666" s="31" t="s">
        <v>1355</v>
      </c>
      <c r="F1666" s="31" t="s">
        <v>5927</v>
      </c>
      <c r="G1666" s="42">
        <v>15333.66</v>
      </c>
      <c r="H1666" s="42">
        <v>14098.63</v>
      </c>
      <c r="I1666" s="42">
        <v>14515.72</v>
      </c>
      <c r="J1666" s="42">
        <v>17260.7</v>
      </c>
    </row>
    <row r="1667" spans="1:10" x14ac:dyDescent="0.35">
      <c r="A1667" s="29" t="s">
        <v>1317</v>
      </c>
      <c r="B1667" s="29">
        <v>75010</v>
      </c>
      <c r="C1667" s="29" t="s">
        <v>5206</v>
      </c>
      <c r="D1667" s="29" t="s">
        <v>5208</v>
      </c>
      <c r="E1667" s="32" t="s">
        <v>5207</v>
      </c>
      <c r="F1667" s="31" t="s">
        <v>5926</v>
      </c>
      <c r="G1667" s="42">
        <v>12768.72</v>
      </c>
      <c r="H1667" s="42">
        <v>11740.28</v>
      </c>
      <c r="I1667" s="42">
        <v>12087.6</v>
      </c>
      <c r="J1667" s="42">
        <v>14373.41</v>
      </c>
    </row>
    <row r="1668" spans="1:10" x14ac:dyDescent="0.35">
      <c r="A1668" s="29" t="str">
        <f>TEXT(42,"00")</f>
        <v>42</v>
      </c>
      <c r="B1668" s="29">
        <v>76786</v>
      </c>
      <c r="C1668" s="29" t="s">
        <v>5928</v>
      </c>
      <c r="D1668" s="29" t="s">
        <v>5929</v>
      </c>
      <c r="E1668" s="31" t="s">
        <v>1357</v>
      </c>
      <c r="F1668" s="31" t="s">
        <v>5927</v>
      </c>
      <c r="G1668" s="42">
        <v>13114.24</v>
      </c>
      <c r="H1668" s="42">
        <v>12057.97</v>
      </c>
      <c r="I1668" s="42">
        <v>12414.69</v>
      </c>
      <c r="J1668" s="42">
        <v>14762.35</v>
      </c>
    </row>
    <row r="1669" spans="1:10" x14ac:dyDescent="0.35">
      <c r="A1669" s="29" t="s">
        <v>1317</v>
      </c>
      <c r="B1669" s="29">
        <v>76786</v>
      </c>
      <c r="C1669" s="29" t="s">
        <v>5209</v>
      </c>
      <c r="D1669" s="29" t="s">
        <v>5211</v>
      </c>
      <c r="E1669" s="32" t="s">
        <v>5210</v>
      </c>
      <c r="F1669" s="31" t="s">
        <v>5926</v>
      </c>
      <c r="G1669" s="42">
        <v>12313.76</v>
      </c>
      <c r="H1669" s="42">
        <v>11321.96</v>
      </c>
      <c r="I1669" s="42">
        <v>11656.91</v>
      </c>
      <c r="J1669" s="42">
        <v>13861.28</v>
      </c>
    </row>
    <row r="1670" spans="1:10" x14ac:dyDescent="0.35">
      <c r="A1670" s="29" t="s">
        <v>1317</v>
      </c>
      <c r="B1670" s="29">
        <v>76786</v>
      </c>
      <c r="C1670" s="29" t="s">
        <v>5212</v>
      </c>
      <c r="D1670" s="29" t="s">
        <v>5214</v>
      </c>
      <c r="E1670" s="32" t="s">
        <v>5213</v>
      </c>
      <c r="F1670" s="31" t="s">
        <v>5926</v>
      </c>
      <c r="G1670" s="42">
        <v>11964.11</v>
      </c>
      <c r="H1670" s="42">
        <v>11000.47</v>
      </c>
      <c r="I1670" s="42">
        <v>11325.91</v>
      </c>
      <c r="J1670" s="42">
        <v>13467.68</v>
      </c>
    </row>
    <row r="1671" spans="1:10" x14ac:dyDescent="0.35">
      <c r="A1671" s="29" t="s">
        <v>1317</v>
      </c>
      <c r="B1671" s="29">
        <v>76786</v>
      </c>
      <c r="C1671" s="29" t="s">
        <v>5215</v>
      </c>
      <c r="D1671" s="29" t="s">
        <v>5217</v>
      </c>
      <c r="E1671" s="32" t="s">
        <v>5216</v>
      </c>
      <c r="F1671" s="31" t="s">
        <v>5926</v>
      </c>
      <c r="G1671" s="42">
        <v>13455.97</v>
      </c>
      <c r="H1671" s="42">
        <v>12372.17</v>
      </c>
      <c r="I1671" s="42">
        <v>12738.19</v>
      </c>
      <c r="J1671" s="42">
        <v>15147.03</v>
      </c>
    </row>
    <row r="1672" spans="1:10" x14ac:dyDescent="0.35">
      <c r="A1672" s="29" t="s">
        <v>1317</v>
      </c>
      <c r="B1672" s="29">
        <v>77198</v>
      </c>
      <c r="C1672" s="29" t="s">
        <v>5218</v>
      </c>
      <c r="D1672" s="29" t="s">
        <v>5220</v>
      </c>
      <c r="E1672" s="32" t="s">
        <v>5219</v>
      </c>
      <c r="F1672" s="31" t="s">
        <v>5926</v>
      </c>
      <c r="G1672" s="42">
        <v>13629.16</v>
      </c>
      <c r="H1672" s="42">
        <v>12531.41</v>
      </c>
      <c r="I1672" s="42">
        <v>12902.14</v>
      </c>
      <c r="J1672" s="42">
        <v>15341.98</v>
      </c>
    </row>
    <row r="1673" spans="1:10" x14ac:dyDescent="0.35">
      <c r="A1673" s="29" t="s">
        <v>1317</v>
      </c>
      <c r="B1673" s="29">
        <v>77206</v>
      </c>
      <c r="C1673" s="29" t="s">
        <v>5221</v>
      </c>
      <c r="D1673" s="29" t="s">
        <v>5223</v>
      </c>
      <c r="E1673" s="32" t="s">
        <v>5222</v>
      </c>
      <c r="F1673" s="31" t="s">
        <v>5926</v>
      </c>
      <c r="G1673" s="42">
        <v>14192.76</v>
      </c>
      <c r="H1673" s="42">
        <v>13049.62</v>
      </c>
      <c r="I1673" s="42">
        <v>13435.68</v>
      </c>
      <c r="J1673" s="42">
        <v>15976.41</v>
      </c>
    </row>
    <row r="1674" spans="1:10" x14ac:dyDescent="0.35">
      <c r="A1674" s="29" t="s">
        <v>1317</v>
      </c>
      <c r="B1674" s="29">
        <v>77214</v>
      </c>
      <c r="C1674" s="29" t="s">
        <v>5224</v>
      </c>
      <c r="D1674" s="29" t="s">
        <v>5226</v>
      </c>
      <c r="E1674" s="32" t="s">
        <v>5225</v>
      </c>
      <c r="F1674" s="31" t="s">
        <v>5926</v>
      </c>
      <c r="G1674" s="42">
        <v>12523.24</v>
      </c>
      <c r="H1674" s="42">
        <v>11514.57</v>
      </c>
      <c r="I1674" s="42">
        <v>11855.21</v>
      </c>
      <c r="J1674" s="42">
        <v>14097.08</v>
      </c>
    </row>
    <row r="1675" spans="1:10" x14ac:dyDescent="0.35">
      <c r="A1675" s="29" t="s">
        <v>1317</v>
      </c>
      <c r="B1675" s="29">
        <v>77222</v>
      </c>
      <c r="C1675" s="29" t="s">
        <v>5227</v>
      </c>
      <c r="D1675" s="29" t="s">
        <v>5229</v>
      </c>
      <c r="E1675" s="32" t="s">
        <v>5228</v>
      </c>
      <c r="F1675" s="31" t="s">
        <v>5926</v>
      </c>
      <c r="G1675" s="42">
        <v>12791.82</v>
      </c>
      <c r="H1675" s="42">
        <v>11761.51</v>
      </c>
      <c r="I1675" s="42">
        <v>12109.47</v>
      </c>
      <c r="J1675" s="42">
        <v>14399.41</v>
      </c>
    </row>
    <row r="1676" spans="1:10" x14ac:dyDescent="0.35">
      <c r="A1676" s="29" t="s">
        <v>1358</v>
      </c>
      <c r="B1676" s="29">
        <v>10439</v>
      </c>
      <c r="C1676" s="29" t="s">
        <v>5230</v>
      </c>
      <c r="D1676" s="29" t="s">
        <v>5232</v>
      </c>
      <c r="E1676" s="32" t="s">
        <v>5231</v>
      </c>
      <c r="F1676" s="31" t="s">
        <v>5926</v>
      </c>
      <c r="G1676" s="42">
        <v>11565.31</v>
      </c>
      <c r="H1676" s="42">
        <v>10633.8</v>
      </c>
      <c r="I1676" s="42">
        <v>10948.39</v>
      </c>
      <c r="J1676" s="42">
        <v>13018.76</v>
      </c>
    </row>
    <row r="1677" spans="1:10" x14ac:dyDescent="0.35">
      <c r="A1677" s="29" t="s">
        <v>1358</v>
      </c>
      <c r="B1677" s="29">
        <v>10439</v>
      </c>
      <c r="C1677" s="29" t="s">
        <v>5233</v>
      </c>
      <c r="D1677" s="29" t="s">
        <v>5234</v>
      </c>
      <c r="E1677" s="32" t="s">
        <v>4660</v>
      </c>
      <c r="F1677" s="31" t="s">
        <v>5926</v>
      </c>
      <c r="G1677" s="42">
        <v>11945.31</v>
      </c>
      <c r="H1677" s="42">
        <v>10983.19</v>
      </c>
      <c r="I1677" s="42">
        <v>11308.12</v>
      </c>
      <c r="J1677" s="42">
        <v>13446.52</v>
      </c>
    </row>
    <row r="1678" spans="1:10" x14ac:dyDescent="0.35">
      <c r="A1678" s="29" t="s">
        <v>1358</v>
      </c>
      <c r="B1678" s="29">
        <v>10439</v>
      </c>
      <c r="C1678" s="29" t="s">
        <v>5235</v>
      </c>
      <c r="D1678" s="29" t="s">
        <v>5237</v>
      </c>
      <c r="E1678" s="32" t="s">
        <v>5236</v>
      </c>
      <c r="F1678" s="31" t="s">
        <v>5926</v>
      </c>
      <c r="G1678" s="42">
        <v>11997.85</v>
      </c>
      <c r="H1678" s="42">
        <v>11031.5</v>
      </c>
      <c r="I1678" s="42">
        <v>11357.85</v>
      </c>
      <c r="J1678" s="42">
        <v>13505.66</v>
      </c>
    </row>
    <row r="1679" spans="1:10" x14ac:dyDescent="0.35">
      <c r="A1679" s="29" t="s">
        <v>1358</v>
      </c>
      <c r="B1679" s="29">
        <v>10439</v>
      </c>
      <c r="C1679" s="29" t="s">
        <v>5238</v>
      </c>
      <c r="D1679" s="29" t="s">
        <v>5240</v>
      </c>
      <c r="E1679" s="32" t="s">
        <v>5239</v>
      </c>
      <c r="F1679" s="31" t="s">
        <v>5926</v>
      </c>
      <c r="G1679" s="42">
        <v>13300.68</v>
      </c>
      <c r="H1679" s="42">
        <v>12229.39</v>
      </c>
      <c r="I1679" s="42">
        <v>12591.18</v>
      </c>
      <c r="J1679" s="42">
        <v>14972.22</v>
      </c>
    </row>
    <row r="1680" spans="1:10" x14ac:dyDescent="0.35">
      <c r="A1680" s="29" t="s">
        <v>1358</v>
      </c>
      <c r="B1680" s="29">
        <v>10439</v>
      </c>
      <c r="C1680" s="29" t="s">
        <v>5241</v>
      </c>
      <c r="D1680" s="29" t="s">
        <v>5243</v>
      </c>
      <c r="E1680" s="32" t="s">
        <v>5242</v>
      </c>
      <c r="F1680" s="31" t="s">
        <v>5926</v>
      </c>
      <c r="G1680" s="42">
        <v>15614.59</v>
      </c>
      <c r="H1680" s="42">
        <v>14356.93</v>
      </c>
      <c r="I1680" s="42">
        <v>14781.66</v>
      </c>
      <c r="J1680" s="42">
        <v>17576.93</v>
      </c>
    </row>
    <row r="1681" spans="1:10" x14ac:dyDescent="0.35">
      <c r="A1681" s="29" t="s">
        <v>1358</v>
      </c>
      <c r="B1681" s="29">
        <v>10439</v>
      </c>
      <c r="C1681" s="29" t="s">
        <v>5244</v>
      </c>
      <c r="D1681" s="29" t="s">
        <v>5246</v>
      </c>
      <c r="E1681" s="32" t="s">
        <v>5245</v>
      </c>
      <c r="F1681" s="31" t="s">
        <v>5926</v>
      </c>
      <c r="G1681" s="42">
        <v>15525.14</v>
      </c>
      <c r="H1681" s="42">
        <v>14274.68</v>
      </c>
      <c r="I1681" s="42">
        <v>14696.98</v>
      </c>
      <c r="J1681" s="42">
        <v>17476.23</v>
      </c>
    </row>
    <row r="1682" spans="1:10" x14ac:dyDescent="0.35">
      <c r="A1682" s="29" t="s">
        <v>1358</v>
      </c>
      <c r="B1682" s="29">
        <v>10439</v>
      </c>
      <c r="C1682" s="29" t="s">
        <v>5247</v>
      </c>
      <c r="D1682" s="29" t="s">
        <v>5249</v>
      </c>
      <c r="E1682" s="32" t="s">
        <v>5248</v>
      </c>
      <c r="F1682" s="31" t="s">
        <v>5926</v>
      </c>
      <c r="G1682" s="42">
        <v>15528.76</v>
      </c>
      <c r="H1682" s="42">
        <v>14278.01</v>
      </c>
      <c r="I1682" s="42">
        <v>14700.41</v>
      </c>
      <c r="J1682" s="42">
        <v>17480.310000000001</v>
      </c>
    </row>
    <row r="1683" spans="1:10" x14ac:dyDescent="0.35">
      <c r="A1683" s="29" t="s">
        <v>1358</v>
      </c>
      <c r="B1683" s="29">
        <v>10439</v>
      </c>
      <c r="C1683" s="29" t="s">
        <v>5250</v>
      </c>
      <c r="D1683" s="29" t="s">
        <v>5252</v>
      </c>
      <c r="E1683" s="32" t="s">
        <v>5251</v>
      </c>
      <c r="F1683" s="31" t="s">
        <v>5926</v>
      </c>
      <c r="G1683" s="42">
        <v>13670.54</v>
      </c>
      <c r="H1683" s="42">
        <v>12569.46</v>
      </c>
      <c r="I1683" s="42">
        <v>12941.32</v>
      </c>
      <c r="J1683" s="42">
        <v>15388.56</v>
      </c>
    </row>
    <row r="1684" spans="1:10" x14ac:dyDescent="0.35">
      <c r="A1684" s="29" t="s">
        <v>1358</v>
      </c>
      <c r="B1684" s="29">
        <v>10439</v>
      </c>
      <c r="C1684" s="29" t="s">
        <v>5253</v>
      </c>
      <c r="D1684" s="29" t="s">
        <v>5255</v>
      </c>
      <c r="E1684" s="32" t="s">
        <v>5254</v>
      </c>
      <c r="F1684" s="31" t="s">
        <v>5926</v>
      </c>
      <c r="G1684" s="42">
        <v>13237.27</v>
      </c>
      <c r="H1684" s="42">
        <v>12171.08</v>
      </c>
      <c r="I1684" s="42">
        <v>12531.15</v>
      </c>
      <c r="J1684" s="42">
        <v>14900.84</v>
      </c>
    </row>
    <row r="1685" spans="1:10" x14ac:dyDescent="0.35">
      <c r="A1685" s="29" t="s">
        <v>1358</v>
      </c>
      <c r="B1685" s="29">
        <v>10439</v>
      </c>
      <c r="C1685" s="29" t="s">
        <v>5256</v>
      </c>
      <c r="D1685" s="29" t="s">
        <v>5258</v>
      </c>
      <c r="E1685" s="32" t="s">
        <v>5257</v>
      </c>
      <c r="F1685" s="31" t="s">
        <v>5926</v>
      </c>
      <c r="G1685" s="42">
        <v>12002.83</v>
      </c>
      <c r="H1685" s="42">
        <v>11036.08</v>
      </c>
      <c r="I1685" s="42">
        <v>11362.57</v>
      </c>
      <c r="J1685" s="42">
        <v>13511.27</v>
      </c>
    </row>
    <row r="1686" spans="1:10" x14ac:dyDescent="0.35">
      <c r="A1686" s="29" t="s">
        <v>1358</v>
      </c>
      <c r="B1686" s="29">
        <v>10439</v>
      </c>
      <c r="C1686" s="29" t="s">
        <v>5259</v>
      </c>
      <c r="D1686" s="29" t="s">
        <v>5261</v>
      </c>
      <c r="E1686" s="32" t="s">
        <v>5260</v>
      </c>
      <c r="F1686" s="31" t="s">
        <v>5926</v>
      </c>
      <c r="G1686" s="42">
        <v>13342.57</v>
      </c>
      <c r="H1686" s="42">
        <v>12267.91</v>
      </c>
      <c r="I1686" s="42">
        <v>12630.84</v>
      </c>
      <c r="J1686" s="42">
        <v>15019.38</v>
      </c>
    </row>
    <row r="1687" spans="1:10" x14ac:dyDescent="0.35">
      <c r="A1687" s="29" t="s">
        <v>1358</v>
      </c>
      <c r="B1687" s="29">
        <v>10439</v>
      </c>
      <c r="C1687" s="29" t="s">
        <v>5262</v>
      </c>
      <c r="D1687" s="29" t="s">
        <v>5264</v>
      </c>
      <c r="E1687" s="32" t="s">
        <v>5263</v>
      </c>
      <c r="F1687" s="31" t="s">
        <v>5926</v>
      </c>
      <c r="G1687" s="42">
        <v>15394.47</v>
      </c>
      <c r="H1687" s="42">
        <v>14154.54</v>
      </c>
      <c r="I1687" s="42">
        <v>14573.28</v>
      </c>
      <c r="J1687" s="42">
        <v>17329.14</v>
      </c>
    </row>
    <row r="1688" spans="1:10" x14ac:dyDescent="0.35">
      <c r="A1688" s="29" t="s">
        <v>1358</v>
      </c>
      <c r="B1688" s="29">
        <v>10439</v>
      </c>
      <c r="C1688" s="29" t="s">
        <v>5265</v>
      </c>
      <c r="D1688" s="29" t="s">
        <v>5267</v>
      </c>
      <c r="E1688" s="32" t="s">
        <v>5266</v>
      </c>
      <c r="F1688" s="31" t="s">
        <v>5926</v>
      </c>
      <c r="G1688" s="42">
        <v>13321.28</v>
      </c>
      <c r="H1688" s="42">
        <v>12248.33</v>
      </c>
      <c r="I1688" s="42">
        <v>12610.69</v>
      </c>
      <c r="J1688" s="42">
        <v>14995.41</v>
      </c>
    </row>
    <row r="1689" spans="1:10" x14ac:dyDescent="0.35">
      <c r="A1689" s="29" t="s">
        <v>1358</v>
      </c>
      <c r="B1689" s="29">
        <v>10439</v>
      </c>
      <c r="C1689" s="29" t="s">
        <v>5268</v>
      </c>
      <c r="D1689" s="29" t="s">
        <v>5270</v>
      </c>
      <c r="E1689" s="32" t="s">
        <v>5269</v>
      </c>
      <c r="F1689" s="31" t="s">
        <v>5926</v>
      </c>
      <c r="G1689" s="42">
        <v>11875.11</v>
      </c>
      <c r="H1689" s="42">
        <v>10918.64</v>
      </c>
      <c r="I1689" s="42">
        <v>11241.66</v>
      </c>
      <c r="J1689" s="42">
        <v>13367.49</v>
      </c>
    </row>
    <row r="1690" spans="1:10" x14ac:dyDescent="0.35">
      <c r="A1690" s="29" t="s">
        <v>1358</v>
      </c>
      <c r="B1690" s="29">
        <v>10439</v>
      </c>
      <c r="C1690" s="29" t="s">
        <v>5271</v>
      </c>
      <c r="D1690" s="29" t="s">
        <v>5273</v>
      </c>
      <c r="E1690" s="32" t="s">
        <v>5272</v>
      </c>
      <c r="F1690" s="31" t="s">
        <v>5926</v>
      </c>
      <c r="G1690" s="42">
        <v>15663.73</v>
      </c>
      <c r="H1690" s="42">
        <v>14402.11</v>
      </c>
      <c r="I1690" s="42">
        <v>14828.18</v>
      </c>
      <c r="J1690" s="42">
        <v>17632.240000000002</v>
      </c>
    </row>
    <row r="1691" spans="1:10" x14ac:dyDescent="0.35">
      <c r="A1691" s="29" t="s">
        <v>1358</v>
      </c>
      <c r="B1691" s="29">
        <v>10439</v>
      </c>
      <c r="C1691" s="29" t="s">
        <v>5274</v>
      </c>
      <c r="D1691" s="29" t="s">
        <v>5276</v>
      </c>
      <c r="E1691" s="32" t="s">
        <v>5275</v>
      </c>
      <c r="F1691" s="31" t="s">
        <v>5926</v>
      </c>
      <c r="G1691" s="42">
        <v>15423.91</v>
      </c>
      <c r="H1691" s="42">
        <v>14181.6</v>
      </c>
      <c r="I1691" s="42">
        <v>14601.15</v>
      </c>
      <c r="J1691" s="42">
        <v>17362.28</v>
      </c>
    </row>
    <row r="1692" spans="1:10" ht="31" x14ac:dyDescent="0.35">
      <c r="A1692" s="29" t="s">
        <v>1358</v>
      </c>
      <c r="B1692" s="29">
        <v>10439</v>
      </c>
      <c r="C1692" s="29" t="s">
        <v>5277</v>
      </c>
      <c r="D1692" s="29" t="s">
        <v>5279</v>
      </c>
      <c r="E1692" s="32" t="s">
        <v>5278</v>
      </c>
      <c r="F1692" s="31" t="s">
        <v>5926</v>
      </c>
      <c r="G1692" s="42">
        <v>13203.75</v>
      </c>
      <c r="H1692" s="42">
        <v>12140.27</v>
      </c>
      <c r="I1692" s="42">
        <v>12499.43</v>
      </c>
      <c r="J1692" s="42">
        <v>14863.11</v>
      </c>
    </row>
    <row r="1693" spans="1:10" ht="31" x14ac:dyDescent="0.35">
      <c r="A1693" s="29" t="s">
        <v>1358</v>
      </c>
      <c r="B1693" s="29">
        <v>10439</v>
      </c>
      <c r="C1693" s="29" t="s">
        <v>5280</v>
      </c>
      <c r="D1693" s="29" t="s">
        <v>5282</v>
      </c>
      <c r="E1693" s="32" t="s">
        <v>5281</v>
      </c>
      <c r="F1693" s="31" t="s">
        <v>5926</v>
      </c>
      <c r="G1693" s="42">
        <v>15335.19</v>
      </c>
      <c r="H1693" s="42">
        <v>14100.03</v>
      </c>
      <c r="I1693" s="42">
        <v>14517.17</v>
      </c>
      <c r="J1693" s="42">
        <v>17262.419999999998</v>
      </c>
    </row>
    <row r="1694" spans="1:10" x14ac:dyDescent="0.35">
      <c r="A1694" s="29" t="s">
        <v>1358</v>
      </c>
      <c r="B1694" s="29">
        <v>10439</v>
      </c>
      <c r="C1694" s="29" t="s">
        <v>5283</v>
      </c>
      <c r="D1694" s="29" t="s">
        <v>5285</v>
      </c>
      <c r="E1694" s="32" t="s">
        <v>5284</v>
      </c>
      <c r="F1694" s="31" t="s">
        <v>5926</v>
      </c>
      <c r="G1694" s="42">
        <v>14783.14</v>
      </c>
      <c r="H1694" s="42">
        <v>13592.45</v>
      </c>
      <c r="I1694" s="42">
        <v>13994.57</v>
      </c>
      <c r="J1694" s="42">
        <v>16640.990000000002</v>
      </c>
    </row>
    <row r="1695" spans="1:10" x14ac:dyDescent="0.35">
      <c r="A1695" s="29" t="s">
        <v>1358</v>
      </c>
      <c r="B1695" s="29">
        <v>10439</v>
      </c>
      <c r="C1695" s="29" t="s">
        <v>5286</v>
      </c>
      <c r="D1695" s="29" t="s">
        <v>5288</v>
      </c>
      <c r="E1695" s="32" t="s">
        <v>5287</v>
      </c>
      <c r="F1695" s="31" t="s">
        <v>5926</v>
      </c>
      <c r="G1695" s="42">
        <v>13774.6</v>
      </c>
      <c r="H1695" s="42">
        <v>12665.14</v>
      </c>
      <c r="I1695" s="42">
        <v>13039.82</v>
      </c>
      <c r="J1695" s="42">
        <v>15505.7</v>
      </c>
    </row>
    <row r="1696" spans="1:10" x14ac:dyDescent="0.35">
      <c r="A1696" s="29" t="str">
        <f>TEXT(43,"00")</f>
        <v>43</v>
      </c>
      <c r="B1696" s="29">
        <v>69369</v>
      </c>
      <c r="C1696" s="29" t="s">
        <v>5928</v>
      </c>
      <c r="D1696" s="29" t="s">
        <v>5929</v>
      </c>
      <c r="E1696" s="31" t="s">
        <v>1360</v>
      </c>
      <c r="F1696" s="31" t="s">
        <v>5927</v>
      </c>
      <c r="G1696" s="42">
        <v>15358.69</v>
      </c>
      <c r="H1696" s="42">
        <v>14121.64</v>
      </c>
      <c r="I1696" s="42">
        <v>14539.41</v>
      </c>
      <c r="J1696" s="42">
        <v>17288.87</v>
      </c>
    </row>
    <row r="1697" spans="1:10" x14ac:dyDescent="0.35">
      <c r="A1697" s="29" t="s">
        <v>1358</v>
      </c>
      <c r="B1697" s="29">
        <v>69369</v>
      </c>
      <c r="C1697" s="29" t="s">
        <v>5289</v>
      </c>
      <c r="D1697" s="29" t="s">
        <v>5291</v>
      </c>
      <c r="E1697" s="32" t="s">
        <v>5290</v>
      </c>
      <c r="F1697" s="31" t="s">
        <v>5926</v>
      </c>
      <c r="G1697" s="42">
        <v>14649.36</v>
      </c>
      <c r="H1697" s="42">
        <v>13469.44</v>
      </c>
      <c r="I1697" s="42">
        <v>13867.92</v>
      </c>
      <c r="J1697" s="42">
        <v>16490.39</v>
      </c>
    </row>
    <row r="1698" spans="1:10" x14ac:dyDescent="0.35">
      <c r="A1698" s="29" t="s">
        <v>1358</v>
      </c>
      <c r="B1698" s="29">
        <v>69369</v>
      </c>
      <c r="C1698" s="29" t="s">
        <v>5292</v>
      </c>
      <c r="D1698" s="29" t="s">
        <v>5294</v>
      </c>
      <c r="E1698" s="32" t="s">
        <v>5293</v>
      </c>
      <c r="F1698" s="31" t="s">
        <v>5926</v>
      </c>
      <c r="G1698" s="42">
        <v>15550.05</v>
      </c>
      <c r="H1698" s="42">
        <v>14297.58</v>
      </c>
      <c r="I1698" s="42">
        <v>14720.56</v>
      </c>
      <c r="J1698" s="42">
        <v>17504.27</v>
      </c>
    </row>
    <row r="1699" spans="1:10" x14ac:dyDescent="0.35">
      <c r="A1699" s="29" t="s">
        <v>1358</v>
      </c>
      <c r="B1699" s="29">
        <v>69369</v>
      </c>
      <c r="C1699" s="29" t="s">
        <v>5295</v>
      </c>
      <c r="D1699" s="29" t="s">
        <v>5297</v>
      </c>
      <c r="E1699" s="32" t="s">
        <v>5296</v>
      </c>
      <c r="F1699" s="31" t="s">
        <v>5926</v>
      </c>
      <c r="G1699" s="42">
        <v>15249.93</v>
      </c>
      <c r="H1699" s="42">
        <v>14021.64</v>
      </c>
      <c r="I1699" s="42">
        <v>14436.46</v>
      </c>
      <c r="J1699" s="42">
        <v>17166.439999999999</v>
      </c>
    </row>
    <row r="1700" spans="1:10" x14ac:dyDescent="0.35">
      <c r="A1700" s="29" t="str">
        <f>TEXT(43,"00")</f>
        <v>43</v>
      </c>
      <c r="B1700" s="29">
        <v>69377</v>
      </c>
      <c r="C1700" s="29" t="s">
        <v>5928</v>
      </c>
      <c r="D1700" s="29" t="s">
        <v>5929</v>
      </c>
      <c r="E1700" s="31" t="s">
        <v>1362</v>
      </c>
      <c r="F1700" s="31" t="s">
        <v>5927</v>
      </c>
      <c r="G1700" s="42">
        <v>12279.34</v>
      </c>
      <c r="H1700" s="42">
        <v>11290.31</v>
      </c>
      <c r="I1700" s="42">
        <v>11624.33</v>
      </c>
      <c r="J1700" s="42">
        <v>13822.53</v>
      </c>
    </row>
    <row r="1701" spans="1:10" x14ac:dyDescent="0.35">
      <c r="A1701" s="29" t="str">
        <f>TEXT(43,"00")</f>
        <v>43</v>
      </c>
      <c r="B1701" s="29">
        <v>69385</v>
      </c>
      <c r="C1701" s="29" t="s">
        <v>5928</v>
      </c>
      <c r="D1701" s="29" t="s">
        <v>5929</v>
      </c>
      <c r="E1701" s="31" t="s">
        <v>1364</v>
      </c>
      <c r="F1701" s="31" t="s">
        <v>5927</v>
      </c>
      <c r="G1701" s="42">
        <v>11759.84</v>
      </c>
      <c r="H1701" s="42">
        <v>10812.66</v>
      </c>
      <c r="I1701" s="42">
        <v>11132.54</v>
      </c>
      <c r="J1701" s="42">
        <v>13237.74</v>
      </c>
    </row>
    <row r="1702" spans="1:10" x14ac:dyDescent="0.35">
      <c r="A1702" s="29" t="s">
        <v>1358</v>
      </c>
      <c r="B1702" s="29">
        <v>69385</v>
      </c>
      <c r="C1702" s="29" t="s">
        <v>5298</v>
      </c>
      <c r="D1702" s="29" t="s">
        <v>5300</v>
      </c>
      <c r="E1702" s="32" t="s">
        <v>5299</v>
      </c>
      <c r="F1702" s="31" t="s">
        <v>5926</v>
      </c>
      <c r="G1702" s="42">
        <v>12025.48</v>
      </c>
      <c r="H1702" s="42">
        <v>11056.9</v>
      </c>
      <c r="I1702" s="42">
        <v>11384.01</v>
      </c>
      <c r="J1702" s="42">
        <v>13536.76</v>
      </c>
    </row>
    <row r="1703" spans="1:10" x14ac:dyDescent="0.35">
      <c r="A1703" s="29" t="s">
        <v>1358</v>
      </c>
      <c r="B1703" s="29">
        <v>69385</v>
      </c>
      <c r="C1703" s="29" t="s">
        <v>5301</v>
      </c>
      <c r="D1703" s="29" t="s">
        <v>5303</v>
      </c>
      <c r="E1703" s="32" t="s">
        <v>5302</v>
      </c>
      <c r="F1703" s="31" t="s">
        <v>5926</v>
      </c>
      <c r="G1703" s="42">
        <v>12150.71</v>
      </c>
      <c r="H1703" s="42">
        <v>11172.04</v>
      </c>
      <c r="I1703" s="42">
        <v>11502.56</v>
      </c>
      <c r="J1703" s="42">
        <v>13677.73</v>
      </c>
    </row>
    <row r="1704" spans="1:10" x14ac:dyDescent="0.35">
      <c r="A1704" s="29" t="s">
        <v>1358</v>
      </c>
      <c r="B1704" s="29">
        <v>69385</v>
      </c>
      <c r="C1704" s="29" t="s">
        <v>5304</v>
      </c>
      <c r="D1704" s="29" t="s">
        <v>5306</v>
      </c>
      <c r="E1704" s="32" t="s">
        <v>5305</v>
      </c>
      <c r="F1704" s="31" t="s">
        <v>5926</v>
      </c>
      <c r="G1704" s="42">
        <v>11856.31</v>
      </c>
      <c r="H1704" s="42">
        <v>10901.36</v>
      </c>
      <c r="I1704" s="42">
        <v>11223.86</v>
      </c>
      <c r="J1704" s="42">
        <v>13346.34</v>
      </c>
    </row>
    <row r="1705" spans="1:10" x14ac:dyDescent="0.35">
      <c r="A1705" s="29" t="s">
        <v>1358</v>
      </c>
      <c r="B1705" s="29">
        <v>69385</v>
      </c>
      <c r="C1705" s="29" t="s">
        <v>5307</v>
      </c>
      <c r="D1705" s="29" t="s">
        <v>5309</v>
      </c>
      <c r="E1705" s="32" t="s">
        <v>5308</v>
      </c>
      <c r="F1705" s="31" t="s">
        <v>5926</v>
      </c>
      <c r="G1705" s="42">
        <v>12061.94</v>
      </c>
      <c r="H1705" s="42">
        <v>11090.42</v>
      </c>
      <c r="I1705" s="42">
        <v>11418.52</v>
      </c>
      <c r="J1705" s="42">
        <v>13577.8</v>
      </c>
    </row>
    <row r="1706" spans="1:10" x14ac:dyDescent="0.35">
      <c r="A1706" s="29" t="str">
        <f>TEXT(43,"00")</f>
        <v>43</v>
      </c>
      <c r="B1706" s="29">
        <v>69393</v>
      </c>
      <c r="C1706" s="29" t="s">
        <v>5928</v>
      </c>
      <c r="D1706" s="29" t="s">
        <v>5929</v>
      </c>
      <c r="E1706" s="31" t="s">
        <v>1366</v>
      </c>
      <c r="F1706" s="31" t="s">
        <v>5927</v>
      </c>
      <c r="G1706" s="42">
        <v>15768.69</v>
      </c>
      <c r="H1706" s="42">
        <v>14498.62</v>
      </c>
      <c r="I1706" s="42">
        <v>14927.55</v>
      </c>
      <c r="J1706" s="42">
        <v>17750.400000000001</v>
      </c>
    </row>
    <row r="1707" spans="1:10" x14ac:dyDescent="0.35">
      <c r="A1707" s="29" t="s">
        <v>1358</v>
      </c>
      <c r="B1707" s="29">
        <v>69393</v>
      </c>
      <c r="C1707" s="29" t="s">
        <v>5310</v>
      </c>
      <c r="D1707" s="29" t="s">
        <v>5312</v>
      </c>
      <c r="E1707" s="32" t="s">
        <v>5311</v>
      </c>
      <c r="F1707" s="31" t="s">
        <v>5926</v>
      </c>
      <c r="G1707" s="42">
        <v>11987.43</v>
      </c>
      <c r="H1707" s="42">
        <v>11021.92</v>
      </c>
      <c r="I1707" s="42">
        <v>11347.99</v>
      </c>
      <c r="J1707" s="42">
        <v>13493.94</v>
      </c>
    </row>
    <row r="1708" spans="1:10" x14ac:dyDescent="0.35">
      <c r="A1708" s="29" t="s">
        <v>1358</v>
      </c>
      <c r="B1708" s="29">
        <v>69393</v>
      </c>
      <c r="C1708" s="29" t="s">
        <v>5313</v>
      </c>
      <c r="D1708" s="29" t="s">
        <v>5315</v>
      </c>
      <c r="E1708" s="32" t="s">
        <v>5314</v>
      </c>
      <c r="F1708" s="31" t="s">
        <v>5926</v>
      </c>
      <c r="G1708" s="42">
        <v>12247.41</v>
      </c>
      <c r="H1708" s="42">
        <v>11260.95</v>
      </c>
      <c r="I1708" s="42">
        <v>11594.1</v>
      </c>
      <c r="J1708" s="42">
        <v>13786.58</v>
      </c>
    </row>
    <row r="1709" spans="1:10" x14ac:dyDescent="0.35">
      <c r="A1709" s="29" t="s">
        <v>1358</v>
      </c>
      <c r="B1709" s="29">
        <v>69393</v>
      </c>
      <c r="C1709" s="29" t="s">
        <v>5316</v>
      </c>
      <c r="D1709" s="29" t="s">
        <v>5318</v>
      </c>
      <c r="E1709" s="32" t="s">
        <v>5317</v>
      </c>
      <c r="F1709" s="31" t="s">
        <v>5926</v>
      </c>
      <c r="G1709" s="42">
        <v>14731.17</v>
      </c>
      <c r="H1709" s="42">
        <v>13544.66</v>
      </c>
      <c r="I1709" s="42">
        <v>13945.37</v>
      </c>
      <c r="J1709" s="42">
        <v>16582.48</v>
      </c>
    </row>
    <row r="1710" spans="1:10" x14ac:dyDescent="0.35">
      <c r="A1710" s="29" t="s">
        <v>1358</v>
      </c>
      <c r="B1710" s="29">
        <v>69393</v>
      </c>
      <c r="C1710" s="29" t="s">
        <v>5319</v>
      </c>
      <c r="D1710" s="29" t="s">
        <v>5321</v>
      </c>
      <c r="E1710" s="32" t="s">
        <v>5320</v>
      </c>
      <c r="F1710" s="31" t="s">
        <v>5926</v>
      </c>
      <c r="G1710" s="42">
        <v>12347.73</v>
      </c>
      <c r="H1710" s="42">
        <v>11353.2</v>
      </c>
      <c r="I1710" s="42">
        <v>11689.07</v>
      </c>
      <c r="J1710" s="42">
        <v>13899.51</v>
      </c>
    </row>
    <row r="1711" spans="1:10" x14ac:dyDescent="0.35">
      <c r="A1711" s="29" t="s">
        <v>1358</v>
      </c>
      <c r="B1711" s="29">
        <v>69393</v>
      </c>
      <c r="C1711" s="29" t="s">
        <v>5322</v>
      </c>
      <c r="D1711" s="29" t="s">
        <v>5324</v>
      </c>
      <c r="E1711" s="32" t="s">
        <v>5323</v>
      </c>
      <c r="F1711" s="31" t="s">
        <v>5926</v>
      </c>
      <c r="G1711" s="42">
        <v>13497.3</v>
      </c>
      <c r="H1711" s="42">
        <v>12410.17</v>
      </c>
      <c r="I1711" s="42">
        <v>12777.32</v>
      </c>
      <c r="J1711" s="42">
        <v>15193.55</v>
      </c>
    </row>
    <row r="1712" spans="1:10" x14ac:dyDescent="0.35">
      <c r="A1712" s="29" t="s">
        <v>1358</v>
      </c>
      <c r="B1712" s="29">
        <v>69393</v>
      </c>
      <c r="C1712" s="29" t="s">
        <v>5325</v>
      </c>
      <c r="D1712" s="29" t="s">
        <v>5327</v>
      </c>
      <c r="E1712" s="32" t="s">
        <v>5326</v>
      </c>
      <c r="F1712" s="31" t="s">
        <v>5926</v>
      </c>
      <c r="G1712" s="42">
        <v>11964.33</v>
      </c>
      <c r="H1712" s="42">
        <v>11000.68</v>
      </c>
      <c r="I1712" s="42">
        <v>11326.12</v>
      </c>
      <c r="J1712" s="42">
        <v>13467.93</v>
      </c>
    </row>
    <row r="1713" spans="1:10" x14ac:dyDescent="0.35">
      <c r="A1713" s="29" t="s">
        <v>1358</v>
      </c>
      <c r="B1713" s="29">
        <v>69393</v>
      </c>
      <c r="C1713" s="29" t="s">
        <v>5328</v>
      </c>
      <c r="D1713" s="29" t="s">
        <v>5330</v>
      </c>
      <c r="E1713" s="32" t="s">
        <v>5329</v>
      </c>
      <c r="F1713" s="31" t="s">
        <v>5926</v>
      </c>
      <c r="G1713" s="42">
        <v>13320.21</v>
      </c>
      <c r="H1713" s="42">
        <v>12247.34</v>
      </c>
      <c r="I1713" s="42">
        <v>12609.67</v>
      </c>
      <c r="J1713" s="42">
        <v>14994.2</v>
      </c>
    </row>
    <row r="1714" spans="1:10" x14ac:dyDescent="0.35">
      <c r="A1714" s="29" t="s">
        <v>1358</v>
      </c>
      <c r="B1714" s="29">
        <v>69393</v>
      </c>
      <c r="C1714" s="29" t="s">
        <v>5331</v>
      </c>
      <c r="D1714" s="29" t="s">
        <v>5333</v>
      </c>
      <c r="E1714" s="32" t="s">
        <v>5332</v>
      </c>
      <c r="F1714" s="31" t="s">
        <v>5926</v>
      </c>
      <c r="G1714" s="42">
        <v>11829.59</v>
      </c>
      <c r="H1714" s="42">
        <v>10876.79</v>
      </c>
      <c r="I1714" s="42">
        <v>11198.57</v>
      </c>
      <c r="J1714" s="42">
        <v>13316.26</v>
      </c>
    </row>
    <row r="1715" spans="1:10" x14ac:dyDescent="0.35">
      <c r="A1715" s="29" t="s">
        <v>1358</v>
      </c>
      <c r="B1715" s="29">
        <v>69393</v>
      </c>
      <c r="C1715" s="29" t="s">
        <v>5334</v>
      </c>
      <c r="D1715" s="29" t="s">
        <v>5336</v>
      </c>
      <c r="E1715" s="32" t="s">
        <v>5335</v>
      </c>
      <c r="F1715" s="31" t="s">
        <v>5926</v>
      </c>
      <c r="G1715" s="42">
        <v>14257.64</v>
      </c>
      <c r="H1715" s="42">
        <v>13109.27</v>
      </c>
      <c r="I1715" s="42">
        <v>13497.1</v>
      </c>
      <c r="J1715" s="42">
        <v>16049.44</v>
      </c>
    </row>
    <row r="1716" spans="1:10" x14ac:dyDescent="0.35">
      <c r="A1716" s="29" t="s">
        <v>1358</v>
      </c>
      <c r="B1716" s="29">
        <v>69393</v>
      </c>
      <c r="C1716" s="29" t="s">
        <v>5337</v>
      </c>
      <c r="D1716" s="29" t="s">
        <v>5339</v>
      </c>
      <c r="E1716" s="32" t="s">
        <v>5338</v>
      </c>
      <c r="F1716" s="31" t="s">
        <v>5926</v>
      </c>
      <c r="G1716" s="42">
        <v>11910.44</v>
      </c>
      <c r="H1716" s="42">
        <v>10951.12</v>
      </c>
      <c r="I1716" s="42">
        <v>11275.1</v>
      </c>
      <c r="J1716" s="42">
        <v>13407.26</v>
      </c>
    </row>
    <row r="1717" spans="1:10" x14ac:dyDescent="0.35">
      <c r="A1717" s="29" t="s">
        <v>1358</v>
      </c>
      <c r="B1717" s="29">
        <v>69393</v>
      </c>
      <c r="C1717" s="29" t="s">
        <v>5340</v>
      </c>
      <c r="D1717" s="29" t="s">
        <v>5342</v>
      </c>
      <c r="E1717" s="32" t="s">
        <v>5341</v>
      </c>
      <c r="F1717" s="31" t="s">
        <v>5926</v>
      </c>
      <c r="G1717" s="42">
        <v>14286.51</v>
      </c>
      <c r="H1717" s="42">
        <v>13135.82</v>
      </c>
      <c r="I1717" s="42">
        <v>13524.43</v>
      </c>
      <c r="J1717" s="42">
        <v>16081.95</v>
      </c>
    </row>
    <row r="1718" spans="1:10" x14ac:dyDescent="0.35">
      <c r="A1718" s="29" t="str">
        <f>TEXT(43,"00")</f>
        <v>43</v>
      </c>
      <c r="B1718" s="29">
        <v>69401</v>
      </c>
      <c r="C1718" s="29" t="s">
        <v>5928</v>
      </c>
      <c r="D1718" s="29" t="s">
        <v>5929</v>
      </c>
      <c r="E1718" s="31" t="s">
        <v>1368</v>
      </c>
      <c r="F1718" s="31" t="s">
        <v>5927</v>
      </c>
      <c r="G1718" s="42">
        <v>12264.85</v>
      </c>
      <c r="H1718" s="42">
        <v>11276.99</v>
      </c>
      <c r="I1718" s="42">
        <v>11610.61</v>
      </c>
      <c r="J1718" s="42">
        <v>13806.21</v>
      </c>
    </row>
    <row r="1719" spans="1:10" x14ac:dyDescent="0.35">
      <c r="A1719" s="29" t="str">
        <f>TEXT(43,"00")</f>
        <v>43</v>
      </c>
      <c r="B1719" s="29">
        <v>69419</v>
      </c>
      <c r="C1719" s="29" t="s">
        <v>5928</v>
      </c>
      <c r="D1719" s="29" t="s">
        <v>5929</v>
      </c>
      <c r="E1719" s="31" t="s">
        <v>1370</v>
      </c>
      <c r="F1719" s="31" t="s">
        <v>5927</v>
      </c>
      <c r="G1719" s="42">
        <v>12032.27</v>
      </c>
      <c r="H1719" s="42">
        <v>11063.15</v>
      </c>
      <c r="I1719" s="42">
        <v>11390.44</v>
      </c>
      <c r="J1719" s="42">
        <v>13544.41</v>
      </c>
    </row>
    <row r="1720" spans="1:10" x14ac:dyDescent="0.35">
      <c r="A1720" s="29" t="str">
        <f>TEXT(43,"00")</f>
        <v>43</v>
      </c>
      <c r="B1720" s="29">
        <v>69427</v>
      </c>
      <c r="C1720" s="29" t="s">
        <v>5928</v>
      </c>
      <c r="D1720" s="29" t="s">
        <v>5929</v>
      </c>
      <c r="E1720" s="31" t="s">
        <v>1372</v>
      </c>
      <c r="F1720" s="31" t="s">
        <v>5927</v>
      </c>
      <c r="G1720" s="42">
        <v>13065.16</v>
      </c>
      <c r="H1720" s="42">
        <v>12012.84</v>
      </c>
      <c r="I1720" s="42">
        <v>12368.23</v>
      </c>
      <c r="J1720" s="42">
        <v>14707.1</v>
      </c>
    </row>
    <row r="1721" spans="1:10" ht="31" x14ac:dyDescent="0.35">
      <c r="A1721" s="29" t="s">
        <v>1358</v>
      </c>
      <c r="B1721" s="29">
        <v>69427</v>
      </c>
      <c r="C1721" s="29" t="s">
        <v>5343</v>
      </c>
      <c r="D1721" s="29" t="s">
        <v>5345</v>
      </c>
      <c r="E1721" s="32" t="s">
        <v>5344</v>
      </c>
      <c r="F1721" s="31" t="s">
        <v>5926</v>
      </c>
      <c r="G1721" s="42">
        <v>15716.95</v>
      </c>
      <c r="H1721" s="42">
        <v>14451.04</v>
      </c>
      <c r="I1721" s="42">
        <v>14878.56</v>
      </c>
      <c r="J1721" s="42">
        <v>17692.150000000001</v>
      </c>
    </row>
    <row r="1722" spans="1:10" x14ac:dyDescent="0.35">
      <c r="A1722" s="29" t="s">
        <v>1358</v>
      </c>
      <c r="B1722" s="29">
        <v>69427</v>
      </c>
      <c r="C1722" s="29" t="s">
        <v>5346</v>
      </c>
      <c r="D1722" s="29" t="s">
        <v>5348</v>
      </c>
      <c r="E1722" s="32" t="s">
        <v>5347</v>
      </c>
      <c r="F1722" s="31" t="s">
        <v>5926</v>
      </c>
      <c r="G1722" s="42">
        <v>14398.16</v>
      </c>
      <c r="H1722" s="42">
        <v>13238.47</v>
      </c>
      <c r="I1722" s="42">
        <v>13630.12</v>
      </c>
      <c r="J1722" s="42">
        <v>16207.62</v>
      </c>
    </row>
    <row r="1723" spans="1:10" x14ac:dyDescent="0.35">
      <c r="A1723" s="29" t="s">
        <v>1358</v>
      </c>
      <c r="B1723" s="29">
        <v>69427</v>
      </c>
      <c r="C1723" s="29" t="s">
        <v>5349</v>
      </c>
      <c r="D1723" s="29" t="s">
        <v>5351</v>
      </c>
      <c r="E1723" s="32" t="s">
        <v>5350</v>
      </c>
      <c r="F1723" s="31" t="s">
        <v>5926</v>
      </c>
      <c r="G1723" s="42">
        <v>15569.07</v>
      </c>
      <c r="H1723" s="42">
        <v>14315.07</v>
      </c>
      <c r="I1723" s="42">
        <v>14738.57</v>
      </c>
      <c r="J1723" s="42">
        <v>17525.689999999999</v>
      </c>
    </row>
    <row r="1724" spans="1:10" x14ac:dyDescent="0.35">
      <c r="A1724" s="29" t="s">
        <v>1358</v>
      </c>
      <c r="B1724" s="29">
        <v>69427</v>
      </c>
      <c r="C1724" s="29" t="s">
        <v>5352</v>
      </c>
      <c r="D1724" s="29" t="s">
        <v>5354</v>
      </c>
      <c r="E1724" s="32" t="s">
        <v>5353</v>
      </c>
      <c r="F1724" s="31" t="s">
        <v>5926</v>
      </c>
      <c r="G1724" s="42">
        <v>15446.33</v>
      </c>
      <c r="H1724" s="42">
        <v>14202.22</v>
      </c>
      <c r="I1724" s="42">
        <v>14622.38</v>
      </c>
      <c r="J1724" s="42">
        <v>17387.52</v>
      </c>
    </row>
    <row r="1725" spans="1:10" x14ac:dyDescent="0.35">
      <c r="A1725" s="29" t="s">
        <v>1358</v>
      </c>
      <c r="B1725" s="29">
        <v>69427</v>
      </c>
      <c r="C1725" s="29" t="s">
        <v>5355</v>
      </c>
      <c r="D1725" s="29" t="s">
        <v>5357</v>
      </c>
      <c r="E1725" s="32" t="s">
        <v>5356</v>
      </c>
      <c r="F1725" s="31" t="s">
        <v>5926</v>
      </c>
      <c r="G1725" s="42">
        <v>15387.96</v>
      </c>
      <c r="H1725" s="42">
        <v>14148.55</v>
      </c>
      <c r="I1725" s="42">
        <v>14567.12</v>
      </c>
      <c r="J1725" s="42">
        <v>17321.810000000001</v>
      </c>
    </row>
    <row r="1726" spans="1:10" x14ac:dyDescent="0.35">
      <c r="A1726" s="29" t="s">
        <v>1358</v>
      </c>
      <c r="B1726" s="29">
        <v>69427</v>
      </c>
      <c r="C1726" s="29" t="s">
        <v>5358</v>
      </c>
      <c r="D1726" s="29" t="s">
        <v>5360</v>
      </c>
      <c r="E1726" s="32" t="s">
        <v>5359</v>
      </c>
      <c r="F1726" s="31" t="s">
        <v>5926</v>
      </c>
      <c r="G1726" s="42">
        <v>15520.61</v>
      </c>
      <c r="H1726" s="42">
        <v>14270.51</v>
      </c>
      <c r="I1726" s="42">
        <v>14692.69</v>
      </c>
      <c r="J1726" s="42">
        <v>17471.13</v>
      </c>
    </row>
    <row r="1727" spans="1:10" x14ac:dyDescent="0.35">
      <c r="A1727" s="29" t="s">
        <v>1358</v>
      </c>
      <c r="B1727" s="29">
        <v>69427</v>
      </c>
      <c r="C1727" s="29" t="s">
        <v>5361</v>
      </c>
      <c r="D1727" s="29" t="s">
        <v>5363</v>
      </c>
      <c r="E1727" s="32" t="s">
        <v>5362</v>
      </c>
      <c r="F1727" s="31" t="s">
        <v>5926</v>
      </c>
      <c r="G1727" s="42">
        <v>15273.37</v>
      </c>
      <c r="H1727" s="42">
        <v>14043.19</v>
      </c>
      <c r="I1727" s="42">
        <v>14458.64</v>
      </c>
      <c r="J1727" s="42">
        <v>17192.82</v>
      </c>
    </row>
    <row r="1728" spans="1:10" x14ac:dyDescent="0.35">
      <c r="A1728" s="29" t="s">
        <v>1358</v>
      </c>
      <c r="B1728" s="29">
        <v>69427</v>
      </c>
      <c r="C1728" s="29" t="s">
        <v>5364</v>
      </c>
      <c r="D1728" s="29" t="s">
        <v>5366</v>
      </c>
      <c r="E1728" s="32" t="s">
        <v>5365</v>
      </c>
      <c r="F1728" s="31" t="s">
        <v>5926</v>
      </c>
      <c r="G1728" s="42">
        <v>15371.82</v>
      </c>
      <c r="H1728" s="42">
        <v>14133.71</v>
      </c>
      <c r="I1728" s="42">
        <v>14551.85</v>
      </c>
      <c r="J1728" s="42">
        <v>17303.650000000001</v>
      </c>
    </row>
    <row r="1729" spans="1:10" x14ac:dyDescent="0.35">
      <c r="A1729" s="29" t="s">
        <v>1358</v>
      </c>
      <c r="B1729" s="29">
        <v>69427</v>
      </c>
      <c r="C1729" s="29" t="s">
        <v>5367</v>
      </c>
      <c r="D1729" s="29" t="s">
        <v>5369</v>
      </c>
      <c r="E1729" s="32" t="s">
        <v>5368</v>
      </c>
      <c r="F1729" s="31" t="s">
        <v>5926</v>
      </c>
      <c r="G1729" s="42">
        <v>15661.01</v>
      </c>
      <c r="H1729" s="42">
        <v>14399.61</v>
      </c>
      <c r="I1729" s="42">
        <v>14825.61</v>
      </c>
      <c r="J1729" s="42">
        <v>17629.18</v>
      </c>
    </row>
    <row r="1730" spans="1:10" x14ac:dyDescent="0.35">
      <c r="A1730" s="29" t="str">
        <f>TEXT(43,"00")</f>
        <v>43</v>
      </c>
      <c r="B1730" s="29">
        <v>69435</v>
      </c>
      <c r="C1730" s="29" t="s">
        <v>5928</v>
      </c>
      <c r="D1730" s="29" t="s">
        <v>5929</v>
      </c>
      <c r="E1730" s="31" t="s">
        <v>1374</v>
      </c>
      <c r="F1730" s="31" t="s">
        <v>5927</v>
      </c>
      <c r="G1730" s="42">
        <v>12238.12</v>
      </c>
      <c r="H1730" s="42">
        <v>11252.42</v>
      </c>
      <c r="I1730" s="42">
        <v>11585.31</v>
      </c>
      <c r="J1730" s="42">
        <v>13776.13</v>
      </c>
    </row>
    <row r="1731" spans="1:10" x14ac:dyDescent="0.35">
      <c r="A1731" s="29" t="str">
        <f>TEXT(43,"00")</f>
        <v>43</v>
      </c>
      <c r="B1731" s="29">
        <v>69450</v>
      </c>
      <c r="C1731" s="29" t="s">
        <v>5928</v>
      </c>
      <c r="D1731" s="29" t="s">
        <v>5929</v>
      </c>
      <c r="E1731" s="31" t="s">
        <v>1376</v>
      </c>
      <c r="F1731" s="31" t="s">
        <v>5927</v>
      </c>
      <c r="G1731" s="42">
        <v>15324.04</v>
      </c>
      <c r="H1731" s="42">
        <v>14089.78</v>
      </c>
      <c r="I1731" s="42">
        <v>14506.61</v>
      </c>
      <c r="J1731" s="42">
        <v>17249.86</v>
      </c>
    </row>
    <row r="1732" spans="1:10" x14ac:dyDescent="0.35">
      <c r="A1732" s="29" t="s">
        <v>1358</v>
      </c>
      <c r="B1732" s="29">
        <v>69450</v>
      </c>
      <c r="C1732" s="29" t="s">
        <v>5370</v>
      </c>
      <c r="D1732" s="29" t="s">
        <v>5372</v>
      </c>
      <c r="E1732" s="32" t="s">
        <v>5371</v>
      </c>
      <c r="F1732" s="31" t="s">
        <v>5926</v>
      </c>
      <c r="G1732" s="42">
        <v>15093.05</v>
      </c>
      <c r="H1732" s="42">
        <v>13877.39</v>
      </c>
      <c r="I1732" s="42">
        <v>14287.94</v>
      </c>
      <c r="J1732" s="42">
        <v>16989.84</v>
      </c>
    </row>
    <row r="1733" spans="1:10" x14ac:dyDescent="0.35">
      <c r="A1733" s="29" t="s">
        <v>1358</v>
      </c>
      <c r="B1733" s="29">
        <v>69450</v>
      </c>
      <c r="C1733" s="29" t="s">
        <v>5373</v>
      </c>
      <c r="D1733" s="29" t="s">
        <v>5375</v>
      </c>
      <c r="E1733" s="32" t="s">
        <v>5374</v>
      </c>
      <c r="F1733" s="31" t="s">
        <v>5926</v>
      </c>
      <c r="G1733" s="42">
        <v>15049.74</v>
      </c>
      <c r="H1733" s="42">
        <v>13837.57</v>
      </c>
      <c r="I1733" s="42">
        <v>14246.94</v>
      </c>
      <c r="J1733" s="42">
        <v>16941.09</v>
      </c>
    </row>
    <row r="1734" spans="1:10" x14ac:dyDescent="0.35">
      <c r="A1734" s="29" t="s">
        <v>1358</v>
      </c>
      <c r="B1734" s="29">
        <v>69450</v>
      </c>
      <c r="C1734" s="29" t="s">
        <v>5376</v>
      </c>
      <c r="D1734" s="29" t="s">
        <v>5378</v>
      </c>
      <c r="E1734" s="32" t="s">
        <v>5377</v>
      </c>
      <c r="F1734" s="31" t="s">
        <v>5926</v>
      </c>
      <c r="G1734" s="42">
        <v>14138.29</v>
      </c>
      <c r="H1734" s="42">
        <v>12999.54</v>
      </c>
      <c r="I1734" s="42">
        <v>13384.12</v>
      </c>
      <c r="J1734" s="42">
        <v>15915.1</v>
      </c>
    </row>
    <row r="1735" spans="1:10" x14ac:dyDescent="0.35">
      <c r="A1735" s="29" t="s">
        <v>1358</v>
      </c>
      <c r="B1735" s="29">
        <v>69450</v>
      </c>
      <c r="C1735" s="29" t="s">
        <v>5379</v>
      </c>
      <c r="D1735" s="29" t="s">
        <v>5381</v>
      </c>
      <c r="E1735" s="32" t="s">
        <v>5380</v>
      </c>
      <c r="F1735" s="31" t="s">
        <v>5926</v>
      </c>
      <c r="G1735" s="42">
        <v>13967.94</v>
      </c>
      <c r="H1735" s="42">
        <v>12842.91</v>
      </c>
      <c r="I1735" s="42">
        <v>13222.85</v>
      </c>
      <c r="J1735" s="42">
        <v>15723.34</v>
      </c>
    </row>
    <row r="1736" spans="1:10" x14ac:dyDescent="0.35">
      <c r="A1736" s="29" t="s">
        <v>1358</v>
      </c>
      <c r="B1736" s="29">
        <v>69450</v>
      </c>
      <c r="C1736" s="29" t="s">
        <v>5382</v>
      </c>
      <c r="D1736" s="29" t="s">
        <v>5384</v>
      </c>
      <c r="E1736" s="32" t="s">
        <v>5383</v>
      </c>
      <c r="F1736" s="31" t="s">
        <v>5926</v>
      </c>
      <c r="G1736" s="42">
        <v>15496.37</v>
      </c>
      <c r="H1736" s="42">
        <v>14248.23</v>
      </c>
      <c r="I1736" s="42">
        <v>14669.76</v>
      </c>
      <c r="J1736" s="42">
        <v>17443.86</v>
      </c>
    </row>
    <row r="1737" spans="1:10" x14ac:dyDescent="0.35">
      <c r="A1737" s="29" t="str">
        <f>TEXT(43,"00")</f>
        <v>43</v>
      </c>
      <c r="B1737" s="29">
        <v>69468</v>
      </c>
      <c r="C1737" s="29" t="s">
        <v>5928</v>
      </c>
      <c r="D1737" s="29" t="s">
        <v>5929</v>
      </c>
      <c r="E1737" s="31" t="s">
        <v>1378</v>
      </c>
      <c r="F1737" s="31" t="s">
        <v>5927</v>
      </c>
      <c r="G1737" s="42">
        <v>11743.31</v>
      </c>
      <c r="H1737" s="42">
        <v>10797.46</v>
      </c>
      <c r="I1737" s="42">
        <v>11116.89</v>
      </c>
      <c r="J1737" s="42">
        <v>13219.13</v>
      </c>
    </row>
    <row r="1738" spans="1:10" x14ac:dyDescent="0.35">
      <c r="A1738" s="29" t="str">
        <f>TEXT(43,"00")</f>
        <v>43</v>
      </c>
      <c r="B1738" s="29">
        <v>69484</v>
      </c>
      <c r="C1738" s="29" t="s">
        <v>5928</v>
      </c>
      <c r="D1738" s="29" t="s">
        <v>5929</v>
      </c>
      <c r="E1738" s="31" t="s">
        <v>1380</v>
      </c>
      <c r="F1738" s="31" t="s">
        <v>5927</v>
      </c>
      <c r="G1738" s="42">
        <v>13183.54</v>
      </c>
      <c r="H1738" s="42">
        <v>12121.68</v>
      </c>
      <c r="I1738" s="42">
        <v>12480.29</v>
      </c>
      <c r="J1738" s="42">
        <v>14840.36</v>
      </c>
    </row>
    <row r="1739" spans="1:10" x14ac:dyDescent="0.35">
      <c r="A1739" s="29" t="s">
        <v>1358</v>
      </c>
      <c r="B1739" s="29">
        <v>69484</v>
      </c>
      <c r="C1739" s="29" t="s">
        <v>5385</v>
      </c>
      <c r="D1739" s="29" t="s">
        <v>5387</v>
      </c>
      <c r="E1739" s="32" t="s">
        <v>5386</v>
      </c>
      <c r="F1739" s="31" t="s">
        <v>5926</v>
      </c>
      <c r="G1739" s="42">
        <v>12981.42</v>
      </c>
      <c r="H1739" s="42">
        <v>11935.85</v>
      </c>
      <c r="I1739" s="42">
        <v>12288.96</v>
      </c>
      <c r="J1739" s="42">
        <v>14612.84</v>
      </c>
    </row>
    <row r="1740" spans="1:10" x14ac:dyDescent="0.35">
      <c r="A1740" s="29" t="str">
        <f t="shared" ref="A1740:A1747" si="33">TEXT(43,"00")</f>
        <v>43</v>
      </c>
      <c r="B1740" s="29">
        <v>69492</v>
      </c>
      <c r="C1740" s="29" t="s">
        <v>5928</v>
      </c>
      <c r="D1740" s="29" t="s">
        <v>5929</v>
      </c>
      <c r="E1740" s="31" t="s">
        <v>1382</v>
      </c>
      <c r="F1740" s="31" t="s">
        <v>5927</v>
      </c>
      <c r="G1740" s="42">
        <v>11760.97</v>
      </c>
      <c r="H1740" s="42">
        <v>10813.7</v>
      </c>
      <c r="I1740" s="42">
        <v>11133.61</v>
      </c>
      <c r="J1740" s="42">
        <v>13239.02</v>
      </c>
    </row>
    <row r="1741" spans="1:10" x14ac:dyDescent="0.35">
      <c r="A1741" s="29" t="str">
        <f t="shared" si="33"/>
        <v>43</v>
      </c>
      <c r="B1741" s="29">
        <v>69500</v>
      </c>
      <c r="C1741" s="29" t="s">
        <v>5928</v>
      </c>
      <c r="D1741" s="29" t="s">
        <v>5929</v>
      </c>
      <c r="E1741" s="31" t="s">
        <v>1384</v>
      </c>
      <c r="F1741" s="31" t="s">
        <v>5927</v>
      </c>
      <c r="G1741" s="42">
        <v>11638.91</v>
      </c>
      <c r="H1741" s="42">
        <v>10701.47</v>
      </c>
      <c r="I1741" s="42">
        <v>11018.06</v>
      </c>
      <c r="J1741" s="42">
        <v>13101.61</v>
      </c>
    </row>
    <row r="1742" spans="1:10" x14ac:dyDescent="0.35">
      <c r="A1742" s="29" t="str">
        <f t="shared" si="33"/>
        <v>43</v>
      </c>
      <c r="B1742" s="29">
        <v>69518</v>
      </c>
      <c r="C1742" s="29" t="s">
        <v>5928</v>
      </c>
      <c r="D1742" s="29" t="s">
        <v>5929</v>
      </c>
      <c r="E1742" s="31" t="s">
        <v>1386</v>
      </c>
      <c r="F1742" s="31" t="s">
        <v>5927</v>
      </c>
      <c r="G1742" s="42">
        <v>11663.37</v>
      </c>
      <c r="H1742" s="42">
        <v>10723.95</v>
      </c>
      <c r="I1742" s="42">
        <v>11041.21</v>
      </c>
      <c r="J1742" s="42">
        <v>13129.14</v>
      </c>
    </row>
    <row r="1743" spans="1:10" x14ac:dyDescent="0.35">
      <c r="A1743" s="29" t="str">
        <f t="shared" si="33"/>
        <v>43</v>
      </c>
      <c r="B1743" s="29">
        <v>69526</v>
      </c>
      <c r="C1743" s="29" t="s">
        <v>5928</v>
      </c>
      <c r="D1743" s="29" t="s">
        <v>5929</v>
      </c>
      <c r="E1743" s="31" t="s">
        <v>1388</v>
      </c>
      <c r="F1743" s="31" t="s">
        <v>5927</v>
      </c>
      <c r="G1743" s="42">
        <v>11598.83</v>
      </c>
      <c r="H1743" s="42">
        <v>10664.61</v>
      </c>
      <c r="I1743" s="42">
        <v>10980.11</v>
      </c>
      <c r="J1743" s="42">
        <v>13056.49</v>
      </c>
    </row>
    <row r="1744" spans="1:10" x14ac:dyDescent="0.35">
      <c r="A1744" s="29" t="str">
        <f t="shared" si="33"/>
        <v>43</v>
      </c>
      <c r="B1744" s="29">
        <v>69534</v>
      </c>
      <c r="C1744" s="29" t="s">
        <v>5928</v>
      </c>
      <c r="D1744" s="29" t="s">
        <v>5929</v>
      </c>
      <c r="E1744" s="31" t="s">
        <v>1390</v>
      </c>
      <c r="F1744" s="31" t="s">
        <v>5927</v>
      </c>
      <c r="G1744" s="42">
        <v>11515.04</v>
      </c>
      <c r="H1744" s="42">
        <v>10587.57</v>
      </c>
      <c r="I1744" s="42">
        <v>10900.79</v>
      </c>
      <c r="J1744" s="42">
        <v>12962.17</v>
      </c>
    </row>
    <row r="1745" spans="1:10" x14ac:dyDescent="0.35">
      <c r="A1745" s="29" t="str">
        <f t="shared" si="33"/>
        <v>43</v>
      </c>
      <c r="B1745" s="29">
        <v>69542</v>
      </c>
      <c r="C1745" s="29" t="s">
        <v>5928</v>
      </c>
      <c r="D1745" s="29" t="s">
        <v>5929</v>
      </c>
      <c r="E1745" s="31" t="s">
        <v>1392</v>
      </c>
      <c r="F1745" s="31" t="s">
        <v>5927</v>
      </c>
      <c r="G1745" s="42">
        <v>15870.71</v>
      </c>
      <c r="H1745" s="42">
        <v>14592.42</v>
      </c>
      <c r="I1745" s="42">
        <v>15024.13</v>
      </c>
      <c r="J1745" s="42">
        <v>17865.240000000002</v>
      </c>
    </row>
    <row r="1746" spans="1:10" x14ac:dyDescent="0.35">
      <c r="A1746" s="29" t="str">
        <f t="shared" si="33"/>
        <v>43</v>
      </c>
      <c r="B1746" s="29">
        <v>69575</v>
      </c>
      <c r="C1746" s="29" t="s">
        <v>5928</v>
      </c>
      <c r="D1746" s="29" t="s">
        <v>5929</v>
      </c>
      <c r="E1746" s="31" t="s">
        <v>1394</v>
      </c>
      <c r="F1746" s="31" t="s">
        <v>5927</v>
      </c>
      <c r="G1746" s="42">
        <v>12396.19</v>
      </c>
      <c r="H1746" s="42">
        <v>11397.75</v>
      </c>
      <c r="I1746" s="42">
        <v>11734.95</v>
      </c>
      <c r="J1746" s="42">
        <v>13954.07</v>
      </c>
    </row>
    <row r="1747" spans="1:10" x14ac:dyDescent="0.35">
      <c r="A1747" s="29" t="str">
        <f t="shared" si="33"/>
        <v>43</v>
      </c>
      <c r="B1747" s="29">
        <v>69583</v>
      </c>
      <c r="C1747" s="29" t="s">
        <v>5928</v>
      </c>
      <c r="D1747" s="29" t="s">
        <v>5929</v>
      </c>
      <c r="E1747" s="31" t="s">
        <v>1396</v>
      </c>
      <c r="F1747" s="31" t="s">
        <v>5927</v>
      </c>
      <c r="G1747" s="42">
        <v>12341.16</v>
      </c>
      <c r="H1747" s="42">
        <v>11347.16</v>
      </c>
      <c r="I1747" s="42">
        <v>11682.85</v>
      </c>
      <c r="J1747" s="42">
        <v>13892.12</v>
      </c>
    </row>
    <row r="1748" spans="1:10" x14ac:dyDescent="0.35">
      <c r="A1748" s="29" t="s">
        <v>1358</v>
      </c>
      <c r="B1748" s="29">
        <v>69583</v>
      </c>
      <c r="C1748" s="29" t="s">
        <v>5388</v>
      </c>
      <c r="D1748" s="29" t="s">
        <v>5390</v>
      </c>
      <c r="E1748" s="32" t="s">
        <v>5389</v>
      </c>
      <c r="F1748" s="31" t="s">
        <v>5926</v>
      </c>
      <c r="G1748" s="42">
        <v>11548.1</v>
      </c>
      <c r="H1748" s="42">
        <v>10617.97</v>
      </c>
      <c r="I1748" s="42">
        <v>10932.09</v>
      </c>
      <c r="J1748" s="42">
        <v>12999.39</v>
      </c>
    </row>
    <row r="1749" spans="1:10" x14ac:dyDescent="0.35">
      <c r="A1749" s="29" t="str">
        <f>TEXT(43,"00")</f>
        <v>43</v>
      </c>
      <c r="B1749" s="29">
        <v>69591</v>
      </c>
      <c r="C1749" s="29" t="s">
        <v>5928</v>
      </c>
      <c r="D1749" s="29" t="s">
        <v>5929</v>
      </c>
      <c r="E1749" s="31" t="s">
        <v>1398</v>
      </c>
      <c r="F1749" s="31" t="s">
        <v>5927</v>
      </c>
      <c r="G1749" s="42">
        <v>12161.81</v>
      </c>
      <c r="H1749" s="42">
        <v>11182.25</v>
      </c>
      <c r="I1749" s="42">
        <v>11513.06</v>
      </c>
      <c r="J1749" s="42">
        <v>13690.22</v>
      </c>
    </row>
    <row r="1750" spans="1:10" x14ac:dyDescent="0.35">
      <c r="A1750" s="29" t="str">
        <f>TEXT(43,"00")</f>
        <v>43</v>
      </c>
      <c r="B1750" s="29">
        <v>69609</v>
      </c>
      <c r="C1750" s="29" t="s">
        <v>5928</v>
      </c>
      <c r="D1750" s="29" t="s">
        <v>5929</v>
      </c>
      <c r="E1750" s="31" t="s">
        <v>1400</v>
      </c>
      <c r="F1750" s="31" t="s">
        <v>5927</v>
      </c>
      <c r="G1750" s="42">
        <v>11748.97</v>
      </c>
      <c r="H1750" s="42">
        <v>10802.66</v>
      </c>
      <c r="I1750" s="42">
        <v>11122.25</v>
      </c>
      <c r="J1750" s="42">
        <v>13225.5</v>
      </c>
    </row>
    <row r="1751" spans="1:10" x14ac:dyDescent="0.35">
      <c r="A1751" s="29" t="str">
        <f>TEXT(43,"00")</f>
        <v>43</v>
      </c>
      <c r="B1751" s="29">
        <v>69617</v>
      </c>
      <c r="C1751" s="29" t="s">
        <v>5928</v>
      </c>
      <c r="D1751" s="29" t="s">
        <v>5929</v>
      </c>
      <c r="E1751" s="31" t="s">
        <v>1402</v>
      </c>
      <c r="F1751" s="31" t="s">
        <v>5927</v>
      </c>
      <c r="G1751" s="42">
        <v>15182.56</v>
      </c>
      <c r="H1751" s="42">
        <v>13959.69</v>
      </c>
      <c r="I1751" s="42">
        <v>14372.68</v>
      </c>
      <c r="J1751" s="42">
        <v>17090.599999999999</v>
      </c>
    </row>
    <row r="1752" spans="1:10" x14ac:dyDescent="0.35">
      <c r="A1752" s="29" t="s">
        <v>1358</v>
      </c>
      <c r="B1752" s="29">
        <v>69617</v>
      </c>
      <c r="C1752" s="29" t="s">
        <v>5391</v>
      </c>
      <c r="D1752" s="29" t="s">
        <v>5393</v>
      </c>
      <c r="E1752" s="32" t="s">
        <v>5392</v>
      </c>
      <c r="F1752" s="31" t="s">
        <v>5926</v>
      </c>
      <c r="G1752" s="42">
        <v>14517.5</v>
      </c>
      <c r="H1752" s="42">
        <v>13348.2</v>
      </c>
      <c r="I1752" s="42">
        <v>13743.1</v>
      </c>
      <c r="J1752" s="42">
        <v>16341.97</v>
      </c>
    </row>
    <row r="1753" spans="1:10" x14ac:dyDescent="0.35">
      <c r="A1753" s="29" t="str">
        <f>TEXT(43,"00")</f>
        <v>43</v>
      </c>
      <c r="B1753" s="29">
        <v>69625</v>
      </c>
      <c r="C1753" s="29" t="s">
        <v>5928</v>
      </c>
      <c r="D1753" s="29" t="s">
        <v>5929</v>
      </c>
      <c r="E1753" s="31" t="s">
        <v>1404</v>
      </c>
      <c r="F1753" s="31" t="s">
        <v>5927</v>
      </c>
      <c r="G1753" s="42">
        <v>12495.61</v>
      </c>
      <c r="H1753" s="42">
        <v>11489.16</v>
      </c>
      <c r="I1753" s="42">
        <v>11829.06</v>
      </c>
      <c r="J1753" s="42">
        <v>14065.98</v>
      </c>
    </row>
    <row r="1754" spans="1:10" x14ac:dyDescent="0.35">
      <c r="A1754" s="29" t="str">
        <f>TEXT(43,"00")</f>
        <v>43</v>
      </c>
      <c r="B1754" s="29">
        <v>69633</v>
      </c>
      <c r="C1754" s="29" t="s">
        <v>5928</v>
      </c>
      <c r="D1754" s="29" t="s">
        <v>5929</v>
      </c>
      <c r="E1754" s="31" t="s">
        <v>1406</v>
      </c>
      <c r="F1754" s="31" t="s">
        <v>5927</v>
      </c>
      <c r="G1754" s="42">
        <v>13710</v>
      </c>
      <c r="H1754" s="42">
        <v>12605.74</v>
      </c>
      <c r="I1754" s="42">
        <v>12978.67</v>
      </c>
      <c r="J1754" s="42">
        <v>15432.98</v>
      </c>
    </row>
    <row r="1755" spans="1:10" x14ac:dyDescent="0.35">
      <c r="A1755" s="29" t="str">
        <f>TEXT(43,"00")</f>
        <v>43</v>
      </c>
      <c r="B1755" s="29">
        <v>69641</v>
      </c>
      <c r="C1755" s="29" t="s">
        <v>5928</v>
      </c>
      <c r="D1755" s="29" t="s">
        <v>5929</v>
      </c>
      <c r="E1755" s="31" t="s">
        <v>1408</v>
      </c>
      <c r="F1755" s="31" t="s">
        <v>5927</v>
      </c>
      <c r="G1755" s="42">
        <v>11776.6</v>
      </c>
      <c r="H1755" s="42">
        <v>10828.06</v>
      </c>
      <c r="I1755" s="42">
        <v>11148.4</v>
      </c>
      <c r="J1755" s="42">
        <v>13256.6</v>
      </c>
    </row>
    <row r="1756" spans="1:10" x14ac:dyDescent="0.35">
      <c r="A1756" s="29" t="str">
        <f>TEXT(43,"00")</f>
        <v>43</v>
      </c>
      <c r="B1756" s="29">
        <v>69666</v>
      </c>
      <c r="C1756" s="29" t="s">
        <v>5928</v>
      </c>
      <c r="D1756" s="29" t="s">
        <v>5929</v>
      </c>
      <c r="E1756" s="31" t="s">
        <v>1410</v>
      </c>
      <c r="F1756" s="31" t="s">
        <v>5927</v>
      </c>
      <c r="G1756" s="42">
        <v>12414.08</v>
      </c>
      <c r="H1756" s="42">
        <v>11414.2</v>
      </c>
      <c r="I1756" s="42">
        <v>11751.88</v>
      </c>
      <c r="J1756" s="42">
        <v>13974.2</v>
      </c>
    </row>
    <row r="1757" spans="1:10" x14ac:dyDescent="0.35">
      <c r="A1757" s="29" t="s">
        <v>1358</v>
      </c>
      <c r="B1757" s="29">
        <v>69666</v>
      </c>
      <c r="C1757" s="29" t="s">
        <v>5394</v>
      </c>
      <c r="D1757" s="29" t="s">
        <v>5396</v>
      </c>
      <c r="E1757" s="32" t="s">
        <v>5395</v>
      </c>
      <c r="F1757" s="31" t="s">
        <v>5926</v>
      </c>
      <c r="G1757" s="42">
        <v>13383.33</v>
      </c>
      <c r="H1757" s="42">
        <v>12305.39</v>
      </c>
      <c r="I1757" s="42">
        <v>12669.43</v>
      </c>
      <c r="J1757" s="42">
        <v>15065.26</v>
      </c>
    </row>
    <row r="1758" spans="1:10" x14ac:dyDescent="0.35">
      <c r="A1758" s="29" t="str">
        <f>TEXT(43,"00")</f>
        <v>43</v>
      </c>
      <c r="B1758" s="29">
        <v>69674</v>
      </c>
      <c r="C1758" s="29" t="s">
        <v>5928</v>
      </c>
      <c r="D1758" s="29" t="s">
        <v>5929</v>
      </c>
      <c r="E1758" s="31" t="s">
        <v>1412</v>
      </c>
      <c r="F1758" s="31" t="s">
        <v>5927</v>
      </c>
      <c r="G1758" s="42">
        <v>12238.8</v>
      </c>
      <c r="H1758" s="42">
        <v>11253.04</v>
      </c>
      <c r="I1758" s="42">
        <v>11585.95</v>
      </c>
      <c r="J1758" s="42">
        <v>13776.9</v>
      </c>
    </row>
    <row r="1759" spans="1:10" x14ac:dyDescent="0.35">
      <c r="A1759" s="29" t="str">
        <f>TEXT(43,"00")</f>
        <v>43</v>
      </c>
      <c r="B1759" s="29">
        <v>69682</v>
      </c>
      <c r="C1759" s="29" t="s">
        <v>5928</v>
      </c>
      <c r="D1759" s="29" t="s">
        <v>5929</v>
      </c>
      <c r="E1759" s="31" t="s">
        <v>1414</v>
      </c>
      <c r="F1759" s="31" t="s">
        <v>5927</v>
      </c>
      <c r="G1759" s="42">
        <v>11563.5</v>
      </c>
      <c r="H1759" s="42">
        <v>10632.13</v>
      </c>
      <c r="I1759" s="42">
        <v>10946.67</v>
      </c>
      <c r="J1759" s="42">
        <v>13016.73</v>
      </c>
    </row>
    <row r="1760" spans="1:10" x14ac:dyDescent="0.35">
      <c r="A1760" s="29" t="str">
        <f>TEXT(43,"00")</f>
        <v>43</v>
      </c>
      <c r="B1760" s="29">
        <v>69690</v>
      </c>
      <c r="C1760" s="29" t="s">
        <v>5928</v>
      </c>
      <c r="D1760" s="29" t="s">
        <v>5929</v>
      </c>
      <c r="E1760" s="31" t="s">
        <v>1416</v>
      </c>
      <c r="F1760" s="31" t="s">
        <v>5927</v>
      </c>
      <c r="G1760" s="42">
        <v>12311.27</v>
      </c>
      <c r="H1760" s="42">
        <v>11319.67</v>
      </c>
      <c r="I1760" s="42">
        <v>11654.55</v>
      </c>
      <c r="J1760" s="42">
        <v>13858.47</v>
      </c>
    </row>
    <row r="1761" spans="1:10" x14ac:dyDescent="0.35">
      <c r="A1761" s="29" t="str">
        <f>TEXT(43,"00")</f>
        <v>43</v>
      </c>
      <c r="B1761" s="29">
        <v>69708</v>
      </c>
      <c r="C1761" s="29" t="s">
        <v>5928</v>
      </c>
      <c r="D1761" s="29" t="s">
        <v>5929</v>
      </c>
      <c r="E1761" s="31" t="s">
        <v>1418</v>
      </c>
      <c r="F1761" s="31" t="s">
        <v>5927</v>
      </c>
      <c r="G1761" s="42">
        <v>11852.46</v>
      </c>
      <c r="H1761" s="42">
        <v>10897.82</v>
      </c>
      <c r="I1761" s="42">
        <v>11220.22</v>
      </c>
      <c r="J1761" s="42">
        <v>13342</v>
      </c>
    </row>
    <row r="1762" spans="1:10" x14ac:dyDescent="0.35">
      <c r="A1762" s="29" t="str">
        <f>TEXT(43,"00")</f>
        <v>43</v>
      </c>
      <c r="B1762" s="29">
        <v>73387</v>
      </c>
      <c r="C1762" s="29" t="s">
        <v>5928</v>
      </c>
      <c r="D1762" s="29" t="s">
        <v>5929</v>
      </c>
      <c r="E1762" s="31" t="s">
        <v>1420</v>
      </c>
      <c r="F1762" s="31" t="s">
        <v>5927</v>
      </c>
      <c r="G1762" s="42">
        <v>12421.56</v>
      </c>
      <c r="H1762" s="42">
        <v>11421.08</v>
      </c>
      <c r="I1762" s="42">
        <v>11758.96</v>
      </c>
      <c r="J1762" s="42">
        <v>13982.62</v>
      </c>
    </row>
    <row r="1763" spans="1:10" x14ac:dyDescent="0.35">
      <c r="A1763" s="29" t="s">
        <v>1358</v>
      </c>
      <c r="B1763" s="29">
        <v>77149</v>
      </c>
      <c r="C1763" s="29" t="s">
        <v>5397</v>
      </c>
      <c r="D1763" s="29" t="s">
        <v>5399</v>
      </c>
      <c r="E1763" s="32" t="s">
        <v>5398</v>
      </c>
      <c r="F1763" s="31" t="s">
        <v>5926</v>
      </c>
      <c r="G1763" s="42">
        <v>14989.1</v>
      </c>
      <c r="H1763" s="42">
        <v>13781.82</v>
      </c>
      <c r="I1763" s="42">
        <v>14189.54</v>
      </c>
      <c r="J1763" s="42">
        <v>16872.84</v>
      </c>
    </row>
    <row r="1764" spans="1:10" ht="31" x14ac:dyDescent="0.35">
      <c r="A1764" s="29" t="s">
        <v>1421</v>
      </c>
      <c r="B1764" s="29">
        <v>10447</v>
      </c>
      <c r="C1764" s="29" t="s">
        <v>5400</v>
      </c>
      <c r="D1764" s="29" t="s">
        <v>5402</v>
      </c>
      <c r="E1764" s="32" t="s">
        <v>5401</v>
      </c>
      <c r="F1764" s="31" t="s">
        <v>5926</v>
      </c>
      <c r="G1764" s="42">
        <v>11867.64</v>
      </c>
      <c r="H1764" s="42">
        <v>10911.77</v>
      </c>
      <c r="I1764" s="42">
        <v>11234.58</v>
      </c>
      <c r="J1764" s="42">
        <v>13359.08</v>
      </c>
    </row>
    <row r="1765" spans="1:10" x14ac:dyDescent="0.35">
      <c r="A1765" s="29" t="s">
        <v>1421</v>
      </c>
      <c r="B1765" s="29">
        <v>10447</v>
      </c>
      <c r="C1765" s="29" t="s">
        <v>5403</v>
      </c>
      <c r="D1765" s="29" t="s">
        <v>5405</v>
      </c>
      <c r="E1765" s="32" t="s">
        <v>5404</v>
      </c>
      <c r="F1765" s="31" t="s">
        <v>5926</v>
      </c>
      <c r="G1765" s="42">
        <v>11531.8</v>
      </c>
      <c r="H1765" s="42">
        <v>10602.98</v>
      </c>
      <c r="I1765" s="42">
        <v>10916.66</v>
      </c>
      <c r="J1765" s="42">
        <v>12981.04</v>
      </c>
    </row>
    <row r="1766" spans="1:10" x14ac:dyDescent="0.35">
      <c r="A1766" s="29" t="str">
        <f>TEXT(44,"00")</f>
        <v>44</v>
      </c>
      <c r="B1766" s="29">
        <v>69732</v>
      </c>
      <c r="C1766" s="29" t="s">
        <v>5928</v>
      </c>
      <c r="D1766" s="29" t="s">
        <v>5929</v>
      </c>
      <c r="E1766" s="31" t="s">
        <v>1423</v>
      </c>
      <c r="F1766" s="31" t="s">
        <v>5927</v>
      </c>
      <c r="G1766" s="42">
        <v>11885.07</v>
      </c>
      <c r="H1766" s="42">
        <v>10927.8</v>
      </c>
      <c r="I1766" s="42">
        <v>11251.09</v>
      </c>
      <c r="J1766" s="42">
        <v>13378.71</v>
      </c>
    </row>
    <row r="1767" spans="1:10" x14ac:dyDescent="0.35">
      <c r="A1767" s="29" t="str">
        <f>TEXT(44,"00")</f>
        <v>44</v>
      </c>
      <c r="B1767" s="29">
        <v>69757</v>
      </c>
      <c r="C1767" s="29" t="s">
        <v>5928</v>
      </c>
      <c r="D1767" s="29" t="s">
        <v>5929</v>
      </c>
      <c r="E1767" s="31" t="s">
        <v>1425</v>
      </c>
      <c r="F1767" s="31" t="s">
        <v>5927</v>
      </c>
      <c r="G1767" s="42">
        <v>11622.83</v>
      </c>
      <c r="H1767" s="42">
        <v>10686.68</v>
      </c>
      <c r="I1767" s="42">
        <v>11002.84</v>
      </c>
      <c r="J1767" s="42">
        <v>13083.51</v>
      </c>
    </row>
    <row r="1768" spans="1:10" x14ac:dyDescent="0.35">
      <c r="A1768" s="29" t="str">
        <f>TEXT(44,"00")</f>
        <v>44</v>
      </c>
      <c r="B1768" s="29">
        <v>69765</v>
      </c>
      <c r="C1768" s="29" t="s">
        <v>5928</v>
      </c>
      <c r="D1768" s="29" t="s">
        <v>5929</v>
      </c>
      <c r="E1768" s="31" t="s">
        <v>1427</v>
      </c>
      <c r="F1768" s="31" t="s">
        <v>5927</v>
      </c>
      <c r="G1768" s="42">
        <v>13202.79</v>
      </c>
      <c r="H1768" s="42">
        <v>12139.38</v>
      </c>
      <c r="I1768" s="42">
        <v>12498.51</v>
      </c>
      <c r="J1768" s="42">
        <v>14862.03</v>
      </c>
    </row>
    <row r="1769" spans="1:10" x14ac:dyDescent="0.35">
      <c r="A1769" s="29" t="s">
        <v>1421</v>
      </c>
      <c r="B1769" s="29">
        <v>69765</v>
      </c>
      <c r="C1769" s="29" t="s">
        <v>5406</v>
      </c>
      <c r="D1769" s="29" t="s">
        <v>5408</v>
      </c>
      <c r="E1769" s="32" t="s">
        <v>5407</v>
      </c>
      <c r="F1769" s="31" t="s">
        <v>5926</v>
      </c>
      <c r="G1769" s="42">
        <v>12043.82</v>
      </c>
      <c r="H1769" s="42">
        <v>11073.76</v>
      </c>
      <c r="I1769" s="42">
        <v>11401.37</v>
      </c>
      <c r="J1769" s="42">
        <v>13557.41</v>
      </c>
    </row>
    <row r="1770" spans="1:10" x14ac:dyDescent="0.35">
      <c r="A1770" s="29" t="str">
        <f>TEXT(44,"00")</f>
        <v>44</v>
      </c>
      <c r="B1770" s="29">
        <v>69773</v>
      </c>
      <c r="C1770" s="29" t="s">
        <v>5928</v>
      </c>
      <c r="D1770" s="29" t="s">
        <v>5929</v>
      </c>
      <c r="E1770" s="31" t="s">
        <v>1429</v>
      </c>
      <c r="F1770" s="31" t="s">
        <v>5927</v>
      </c>
      <c r="G1770" s="42">
        <v>11749.42</v>
      </c>
      <c r="H1770" s="42">
        <v>10803.08</v>
      </c>
      <c r="I1770" s="42">
        <v>11122.68</v>
      </c>
      <c r="J1770" s="42">
        <v>13226.01</v>
      </c>
    </row>
    <row r="1771" spans="1:10" x14ac:dyDescent="0.35">
      <c r="A1771" s="29" t="str">
        <f>TEXT(44,"00")</f>
        <v>44</v>
      </c>
      <c r="B1771" s="29">
        <v>69781</v>
      </c>
      <c r="C1771" s="29" t="s">
        <v>5928</v>
      </c>
      <c r="D1771" s="29" t="s">
        <v>5929</v>
      </c>
      <c r="E1771" s="31" t="s">
        <v>1431</v>
      </c>
      <c r="F1771" s="31" t="s">
        <v>5927</v>
      </c>
      <c r="G1771" s="42">
        <v>12185.81</v>
      </c>
      <c r="H1771" s="42">
        <v>11204.32</v>
      </c>
      <c r="I1771" s="42">
        <v>11535.79</v>
      </c>
      <c r="J1771" s="42">
        <v>13717.25</v>
      </c>
    </row>
    <row r="1772" spans="1:10" x14ac:dyDescent="0.35">
      <c r="A1772" s="29" t="str">
        <f>TEXT(44,"00")</f>
        <v>44</v>
      </c>
      <c r="B1772" s="29">
        <v>69799</v>
      </c>
      <c r="C1772" s="29" t="s">
        <v>5928</v>
      </c>
      <c r="D1772" s="29" t="s">
        <v>5929</v>
      </c>
      <c r="E1772" s="31" t="s">
        <v>1433</v>
      </c>
      <c r="F1772" s="31" t="s">
        <v>5927</v>
      </c>
      <c r="G1772" s="42">
        <v>15241.27</v>
      </c>
      <c r="H1772" s="42">
        <v>14013.67</v>
      </c>
      <c r="I1772" s="42">
        <v>14428.26</v>
      </c>
      <c r="J1772" s="42">
        <v>17156.689999999999</v>
      </c>
    </row>
    <row r="1773" spans="1:10" x14ac:dyDescent="0.35">
      <c r="A1773" s="29" t="s">
        <v>1421</v>
      </c>
      <c r="B1773" s="29">
        <v>69799</v>
      </c>
      <c r="C1773" s="29" t="s">
        <v>5409</v>
      </c>
      <c r="D1773" s="29" t="s">
        <v>5411</v>
      </c>
      <c r="E1773" s="32" t="s">
        <v>5410</v>
      </c>
      <c r="F1773" s="31" t="s">
        <v>5926</v>
      </c>
      <c r="G1773" s="42">
        <v>15060.33</v>
      </c>
      <c r="H1773" s="42">
        <v>13847.31</v>
      </c>
      <c r="I1773" s="42">
        <v>14256.97</v>
      </c>
      <c r="J1773" s="42">
        <v>16953.009999999998</v>
      </c>
    </row>
    <row r="1774" spans="1:10" x14ac:dyDescent="0.35">
      <c r="A1774" s="29" t="s">
        <v>1421</v>
      </c>
      <c r="B1774" s="29">
        <v>69799</v>
      </c>
      <c r="C1774" s="29" t="s">
        <v>5412</v>
      </c>
      <c r="D1774" s="29" t="s">
        <v>5414</v>
      </c>
      <c r="E1774" s="32" t="s">
        <v>5413</v>
      </c>
      <c r="F1774" s="31" t="s">
        <v>5926</v>
      </c>
      <c r="G1774" s="42">
        <v>14744.64</v>
      </c>
      <c r="H1774" s="42">
        <v>13557.05</v>
      </c>
      <c r="I1774" s="42">
        <v>13958.12</v>
      </c>
      <c r="J1774" s="42">
        <v>16597.650000000001</v>
      </c>
    </row>
    <row r="1775" spans="1:10" x14ac:dyDescent="0.35">
      <c r="A1775" s="29" t="s">
        <v>1421</v>
      </c>
      <c r="B1775" s="29">
        <v>69799</v>
      </c>
      <c r="C1775" s="29" t="s">
        <v>5415</v>
      </c>
      <c r="D1775" s="29" t="s">
        <v>5417</v>
      </c>
      <c r="E1775" s="32" t="s">
        <v>5416</v>
      </c>
      <c r="F1775" s="31" t="s">
        <v>5926</v>
      </c>
      <c r="G1775" s="42">
        <v>13745.61</v>
      </c>
      <c r="H1775" s="42">
        <v>12638.49</v>
      </c>
      <c r="I1775" s="42">
        <v>13012.38</v>
      </c>
      <c r="J1775" s="42">
        <v>15473.07</v>
      </c>
    </row>
    <row r="1776" spans="1:10" x14ac:dyDescent="0.35">
      <c r="A1776" s="29" t="s">
        <v>1421</v>
      </c>
      <c r="B1776" s="29">
        <v>69799</v>
      </c>
      <c r="C1776" s="29" t="s">
        <v>5418</v>
      </c>
      <c r="D1776" s="29" t="s">
        <v>5420</v>
      </c>
      <c r="E1776" s="32" t="s">
        <v>5419</v>
      </c>
      <c r="F1776" s="31" t="s">
        <v>5926</v>
      </c>
      <c r="G1776" s="42">
        <v>15272.52</v>
      </c>
      <c r="H1776" s="42">
        <v>14042.41</v>
      </c>
      <c r="I1776" s="42">
        <v>14457.84</v>
      </c>
      <c r="J1776" s="42">
        <v>17191.87</v>
      </c>
    </row>
    <row r="1777" spans="1:10" x14ac:dyDescent="0.35">
      <c r="A1777" s="29" t="s">
        <v>1421</v>
      </c>
      <c r="B1777" s="29">
        <v>69799</v>
      </c>
      <c r="C1777" s="29" t="s">
        <v>5421</v>
      </c>
      <c r="D1777" s="29" t="s">
        <v>5423</v>
      </c>
      <c r="E1777" s="32" t="s">
        <v>5422</v>
      </c>
      <c r="F1777" s="31" t="s">
        <v>5926</v>
      </c>
      <c r="G1777" s="42">
        <v>13262.46</v>
      </c>
      <c r="H1777" s="42">
        <v>12194.25</v>
      </c>
      <c r="I1777" s="42">
        <v>12555</v>
      </c>
      <c r="J1777" s="42">
        <v>14929.2</v>
      </c>
    </row>
    <row r="1778" spans="1:10" x14ac:dyDescent="0.35">
      <c r="A1778" s="29" t="str">
        <f>TEXT(44,"00")</f>
        <v>44</v>
      </c>
      <c r="B1778" s="29">
        <v>69807</v>
      </c>
      <c r="C1778" s="29" t="s">
        <v>5928</v>
      </c>
      <c r="D1778" s="29" t="s">
        <v>5929</v>
      </c>
      <c r="E1778" s="31" t="s">
        <v>1435</v>
      </c>
      <c r="F1778" s="31" t="s">
        <v>5927</v>
      </c>
      <c r="G1778" s="42">
        <v>11921.53</v>
      </c>
      <c r="H1778" s="42">
        <v>10961.33</v>
      </c>
      <c r="I1778" s="42">
        <v>11285.61</v>
      </c>
      <c r="J1778" s="42">
        <v>13419.75</v>
      </c>
    </row>
    <row r="1779" spans="1:10" x14ac:dyDescent="0.35">
      <c r="A1779" s="29" t="s">
        <v>1421</v>
      </c>
      <c r="B1779" s="29">
        <v>69807</v>
      </c>
      <c r="C1779" s="29" t="s">
        <v>5424</v>
      </c>
      <c r="D1779" s="29" t="s">
        <v>5426</v>
      </c>
      <c r="E1779" s="32" t="s">
        <v>5425</v>
      </c>
      <c r="F1779" s="31" t="s">
        <v>5926</v>
      </c>
      <c r="G1779" s="42">
        <v>11965.92</v>
      </c>
      <c r="H1779" s="42">
        <v>11002.14</v>
      </c>
      <c r="I1779" s="42">
        <v>11327.62</v>
      </c>
      <c r="J1779" s="42">
        <v>13469.72</v>
      </c>
    </row>
    <row r="1780" spans="1:10" x14ac:dyDescent="0.35">
      <c r="A1780" s="29" t="s">
        <v>1421</v>
      </c>
      <c r="B1780" s="29">
        <v>69807</v>
      </c>
      <c r="C1780" s="29" t="s">
        <v>5427</v>
      </c>
      <c r="D1780" s="29" t="s">
        <v>5429</v>
      </c>
      <c r="E1780" s="32" t="s">
        <v>5428</v>
      </c>
      <c r="F1780" s="31" t="s">
        <v>5926</v>
      </c>
      <c r="G1780" s="42">
        <v>11789.96</v>
      </c>
      <c r="H1780" s="42">
        <v>10840.35</v>
      </c>
      <c r="I1780" s="42">
        <v>11161.05</v>
      </c>
      <c r="J1780" s="42">
        <v>13271.65</v>
      </c>
    </row>
    <row r="1781" spans="1:10" x14ac:dyDescent="0.35">
      <c r="A1781" s="29" t="str">
        <f>TEXT(44,"00")</f>
        <v>44</v>
      </c>
      <c r="B1781" s="29">
        <v>69815</v>
      </c>
      <c r="C1781" s="29" t="s">
        <v>5928</v>
      </c>
      <c r="D1781" s="29" t="s">
        <v>5929</v>
      </c>
      <c r="E1781" s="31" t="s">
        <v>1437</v>
      </c>
      <c r="F1781" s="31" t="s">
        <v>5927</v>
      </c>
      <c r="G1781" s="42">
        <v>12200.76</v>
      </c>
      <c r="H1781" s="42">
        <v>11218.06</v>
      </c>
      <c r="I1781" s="42">
        <v>11549.94</v>
      </c>
      <c r="J1781" s="42">
        <v>13734.07</v>
      </c>
    </row>
    <row r="1782" spans="1:10" x14ac:dyDescent="0.35">
      <c r="A1782" s="29" t="str">
        <f>TEXT(44,"00")</f>
        <v>44</v>
      </c>
      <c r="B1782" s="29">
        <v>69823</v>
      </c>
      <c r="C1782" s="29" t="s">
        <v>5928</v>
      </c>
      <c r="D1782" s="29" t="s">
        <v>5929</v>
      </c>
      <c r="E1782" s="31" t="s">
        <v>1439</v>
      </c>
      <c r="F1782" s="31" t="s">
        <v>5927</v>
      </c>
      <c r="G1782" s="42">
        <v>12106.78</v>
      </c>
      <c r="H1782" s="42">
        <v>11131.65</v>
      </c>
      <c r="I1782" s="42">
        <v>11460.97</v>
      </c>
      <c r="J1782" s="42">
        <v>13628.28</v>
      </c>
    </row>
    <row r="1783" spans="1:10" x14ac:dyDescent="0.35">
      <c r="A1783" s="29" t="s">
        <v>1421</v>
      </c>
      <c r="B1783" s="29">
        <v>69823</v>
      </c>
      <c r="C1783" s="29" t="s">
        <v>5430</v>
      </c>
      <c r="D1783" s="29" t="s">
        <v>5431</v>
      </c>
      <c r="E1783" s="32" t="s">
        <v>5052</v>
      </c>
      <c r="F1783" s="31" t="s">
        <v>5926</v>
      </c>
      <c r="G1783" s="42">
        <v>12240.62</v>
      </c>
      <c r="H1783" s="42">
        <v>11254.71</v>
      </c>
      <c r="I1783" s="42">
        <v>11587.67</v>
      </c>
      <c r="J1783" s="42">
        <v>13778.94</v>
      </c>
    </row>
    <row r="1784" spans="1:10" x14ac:dyDescent="0.35">
      <c r="A1784" s="29" t="str">
        <f>TEXT(44,"00")</f>
        <v>44</v>
      </c>
      <c r="B1784" s="29">
        <v>69849</v>
      </c>
      <c r="C1784" s="29" t="s">
        <v>5928</v>
      </c>
      <c r="D1784" s="29" t="s">
        <v>5929</v>
      </c>
      <c r="E1784" s="31" t="s">
        <v>1441</v>
      </c>
      <c r="F1784" s="31" t="s">
        <v>5927</v>
      </c>
      <c r="G1784" s="42">
        <v>12159.77</v>
      </c>
      <c r="H1784" s="42">
        <v>11180.37</v>
      </c>
      <c r="I1784" s="42">
        <v>11511.13</v>
      </c>
      <c r="J1784" s="42">
        <v>13687.93</v>
      </c>
    </row>
    <row r="1785" spans="1:10" x14ac:dyDescent="0.35">
      <c r="A1785" s="29" t="str">
        <f>TEXT(44,"00")</f>
        <v>44</v>
      </c>
      <c r="B1785" s="29">
        <v>75432</v>
      </c>
      <c r="C1785" s="29" t="s">
        <v>5928</v>
      </c>
      <c r="D1785" s="29" t="s">
        <v>5929</v>
      </c>
      <c r="E1785" s="31" t="s">
        <v>1443</v>
      </c>
      <c r="F1785" s="31" t="s">
        <v>5927</v>
      </c>
      <c r="G1785" s="42">
        <v>11635.74</v>
      </c>
      <c r="H1785" s="42">
        <v>10698.55</v>
      </c>
      <c r="I1785" s="42">
        <v>11015.06</v>
      </c>
      <c r="J1785" s="42">
        <v>13098.04</v>
      </c>
    </row>
    <row r="1786" spans="1:10" x14ac:dyDescent="0.35">
      <c r="A1786" s="29" t="s">
        <v>1421</v>
      </c>
      <c r="B1786" s="29">
        <v>75432</v>
      </c>
      <c r="C1786" s="29" t="s">
        <v>5432</v>
      </c>
      <c r="D1786" s="29" t="s">
        <v>5434</v>
      </c>
      <c r="E1786" s="32" t="s">
        <v>5433</v>
      </c>
      <c r="F1786" s="31" t="s">
        <v>5926</v>
      </c>
      <c r="G1786" s="42">
        <v>12355.2</v>
      </c>
      <c r="H1786" s="42">
        <v>11360.07</v>
      </c>
      <c r="I1786" s="42">
        <v>11696.14</v>
      </c>
      <c r="J1786" s="42">
        <v>13907.93</v>
      </c>
    </row>
    <row r="1787" spans="1:10" x14ac:dyDescent="0.35">
      <c r="A1787" s="29" t="s">
        <v>1421</v>
      </c>
      <c r="B1787" s="29">
        <v>77248</v>
      </c>
      <c r="C1787" s="29" t="s">
        <v>5435</v>
      </c>
      <c r="D1787" s="29" t="s">
        <v>5437</v>
      </c>
      <c r="E1787" s="32" t="s">
        <v>5436</v>
      </c>
      <c r="F1787" s="31" t="s">
        <v>5926</v>
      </c>
      <c r="G1787" s="42">
        <v>15395.94</v>
      </c>
      <c r="H1787" s="42">
        <v>14155.89</v>
      </c>
      <c r="I1787" s="42">
        <v>14574.68</v>
      </c>
      <c r="J1787" s="42">
        <v>17330.8</v>
      </c>
    </row>
    <row r="1788" spans="1:10" x14ac:dyDescent="0.35">
      <c r="A1788" s="29" t="s">
        <v>1444</v>
      </c>
      <c r="B1788" s="29">
        <v>10454</v>
      </c>
      <c r="C1788" s="29" t="s">
        <v>5438</v>
      </c>
      <c r="D1788" s="29" t="s">
        <v>5440</v>
      </c>
      <c r="E1788" s="32" t="s">
        <v>5439</v>
      </c>
      <c r="F1788" s="31" t="s">
        <v>5926</v>
      </c>
      <c r="G1788" s="42">
        <v>12220.69</v>
      </c>
      <c r="H1788" s="42">
        <v>11236.38</v>
      </c>
      <c r="I1788" s="42">
        <v>11568.8</v>
      </c>
      <c r="J1788" s="42">
        <v>13756.5</v>
      </c>
    </row>
    <row r="1789" spans="1:10" x14ac:dyDescent="0.35">
      <c r="A1789" s="29" t="s">
        <v>1444</v>
      </c>
      <c r="B1789" s="29">
        <v>10454</v>
      </c>
      <c r="C1789" s="29" t="s">
        <v>5441</v>
      </c>
      <c r="D1789" s="29" t="s">
        <v>5443</v>
      </c>
      <c r="E1789" s="32" t="s">
        <v>5442</v>
      </c>
      <c r="F1789" s="31" t="s">
        <v>5926</v>
      </c>
      <c r="G1789" s="42">
        <v>13515.59</v>
      </c>
      <c r="H1789" s="42">
        <v>12426.99</v>
      </c>
      <c r="I1789" s="42">
        <v>12794.63</v>
      </c>
      <c r="J1789" s="42">
        <v>15214.14</v>
      </c>
    </row>
    <row r="1790" spans="1:10" x14ac:dyDescent="0.35">
      <c r="A1790" s="29" t="s">
        <v>1444</v>
      </c>
      <c r="B1790" s="29">
        <v>10454</v>
      </c>
      <c r="C1790" s="29" t="s">
        <v>5444</v>
      </c>
      <c r="D1790" s="29" t="s">
        <v>5446</v>
      </c>
      <c r="E1790" s="32" t="s">
        <v>5445</v>
      </c>
      <c r="F1790" s="31" t="s">
        <v>5926</v>
      </c>
      <c r="G1790" s="42">
        <v>12748.51</v>
      </c>
      <c r="H1790" s="42">
        <v>11721.69</v>
      </c>
      <c r="I1790" s="42">
        <v>12068.47</v>
      </c>
      <c r="J1790" s="42">
        <v>14350.66</v>
      </c>
    </row>
    <row r="1791" spans="1:10" x14ac:dyDescent="0.35">
      <c r="A1791" s="29" t="str">
        <f>TEXT(45,"00")</f>
        <v>45</v>
      </c>
      <c r="B1791" s="29">
        <v>69856</v>
      </c>
      <c r="C1791" s="29" t="s">
        <v>5928</v>
      </c>
      <c r="D1791" s="29" t="s">
        <v>5929</v>
      </c>
      <c r="E1791" s="31" t="s">
        <v>1446</v>
      </c>
      <c r="F1791" s="31" t="s">
        <v>5927</v>
      </c>
      <c r="G1791" s="42">
        <v>12723.49</v>
      </c>
      <c r="H1791" s="42">
        <v>11698.68</v>
      </c>
      <c r="I1791" s="42">
        <v>12044.78</v>
      </c>
      <c r="J1791" s="42">
        <v>14322.49</v>
      </c>
    </row>
    <row r="1792" spans="1:10" x14ac:dyDescent="0.35">
      <c r="A1792" s="29" t="s">
        <v>1444</v>
      </c>
      <c r="B1792" s="29">
        <v>69856</v>
      </c>
      <c r="C1792" s="29" t="s">
        <v>5447</v>
      </c>
      <c r="D1792" s="29" t="s">
        <v>5449</v>
      </c>
      <c r="E1792" s="32" t="s">
        <v>5448</v>
      </c>
      <c r="F1792" s="31" t="s">
        <v>5926</v>
      </c>
      <c r="G1792" s="42">
        <v>12755.25</v>
      </c>
      <c r="H1792" s="42">
        <v>11727.89</v>
      </c>
      <c r="I1792" s="42">
        <v>12074.85</v>
      </c>
      <c r="J1792" s="42">
        <v>14358.24</v>
      </c>
    </row>
    <row r="1793" spans="1:10" x14ac:dyDescent="0.35">
      <c r="A1793" s="29" t="str">
        <f>TEXT(45,"00")</f>
        <v>45</v>
      </c>
      <c r="B1793" s="29">
        <v>69872</v>
      </c>
      <c r="C1793" s="29" t="s">
        <v>5928</v>
      </c>
      <c r="D1793" s="29" t="s">
        <v>5929</v>
      </c>
      <c r="E1793" s="31" t="s">
        <v>1448</v>
      </c>
      <c r="F1793" s="31" t="s">
        <v>5927</v>
      </c>
      <c r="G1793" s="42">
        <v>13106.54</v>
      </c>
      <c r="H1793" s="42">
        <v>12050.89</v>
      </c>
      <c r="I1793" s="42">
        <v>12407.4</v>
      </c>
      <c r="J1793" s="42">
        <v>14753.69</v>
      </c>
    </row>
    <row r="1794" spans="1:10" x14ac:dyDescent="0.35">
      <c r="A1794" s="29" t="str">
        <f>TEXT(45,"00")</f>
        <v>45</v>
      </c>
      <c r="B1794" s="29">
        <v>69880</v>
      </c>
      <c r="C1794" s="29" t="s">
        <v>5928</v>
      </c>
      <c r="D1794" s="29" t="s">
        <v>5929</v>
      </c>
      <c r="E1794" s="31" t="s">
        <v>1450</v>
      </c>
      <c r="F1794" s="31" t="s">
        <v>5927</v>
      </c>
      <c r="G1794" s="42">
        <v>14570.44</v>
      </c>
      <c r="H1794" s="42">
        <v>13396.87</v>
      </c>
      <c r="I1794" s="42">
        <v>13793.21</v>
      </c>
      <c r="J1794" s="42">
        <v>16401.55</v>
      </c>
    </row>
    <row r="1795" spans="1:10" x14ac:dyDescent="0.35">
      <c r="A1795" s="29" t="str">
        <f>TEXT(45,"00")</f>
        <v>45</v>
      </c>
      <c r="B1795" s="29">
        <v>69914</v>
      </c>
      <c r="C1795" s="29" t="s">
        <v>5928</v>
      </c>
      <c r="D1795" s="29" t="s">
        <v>5929</v>
      </c>
      <c r="E1795" s="31" t="s">
        <v>1452</v>
      </c>
      <c r="F1795" s="31" t="s">
        <v>5927</v>
      </c>
      <c r="G1795" s="42">
        <v>14131.56</v>
      </c>
      <c r="H1795" s="42">
        <v>12993.34</v>
      </c>
      <c r="I1795" s="42">
        <v>13377.74</v>
      </c>
      <c r="J1795" s="42">
        <v>15907.52</v>
      </c>
    </row>
    <row r="1796" spans="1:10" x14ac:dyDescent="0.35">
      <c r="A1796" s="29" t="s">
        <v>1444</v>
      </c>
      <c r="B1796" s="29">
        <v>69914</v>
      </c>
      <c r="C1796" s="29" t="s">
        <v>5450</v>
      </c>
      <c r="D1796" s="29" t="s">
        <v>5452</v>
      </c>
      <c r="E1796" s="32" t="s">
        <v>5451</v>
      </c>
      <c r="F1796" s="31" t="s">
        <v>5926</v>
      </c>
      <c r="G1796" s="42">
        <v>13362.56</v>
      </c>
      <c r="H1796" s="42">
        <v>12286.28</v>
      </c>
      <c r="I1796" s="42">
        <v>12649.76</v>
      </c>
      <c r="J1796" s="42">
        <v>15041.87</v>
      </c>
    </row>
    <row r="1797" spans="1:10" x14ac:dyDescent="0.35">
      <c r="A1797" s="29" t="str">
        <f>TEXT(45,"00")</f>
        <v>45</v>
      </c>
      <c r="B1797" s="29">
        <v>69922</v>
      </c>
      <c r="C1797" s="29" t="s">
        <v>5928</v>
      </c>
      <c r="D1797" s="29" t="s">
        <v>5929</v>
      </c>
      <c r="E1797" s="31" t="s">
        <v>1454</v>
      </c>
      <c r="F1797" s="31" t="s">
        <v>5927</v>
      </c>
      <c r="G1797" s="42">
        <v>14172.94</v>
      </c>
      <c r="H1797" s="42">
        <v>13031.4</v>
      </c>
      <c r="I1797" s="42">
        <v>13416.92</v>
      </c>
      <c r="J1797" s="42">
        <v>15954.1</v>
      </c>
    </row>
    <row r="1798" spans="1:10" x14ac:dyDescent="0.35">
      <c r="A1798" s="29" t="str">
        <f>TEXT(45,"00")</f>
        <v>45</v>
      </c>
      <c r="B1798" s="29">
        <v>69948</v>
      </c>
      <c r="C1798" s="29" t="s">
        <v>5928</v>
      </c>
      <c r="D1798" s="29" t="s">
        <v>5929</v>
      </c>
      <c r="E1798" s="31" t="s">
        <v>1456</v>
      </c>
      <c r="F1798" s="31" t="s">
        <v>5927</v>
      </c>
      <c r="G1798" s="42">
        <v>12272.55</v>
      </c>
      <c r="H1798" s="42">
        <v>11284.07</v>
      </c>
      <c r="I1798" s="42">
        <v>11617.9</v>
      </c>
      <c r="J1798" s="42">
        <v>13814.88</v>
      </c>
    </row>
    <row r="1799" spans="1:10" x14ac:dyDescent="0.35">
      <c r="A1799" s="29" t="s">
        <v>1444</v>
      </c>
      <c r="B1799" s="29">
        <v>69948</v>
      </c>
      <c r="C1799" s="29" t="s">
        <v>5453</v>
      </c>
      <c r="D1799" s="29" t="s">
        <v>5455</v>
      </c>
      <c r="E1799" s="32" t="s">
        <v>5454</v>
      </c>
      <c r="F1799" s="31" t="s">
        <v>5926</v>
      </c>
      <c r="G1799" s="42">
        <v>12144.37</v>
      </c>
      <c r="H1799" s="42">
        <v>11166.21</v>
      </c>
      <c r="I1799" s="42">
        <v>11496.56</v>
      </c>
      <c r="J1799" s="42">
        <v>13670.59</v>
      </c>
    </row>
    <row r="1800" spans="1:10" x14ac:dyDescent="0.35">
      <c r="A1800" s="29" t="s">
        <v>1444</v>
      </c>
      <c r="B1800" s="29">
        <v>69948</v>
      </c>
      <c r="C1800" s="29" t="s">
        <v>5456</v>
      </c>
      <c r="D1800" s="29" t="s">
        <v>5458</v>
      </c>
      <c r="E1800" s="32" t="s">
        <v>5457</v>
      </c>
      <c r="F1800" s="31" t="s">
        <v>5926</v>
      </c>
      <c r="G1800" s="42">
        <v>12181.51</v>
      </c>
      <c r="H1800" s="42">
        <v>11200.36</v>
      </c>
      <c r="I1800" s="42">
        <v>11531.71</v>
      </c>
      <c r="J1800" s="42">
        <v>13712.4</v>
      </c>
    </row>
    <row r="1801" spans="1:10" x14ac:dyDescent="0.35">
      <c r="A1801" s="29" t="s">
        <v>1444</v>
      </c>
      <c r="B1801" s="29">
        <v>69948</v>
      </c>
      <c r="C1801" s="29" t="s">
        <v>5459</v>
      </c>
      <c r="D1801" s="29" t="s">
        <v>5461</v>
      </c>
      <c r="E1801" s="32" t="s">
        <v>5460</v>
      </c>
      <c r="F1801" s="31" t="s">
        <v>5926</v>
      </c>
      <c r="G1801" s="42">
        <v>12659.34</v>
      </c>
      <c r="H1801" s="42">
        <v>11639.71</v>
      </c>
      <c r="I1801" s="42">
        <v>11984.06</v>
      </c>
      <c r="J1801" s="42">
        <v>14250.28</v>
      </c>
    </row>
    <row r="1802" spans="1:10" x14ac:dyDescent="0.35">
      <c r="A1802" s="29" t="str">
        <f>TEXT(45,"00")</f>
        <v>45</v>
      </c>
      <c r="B1802" s="29">
        <v>69955</v>
      </c>
      <c r="C1802" s="29" t="s">
        <v>5928</v>
      </c>
      <c r="D1802" s="29" t="s">
        <v>5929</v>
      </c>
      <c r="E1802" s="31" t="s">
        <v>1458</v>
      </c>
      <c r="F1802" s="31" t="s">
        <v>5927</v>
      </c>
      <c r="G1802" s="42">
        <v>12473.64</v>
      </c>
      <c r="H1802" s="42">
        <v>11468.97</v>
      </c>
      <c r="I1802" s="42">
        <v>11808.26</v>
      </c>
      <c r="J1802" s="42">
        <v>14041.25</v>
      </c>
    </row>
    <row r="1803" spans="1:10" x14ac:dyDescent="0.35">
      <c r="A1803" s="29" t="s">
        <v>1444</v>
      </c>
      <c r="B1803" s="29">
        <v>69955</v>
      </c>
      <c r="C1803" s="29" t="s">
        <v>5462</v>
      </c>
      <c r="D1803" s="29" t="s">
        <v>5464</v>
      </c>
      <c r="E1803" s="32" t="s">
        <v>5463</v>
      </c>
      <c r="F1803" s="31" t="s">
        <v>5926</v>
      </c>
      <c r="G1803" s="42">
        <v>12022.08</v>
      </c>
      <c r="H1803" s="42">
        <v>11053.78</v>
      </c>
      <c r="I1803" s="42">
        <v>11380.79</v>
      </c>
      <c r="J1803" s="42">
        <v>13532.94</v>
      </c>
    </row>
    <row r="1804" spans="1:10" x14ac:dyDescent="0.35">
      <c r="A1804" s="29" t="str">
        <f>TEXT(45,"00")</f>
        <v>45</v>
      </c>
      <c r="B1804" s="29">
        <v>69971</v>
      </c>
      <c r="C1804" s="29" t="s">
        <v>5928</v>
      </c>
      <c r="D1804" s="29" t="s">
        <v>5929</v>
      </c>
      <c r="E1804" s="31" t="s">
        <v>1460</v>
      </c>
      <c r="F1804" s="31" t="s">
        <v>5927</v>
      </c>
      <c r="G1804" s="42">
        <v>14256.68</v>
      </c>
      <c r="H1804" s="42">
        <v>13108.39</v>
      </c>
      <c r="I1804" s="42">
        <v>13496.19</v>
      </c>
      <c r="J1804" s="42">
        <v>16048.36</v>
      </c>
    </row>
    <row r="1805" spans="1:10" x14ac:dyDescent="0.35">
      <c r="A1805" s="29" t="s">
        <v>1444</v>
      </c>
      <c r="B1805" s="29">
        <v>69971</v>
      </c>
      <c r="C1805" s="29" t="s">
        <v>5465</v>
      </c>
      <c r="D1805" s="29" t="s">
        <v>5467</v>
      </c>
      <c r="E1805" s="32" t="s">
        <v>5466</v>
      </c>
      <c r="F1805" s="31" t="s">
        <v>5926</v>
      </c>
      <c r="G1805" s="42">
        <v>13633.97</v>
      </c>
      <c r="H1805" s="42">
        <v>12535.83</v>
      </c>
      <c r="I1805" s="42">
        <v>12906.69</v>
      </c>
      <c r="J1805" s="42">
        <v>15347.39</v>
      </c>
    </row>
    <row r="1806" spans="1:10" x14ac:dyDescent="0.35">
      <c r="A1806" s="29" t="str">
        <f t="shared" ref="A1806:A1816" si="34">TEXT(45,"00")</f>
        <v>45</v>
      </c>
      <c r="B1806" s="29">
        <v>69989</v>
      </c>
      <c r="C1806" s="29" t="s">
        <v>5928</v>
      </c>
      <c r="D1806" s="29" t="s">
        <v>5929</v>
      </c>
      <c r="E1806" s="31" t="s">
        <v>1462</v>
      </c>
      <c r="F1806" s="31" t="s">
        <v>5927</v>
      </c>
      <c r="G1806" s="42">
        <v>13250.91</v>
      </c>
      <c r="H1806" s="42">
        <v>12183.63</v>
      </c>
      <c r="I1806" s="42">
        <v>12544.07</v>
      </c>
      <c r="J1806" s="42">
        <v>14916.2</v>
      </c>
    </row>
    <row r="1807" spans="1:10" x14ac:dyDescent="0.35">
      <c r="A1807" s="29" t="str">
        <f t="shared" si="34"/>
        <v>45</v>
      </c>
      <c r="B1807" s="29">
        <v>69997</v>
      </c>
      <c r="C1807" s="29" t="s">
        <v>5928</v>
      </c>
      <c r="D1807" s="29" t="s">
        <v>5929</v>
      </c>
      <c r="E1807" s="31" t="s">
        <v>1464</v>
      </c>
      <c r="F1807" s="31" t="s">
        <v>5927</v>
      </c>
      <c r="G1807" s="42">
        <v>14356.77</v>
      </c>
      <c r="H1807" s="42">
        <v>13200.42</v>
      </c>
      <c r="I1807" s="42">
        <v>13590.94</v>
      </c>
      <c r="J1807" s="42">
        <v>16161.04</v>
      </c>
    </row>
    <row r="1808" spans="1:10" x14ac:dyDescent="0.35">
      <c r="A1808" s="29" t="str">
        <f t="shared" si="34"/>
        <v>45</v>
      </c>
      <c r="B1808" s="29">
        <v>70003</v>
      </c>
      <c r="C1808" s="29" t="s">
        <v>5928</v>
      </c>
      <c r="D1808" s="29" t="s">
        <v>5929</v>
      </c>
      <c r="E1808" s="31" t="s">
        <v>1466</v>
      </c>
      <c r="F1808" s="31" t="s">
        <v>5927</v>
      </c>
      <c r="G1808" s="42">
        <v>12136.67</v>
      </c>
      <c r="H1808" s="42">
        <v>11159.13</v>
      </c>
      <c r="I1808" s="42">
        <v>11489.27</v>
      </c>
      <c r="J1808" s="42">
        <v>13661.93</v>
      </c>
    </row>
    <row r="1809" spans="1:10" x14ac:dyDescent="0.35">
      <c r="A1809" s="29" t="str">
        <f t="shared" si="34"/>
        <v>45</v>
      </c>
      <c r="B1809" s="29">
        <v>70011</v>
      </c>
      <c r="C1809" s="29" t="s">
        <v>5928</v>
      </c>
      <c r="D1809" s="29" t="s">
        <v>5929</v>
      </c>
      <c r="E1809" s="31" t="s">
        <v>1468</v>
      </c>
      <c r="F1809" s="31" t="s">
        <v>5927</v>
      </c>
      <c r="G1809" s="42">
        <v>14174.87</v>
      </c>
      <c r="H1809" s="42">
        <v>13033.17</v>
      </c>
      <c r="I1809" s="42">
        <v>13418.74</v>
      </c>
      <c r="J1809" s="42">
        <v>15956.27</v>
      </c>
    </row>
    <row r="1810" spans="1:10" x14ac:dyDescent="0.35">
      <c r="A1810" s="29" t="str">
        <f t="shared" si="34"/>
        <v>45</v>
      </c>
      <c r="B1810" s="29">
        <v>70029</v>
      </c>
      <c r="C1810" s="29" t="s">
        <v>5928</v>
      </c>
      <c r="D1810" s="29" t="s">
        <v>5929</v>
      </c>
      <c r="E1810" s="31" t="s">
        <v>1470</v>
      </c>
      <c r="F1810" s="31" t="s">
        <v>5927</v>
      </c>
      <c r="G1810" s="42">
        <v>15184.48</v>
      </c>
      <c r="H1810" s="42">
        <v>13961.46</v>
      </c>
      <c r="I1810" s="42">
        <v>14374.5</v>
      </c>
      <c r="J1810" s="42">
        <v>17092.77</v>
      </c>
    </row>
    <row r="1811" spans="1:10" x14ac:dyDescent="0.35">
      <c r="A1811" s="29" t="str">
        <f t="shared" si="34"/>
        <v>45</v>
      </c>
      <c r="B1811" s="29">
        <v>70045</v>
      </c>
      <c r="C1811" s="29" t="s">
        <v>5928</v>
      </c>
      <c r="D1811" s="29" t="s">
        <v>5929</v>
      </c>
      <c r="E1811" s="31" t="s">
        <v>1472</v>
      </c>
      <c r="F1811" s="31" t="s">
        <v>5927</v>
      </c>
      <c r="G1811" s="42">
        <v>11995.13</v>
      </c>
      <c r="H1811" s="42">
        <v>11029</v>
      </c>
      <c r="I1811" s="42">
        <v>11355.28</v>
      </c>
      <c r="J1811" s="42">
        <v>13502.6</v>
      </c>
    </row>
    <row r="1812" spans="1:10" x14ac:dyDescent="0.35">
      <c r="A1812" s="29" t="str">
        <f t="shared" si="34"/>
        <v>45</v>
      </c>
      <c r="B1812" s="29">
        <v>70052</v>
      </c>
      <c r="C1812" s="29" t="s">
        <v>5928</v>
      </c>
      <c r="D1812" s="29" t="s">
        <v>5929</v>
      </c>
      <c r="E1812" s="31" t="s">
        <v>1474</v>
      </c>
      <c r="F1812" s="31" t="s">
        <v>5927</v>
      </c>
      <c r="G1812" s="42">
        <v>12294.06</v>
      </c>
      <c r="H1812" s="42">
        <v>11303.85</v>
      </c>
      <c r="I1812" s="42">
        <v>11638.26</v>
      </c>
      <c r="J1812" s="42">
        <v>13839.1</v>
      </c>
    </row>
    <row r="1813" spans="1:10" x14ac:dyDescent="0.35">
      <c r="A1813" s="29" t="str">
        <f t="shared" si="34"/>
        <v>45</v>
      </c>
      <c r="B1813" s="29">
        <v>70078</v>
      </c>
      <c r="C1813" s="29" t="s">
        <v>5928</v>
      </c>
      <c r="D1813" s="29" t="s">
        <v>5929</v>
      </c>
      <c r="E1813" s="31" t="s">
        <v>1476</v>
      </c>
      <c r="F1813" s="31" t="s">
        <v>5927</v>
      </c>
      <c r="G1813" s="42">
        <v>11823.48</v>
      </c>
      <c r="H1813" s="42">
        <v>10871.17</v>
      </c>
      <c r="I1813" s="42">
        <v>11192.78</v>
      </c>
      <c r="J1813" s="42">
        <v>13309.37</v>
      </c>
    </row>
    <row r="1814" spans="1:10" x14ac:dyDescent="0.35">
      <c r="A1814" s="29" t="str">
        <f t="shared" si="34"/>
        <v>45</v>
      </c>
      <c r="B1814" s="29">
        <v>70086</v>
      </c>
      <c r="C1814" s="29" t="s">
        <v>5928</v>
      </c>
      <c r="D1814" s="29" t="s">
        <v>5929</v>
      </c>
      <c r="E1814" s="31" t="s">
        <v>1478</v>
      </c>
      <c r="F1814" s="31" t="s">
        <v>5927</v>
      </c>
      <c r="G1814" s="42">
        <v>16077.64</v>
      </c>
      <c r="H1814" s="42">
        <v>14782.68</v>
      </c>
      <c r="I1814" s="42">
        <v>15220.02</v>
      </c>
      <c r="J1814" s="42">
        <v>18098.169999999998</v>
      </c>
    </row>
    <row r="1815" spans="1:10" x14ac:dyDescent="0.35">
      <c r="A1815" s="29" t="str">
        <f t="shared" si="34"/>
        <v>45</v>
      </c>
      <c r="B1815" s="29">
        <v>70094</v>
      </c>
      <c r="C1815" s="29" t="s">
        <v>5928</v>
      </c>
      <c r="D1815" s="29" t="s">
        <v>5929</v>
      </c>
      <c r="E1815" s="31" t="s">
        <v>1480</v>
      </c>
      <c r="F1815" s="31" t="s">
        <v>5927</v>
      </c>
      <c r="G1815" s="42">
        <v>12659</v>
      </c>
      <c r="H1815" s="42">
        <v>11639.39</v>
      </c>
      <c r="I1815" s="42">
        <v>11983.73</v>
      </c>
      <c r="J1815" s="42">
        <v>14249.9</v>
      </c>
    </row>
    <row r="1816" spans="1:10" x14ac:dyDescent="0.35">
      <c r="A1816" s="29" t="str">
        <f t="shared" si="34"/>
        <v>45</v>
      </c>
      <c r="B1816" s="29">
        <v>70110</v>
      </c>
      <c r="C1816" s="29" t="s">
        <v>5928</v>
      </c>
      <c r="D1816" s="29" t="s">
        <v>5929</v>
      </c>
      <c r="E1816" s="31" t="s">
        <v>1482</v>
      </c>
      <c r="F1816" s="31" t="s">
        <v>5927</v>
      </c>
      <c r="G1816" s="42">
        <v>14114.23</v>
      </c>
      <c r="H1816" s="42">
        <v>12977.42</v>
      </c>
      <c r="I1816" s="42">
        <v>13361.34</v>
      </c>
      <c r="J1816" s="42">
        <v>15888.02</v>
      </c>
    </row>
    <row r="1817" spans="1:10" x14ac:dyDescent="0.35">
      <c r="A1817" s="29" t="s">
        <v>1444</v>
      </c>
      <c r="B1817" s="29">
        <v>70110</v>
      </c>
      <c r="C1817" s="29" t="s">
        <v>5468</v>
      </c>
      <c r="D1817" s="29" t="s">
        <v>5470</v>
      </c>
      <c r="E1817" s="32" t="s">
        <v>5469</v>
      </c>
      <c r="F1817" s="31" t="s">
        <v>5926</v>
      </c>
      <c r="G1817" s="42">
        <v>12438.99</v>
      </c>
      <c r="H1817" s="42">
        <v>11437.11</v>
      </c>
      <c r="I1817" s="42">
        <v>11775.46</v>
      </c>
      <c r="J1817" s="42">
        <v>14002.25</v>
      </c>
    </row>
    <row r="1818" spans="1:10" x14ac:dyDescent="0.35">
      <c r="A1818" s="29" t="s">
        <v>1444</v>
      </c>
      <c r="B1818" s="29">
        <v>70110</v>
      </c>
      <c r="C1818" s="29" t="s">
        <v>5471</v>
      </c>
      <c r="D1818" s="29" t="s">
        <v>5473</v>
      </c>
      <c r="E1818" s="32" t="s">
        <v>5472</v>
      </c>
      <c r="F1818" s="31" t="s">
        <v>5926</v>
      </c>
      <c r="G1818" s="42">
        <v>14174.47</v>
      </c>
      <c r="H1818" s="42">
        <v>13032.8</v>
      </c>
      <c r="I1818" s="42">
        <v>13418.37</v>
      </c>
      <c r="J1818" s="42">
        <v>15955.83</v>
      </c>
    </row>
    <row r="1819" spans="1:10" x14ac:dyDescent="0.35">
      <c r="A1819" s="29" t="str">
        <f>TEXT(45,"00")</f>
        <v>45</v>
      </c>
      <c r="B1819" s="29">
        <v>70128</v>
      </c>
      <c r="C1819" s="29" t="s">
        <v>5928</v>
      </c>
      <c r="D1819" s="29" t="s">
        <v>5929</v>
      </c>
      <c r="E1819" s="31" t="s">
        <v>1484</v>
      </c>
      <c r="F1819" s="31" t="s">
        <v>5927</v>
      </c>
      <c r="G1819" s="42">
        <v>12842.83</v>
      </c>
      <c r="H1819" s="42">
        <v>11808.42</v>
      </c>
      <c r="I1819" s="42">
        <v>12157.76</v>
      </c>
      <c r="J1819" s="42">
        <v>14456.83</v>
      </c>
    </row>
    <row r="1820" spans="1:10" x14ac:dyDescent="0.35">
      <c r="A1820" s="29" t="str">
        <f>TEXT(45,"00")</f>
        <v>45</v>
      </c>
      <c r="B1820" s="29">
        <v>70136</v>
      </c>
      <c r="C1820" s="29" t="s">
        <v>5928</v>
      </c>
      <c r="D1820" s="29" t="s">
        <v>5929</v>
      </c>
      <c r="E1820" s="31" t="s">
        <v>1486</v>
      </c>
      <c r="F1820" s="31" t="s">
        <v>5927</v>
      </c>
      <c r="G1820" s="42">
        <v>12657.08</v>
      </c>
      <c r="H1820" s="42">
        <v>11637.62</v>
      </c>
      <c r="I1820" s="42">
        <v>11981.91</v>
      </c>
      <c r="J1820" s="42">
        <v>14247.73</v>
      </c>
    </row>
    <row r="1821" spans="1:10" x14ac:dyDescent="0.35">
      <c r="A1821" s="29" t="s">
        <v>1444</v>
      </c>
      <c r="B1821" s="29">
        <v>70136</v>
      </c>
      <c r="C1821" s="29" t="s">
        <v>5474</v>
      </c>
      <c r="D1821" s="29" t="s">
        <v>5476</v>
      </c>
      <c r="E1821" s="32" t="s">
        <v>5475</v>
      </c>
      <c r="F1821" s="31" t="s">
        <v>5926</v>
      </c>
      <c r="G1821" s="42">
        <v>12031.82</v>
      </c>
      <c r="H1821" s="42">
        <v>11062.73</v>
      </c>
      <c r="I1821" s="42">
        <v>11390.01</v>
      </c>
      <c r="J1821" s="42">
        <v>13543.9</v>
      </c>
    </row>
    <row r="1822" spans="1:10" x14ac:dyDescent="0.35">
      <c r="A1822" s="29" t="s">
        <v>1444</v>
      </c>
      <c r="B1822" s="29">
        <v>70136</v>
      </c>
      <c r="C1822" s="29" t="s">
        <v>5477</v>
      </c>
      <c r="D1822" s="29" t="s">
        <v>5479</v>
      </c>
      <c r="E1822" s="32" t="s">
        <v>5478</v>
      </c>
      <c r="F1822" s="31" t="s">
        <v>5926</v>
      </c>
      <c r="G1822" s="42">
        <v>12174.04</v>
      </c>
      <c r="H1822" s="42">
        <v>11193.49</v>
      </c>
      <c r="I1822" s="42">
        <v>11524.64</v>
      </c>
      <c r="J1822" s="42">
        <v>13703.99</v>
      </c>
    </row>
    <row r="1823" spans="1:10" x14ac:dyDescent="0.35">
      <c r="A1823" s="29" t="str">
        <f>TEXT(45,"00")</f>
        <v>45</v>
      </c>
      <c r="B1823" s="29">
        <v>70169</v>
      </c>
      <c r="C1823" s="29" t="s">
        <v>5928</v>
      </c>
      <c r="D1823" s="29" t="s">
        <v>5929</v>
      </c>
      <c r="E1823" s="31" t="s">
        <v>1488</v>
      </c>
      <c r="F1823" s="31" t="s">
        <v>5927</v>
      </c>
      <c r="G1823" s="42">
        <v>12215.48</v>
      </c>
      <c r="H1823" s="42">
        <v>11231.6</v>
      </c>
      <c r="I1823" s="42">
        <v>11563.87</v>
      </c>
      <c r="J1823" s="42">
        <v>13750.64</v>
      </c>
    </row>
    <row r="1824" spans="1:10" x14ac:dyDescent="0.35">
      <c r="A1824" s="29" t="str">
        <f>TEXT(45,"00")</f>
        <v>45</v>
      </c>
      <c r="B1824" s="29">
        <v>73700</v>
      </c>
      <c r="C1824" s="29" t="s">
        <v>5928</v>
      </c>
      <c r="D1824" s="29" t="s">
        <v>5929</v>
      </c>
      <c r="E1824" s="31" t="s">
        <v>1490</v>
      </c>
      <c r="F1824" s="31" t="s">
        <v>5927</v>
      </c>
      <c r="G1824" s="42">
        <v>14837.04</v>
      </c>
      <c r="H1824" s="42">
        <v>13642</v>
      </c>
      <c r="I1824" s="42">
        <v>14045.59</v>
      </c>
      <c r="J1824" s="42">
        <v>16701.66</v>
      </c>
    </row>
    <row r="1825" spans="1:10" x14ac:dyDescent="0.35">
      <c r="A1825" s="29" t="str">
        <f>TEXT(45,"00")</f>
        <v>45</v>
      </c>
      <c r="B1825" s="29">
        <v>75267</v>
      </c>
      <c r="C1825" s="29" t="s">
        <v>5928</v>
      </c>
      <c r="D1825" s="29" t="s">
        <v>5929</v>
      </c>
      <c r="E1825" s="31" t="s">
        <v>1492</v>
      </c>
      <c r="F1825" s="31" t="s">
        <v>5927</v>
      </c>
      <c r="G1825" s="42">
        <v>14773.51</v>
      </c>
      <c r="H1825" s="42">
        <v>13583.6</v>
      </c>
      <c r="I1825" s="42">
        <v>13985.45</v>
      </c>
      <c r="J1825" s="42">
        <v>16630.150000000001</v>
      </c>
    </row>
    <row r="1826" spans="1:10" x14ac:dyDescent="0.35">
      <c r="A1826" s="29" t="s">
        <v>1444</v>
      </c>
      <c r="B1826" s="29">
        <v>75267</v>
      </c>
      <c r="C1826" s="29" t="s">
        <v>5480</v>
      </c>
      <c r="D1826" s="29" t="s">
        <v>5482</v>
      </c>
      <c r="E1826" s="32" t="s">
        <v>5481</v>
      </c>
      <c r="F1826" s="31" t="s">
        <v>5926</v>
      </c>
      <c r="G1826" s="42">
        <v>14199.89</v>
      </c>
      <c r="H1826" s="42">
        <v>13056.17</v>
      </c>
      <c r="I1826" s="42">
        <v>13442.43</v>
      </c>
      <c r="J1826" s="42">
        <v>15984.44</v>
      </c>
    </row>
    <row r="1827" spans="1:10" x14ac:dyDescent="0.35">
      <c r="A1827" s="29" t="str">
        <f>TEXT(46,"00")</f>
        <v>46</v>
      </c>
      <c r="B1827" s="29">
        <v>70177</v>
      </c>
      <c r="C1827" s="29" t="s">
        <v>5928</v>
      </c>
      <c r="D1827" s="29" t="s">
        <v>5929</v>
      </c>
      <c r="E1827" s="31" t="s">
        <v>1495</v>
      </c>
      <c r="F1827" s="31" t="s">
        <v>5927</v>
      </c>
      <c r="G1827" s="42">
        <v>12250.13</v>
      </c>
      <c r="H1827" s="42">
        <v>11263.45</v>
      </c>
      <c r="I1827" s="42">
        <v>11596.67</v>
      </c>
      <c r="J1827" s="42">
        <v>13789.64</v>
      </c>
    </row>
    <row r="1828" spans="1:10" x14ac:dyDescent="0.35">
      <c r="A1828" s="29" t="s">
        <v>1496</v>
      </c>
      <c r="B1828" s="29">
        <v>10470</v>
      </c>
      <c r="C1828" s="29" t="s">
        <v>5483</v>
      </c>
      <c r="D1828" s="29" t="s">
        <v>5485</v>
      </c>
      <c r="E1828" s="32" t="s">
        <v>5484</v>
      </c>
      <c r="F1828" s="31" t="s">
        <v>5926</v>
      </c>
      <c r="G1828" s="42">
        <v>14091.13</v>
      </c>
      <c r="H1828" s="42">
        <v>12956.18</v>
      </c>
      <c r="I1828" s="42">
        <v>13339.47</v>
      </c>
      <c r="J1828" s="42">
        <v>15862.01</v>
      </c>
    </row>
    <row r="1829" spans="1:10" x14ac:dyDescent="0.35">
      <c r="A1829" s="29" t="s">
        <v>1496</v>
      </c>
      <c r="B1829" s="29">
        <v>10470</v>
      </c>
      <c r="C1829" s="29" t="s">
        <v>5486</v>
      </c>
      <c r="D1829" s="29" t="s">
        <v>5488</v>
      </c>
      <c r="E1829" s="32" t="s">
        <v>5487</v>
      </c>
      <c r="F1829" s="31" t="s">
        <v>5926</v>
      </c>
      <c r="G1829" s="42">
        <v>14667.76</v>
      </c>
      <c r="H1829" s="42">
        <v>13486.36</v>
      </c>
      <c r="I1829" s="42">
        <v>13885.34</v>
      </c>
      <c r="J1829" s="42">
        <v>16511.099999999999</v>
      </c>
    </row>
    <row r="1830" spans="1:10" x14ac:dyDescent="0.35">
      <c r="A1830" s="29" t="str">
        <f t="shared" ref="A1830:A1853" si="35">TEXT(47,"00")</f>
        <v>47</v>
      </c>
      <c r="B1830" s="29">
        <v>70185</v>
      </c>
      <c r="C1830" s="29" t="s">
        <v>5928</v>
      </c>
      <c r="D1830" s="29" t="s">
        <v>5929</v>
      </c>
      <c r="E1830" s="31" t="s">
        <v>1498</v>
      </c>
      <c r="F1830" s="31" t="s">
        <v>5927</v>
      </c>
      <c r="G1830" s="42">
        <v>13790.85</v>
      </c>
      <c r="H1830" s="42">
        <v>12680.08</v>
      </c>
      <c r="I1830" s="42">
        <v>13055.21</v>
      </c>
      <c r="J1830" s="42">
        <v>15523.99</v>
      </c>
    </row>
    <row r="1831" spans="1:10" x14ac:dyDescent="0.35">
      <c r="A1831" s="29" t="str">
        <f t="shared" si="35"/>
        <v>47</v>
      </c>
      <c r="B1831" s="29">
        <v>70193</v>
      </c>
      <c r="C1831" s="29" t="s">
        <v>5928</v>
      </c>
      <c r="D1831" s="29" t="s">
        <v>5929</v>
      </c>
      <c r="E1831" s="31" t="s">
        <v>1500</v>
      </c>
      <c r="F1831" s="31" t="s">
        <v>5927</v>
      </c>
      <c r="G1831" s="42">
        <v>14493.44</v>
      </c>
      <c r="H1831" s="42">
        <v>13326.08</v>
      </c>
      <c r="I1831" s="42">
        <v>13720.32</v>
      </c>
      <c r="J1831" s="42">
        <v>16314.88</v>
      </c>
    </row>
    <row r="1832" spans="1:10" x14ac:dyDescent="0.35">
      <c r="A1832" s="29" t="str">
        <f t="shared" si="35"/>
        <v>47</v>
      </c>
      <c r="B1832" s="29">
        <v>70201</v>
      </c>
      <c r="C1832" s="29" t="s">
        <v>5928</v>
      </c>
      <c r="D1832" s="29" t="s">
        <v>5929</v>
      </c>
      <c r="E1832" s="31" t="s">
        <v>1502</v>
      </c>
      <c r="F1832" s="31" t="s">
        <v>5927</v>
      </c>
      <c r="G1832" s="42">
        <v>12264.62</v>
      </c>
      <c r="H1832" s="42">
        <v>11276.78</v>
      </c>
      <c r="I1832" s="42">
        <v>11610.39</v>
      </c>
      <c r="J1832" s="42">
        <v>13805.96</v>
      </c>
    </row>
    <row r="1833" spans="1:10" x14ac:dyDescent="0.35">
      <c r="A1833" s="29" t="str">
        <f t="shared" si="35"/>
        <v>47</v>
      </c>
      <c r="B1833" s="29">
        <v>70227</v>
      </c>
      <c r="C1833" s="29" t="s">
        <v>5928</v>
      </c>
      <c r="D1833" s="29" t="s">
        <v>5929</v>
      </c>
      <c r="E1833" s="31" t="s">
        <v>1504</v>
      </c>
      <c r="F1833" s="31" t="s">
        <v>5927</v>
      </c>
      <c r="G1833" s="42">
        <v>13353.89</v>
      </c>
      <c r="H1833" s="42">
        <v>12278.32</v>
      </c>
      <c r="I1833" s="42">
        <v>12641.56</v>
      </c>
      <c r="J1833" s="42">
        <v>15032.12</v>
      </c>
    </row>
    <row r="1834" spans="1:10" x14ac:dyDescent="0.35">
      <c r="A1834" s="29" t="str">
        <f t="shared" si="35"/>
        <v>47</v>
      </c>
      <c r="B1834" s="29">
        <v>70243</v>
      </c>
      <c r="C1834" s="29" t="s">
        <v>5928</v>
      </c>
      <c r="D1834" s="29" t="s">
        <v>5929</v>
      </c>
      <c r="E1834" s="31" t="s">
        <v>1506</v>
      </c>
      <c r="F1834" s="31" t="s">
        <v>5927</v>
      </c>
      <c r="G1834" s="42">
        <v>15254.74</v>
      </c>
      <c r="H1834" s="42">
        <v>14026.06</v>
      </c>
      <c r="I1834" s="42">
        <v>14441.01</v>
      </c>
      <c r="J1834" s="42">
        <v>17171.86</v>
      </c>
    </row>
    <row r="1835" spans="1:10" x14ac:dyDescent="0.35">
      <c r="A1835" s="29" t="str">
        <f t="shared" si="35"/>
        <v>47</v>
      </c>
      <c r="B1835" s="29">
        <v>70250</v>
      </c>
      <c r="C1835" s="29" t="s">
        <v>5928</v>
      </c>
      <c r="D1835" s="29" t="s">
        <v>5929</v>
      </c>
      <c r="E1835" s="31" t="s">
        <v>1508</v>
      </c>
      <c r="F1835" s="31" t="s">
        <v>5927</v>
      </c>
      <c r="G1835" s="42">
        <v>14332.71</v>
      </c>
      <c r="H1835" s="42">
        <v>13178.3</v>
      </c>
      <c r="I1835" s="42">
        <v>13568.16</v>
      </c>
      <c r="J1835" s="42">
        <v>16133.95</v>
      </c>
    </row>
    <row r="1836" spans="1:10" x14ac:dyDescent="0.35">
      <c r="A1836" s="29" t="str">
        <f t="shared" si="35"/>
        <v>47</v>
      </c>
      <c r="B1836" s="29">
        <v>70318</v>
      </c>
      <c r="C1836" s="29" t="s">
        <v>5928</v>
      </c>
      <c r="D1836" s="29" t="s">
        <v>5929</v>
      </c>
      <c r="E1836" s="31" t="s">
        <v>1512</v>
      </c>
      <c r="F1836" s="31" t="s">
        <v>5927</v>
      </c>
      <c r="G1836" s="42">
        <v>13897.68</v>
      </c>
      <c r="H1836" s="42">
        <v>12778.31</v>
      </c>
      <c r="I1836" s="42">
        <v>13156.34</v>
      </c>
      <c r="J1836" s="42">
        <v>15644.25</v>
      </c>
    </row>
    <row r="1837" spans="1:10" x14ac:dyDescent="0.35">
      <c r="A1837" s="29" t="str">
        <f t="shared" si="35"/>
        <v>47</v>
      </c>
      <c r="B1837" s="29">
        <v>70326</v>
      </c>
      <c r="C1837" s="29" t="s">
        <v>5928</v>
      </c>
      <c r="D1837" s="29" t="s">
        <v>5929</v>
      </c>
      <c r="E1837" s="31" t="s">
        <v>1514</v>
      </c>
      <c r="F1837" s="31" t="s">
        <v>5927</v>
      </c>
      <c r="G1837" s="42">
        <v>12416.58</v>
      </c>
      <c r="H1837" s="42">
        <v>11416.49</v>
      </c>
      <c r="I1837" s="42">
        <v>11754.24</v>
      </c>
      <c r="J1837" s="42">
        <v>13977.01</v>
      </c>
    </row>
    <row r="1838" spans="1:10" x14ac:dyDescent="0.35">
      <c r="A1838" s="29" t="str">
        <f t="shared" si="35"/>
        <v>47</v>
      </c>
      <c r="B1838" s="29">
        <v>70334</v>
      </c>
      <c r="C1838" s="29" t="s">
        <v>5928</v>
      </c>
      <c r="D1838" s="29" t="s">
        <v>5929</v>
      </c>
      <c r="E1838" s="31" t="s">
        <v>1516</v>
      </c>
      <c r="F1838" s="31" t="s">
        <v>5927</v>
      </c>
      <c r="G1838" s="42">
        <v>12661.89</v>
      </c>
      <c r="H1838" s="42">
        <v>11642.05</v>
      </c>
      <c r="I1838" s="42">
        <v>11986.47</v>
      </c>
      <c r="J1838" s="42">
        <v>14253.15</v>
      </c>
    </row>
    <row r="1839" spans="1:10" x14ac:dyDescent="0.35">
      <c r="A1839" s="29" t="str">
        <f t="shared" si="35"/>
        <v>47</v>
      </c>
      <c r="B1839" s="29">
        <v>70359</v>
      </c>
      <c r="C1839" s="29" t="s">
        <v>5928</v>
      </c>
      <c r="D1839" s="29" t="s">
        <v>5929</v>
      </c>
      <c r="E1839" s="31" t="s">
        <v>1518</v>
      </c>
      <c r="F1839" s="31" t="s">
        <v>5927</v>
      </c>
      <c r="G1839" s="42">
        <v>16225.86</v>
      </c>
      <c r="H1839" s="42">
        <v>14918.96</v>
      </c>
      <c r="I1839" s="42">
        <v>15360.33</v>
      </c>
      <c r="J1839" s="42">
        <v>18265.02</v>
      </c>
    </row>
    <row r="1840" spans="1:10" x14ac:dyDescent="0.35">
      <c r="A1840" s="29" t="str">
        <f t="shared" si="35"/>
        <v>47</v>
      </c>
      <c r="B1840" s="29">
        <v>70367</v>
      </c>
      <c r="C1840" s="29" t="s">
        <v>5928</v>
      </c>
      <c r="D1840" s="29" t="s">
        <v>5929</v>
      </c>
      <c r="E1840" s="31" t="s">
        <v>1472</v>
      </c>
      <c r="F1840" s="31" t="s">
        <v>5927</v>
      </c>
      <c r="G1840" s="42">
        <v>14325.97</v>
      </c>
      <c r="H1840" s="42">
        <v>13172.1</v>
      </c>
      <c r="I1840" s="42">
        <v>13561.79</v>
      </c>
      <c r="J1840" s="42">
        <v>16126.37</v>
      </c>
    </row>
    <row r="1841" spans="1:10" x14ac:dyDescent="0.35">
      <c r="A1841" s="29" t="str">
        <f t="shared" si="35"/>
        <v>47</v>
      </c>
      <c r="B1841" s="29">
        <v>70375</v>
      </c>
      <c r="C1841" s="29" t="s">
        <v>5928</v>
      </c>
      <c r="D1841" s="29" t="s">
        <v>5929</v>
      </c>
      <c r="E1841" s="31" t="s">
        <v>1521</v>
      </c>
      <c r="F1841" s="31" t="s">
        <v>5927</v>
      </c>
      <c r="G1841" s="42">
        <v>15379.86</v>
      </c>
      <c r="H1841" s="42">
        <v>14141.11</v>
      </c>
      <c r="I1841" s="42">
        <v>14559.46</v>
      </c>
      <c r="J1841" s="42">
        <v>17312.7</v>
      </c>
    </row>
    <row r="1842" spans="1:10" x14ac:dyDescent="0.35">
      <c r="A1842" s="29" t="str">
        <f t="shared" si="35"/>
        <v>47</v>
      </c>
      <c r="B1842" s="29">
        <v>70383</v>
      </c>
      <c r="C1842" s="29" t="s">
        <v>5928</v>
      </c>
      <c r="D1842" s="29" t="s">
        <v>5929</v>
      </c>
      <c r="E1842" s="31" t="s">
        <v>1523</v>
      </c>
      <c r="F1842" s="31" t="s">
        <v>5927</v>
      </c>
      <c r="G1842" s="42">
        <v>12584.89</v>
      </c>
      <c r="H1842" s="42">
        <v>11571.25</v>
      </c>
      <c r="I1842" s="42">
        <v>11913.58</v>
      </c>
      <c r="J1842" s="42">
        <v>14166.48</v>
      </c>
    </row>
    <row r="1843" spans="1:10" x14ac:dyDescent="0.35">
      <c r="A1843" s="29" t="str">
        <f t="shared" si="35"/>
        <v>47</v>
      </c>
      <c r="B1843" s="29">
        <v>70409</v>
      </c>
      <c r="C1843" s="29" t="s">
        <v>5928</v>
      </c>
      <c r="D1843" s="29" t="s">
        <v>5929</v>
      </c>
      <c r="E1843" s="31" t="s">
        <v>1525</v>
      </c>
      <c r="F1843" s="31" t="s">
        <v>5927</v>
      </c>
      <c r="G1843" s="42">
        <v>15167.16</v>
      </c>
      <c r="H1843" s="42">
        <v>13945.53</v>
      </c>
      <c r="I1843" s="42">
        <v>14358.1</v>
      </c>
      <c r="J1843" s="42">
        <v>17073.27</v>
      </c>
    </row>
    <row r="1844" spans="1:10" x14ac:dyDescent="0.35">
      <c r="A1844" s="29" t="str">
        <f t="shared" si="35"/>
        <v>47</v>
      </c>
      <c r="B1844" s="29">
        <v>70417</v>
      </c>
      <c r="C1844" s="29" t="s">
        <v>5928</v>
      </c>
      <c r="D1844" s="29" t="s">
        <v>5929</v>
      </c>
      <c r="E1844" s="31" t="s">
        <v>1527</v>
      </c>
      <c r="F1844" s="31" t="s">
        <v>5927</v>
      </c>
      <c r="G1844" s="42">
        <v>13424.15</v>
      </c>
      <c r="H1844" s="42">
        <v>12342.92</v>
      </c>
      <c r="I1844" s="42">
        <v>12708.07</v>
      </c>
      <c r="J1844" s="42">
        <v>15111.21</v>
      </c>
    </row>
    <row r="1845" spans="1:10" x14ac:dyDescent="0.35">
      <c r="A1845" s="29" t="str">
        <f t="shared" si="35"/>
        <v>47</v>
      </c>
      <c r="B1845" s="29">
        <v>70425</v>
      </c>
      <c r="C1845" s="29" t="s">
        <v>5928</v>
      </c>
      <c r="D1845" s="29" t="s">
        <v>5929</v>
      </c>
      <c r="E1845" s="31" t="s">
        <v>1529</v>
      </c>
      <c r="F1845" s="31" t="s">
        <v>5927</v>
      </c>
      <c r="G1845" s="42">
        <v>12280.7</v>
      </c>
      <c r="H1845" s="42">
        <v>11291.56</v>
      </c>
      <c r="I1845" s="42">
        <v>11625.61</v>
      </c>
      <c r="J1845" s="42">
        <v>13824.06</v>
      </c>
    </row>
    <row r="1846" spans="1:10" x14ac:dyDescent="0.35">
      <c r="A1846" s="29" t="str">
        <f t="shared" si="35"/>
        <v>47</v>
      </c>
      <c r="B1846" s="29">
        <v>70458</v>
      </c>
      <c r="C1846" s="29" t="s">
        <v>5928</v>
      </c>
      <c r="D1846" s="29" t="s">
        <v>5929</v>
      </c>
      <c r="E1846" s="31" t="s">
        <v>1531</v>
      </c>
      <c r="F1846" s="31" t="s">
        <v>5927</v>
      </c>
      <c r="G1846" s="42">
        <v>13224.92</v>
      </c>
      <c r="H1846" s="42">
        <v>12159.74</v>
      </c>
      <c r="I1846" s="42">
        <v>12519.47</v>
      </c>
      <c r="J1846" s="42">
        <v>14886.95</v>
      </c>
    </row>
    <row r="1847" spans="1:10" x14ac:dyDescent="0.35">
      <c r="A1847" s="29" t="str">
        <f t="shared" si="35"/>
        <v>47</v>
      </c>
      <c r="B1847" s="29">
        <v>70466</v>
      </c>
      <c r="C1847" s="29" t="s">
        <v>5928</v>
      </c>
      <c r="D1847" s="29" t="s">
        <v>5929</v>
      </c>
      <c r="E1847" s="31" t="s">
        <v>1533</v>
      </c>
      <c r="F1847" s="31" t="s">
        <v>5927</v>
      </c>
      <c r="G1847" s="42">
        <v>12490.85</v>
      </c>
      <c r="H1847" s="42">
        <v>11484.79</v>
      </c>
      <c r="I1847" s="42">
        <v>11824.56</v>
      </c>
      <c r="J1847" s="42">
        <v>14060.62</v>
      </c>
    </row>
    <row r="1848" spans="1:10" x14ac:dyDescent="0.35">
      <c r="A1848" s="29" t="str">
        <f t="shared" si="35"/>
        <v>47</v>
      </c>
      <c r="B1848" s="29">
        <v>70482</v>
      </c>
      <c r="C1848" s="29" t="s">
        <v>5928</v>
      </c>
      <c r="D1848" s="29" t="s">
        <v>5929</v>
      </c>
      <c r="E1848" s="31" t="s">
        <v>1535</v>
      </c>
      <c r="F1848" s="31" t="s">
        <v>5927</v>
      </c>
      <c r="G1848" s="42">
        <v>15114.22</v>
      </c>
      <c r="H1848" s="42">
        <v>13896.86</v>
      </c>
      <c r="I1848" s="42">
        <v>14307.99</v>
      </c>
      <c r="J1848" s="42">
        <v>17013.68</v>
      </c>
    </row>
    <row r="1849" spans="1:10" x14ac:dyDescent="0.35">
      <c r="A1849" s="29" t="str">
        <f t="shared" si="35"/>
        <v>47</v>
      </c>
      <c r="B1849" s="29">
        <v>70490</v>
      </c>
      <c r="C1849" s="29" t="s">
        <v>5928</v>
      </c>
      <c r="D1849" s="29" t="s">
        <v>5929</v>
      </c>
      <c r="E1849" s="31" t="s">
        <v>1537</v>
      </c>
      <c r="F1849" s="31" t="s">
        <v>5927</v>
      </c>
      <c r="G1849" s="42">
        <v>13412.6</v>
      </c>
      <c r="H1849" s="42">
        <v>12332.3</v>
      </c>
      <c r="I1849" s="42">
        <v>12697.14</v>
      </c>
      <c r="J1849" s="42">
        <v>15098.21</v>
      </c>
    </row>
    <row r="1850" spans="1:10" x14ac:dyDescent="0.35">
      <c r="A1850" s="29" t="str">
        <f t="shared" si="35"/>
        <v>47</v>
      </c>
      <c r="B1850" s="29">
        <v>70508</v>
      </c>
      <c r="C1850" s="29" t="s">
        <v>5928</v>
      </c>
      <c r="D1850" s="29" t="s">
        <v>5929</v>
      </c>
      <c r="E1850" s="31" t="s">
        <v>1539</v>
      </c>
      <c r="F1850" s="31" t="s">
        <v>5927</v>
      </c>
      <c r="G1850" s="42">
        <v>14446.28</v>
      </c>
      <c r="H1850" s="42">
        <v>13282.72</v>
      </c>
      <c r="I1850" s="42">
        <v>13675.68</v>
      </c>
      <c r="J1850" s="42">
        <v>16261.79</v>
      </c>
    </row>
    <row r="1851" spans="1:10" x14ac:dyDescent="0.35">
      <c r="A1851" s="29" t="str">
        <f t="shared" si="35"/>
        <v>47</v>
      </c>
      <c r="B1851" s="29">
        <v>70516</v>
      </c>
      <c r="C1851" s="29" t="s">
        <v>5928</v>
      </c>
      <c r="D1851" s="29" t="s">
        <v>5929</v>
      </c>
      <c r="E1851" s="31" t="s">
        <v>1541</v>
      </c>
      <c r="F1851" s="31" t="s">
        <v>5927</v>
      </c>
      <c r="G1851" s="42">
        <v>13022.81</v>
      </c>
      <c r="H1851" s="42">
        <v>11973.9</v>
      </c>
      <c r="I1851" s="42">
        <v>12328.14</v>
      </c>
      <c r="J1851" s="42">
        <v>14659.43</v>
      </c>
    </row>
    <row r="1852" spans="1:10" x14ac:dyDescent="0.35">
      <c r="A1852" s="29" t="str">
        <f t="shared" si="35"/>
        <v>47</v>
      </c>
      <c r="B1852" s="29">
        <v>73684</v>
      </c>
      <c r="C1852" s="29" t="s">
        <v>5928</v>
      </c>
      <c r="D1852" s="29" t="s">
        <v>5929</v>
      </c>
      <c r="E1852" s="31" t="s">
        <v>1543</v>
      </c>
      <c r="F1852" s="31" t="s">
        <v>5927</v>
      </c>
      <c r="G1852" s="42">
        <v>14825.49</v>
      </c>
      <c r="H1852" s="42">
        <v>13631.38</v>
      </c>
      <c r="I1852" s="42">
        <v>14034.65</v>
      </c>
      <c r="J1852" s="42">
        <v>16688.66</v>
      </c>
    </row>
    <row r="1853" spans="1:10" x14ac:dyDescent="0.35">
      <c r="A1853" s="29" t="str">
        <f t="shared" si="35"/>
        <v>47</v>
      </c>
      <c r="B1853" s="29">
        <v>76455</v>
      </c>
      <c r="C1853" s="29" t="s">
        <v>5928</v>
      </c>
      <c r="D1853" s="29" t="s">
        <v>5929</v>
      </c>
      <c r="E1853" s="31" t="s">
        <v>1545</v>
      </c>
      <c r="F1853" s="31" t="s">
        <v>5927</v>
      </c>
      <c r="G1853" s="42">
        <v>13142.15</v>
      </c>
      <c r="H1853" s="42">
        <v>12083.63</v>
      </c>
      <c r="I1853" s="42">
        <v>12441.11</v>
      </c>
      <c r="J1853" s="42">
        <v>14793.77</v>
      </c>
    </row>
    <row r="1854" spans="1:10" x14ac:dyDescent="0.35">
      <c r="A1854" s="29" t="s">
        <v>1546</v>
      </c>
      <c r="B1854" s="29">
        <v>10488</v>
      </c>
      <c r="C1854" s="29" t="s">
        <v>5489</v>
      </c>
      <c r="D1854" s="29" t="s">
        <v>5491</v>
      </c>
      <c r="E1854" s="32" t="s">
        <v>5490</v>
      </c>
      <c r="F1854" s="31" t="s">
        <v>5926</v>
      </c>
      <c r="G1854" s="42">
        <v>14164.28</v>
      </c>
      <c r="H1854" s="42">
        <v>13023.43</v>
      </c>
      <c r="I1854" s="42">
        <v>13408.72</v>
      </c>
      <c r="J1854" s="42">
        <v>15944.35</v>
      </c>
    </row>
    <row r="1855" spans="1:10" x14ac:dyDescent="0.35">
      <c r="A1855" s="29" t="str">
        <f>TEXT(48,"00")</f>
        <v>48</v>
      </c>
      <c r="B1855" s="29">
        <v>70524</v>
      </c>
      <c r="C1855" s="29" t="s">
        <v>5928</v>
      </c>
      <c r="D1855" s="29" t="s">
        <v>5929</v>
      </c>
      <c r="E1855" s="31" t="s">
        <v>1548</v>
      </c>
      <c r="F1855" s="31" t="s">
        <v>5927</v>
      </c>
      <c r="G1855" s="42">
        <v>12007.82</v>
      </c>
      <c r="H1855" s="42">
        <v>11040.66</v>
      </c>
      <c r="I1855" s="42">
        <v>11367.29</v>
      </c>
      <c r="J1855" s="42">
        <v>13516.88</v>
      </c>
    </row>
    <row r="1856" spans="1:10" x14ac:dyDescent="0.35">
      <c r="A1856" s="29" t="str">
        <f>TEXT(48,"00")</f>
        <v>48</v>
      </c>
      <c r="B1856" s="29">
        <v>70532</v>
      </c>
      <c r="C1856" s="29" t="s">
        <v>5928</v>
      </c>
      <c r="D1856" s="29" t="s">
        <v>5929</v>
      </c>
      <c r="E1856" s="31" t="s">
        <v>1550</v>
      </c>
      <c r="F1856" s="31" t="s">
        <v>5927</v>
      </c>
      <c r="G1856" s="42">
        <v>13860.14</v>
      </c>
      <c r="H1856" s="42">
        <v>12743.79</v>
      </c>
      <c r="I1856" s="42">
        <v>13120.81</v>
      </c>
      <c r="J1856" s="42">
        <v>15602</v>
      </c>
    </row>
    <row r="1857" spans="1:10" x14ac:dyDescent="0.35">
      <c r="A1857" s="29" t="s">
        <v>1546</v>
      </c>
      <c r="B1857" s="29">
        <v>70532</v>
      </c>
      <c r="C1857" s="29" t="s">
        <v>5492</v>
      </c>
      <c r="D1857" s="29" t="s">
        <v>5494</v>
      </c>
      <c r="E1857" s="32" t="s">
        <v>5493</v>
      </c>
      <c r="F1857" s="31" t="s">
        <v>5926</v>
      </c>
      <c r="G1857" s="42">
        <v>11940.1</v>
      </c>
      <c r="H1857" s="42">
        <v>10978.4</v>
      </c>
      <c r="I1857" s="42">
        <v>11303.19</v>
      </c>
      <c r="J1857" s="42">
        <v>13440.66</v>
      </c>
    </row>
    <row r="1858" spans="1:10" x14ac:dyDescent="0.35">
      <c r="A1858" s="29" t="str">
        <f>TEXT(48,"00")</f>
        <v>48</v>
      </c>
      <c r="B1858" s="29">
        <v>70540</v>
      </c>
      <c r="C1858" s="29" t="s">
        <v>5928</v>
      </c>
      <c r="D1858" s="29" t="s">
        <v>5929</v>
      </c>
      <c r="E1858" s="31" t="s">
        <v>1552</v>
      </c>
      <c r="F1858" s="31" t="s">
        <v>5927</v>
      </c>
      <c r="G1858" s="42">
        <v>13583.92</v>
      </c>
      <c r="H1858" s="42">
        <v>12489.82</v>
      </c>
      <c r="I1858" s="42">
        <v>12859.32</v>
      </c>
      <c r="J1858" s="42">
        <v>15291.06</v>
      </c>
    </row>
    <row r="1859" spans="1:10" x14ac:dyDescent="0.35">
      <c r="A1859" s="29" t="str">
        <f>TEXT(48,"00")</f>
        <v>48</v>
      </c>
      <c r="B1859" s="29">
        <v>70565</v>
      </c>
      <c r="C1859" s="29" t="s">
        <v>5928</v>
      </c>
      <c r="D1859" s="29" t="s">
        <v>5929</v>
      </c>
      <c r="E1859" s="31" t="s">
        <v>1554</v>
      </c>
      <c r="F1859" s="31" t="s">
        <v>5927</v>
      </c>
      <c r="G1859" s="42">
        <v>12336.18</v>
      </c>
      <c r="H1859" s="42">
        <v>11342.58</v>
      </c>
      <c r="I1859" s="42">
        <v>11678.14</v>
      </c>
      <c r="J1859" s="42">
        <v>13886.51</v>
      </c>
    </row>
    <row r="1860" spans="1:10" x14ac:dyDescent="0.35">
      <c r="A1860" s="29" t="str">
        <f>TEXT(48,"00")</f>
        <v>48</v>
      </c>
      <c r="B1860" s="29">
        <v>70573</v>
      </c>
      <c r="C1860" s="29" t="s">
        <v>5928</v>
      </c>
      <c r="D1860" s="29" t="s">
        <v>5929</v>
      </c>
      <c r="E1860" s="31" t="s">
        <v>1556</v>
      </c>
      <c r="F1860" s="31" t="s">
        <v>5927</v>
      </c>
      <c r="G1860" s="42">
        <v>12689.8</v>
      </c>
      <c r="H1860" s="42">
        <v>11667.71</v>
      </c>
      <c r="I1860" s="42">
        <v>12012.89</v>
      </c>
      <c r="J1860" s="42">
        <v>14284.57</v>
      </c>
    </row>
    <row r="1861" spans="1:10" x14ac:dyDescent="0.35">
      <c r="A1861" s="29" t="s">
        <v>1546</v>
      </c>
      <c r="B1861" s="29">
        <v>70573</v>
      </c>
      <c r="C1861" s="29" t="s">
        <v>5495</v>
      </c>
      <c r="D1861" s="29" t="s">
        <v>5497</v>
      </c>
      <c r="E1861" s="32" t="s">
        <v>5496</v>
      </c>
      <c r="F1861" s="31" t="s">
        <v>5926</v>
      </c>
      <c r="G1861" s="42">
        <v>11921.31</v>
      </c>
      <c r="H1861" s="42">
        <v>10961.12</v>
      </c>
      <c r="I1861" s="42">
        <v>11285.39</v>
      </c>
      <c r="J1861" s="42">
        <v>13419.5</v>
      </c>
    </row>
    <row r="1862" spans="1:10" x14ac:dyDescent="0.35">
      <c r="A1862" s="29" t="s">
        <v>1546</v>
      </c>
      <c r="B1862" s="29">
        <v>70573</v>
      </c>
      <c r="C1862" s="29" t="s">
        <v>5498</v>
      </c>
      <c r="D1862" s="29" t="s">
        <v>5500</v>
      </c>
      <c r="E1862" s="32" t="s">
        <v>5499</v>
      </c>
      <c r="F1862" s="31" t="s">
        <v>5926</v>
      </c>
      <c r="G1862" s="42">
        <v>12926.45</v>
      </c>
      <c r="H1862" s="42">
        <v>11885.3</v>
      </c>
      <c r="I1862" s="42">
        <v>12236.92</v>
      </c>
      <c r="J1862" s="42">
        <v>14550.96</v>
      </c>
    </row>
    <row r="1863" spans="1:10" x14ac:dyDescent="0.35">
      <c r="A1863" s="29" t="s">
        <v>1546</v>
      </c>
      <c r="B1863" s="29">
        <v>70573</v>
      </c>
      <c r="C1863" s="29" t="s">
        <v>5501</v>
      </c>
      <c r="D1863" s="29" t="s">
        <v>5503</v>
      </c>
      <c r="E1863" s="32" t="s">
        <v>5502</v>
      </c>
      <c r="F1863" s="31" t="s">
        <v>5926</v>
      </c>
      <c r="G1863" s="42">
        <v>12125.57</v>
      </c>
      <c r="H1863" s="42">
        <v>11148.93</v>
      </c>
      <c r="I1863" s="42">
        <v>11478.76</v>
      </c>
      <c r="J1863" s="42">
        <v>13649.44</v>
      </c>
    </row>
    <row r="1864" spans="1:10" x14ac:dyDescent="0.35">
      <c r="A1864" s="29" t="str">
        <f>TEXT(48,"00")</f>
        <v>48</v>
      </c>
      <c r="B1864" s="29">
        <v>70581</v>
      </c>
      <c r="C1864" s="29" t="s">
        <v>5928</v>
      </c>
      <c r="D1864" s="29" t="s">
        <v>5929</v>
      </c>
      <c r="E1864" s="31" t="s">
        <v>1558</v>
      </c>
      <c r="F1864" s="31" t="s">
        <v>5927</v>
      </c>
      <c r="G1864" s="42">
        <v>15606.04</v>
      </c>
      <c r="H1864" s="42">
        <v>14349.06</v>
      </c>
      <c r="I1864" s="42">
        <v>14773.57</v>
      </c>
      <c r="J1864" s="42">
        <v>17567.3</v>
      </c>
    </row>
    <row r="1865" spans="1:10" x14ac:dyDescent="0.35">
      <c r="A1865" s="29" t="s">
        <v>1546</v>
      </c>
      <c r="B1865" s="29">
        <v>70581</v>
      </c>
      <c r="C1865" s="29" t="s">
        <v>5504</v>
      </c>
      <c r="D1865" s="29" t="s">
        <v>5506</v>
      </c>
      <c r="E1865" s="32" t="s">
        <v>5505</v>
      </c>
      <c r="F1865" s="31" t="s">
        <v>5926</v>
      </c>
      <c r="G1865" s="42">
        <v>15085.35</v>
      </c>
      <c r="H1865" s="42">
        <v>13870.32</v>
      </c>
      <c r="I1865" s="42">
        <v>14280.66</v>
      </c>
      <c r="J1865" s="42">
        <v>16981.18</v>
      </c>
    </row>
    <row r="1866" spans="1:10" x14ac:dyDescent="0.35">
      <c r="A1866" s="29" t="s">
        <v>1546</v>
      </c>
      <c r="B1866" s="29">
        <v>70581</v>
      </c>
      <c r="C1866" s="29" t="s">
        <v>5507</v>
      </c>
      <c r="D1866" s="29" t="s">
        <v>5509</v>
      </c>
      <c r="E1866" s="32" t="s">
        <v>5508</v>
      </c>
      <c r="F1866" s="31" t="s">
        <v>5926</v>
      </c>
      <c r="G1866" s="42">
        <v>15034.34</v>
      </c>
      <c r="H1866" s="42">
        <v>13823.41</v>
      </c>
      <c r="I1866" s="42">
        <v>14232.37</v>
      </c>
      <c r="J1866" s="42">
        <v>16923.759999999998</v>
      </c>
    </row>
    <row r="1867" spans="1:10" x14ac:dyDescent="0.35">
      <c r="A1867" s="29" t="s">
        <v>1546</v>
      </c>
      <c r="B1867" s="29">
        <v>70581</v>
      </c>
      <c r="C1867" s="29" t="s">
        <v>5510</v>
      </c>
      <c r="D1867" s="29" t="s">
        <v>5512</v>
      </c>
      <c r="E1867" s="32" t="s">
        <v>5511</v>
      </c>
      <c r="F1867" s="31" t="s">
        <v>5926</v>
      </c>
      <c r="G1867" s="42">
        <v>14830.3</v>
      </c>
      <c r="H1867" s="42">
        <v>13635.81</v>
      </c>
      <c r="I1867" s="42">
        <v>14039.21</v>
      </c>
      <c r="J1867" s="42">
        <v>16694.07</v>
      </c>
    </row>
    <row r="1868" spans="1:10" x14ac:dyDescent="0.35">
      <c r="A1868" s="29" t="s">
        <v>1546</v>
      </c>
      <c r="B1868" s="29">
        <v>70581</v>
      </c>
      <c r="C1868" s="29" t="s">
        <v>5513</v>
      </c>
      <c r="D1868" s="29" t="s">
        <v>5515</v>
      </c>
      <c r="E1868" s="32" t="s">
        <v>5514</v>
      </c>
      <c r="F1868" s="31" t="s">
        <v>5926</v>
      </c>
      <c r="G1868" s="42">
        <v>14168.13</v>
      </c>
      <c r="H1868" s="42">
        <v>13026.97</v>
      </c>
      <c r="I1868" s="42">
        <v>13412.36</v>
      </c>
      <c r="J1868" s="42">
        <v>15948.69</v>
      </c>
    </row>
    <row r="1869" spans="1:10" x14ac:dyDescent="0.35">
      <c r="A1869" s="29" t="s">
        <v>1546</v>
      </c>
      <c r="B1869" s="29">
        <v>70581</v>
      </c>
      <c r="C1869" s="29" t="s">
        <v>5516</v>
      </c>
      <c r="D1869" s="29" t="s">
        <v>5518</v>
      </c>
      <c r="E1869" s="32" t="s">
        <v>5517</v>
      </c>
      <c r="F1869" s="31" t="s">
        <v>5926</v>
      </c>
      <c r="G1869" s="42">
        <v>14468.42</v>
      </c>
      <c r="H1869" s="42">
        <v>13303.07</v>
      </c>
      <c r="I1869" s="42">
        <v>13696.63</v>
      </c>
      <c r="J1869" s="42">
        <v>16286.71</v>
      </c>
    </row>
    <row r="1870" spans="1:10" x14ac:dyDescent="0.35">
      <c r="A1870" s="29" t="s">
        <v>1546</v>
      </c>
      <c r="B1870" s="29">
        <v>70581</v>
      </c>
      <c r="C1870" s="29" t="s">
        <v>5519</v>
      </c>
      <c r="D1870" s="29" t="s">
        <v>5521</v>
      </c>
      <c r="E1870" s="32" t="s">
        <v>5520</v>
      </c>
      <c r="F1870" s="31" t="s">
        <v>5926</v>
      </c>
      <c r="G1870" s="42">
        <v>14759.08</v>
      </c>
      <c r="H1870" s="42">
        <v>13570.32</v>
      </c>
      <c r="I1870" s="42">
        <v>13971.79</v>
      </c>
      <c r="J1870" s="42">
        <v>16613.900000000001</v>
      </c>
    </row>
    <row r="1871" spans="1:10" x14ac:dyDescent="0.35">
      <c r="A1871" s="29" t="str">
        <f>TEXT(49,"00")</f>
        <v>49</v>
      </c>
      <c r="B1871" s="29">
        <v>70599</v>
      </c>
      <c r="C1871" s="29" t="s">
        <v>5928</v>
      </c>
      <c r="D1871" s="29" t="s">
        <v>5929</v>
      </c>
      <c r="E1871" s="31" t="s">
        <v>1561</v>
      </c>
      <c r="F1871" s="31" t="s">
        <v>5927</v>
      </c>
      <c r="G1871" s="42">
        <v>11978.6</v>
      </c>
      <c r="H1871" s="42">
        <v>11013.8</v>
      </c>
      <c r="I1871" s="42">
        <v>11339.63</v>
      </c>
      <c r="J1871" s="42">
        <v>13483.99</v>
      </c>
    </row>
    <row r="1872" spans="1:10" x14ac:dyDescent="0.35">
      <c r="A1872" s="29" t="str">
        <f>TEXT(49,"00")</f>
        <v>49</v>
      </c>
      <c r="B1872" s="29">
        <v>70607</v>
      </c>
      <c r="C1872" s="29" t="s">
        <v>5928</v>
      </c>
      <c r="D1872" s="29" t="s">
        <v>5929</v>
      </c>
      <c r="E1872" s="31" t="s">
        <v>1563</v>
      </c>
      <c r="F1872" s="31" t="s">
        <v>5927</v>
      </c>
      <c r="G1872" s="42">
        <v>12354.75</v>
      </c>
      <c r="H1872" s="42">
        <v>11359.65</v>
      </c>
      <c r="I1872" s="42">
        <v>11695.72</v>
      </c>
      <c r="J1872" s="42">
        <v>13907.42</v>
      </c>
    </row>
    <row r="1873" spans="1:10" x14ac:dyDescent="0.35">
      <c r="A1873" s="29" t="str">
        <f>TEXT(49,"00")</f>
        <v>49</v>
      </c>
      <c r="B1873" s="29">
        <v>70615</v>
      </c>
      <c r="C1873" s="29" t="s">
        <v>5928</v>
      </c>
      <c r="D1873" s="29" t="s">
        <v>5929</v>
      </c>
      <c r="E1873" s="31" t="s">
        <v>1565</v>
      </c>
      <c r="F1873" s="31" t="s">
        <v>5927</v>
      </c>
      <c r="G1873" s="42">
        <v>15656.09</v>
      </c>
      <c r="H1873" s="42">
        <v>14395.08</v>
      </c>
      <c r="I1873" s="42">
        <v>14820.95</v>
      </c>
      <c r="J1873" s="42">
        <v>17623.64</v>
      </c>
    </row>
    <row r="1874" spans="1:10" x14ac:dyDescent="0.35">
      <c r="A1874" s="29" t="str">
        <f>TEXT(49,"00")</f>
        <v>49</v>
      </c>
      <c r="B1874" s="29">
        <v>70623</v>
      </c>
      <c r="C1874" s="29" t="s">
        <v>5928</v>
      </c>
      <c r="D1874" s="29" t="s">
        <v>5929</v>
      </c>
      <c r="E1874" s="31" t="s">
        <v>1567</v>
      </c>
      <c r="F1874" s="31" t="s">
        <v>5927</v>
      </c>
      <c r="G1874" s="42">
        <v>12184.23</v>
      </c>
      <c r="H1874" s="42">
        <v>11202.86</v>
      </c>
      <c r="I1874" s="42">
        <v>11534.29</v>
      </c>
      <c r="J1874" s="42">
        <v>13715.46</v>
      </c>
    </row>
    <row r="1875" spans="1:10" x14ac:dyDescent="0.35">
      <c r="A1875" s="29" t="s">
        <v>1559</v>
      </c>
      <c r="B1875" s="29">
        <v>70623</v>
      </c>
      <c r="C1875" s="29" t="s">
        <v>5522</v>
      </c>
      <c r="D1875" s="29" t="s">
        <v>5524</v>
      </c>
      <c r="E1875" s="32" t="s">
        <v>5523</v>
      </c>
      <c r="F1875" s="31" t="s">
        <v>5926</v>
      </c>
      <c r="G1875" s="42">
        <v>12238.58</v>
      </c>
      <c r="H1875" s="42">
        <v>11252.83</v>
      </c>
      <c r="I1875" s="42">
        <v>11585.74</v>
      </c>
      <c r="J1875" s="42">
        <v>13776.64</v>
      </c>
    </row>
    <row r="1876" spans="1:10" x14ac:dyDescent="0.35">
      <c r="A1876" s="29" t="str">
        <f>TEXT(49,"00")</f>
        <v>49</v>
      </c>
      <c r="B1876" s="29">
        <v>70649</v>
      </c>
      <c r="C1876" s="29" t="s">
        <v>5928</v>
      </c>
      <c r="D1876" s="29" t="s">
        <v>5929</v>
      </c>
      <c r="E1876" s="31" t="s">
        <v>1569</v>
      </c>
      <c r="F1876" s="31" t="s">
        <v>5927</v>
      </c>
      <c r="G1876" s="42">
        <v>15499.21</v>
      </c>
      <c r="H1876" s="42">
        <v>14250.84</v>
      </c>
      <c r="I1876" s="42">
        <v>14672.44</v>
      </c>
      <c r="J1876" s="42">
        <v>17447.04</v>
      </c>
    </row>
    <row r="1877" spans="1:10" x14ac:dyDescent="0.35">
      <c r="A1877" s="29" t="s">
        <v>1559</v>
      </c>
      <c r="B1877" s="29">
        <v>70649</v>
      </c>
      <c r="C1877" s="29" t="s">
        <v>5525</v>
      </c>
      <c r="D1877" s="29" t="s">
        <v>5527</v>
      </c>
      <c r="E1877" s="32" t="s">
        <v>5526</v>
      </c>
      <c r="F1877" s="31" t="s">
        <v>5926</v>
      </c>
      <c r="G1877" s="42">
        <v>15509.4</v>
      </c>
      <c r="H1877" s="42">
        <v>14260.21</v>
      </c>
      <c r="I1877" s="42">
        <v>14682.08</v>
      </c>
      <c r="J1877" s="42">
        <v>17458.509999999998</v>
      </c>
    </row>
    <row r="1878" spans="1:10" x14ac:dyDescent="0.35">
      <c r="A1878" s="29" t="str">
        <f>TEXT(49,"00")</f>
        <v>49</v>
      </c>
      <c r="B1878" s="29">
        <v>70656</v>
      </c>
      <c r="C1878" s="29" t="s">
        <v>5928</v>
      </c>
      <c r="D1878" s="29" t="s">
        <v>5929</v>
      </c>
      <c r="E1878" s="31" t="s">
        <v>1571</v>
      </c>
      <c r="F1878" s="31" t="s">
        <v>5927</v>
      </c>
      <c r="G1878" s="42">
        <v>14068.03</v>
      </c>
      <c r="H1878" s="42">
        <v>12934.94</v>
      </c>
      <c r="I1878" s="42">
        <v>13317.61</v>
      </c>
      <c r="J1878" s="42">
        <v>15836.01</v>
      </c>
    </row>
    <row r="1879" spans="1:10" x14ac:dyDescent="0.35">
      <c r="A1879" s="29" t="str">
        <f>TEXT(49,"00")</f>
        <v>49</v>
      </c>
      <c r="B1879" s="29">
        <v>70672</v>
      </c>
      <c r="C1879" s="29" t="s">
        <v>5928</v>
      </c>
      <c r="D1879" s="29" t="s">
        <v>5929</v>
      </c>
      <c r="E1879" s="31" t="s">
        <v>1573</v>
      </c>
      <c r="F1879" s="31" t="s">
        <v>5927</v>
      </c>
      <c r="G1879" s="42">
        <v>11791.55</v>
      </c>
      <c r="H1879" s="42">
        <v>10841.81</v>
      </c>
      <c r="I1879" s="42">
        <v>11162.55</v>
      </c>
      <c r="J1879" s="42">
        <v>13273.43</v>
      </c>
    </row>
    <row r="1880" spans="1:10" x14ac:dyDescent="0.35">
      <c r="A1880" s="29" t="s">
        <v>1559</v>
      </c>
      <c r="B1880" s="29">
        <v>70672</v>
      </c>
      <c r="C1880" s="29" t="s">
        <v>5528</v>
      </c>
      <c r="D1880" s="29" t="s">
        <v>5530</v>
      </c>
      <c r="E1880" s="32" t="s">
        <v>5529</v>
      </c>
      <c r="F1880" s="31" t="s">
        <v>5926</v>
      </c>
      <c r="G1880" s="42">
        <v>12014.38</v>
      </c>
      <c r="H1880" s="42">
        <v>11046.7</v>
      </c>
      <c r="I1880" s="42">
        <v>11373.5</v>
      </c>
      <c r="J1880" s="42">
        <v>13524.27</v>
      </c>
    </row>
    <row r="1881" spans="1:10" x14ac:dyDescent="0.35">
      <c r="A1881" s="29" t="str">
        <f>TEXT(49,"00")</f>
        <v>49</v>
      </c>
      <c r="B1881" s="29">
        <v>70680</v>
      </c>
      <c r="C1881" s="29" t="s">
        <v>5928</v>
      </c>
      <c r="D1881" s="29" t="s">
        <v>5929</v>
      </c>
      <c r="E1881" s="31" t="s">
        <v>1575</v>
      </c>
      <c r="F1881" s="31" t="s">
        <v>5927</v>
      </c>
      <c r="G1881" s="42">
        <v>12261.68</v>
      </c>
      <c r="H1881" s="42">
        <v>11274.07</v>
      </c>
      <c r="I1881" s="42">
        <v>11607.61</v>
      </c>
      <c r="J1881" s="42">
        <v>13802.64</v>
      </c>
    </row>
    <row r="1882" spans="1:10" x14ac:dyDescent="0.35">
      <c r="A1882" s="29" t="s">
        <v>1559</v>
      </c>
      <c r="B1882" s="29">
        <v>70680</v>
      </c>
      <c r="C1882" s="29" t="s">
        <v>5531</v>
      </c>
      <c r="D1882" s="29" t="s">
        <v>5533</v>
      </c>
      <c r="E1882" s="32" t="s">
        <v>5532</v>
      </c>
      <c r="F1882" s="31" t="s">
        <v>5926</v>
      </c>
      <c r="G1882" s="42">
        <v>12314.67</v>
      </c>
      <c r="H1882" s="42">
        <v>11322.8</v>
      </c>
      <c r="I1882" s="42">
        <v>11657.77</v>
      </c>
      <c r="J1882" s="42">
        <v>13862.29</v>
      </c>
    </row>
    <row r="1883" spans="1:10" x14ac:dyDescent="0.35">
      <c r="A1883" s="29" t="str">
        <f>TEXT(49,"00")</f>
        <v>49</v>
      </c>
      <c r="B1883" s="29">
        <v>70698</v>
      </c>
      <c r="C1883" s="29" t="s">
        <v>5928</v>
      </c>
      <c r="D1883" s="29" t="s">
        <v>5929</v>
      </c>
      <c r="E1883" s="31" t="s">
        <v>1577</v>
      </c>
      <c r="F1883" s="31" t="s">
        <v>5927</v>
      </c>
      <c r="G1883" s="42">
        <v>13242.25</v>
      </c>
      <c r="H1883" s="42">
        <v>12175.66</v>
      </c>
      <c r="I1883" s="42">
        <v>12535.87</v>
      </c>
      <c r="J1883" s="42">
        <v>14906.45</v>
      </c>
    </row>
    <row r="1884" spans="1:10" x14ac:dyDescent="0.35">
      <c r="A1884" s="29" t="str">
        <f>TEXT(49,"00")</f>
        <v>49</v>
      </c>
      <c r="B1884" s="29">
        <v>70706</v>
      </c>
      <c r="C1884" s="29" t="s">
        <v>5928</v>
      </c>
      <c r="D1884" s="29" t="s">
        <v>5929</v>
      </c>
      <c r="E1884" s="31" t="s">
        <v>1579</v>
      </c>
      <c r="F1884" s="31" t="s">
        <v>5927</v>
      </c>
      <c r="G1884" s="42">
        <v>13265.35</v>
      </c>
      <c r="H1884" s="42">
        <v>12196.9</v>
      </c>
      <c r="I1884" s="42">
        <v>12557.74</v>
      </c>
      <c r="J1884" s="42">
        <v>14932.45</v>
      </c>
    </row>
    <row r="1885" spans="1:10" x14ac:dyDescent="0.35">
      <c r="A1885" s="29" t="str">
        <f>TEXT(49,"00")</f>
        <v>49</v>
      </c>
      <c r="B1885" s="29">
        <v>70714</v>
      </c>
      <c r="C1885" s="29" t="s">
        <v>5928</v>
      </c>
      <c r="D1885" s="29" t="s">
        <v>5929</v>
      </c>
      <c r="E1885" s="31" t="s">
        <v>1581</v>
      </c>
      <c r="F1885" s="31" t="s">
        <v>5927</v>
      </c>
      <c r="G1885" s="42">
        <v>12034.76</v>
      </c>
      <c r="H1885" s="42">
        <v>11065.44</v>
      </c>
      <c r="I1885" s="42">
        <v>11392.8</v>
      </c>
      <c r="J1885" s="42">
        <v>13547.21</v>
      </c>
    </row>
    <row r="1886" spans="1:10" x14ac:dyDescent="0.35">
      <c r="A1886" s="29" t="s">
        <v>1559</v>
      </c>
      <c r="B1886" s="29">
        <v>70714</v>
      </c>
      <c r="C1886" s="29" t="s">
        <v>5534</v>
      </c>
      <c r="D1886" s="29" t="s">
        <v>5536</v>
      </c>
      <c r="E1886" s="32" t="s">
        <v>5535</v>
      </c>
      <c r="F1886" s="31" t="s">
        <v>5926</v>
      </c>
      <c r="G1886" s="42">
        <v>11933.31</v>
      </c>
      <c r="H1886" s="42">
        <v>10972.15</v>
      </c>
      <c r="I1886" s="42">
        <v>11296.75</v>
      </c>
      <c r="J1886" s="42">
        <v>13433.01</v>
      </c>
    </row>
    <row r="1887" spans="1:10" x14ac:dyDescent="0.35">
      <c r="A1887" s="29" t="s">
        <v>1559</v>
      </c>
      <c r="B1887" s="29">
        <v>70714</v>
      </c>
      <c r="C1887" s="29" t="s">
        <v>5537</v>
      </c>
      <c r="D1887" s="29" t="s">
        <v>5539</v>
      </c>
      <c r="E1887" s="32" t="s">
        <v>5538</v>
      </c>
      <c r="F1887" s="31" t="s">
        <v>5926</v>
      </c>
      <c r="G1887" s="42">
        <v>12056.5</v>
      </c>
      <c r="H1887" s="42">
        <v>11085.42</v>
      </c>
      <c r="I1887" s="42">
        <v>11413.38</v>
      </c>
      <c r="J1887" s="42">
        <v>13571.69</v>
      </c>
    </row>
    <row r="1888" spans="1:10" x14ac:dyDescent="0.35">
      <c r="A1888" s="29" t="str">
        <f>TEXT(49,"00")</f>
        <v>49</v>
      </c>
      <c r="B1888" s="29">
        <v>70722</v>
      </c>
      <c r="C1888" s="29" t="s">
        <v>5928</v>
      </c>
      <c r="D1888" s="29" t="s">
        <v>5929</v>
      </c>
      <c r="E1888" s="31" t="s">
        <v>1583</v>
      </c>
      <c r="F1888" s="31" t="s">
        <v>5927</v>
      </c>
      <c r="G1888" s="42">
        <v>13314.43</v>
      </c>
      <c r="H1888" s="42">
        <v>12242.03</v>
      </c>
      <c r="I1888" s="42">
        <v>12604.2</v>
      </c>
      <c r="J1888" s="42">
        <v>14987.7</v>
      </c>
    </row>
    <row r="1889" spans="1:10" x14ac:dyDescent="0.35">
      <c r="A1889" s="29" t="s">
        <v>1559</v>
      </c>
      <c r="B1889" s="29">
        <v>70722</v>
      </c>
      <c r="C1889" s="29" t="s">
        <v>5540</v>
      </c>
      <c r="D1889" s="29" t="s">
        <v>5542</v>
      </c>
      <c r="E1889" s="32" t="s">
        <v>5541</v>
      </c>
      <c r="F1889" s="31" t="s">
        <v>5926</v>
      </c>
      <c r="G1889" s="42">
        <v>12845.72</v>
      </c>
      <c r="H1889" s="42">
        <v>11811.07</v>
      </c>
      <c r="I1889" s="42">
        <v>12160.49</v>
      </c>
      <c r="J1889" s="42">
        <v>14460.08</v>
      </c>
    </row>
    <row r="1890" spans="1:10" x14ac:dyDescent="0.35">
      <c r="A1890" s="29" t="s">
        <v>1559</v>
      </c>
      <c r="B1890" s="29">
        <v>70722</v>
      </c>
      <c r="C1890" s="29" t="s">
        <v>5543</v>
      </c>
      <c r="D1890" s="29" t="s">
        <v>5545</v>
      </c>
      <c r="E1890" s="32" t="s">
        <v>5544</v>
      </c>
      <c r="F1890" s="31" t="s">
        <v>5926</v>
      </c>
      <c r="G1890" s="42">
        <v>13642.57</v>
      </c>
      <c r="H1890" s="42">
        <v>12543.75</v>
      </c>
      <c r="I1890" s="42">
        <v>12914.84</v>
      </c>
      <c r="J1890" s="42">
        <v>15357.08</v>
      </c>
    </row>
    <row r="1891" spans="1:10" x14ac:dyDescent="0.35">
      <c r="A1891" s="29" t="str">
        <f>TEXT(49,"00")</f>
        <v>49</v>
      </c>
      <c r="B1891" s="29">
        <v>70730</v>
      </c>
      <c r="C1891" s="29" t="s">
        <v>5928</v>
      </c>
      <c r="D1891" s="29" t="s">
        <v>5929</v>
      </c>
      <c r="E1891" s="31" t="s">
        <v>1585</v>
      </c>
      <c r="F1891" s="31" t="s">
        <v>5927</v>
      </c>
      <c r="G1891" s="42">
        <v>11877.15</v>
      </c>
      <c r="H1891" s="42">
        <v>10920.51</v>
      </c>
      <c r="I1891" s="42">
        <v>11243.59</v>
      </c>
      <c r="J1891" s="42">
        <v>13369.79</v>
      </c>
    </row>
    <row r="1892" spans="1:10" x14ac:dyDescent="0.35">
      <c r="A1892" s="29" t="s">
        <v>1559</v>
      </c>
      <c r="B1892" s="29">
        <v>70730</v>
      </c>
      <c r="C1892" s="29" t="s">
        <v>5546</v>
      </c>
      <c r="D1892" s="29" t="s">
        <v>5548</v>
      </c>
      <c r="E1892" s="32" t="s">
        <v>5547</v>
      </c>
      <c r="F1892" s="31" t="s">
        <v>5926</v>
      </c>
      <c r="G1892" s="42">
        <v>11846.8</v>
      </c>
      <c r="H1892" s="42">
        <v>10892.61</v>
      </c>
      <c r="I1892" s="42">
        <v>11214.86</v>
      </c>
      <c r="J1892" s="42">
        <v>13335.63</v>
      </c>
    </row>
    <row r="1893" spans="1:10" x14ac:dyDescent="0.35">
      <c r="A1893" s="29" t="s">
        <v>1559</v>
      </c>
      <c r="B1893" s="29">
        <v>70730</v>
      </c>
      <c r="C1893" s="29" t="s">
        <v>5549</v>
      </c>
      <c r="D1893" s="29" t="s">
        <v>5551</v>
      </c>
      <c r="E1893" s="32" t="s">
        <v>5550</v>
      </c>
      <c r="F1893" s="31" t="s">
        <v>5926</v>
      </c>
      <c r="G1893" s="42">
        <v>12426.54</v>
      </c>
      <c r="H1893" s="42">
        <v>11425.66</v>
      </c>
      <c r="I1893" s="42">
        <v>11763.67</v>
      </c>
      <c r="J1893" s="42">
        <v>13988.23</v>
      </c>
    </row>
    <row r="1894" spans="1:10" x14ac:dyDescent="0.35">
      <c r="A1894" s="29" t="str">
        <f>TEXT(49,"00")</f>
        <v>49</v>
      </c>
      <c r="B1894" s="29">
        <v>70763</v>
      </c>
      <c r="C1894" s="29" t="s">
        <v>5928</v>
      </c>
      <c r="D1894" s="29" t="s">
        <v>5929</v>
      </c>
      <c r="E1894" s="31" t="s">
        <v>1587</v>
      </c>
      <c r="F1894" s="31" t="s">
        <v>5927</v>
      </c>
      <c r="G1894" s="42">
        <v>14888.05</v>
      </c>
      <c r="H1894" s="42">
        <v>13688.9</v>
      </c>
      <c r="I1894" s="42">
        <v>14093.88</v>
      </c>
      <c r="J1894" s="42">
        <v>16759.080000000002</v>
      </c>
    </row>
    <row r="1895" spans="1:10" x14ac:dyDescent="0.35">
      <c r="A1895" s="29" t="str">
        <f>TEXT(49,"00")</f>
        <v>49</v>
      </c>
      <c r="B1895" s="29">
        <v>70789</v>
      </c>
      <c r="C1895" s="29" t="s">
        <v>5928</v>
      </c>
      <c r="D1895" s="29" t="s">
        <v>5929</v>
      </c>
      <c r="E1895" s="31" t="s">
        <v>1589</v>
      </c>
      <c r="F1895" s="31" t="s">
        <v>5927</v>
      </c>
      <c r="G1895" s="42">
        <v>11987.66</v>
      </c>
      <c r="H1895" s="42">
        <v>11022.13</v>
      </c>
      <c r="I1895" s="42">
        <v>11348.21</v>
      </c>
      <c r="J1895" s="42">
        <v>13494.19</v>
      </c>
    </row>
    <row r="1896" spans="1:10" x14ac:dyDescent="0.35">
      <c r="A1896" s="29" t="str">
        <f>TEXT(49,"00")</f>
        <v>49</v>
      </c>
      <c r="B1896" s="29">
        <v>70797</v>
      </c>
      <c r="C1896" s="29" t="s">
        <v>5928</v>
      </c>
      <c r="D1896" s="29" t="s">
        <v>5929</v>
      </c>
      <c r="E1896" s="31" t="s">
        <v>1591</v>
      </c>
      <c r="F1896" s="31" t="s">
        <v>5927</v>
      </c>
      <c r="G1896" s="42">
        <v>11979.28</v>
      </c>
      <c r="H1896" s="42">
        <v>11014.42</v>
      </c>
      <c r="I1896" s="42">
        <v>11340.27</v>
      </c>
      <c r="J1896" s="42">
        <v>13484.76</v>
      </c>
    </row>
    <row r="1897" spans="1:10" x14ac:dyDescent="0.35">
      <c r="A1897" s="29" t="s">
        <v>1559</v>
      </c>
      <c r="B1897" s="29">
        <v>70797</v>
      </c>
      <c r="C1897" s="29" t="s">
        <v>5552</v>
      </c>
      <c r="D1897" s="29" t="s">
        <v>5554</v>
      </c>
      <c r="E1897" s="32" t="s">
        <v>5553</v>
      </c>
      <c r="F1897" s="31" t="s">
        <v>5926</v>
      </c>
      <c r="G1897" s="42">
        <v>12848.43</v>
      </c>
      <c r="H1897" s="42">
        <v>11813.57</v>
      </c>
      <c r="I1897" s="42">
        <v>12163.06</v>
      </c>
      <c r="J1897" s="42">
        <v>14463.14</v>
      </c>
    </row>
    <row r="1898" spans="1:10" x14ac:dyDescent="0.35">
      <c r="A1898" s="29" t="s">
        <v>1559</v>
      </c>
      <c r="B1898" s="29">
        <v>70797</v>
      </c>
      <c r="C1898" s="29" t="s">
        <v>5555</v>
      </c>
      <c r="D1898" s="29" t="s">
        <v>5557</v>
      </c>
      <c r="E1898" s="32" t="s">
        <v>5556</v>
      </c>
      <c r="F1898" s="31" t="s">
        <v>5926</v>
      </c>
      <c r="G1898" s="42">
        <v>12089.57</v>
      </c>
      <c r="H1898" s="42">
        <v>11115.82</v>
      </c>
      <c r="I1898" s="42">
        <v>11444.68</v>
      </c>
      <c r="J1898" s="42">
        <v>13608.9</v>
      </c>
    </row>
    <row r="1899" spans="1:10" x14ac:dyDescent="0.35">
      <c r="A1899" s="29" t="s">
        <v>1559</v>
      </c>
      <c r="B1899" s="29">
        <v>70797</v>
      </c>
      <c r="C1899" s="29" t="s">
        <v>5558</v>
      </c>
      <c r="D1899" s="29" t="s">
        <v>5560</v>
      </c>
      <c r="E1899" s="32" t="s">
        <v>5559</v>
      </c>
      <c r="F1899" s="31" t="s">
        <v>5926</v>
      </c>
      <c r="G1899" s="42">
        <v>11323</v>
      </c>
      <c r="H1899" s="42">
        <v>10411</v>
      </c>
      <c r="I1899" s="42">
        <v>10719</v>
      </c>
      <c r="J1899" s="42">
        <v>12746</v>
      </c>
    </row>
    <row r="1900" spans="1:10" x14ac:dyDescent="0.35">
      <c r="A1900" s="29" t="s">
        <v>1559</v>
      </c>
      <c r="B1900" s="29">
        <v>70797</v>
      </c>
      <c r="C1900" s="29" t="s">
        <v>5561</v>
      </c>
      <c r="D1900" s="29" t="s">
        <v>5562</v>
      </c>
      <c r="E1900" s="32" t="s">
        <v>1591</v>
      </c>
      <c r="F1900" s="31" t="s">
        <v>5926</v>
      </c>
      <c r="G1900" s="42">
        <v>11852.24</v>
      </c>
      <c r="H1900" s="42">
        <v>10897.61</v>
      </c>
      <c r="I1900" s="42">
        <v>11220.01</v>
      </c>
      <c r="J1900" s="42">
        <v>13341.75</v>
      </c>
    </row>
    <row r="1901" spans="1:10" x14ac:dyDescent="0.35">
      <c r="A1901" s="29" t="str">
        <f>TEXT(49,"00")</f>
        <v>49</v>
      </c>
      <c r="B1901" s="29">
        <v>70805</v>
      </c>
      <c r="C1901" s="29" t="s">
        <v>5928</v>
      </c>
      <c r="D1901" s="29" t="s">
        <v>5929</v>
      </c>
      <c r="E1901" s="31" t="s">
        <v>1593</v>
      </c>
      <c r="F1901" s="31" t="s">
        <v>5927</v>
      </c>
      <c r="G1901" s="42">
        <v>12545.43</v>
      </c>
      <c r="H1901" s="42">
        <v>11534.97</v>
      </c>
      <c r="I1901" s="42">
        <v>11876.22</v>
      </c>
      <c r="J1901" s="42">
        <v>14122.06</v>
      </c>
    </row>
    <row r="1902" spans="1:10" x14ac:dyDescent="0.35">
      <c r="A1902" s="29" t="s">
        <v>1559</v>
      </c>
      <c r="B1902" s="29">
        <v>70805</v>
      </c>
      <c r="C1902" s="29" t="s">
        <v>5563</v>
      </c>
      <c r="D1902" s="29" t="s">
        <v>5565</v>
      </c>
      <c r="E1902" s="32" t="s">
        <v>5564</v>
      </c>
      <c r="F1902" s="31" t="s">
        <v>5926</v>
      </c>
      <c r="G1902" s="42">
        <v>12458.47</v>
      </c>
      <c r="H1902" s="42">
        <v>11455.02</v>
      </c>
      <c r="I1902" s="42">
        <v>11793.9</v>
      </c>
      <c r="J1902" s="42">
        <v>14024.17</v>
      </c>
    </row>
    <row r="1903" spans="1:10" x14ac:dyDescent="0.35">
      <c r="A1903" s="29" t="s">
        <v>1559</v>
      </c>
      <c r="B1903" s="29">
        <v>70805</v>
      </c>
      <c r="C1903" s="29" t="s">
        <v>5566</v>
      </c>
      <c r="D1903" s="29" t="s">
        <v>5568</v>
      </c>
      <c r="E1903" s="32" t="s">
        <v>5567</v>
      </c>
      <c r="F1903" s="31" t="s">
        <v>5926</v>
      </c>
      <c r="G1903" s="42">
        <v>12312.18</v>
      </c>
      <c r="H1903" s="42">
        <v>11320.5</v>
      </c>
      <c r="I1903" s="42">
        <v>11655.41</v>
      </c>
      <c r="J1903" s="42">
        <v>13859.49</v>
      </c>
    </row>
    <row r="1904" spans="1:10" x14ac:dyDescent="0.35">
      <c r="A1904" s="29" t="s">
        <v>1559</v>
      </c>
      <c r="B1904" s="29">
        <v>70805</v>
      </c>
      <c r="C1904" s="29" t="s">
        <v>5569</v>
      </c>
      <c r="D1904" s="29" t="s">
        <v>5571</v>
      </c>
      <c r="E1904" s="32" t="s">
        <v>5570</v>
      </c>
      <c r="F1904" s="31" t="s">
        <v>5926</v>
      </c>
      <c r="G1904" s="42">
        <v>12154.33</v>
      </c>
      <c r="H1904" s="42">
        <v>11175.38</v>
      </c>
      <c r="I1904" s="42">
        <v>11505.99</v>
      </c>
      <c r="J1904" s="42">
        <v>13681.81</v>
      </c>
    </row>
    <row r="1905" spans="1:10" x14ac:dyDescent="0.35">
      <c r="A1905" s="29" t="str">
        <f>TEXT(49,"00")</f>
        <v>49</v>
      </c>
      <c r="B1905" s="29">
        <v>70813</v>
      </c>
      <c r="C1905" s="29" t="s">
        <v>5928</v>
      </c>
      <c r="D1905" s="29" t="s">
        <v>5929</v>
      </c>
      <c r="E1905" s="31" t="s">
        <v>1595</v>
      </c>
      <c r="F1905" s="31" t="s">
        <v>5927</v>
      </c>
      <c r="G1905" s="42">
        <v>13941.95</v>
      </c>
      <c r="H1905" s="42">
        <v>12819.01</v>
      </c>
      <c r="I1905" s="42">
        <v>13198.25</v>
      </c>
      <c r="J1905" s="42">
        <v>15694.09</v>
      </c>
    </row>
    <row r="1906" spans="1:10" x14ac:dyDescent="0.35">
      <c r="A1906" s="29" t="str">
        <f>TEXT(49,"00")</f>
        <v>49</v>
      </c>
      <c r="B1906" s="29">
        <v>70821</v>
      </c>
      <c r="C1906" s="29" t="s">
        <v>5928</v>
      </c>
      <c r="D1906" s="29" t="s">
        <v>5929</v>
      </c>
      <c r="E1906" s="31" t="s">
        <v>1597</v>
      </c>
      <c r="F1906" s="31" t="s">
        <v>5927</v>
      </c>
      <c r="G1906" s="42">
        <v>13348.12</v>
      </c>
      <c r="H1906" s="42">
        <v>12273.01</v>
      </c>
      <c r="I1906" s="42">
        <v>12636.09</v>
      </c>
      <c r="J1906" s="42">
        <v>15025.62</v>
      </c>
    </row>
    <row r="1907" spans="1:10" x14ac:dyDescent="0.35">
      <c r="A1907" s="29" t="str">
        <f>TEXT(49,"00")</f>
        <v>49</v>
      </c>
      <c r="B1907" s="29">
        <v>70839</v>
      </c>
      <c r="C1907" s="29" t="s">
        <v>5928</v>
      </c>
      <c r="D1907" s="29" t="s">
        <v>5929</v>
      </c>
      <c r="E1907" s="31" t="s">
        <v>1599</v>
      </c>
      <c r="F1907" s="31" t="s">
        <v>5927</v>
      </c>
      <c r="G1907" s="42">
        <v>11971.13</v>
      </c>
      <c r="H1907" s="42">
        <v>11006.93</v>
      </c>
      <c r="I1907" s="42">
        <v>11332.56</v>
      </c>
      <c r="J1907" s="42">
        <v>13475.58</v>
      </c>
    </row>
    <row r="1908" spans="1:10" x14ac:dyDescent="0.35">
      <c r="A1908" s="29" t="s">
        <v>1559</v>
      </c>
      <c r="B1908" s="29">
        <v>70839</v>
      </c>
      <c r="C1908" s="29" t="s">
        <v>5572</v>
      </c>
      <c r="D1908" s="29" t="s">
        <v>5574</v>
      </c>
      <c r="E1908" s="32" t="s">
        <v>5573</v>
      </c>
      <c r="F1908" s="31" t="s">
        <v>5926</v>
      </c>
      <c r="G1908" s="42">
        <v>13404.9</v>
      </c>
      <c r="H1908" s="42">
        <v>12325.22</v>
      </c>
      <c r="I1908" s="42">
        <v>12689.85</v>
      </c>
      <c r="J1908" s="42">
        <v>15089.54</v>
      </c>
    </row>
    <row r="1909" spans="1:10" x14ac:dyDescent="0.35">
      <c r="A1909" s="29" t="s">
        <v>1559</v>
      </c>
      <c r="B1909" s="29">
        <v>70839</v>
      </c>
      <c r="C1909" s="29" t="s">
        <v>5575</v>
      </c>
      <c r="D1909" s="29" t="s">
        <v>5577</v>
      </c>
      <c r="E1909" s="32" t="s">
        <v>5576</v>
      </c>
      <c r="F1909" s="31" t="s">
        <v>5926</v>
      </c>
      <c r="G1909" s="42">
        <v>12027.97</v>
      </c>
      <c r="H1909" s="42">
        <v>11059.19</v>
      </c>
      <c r="I1909" s="42">
        <v>11386.36</v>
      </c>
      <c r="J1909" s="42">
        <v>13539.57</v>
      </c>
    </row>
    <row r="1910" spans="1:10" x14ac:dyDescent="0.35">
      <c r="A1910" s="29" t="str">
        <f>TEXT(49,"00")</f>
        <v>49</v>
      </c>
      <c r="B1910" s="29">
        <v>70847</v>
      </c>
      <c r="C1910" s="29" t="s">
        <v>5928</v>
      </c>
      <c r="D1910" s="29" t="s">
        <v>5929</v>
      </c>
      <c r="E1910" s="31" t="s">
        <v>1601</v>
      </c>
      <c r="F1910" s="31" t="s">
        <v>5927</v>
      </c>
      <c r="G1910" s="42">
        <v>12382.15</v>
      </c>
      <c r="H1910" s="42">
        <v>11384.84</v>
      </c>
      <c r="I1910" s="42">
        <v>11721.66</v>
      </c>
      <c r="J1910" s="42">
        <v>13938.26</v>
      </c>
    </row>
    <row r="1911" spans="1:10" x14ac:dyDescent="0.35">
      <c r="A1911" s="29" t="s">
        <v>1559</v>
      </c>
      <c r="B1911" s="29">
        <v>70847</v>
      </c>
      <c r="C1911" s="29" t="s">
        <v>5578</v>
      </c>
      <c r="D1911" s="29" t="s">
        <v>5580</v>
      </c>
      <c r="E1911" s="32" t="s">
        <v>5579</v>
      </c>
      <c r="F1911" s="31" t="s">
        <v>5926</v>
      </c>
      <c r="G1911" s="42">
        <v>11881</v>
      </c>
      <c r="H1911" s="42">
        <v>10924.05</v>
      </c>
      <c r="I1911" s="42">
        <v>11247.23</v>
      </c>
      <c r="J1911" s="42">
        <v>13374.12</v>
      </c>
    </row>
    <row r="1912" spans="1:10" x14ac:dyDescent="0.35">
      <c r="A1912" s="29" t="s">
        <v>1559</v>
      </c>
      <c r="B1912" s="29">
        <v>70847</v>
      </c>
      <c r="C1912" s="29" t="s">
        <v>5581</v>
      </c>
      <c r="D1912" s="29" t="s">
        <v>5583</v>
      </c>
      <c r="E1912" s="32" t="s">
        <v>5582</v>
      </c>
      <c r="F1912" s="31" t="s">
        <v>5926</v>
      </c>
      <c r="G1912" s="42">
        <v>12533.43</v>
      </c>
      <c r="H1912" s="42">
        <v>11523.94</v>
      </c>
      <c r="I1912" s="42">
        <v>11864.86</v>
      </c>
      <c r="J1912" s="42">
        <v>14108.55</v>
      </c>
    </row>
    <row r="1913" spans="1:10" x14ac:dyDescent="0.35">
      <c r="A1913" s="29" t="s">
        <v>1559</v>
      </c>
      <c r="B1913" s="29">
        <v>70847</v>
      </c>
      <c r="C1913" s="29" t="s">
        <v>5584</v>
      </c>
      <c r="D1913" s="29" t="s">
        <v>5586</v>
      </c>
      <c r="E1913" s="32" t="s">
        <v>5585</v>
      </c>
      <c r="F1913" s="31" t="s">
        <v>5926</v>
      </c>
      <c r="G1913" s="42">
        <v>12051.52</v>
      </c>
      <c r="H1913" s="42">
        <v>11080.84</v>
      </c>
      <c r="I1913" s="42">
        <v>11408.66</v>
      </c>
      <c r="J1913" s="42">
        <v>13566.08</v>
      </c>
    </row>
    <row r="1914" spans="1:10" x14ac:dyDescent="0.35">
      <c r="A1914" s="29" t="s">
        <v>1559</v>
      </c>
      <c r="B1914" s="29">
        <v>70847</v>
      </c>
      <c r="C1914" s="29" t="s">
        <v>5587</v>
      </c>
      <c r="D1914" s="29" t="s">
        <v>5589</v>
      </c>
      <c r="E1914" s="32" t="s">
        <v>5588</v>
      </c>
      <c r="F1914" s="31" t="s">
        <v>5926</v>
      </c>
      <c r="G1914" s="42">
        <v>13056.55</v>
      </c>
      <c r="H1914" s="42">
        <v>12004.92</v>
      </c>
      <c r="I1914" s="42">
        <v>12360.08</v>
      </c>
      <c r="J1914" s="42">
        <v>14697.41</v>
      </c>
    </row>
    <row r="1915" spans="1:10" x14ac:dyDescent="0.35">
      <c r="A1915" s="29" t="s">
        <v>1559</v>
      </c>
      <c r="B1915" s="29">
        <v>70847</v>
      </c>
      <c r="C1915" s="29" t="s">
        <v>5590</v>
      </c>
      <c r="D1915" s="29" t="s">
        <v>5592</v>
      </c>
      <c r="E1915" s="32" t="s">
        <v>5591</v>
      </c>
      <c r="F1915" s="31" t="s">
        <v>5926</v>
      </c>
      <c r="G1915" s="42">
        <v>11771.16</v>
      </c>
      <c r="H1915" s="42">
        <v>10823.07</v>
      </c>
      <c r="I1915" s="42">
        <v>11143.26</v>
      </c>
      <c r="J1915" s="42">
        <v>13250.49</v>
      </c>
    </row>
    <row r="1916" spans="1:10" x14ac:dyDescent="0.35">
      <c r="A1916" s="29" t="str">
        <f>TEXT(49,"00")</f>
        <v>49</v>
      </c>
      <c r="B1916" s="29">
        <v>70854</v>
      </c>
      <c r="C1916" s="29" t="s">
        <v>5928</v>
      </c>
      <c r="D1916" s="29" t="s">
        <v>5929</v>
      </c>
      <c r="E1916" s="31" t="s">
        <v>1603</v>
      </c>
      <c r="F1916" s="31" t="s">
        <v>5927</v>
      </c>
      <c r="G1916" s="42">
        <v>12454.17</v>
      </c>
      <c r="H1916" s="42">
        <v>11451.06</v>
      </c>
      <c r="I1916" s="42">
        <v>11789.83</v>
      </c>
      <c r="J1916" s="42">
        <v>14019.33</v>
      </c>
    </row>
    <row r="1917" spans="1:10" x14ac:dyDescent="0.35">
      <c r="A1917" s="29" t="s">
        <v>1559</v>
      </c>
      <c r="B1917" s="29">
        <v>70854</v>
      </c>
      <c r="C1917" s="29" t="s">
        <v>5593</v>
      </c>
      <c r="D1917" s="29" t="s">
        <v>5595</v>
      </c>
      <c r="E1917" s="32" t="s">
        <v>5594</v>
      </c>
      <c r="F1917" s="31" t="s">
        <v>5926</v>
      </c>
      <c r="G1917" s="42">
        <v>12259.87</v>
      </c>
      <c r="H1917" s="42">
        <v>11272.41</v>
      </c>
      <c r="I1917" s="42">
        <v>11605.89</v>
      </c>
      <c r="J1917" s="42">
        <v>13800.6</v>
      </c>
    </row>
    <row r="1918" spans="1:10" x14ac:dyDescent="0.35">
      <c r="A1918" s="29" t="s">
        <v>1559</v>
      </c>
      <c r="B1918" s="29">
        <v>70854</v>
      </c>
      <c r="C1918" s="29" t="s">
        <v>5596</v>
      </c>
      <c r="D1918" s="29" t="s">
        <v>5598</v>
      </c>
      <c r="E1918" s="32" t="s">
        <v>5597</v>
      </c>
      <c r="F1918" s="31" t="s">
        <v>5926</v>
      </c>
      <c r="G1918" s="42">
        <v>12154.79</v>
      </c>
      <c r="H1918" s="42">
        <v>11175.79</v>
      </c>
      <c r="I1918" s="42">
        <v>11506.42</v>
      </c>
      <c r="J1918" s="42">
        <v>13682.32</v>
      </c>
    </row>
    <row r="1919" spans="1:10" x14ac:dyDescent="0.35">
      <c r="A1919" s="29" t="str">
        <f>TEXT(49,"00")</f>
        <v>49</v>
      </c>
      <c r="B1919" s="29">
        <v>70862</v>
      </c>
      <c r="C1919" s="29" t="s">
        <v>5928</v>
      </c>
      <c r="D1919" s="29" t="s">
        <v>5929</v>
      </c>
      <c r="E1919" s="31" t="s">
        <v>1605</v>
      </c>
      <c r="F1919" s="31" t="s">
        <v>5927</v>
      </c>
      <c r="G1919" s="42">
        <v>12383.06</v>
      </c>
      <c r="H1919" s="42">
        <v>11385.68</v>
      </c>
      <c r="I1919" s="42">
        <v>11722.51</v>
      </c>
      <c r="J1919" s="42">
        <v>13939.28</v>
      </c>
    </row>
    <row r="1920" spans="1:10" x14ac:dyDescent="0.35">
      <c r="A1920" s="29" t="s">
        <v>1559</v>
      </c>
      <c r="B1920" s="29">
        <v>70862</v>
      </c>
      <c r="C1920" s="29" t="s">
        <v>5599</v>
      </c>
      <c r="D1920" s="29" t="s">
        <v>5601</v>
      </c>
      <c r="E1920" s="32" t="s">
        <v>5600</v>
      </c>
      <c r="F1920" s="31" t="s">
        <v>5926</v>
      </c>
      <c r="G1920" s="42">
        <v>11981.32</v>
      </c>
      <c r="H1920" s="42">
        <v>11016.3</v>
      </c>
      <c r="I1920" s="42">
        <v>11342.2</v>
      </c>
      <c r="J1920" s="42">
        <v>13487.05</v>
      </c>
    </row>
    <row r="1921" spans="1:10" ht="31" x14ac:dyDescent="0.35">
      <c r="A1921" s="29" t="s">
        <v>1559</v>
      </c>
      <c r="B1921" s="29">
        <v>70862</v>
      </c>
      <c r="C1921" s="29" t="s">
        <v>5602</v>
      </c>
      <c r="D1921" s="29" t="s">
        <v>5604</v>
      </c>
      <c r="E1921" s="32" t="s">
        <v>5603</v>
      </c>
      <c r="F1921" s="31" t="s">
        <v>5926</v>
      </c>
      <c r="G1921" s="42">
        <v>13129.02</v>
      </c>
      <c r="H1921" s="42">
        <v>12071.55</v>
      </c>
      <c r="I1921" s="42">
        <v>12428.68</v>
      </c>
      <c r="J1921" s="42">
        <v>14778.99</v>
      </c>
    </row>
    <row r="1922" spans="1:10" x14ac:dyDescent="0.35">
      <c r="A1922" s="29" t="s">
        <v>1559</v>
      </c>
      <c r="B1922" s="29">
        <v>70862</v>
      </c>
      <c r="C1922" s="29" t="s">
        <v>5605</v>
      </c>
      <c r="D1922" s="29" t="s">
        <v>5607</v>
      </c>
      <c r="E1922" s="32" t="s">
        <v>5606</v>
      </c>
      <c r="F1922" s="31" t="s">
        <v>5926</v>
      </c>
      <c r="G1922" s="42">
        <v>11932.18</v>
      </c>
      <c r="H1922" s="42">
        <v>10971.11</v>
      </c>
      <c r="I1922" s="42">
        <v>11295.68</v>
      </c>
      <c r="J1922" s="42">
        <v>13431.73</v>
      </c>
    </row>
    <row r="1923" spans="1:10" x14ac:dyDescent="0.35">
      <c r="A1923" s="29" t="str">
        <f>TEXT(49,"00")</f>
        <v>49</v>
      </c>
      <c r="B1923" s="29">
        <v>70870</v>
      </c>
      <c r="C1923" s="29" t="s">
        <v>5928</v>
      </c>
      <c r="D1923" s="29" t="s">
        <v>5929</v>
      </c>
      <c r="E1923" s="31" t="s">
        <v>1607</v>
      </c>
      <c r="F1923" s="31" t="s">
        <v>5927</v>
      </c>
      <c r="G1923" s="42">
        <v>13742.73</v>
      </c>
      <c r="H1923" s="42">
        <v>12635.83</v>
      </c>
      <c r="I1923" s="42">
        <v>13009.65</v>
      </c>
      <c r="J1923" s="42">
        <v>15469.82</v>
      </c>
    </row>
    <row r="1924" spans="1:10" x14ac:dyDescent="0.35">
      <c r="A1924" s="29" t="s">
        <v>1559</v>
      </c>
      <c r="B1924" s="29">
        <v>70870</v>
      </c>
      <c r="C1924" s="29" t="s">
        <v>5608</v>
      </c>
      <c r="D1924" s="29" t="s">
        <v>5610</v>
      </c>
      <c r="E1924" s="32" t="s">
        <v>5609</v>
      </c>
      <c r="F1924" s="31" t="s">
        <v>5926</v>
      </c>
      <c r="G1924" s="42">
        <v>13853.46</v>
      </c>
      <c r="H1924" s="42">
        <v>12737.65</v>
      </c>
      <c r="I1924" s="42">
        <v>13114.48</v>
      </c>
      <c r="J1924" s="42">
        <v>15594.48</v>
      </c>
    </row>
    <row r="1925" spans="1:10" x14ac:dyDescent="0.35">
      <c r="A1925" s="29" t="s">
        <v>1559</v>
      </c>
      <c r="B1925" s="29">
        <v>70870</v>
      </c>
      <c r="C1925" s="29" t="s">
        <v>5611</v>
      </c>
      <c r="D1925" s="29" t="s">
        <v>5613</v>
      </c>
      <c r="E1925" s="32" t="s">
        <v>5612</v>
      </c>
      <c r="F1925" s="31" t="s">
        <v>5926</v>
      </c>
      <c r="G1925" s="42">
        <v>12935.23</v>
      </c>
      <c r="H1925" s="42">
        <v>11893.37</v>
      </c>
      <c r="I1925" s="42">
        <v>12245.22</v>
      </c>
      <c r="J1925" s="42">
        <v>14560.84</v>
      </c>
    </row>
    <row r="1926" spans="1:10" x14ac:dyDescent="0.35">
      <c r="A1926" s="29" t="s">
        <v>1559</v>
      </c>
      <c r="B1926" s="29">
        <v>70870</v>
      </c>
      <c r="C1926" s="29" t="s">
        <v>5614</v>
      </c>
      <c r="D1926" s="29" t="s">
        <v>5616</v>
      </c>
      <c r="E1926" s="32" t="s">
        <v>5615</v>
      </c>
      <c r="F1926" s="31" t="s">
        <v>5926</v>
      </c>
      <c r="G1926" s="42">
        <v>13990.02</v>
      </c>
      <c r="H1926" s="42">
        <v>12863.21</v>
      </c>
      <c r="I1926" s="42">
        <v>13243.75</v>
      </c>
      <c r="J1926" s="42">
        <v>15748.19</v>
      </c>
    </row>
    <row r="1927" spans="1:10" x14ac:dyDescent="0.35">
      <c r="A1927" s="29" t="s">
        <v>1559</v>
      </c>
      <c r="B1927" s="29">
        <v>70870</v>
      </c>
      <c r="C1927" s="29" t="s">
        <v>5617</v>
      </c>
      <c r="D1927" s="29" t="s">
        <v>5619</v>
      </c>
      <c r="E1927" s="32" t="s">
        <v>5618</v>
      </c>
      <c r="F1927" s="31" t="s">
        <v>5926</v>
      </c>
      <c r="G1927" s="42">
        <v>13259.57</v>
      </c>
      <c r="H1927" s="42">
        <v>12191.59</v>
      </c>
      <c r="I1927" s="42">
        <v>12552.27</v>
      </c>
      <c r="J1927" s="42">
        <v>14925.95</v>
      </c>
    </row>
    <row r="1928" spans="1:10" x14ac:dyDescent="0.35">
      <c r="A1928" s="29" t="str">
        <f>TEXT(49,"00")</f>
        <v>49</v>
      </c>
      <c r="B1928" s="29">
        <v>70888</v>
      </c>
      <c r="C1928" s="29" t="s">
        <v>5928</v>
      </c>
      <c r="D1928" s="29" t="s">
        <v>5929</v>
      </c>
      <c r="E1928" s="31" t="s">
        <v>1609</v>
      </c>
      <c r="F1928" s="31" t="s">
        <v>5927</v>
      </c>
      <c r="G1928" s="42">
        <v>16899.580000000002</v>
      </c>
      <c r="H1928" s="42">
        <v>15538.42</v>
      </c>
      <c r="I1928" s="42">
        <v>15998.11</v>
      </c>
      <c r="J1928" s="42">
        <v>19023.41</v>
      </c>
    </row>
    <row r="1929" spans="1:10" x14ac:dyDescent="0.35">
      <c r="A1929" s="29" t="str">
        <f>TEXT(49,"00")</f>
        <v>49</v>
      </c>
      <c r="B1929" s="29">
        <v>70896</v>
      </c>
      <c r="C1929" s="29" t="s">
        <v>5928</v>
      </c>
      <c r="D1929" s="29" t="s">
        <v>5929</v>
      </c>
      <c r="E1929" s="31" t="s">
        <v>1611</v>
      </c>
      <c r="F1929" s="31" t="s">
        <v>5927</v>
      </c>
      <c r="G1929" s="42">
        <v>12097.49</v>
      </c>
      <c r="H1929" s="42">
        <v>11123.11</v>
      </c>
      <c r="I1929" s="42">
        <v>11452.18</v>
      </c>
      <c r="J1929" s="42">
        <v>13617.83</v>
      </c>
    </row>
    <row r="1930" spans="1:10" x14ac:dyDescent="0.35">
      <c r="A1930" s="29" t="s">
        <v>1559</v>
      </c>
      <c r="B1930" s="29">
        <v>70896</v>
      </c>
      <c r="C1930" s="29" t="s">
        <v>5620</v>
      </c>
      <c r="D1930" s="29" t="s">
        <v>5622</v>
      </c>
      <c r="E1930" s="32" t="s">
        <v>5621</v>
      </c>
      <c r="F1930" s="31" t="s">
        <v>5926</v>
      </c>
      <c r="G1930" s="42">
        <v>12184.68</v>
      </c>
      <c r="H1930" s="42">
        <v>11203.28</v>
      </c>
      <c r="I1930" s="42">
        <v>11534.72</v>
      </c>
      <c r="J1930" s="42">
        <v>13715.97</v>
      </c>
    </row>
    <row r="1931" spans="1:10" x14ac:dyDescent="0.35">
      <c r="A1931" s="29" t="s">
        <v>1559</v>
      </c>
      <c r="B1931" s="29">
        <v>70896</v>
      </c>
      <c r="C1931" s="29" t="s">
        <v>5623</v>
      </c>
      <c r="D1931" s="29" t="s">
        <v>5625</v>
      </c>
      <c r="E1931" s="32" t="s">
        <v>5624</v>
      </c>
      <c r="F1931" s="31" t="s">
        <v>5926</v>
      </c>
      <c r="G1931" s="42">
        <v>13109.43</v>
      </c>
      <c r="H1931" s="42">
        <v>12053.54</v>
      </c>
      <c r="I1931" s="42">
        <v>12410.14</v>
      </c>
      <c r="J1931" s="42">
        <v>14756.94</v>
      </c>
    </row>
    <row r="1932" spans="1:10" x14ac:dyDescent="0.35">
      <c r="A1932" s="29" t="s">
        <v>1559</v>
      </c>
      <c r="B1932" s="29">
        <v>70896</v>
      </c>
      <c r="C1932" s="29" t="s">
        <v>5626</v>
      </c>
      <c r="D1932" s="29" t="s">
        <v>5628</v>
      </c>
      <c r="E1932" s="32" t="s">
        <v>5627</v>
      </c>
      <c r="F1932" s="31" t="s">
        <v>5926</v>
      </c>
      <c r="G1932" s="42">
        <v>12946.77</v>
      </c>
      <c r="H1932" s="42">
        <v>11903.99</v>
      </c>
      <c r="I1932" s="42">
        <v>12256.16</v>
      </c>
      <c r="J1932" s="42">
        <v>14573.84</v>
      </c>
    </row>
    <row r="1933" spans="1:10" x14ac:dyDescent="0.35">
      <c r="A1933" s="29" t="s">
        <v>1559</v>
      </c>
      <c r="B1933" s="29">
        <v>70896</v>
      </c>
      <c r="C1933" s="29" t="s">
        <v>5629</v>
      </c>
      <c r="D1933" s="29" t="s">
        <v>5631</v>
      </c>
      <c r="E1933" s="32" t="s">
        <v>5630</v>
      </c>
      <c r="F1933" s="31" t="s">
        <v>5926</v>
      </c>
      <c r="G1933" s="42">
        <v>12517.58</v>
      </c>
      <c r="H1933" s="42">
        <v>11509.36</v>
      </c>
      <c r="I1933" s="42">
        <v>11849.85</v>
      </c>
      <c r="J1933" s="42">
        <v>14090.7</v>
      </c>
    </row>
    <row r="1934" spans="1:10" x14ac:dyDescent="0.35">
      <c r="A1934" s="29" t="s">
        <v>1559</v>
      </c>
      <c r="B1934" s="29">
        <v>70896</v>
      </c>
      <c r="C1934" s="29" t="s">
        <v>5632</v>
      </c>
      <c r="D1934" s="29" t="s">
        <v>5634</v>
      </c>
      <c r="E1934" s="32" t="s">
        <v>5633</v>
      </c>
      <c r="F1934" s="31" t="s">
        <v>5926</v>
      </c>
      <c r="G1934" s="42">
        <v>12472.51</v>
      </c>
      <c r="H1934" s="42">
        <v>11467.92</v>
      </c>
      <c r="I1934" s="42">
        <v>11807.19</v>
      </c>
      <c r="J1934" s="42">
        <v>14039.97</v>
      </c>
    </row>
    <row r="1935" spans="1:10" x14ac:dyDescent="0.35">
      <c r="A1935" s="29" t="str">
        <f>TEXT(49,"00")</f>
        <v>49</v>
      </c>
      <c r="B1935" s="29">
        <v>70904</v>
      </c>
      <c r="C1935" s="29" t="s">
        <v>5928</v>
      </c>
      <c r="D1935" s="29" t="s">
        <v>5929</v>
      </c>
      <c r="E1935" s="31" t="s">
        <v>1613</v>
      </c>
      <c r="F1935" s="31" t="s">
        <v>5927</v>
      </c>
      <c r="G1935" s="42">
        <v>16329.8</v>
      </c>
      <c r="H1935" s="42">
        <v>15014.54</v>
      </c>
      <c r="I1935" s="42">
        <v>15458.73</v>
      </c>
      <c r="J1935" s="42">
        <v>18382.03</v>
      </c>
    </row>
    <row r="1936" spans="1:10" x14ac:dyDescent="0.35">
      <c r="A1936" s="29" t="s">
        <v>1559</v>
      </c>
      <c r="B1936" s="29">
        <v>70904</v>
      </c>
      <c r="C1936" s="29" t="s">
        <v>5635</v>
      </c>
      <c r="D1936" s="29" t="s">
        <v>5637</v>
      </c>
      <c r="E1936" s="32" t="s">
        <v>5636</v>
      </c>
      <c r="F1936" s="31" t="s">
        <v>5926</v>
      </c>
      <c r="G1936" s="42">
        <v>16003.53</v>
      </c>
      <c r="H1936" s="42">
        <v>14714.54</v>
      </c>
      <c r="I1936" s="42">
        <v>15149.86</v>
      </c>
      <c r="J1936" s="42">
        <v>18014.75</v>
      </c>
    </row>
    <row r="1937" spans="1:10" x14ac:dyDescent="0.35">
      <c r="A1937" s="29" t="str">
        <f>TEXT(49,"00")</f>
        <v>49</v>
      </c>
      <c r="B1937" s="29">
        <v>70912</v>
      </c>
      <c r="C1937" s="29" t="s">
        <v>5928</v>
      </c>
      <c r="D1937" s="29" t="s">
        <v>5929</v>
      </c>
      <c r="E1937" s="31" t="s">
        <v>1615</v>
      </c>
      <c r="F1937" s="31" t="s">
        <v>5927</v>
      </c>
      <c r="G1937" s="42">
        <v>15089.2</v>
      </c>
      <c r="H1937" s="42">
        <v>13873.85</v>
      </c>
      <c r="I1937" s="42">
        <v>14284.3</v>
      </c>
      <c r="J1937" s="42">
        <v>16985.509999999998</v>
      </c>
    </row>
    <row r="1938" spans="1:10" x14ac:dyDescent="0.35">
      <c r="A1938" s="29" t="s">
        <v>1559</v>
      </c>
      <c r="B1938" s="29">
        <v>70912</v>
      </c>
      <c r="C1938" s="29" t="s">
        <v>5638</v>
      </c>
      <c r="D1938" s="29" t="s">
        <v>5640</v>
      </c>
      <c r="E1938" s="32" t="s">
        <v>5639</v>
      </c>
      <c r="F1938" s="31" t="s">
        <v>5926</v>
      </c>
      <c r="G1938" s="42">
        <v>12359.73</v>
      </c>
      <c r="H1938" s="42">
        <v>11364.23</v>
      </c>
      <c r="I1938" s="42">
        <v>11700.43</v>
      </c>
      <c r="J1938" s="42">
        <v>13913.02</v>
      </c>
    </row>
    <row r="1939" spans="1:10" x14ac:dyDescent="0.35">
      <c r="A1939" s="29" t="s">
        <v>1559</v>
      </c>
      <c r="B1939" s="29">
        <v>70912</v>
      </c>
      <c r="C1939" s="29" t="s">
        <v>5641</v>
      </c>
      <c r="D1939" s="29" t="s">
        <v>5643</v>
      </c>
      <c r="E1939" s="32" t="s">
        <v>5642</v>
      </c>
      <c r="F1939" s="31" t="s">
        <v>5926</v>
      </c>
      <c r="G1939" s="42">
        <v>12212.99</v>
      </c>
      <c r="H1939" s="42">
        <v>11229.3</v>
      </c>
      <c r="I1939" s="42">
        <v>11561.51</v>
      </c>
      <c r="J1939" s="42">
        <v>13747.84</v>
      </c>
    </row>
    <row r="1940" spans="1:10" x14ac:dyDescent="0.35">
      <c r="A1940" s="29" t="s">
        <v>1559</v>
      </c>
      <c r="B1940" s="29">
        <v>70912</v>
      </c>
      <c r="C1940" s="29" t="s">
        <v>5644</v>
      </c>
      <c r="D1940" s="29" t="s">
        <v>5646</v>
      </c>
      <c r="E1940" s="32" t="s">
        <v>5645</v>
      </c>
      <c r="F1940" s="31" t="s">
        <v>5926</v>
      </c>
      <c r="G1940" s="42">
        <v>14886.12</v>
      </c>
      <c r="H1940" s="42">
        <v>13687.13</v>
      </c>
      <c r="I1940" s="42">
        <v>14092.05</v>
      </c>
      <c r="J1940" s="42">
        <v>16756.91</v>
      </c>
    </row>
    <row r="1941" spans="1:10" x14ac:dyDescent="0.35">
      <c r="A1941" s="29" t="s">
        <v>1559</v>
      </c>
      <c r="B1941" s="29">
        <v>70912</v>
      </c>
      <c r="C1941" s="29" t="s">
        <v>5647</v>
      </c>
      <c r="D1941" s="29" t="s">
        <v>5649</v>
      </c>
      <c r="E1941" s="32" t="s">
        <v>5648</v>
      </c>
      <c r="F1941" s="31" t="s">
        <v>5926</v>
      </c>
      <c r="G1941" s="42">
        <v>14358.7</v>
      </c>
      <c r="H1941" s="42">
        <v>13202.19</v>
      </c>
      <c r="I1941" s="42">
        <v>13592.76</v>
      </c>
      <c r="J1941" s="42">
        <v>16163.2</v>
      </c>
    </row>
    <row r="1942" spans="1:10" x14ac:dyDescent="0.35">
      <c r="A1942" s="29" t="str">
        <f>TEXT(49,"00")</f>
        <v>49</v>
      </c>
      <c r="B1942" s="29">
        <v>70920</v>
      </c>
      <c r="C1942" s="29" t="s">
        <v>5928</v>
      </c>
      <c r="D1942" s="29" t="s">
        <v>5929</v>
      </c>
      <c r="E1942" s="31" t="s">
        <v>1617</v>
      </c>
      <c r="F1942" s="31" t="s">
        <v>5927</v>
      </c>
      <c r="G1942" s="42">
        <v>13232.62</v>
      </c>
      <c r="H1942" s="42">
        <v>12166.82</v>
      </c>
      <c r="I1942" s="42">
        <v>12526.76</v>
      </c>
      <c r="J1942" s="42">
        <v>14895.61</v>
      </c>
    </row>
    <row r="1943" spans="1:10" x14ac:dyDescent="0.35">
      <c r="A1943" s="29" t="s">
        <v>1559</v>
      </c>
      <c r="B1943" s="29">
        <v>70920</v>
      </c>
      <c r="C1943" s="29" t="s">
        <v>5650</v>
      </c>
      <c r="D1943" s="29" t="s">
        <v>5652</v>
      </c>
      <c r="E1943" s="32" t="s">
        <v>5651</v>
      </c>
      <c r="F1943" s="31" t="s">
        <v>5926</v>
      </c>
      <c r="G1943" s="42">
        <v>11734.7</v>
      </c>
      <c r="H1943" s="42">
        <v>10789.54</v>
      </c>
      <c r="I1943" s="42">
        <v>11108.74</v>
      </c>
      <c r="J1943" s="42">
        <v>13209.44</v>
      </c>
    </row>
    <row r="1944" spans="1:10" x14ac:dyDescent="0.35">
      <c r="A1944" s="29" t="str">
        <f>TEXT(49,"00")</f>
        <v>49</v>
      </c>
      <c r="B1944" s="29">
        <v>70938</v>
      </c>
      <c r="C1944" s="29" t="s">
        <v>5928</v>
      </c>
      <c r="D1944" s="29" t="s">
        <v>5929</v>
      </c>
      <c r="E1944" s="31" t="s">
        <v>1619</v>
      </c>
      <c r="F1944" s="31" t="s">
        <v>5927</v>
      </c>
      <c r="G1944" s="42">
        <v>12507.16</v>
      </c>
      <c r="H1944" s="42">
        <v>11499.78</v>
      </c>
      <c r="I1944" s="42">
        <v>11839.99</v>
      </c>
      <c r="J1944" s="42">
        <v>14078.98</v>
      </c>
    </row>
    <row r="1945" spans="1:10" x14ac:dyDescent="0.35">
      <c r="A1945" s="29" t="s">
        <v>1559</v>
      </c>
      <c r="B1945" s="29">
        <v>70938</v>
      </c>
      <c r="C1945" s="29" t="s">
        <v>5653</v>
      </c>
      <c r="D1945" s="29" t="s">
        <v>5655</v>
      </c>
      <c r="E1945" s="32" t="s">
        <v>5654</v>
      </c>
      <c r="F1945" s="31" t="s">
        <v>5926</v>
      </c>
      <c r="G1945" s="42">
        <v>12138.94</v>
      </c>
      <c r="H1945" s="42">
        <v>11161.22</v>
      </c>
      <c r="I1945" s="42">
        <v>11491.41</v>
      </c>
      <c r="J1945" s="42">
        <v>13664.48</v>
      </c>
    </row>
    <row r="1946" spans="1:10" x14ac:dyDescent="0.35">
      <c r="A1946" s="29" t="str">
        <f>TEXT(49,"00")</f>
        <v>49</v>
      </c>
      <c r="B1946" s="29">
        <v>70953</v>
      </c>
      <c r="C1946" s="29" t="s">
        <v>5928</v>
      </c>
      <c r="D1946" s="29" t="s">
        <v>5929</v>
      </c>
      <c r="E1946" s="31" t="s">
        <v>1621</v>
      </c>
      <c r="F1946" s="31" t="s">
        <v>5927</v>
      </c>
      <c r="G1946" s="42">
        <v>12833.21</v>
      </c>
      <c r="H1946" s="42">
        <v>11799.57</v>
      </c>
      <c r="I1946" s="42">
        <v>12148.65</v>
      </c>
      <c r="J1946" s="42">
        <v>14446</v>
      </c>
    </row>
    <row r="1947" spans="1:10" x14ac:dyDescent="0.35">
      <c r="A1947" s="29" t="s">
        <v>1559</v>
      </c>
      <c r="B1947" s="29">
        <v>70953</v>
      </c>
      <c r="C1947" s="29" t="s">
        <v>5656</v>
      </c>
      <c r="D1947" s="29" t="s">
        <v>5658</v>
      </c>
      <c r="E1947" s="32" t="s">
        <v>5657</v>
      </c>
      <c r="F1947" s="31" t="s">
        <v>5926</v>
      </c>
      <c r="G1947" s="42">
        <v>12184.23</v>
      </c>
      <c r="H1947" s="42">
        <v>11202.86</v>
      </c>
      <c r="I1947" s="42">
        <v>11534.29</v>
      </c>
      <c r="J1947" s="42">
        <v>13715.46</v>
      </c>
    </row>
    <row r="1948" spans="1:10" x14ac:dyDescent="0.35">
      <c r="A1948" s="29" t="s">
        <v>1559</v>
      </c>
      <c r="B1948" s="29">
        <v>70953</v>
      </c>
      <c r="C1948" s="29" t="s">
        <v>5659</v>
      </c>
      <c r="D1948" s="29" t="s">
        <v>5661</v>
      </c>
      <c r="E1948" s="32" t="s">
        <v>5660</v>
      </c>
      <c r="F1948" s="31" t="s">
        <v>5926</v>
      </c>
      <c r="G1948" s="42">
        <v>12500.14</v>
      </c>
      <c r="H1948" s="42">
        <v>11493.33</v>
      </c>
      <c r="I1948" s="42">
        <v>11833.35</v>
      </c>
      <c r="J1948" s="42">
        <v>14071.07</v>
      </c>
    </row>
    <row r="1949" spans="1:10" x14ac:dyDescent="0.35">
      <c r="A1949" s="29" t="str">
        <f>TEXT(49,"00")</f>
        <v>49</v>
      </c>
      <c r="B1949" s="29">
        <v>70961</v>
      </c>
      <c r="C1949" s="29" t="s">
        <v>5928</v>
      </c>
      <c r="D1949" s="29" t="s">
        <v>5929</v>
      </c>
      <c r="E1949" s="31" t="s">
        <v>1623</v>
      </c>
      <c r="F1949" s="31" t="s">
        <v>5927</v>
      </c>
      <c r="G1949" s="42">
        <v>11924.93</v>
      </c>
      <c r="H1949" s="42">
        <v>10964.45</v>
      </c>
      <c r="I1949" s="42">
        <v>11288.82</v>
      </c>
      <c r="J1949" s="42">
        <v>13423.58</v>
      </c>
    </row>
    <row r="1950" spans="1:10" x14ac:dyDescent="0.35">
      <c r="A1950" s="29" t="s">
        <v>1559</v>
      </c>
      <c r="B1950" s="29">
        <v>70961</v>
      </c>
      <c r="C1950" s="29" t="s">
        <v>5662</v>
      </c>
      <c r="D1950" s="29" t="s">
        <v>5664</v>
      </c>
      <c r="E1950" s="32" t="s">
        <v>5663</v>
      </c>
      <c r="F1950" s="31" t="s">
        <v>5926</v>
      </c>
      <c r="G1950" s="42">
        <v>11825.51</v>
      </c>
      <c r="H1950" s="42">
        <v>10873.04</v>
      </c>
      <c r="I1950" s="42">
        <v>11194.71</v>
      </c>
      <c r="J1950" s="42">
        <v>13311.67</v>
      </c>
    </row>
    <row r="1951" spans="1:10" x14ac:dyDescent="0.35">
      <c r="A1951" s="29" t="s">
        <v>1559</v>
      </c>
      <c r="B1951" s="29">
        <v>70961</v>
      </c>
      <c r="C1951" s="29" t="s">
        <v>5665</v>
      </c>
      <c r="D1951" s="29" t="s">
        <v>5667</v>
      </c>
      <c r="E1951" s="32" t="s">
        <v>5666</v>
      </c>
      <c r="F1951" s="31" t="s">
        <v>5926</v>
      </c>
      <c r="G1951" s="42">
        <v>12074.85</v>
      </c>
      <c r="H1951" s="42">
        <v>11102.29</v>
      </c>
      <c r="I1951" s="42">
        <v>11430.74</v>
      </c>
      <c r="J1951" s="42">
        <v>13592.33</v>
      </c>
    </row>
    <row r="1952" spans="1:10" x14ac:dyDescent="0.35">
      <c r="A1952" s="29" t="s">
        <v>1559</v>
      </c>
      <c r="B1952" s="29">
        <v>70961</v>
      </c>
      <c r="C1952" s="29" t="s">
        <v>5668</v>
      </c>
      <c r="D1952" s="29" t="s">
        <v>5670</v>
      </c>
      <c r="E1952" s="32" t="s">
        <v>5669</v>
      </c>
      <c r="F1952" s="31" t="s">
        <v>5926</v>
      </c>
      <c r="G1952" s="42">
        <v>11887.34</v>
      </c>
      <c r="H1952" s="42">
        <v>10929.88</v>
      </c>
      <c r="I1952" s="42">
        <v>11253.23</v>
      </c>
      <c r="J1952" s="42">
        <v>13381.26</v>
      </c>
    </row>
    <row r="1953" spans="1:10" x14ac:dyDescent="0.35">
      <c r="A1953" s="29" t="str">
        <f t="shared" ref="A1953:A1958" si="36">TEXT(49,"00")</f>
        <v>49</v>
      </c>
      <c r="B1953" s="29">
        <v>70979</v>
      </c>
      <c r="C1953" s="29" t="s">
        <v>5928</v>
      </c>
      <c r="D1953" s="29" t="s">
        <v>5929</v>
      </c>
      <c r="E1953" s="31" t="s">
        <v>1625</v>
      </c>
      <c r="F1953" s="31" t="s">
        <v>5927</v>
      </c>
      <c r="G1953" s="42">
        <v>12466.4</v>
      </c>
      <c r="H1953" s="42">
        <v>11462.3</v>
      </c>
      <c r="I1953" s="42">
        <v>11801.4</v>
      </c>
      <c r="J1953" s="42">
        <v>14033.09</v>
      </c>
    </row>
    <row r="1954" spans="1:10" x14ac:dyDescent="0.35">
      <c r="A1954" s="29" t="str">
        <f t="shared" si="36"/>
        <v>49</v>
      </c>
      <c r="B1954" s="29">
        <v>70995</v>
      </c>
      <c r="C1954" s="29" t="s">
        <v>5928</v>
      </c>
      <c r="D1954" s="29" t="s">
        <v>5929</v>
      </c>
      <c r="E1954" s="31" t="s">
        <v>1627</v>
      </c>
      <c r="F1954" s="31" t="s">
        <v>5927</v>
      </c>
      <c r="G1954" s="42">
        <v>11693.94</v>
      </c>
      <c r="H1954" s="42">
        <v>10752.06</v>
      </c>
      <c r="I1954" s="42">
        <v>11070.15</v>
      </c>
      <c r="J1954" s="42">
        <v>13163.56</v>
      </c>
    </row>
    <row r="1955" spans="1:10" x14ac:dyDescent="0.35">
      <c r="A1955" s="29" t="str">
        <f t="shared" si="36"/>
        <v>49</v>
      </c>
      <c r="B1955" s="29">
        <v>71001</v>
      </c>
      <c r="C1955" s="29" t="s">
        <v>5928</v>
      </c>
      <c r="D1955" s="29" t="s">
        <v>5929</v>
      </c>
      <c r="E1955" s="31" t="s">
        <v>1629</v>
      </c>
      <c r="F1955" s="31" t="s">
        <v>5927</v>
      </c>
      <c r="G1955" s="42">
        <v>12171.55</v>
      </c>
      <c r="H1955" s="42">
        <v>11191.2</v>
      </c>
      <c r="I1955" s="42">
        <v>11522.28</v>
      </c>
      <c r="J1955" s="42">
        <v>13701.19</v>
      </c>
    </row>
    <row r="1956" spans="1:10" x14ac:dyDescent="0.35">
      <c r="A1956" s="29" t="str">
        <f t="shared" si="36"/>
        <v>49</v>
      </c>
      <c r="B1956" s="29">
        <v>71019</v>
      </c>
      <c r="C1956" s="29" t="s">
        <v>5928</v>
      </c>
      <c r="D1956" s="29" t="s">
        <v>5929</v>
      </c>
      <c r="E1956" s="31" t="s">
        <v>1631</v>
      </c>
      <c r="F1956" s="31" t="s">
        <v>5927</v>
      </c>
      <c r="G1956" s="42">
        <v>11839.1</v>
      </c>
      <c r="H1956" s="42">
        <v>10885.53</v>
      </c>
      <c r="I1956" s="42">
        <v>11207.57</v>
      </c>
      <c r="J1956" s="42">
        <v>13326.96</v>
      </c>
    </row>
    <row r="1957" spans="1:10" x14ac:dyDescent="0.35">
      <c r="A1957" s="29" t="str">
        <f t="shared" si="36"/>
        <v>49</v>
      </c>
      <c r="B1957" s="29">
        <v>71035</v>
      </c>
      <c r="C1957" s="29" t="s">
        <v>5928</v>
      </c>
      <c r="D1957" s="29" t="s">
        <v>5929</v>
      </c>
      <c r="E1957" s="31" t="s">
        <v>1633</v>
      </c>
      <c r="F1957" s="31" t="s">
        <v>5927</v>
      </c>
      <c r="G1957" s="42">
        <v>15146.95</v>
      </c>
      <c r="H1957" s="42">
        <v>13926.95</v>
      </c>
      <c r="I1957" s="42">
        <v>14338.97</v>
      </c>
      <c r="J1957" s="42">
        <v>17050.52</v>
      </c>
    </row>
    <row r="1958" spans="1:10" x14ac:dyDescent="0.35">
      <c r="A1958" s="29" t="str">
        <f t="shared" si="36"/>
        <v>49</v>
      </c>
      <c r="B1958" s="29">
        <v>73882</v>
      </c>
      <c r="C1958" s="29" t="s">
        <v>5928</v>
      </c>
      <c r="D1958" s="29" t="s">
        <v>5929</v>
      </c>
      <c r="E1958" s="31" t="s">
        <v>1635</v>
      </c>
      <c r="F1958" s="31" t="s">
        <v>5927</v>
      </c>
      <c r="G1958" s="42">
        <v>12519.84</v>
      </c>
      <c r="H1958" s="42">
        <v>11511.44</v>
      </c>
      <c r="I1958" s="42">
        <v>11852</v>
      </c>
      <c r="J1958" s="42">
        <v>14093.25</v>
      </c>
    </row>
    <row r="1959" spans="1:10" x14ac:dyDescent="0.35">
      <c r="A1959" s="29" t="s">
        <v>1559</v>
      </c>
      <c r="B1959" s="29">
        <v>73882</v>
      </c>
      <c r="C1959" s="29" t="s">
        <v>5671</v>
      </c>
      <c r="D1959" s="29" t="s">
        <v>5673</v>
      </c>
      <c r="E1959" s="32" t="s">
        <v>5672</v>
      </c>
      <c r="F1959" s="31" t="s">
        <v>5926</v>
      </c>
      <c r="G1959" s="42">
        <v>12124.22</v>
      </c>
      <c r="H1959" s="42">
        <v>11147.68</v>
      </c>
      <c r="I1959" s="42">
        <v>11477.48</v>
      </c>
      <c r="J1959" s="42">
        <v>13647.91</v>
      </c>
    </row>
    <row r="1960" spans="1:10" x14ac:dyDescent="0.35">
      <c r="A1960" s="29" t="str">
        <f>TEXT(49,"00")</f>
        <v>49</v>
      </c>
      <c r="B1960" s="29">
        <v>75358</v>
      </c>
      <c r="C1960" s="29" t="s">
        <v>5928</v>
      </c>
      <c r="D1960" s="29" t="s">
        <v>5929</v>
      </c>
      <c r="E1960" s="31" t="s">
        <v>1637</v>
      </c>
      <c r="F1960" s="31" t="s">
        <v>5927</v>
      </c>
      <c r="G1960" s="42">
        <v>12525.05</v>
      </c>
      <c r="H1960" s="42">
        <v>11516.23</v>
      </c>
      <c r="I1960" s="42">
        <v>11856.93</v>
      </c>
      <c r="J1960" s="42">
        <v>14099.12</v>
      </c>
    </row>
    <row r="1961" spans="1:10" x14ac:dyDescent="0.35">
      <c r="A1961" s="29" t="s">
        <v>1559</v>
      </c>
      <c r="B1961" s="29">
        <v>75358</v>
      </c>
      <c r="C1961" s="29" t="s">
        <v>5674</v>
      </c>
      <c r="D1961" s="29" t="s">
        <v>5676</v>
      </c>
      <c r="E1961" s="32" t="s">
        <v>5675</v>
      </c>
      <c r="F1961" s="31" t="s">
        <v>5926</v>
      </c>
      <c r="G1961" s="42">
        <v>12138.26</v>
      </c>
      <c r="H1961" s="42">
        <v>11160.59</v>
      </c>
      <c r="I1961" s="42">
        <v>11490.77</v>
      </c>
      <c r="J1961" s="42">
        <v>13663.71</v>
      </c>
    </row>
    <row r="1962" spans="1:10" x14ac:dyDescent="0.35">
      <c r="A1962" s="29" t="s">
        <v>1559</v>
      </c>
      <c r="B1962" s="29">
        <v>75358</v>
      </c>
      <c r="C1962" s="29" t="s">
        <v>5677</v>
      </c>
      <c r="D1962" s="29" t="s">
        <v>5679</v>
      </c>
      <c r="E1962" s="32" t="s">
        <v>5678</v>
      </c>
      <c r="F1962" s="31" t="s">
        <v>5926</v>
      </c>
      <c r="G1962" s="42">
        <v>12795.44</v>
      </c>
      <c r="H1962" s="42">
        <v>11764.85</v>
      </c>
      <c r="I1962" s="42">
        <v>12112.9</v>
      </c>
      <c r="J1962" s="42">
        <v>14403.49</v>
      </c>
    </row>
    <row r="1963" spans="1:10" x14ac:dyDescent="0.35">
      <c r="A1963" s="29" t="str">
        <f>TEXT(49,"00")</f>
        <v>49</v>
      </c>
      <c r="B1963" s="29">
        <v>75390</v>
      </c>
      <c r="C1963" s="29" t="s">
        <v>5928</v>
      </c>
      <c r="D1963" s="29" t="s">
        <v>5929</v>
      </c>
      <c r="E1963" s="31" t="s">
        <v>1639</v>
      </c>
      <c r="F1963" s="31" t="s">
        <v>5927</v>
      </c>
      <c r="G1963" s="42">
        <v>13697.49</v>
      </c>
      <c r="H1963" s="42">
        <v>12594.24</v>
      </c>
      <c r="I1963" s="42">
        <v>12966.83</v>
      </c>
      <c r="J1963" s="42">
        <v>15418.9</v>
      </c>
    </row>
    <row r="1964" spans="1:10" x14ac:dyDescent="0.35">
      <c r="A1964" s="29" t="s">
        <v>1640</v>
      </c>
      <c r="B1964" s="29">
        <v>10504</v>
      </c>
      <c r="C1964" s="29" t="s">
        <v>5680</v>
      </c>
      <c r="D1964" s="29" t="s">
        <v>5682</v>
      </c>
      <c r="E1964" s="32" t="s">
        <v>5681</v>
      </c>
      <c r="F1964" s="31" t="s">
        <v>5926</v>
      </c>
      <c r="G1964" s="42">
        <v>12409.33</v>
      </c>
      <c r="H1964" s="42">
        <v>11409.83</v>
      </c>
      <c r="I1964" s="42">
        <v>11747.38</v>
      </c>
      <c r="J1964" s="42">
        <v>13968.85</v>
      </c>
    </row>
    <row r="1965" spans="1:10" x14ac:dyDescent="0.35">
      <c r="A1965" s="29" t="s">
        <v>1640</v>
      </c>
      <c r="B1965" s="29">
        <v>10504</v>
      </c>
      <c r="C1965" s="29" t="s">
        <v>5683</v>
      </c>
      <c r="D1965" s="29" t="s">
        <v>5685</v>
      </c>
      <c r="E1965" s="32" t="s">
        <v>5684</v>
      </c>
      <c r="F1965" s="31" t="s">
        <v>5926</v>
      </c>
      <c r="G1965" s="42">
        <v>14339.45</v>
      </c>
      <c r="H1965" s="42">
        <v>13184.49</v>
      </c>
      <c r="I1965" s="42">
        <v>13574.54</v>
      </c>
      <c r="J1965" s="42">
        <v>16141.53</v>
      </c>
    </row>
    <row r="1966" spans="1:10" x14ac:dyDescent="0.35">
      <c r="A1966" s="29" t="str">
        <f>TEXT(50,"00")</f>
        <v>50</v>
      </c>
      <c r="B1966" s="29">
        <v>71043</v>
      </c>
      <c r="C1966" s="29" t="s">
        <v>5928</v>
      </c>
      <c r="D1966" s="29" t="s">
        <v>5929</v>
      </c>
      <c r="E1966" s="31" t="s">
        <v>1642</v>
      </c>
      <c r="F1966" s="31" t="s">
        <v>5927</v>
      </c>
      <c r="G1966" s="42">
        <v>15650.31</v>
      </c>
      <c r="H1966" s="42">
        <v>14389.77</v>
      </c>
      <c r="I1966" s="42">
        <v>14815.48</v>
      </c>
      <c r="J1966" s="42">
        <v>17617.14</v>
      </c>
    </row>
    <row r="1967" spans="1:10" x14ac:dyDescent="0.35">
      <c r="A1967" s="29" t="s">
        <v>1640</v>
      </c>
      <c r="B1967" s="29">
        <v>71043</v>
      </c>
      <c r="C1967" s="29" t="s">
        <v>5686</v>
      </c>
      <c r="D1967" s="29" t="s">
        <v>5688</v>
      </c>
      <c r="E1967" s="32" t="s">
        <v>5687</v>
      </c>
      <c r="F1967" s="31" t="s">
        <v>5926</v>
      </c>
      <c r="G1967" s="42">
        <v>12515.09</v>
      </c>
      <c r="H1967" s="42">
        <v>11507.07</v>
      </c>
      <c r="I1967" s="42">
        <v>11847.5</v>
      </c>
      <c r="J1967" s="42">
        <v>14087.9</v>
      </c>
    </row>
    <row r="1968" spans="1:10" x14ac:dyDescent="0.35">
      <c r="A1968" s="29" t="s">
        <v>1640</v>
      </c>
      <c r="B1968" s="29">
        <v>71043</v>
      </c>
      <c r="C1968" s="29" t="s">
        <v>5689</v>
      </c>
      <c r="D1968" s="29" t="s">
        <v>5691</v>
      </c>
      <c r="E1968" s="32" t="s">
        <v>5690</v>
      </c>
      <c r="F1968" s="31" t="s">
        <v>5926</v>
      </c>
      <c r="G1968" s="42">
        <v>12487.68</v>
      </c>
      <c r="H1968" s="42">
        <v>11481.88</v>
      </c>
      <c r="I1968" s="42">
        <v>11821.56</v>
      </c>
      <c r="J1968" s="42">
        <v>14057.05</v>
      </c>
    </row>
    <row r="1969" spans="1:10" x14ac:dyDescent="0.35">
      <c r="A1969" s="29" t="s">
        <v>1640</v>
      </c>
      <c r="B1969" s="29">
        <v>71043</v>
      </c>
      <c r="C1969" s="29" t="s">
        <v>5692</v>
      </c>
      <c r="D1969" s="29" t="s">
        <v>5694</v>
      </c>
      <c r="E1969" s="32" t="s">
        <v>5693</v>
      </c>
      <c r="F1969" s="31" t="s">
        <v>5926</v>
      </c>
      <c r="G1969" s="42">
        <v>14944.83</v>
      </c>
      <c r="H1969" s="42">
        <v>13741.11</v>
      </c>
      <c r="I1969" s="42">
        <v>14147.63</v>
      </c>
      <c r="J1969" s="42">
        <v>16823</v>
      </c>
    </row>
    <row r="1970" spans="1:10" x14ac:dyDescent="0.35">
      <c r="A1970" s="29" t="str">
        <f>TEXT(50,"00")</f>
        <v>50</v>
      </c>
      <c r="B1970" s="29">
        <v>71050</v>
      </c>
      <c r="C1970" s="29" t="s">
        <v>5928</v>
      </c>
      <c r="D1970" s="29" t="s">
        <v>5929</v>
      </c>
      <c r="E1970" s="31" t="s">
        <v>1644</v>
      </c>
      <c r="F1970" s="31" t="s">
        <v>5927</v>
      </c>
      <c r="G1970" s="42">
        <v>14582.95</v>
      </c>
      <c r="H1970" s="42">
        <v>13408.38</v>
      </c>
      <c r="I1970" s="42">
        <v>13805.05</v>
      </c>
      <c r="J1970" s="42">
        <v>16415.64</v>
      </c>
    </row>
    <row r="1971" spans="1:10" x14ac:dyDescent="0.35">
      <c r="A1971" s="29" t="str">
        <f>TEXT(50,"00")</f>
        <v>50</v>
      </c>
      <c r="B1971" s="29">
        <v>71068</v>
      </c>
      <c r="C1971" s="29" t="s">
        <v>5928</v>
      </c>
      <c r="D1971" s="29" t="s">
        <v>5929</v>
      </c>
      <c r="E1971" s="31" t="s">
        <v>1646</v>
      </c>
      <c r="F1971" s="31" t="s">
        <v>5927</v>
      </c>
      <c r="G1971" s="42">
        <v>14237.43</v>
      </c>
      <c r="H1971" s="42">
        <v>13090.69</v>
      </c>
      <c r="I1971" s="42">
        <v>13477.96</v>
      </c>
      <c r="J1971" s="42">
        <v>16026.69</v>
      </c>
    </row>
    <row r="1972" spans="1:10" x14ac:dyDescent="0.35">
      <c r="A1972" s="29" t="s">
        <v>1640</v>
      </c>
      <c r="B1972" s="29">
        <v>71068</v>
      </c>
      <c r="C1972" s="29" t="s">
        <v>5695</v>
      </c>
      <c r="D1972" s="29" t="s">
        <v>5697</v>
      </c>
      <c r="E1972" s="32" t="s">
        <v>5696</v>
      </c>
      <c r="F1972" s="31" t="s">
        <v>5926</v>
      </c>
      <c r="G1972" s="42">
        <v>13945.8</v>
      </c>
      <c r="H1972" s="42">
        <v>12822.55</v>
      </c>
      <c r="I1972" s="42">
        <v>13201.9</v>
      </c>
      <c r="J1972" s="42">
        <v>15698.42</v>
      </c>
    </row>
    <row r="1973" spans="1:10" x14ac:dyDescent="0.35">
      <c r="A1973" s="29" t="s">
        <v>1640</v>
      </c>
      <c r="B1973" s="29">
        <v>71068</v>
      </c>
      <c r="C1973" s="29" t="s">
        <v>5698</v>
      </c>
      <c r="D1973" s="29" t="s">
        <v>5700</v>
      </c>
      <c r="E1973" s="32" t="s">
        <v>5699</v>
      </c>
      <c r="F1973" s="31" t="s">
        <v>5926</v>
      </c>
      <c r="G1973" s="42">
        <v>14304.46</v>
      </c>
      <c r="H1973" s="42">
        <v>13152.32</v>
      </c>
      <c r="I1973" s="42">
        <v>13541.42</v>
      </c>
      <c r="J1973" s="42">
        <v>16102.15</v>
      </c>
    </row>
    <row r="1974" spans="1:10" x14ac:dyDescent="0.35">
      <c r="A1974" s="29" t="str">
        <f>TEXT(50,"00")</f>
        <v>50</v>
      </c>
      <c r="B1974" s="29">
        <v>71076</v>
      </c>
      <c r="C1974" s="29" t="s">
        <v>5928</v>
      </c>
      <c r="D1974" s="29" t="s">
        <v>5929</v>
      </c>
      <c r="E1974" s="31" t="s">
        <v>1648</v>
      </c>
      <c r="F1974" s="31" t="s">
        <v>5927</v>
      </c>
      <c r="G1974" s="42">
        <v>15519.42</v>
      </c>
      <c r="H1974" s="42">
        <v>14269.42</v>
      </c>
      <c r="I1974" s="42">
        <v>14691.57</v>
      </c>
      <c r="J1974" s="42">
        <v>17469.8</v>
      </c>
    </row>
    <row r="1975" spans="1:10" x14ac:dyDescent="0.35">
      <c r="A1975" s="29" t="str">
        <f>TEXT(50,"00")</f>
        <v>50</v>
      </c>
      <c r="B1975" s="29">
        <v>71084</v>
      </c>
      <c r="C1975" s="29" t="s">
        <v>5928</v>
      </c>
      <c r="D1975" s="29" t="s">
        <v>5929</v>
      </c>
      <c r="E1975" s="31" t="s">
        <v>1650</v>
      </c>
      <c r="F1975" s="31" t="s">
        <v>5927</v>
      </c>
      <c r="G1975" s="42">
        <v>12149.35</v>
      </c>
      <c r="H1975" s="42">
        <v>11170.79</v>
      </c>
      <c r="I1975" s="42">
        <v>11501.27</v>
      </c>
      <c r="J1975" s="42">
        <v>13676.2</v>
      </c>
    </row>
    <row r="1976" spans="1:10" x14ac:dyDescent="0.35">
      <c r="A1976" s="29" t="s">
        <v>1640</v>
      </c>
      <c r="B1976" s="29">
        <v>71084</v>
      </c>
      <c r="C1976" s="29" t="s">
        <v>5701</v>
      </c>
      <c r="D1976" s="29" t="s">
        <v>5703</v>
      </c>
      <c r="E1976" s="32" t="s">
        <v>5702</v>
      </c>
      <c r="F1976" s="31" t="s">
        <v>5926</v>
      </c>
      <c r="G1976" s="42">
        <v>11702.55</v>
      </c>
      <c r="H1976" s="42">
        <v>10759.98</v>
      </c>
      <c r="I1976" s="42">
        <v>11078.3</v>
      </c>
      <c r="J1976" s="42">
        <v>13173.25</v>
      </c>
    </row>
    <row r="1977" spans="1:10" x14ac:dyDescent="0.35">
      <c r="A1977" s="29" t="str">
        <f>TEXT(50,"00")</f>
        <v>50</v>
      </c>
      <c r="B1977" s="29">
        <v>71092</v>
      </c>
      <c r="C1977" s="29" t="s">
        <v>5928</v>
      </c>
      <c r="D1977" s="29" t="s">
        <v>5929</v>
      </c>
      <c r="E1977" s="31" t="s">
        <v>1652</v>
      </c>
      <c r="F1977" s="31" t="s">
        <v>5927</v>
      </c>
      <c r="G1977" s="42">
        <v>12434.47</v>
      </c>
      <c r="H1977" s="42">
        <v>11432.94</v>
      </c>
      <c r="I1977" s="42">
        <v>11771.18</v>
      </c>
      <c r="J1977" s="42">
        <v>13997.15</v>
      </c>
    </row>
    <row r="1978" spans="1:10" x14ac:dyDescent="0.35">
      <c r="A1978" s="29" t="s">
        <v>1640</v>
      </c>
      <c r="B1978" s="29">
        <v>71092</v>
      </c>
      <c r="C1978" s="29" t="s">
        <v>5704</v>
      </c>
      <c r="D1978" s="29" t="s">
        <v>5706</v>
      </c>
      <c r="E1978" s="32" t="s">
        <v>5705</v>
      </c>
      <c r="F1978" s="31" t="s">
        <v>5926</v>
      </c>
      <c r="G1978" s="42">
        <v>12346.37</v>
      </c>
      <c r="H1978" s="42">
        <v>11351.95</v>
      </c>
      <c r="I1978" s="42">
        <v>11687.78</v>
      </c>
      <c r="J1978" s="42">
        <v>13897.98</v>
      </c>
    </row>
    <row r="1979" spans="1:10" x14ac:dyDescent="0.35">
      <c r="A1979" s="29" t="str">
        <f>TEXT(50,"00")</f>
        <v>50</v>
      </c>
      <c r="B1979" s="29">
        <v>71100</v>
      </c>
      <c r="C1979" s="29" t="s">
        <v>5928</v>
      </c>
      <c r="D1979" s="29" t="s">
        <v>5929</v>
      </c>
      <c r="E1979" s="31" t="s">
        <v>1654</v>
      </c>
      <c r="F1979" s="31" t="s">
        <v>5927</v>
      </c>
      <c r="G1979" s="42">
        <v>12262.36</v>
      </c>
      <c r="H1979" s="42">
        <v>11274.7</v>
      </c>
      <c r="I1979" s="42">
        <v>11608.25</v>
      </c>
      <c r="J1979" s="42">
        <v>13803.41</v>
      </c>
    </row>
    <row r="1980" spans="1:10" x14ac:dyDescent="0.35">
      <c r="A1980" s="29" t="str">
        <f>TEXT(50,"00")</f>
        <v>50</v>
      </c>
      <c r="B1980" s="29">
        <v>71134</v>
      </c>
      <c r="C1980" s="29" t="s">
        <v>5928</v>
      </c>
      <c r="D1980" s="29" t="s">
        <v>5929</v>
      </c>
      <c r="E1980" s="31" t="s">
        <v>1656</v>
      </c>
      <c r="F1980" s="31" t="s">
        <v>5927</v>
      </c>
      <c r="G1980" s="42">
        <v>15714.8</v>
      </c>
      <c r="H1980" s="42">
        <v>14449.06</v>
      </c>
      <c r="I1980" s="42">
        <v>14876.52</v>
      </c>
      <c r="J1980" s="42">
        <v>17689.73</v>
      </c>
    </row>
    <row r="1981" spans="1:10" x14ac:dyDescent="0.35">
      <c r="A1981" s="29" t="s">
        <v>1640</v>
      </c>
      <c r="B1981" s="29">
        <v>71134</v>
      </c>
      <c r="C1981" s="29" t="s">
        <v>5707</v>
      </c>
      <c r="D1981" s="29" t="s">
        <v>5709</v>
      </c>
      <c r="E1981" s="32" t="s">
        <v>5708</v>
      </c>
      <c r="F1981" s="31" t="s">
        <v>5926</v>
      </c>
      <c r="G1981" s="42">
        <v>12059</v>
      </c>
      <c r="H1981" s="42">
        <v>11087.72</v>
      </c>
      <c r="I1981" s="42">
        <v>11415.74</v>
      </c>
      <c r="J1981" s="42">
        <v>13574.49</v>
      </c>
    </row>
    <row r="1982" spans="1:10" x14ac:dyDescent="0.35">
      <c r="A1982" s="29" t="str">
        <f>TEXT(50,"00")</f>
        <v>50</v>
      </c>
      <c r="B1982" s="29">
        <v>71142</v>
      </c>
      <c r="C1982" s="29" t="s">
        <v>5928</v>
      </c>
      <c r="D1982" s="29" t="s">
        <v>5929</v>
      </c>
      <c r="E1982" s="31" t="s">
        <v>1658</v>
      </c>
      <c r="F1982" s="31" t="s">
        <v>5927</v>
      </c>
      <c r="G1982" s="42">
        <v>11841.14</v>
      </c>
      <c r="H1982" s="42">
        <v>10887.41</v>
      </c>
      <c r="I1982" s="42">
        <v>11209.5</v>
      </c>
      <c r="J1982" s="42">
        <v>13329.26</v>
      </c>
    </row>
    <row r="1983" spans="1:10" x14ac:dyDescent="0.35">
      <c r="A1983" s="29" t="str">
        <f>TEXT(50,"00")</f>
        <v>50</v>
      </c>
      <c r="B1983" s="29">
        <v>71167</v>
      </c>
      <c r="C1983" s="29" t="s">
        <v>5928</v>
      </c>
      <c r="D1983" s="29" t="s">
        <v>5929</v>
      </c>
      <c r="E1983" s="31" t="s">
        <v>1660</v>
      </c>
      <c r="F1983" s="31" t="s">
        <v>5927</v>
      </c>
      <c r="G1983" s="42">
        <v>15629.14</v>
      </c>
      <c r="H1983" s="42">
        <v>14370.3</v>
      </c>
      <c r="I1983" s="42">
        <v>14795.44</v>
      </c>
      <c r="J1983" s="42">
        <v>17593.3</v>
      </c>
    </row>
    <row r="1984" spans="1:10" x14ac:dyDescent="0.35">
      <c r="A1984" s="29" t="s">
        <v>1640</v>
      </c>
      <c r="B1984" s="29">
        <v>71167</v>
      </c>
      <c r="C1984" s="29" t="s">
        <v>5710</v>
      </c>
      <c r="D1984" s="29" t="s">
        <v>5712</v>
      </c>
      <c r="E1984" s="32" t="s">
        <v>5711</v>
      </c>
      <c r="F1984" s="31" t="s">
        <v>5926</v>
      </c>
      <c r="G1984" s="42">
        <v>15428.95</v>
      </c>
      <c r="H1984" s="42">
        <v>14186.24</v>
      </c>
      <c r="I1984" s="42">
        <v>14605.92</v>
      </c>
      <c r="J1984" s="42">
        <v>17367.95</v>
      </c>
    </row>
    <row r="1985" spans="1:10" ht="31" x14ac:dyDescent="0.35">
      <c r="A1985" s="29" t="s">
        <v>1640</v>
      </c>
      <c r="B1985" s="29">
        <v>71167</v>
      </c>
      <c r="C1985" s="29" t="s">
        <v>5713</v>
      </c>
      <c r="D1985" s="29" t="s">
        <v>5715</v>
      </c>
      <c r="E1985" s="32" t="s">
        <v>5714</v>
      </c>
      <c r="F1985" s="31" t="s">
        <v>5926</v>
      </c>
      <c r="G1985" s="42">
        <v>12484.29</v>
      </c>
      <c r="H1985" s="42">
        <v>11478.75</v>
      </c>
      <c r="I1985" s="42">
        <v>11818.34</v>
      </c>
      <c r="J1985" s="42">
        <v>14053.23</v>
      </c>
    </row>
    <row r="1986" spans="1:10" x14ac:dyDescent="0.35">
      <c r="A1986" s="29" t="str">
        <f>TEXT(50,"00")</f>
        <v>50</v>
      </c>
      <c r="B1986" s="29">
        <v>71175</v>
      </c>
      <c r="C1986" s="29" t="s">
        <v>5928</v>
      </c>
      <c r="D1986" s="29" t="s">
        <v>5929</v>
      </c>
      <c r="E1986" s="31" t="s">
        <v>1662</v>
      </c>
      <c r="F1986" s="31" t="s">
        <v>5927</v>
      </c>
      <c r="G1986" s="42">
        <v>14147.92</v>
      </c>
      <c r="H1986" s="42">
        <v>13008.39</v>
      </c>
      <c r="I1986" s="42">
        <v>13393.23</v>
      </c>
      <c r="J1986" s="42">
        <v>15925.94</v>
      </c>
    </row>
    <row r="1987" spans="1:10" x14ac:dyDescent="0.35">
      <c r="A1987" s="29" t="s">
        <v>1640</v>
      </c>
      <c r="B1987" s="29">
        <v>71175</v>
      </c>
      <c r="C1987" s="29" t="s">
        <v>5716</v>
      </c>
      <c r="D1987" s="29" t="s">
        <v>5718</v>
      </c>
      <c r="E1987" s="32" t="s">
        <v>5717</v>
      </c>
      <c r="F1987" s="31" t="s">
        <v>5926</v>
      </c>
      <c r="G1987" s="42">
        <v>14564.66</v>
      </c>
      <c r="H1987" s="42">
        <v>13391.57</v>
      </c>
      <c r="I1987" s="42">
        <v>13787.74</v>
      </c>
      <c r="J1987" s="42">
        <v>16395.05</v>
      </c>
    </row>
    <row r="1988" spans="1:10" x14ac:dyDescent="0.35">
      <c r="A1988" s="29" t="str">
        <f>TEXT(50,"00")</f>
        <v>50</v>
      </c>
      <c r="B1988" s="29">
        <v>71209</v>
      </c>
      <c r="C1988" s="29" t="s">
        <v>5928</v>
      </c>
      <c r="D1988" s="29" t="s">
        <v>5929</v>
      </c>
      <c r="E1988" s="31" t="s">
        <v>1664</v>
      </c>
      <c r="F1988" s="31" t="s">
        <v>5927</v>
      </c>
      <c r="G1988" s="42">
        <v>14402.01</v>
      </c>
      <c r="H1988" s="42">
        <v>13242.01</v>
      </c>
      <c r="I1988" s="42">
        <v>13633.76</v>
      </c>
      <c r="J1988" s="42">
        <v>16211.96</v>
      </c>
    </row>
    <row r="1989" spans="1:10" x14ac:dyDescent="0.35">
      <c r="A1989" s="29" t="s">
        <v>1640</v>
      </c>
      <c r="B1989" s="29">
        <v>71209</v>
      </c>
      <c r="C1989" s="29" t="s">
        <v>5719</v>
      </c>
      <c r="D1989" s="29" t="s">
        <v>5721</v>
      </c>
      <c r="E1989" s="32" t="s">
        <v>5720</v>
      </c>
      <c r="F1989" s="31" t="s">
        <v>5926</v>
      </c>
      <c r="G1989" s="42">
        <v>13962.16</v>
      </c>
      <c r="H1989" s="42">
        <v>12837.6</v>
      </c>
      <c r="I1989" s="42">
        <v>13217.38</v>
      </c>
      <c r="J1989" s="42">
        <v>15716.84</v>
      </c>
    </row>
    <row r="1990" spans="1:10" x14ac:dyDescent="0.35">
      <c r="A1990" s="29" t="str">
        <f>TEXT(50,"00")</f>
        <v>50</v>
      </c>
      <c r="B1990" s="29">
        <v>71217</v>
      </c>
      <c r="C1990" s="29" t="s">
        <v>5928</v>
      </c>
      <c r="D1990" s="29" t="s">
        <v>5929</v>
      </c>
      <c r="E1990" s="31" t="s">
        <v>1666</v>
      </c>
      <c r="F1990" s="31" t="s">
        <v>5927</v>
      </c>
      <c r="G1990" s="42">
        <v>15176.78</v>
      </c>
      <c r="H1990" s="42">
        <v>13954.38</v>
      </c>
      <c r="I1990" s="42">
        <v>14367.21</v>
      </c>
      <c r="J1990" s="42">
        <v>17084.099999999999</v>
      </c>
    </row>
    <row r="1991" spans="1:10" x14ac:dyDescent="0.35">
      <c r="A1991" s="29" t="str">
        <f>TEXT(50,"00")</f>
        <v>50</v>
      </c>
      <c r="B1991" s="29">
        <v>71233</v>
      </c>
      <c r="C1991" s="29" t="s">
        <v>5928</v>
      </c>
      <c r="D1991" s="29" t="s">
        <v>5929</v>
      </c>
      <c r="E1991" s="31" t="s">
        <v>1668</v>
      </c>
      <c r="F1991" s="31" t="s">
        <v>5927</v>
      </c>
      <c r="G1991" s="42">
        <v>12358.83</v>
      </c>
      <c r="H1991" s="42">
        <v>11363.4</v>
      </c>
      <c r="I1991" s="42">
        <v>11699.57</v>
      </c>
      <c r="J1991" s="42">
        <v>13912</v>
      </c>
    </row>
    <row r="1992" spans="1:10" x14ac:dyDescent="0.35">
      <c r="A1992" s="29" t="s">
        <v>1640</v>
      </c>
      <c r="B1992" s="29">
        <v>71233</v>
      </c>
      <c r="C1992" s="29" t="s">
        <v>5722</v>
      </c>
      <c r="D1992" s="29" t="s">
        <v>5724</v>
      </c>
      <c r="E1992" s="32" t="s">
        <v>5723</v>
      </c>
      <c r="F1992" s="31" t="s">
        <v>5926</v>
      </c>
      <c r="G1992" s="42">
        <v>12350</v>
      </c>
      <c r="H1992" s="42">
        <v>11355.28</v>
      </c>
      <c r="I1992" s="42">
        <v>11691.21</v>
      </c>
      <c r="J1992" s="42">
        <v>13902.06</v>
      </c>
    </row>
    <row r="1993" spans="1:10" x14ac:dyDescent="0.35">
      <c r="A1993" s="29" t="str">
        <f>TEXT(50,"00")</f>
        <v>50</v>
      </c>
      <c r="B1993" s="29">
        <v>71266</v>
      </c>
      <c r="C1993" s="29" t="s">
        <v>5928</v>
      </c>
      <c r="D1993" s="29" t="s">
        <v>5929</v>
      </c>
      <c r="E1993" s="31" t="s">
        <v>1670</v>
      </c>
      <c r="F1993" s="31" t="s">
        <v>5927</v>
      </c>
      <c r="G1993" s="42">
        <v>15241.27</v>
      </c>
      <c r="H1993" s="42">
        <v>14013.67</v>
      </c>
      <c r="I1993" s="42">
        <v>14428.26</v>
      </c>
      <c r="J1993" s="42">
        <v>17156.689999999999</v>
      </c>
    </row>
    <row r="1994" spans="1:10" x14ac:dyDescent="0.35">
      <c r="A1994" s="29" t="s">
        <v>1640</v>
      </c>
      <c r="B1994" s="29">
        <v>71266</v>
      </c>
      <c r="C1994" s="29" t="s">
        <v>5725</v>
      </c>
      <c r="D1994" s="29" t="s">
        <v>5727</v>
      </c>
      <c r="E1994" s="32" t="s">
        <v>5726</v>
      </c>
      <c r="F1994" s="31" t="s">
        <v>5926</v>
      </c>
      <c r="G1994" s="42">
        <v>12236.99</v>
      </c>
      <c r="H1994" s="42">
        <v>11251.38</v>
      </c>
      <c r="I1994" s="42">
        <v>11584.24</v>
      </c>
      <c r="J1994" s="42">
        <v>13774.86</v>
      </c>
    </row>
    <row r="1995" spans="1:10" x14ac:dyDescent="0.35">
      <c r="A1995" s="29" t="str">
        <f>TEXT(50,"00")</f>
        <v>50</v>
      </c>
      <c r="B1995" s="29">
        <v>71274</v>
      </c>
      <c r="C1995" s="29" t="s">
        <v>5928</v>
      </c>
      <c r="D1995" s="29" t="s">
        <v>5929</v>
      </c>
      <c r="E1995" s="31" t="s">
        <v>1672</v>
      </c>
      <c r="F1995" s="31" t="s">
        <v>5927</v>
      </c>
      <c r="G1995" s="42">
        <v>12792.78</v>
      </c>
      <c r="H1995" s="42">
        <v>11762.4</v>
      </c>
      <c r="I1995" s="42">
        <v>12110.38</v>
      </c>
      <c r="J1995" s="42">
        <v>14400.49</v>
      </c>
    </row>
    <row r="1996" spans="1:10" x14ac:dyDescent="0.35">
      <c r="A1996" s="29" t="s">
        <v>1640</v>
      </c>
      <c r="B1996" s="29">
        <v>71274</v>
      </c>
      <c r="C1996" s="29" t="s">
        <v>5728</v>
      </c>
      <c r="D1996" s="29" t="s">
        <v>5730</v>
      </c>
      <c r="E1996" s="32" t="s">
        <v>5729</v>
      </c>
      <c r="F1996" s="31" t="s">
        <v>5926</v>
      </c>
      <c r="G1996" s="42">
        <v>12996.37</v>
      </c>
      <c r="H1996" s="42">
        <v>11949.59</v>
      </c>
      <c r="I1996" s="42">
        <v>12303.11</v>
      </c>
      <c r="J1996" s="42">
        <v>14629.67</v>
      </c>
    </row>
    <row r="1997" spans="1:10" x14ac:dyDescent="0.35">
      <c r="A1997" s="29" t="str">
        <f t="shared" ref="A1997:A2002" si="37">TEXT(50,"00")</f>
        <v>50</v>
      </c>
      <c r="B1997" s="29">
        <v>71282</v>
      </c>
      <c r="C1997" s="29" t="s">
        <v>5928</v>
      </c>
      <c r="D1997" s="29" t="s">
        <v>5929</v>
      </c>
      <c r="E1997" s="31" t="s">
        <v>1674</v>
      </c>
      <c r="F1997" s="31" t="s">
        <v>5927</v>
      </c>
      <c r="G1997" s="42">
        <v>14659.94</v>
      </c>
      <c r="H1997" s="42">
        <v>13479.17</v>
      </c>
      <c r="I1997" s="42">
        <v>13877.94</v>
      </c>
      <c r="J1997" s="42">
        <v>16502.310000000001</v>
      </c>
    </row>
    <row r="1998" spans="1:10" x14ac:dyDescent="0.35">
      <c r="A1998" s="29" t="str">
        <f t="shared" si="37"/>
        <v>50</v>
      </c>
      <c r="B1998" s="29">
        <v>71290</v>
      </c>
      <c r="C1998" s="29" t="s">
        <v>5928</v>
      </c>
      <c r="D1998" s="29" t="s">
        <v>5929</v>
      </c>
      <c r="E1998" s="31" t="s">
        <v>1676</v>
      </c>
      <c r="F1998" s="31" t="s">
        <v>5927</v>
      </c>
      <c r="G1998" s="42">
        <v>13890.94</v>
      </c>
      <c r="H1998" s="42">
        <v>12772.11</v>
      </c>
      <c r="I1998" s="42">
        <v>13149.96</v>
      </c>
      <c r="J1998" s="42">
        <v>15636.67</v>
      </c>
    </row>
    <row r="1999" spans="1:10" x14ac:dyDescent="0.35">
      <c r="A1999" s="29" t="str">
        <f t="shared" si="37"/>
        <v>50</v>
      </c>
      <c r="B1999" s="29">
        <v>71324</v>
      </c>
      <c r="C1999" s="29" t="s">
        <v>5928</v>
      </c>
      <c r="D1999" s="29" t="s">
        <v>5929</v>
      </c>
      <c r="E1999" s="31" t="s">
        <v>1678</v>
      </c>
      <c r="F1999" s="31" t="s">
        <v>5927</v>
      </c>
      <c r="G1999" s="42">
        <v>12175.62</v>
      </c>
      <c r="H1999" s="42">
        <v>11194.95</v>
      </c>
      <c r="I1999" s="42">
        <v>11526.14</v>
      </c>
      <c r="J1999" s="42">
        <v>13705.77</v>
      </c>
    </row>
    <row r="2000" spans="1:10" x14ac:dyDescent="0.35">
      <c r="A2000" s="29" t="str">
        <f t="shared" si="37"/>
        <v>50</v>
      </c>
      <c r="B2000" s="29">
        <v>73601</v>
      </c>
      <c r="C2000" s="29" t="s">
        <v>5928</v>
      </c>
      <c r="D2000" s="29" t="s">
        <v>5929</v>
      </c>
      <c r="E2000" s="31" t="s">
        <v>1680</v>
      </c>
      <c r="F2000" s="31" t="s">
        <v>5927</v>
      </c>
      <c r="G2000" s="42">
        <v>13944.84</v>
      </c>
      <c r="H2000" s="42">
        <v>12821.67</v>
      </c>
      <c r="I2000" s="42">
        <v>13200.98</v>
      </c>
      <c r="J2000" s="42">
        <v>15697.34</v>
      </c>
    </row>
    <row r="2001" spans="1:10" x14ac:dyDescent="0.35">
      <c r="A2001" s="29" t="str">
        <f t="shared" si="37"/>
        <v>50</v>
      </c>
      <c r="B2001" s="29">
        <v>75549</v>
      </c>
      <c r="C2001" s="29" t="s">
        <v>5928</v>
      </c>
      <c r="D2001" s="29" t="s">
        <v>5929</v>
      </c>
      <c r="E2001" s="31" t="s">
        <v>1682</v>
      </c>
      <c r="F2001" s="31" t="s">
        <v>5927</v>
      </c>
      <c r="G2001" s="42">
        <v>13450.14</v>
      </c>
      <c r="H2001" s="42">
        <v>12366.81</v>
      </c>
      <c r="I2001" s="42">
        <v>12732.67</v>
      </c>
      <c r="J2001" s="42">
        <v>15140.46</v>
      </c>
    </row>
    <row r="2002" spans="1:10" x14ac:dyDescent="0.35">
      <c r="A2002" s="29" t="str">
        <f t="shared" si="37"/>
        <v>50</v>
      </c>
      <c r="B2002" s="29">
        <v>75556</v>
      </c>
      <c r="C2002" s="29" t="s">
        <v>5928</v>
      </c>
      <c r="D2002" s="29" t="s">
        <v>5929</v>
      </c>
      <c r="E2002" s="31" t="s">
        <v>1684</v>
      </c>
      <c r="F2002" s="31" t="s">
        <v>5927</v>
      </c>
      <c r="G2002" s="42">
        <v>15268.22</v>
      </c>
      <c r="H2002" s="42">
        <v>14038.45</v>
      </c>
      <c r="I2002" s="42">
        <v>14453.77</v>
      </c>
      <c r="J2002" s="42">
        <v>17187.03</v>
      </c>
    </row>
    <row r="2003" spans="1:10" x14ac:dyDescent="0.35">
      <c r="A2003" s="29" t="s">
        <v>1640</v>
      </c>
      <c r="B2003" s="29">
        <v>75556</v>
      </c>
      <c r="C2003" s="29" t="s">
        <v>5731</v>
      </c>
      <c r="D2003" s="29" t="s">
        <v>5733</v>
      </c>
      <c r="E2003" s="32" t="s">
        <v>5732</v>
      </c>
      <c r="F2003" s="31" t="s">
        <v>5926</v>
      </c>
      <c r="G2003" s="42">
        <v>14792.76</v>
      </c>
      <c r="H2003" s="42">
        <v>13601.29</v>
      </c>
      <c r="I2003" s="42">
        <v>14003.68</v>
      </c>
      <c r="J2003" s="42">
        <v>16651.82</v>
      </c>
    </row>
    <row r="2004" spans="1:10" x14ac:dyDescent="0.35">
      <c r="A2004" s="29" t="str">
        <f>TEXT(50,"00")</f>
        <v>50</v>
      </c>
      <c r="B2004" s="29">
        <v>75564</v>
      </c>
      <c r="C2004" s="29" t="s">
        <v>5928</v>
      </c>
      <c r="D2004" s="29" t="s">
        <v>5929</v>
      </c>
      <c r="E2004" s="31" t="s">
        <v>1686</v>
      </c>
      <c r="F2004" s="31" t="s">
        <v>5927</v>
      </c>
      <c r="G2004" s="42">
        <v>12311.95</v>
      </c>
      <c r="H2004" s="42">
        <v>11320.3</v>
      </c>
      <c r="I2004" s="42">
        <v>11655.2</v>
      </c>
      <c r="J2004" s="42">
        <v>13859.24</v>
      </c>
    </row>
    <row r="2005" spans="1:10" x14ac:dyDescent="0.35">
      <c r="A2005" s="29" t="s">
        <v>1640</v>
      </c>
      <c r="B2005" s="29">
        <v>75564</v>
      </c>
      <c r="C2005" s="29" t="s">
        <v>5734</v>
      </c>
      <c r="D2005" s="29" t="s">
        <v>5736</v>
      </c>
      <c r="E2005" s="32" t="s">
        <v>5735</v>
      </c>
      <c r="F2005" s="31" t="s">
        <v>5926</v>
      </c>
      <c r="G2005" s="42">
        <v>12187.4</v>
      </c>
      <c r="H2005" s="42">
        <v>11205.78</v>
      </c>
      <c r="I2005" s="42">
        <v>11537.29</v>
      </c>
      <c r="J2005" s="42">
        <v>13719.03</v>
      </c>
    </row>
    <row r="2006" spans="1:10" x14ac:dyDescent="0.35">
      <c r="A2006" s="29" t="str">
        <f>TEXT(50,"00")</f>
        <v>50</v>
      </c>
      <c r="B2006" s="29">
        <v>75572</v>
      </c>
      <c r="C2006" s="29" t="s">
        <v>5928</v>
      </c>
      <c r="D2006" s="29" t="s">
        <v>5929</v>
      </c>
      <c r="E2006" s="31" t="s">
        <v>1688</v>
      </c>
      <c r="F2006" s="31" t="s">
        <v>5927</v>
      </c>
      <c r="G2006" s="42">
        <v>15713.83</v>
      </c>
      <c r="H2006" s="42">
        <v>14448.18</v>
      </c>
      <c r="I2006" s="42">
        <v>14875.61</v>
      </c>
      <c r="J2006" s="42">
        <v>17688.64</v>
      </c>
    </row>
    <row r="2007" spans="1:10" x14ac:dyDescent="0.35">
      <c r="A2007" s="29" t="s">
        <v>1640</v>
      </c>
      <c r="B2007" s="29">
        <v>75572</v>
      </c>
      <c r="C2007" s="29" t="s">
        <v>5737</v>
      </c>
      <c r="D2007" s="29" t="s">
        <v>5739</v>
      </c>
      <c r="E2007" s="32" t="s">
        <v>5738</v>
      </c>
      <c r="F2007" s="31" t="s">
        <v>5926</v>
      </c>
      <c r="G2007" s="42">
        <v>12552.9</v>
      </c>
      <c r="H2007" s="42">
        <v>11541.84</v>
      </c>
      <c r="I2007" s="42">
        <v>11883.3</v>
      </c>
      <c r="J2007" s="42">
        <v>14130.47</v>
      </c>
    </row>
    <row r="2008" spans="1:10" x14ac:dyDescent="0.35">
      <c r="A2008" s="29" t="str">
        <f>TEXT(50,"00")</f>
        <v>50</v>
      </c>
      <c r="B2008" s="29">
        <v>75739</v>
      </c>
      <c r="C2008" s="29" t="s">
        <v>5928</v>
      </c>
      <c r="D2008" s="29" t="s">
        <v>5929</v>
      </c>
      <c r="E2008" s="31" t="s">
        <v>1690</v>
      </c>
      <c r="F2008" s="31" t="s">
        <v>5927</v>
      </c>
      <c r="G2008" s="42">
        <v>14136.37</v>
      </c>
      <c r="H2008" s="42">
        <v>12997.77</v>
      </c>
      <c r="I2008" s="42">
        <v>13382.3</v>
      </c>
      <c r="J2008" s="42">
        <v>15912.93</v>
      </c>
    </row>
    <row r="2009" spans="1:10" x14ac:dyDescent="0.35">
      <c r="A2009" s="29" t="s">
        <v>1640</v>
      </c>
      <c r="B2009" s="29">
        <v>75739</v>
      </c>
      <c r="C2009" s="29" t="s">
        <v>5740</v>
      </c>
      <c r="D2009" s="29" t="s">
        <v>5742</v>
      </c>
      <c r="E2009" s="32" t="s">
        <v>5741</v>
      </c>
      <c r="F2009" s="31" t="s">
        <v>5926</v>
      </c>
      <c r="G2009" s="42">
        <v>14354.68</v>
      </c>
      <c r="H2009" s="42">
        <v>13198.49</v>
      </c>
      <c r="I2009" s="42">
        <v>13588.96</v>
      </c>
      <c r="J2009" s="42">
        <v>16158.68</v>
      </c>
    </row>
    <row r="2010" spans="1:10" x14ac:dyDescent="0.35">
      <c r="A2010" s="29" t="s">
        <v>1640</v>
      </c>
      <c r="B2010" s="29">
        <v>75739</v>
      </c>
      <c r="C2010" s="29" t="s">
        <v>5743</v>
      </c>
      <c r="D2010" s="29" t="s">
        <v>5745</v>
      </c>
      <c r="E2010" s="32" t="s">
        <v>5744</v>
      </c>
      <c r="F2010" s="31" t="s">
        <v>5926</v>
      </c>
      <c r="G2010" s="42">
        <v>14508.44</v>
      </c>
      <c r="H2010" s="42">
        <v>13339.87</v>
      </c>
      <c r="I2010" s="42">
        <v>13734.52</v>
      </c>
      <c r="J2010" s="42">
        <v>16331.77</v>
      </c>
    </row>
    <row r="2011" spans="1:10" x14ac:dyDescent="0.35">
      <c r="A2011" s="29" t="s">
        <v>1691</v>
      </c>
      <c r="B2011" s="29">
        <v>10512</v>
      </c>
      <c r="C2011" s="29" t="s">
        <v>5746</v>
      </c>
      <c r="D2011" s="29" t="s">
        <v>5748</v>
      </c>
      <c r="E2011" s="32" t="s">
        <v>5747</v>
      </c>
      <c r="F2011" s="31" t="s">
        <v>5926</v>
      </c>
      <c r="G2011" s="42">
        <v>13885.17</v>
      </c>
      <c r="H2011" s="42">
        <v>12766.8</v>
      </c>
      <c r="I2011" s="42">
        <v>13144.5</v>
      </c>
      <c r="J2011" s="42">
        <v>15630.16</v>
      </c>
    </row>
    <row r="2012" spans="1:10" x14ac:dyDescent="0.35">
      <c r="A2012" s="29" t="s">
        <v>1691</v>
      </c>
      <c r="B2012" s="29">
        <v>10512</v>
      </c>
      <c r="C2012" s="29" t="s">
        <v>5749</v>
      </c>
      <c r="D2012" s="29" t="s">
        <v>5751</v>
      </c>
      <c r="E2012" s="32" t="s">
        <v>5750</v>
      </c>
      <c r="F2012" s="31" t="s">
        <v>5926</v>
      </c>
      <c r="G2012" s="42">
        <v>14850.28</v>
      </c>
      <c r="H2012" s="42">
        <v>13654.18</v>
      </c>
      <c r="I2012" s="42">
        <v>14058.13</v>
      </c>
      <c r="J2012" s="42">
        <v>16716.57</v>
      </c>
    </row>
    <row r="2013" spans="1:10" x14ac:dyDescent="0.35">
      <c r="A2013" s="29" t="str">
        <f t="shared" ref="A2013:A2018" si="38">TEXT(51,"00")</f>
        <v>51</v>
      </c>
      <c r="B2013" s="29">
        <v>71357</v>
      </c>
      <c r="C2013" s="29" t="s">
        <v>5928</v>
      </c>
      <c r="D2013" s="29" t="s">
        <v>5929</v>
      </c>
      <c r="E2013" s="31" t="s">
        <v>1693</v>
      </c>
      <c r="F2013" s="31" t="s">
        <v>5927</v>
      </c>
      <c r="G2013" s="42">
        <v>12164.07</v>
      </c>
      <c r="H2013" s="42">
        <v>11184.33</v>
      </c>
      <c r="I2013" s="42">
        <v>11515.21</v>
      </c>
      <c r="J2013" s="42">
        <v>13692.77</v>
      </c>
    </row>
    <row r="2014" spans="1:10" x14ac:dyDescent="0.35">
      <c r="A2014" s="29" t="str">
        <f t="shared" si="38"/>
        <v>51</v>
      </c>
      <c r="B2014" s="29">
        <v>71365</v>
      </c>
      <c r="C2014" s="29" t="s">
        <v>5928</v>
      </c>
      <c r="D2014" s="29" t="s">
        <v>5929</v>
      </c>
      <c r="E2014" s="31" t="s">
        <v>1695</v>
      </c>
      <c r="F2014" s="31" t="s">
        <v>5927</v>
      </c>
      <c r="G2014" s="42">
        <v>12250.58</v>
      </c>
      <c r="H2014" s="42">
        <v>11263.87</v>
      </c>
      <c r="I2014" s="42">
        <v>11597.1</v>
      </c>
      <c r="J2014" s="42">
        <v>13790.15</v>
      </c>
    </row>
    <row r="2015" spans="1:10" x14ac:dyDescent="0.35">
      <c r="A2015" s="29" t="str">
        <f t="shared" si="38"/>
        <v>51</v>
      </c>
      <c r="B2015" s="29">
        <v>71373</v>
      </c>
      <c r="C2015" s="29" t="s">
        <v>5928</v>
      </c>
      <c r="D2015" s="29" t="s">
        <v>5929</v>
      </c>
      <c r="E2015" s="31" t="s">
        <v>1697</v>
      </c>
      <c r="F2015" s="31" t="s">
        <v>5927</v>
      </c>
      <c r="G2015" s="42">
        <v>11975.66</v>
      </c>
      <c r="H2015" s="42">
        <v>11011.09</v>
      </c>
      <c r="I2015" s="42">
        <v>11336.84</v>
      </c>
      <c r="J2015" s="42">
        <v>13480.68</v>
      </c>
    </row>
    <row r="2016" spans="1:10" x14ac:dyDescent="0.35">
      <c r="A2016" s="29" t="str">
        <f t="shared" si="38"/>
        <v>51</v>
      </c>
      <c r="B2016" s="29">
        <v>71381</v>
      </c>
      <c r="C2016" s="29" t="s">
        <v>5928</v>
      </c>
      <c r="D2016" s="29" t="s">
        <v>5929</v>
      </c>
      <c r="E2016" s="31" t="s">
        <v>1699</v>
      </c>
      <c r="F2016" s="31" t="s">
        <v>5927</v>
      </c>
      <c r="G2016" s="42">
        <v>11988.11</v>
      </c>
      <c r="H2016" s="42">
        <v>11022.54</v>
      </c>
      <c r="I2016" s="42">
        <v>11348.63</v>
      </c>
      <c r="J2016" s="42">
        <v>13494.7</v>
      </c>
    </row>
    <row r="2017" spans="1:10" x14ac:dyDescent="0.35">
      <c r="A2017" s="29" t="str">
        <f t="shared" si="38"/>
        <v>51</v>
      </c>
      <c r="B2017" s="29">
        <v>71399</v>
      </c>
      <c r="C2017" s="29" t="s">
        <v>5928</v>
      </c>
      <c r="D2017" s="29" t="s">
        <v>5929</v>
      </c>
      <c r="E2017" s="31" t="s">
        <v>1701</v>
      </c>
      <c r="F2017" s="31" t="s">
        <v>5927</v>
      </c>
      <c r="G2017" s="42">
        <v>15044.93</v>
      </c>
      <c r="H2017" s="42">
        <v>13833.15</v>
      </c>
      <c r="I2017" s="42">
        <v>14242.39</v>
      </c>
      <c r="J2017" s="42">
        <v>16935.669999999998</v>
      </c>
    </row>
    <row r="2018" spans="1:10" x14ac:dyDescent="0.35">
      <c r="A2018" s="29" t="str">
        <f t="shared" si="38"/>
        <v>51</v>
      </c>
      <c r="B2018" s="29">
        <v>71407</v>
      </c>
      <c r="C2018" s="29" t="s">
        <v>5928</v>
      </c>
      <c r="D2018" s="29" t="s">
        <v>5929</v>
      </c>
      <c r="E2018" s="31" t="s">
        <v>1703</v>
      </c>
      <c r="F2018" s="31" t="s">
        <v>5927</v>
      </c>
      <c r="G2018" s="42">
        <v>12088.66</v>
      </c>
      <c r="H2018" s="42">
        <v>11114.99</v>
      </c>
      <c r="I2018" s="42">
        <v>11443.82</v>
      </c>
      <c r="J2018" s="42">
        <v>13607.88</v>
      </c>
    </row>
    <row r="2019" spans="1:10" x14ac:dyDescent="0.35">
      <c r="A2019" s="29" t="s">
        <v>1691</v>
      </c>
      <c r="B2019" s="29">
        <v>71407</v>
      </c>
      <c r="C2019" s="29" t="s">
        <v>5752</v>
      </c>
      <c r="D2019" s="29" t="s">
        <v>5754</v>
      </c>
      <c r="E2019" s="32" t="s">
        <v>5753</v>
      </c>
      <c r="F2019" s="31" t="s">
        <v>5926</v>
      </c>
      <c r="G2019" s="42">
        <v>12233.37</v>
      </c>
      <c r="H2019" s="42">
        <v>11248.04</v>
      </c>
      <c r="I2019" s="42">
        <v>11580.81</v>
      </c>
      <c r="J2019" s="42">
        <v>13770.78</v>
      </c>
    </row>
    <row r="2020" spans="1:10" x14ac:dyDescent="0.35">
      <c r="A2020" s="29" t="str">
        <f>TEXT(51,"00")</f>
        <v>51</v>
      </c>
      <c r="B2020" s="29">
        <v>71415</v>
      </c>
      <c r="C2020" s="29" t="s">
        <v>5928</v>
      </c>
      <c r="D2020" s="29" t="s">
        <v>5929</v>
      </c>
      <c r="E2020" s="31" t="s">
        <v>1705</v>
      </c>
      <c r="F2020" s="31" t="s">
        <v>5927</v>
      </c>
      <c r="G2020" s="42">
        <v>14225.88</v>
      </c>
      <c r="H2020" s="42">
        <v>13080.07</v>
      </c>
      <c r="I2020" s="42">
        <v>13467.03</v>
      </c>
      <c r="J2020" s="42">
        <v>16013.69</v>
      </c>
    </row>
    <row r="2021" spans="1:10" x14ac:dyDescent="0.35">
      <c r="A2021" s="29" t="s">
        <v>1691</v>
      </c>
      <c r="B2021" s="29">
        <v>71415</v>
      </c>
      <c r="C2021" s="29" t="s">
        <v>5755</v>
      </c>
      <c r="D2021" s="29" t="s">
        <v>5757</v>
      </c>
      <c r="E2021" s="32" t="s">
        <v>5756</v>
      </c>
      <c r="F2021" s="31" t="s">
        <v>5926</v>
      </c>
      <c r="G2021" s="42">
        <v>14235.16</v>
      </c>
      <c r="H2021" s="42">
        <v>13088.61</v>
      </c>
      <c r="I2021" s="42">
        <v>13475.82</v>
      </c>
      <c r="J2021" s="42">
        <v>16024.14</v>
      </c>
    </row>
    <row r="2022" spans="1:10" x14ac:dyDescent="0.35">
      <c r="A2022" s="29" t="str">
        <f>TEXT(51,"00")</f>
        <v>51</v>
      </c>
      <c r="B2022" s="29">
        <v>71423</v>
      </c>
      <c r="C2022" s="29" t="s">
        <v>5928</v>
      </c>
      <c r="D2022" s="29" t="s">
        <v>5929</v>
      </c>
      <c r="E2022" s="31" t="s">
        <v>1707</v>
      </c>
      <c r="F2022" s="31" t="s">
        <v>5927</v>
      </c>
      <c r="G2022" s="42">
        <v>12418.61</v>
      </c>
      <c r="H2022" s="42">
        <v>11418.37</v>
      </c>
      <c r="I2022" s="42">
        <v>11756.17</v>
      </c>
      <c r="J2022" s="42">
        <v>13979.3</v>
      </c>
    </row>
    <row r="2023" spans="1:10" x14ac:dyDescent="0.35">
      <c r="A2023" s="29" t="s">
        <v>1691</v>
      </c>
      <c r="B2023" s="29">
        <v>71423</v>
      </c>
      <c r="C2023" s="29" t="s">
        <v>5758</v>
      </c>
      <c r="D2023" s="29" t="s">
        <v>5760</v>
      </c>
      <c r="E2023" s="32" t="s">
        <v>5759</v>
      </c>
      <c r="F2023" s="31" t="s">
        <v>5926</v>
      </c>
      <c r="G2023" s="42">
        <v>12343.2</v>
      </c>
      <c r="H2023" s="42">
        <v>11349.03</v>
      </c>
      <c r="I2023" s="42">
        <v>11684.78</v>
      </c>
      <c r="J2023" s="42">
        <v>13894.41</v>
      </c>
    </row>
    <row r="2024" spans="1:10" x14ac:dyDescent="0.35">
      <c r="A2024" s="29" t="str">
        <f>TEXT(51,"00")</f>
        <v>51</v>
      </c>
      <c r="B2024" s="29">
        <v>71431</v>
      </c>
      <c r="C2024" s="29" t="s">
        <v>5928</v>
      </c>
      <c r="D2024" s="29" t="s">
        <v>5929</v>
      </c>
      <c r="E2024" s="31" t="s">
        <v>1709</v>
      </c>
      <c r="F2024" s="31" t="s">
        <v>5927</v>
      </c>
      <c r="G2024" s="42">
        <v>12230.65</v>
      </c>
      <c r="H2024" s="42">
        <v>11245.55</v>
      </c>
      <c r="I2024" s="42">
        <v>11578.24</v>
      </c>
      <c r="J2024" s="42">
        <v>13767.72</v>
      </c>
    </row>
    <row r="2025" spans="1:10" x14ac:dyDescent="0.35">
      <c r="A2025" s="29" t="str">
        <f>TEXT(51,"00")</f>
        <v>51</v>
      </c>
      <c r="B2025" s="29">
        <v>71449</v>
      </c>
      <c r="C2025" s="29" t="s">
        <v>5928</v>
      </c>
      <c r="D2025" s="29" t="s">
        <v>5929</v>
      </c>
      <c r="E2025" s="31" t="s">
        <v>1711</v>
      </c>
      <c r="F2025" s="31" t="s">
        <v>5927</v>
      </c>
      <c r="G2025" s="42">
        <v>11961.62</v>
      </c>
      <c r="H2025" s="42">
        <v>10998.18</v>
      </c>
      <c r="I2025" s="42">
        <v>11323.55</v>
      </c>
      <c r="J2025" s="42">
        <v>13464.87</v>
      </c>
    </row>
    <row r="2026" spans="1:10" x14ac:dyDescent="0.35">
      <c r="A2026" s="29" t="str">
        <f>TEXT(51,"00")</f>
        <v>51</v>
      </c>
      <c r="B2026" s="29">
        <v>71456</v>
      </c>
      <c r="C2026" s="29" t="s">
        <v>5928</v>
      </c>
      <c r="D2026" s="29" t="s">
        <v>5929</v>
      </c>
      <c r="E2026" s="31" t="s">
        <v>1713</v>
      </c>
      <c r="F2026" s="31" t="s">
        <v>5927</v>
      </c>
      <c r="G2026" s="42">
        <v>14998.73</v>
      </c>
      <c r="H2026" s="42">
        <v>13790.67</v>
      </c>
      <c r="I2026" s="42">
        <v>14198.66</v>
      </c>
      <c r="J2026" s="42">
        <v>16883.669999999998</v>
      </c>
    </row>
    <row r="2027" spans="1:10" x14ac:dyDescent="0.35">
      <c r="A2027" s="29" t="s">
        <v>1691</v>
      </c>
      <c r="B2027" s="29">
        <v>71456</v>
      </c>
      <c r="C2027" s="29" t="s">
        <v>5761</v>
      </c>
      <c r="D2027" s="29" t="s">
        <v>5763</v>
      </c>
      <c r="E2027" s="32" t="s">
        <v>5762</v>
      </c>
      <c r="F2027" s="31" t="s">
        <v>5926</v>
      </c>
      <c r="G2027" s="42">
        <v>12190.57</v>
      </c>
      <c r="H2027" s="42">
        <v>11208.69</v>
      </c>
      <c r="I2027" s="42">
        <v>11540.29</v>
      </c>
      <c r="J2027" s="42">
        <v>13722.6</v>
      </c>
    </row>
    <row r="2028" spans="1:10" x14ac:dyDescent="0.35">
      <c r="A2028" s="29" t="str">
        <f>TEXT(51,"00")</f>
        <v>51</v>
      </c>
      <c r="B2028" s="29">
        <v>71464</v>
      </c>
      <c r="C2028" s="29" t="s">
        <v>5928</v>
      </c>
      <c r="D2028" s="29" t="s">
        <v>5929</v>
      </c>
      <c r="E2028" s="31" t="s">
        <v>1715</v>
      </c>
      <c r="F2028" s="31" t="s">
        <v>5927</v>
      </c>
      <c r="G2028" s="42">
        <v>14812.01</v>
      </c>
      <c r="H2028" s="42">
        <v>13618.99</v>
      </c>
      <c r="I2028" s="42">
        <v>14021.9</v>
      </c>
      <c r="J2028" s="42">
        <v>16673.490000000002</v>
      </c>
    </row>
    <row r="2029" spans="1:10" x14ac:dyDescent="0.35">
      <c r="A2029" s="29" t="s">
        <v>1691</v>
      </c>
      <c r="B2029" s="29">
        <v>71464</v>
      </c>
      <c r="C2029" s="29" t="s">
        <v>5764</v>
      </c>
      <c r="D2029" s="29" t="s">
        <v>5766</v>
      </c>
      <c r="E2029" s="32" t="s">
        <v>5765</v>
      </c>
      <c r="F2029" s="31" t="s">
        <v>5926</v>
      </c>
      <c r="G2029" s="42">
        <v>12233.6</v>
      </c>
      <c r="H2029" s="42">
        <v>11248.25</v>
      </c>
      <c r="I2029" s="42">
        <v>11581.02</v>
      </c>
      <c r="J2029" s="42">
        <v>13771.03</v>
      </c>
    </row>
    <row r="2030" spans="1:10" x14ac:dyDescent="0.35">
      <c r="A2030" s="29" t="s">
        <v>1691</v>
      </c>
      <c r="B2030" s="29">
        <v>71464</v>
      </c>
      <c r="C2030" s="29" t="s">
        <v>5767</v>
      </c>
      <c r="D2030" s="29" t="s">
        <v>5769</v>
      </c>
      <c r="E2030" s="32" t="s">
        <v>5768</v>
      </c>
      <c r="F2030" s="31" t="s">
        <v>5926</v>
      </c>
      <c r="G2030" s="42">
        <v>14958.31</v>
      </c>
      <c r="H2030" s="42">
        <v>13753.5</v>
      </c>
      <c r="I2030" s="42">
        <v>14160.39</v>
      </c>
      <c r="J2030" s="42">
        <v>16838.169999999998</v>
      </c>
    </row>
    <row r="2031" spans="1:10" x14ac:dyDescent="0.35">
      <c r="A2031" s="29" t="s">
        <v>1716</v>
      </c>
      <c r="B2031" s="29">
        <v>10520</v>
      </c>
      <c r="C2031" s="29" t="s">
        <v>5770</v>
      </c>
      <c r="D2031" s="29" t="s">
        <v>5772</v>
      </c>
      <c r="E2031" s="32" t="s">
        <v>5771</v>
      </c>
      <c r="F2031" s="31" t="s">
        <v>5926</v>
      </c>
      <c r="G2031" s="42">
        <v>14917.88</v>
      </c>
      <c r="H2031" s="42">
        <v>13716.34</v>
      </c>
      <c r="I2031" s="42">
        <v>14122.12</v>
      </c>
      <c r="J2031" s="42">
        <v>16792.66</v>
      </c>
    </row>
    <row r="2032" spans="1:10" x14ac:dyDescent="0.35">
      <c r="A2032" s="29" t="s">
        <v>1716</v>
      </c>
      <c r="B2032" s="29">
        <v>10520</v>
      </c>
      <c r="C2032" s="29" t="s">
        <v>5773</v>
      </c>
      <c r="D2032" s="29" t="s">
        <v>5775</v>
      </c>
      <c r="E2032" s="32" t="s">
        <v>5774</v>
      </c>
      <c r="F2032" s="31" t="s">
        <v>5926</v>
      </c>
      <c r="G2032" s="42">
        <v>15018.2</v>
      </c>
      <c r="H2032" s="42">
        <v>13808.58</v>
      </c>
      <c r="I2032" s="42">
        <v>14217.09</v>
      </c>
      <c r="J2032" s="42">
        <v>16905.59</v>
      </c>
    </row>
    <row r="2033" spans="1:10" x14ac:dyDescent="0.35">
      <c r="A2033" s="29" t="str">
        <f>TEXT(52,"00")</f>
        <v>52</v>
      </c>
      <c r="B2033" s="29">
        <v>71472</v>
      </c>
      <c r="C2033" s="29" t="s">
        <v>5928</v>
      </c>
      <c r="D2033" s="29" t="s">
        <v>5929</v>
      </c>
      <c r="E2033" s="31" t="s">
        <v>1718</v>
      </c>
      <c r="F2033" s="31" t="s">
        <v>5927</v>
      </c>
      <c r="G2033" s="42">
        <v>12535.47</v>
      </c>
      <c r="H2033" s="42">
        <v>11525.81</v>
      </c>
      <c r="I2033" s="42">
        <v>11866.79</v>
      </c>
      <c r="J2033" s="42">
        <v>14110.84</v>
      </c>
    </row>
    <row r="2034" spans="1:10" x14ac:dyDescent="0.35">
      <c r="A2034" s="29" t="s">
        <v>1716</v>
      </c>
      <c r="B2034" s="29">
        <v>71472</v>
      </c>
      <c r="C2034" s="29" t="s">
        <v>5776</v>
      </c>
      <c r="D2034" s="29" t="s">
        <v>5778</v>
      </c>
      <c r="E2034" s="32" t="s">
        <v>5777</v>
      </c>
      <c r="F2034" s="31" t="s">
        <v>5926</v>
      </c>
      <c r="G2034" s="42">
        <v>13144.08</v>
      </c>
      <c r="H2034" s="42">
        <v>12085.4</v>
      </c>
      <c r="I2034" s="42">
        <v>12442.94</v>
      </c>
      <c r="J2034" s="42">
        <v>14795.94</v>
      </c>
    </row>
    <row r="2035" spans="1:10" x14ac:dyDescent="0.35">
      <c r="A2035" s="29" t="str">
        <f>TEXT(52,"00")</f>
        <v>52</v>
      </c>
      <c r="B2035" s="29">
        <v>71498</v>
      </c>
      <c r="C2035" s="29" t="s">
        <v>5928</v>
      </c>
      <c r="D2035" s="29" t="s">
        <v>5929</v>
      </c>
      <c r="E2035" s="31" t="s">
        <v>1720</v>
      </c>
      <c r="F2035" s="31" t="s">
        <v>5927</v>
      </c>
      <c r="G2035" s="42">
        <v>16228.75</v>
      </c>
      <c r="H2035" s="42">
        <v>14921.62</v>
      </c>
      <c r="I2035" s="42">
        <v>15363.06</v>
      </c>
      <c r="J2035" s="42">
        <v>18268.27</v>
      </c>
    </row>
    <row r="2036" spans="1:10" x14ac:dyDescent="0.35">
      <c r="A2036" s="29" t="str">
        <f>TEXT(52,"00")</f>
        <v>52</v>
      </c>
      <c r="B2036" s="29">
        <v>71506</v>
      </c>
      <c r="C2036" s="29" t="s">
        <v>5928</v>
      </c>
      <c r="D2036" s="29" t="s">
        <v>5929</v>
      </c>
      <c r="E2036" s="31" t="s">
        <v>1722</v>
      </c>
      <c r="F2036" s="31" t="s">
        <v>5927</v>
      </c>
      <c r="G2036" s="42">
        <v>15370.24</v>
      </c>
      <c r="H2036" s="42">
        <v>14132.26</v>
      </c>
      <c r="I2036" s="42">
        <v>14550.35</v>
      </c>
      <c r="J2036" s="42">
        <v>17301.87</v>
      </c>
    </row>
    <row r="2037" spans="1:10" x14ac:dyDescent="0.35">
      <c r="A2037" s="29" t="str">
        <f>TEXT(52,"00")</f>
        <v>52</v>
      </c>
      <c r="B2037" s="29">
        <v>71522</v>
      </c>
      <c r="C2037" s="29" t="s">
        <v>5928</v>
      </c>
      <c r="D2037" s="29" t="s">
        <v>5929</v>
      </c>
      <c r="E2037" s="31" t="s">
        <v>1724</v>
      </c>
      <c r="F2037" s="31" t="s">
        <v>5927</v>
      </c>
      <c r="G2037" s="42">
        <v>13120.02</v>
      </c>
      <c r="H2037" s="42">
        <v>12063.28</v>
      </c>
      <c r="I2037" s="42">
        <v>12420.16</v>
      </c>
      <c r="J2037" s="42">
        <v>14768.85</v>
      </c>
    </row>
    <row r="2038" spans="1:10" x14ac:dyDescent="0.35">
      <c r="A2038" s="29" t="s">
        <v>1716</v>
      </c>
      <c r="B2038" s="29">
        <v>71522</v>
      </c>
      <c r="C2038" s="29" t="s">
        <v>5779</v>
      </c>
      <c r="D2038" s="29" t="s">
        <v>5781</v>
      </c>
      <c r="E2038" s="32" t="s">
        <v>5780</v>
      </c>
      <c r="F2038" s="31" t="s">
        <v>5926</v>
      </c>
      <c r="G2038" s="42">
        <v>12787.97</v>
      </c>
      <c r="H2038" s="42">
        <v>11757.98</v>
      </c>
      <c r="I2038" s="42">
        <v>12105.82</v>
      </c>
      <c r="J2038" s="42">
        <v>14395.08</v>
      </c>
    </row>
    <row r="2039" spans="1:10" x14ac:dyDescent="0.35">
      <c r="A2039" s="29" t="str">
        <f t="shared" ref="A2039:A2047" si="39">TEXT(52,"00")</f>
        <v>52</v>
      </c>
      <c r="B2039" s="29">
        <v>71530</v>
      </c>
      <c r="C2039" s="29" t="s">
        <v>5928</v>
      </c>
      <c r="D2039" s="29" t="s">
        <v>5929</v>
      </c>
      <c r="E2039" s="31" t="s">
        <v>1726</v>
      </c>
      <c r="F2039" s="31" t="s">
        <v>5927</v>
      </c>
      <c r="G2039" s="42">
        <v>13659.95</v>
      </c>
      <c r="H2039" s="42">
        <v>12559.73</v>
      </c>
      <c r="I2039" s="42">
        <v>12931.29</v>
      </c>
      <c r="J2039" s="42">
        <v>15376.65</v>
      </c>
    </row>
    <row r="2040" spans="1:10" x14ac:dyDescent="0.35">
      <c r="A2040" s="29" t="str">
        <f t="shared" si="39"/>
        <v>52</v>
      </c>
      <c r="B2040" s="29">
        <v>71548</v>
      </c>
      <c r="C2040" s="29" t="s">
        <v>5928</v>
      </c>
      <c r="D2040" s="29" t="s">
        <v>5929</v>
      </c>
      <c r="E2040" s="31" t="s">
        <v>1728</v>
      </c>
      <c r="F2040" s="31" t="s">
        <v>5927</v>
      </c>
      <c r="G2040" s="42">
        <v>15530</v>
      </c>
      <c r="H2040" s="42">
        <v>14279.15</v>
      </c>
      <c r="I2040" s="42">
        <v>14701.59</v>
      </c>
      <c r="J2040" s="42">
        <v>17481.71</v>
      </c>
    </row>
    <row r="2041" spans="1:10" x14ac:dyDescent="0.35">
      <c r="A2041" s="29" t="str">
        <f t="shared" si="39"/>
        <v>52</v>
      </c>
      <c r="B2041" s="29">
        <v>71555</v>
      </c>
      <c r="C2041" s="29" t="s">
        <v>5928</v>
      </c>
      <c r="D2041" s="29" t="s">
        <v>5929</v>
      </c>
      <c r="E2041" s="31" t="s">
        <v>1730</v>
      </c>
      <c r="F2041" s="31" t="s">
        <v>5927</v>
      </c>
      <c r="G2041" s="42">
        <v>12262.58</v>
      </c>
      <c r="H2041" s="42">
        <v>11274.9</v>
      </c>
      <c r="I2041" s="42">
        <v>11608.46</v>
      </c>
      <c r="J2041" s="42">
        <v>13803.66</v>
      </c>
    </row>
    <row r="2042" spans="1:10" x14ac:dyDescent="0.35">
      <c r="A2042" s="29" t="str">
        <f t="shared" si="39"/>
        <v>52</v>
      </c>
      <c r="B2042" s="29">
        <v>71563</v>
      </c>
      <c r="C2042" s="29" t="s">
        <v>5928</v>
      </c>
      <c r="D2042" s="29" t="s">
        <v>5929</v>
      </c>
      <c r="E2042" s="31" t="s">
        <v>1732</v>
      </c>
      <c r="F2042" s="31" t="s">
        <v>5927</v>
      </c>
      <c r="G2042" s="42">
        <v>12425.18</v>
      </c>
      <c r="H2042" s="42">
        <v>11424.41</v>
      </c>
      <c r="I2042" s="42">
        <v>11762.39</v>
      </c>
      <c r="J2042" s="42">
        <v>13986.7</v>
      </c>
    </row>
    <row r="2043" spans="1:10" x14ac:dyDescent="0.35">
      <c r="A2043" s="29" t="str">
        <f t="shared" si="39"/>
        <v>52</v>
      </c>
      <c r="B2043" s="29">
        <v>71571</v>
      </c>
      <c r="C2043" s="29" t="s">
        <v>5928</v>
      </c>
      <c r="D2043" s="29" t="s">
        <v>5929</v>
      </c>
      <c r="E2043" s="31" t="s">
        <v>1734</v>
      </c>
      <c r="F2043" s="31" t="s">
        <v>5927</v>
      </c>
      <c r="G2043" s="42">
        <v>14208.55</v>
      </c>
      <c r="H2043" s="42">
        <v>13064.14</v>
      </c>
      <c r="I2043" s="42">
        <v>13450.63</v>
      </c>
      <c r="J2043" s="42">
        <v>15994.19</v>
      </c>
    </row>
    <row r="2044" spans="1:10" x14ac:dyDescent="0.35">
      <c r="A2044" s="29" t="str">
        <f t="shared" si="39"/>
        <v>52</v>
      </c>
      <c r="B2044" s="29">
        <v>71621</v>
      </c>
      <c r="C2044" s="29" t="s">
        <v>5928</v>
      </c>
      <c r="D2044" s="29" t="s">
        <v>5929</v>
      </c>
      <c r="E2044" s="31" t="s">
        <v>1736</v>
      </c>
      <c r="F2044" s="31" t="s">
        <v>5927</v>
      </c>
      <c r="G2044" s="42">
        <v>14952.53</v>
      </c>
      <c r="H2044" s="42">
        <v>13748.19</v>
      </c>
      <c r="I2044" s="42">
        <v>14154.92</v>
      </c>
      <c r="J2044" s="42">
        <v>16831.669999999998</v>
      </c>
    </row>
    <row r="2045" spans="1:10" x14ac:dyDescent="0.35">
      <c r="A2045" s="29" t="str">
        <f t="shared" si="39"/>
        <v>52</v>
      </c>
      <c r="B2045" s="29">
        <v>71639</v>
      </c>
      <c r="C2045" s="29" t="s">
        <v>5928</v>
      </c>
      <c r="D2045" s="29" t="s">
        <v>5929</v>
      </c>
      <c r="E2045" s="31" t="s">
        <v>1738</v>
      </c>
      <c r="F2045" s="31" t="s">
        <v>5927</v>
      </c>
      <c r="G2045" s="42">
        <v>14690.74</v>
      </c>
      <c r="H2045" s="42">
        <v>13507.49</v>
      </c>
      <c r="I2045" s="42">
        <v>13907.1</v>
      </c>
      <c r="J2045" s="42">
        <v>16536.98</v>
      </c>
    </row>
    <row r="2046" spans="1:10" x14ac:dyDescent="0.35">
      <c r="A2046" s="29" t="str">
        <f t="shared" si="39"/>
        <v>52</v>
      </c>
      <c r="B2046" s="29">
        <v>71647</v>
      </c>
      <c r="C2046" s="29" t="s">
        <v>5928</v>
      </c>
      <c r="D2046" s="29" t="s">
        <v>5929</v>
      </c>
      <c r="E2046" s="31" t="s">
        <v>1740</v>
      </c>
      <c r="F2046" s="31" t="s">
        <v>5927</v>
      </c>
      <c r="G2046" s="42">
        <v>12393.93</v>
      </c>
      <c r="H2046" s="42">
        <v>11395.67</v>
      </c>
      <c r="I2046" s="42">
        <v>11732.8</v>
      </c>
      <c r="J2046" s="42">
        <v>13951.52</v>
      </c>
    </row>
    <row r="2047" spans="1:10" x14ac:dyDescent="0.35">
      <c r="A2047" s="29" t="str">
        <f t="shared" si="39"/>
        <v>52</v>
      </c>
      <c r="B2047" s="29">
        <v>71654</v>
      </c>
      <c r="C2047" s="29" t="s">
        <v>5928</v>
      </c>
      <c r="D2047" s="29" t="s">
        <v>5929</v>
      </c>
      <c r="E2047" s="31" t="s">
        <v>1742</v>
      </c>
      <c r="F2047" s="31" t="s">
        <v>5927</v>
      </c>
      <c r="G2047" s="42">
        <v>12954.47</v>
      </c>
      <c r="H2047" s="42">
        <v>11911.07</v>
      </c>
      <c r="I2047" s="42">
        <v>12263.45</v>
      </c>
      <c r="J2047" s="42">
        <v>14582.51</v>
      </c>
    </row>
    <row r="2048" spans="1:10" x14ac:dyDescent="0.35">
      <c r="A2048" s="29" t="s">
        <v>1743</v>
      </c>
      <c r="B2048" s="29">
        <v>10538</v>
      </c>
      <c r="C2048" s="29" t="s">
        <v>5782</v>
      </c>
      <c r="D2048" s="29" t="s">
        <v>5784</v>
      </c>
      <c r="E2048" s="32" t="s">
        <v>5783</v>
      </c>
      <c r="F2048" s="31" t="s">
        <v>5926</v>
      </c>
      <c r="G2048" s="42">
        <v>14510.54</v>
      </c>
      <c r="H2048" s="42">
        <v>13341.8</v>
      </c>
      <c r="I2048" s="42">
        <v>13736.51</v>
      </c>
      <c r="J2048" s="42">
        <v>16334.13</v>
      </c>
    </row>
    <row r="2049" spans="1:10" x14ac:dyDescent="0.35">
      <c r="A2049" s="29" t="str">
        <f t="shared" ref="A2049:A2057" si="40">TEXT(53,"00")</f>
        <v>53</v>
      </c>
      <c r="B2049" s="29">
        <v>71662</v>
      </c>
      <c r="C2049" s="29" t="s">
        <v>5928</v>
      </c>
      <c r="D2049" s="29" t="s">
        <v>5929</v>
      </c>
      <c r="E2049" s="31" t="s">
        <v>1745</v>
      </c>
      <c r="F2049" s="31" t="s">
        <v>5927</v>
      </c>
      <c r="G2049" s="42">
        <v>14550.22</v>
      </c>
      <c r="H2049" s="42">
        <v>13378.29</v>
      </c>
      <c r="I2049" s="42">
        <v>13774.08</v>
      </c>
      <c r="J2049" s="42">
        <v>16378.8</v>
      </c>
    </row>
    <row r="2050" spans="1:10" x14ac:dyDescent="0.35">
      <c r="A2050" s="29" t="str">
        <f t="shared" si="40"/>
        <v>53</v>
      </c>
      <c r="B2050" s="29">
        <v>71670</v>
      </c>
      <c r="C2050" s="29" t="s">
        <v>5928</v>
      </c>
      <c r="D2050" s="29" t="s">
        <v>5929</v>
      </c>
      <c r="E2050" s="31" t="s">
        <v>1747</v>
      </c>
      <c r="F2050" s="31" t="s">
        <v>5927</v>
      </c>
      <c r="G2050" s="42">
        <v>12038.16</v>
      </c>
      <c r="H2050" s="42">
        <v>11068.56</v>
      </c>
      <c r="I2050" s="42">
        <v>11396.01</v>
      </c>
      <c r="J2050" s="42">
        <v>13551.04</v>
      </c>
    </row>
    <row r="2051" spans="1:10" x14ac:dyDescent="0.35">
      <c r="A2051" s="29" t="str">
        <f t="shared" si="40"/>
        <v>53</v>
      </c>
      <c r="B2051" s="29">
        <v>71696</v>
      </c>
      <c r="C2051" s="29" t="s">
        <v>5928</v>
      </c>
      <c r="D2051" s="29" t="s">
        <v>5929</v>
      </c>
      <c r="E2051" s="31" t="s">
        <v>1749</v>
      </c>
      <c r="F2051" s="31" t="s">
        <v>5927</v>
      </c>
      <c r="G2051" s="42">
        <v>12507.39</v>
      </c>
      <c r="H2051" s="42">
        <v>11499.99</v>
      </c>
      <c r="I2051" s="42">
        <v>11840.21</v>
      </c>
      <c r="J2051" s="42">
        <v>14079.23</v>
      </c>
    </row>
    <row r="2052" spans="1:10" x14ac:dyDescent="0.35">
      <c r="A2052" s="29" t="str">
        <f t="shared" si="40"/>
        <v>53</v>
      </c>
      <c r="B2052" s="29">
        <v>71738</v>
      </c>
      <c r="C2052" s="29" t="s">
        <v>5928</v>
      </c>
      <c r="D2052" s="29" t="s">
        <v>5929</v>
      </c>
      <c r="E2052" s="31" t="s">
        <v>1751</v>
      </c>
      <c r="F2052" s="31" t="s">
        <v>5927</v>
      </c>
      <c r="G2052" s="42">
        <v>13526.17</v>
      </c>
      <c r="H2052" s="42">
        <v>12436.72</v>
      </c>
      <c r="I2052" s="42">
        <v>12804.65</v>
      </c>
      <c r="J2052" s="42">
        <v>15226.05</v>
      </c>
    </row>
    <row r="2053" spans="1:10" x14ac:dyDescent="0.35">
      <c r="A2053" s="29" t="str">
        <f t="shared" si="40"/>
        <v>53</v>
      </c>
      <c r="B2053" s="29">
        <v>71746</v>
      </c>
      <c r="C2053" s="29" t="s">
        <v>5928</v>
      </c>
      <c r="D2053" s="29" t="s">
        <v>5929</v>
      </c>
      <c r="E2053" s="31" t="s">
        <v>1753</v>
      </c>
      <c r="F2053" s="31" t="s">
        <v>5927</v>
      </c>
      <c r="G2053" s="42">
        <v>13521.36</v>
      </c>
      <c r="H2053" s="42">
        <v>12432.3</v>
      </c>
      <c r="I2053" s="42">
        <v>12800.09</v>
      </c>
      <c r="J2053" s="42">
        <v>15220.64</v>
      </c>
    </row>
    <row r="2054" spans="1:10" x14ac:dyDescent="0.35">
      <c r="A2054" s="29" t="str">
        <f t="shared" si="40"/>
        <v>53</v>
      </c>
      <c r="B2054" s="29">
        <v>71761</v>
      </c>
      <c r="C2054" s="29" t="s">
        <v>5928</v>
      </c>
      <c r="D2054" s="29" t="s">
        <v>5929</v>
      </c>
      <c r="E2054" s="31" t="s">
        <v>1755</v>
      </c>
      <c r="F2054" s="31" t="s">
        <v>5927</v>
      </c>
      <c r="G2054" s="42">
        <v>15215.28</v>
      </c>
      <c r="H2054" s="42">
        <v>13989.78</v>
      </c>
      <c r="I2054" s="42">
        <v>14403.66</v>
      </c>
      <c r="J2054" s="42">
        <v>17127.439999999999</v>
      </c>
    </row>
    <row r="2055" spans="1:10" x14ac:dyDescent="0.35">
      <c r="A2055" s="29" t="str">
        <f t="shared" si="40"/>
        <v>53</v>
      </c>
      <c r="B2055" s="29">
        <v>73833</v>
      </c>
      <c r="C2055" s="29" t="s">
        <v>5928</v>
      </c>
      <c r="D2055" s="29" t="s">
        <v>5929</v>
      </c>
      <c r="E2055" s="31" t="s">
        <v>1757</v>
      </c>
      <c r="F2055" s="31" t="s">
        <v>5927</v>
      </c>
      <c r="G2055" s="42">
        <v>13049.76</v>
      </c>
      <c r="H2055" s="42">
        <v>11998.68</v>
      </c>
      <c r="I2055" s="42">
        <v>12353.65</v>
      </c>
      <c r="J2055" s="42">
        <v>14689.77</v>
      </c>
    </row>
    <row r="2056" spans="1:10" x14ac:dyDescent="0.35">
      <c r="A2056" s="29" t="str">
        <f t="shared" si="40"/>
        <v>53</v>
      </c>
      <c r="B2056" s="29">
        <v>75028</v>
      </c>
      <c r="C2056" s="29" t="s">
        <v>5928</v>
      </c>
      <c r="D2056" s="29" t="s">
        <v>5929</v>
      </c>
      <c r="E2056" s="31" t="s">
        <v>1759</v>
      </c>
      <c r="F2056" s="31" t="s">
        <v>5927</v>
      </c>
      <c r="G2056" s="42">
        <v>14951.57</v>
      </c>
      <c r="H2056" s="42">
        <v>13747.31</v>
      </c>
      <c r="I2056" s="42">
        <v>14154.01</v>
      </c>
      <c r="J2056" s="42">
        <v>16830.580000000002</v>
      </c>
    </row>
    <row r="2057" spans="1:10" x14ac:dyDescent="0.35">
      <c r="A2057" s="29" t="str">
        <f t="shared" si="40"/>
        <v>53</v>
      </c>
      <c r="B2057" s="29">
        <v>76513</v>
      </c>
      <c r="C2057" s="29" t="s">
        <v>5928</v>
      </c>
      <c r="D2057" s="29" t="s">
        <v>5929</v>
      </c>
      <c r="E2057" s="31" t="s">
        <v>1761</v>
      </c>
      <c r="F2057" s="31" t="s">
        <v>5927</v>
      </c>
      <c r="G2057" s="42">
        <v>13696.53</v>
      </c>
      <c r="H2057" s="42">
        <v>12593.35</v>
      </c>
      <c r="I2057" s="42">
        <v>12965.92</v>
      </c>
      <c r="J2057" s="42">
        <v>15417.82</v>
      </c>
    </row>
    <row r="2058" spans="1:10" x14ac:dyDescent="0.35">
      <c r="A2058" s="29" t="s">
        <v>1762</v>
      </c>
      <c r="B2058" s="29">
        <v>10546</v>
      </c>
      <c r="C2058" s="29" t="s">
        <v>5785</v>
      </c>
      <c r="D2058" s="29" t="s">
        <v>5787</v>
      </c>
      <c r="E2058" s="32" t="s">
        <v>5786</v>
      </c>
      <c r="F2058" s="31" t="s">
        <v>5926</v>
      </c>
      <c r="G2058" s="42">
        <v>12543.62</v>
      </c>
      <c r="H2058" s="42">
        <v>11533.31</v>
      </c>
      <c r="I2058" s="42">
        <v>11874.51</v>
      </c>
      <c r="J2058" s="42">
        <v>14120.02</v>
      </c>
    </row>
    <row r="2059" spans="1:10" x14ac:dyDescent="0.35">
      <c r="A2059" s="29" t="s">
        <v>1762</v>
      </c>
      <c r="B2059" s="29">
        <v>10546</v>
      </c>
      <c r="C2059" s="29" t="s">
        <v>5788</v>
      </c>
      <c r="D2059" s="29" t="s">
        <v>5790</v>
      </c>
      <c r="E2059" s="32" t="s">
        <v>5789</v>
      </c>
      <c r="F2059" s="31" t="s">
        <v>5926</v>
      </c>
      <c r="G2059" s="42">
        <v>12147.77</v>
      </c>
      <c r="H2059" s="42">
        <v>11169.34</v>
      </c>
      <c r="I2059" s="42">
        <v>11499.77</v>
      </c>
      <c r="J2059" s="42">
        <v>13674.42</v>
      </c>
    </row>
    <row r="2060" spans="1:10" x14ac:dyDescent="0.35">
      <c r="A2060" s="29" t="s">
        <v>1762</v>
      </c>
      <c r="B2060" s="29">
        <v>10546</v>
      </c>
      <c r="C2060" s="29" t="s">
        <v>5791</v>
      </c>
      <c r="D2060" s="29" t="s">
        <v>5793</v>
      </c>
      <c r="E2060" s="32" t="s">
        <v>5792</v>
      </c>
      <c r="F2060" s="31" t="s">
        <v>5926</v>
      </c>
      <c r="G2060" s="42">
        <v>12292.93</v>
      </c>
      <c r="H2060" s="42">
        <v>11302.81</v>
      </c>
      <c r="I2060" s="42">
        <v>11637.19</v>
      </c>
      <c r="J2060" s="42">
        <v>13837.82</v>
      </c>
    </row>
    <row r="2061" spans="1:10" x14ac:dyDescent="0.35">
      <c r="A2061" s="29" t="s">
        <v>1762</v>
      </c>
      <c r="B2061" s="29">
        <v>10546</v>
      </c>
      <c r="C2061" s="29" t="s">
        <v>5794</v>
      </c>
      <c r="D2061" s="29" t="s">
        <v>5796</v>
      </c>
      <c r="E2061" s="32" t="s">
        <v>5795</v>
      </c>
      <c r="F2061" s="31" t="s">
        <v>5926</v>
      </c>
      <c r="G2061" s="42">
        <v>12306.74</v>
      </c>
      <c r="H2061" s="42">
        <v>11315.51</v>
      </c>
      <c r="I2061" s="42">
        <v>11650.27</v>
      </c>
      <c r="J2061" s="42">
        <v>13853.37</v>
      </c>
    </row>
    <row r="2062" spans="1:10" x14ac:dyDescent="0.35">
      <c r="A2062" s="29" t="s">
        <v>1762</v>
      </c>
      <c r="B2062" s="29">
        <v>10546</v>
      </c>
      <c r="C2062" s="29" t="s">
        <v>5797</v>
      </c>
      <c r="D2062" s="29" t="s">
        <v>5799</v>
      </c>
      <c r="E2062" s="32" t="s">
        <v>5798</v>
      </c>
      <c r="F2062" s="31" t="s">
        <v>5926</v>
      </c>
      <c r="G2062" s="42">
        <v>14022.29</v>
      </c>
      <c r="H2062" s="42">
        <v>12892.88</v>
      </c>
      <c r="I2062" s="42">
        <v>13274.3</v>
      </c>
      <c r="J2062" s="42">
        <v>15784.52</v>
      </c>
    </row>
    <row r="2063" spans="1:10" x14ac:dyDescent="0.35">
      <c r="A2063" s="29" t="s">
        <v>1762</v>
      </c>
      <c r="B2063" s="29">
        <v>10546</v>
      </c>
      <c r="C2063" s="29" t="s">
        <v>5800</v>
      </c>
      <c r="D2063" s="29" t="s">
        <v>5802</v>
      </c>
      <c r="E2063" s="32" t="s">
        <v>5801</v>
      </c>
      <c r="F2063" s="31" t="s">
        <v>5926</v>
      </c>
      <c r="G2063" s="42">
        <v>13058.42</v>
      </c>
      <c r="H2063" s="42">
        <v>12006.64</v>
      </c>
      <c r="I2063" s="42">
        <v>12361.85</v>
      </c>
      <c r="J2063" s="42">
        <v>14699.52</v>
      </c>
    </row>
    <row r="2064" spans="1:10" x14ac:dyDescent="0.35">
      <c r="A2064" s="29" t="str">
        <f>TEXT(54,"00")</f>
        <v>54</v>
      </c>
      <c r="B2064" s="29">
        <v>71795</v>
      </c>
      <c r="C2064" s="29" t="s">
        <v>5928</v>
      </c>
      <c r="D2064" s="29" t="s">
        <v>5929</v>
      </c>
      <c r="E2064" s="31" t="s">
        <v>1764</v>
      </c>
      <c r="F2064" s="31" t="s">
        <v>5927</v>
      </c>
      <c r="G2064" s="42">
        <v>16197.95</v>
      </c>
      <c r="H2064" s="42">
        <v>14893.3</v>
      </c>
      <c r="I2064" s="42">
        <v>15333.9</v>
      </c>
      <c r="J2064" s="42">
        <v>18233.599999999999</v>
      </c>
    </row>
    <row r="2065" spans="1:10" x14ac:dyDescent="0.35">
      <c r="A2065" s="29" t="str">
        <f>TEXT(54,"00")</f>
        <v>54</v>
      </c>
      <c r="B2065" s="29">
        <v>71803</v>
      </c>
      <c r="C2065" s="29" t="s">
        <v>5928</v>
      </c>
      <c r="D2065" s="29" t="s">
        <v>5929</v>
      </c>
      <c r="E2065" s="31" t="s">
        <v>1766</v>
      </c>
      <c r="F2065" s="31" t="s">
        <v>5927</v>
      </c>
      <c r="G2065" s="42">
        <v>15660.9</v>
      </c>
      <c r="H2065" s="42">
        <v>14399.51</v>
      </c>
      <c r="I2065" s="42">
        <v>14825.5</v>
      </c>
      <c r="J2065" s="42">
        <v>17629.060000000001</v>
      </c>
    </row>
    <row r="2066" spans="1:10" x14ac:dyDescent="0.35">
      <c r="A2066" s="29" t="s">
        <v>1762</v>
      </c>
      <c r="B2066" s="29">
        <v>71803</v>
      </c>
      <c r="C2066" s="29" t="s">
        <v>5803</v>
      </c>
      <c r="D2066" s="29" t="s">
        <v>5805</v>
      </c>
      <c r="E2066" s="32" t="s">
        <v>5804</v>
      </c>
      <c r="F2066" s="31" t="s">
        <v>5926</v>
      </c>
      <c r="G2066" s="42">
        <v>14147.92</v>
      </c>
      <c r="H2066" s="42">
        <v>13008.39</v>
      </c>
      <c r="I2066" s="42">
        <v>13393.23</v>
      </c>
      <c r="J2066" s="42">
        <v>15925.94</v>
      </c>
    </row>
    <row r="2067" spans="1:10" x14ac:dyDescent="0.35">
      <c r="A2067" s="29" t="str">
        <f>TEXT(54,"00")</f>
        <v>54</v>
      </c>
      <c r="B2067" s="29">
        <v>71811</v>
      </c>
      <c r="C2067" s="29" t="s">
        <v>5928</v>
      </c>
      <c r="D2067" s="29" t="s">
        <v>5929</v>
      </c>
      <c r="E2067" s="31" t="s">
        <v>1768</v>
      </c>
      <c r="F2067" s="31" t="s">
        <v>5927</v>
      </c>
      <c r="G2067" s="42">
        <v>16105.55</v>
      </c>
      <c r="H2067" s="42">
        <v>14808.35</v>
      </c>
      <c r="I2067" s="42">
        <v>15246.44</v>
      </c>
      <c r="J2067" s="42">
        <v>18129.59</v>
      </c>
    </row>
    <row r="2068" spans="1:10" x14ac:dyDescent="0.35">
      <c r="A2068" s="29" t="s">
        <v>1762</v>
      </c>
      <c r="B2068" s="29">
        <v>71811</v>
      </c>
      <c r="C2068" s="29" t="s">
        <v>5806</v>
      </c>
      <c r="D2068" s="29" t="s">
        <v>5808</v>
      </c>
      <c r="E2068" s="32" t="s">
        <v>5807</v>
      </c>
      <c r="F2068" s="31" t="s">
        <v>5926</v>
      </c>
      <c r="G2068" s="42">
        <v>12424.27</v>
      </c>
      <c r="H2068" s="42">
        <v>11423.57</v>
      </c>
      <c r="I2068" s="42">
        <v>11761.53</v>
      </c>
      <c r="J2068" s="42">
        <v>13985.68</v>
      </c>
    </row>
    <row r="2069" spans="1:10" x14ac:dyDescent="0.35">
      <c r="A2069" s="29" t="str">
        <f>TEXT(54,"00")</f>
        <v>54</v>
      </c>
      <c r="B2069" s="29">
        <v>71829</v>
      </c>
      <c r="C2069" s="29" t="s">
        <v>5928</v>
      </c>
      <c r="D2069" s="29" t="s">
        <v>5929</v>
      </c>
      <c r="E2069" s="31" t="s">
        <v>1770</v>
      </c>
      <c r="F2069" s="31" t="s">
        <v>5927</v>
      </c>
      <c r="G2069" s="42">
        <v>14255.71</v>
      </c>
      <c r="H2069" s="42">
        <v>13107.5</v>
      </c>
      <c r="I2069" s="42">
        <v>13495.27</v>
      </c>
      <c r="J2069" s="42">
        <v>16047.28</v>
      </c>
    </row>
    <row r="2070" spans="1:10" x14ac:dyDescent="0.35">
      <c r="A2070" s="29" t="str">
        <f>TEXT(54,"00")</f>
        <v>54</v>
      </c>
      <c r="B2070" s="29">
        <v>71837</v>
      </c>
      <c r="C2070" s="29" t="s">
        <v>5928</v>
      </c>
      <c r="D2070" s="29" t="s">
        <v>5929</v>
      </c>
      <c r="E2070" s="31" t="s">
        <v>1772</v>
      </c>
      <c r="F2070" s="31" t="s">
        <v>5927</v>
      </c>
      <c r="G2070" s="42">
        <v>15625.29</v>
      </c>
      <c r="H2070" s="42">
        <v>14366.76</v>
      </c>
      <c r="I2070" s="42">
        <v>14791.79</v>
      </c>
      <c r="J2070" s="42">
        <v>17588.97</v>
      </c>
    </row>
    <row r="2071" spans="1:10" x14ac:dyDescent="0.35">
      <c r="A2071" s="29" t="s">
        <v>1762</v>
      </c>
      <c r="B2071" s="29">
        <v>71837</v>
      </c>
      <c r="C2071" s="29" t="s">
        <v>5809</v>
      </c>
      <c r="D2071" s="29" t="s">
        <v>5811</v>
      </c>
      <c r="E2071" s="32" t="s">
        <v>5810</v>
      </c>
      <c r="F2071" s="31" t="s">
        <v>5926</v>
      </c>
      <c r="G2071" s="42">
        <v>14559.85</v>
      </c>
      <c r="H2071" s="42">
        <v>13387.14</v>
      </c>
      <c r="I2071" s="42">
        <v>13783.19</v>
      </c>
      <c r="J2071" s="42">
        <v>16389.64</v>
      </c>
    </row>
    <row r="2072" spans="1:10" x14ac:dyDescent="0.35">
      <c r="A2072" s="29" t="str">
        <f t="shared" ref="A2072:A2080" si="41">TEXT(54,"00")</f>
        <v>54</v>
      </c>
      <c r="B2072" s="29">
        <v>71852</v>
      </c>
      <c r="C2072" s="29" t="s">
        <v>5928</v>
      </c>
      <c r="D2072" s="29" t="s">
        <v>5929</v>
      </c>
      <c r="E2072" s="31" t="s">
        <v>1774</v>
      </c>
      <c r="F2072" s="31" t="s">
        <v>5927</v>
      </c>
      <c r="G2072" s="42">
        <v>12977.57</v>
      </c>
      <c r="H2072" s="42">
        <v>11932.31</v>
      </c>
      <c r="I2072" s="42">
        <v>12285.31</v>
      </c>
      <c r="J2072" s="42">
        <v>14608.51</v>
      </c>
    </row>
    <row r="2073" spans="1:10" x14ac:dyDescent="0.35">
      <c r="A2073" s="29" t="str">
        <f t="shared" si="41"/>
        <v>54</v>
      </c>
      <c r="B2073" s="29">
        <v>71860</v>
      </c>
      <c r="C2073" s="29" t="s">
        <v>5928</v>
      </c>
      <c r="D2073" s="29" t="s">
        <v>5929</v>
      </c>
      <c r="E2073" s="31" t="s">
        <v>1776</v>
      </c>
      <c r="F2073" s="31" t="s">
        <v>5927</v>
      </c>
      <c r="G2073" s="42">
        <v>16453</v>
      </c>
      <c r="H2073" s="42">
        <v>15127.81</v>
      </c>
      <c r="I2073" s="42">
        <v>15575.35</v>
      </c>
      <c r="J2073" s="42">
        <v>18520.7</v>
      </c>
    </row>
    <row r="2074" spans="1:10" x14ac:dyDescent="0.35">
      <c r="A2074" s="29" t="str">
        <f t="shared" si="41"/>
        <v>54</v>
      </c>
      <c r="B2074" s="29">
        <v>71894</v>
      </c>
      <c r="C2074" s="29" t="s">
        <v>5928</v>
      </c>
      <c r="D2074" s="29" t="s">
        <v>5929</v>
      </c>
      <c r="E2074" s="31" t="s">
        <v>1778</v>
      </c>
      <c r="F2074" s="31" t="s">
        <v>5927</v>
      </c>
      <c r="G2074" s="42">
        <v>15460.71</v>
      </c>
      <c r="H2074" s="42">
        <v>14215.44</v>
      </c>
      <c r="I2074" s="42">
        <v>14635.99</v>
      </c>
      <c r="J2074" s="42">
        <v>17403.71</v>
      </c>
    </row>
    <row r="2075" spans="1:10" x14ac:dyDescent="0.35">
      <c r="A2075" s="29" t="str">
        <f t="shared" si="41"/>
        <v>54</v>
      </c>
      <c r="B2075" s="29">
        <v>71902</v>
      </c>
      <c r="C2075" s="29" t="s">
        <v>5928</v>
      </c>
      <c r="D2075" s="29" t="s">
        <v>5929</v>
      </c>
      <c r="E2075" s="31" t="s">
        <v>1780</v>
      </c>
      <c r="F2075" s="31" t="s">
        <v>5927</v>
      </c>
      <c r="G2075" s="42">
        <v>16513.63</v>
      </c>
      <c r="H2075" s="42">
        <v>15183.56</v>
      </c>
      <c r="I2075" s="42">
        <v>15632.75</v>
      </c>
      <c r="J2075" s="42">
        <v>18588.96</v>
      </c>
    </row>
    <row r="2076" spans="1:10" x14ac:dyDescent="0.35">
      <c r="A2076" s="29" t="str">
        <f t="shared" si="41"/>
        <v>54</v>
      </c>
      <c r="B2076" s="29">
        <v>71944</v>
      </c>
      <c r="C2076" s="29" t="s">
        <v>5928</v>
      </c>
      <c r="D2076" s="29" t="s">
        <v>5929</v>
      </c>
      <c r="E2076" s="31" t="s">
        <v>1337</v>
      </c>
      <c r="F2076" s="31" t="s">
        <v>5927</v>
      </c>
      <c r="G2076" s="42">
        <v>13565.63</v>
      </c>
      <c r="H2076" s="42">
        <v>12473</v>
      </c>
      <c r="I2076" s="42">
        <v>12842.01</v>
      </c>
      <c r="J2076" s="42">
        <v>15270.47</v>
      </c>
    </row>
    <row r="2077" spans="1:10" x14ac:dyDescent="0.35">
      <c r="A2077" s="29" t="str">
        <f t="shared" si="41"/>
        <v>54</v>
      </c>
      <c r="B2077" s="29">
        <v>71951</v>
      </c>
      <c r="C2077" s="29" t="s">
        <v>5928</v>
      </c>
      <c r="D2077" s="29" t="s">
        <v>5929</v>
      </c>
      <c r="E2077" s="31" t="s">
        <v>1783</v>
      </c>
      <c r="F2077" s="31" t="s">
        <v>5927</v>
      </c>
      <c r="G2077" s="42">
        <v>16624.32</v>
      </c>
      <c r="H2077" s="42">
        <v>15285.33</v>
      </c>
      <c r="I2077" s="42">
        <v>15737.53</v>
      </c>
      <c r="J2077" s="42">
        <v>18713.55</v>
      </c>
    </row>
    <row r="2078" spans="1:10" x14ac:dyDescent="0.35">
      <c r="A2078" s="29" t="str">
        <f t="shared" si="41"/>
        <v>54</v>
      </c>
      <c r="B2078" s="29">
        <v>71969</v>
      </c>
      <c r="C2078" s="29" t="s">
        <v>5928</v>
      </c>
      <c r="D2078" s="29" t="s">
        <v>5929</v>
      </c>
      <c r="E2078" s="31" t="s">
        <v>1785</v>
      </c>
      <c r="F2078" s="31" t="s">
        <v>5927</v>
      </c>
      <c r="G2078" s="42">
        <v>15977.55</v>
      </c>
      <c r="H2078" s="42">
        <v>14690.65</v>
      </c>
      <c r="I2078" s="42">
        <v>15125.26</v>
      </c>
      <c r="J2078" s="42">
        <v>17985.5</v>
      </c>
    </row>
    <row r="2079" spans="1:10" x14ac:dyDescent="0.35">
      <c r="A2079" s="29" t="str">
        <f t="shared" si="41"/>
        <v>54</v>
      </c>
      <c r="B2079" s="29">
        <v>71985</v>
      </c>
      <c r="C2079" s="29" t="s">
        <v>5928</v>
      </c>
      <c r="D2079" s="29" t="s">
        <v>5929</v>
      </c>
      <c r="E2079" s="31" t="s">
        <v>1591</v>
      </c>
      <c r="F2079" s="31" t="s">
        <v>5927</v>
      </c>
      <c r="G2079" s="42">
        <v>12422.01</v>
      </c>
      <c r="H2079" s="42">
        <v>11421.49</v>
      </c>
      <c r="I2079" s="42">
        <v>11759.39</v>
      </c>
      <c r="J2079" s="42">
        <v>13983.13</v>
      </c>
    </row>
    <row r="2080" spans="1:10" x14ac:dyDescent="0.35">
      <c r="A2080" s="29" t="str">
        <f t="shared" si="41"/>
        <v>54</v>
      </c>
      <c r="B2080" s="29">
        <v>71993</v>
      </c>
      <c r="C2080" s="29" t="s">
        <v>5928</v>
      </c>
      <c r="D2080" s="29" t="s">
        <v>5929</v>
      </c>
      <c r="E2080" s="31" t="s">
        <v>1788</v>
      </c>
      <c r="F2080" s="31" t="s">
        <v>5927</v>
      </c>
      <c r="G2080" s="42">
        <v>15911.14</v>
      </c>
      <c r="H2080" s="42">
        <v>14629.59</v>
      </c>
      <c r="I2080" s="42">
        <v>15062.39</v>
      </c>
      <c r="J2080" s="42">
        <v>17910.740000000002</v>
      </c>
    </row>
    <row r="2081" spans="1:10" x14ac:dyDescent="0.35">
      <c r="A2081" s="29" t="s">
        <v>1762</v>
      </c>
      <c r="B2081" s="29">
        <v>71993</v>
      </c>
      <c r="C2081" s="29" t="s">
        <v>5812</v>
      </c>
      <c r="D2081" s="29" t="s">
        <v>5814</v>
      </c>
      <c r="E2081" s="32" t="s">
        <v>5813</v>
      </c>
      <c r="F2081" s="31" t="s">
        <v>5926</v>
      </c>
      <c r="G2081" s="42">
        <v>15872.64</v>
      </c>
      <c r="H2081" s="42">
        <v>14594.19</v>
      </c>
      <c r="I2081" s="42">
        <v>15025.95</v>
      </c>
      <c r="J2081" s="42">
        <v>17867.41</v>
      </c>
    </row>
    <row r="2082" spans="1:10" x14ac:dyDescent="0.35">
      <c r="A2082" s="29" t="str">
        <f t="shared" ref="A2082:A2091" si="42">TEXT(54,"00")</f>
        <v>54</v>
      </c>
      <c r="B2082" s="29">
        <v>72009</v>
      </c>
      <c r="C2082" s="29" t="s">
        <v>5928</v>
      </c>
      <c r="D2082" s="29" t="s">
        <v>5929</v>
      </c>
      <c r="E2082" s="31" t="s">
        <v>1790</v>
      </c>
      <c r="F2082" s="31" t="s">
        <v>5927</v>
      </c>
      <c r="G2082" s="42">
        <v>15712.87</v>
      </c>
      <c r="H2082" s="42">
        <v>14447.29</v>
      </c>
      <c r="I2082" s="42">
        <v>14874.7</v>
      </c>
      <c r="J2082" s="42">
        <v>17687.560000000001</v>
      </c>
    </row>
    <row r="2083" spans="1:10" x14ac:dyDescent="0.35">
      <c r="A2083" s="29" t="str">
        <f t="shared" si="42"/>
        <v>54</v>
      </c>
      <c r="B2083" s="29">
        <v>72017</v>
      </c>
      <c r="C2083" s="29" t="s">
        <v>5928</v>
      </c>
      <c r="D2083" s="29" t="s">
        <v>5929</v>
      </c>
      <c r="E2083" s="31" t="s">
        <v>1792</v>
      </c>
      <c r="F2083" s="31" t="s">
        <v>5927</v>
      </c>
      <c r="G2083" s="42">
        <v>13902.49</v>
      </c>
      <c r="H2083" s="42">
        <v>12782.73</v>
      </c>
      <c r="I2083" s="42">
        <v>13160.9</v>
      </c>
      <c r="J2083" s="42">
        <v>15649.67</v>
      </c>
    </row>
    <row r="2084" spans="1:10" x14ac:dyDescent="0.35">
      <c r="A2084" s="29" t="str">
        <f t="shared" si="42"/>
        <v>54</v>
      </c>
      <c r="B2084" s="29">
        <v>72025</v>
      </c>
      <c r="C2084" s="29" t="s">
        <v>5928</v>
      </c>
      <c r="D2084" s="29" t="s">
        <v>5929</v>
      </c>
      <c r="E2084" s="31" t="s">
        <v>1794</v>
      </c>
      <c r="F2084" s="31" t="s">
        <v>5927</v>
      </c>
      <c r="G2084" s="42">
        <v>13894.79</v>
      </c>
      <c r="H2084" s="42">
        <v>12775.65</v>
      </c>
      <c r="I2084" s="42">
        <v>13153.61</v>
      </c>
      <c r="J2084" s="42">
        <v>15641</v>
      </c>
    </row>
    <row r="2085" spans="1:10" x14ac:dyDescent="0.35">
      <c r="A2085" s="29" t="str">
        <f t="shared" si="42"/>
        <v>54</v>
      </c>
      <c r="B2085" s="29">
        <v>72033</v>
      </c>
      <c r="C2085" s="29" t="s">
        <v>5928</v>
      </c>
      <c r="D2085" s="29" t="s">
        <v>5929</v>
      </c>
      <c r="E2085" s="31" t="s">
        <v>1796</v>
      </c>
      <c r="F2085" s="31" t="s">
        <v>5927</v>
      </c>
      <c r="G2085" s="42">
        <v>16042.99</v>
      </c>
      <c r="H2085" s="42">
        <v>14750.83</v>
      </c>
      <c r="I2085" s="42">
        <v>15187.22</v>
      </c>
      <c r="J2085" s="42">
        <v>18059.169999999998</v>
      </c>
    </row>
    <row r="2086" spans="1:10" x14ac:dyDescent="0.35">
      <c r="A2086" s="29" t="str">
        <f t="shared" si="42"/>
        <v>54</v>
      </c>
      <c r="B2086" s="29">
        <v>72041</v>
      </c>
      <c r="C2086" s="29" t="s">
        <v>5928</v>
      </c>
      <c r="D2086" s="29" t="s">
        <v>5929</v>
      </c>
      <c r="E2086" s="31" t="s">
        <v>1798</v>
      </c>
      <c r="F2086" s="31" t="s">
        <v>5927</v>
      </c>
      <c r="G2086" s="42">
        <v>16612.77</v>
      </c>
      <c r="H2086" s="42">
        <v>15274.71</v>
      </c>
      <c r="I2086" s="42">
        <v>15726.6</v>
      </c>
      <c r="J2086" s="42">
        <v>18700.55</v>
      </c>
    </row>
    <row r="2087" spans="1:10" x14ac:dyDescent="0.35">
      <c r="A2087" s="29" t="str">
        <f t="shared" si="42"/>
        <v>54</v>
      </c>
      <c r="B2087" s="29">
        <v>72058</v>
      </c>
      <c r="C2087" s="29" t="s">
        <v>5928</v>
      </c>
      <c r="D2087" s="29" t="s">
        <v>5929</v>
      </c>
      <c r="E2087" s="31" t="s">
        <v>1800</v>
      </c>
      <c r="F2087" s="31" t="s">
        <v>5927</v>
      </c>
      <c r="G2087" s="42">
        <v>16228.75</v>
      </c>
      <c r="H2087" s="42">
        <v>14921.62</v>
      </c>
      <c r="I2087" s="42">
        <v>15363.06</v>
      </c>
      <c r="J2087" s="42">
        <v>18268.27</v>
      </c>
    </row>
    <row r="2088" spans="1:10" x14ac:dyDescent="0.35">
      <c r="A2088" s="29" t="str">
        <f t="shared" si="42"/>
        <v>54</v>
      </c>
      <c r="B2088" s="29">
        <v>72082</v>
      </c>
      <c r="C2088" s="29" t="s">
        <v>5928</v>
      </c>
      <c r="D2088" s="29" t="s">
        <v>5929</v>
      </c>
      <c r="E2088" s="31" t="s">
        <v>1802</v>
      </c>
      <c r="F2088" s="31" t="s">
        <v>5927</v>
      </c>
      <c r="G2088" s="42">
        <v>16563.68</v>
      </c>
      <c r="H2088" s="42">
        <v>15229.58</v>
      </c>
      <c r="I2088" s="42">
        <v>15680.13</v>
      </c>
      <c r="J2088" s="42">
        <v>18645.29</v>
      </c>
    </row>
    <row r="2089" spans="1:10" x14ac:dyDescent="0.35">
      <c r="A2089" s="29" t="str">
        <f t="shared" si="42"/>
        <v>54</v>
      </c>
      <c r="B2089" s="29">
        <v>72090</v>
      </c>
      <c r="C2089" s="29" t="s">
        <v>5928</v>
      </c>
      <c r="D2089" s="29" t="s">
        <v>5929</v>
      </c>
      <c r="E2089" s="31" t="s">
        <v>2200</v>
      </c>
      <c r="F2089" s="31" t="s">
        <v>5927</v>
      </c>
      <c r="G2089" s="42">
        <v>13195.09</v>
      </c>
      <c r="H2089" s="42">
        <v>12132.3</v>
      </c>
      <c r="I2089" s="42">
        <v>12491.23</v>
      </c>
      <c r="J2089" s="42">
        <v>14853.36</v>
      </c>
    </row>
    <row r="2090" spans="1:10" x14ac:dyDescent="0.35">
      <c r="A2090" s="29" t="str">
        <f t="shared" si="42"/>
        <v>54</v>
      </c>
      <c r="B2090" s="29">
        <v>72108</v>
      </c>
      <c r="C2090" s="29" t="s">
        <v>5928</v>
      </c>
      <c r="D2090" s="29" t="s">
        <v>5929</v>
      </c>
      <c r="E2090" s="31" t="s">
        <v>1806</v>
      </c>
      <c r="F2090" s="31" t="s">
        <v>5927</v>
      </c>
      <c r="G2090" s="42">
        <v>15579.09</v>
      </c>
      <c r="H2090" s="42">
        <v>14324.29</v>
      </c>
      <c r="I2090" s="42">
        <v>14748.06</v>
      </c>
      <c r="J2090" s="42">
        <v>17536.97</v>
      </c>
    </row>
    <row r="2091" spans="1:10" x14ac:dyDescent="0.35">
      <c r="A2091" s="29" t="str">
        <f t="shared" si="42"/>
        <v>54</v>
      </c>
      <c r="B2091" s="29">
        <v>72116</v>
      </c>
      <c r="C2091" s="29" t="s">
        <v>5928</v>
      </c>
      <c r="D2091" s="29" t="s">
        <v>5929</v>
      </c>
      <c r="E2091" s="31" t="s">
        <v>1808</v>
      </c>
      <c r="F2091" s="31" t="s">
        <v>5927</v>
      </c>
      <c r="G2091" s="42">
        <v>12546.56</v>
      </c>
      <c r="H2091" s="42">
        <v>11536.01</v>
      </c>
      <c r="I2091" s="42">
        <v>11877.3</v>
      </c>
      <c r="J2091" s="42">
        <v>14123.33</v>
      </c>
    </row>
    <row r="2092" spans="1:10" x14ac:dyDescent="0.35">
      <c r="A2092" s="29" t="s">
        <v>1762</v>
      </c>
      <c r="B2092" s="29">
        <v>72116</v>
      </c>
      <c r="C2092" s="29" t="s">
        <v>5815</v>
      </c>
      <c r="D2092" s="29" t="s">
        <v>5817</v>
      </c>
      <c r="E2092" s="32" t="s">
        <v>5816</v>
      </c>
      <c r="F2092" s="31" t="s">
        <v>5926</v>
      </c>
      <c r="G2092" s="42">
        <v>12376.04</v>
      </c>
      <c r="H2092" s="42">
        <v>11379.22</v>
      </c>
      <c r="I2092" s="42">
        <v>11715.87</v>
      </c>
      <c r="J2092" s="42">
        <v>13931.38</v>
      </c>
    </row>
    <row r="2093" spans="1:10" x14ac:dyDescent="0.35">
      <c r="A2093" s="29" t="str">
        <f>TEXT(54,"00")</f>
        <v>54</v>
      </c>
      <c r="B2093" s="29">
        <v>72132</v>
      </c>
      <c r="C2093" s="29" t="s">
        <v>5928</v>
      </c>
      <c r="D2093" s="29" t="s">
        <v>5929</v>
      </c>
      <c r="E2093" s="31" t="s">
        <v>1810</v>
      </c>
      <c r="F2093" s="31" t="s">
        <v>5927</v>
      </c>
      <c r="G2093" s="42">
        <v>12525.05</v>
      </c>
      <c r="H2093" s="42">
        <v>11516.23</v>
      </c>
      <c r="I2093" s="42">
        <v>11856.93</v>
      </c>
      <c r="J2093" s="42">
        <v>14099.12</v>
      </c>
    </row>
    <row r="2094" spans="1:10" x14ac:dyDescent="0.35">
      <c r="A2094" s="29" t="str">
        <f>TEXT(54,"00")</f>
        <v>54</v>
      </c>
      <c r="B2094" s="29">
        <v>72140</v>
      </c>
      <c r="C2094" s="29" t="s">
        <v>5928</v>
      </c>
      <c r="D2094" s="29" t="s">
        <v>5929</v>
      </c>
      <c r="E2094" s="31" t="s">
        <v>1812</v>
      </c>
      <c r="F2094" s="31" t="s">
        <v>5927</v>
      </c>
      <c r="G2094" s="42">
        <v>16747.509999999998</v>
      </c>
      <c r="H2094" s="42">
        <v>15398.6</v>
      </c>
      <c r="I2094" s="42">
        <v>15854.15</v>
      </c>
      <c r="J2094" s="42">
        <v>18852.23</v>
      </c>
    </row>
    <row r="2095" spans="1:10" x14ac:dyDescent="0.35">
      <c r="A2095" s="29" t="s">
        <v>1762</v>
      </c>
      <c r="B2095" s="29">
        <v>72140</v>
      </c>
      <c r="C2095" s="29" t="s">
        <v>5818</v>
      </c>
      <c r="D2095" s="29" t="s">
        <v>5820</v>
      </c>
      <c r="E2095" s="32" t="s">
        <v>5819</v>
      </c>
      <c r="F2095" s="31" t="s">
        <v>5926</v>
      </c>
      <c r="G2095" s="42">
        <v>15655.12</v>
      </c>
      <c r="H2095" s="42">
        <v>14394.2</v>
      </c>
      <c r="I2095" s="42">
        <v>14820.04</v>
      </c>
      <c r="J2095" s="42">
        <v>17622.560000000001</v>
      </c>
    </row>
    <row r="2096" spans="1:10" x14ac:dyDescent="0.35">
      <c r="A2096" s="29" t="str">
        <f t="shared" ref="A2096:A2104" si="43">TEXT(54,"00")</f>
        <v>54</v>
      </c>
      <c r="B2096" s="29">
        <v>72157</v>
      </c>
      <c r="C2096" s="29" t="s">
        <v>5928</v>
      </c>
      <c r="D2096" s="29" t="s">
        <v>5929</v>
      </c>
      <c r="E2096" s="31" t="s">
        <v>1814</v>
      </c>
      <c r="F2096" s="31" t="s">
        <v>5927</v>
      </c>
      <c r="G2096" s="42">
        <v>16071.87</v>
      </c>
      <c r="H2096" s="42">
        <v>14777.37</v>
      </c>
      <c r="I2096" s="42">
        <v>15214.55</v>
      </c>
      <c r="J2096" s="42">
        <v>18091.669999999998</v>
      </c>
    </row>
    <row r="2097" spans="1:10" x14ac:dyDescent="0.35">
      <c r="A2097" s="29" t="str">
        <f t="shared" si="43"/>
        <v>54</v>
      </c>
      <c r="B2097" s="29">
        <v>72173</v>
      </c>
      <c r="C2097" s="29" t="s">
        <v>5928</v>
      </c>
      <c r="D2097" s="29" t="s">
        <v>5929</v>
      </c>
      <c r="E2097" s="31" t="s">
        <v>1816</v>
      </c>
      <c r="F2097" s="31" t="s">
        <v>5927</v>
      </c>
      <c r="G2097" s="42">
        <v>12233.37</v>
      </c>
      <c r="H2097" s="42">
        <v>11248.04</v>
      </c>
      <c r="I2097" s="42">
        <v>11580.81</v>
      </c>
      <c r="J2097" s="42">
        <v>13770.78</v>
      </c>
    </row>
    <row r="2098" spans="1:10" x14ac:dyDescent="0.35">
      <c r="A2098" s="29" t="str">
        <f t="shared" si="43"/>
        <v>54</v>
      </c>
      <c r="B2098" s="29">
        <v>72181</v>
      </c>
      <c r="C2098" s="29" t="s">
        <v>5928</v>
      </c>
      <c r="D2098" s="29" t="s">
        <v>5929</v>
      </c>
      <c r="E2098" s="31" t="s">
        <v>1818</v>
      </c>
      <c r="F2098" s="31" t="s">
        <v>5927</v>
      </c>
      <c r="G2098" s="42">
        <v>16217.2</v>
      </c>
      <c r="H2098" s="42">
        <v>14911</v>
      </c>
      <c r="I2098" s="42">
        <v>15352.13</v>
      </c>
      <c r="J2098" s="42">
        <v>18255.27</v>
      </c>
    </row>
    <row r="2099" spans="1:10" x14ac:dyDescent="0.35">
      <c r="A2099" s="29" t="str">
        <f t="shared" si="43"/>
        <v>54</v>
      </c>
      <c r="B2099" s="29">
        <v>72199</v>
      </c>
      <c r="C2099" s="29" t="s">
        <v>5928</v>
      </c>
      <c r="D2099" s="29" t="s">
        <v>5929</v>
      </c>
      <c r="E2099" s="31" t="s">
        <v>1820</v>
      </c>
      <c r="F2099" s="31" t="s">
        <v>5927</v>
      </c>
      <c r="G2099" s="42">
        <v>16506.900000000001</v>
      </c>
      <c r="H2099" s="42">
        <v>15177.36</v>
      </c>
      <c r="I2099" s="42">
        <v>15626.37</v>
      </c>
      <c r="J2099" s="42">
        <v>18581.37</v>
      </c>
    </row>
    <row r="2100" spans="1:10" x14ac:dyDescent="0.35">
      <c r="A2100" s="29" t="str">
        <f t="shared" si="43"/>
        <v>54</v>
      </c>
      <c r="B2100" s="29">
        <v>72207</v>
      </c>
      <c r="C2100" s="29" t="s">
        <v>5928</v>
      </c>
      <c r="D2100" s="29" t="s">
        <v>5929</v>
      </c>
      <c r="E2100" s="31" t="s">
        <v>1822</v>
      </c>
      <c r="F2100" s="31" t="s">
        <v>5927</v>
      </c>
      <c r="G2100" s="42">
        <v>12219.33</v>
      </c>
      <c r="H2100" s="42">
        <v>11235.13</v>
      </c>
      <c r="I2100" s="42">
        <v>11567.52</v>
      </c>
      <c r="J2100" s="42">
        <v>13754.97</v>
      </c>
    </row>
    <row r="2101" spans="1:10" x14ac:dyDescent="0.35">
      <c r="A2101" s="29" t="str">
        <f t="shared" si="43"/>
        <v>54</v>
      </c>
      <c r="B2101" s="29">
        <v>72215</v>
      </c>
      <c r="C2101" s="29" t="s">
        <v>5928</v>
      </c>
      <c r="D2101" s="29" t="s">
        <v>5929</v>
      </c>
      <c r="E2101" s="31" t="s">
        <v>1824</v>
      </c>
      <c r="F2101" s="31" t="s">
        <v>5927</v>
      </c>
      <c r="G2101" s="42">
        <v>16438.560000000001</v>
      </c>
      <c r="H2101" s="42">
        <v>15114.53</v>
      </c>
      <c r="I2101" s="42">
        <v>15561.68</v>
      </c>
      <c r="J2101" s="42">
        <v>18504.45</v>
      </c>
    </row>
    <row r="2102" spans="1:10" x14ac:dyDescent="0.35">
      <c r="A2102" s="29" t="str">
        <f t="shared" si="43"/>
        <v>54</v>
      </c>
      <c r="B2102" s="29">
        <v>72223</v>
      </c>
      <c r="C2102" s="29" t="s">
        <v>5928</v>
      </c>
      <c r="D2102" s="29" t="s">
        <v>5929</v>
      </c>
      <c r="E2102" s="31" t="s">
        <v>1826</v>
      </c>
      <c r="F2102" s="31" t="s">
        <v>5927</v>
      </c>
      <c r="G2102" s="42">
        <v>15877.45</v>
      </c>
      <c r="H2102" s="42">
        <v>14598.62</v>
      </c>
      <c r="I2102" s="42">
        <v>15030.5</v>
      </c>
      <c r="J2102" s="42">
        <v>17872.82</v>
      </c>
    </row>
    <row r="2103" spans="1:10" x14ac:dyDescent="0.35">
      <c r="A2103" s="29" t="str">
        <f t="shared" si="43"/>
        <v>54</v>
      </c>
      <c r="B2103" s="29">
        <v>72231</v>
      </c>
      <c r="C2103" s="29" t="s">
        <v>5928</v>
      </c>
      <c r="D2103" s="29" t="s">
        <v>5929</v>
      </c>
      <c r="E2103" s="31" t="s">
        <v>1828</v>
      </c>
      <c r="F2103" s="31" t="s">
        <v>5927</v>
      </c>
      <c r="G2103" s="42">
        <v>15046.85</v>
      </c>
      <c r="H2103" s="42">
        <v>13834.92</v>
      </c>
      <c r="I2103" s="42">
        <v>14244.21</v>
      </c>
      <c r="J2103" s="42">
        <v>16937.84</v>
      </c>
    </row>
    <row r="2104" spans="1:10" x14ac:dyDescent="0.35">
      <c r="A2104" s="29" t="str">
        <f t="shared" si="43"/>
        <v>54</v>
      </c>
      <c r="B2104" s="29">
        <v>72249</v>
      </c>
      <c r="C2104" s="29" t="s">
        <v>5928</v>
      </c>
      <c r="D2104" s="29" t="s">
        <v>5929</v>
      </c>
      <c r="E2104" s="31" t="s">
        <v>1830</v>
      </c>
      <c r="F2104" s="31" t="s">
        <v>5927</v>
      </c>
      <c r="G2104" s="42">
        <v>14760.04</v>
      </c>
      <c r="H2104" s="42">
        <v>13571.21</v>
      </c>
      <c r="I2104" s="42">
        <v>13972.7</v>
      </c>
      <c r="J2104" s="42">
        <v>16614.98</v>
      </c>
    </row>
    <row r="2105" spans="1:10" x14ac:dyDescent="0.35">
      <c r="A2105" s="29" t="s">
        <v>1762</v>
      </c>
      <c r="B2105" s="29">
        <v>72249</v>
      </c>
      <c r="C2105" s="29" t="s">
        <v>5821</v>
      </c>
      <c r="D2105" s="29" t="s">
        <v>5823</v>
      </c>
      <c r="E2105" s="32" t="s">
        <v>5822</v>
      </c>
      <c r="F2105" s="31" t="s">
        <v>5926</v>
      </c>
      <c r="G2105" s="42">
        <v>14978.12</v>
      </c>
      <c r="H2105" s="42">
        <v>13771.72</v>
      </c>
      <c r="I2105" s="42">
        <v>14179.15</v>
      </c>
      <c r="J2105" s="42">
        <v>16860.47</v>
      </c>
    </row>
    <row r="2106" spans="1:10" x14ac:dyDescent="0.35">
      <c r="A2106" s="29" t="s">
        <v>1762</v>
      </c>
      <c r="B2106" s="29">
        <v>72249</v>
      </c>
      <c r="C2106" s="29" t="s">
        <v>5824</v>
      </c>
      <c r="D2106" s="29" t="s">
        <v>5826</v>
      </c>
      <c r="E2106" s="32" t="s">
        <v>5825</v>
      </c>
      <c r="F2106" s="31" t="s">
        <v>5926</v>
      </c>
      <c r="G2106" s="42">
        <v>15085.01</v>
      </c>
      <c r="H2106" s="42">
        <v>13870</v>
      </c>
      <c r="I2106" s="42">
        <v>14280.33</v>
      </c>
      <c r="J2106" s="42">
        <v>16980.79</v>
      </c>
    </row>
    <row r="2107" spans="1:10" x14ac:dyDescent="0.35">
      <c r="A2107" s="29" t="str">
        <f>TEXT(54,"00")</f>
        <v>54</v>
      </c>
      <c r="B2107" s="29">
        <v>72256</v>
      </c>
      <c r="C2107" s="29" t="s">
        <v>5928</v>
      </c>
      <c r="D2107" s="29" t="s">
        <v>5929</v>
      </c>
      <c r="E2107" s="31" t="s">
        <v>1832</v>
      </c>
      <c r="F2107" s="31" t="s">
        <v>5927</v>
      </c>
      <c r="G2107" s="42">
        <v>13840.9</v>
      </c>
      <c r="H2107" s="42">
        <v>12726.09</v>
      </c>
      <c r="I2107" s="42">
        <v>13102.58</v>
      </c>
      <c r="J2107" s="42">
        <v>15580.33</v>
      </c>
    </row>
    <row r="2108" spans="1:10" x14ac:dyDescent="0.35">
      <c r="A2108" s="29" t="s">
        <v>1762</v>
      </c>
      <c r="B2108" s="29">
        <v>72256</v>
      </c>
      <c r="C2108" s="29" t="s">
        <v>5827</v>
      </c>
      <c r="D2108" s="29" t="s">
        <v>5829</v>
      </c>
      <c r="E2108" s="32" t="s">
        <v>5828</v>
      </c>
      <c r="F2108" s="31" t="s">
        <v>5926</v>
      </c>
      <c r="G2108" s="42">
        <v>13884.6</v>
      </c>
      <c r="H2108" s="42">
        <v>12766.28</v>
      </c>
      <c r="I2108" s="42">
        <v>13143.96</v>
      </c>
      <c r="J2108" s="42">
        <v>15629.53</v>
      </c>
    </row>
    <row r="2109" spans="1:10" x14ac:dyDescent="0.35">
      <c r="A2109" s="29" t="s">
        <v>1762</v>
      </c>
      <c r="B2109" s="29">
        <v>72256</v>
      </c>
      <c r="C2109" s="29" t="s">
        <v>5830</v>
      </c>
      <c r="D2109" s="29" t="s">
        <v>5832</v>
      </c>
      <c r="E2109" s="32" t="s">
        <v>5831</v>
      </c>
      <c r="F2109" s="31" t="s">
        <v>5926</v>
      </c>
      <c r="G2109" s="42">
        <v>12920.79</v>
      </c>
      <c r="H2109" s="42">
        <v>11880.1</v>
      </c>
      <c r="I2109" s="42">
        <v>12231.56</v>
      </c>
      <c r="J2109" s="42">
        <v>14544.59</v>
      </c>
    </row>
    <row r="2110" spans="1:10" x14ac:dyDescent="0.35">
      <c r="A2110" s="29" t="s">
        <v>1762</v>
      </c>
      <c r="B2110" s="29">
        <v>72256</v>
      </c>
      <c r="C2110" s="29" t="s">
        <v>5833</v>
      </c>
      <c r="D2110" s="29" t="s">
        <v>5835</v>
      </c>
      <c r="E2110" s="32" t="s">
        <v>5834</v>
      </c>
      <c r="F2110" s="31" t="s">
        <v>5926</v>
      </c>
      <c r="G2110" s="42">
        <v>13968.39</v>
      </c>
      <c r="H2110" s="42">
        <v>12843.32</v>
      </c>
      <c r="I2110" s="42">
        <v>13223.28</v>
      </c>
      <c r="J2110" s="42">
        <v>15723.85</v>
      </c>
    </row>
    <row r="2111" spans="1:10" x14ac:dyDescent="0.35">
      <c r="A2111" s="29" t="str">
        <f>TEXT(54,"00")</f>
        <v>54</v>
      </c>
      <c r="B2111" s="29">
        <v>72264</v>
      </c>
      <c r="C2111" s="29" t="s">
        <v>5928</v>
      </c>
      <c r="D2111" s="29" t="s">
        <v>5929</v>
      </c>
      <c r="E2111" s="31" t="s">
        <v>1834</v>
      </c>
      <c r="F2111" s="31" t="s">
        <v>5927</v>
      </c>
      <c r="G2111" s="42">
        <v>15163.31</v>
      </c>
      <c r="H2111" s="42">
        <v>13941.99</v>
      </c>
      <c r="I2111" s="42">
        <v>14354.46</v>
      </c>
      <c r="J2111" s="42">
        <v>17068.93</v>
      </c>
    </row>
    <row r="2112" spans="1:10" x14ac:dyDescent="0.35">
      <c r="A2112" s="29" t="str">
        <f>TEXT(54,"00")</f>
        <v>54</v>
      </c>
      <c r="B2112" s="29">
        <v>72298</v>
      </c>
      <c r="C2112" s="29" t="s">
        <v>5928</v>
      </c>
      <c r="D2112" s="29" t="s">
        <v>5929</v>
      </c>
      <c r="E2112" s="31" t="s">
        <v>1836</v>
      </c>
      <c r="F2112" s="31" t="s">
        <v>5927</v>
      </c>
      <c r="G2112" s="42">
        <v>16567.53</v>
      </c>
      <c r="H2112" s="42">
        <v>15233.11</v>
      </c>
      <c r="I2112" s="42">
        <v>15683.77</v>
      </c>
      <c r="J2112" s="42">
        <v>18649.63</v>
      </c>
    </row>
    <row r="2113" spans="1:10" x14ac:dyDescent="0.35">
      <c r="A2113" s="29" t="str">
        <f>TEXT(54,"00")</f>
        <v>54</v>
      </c>
      <c r="B2113" s="29">
        <v>75325</v>
      </c>
      <c r="C2113" s="29" t="s">
        <v>5928</v>
      </c>
      <c r="D2113" s="29" t="s">
        <v>5929</v>
      </c>
      <c r="E2113" s="31" t="s">
        <v>1838</v>
      </c>
      <c r="F2113" s="31" t="s">
        <v>5927</v>
      </c>
      <c r="G2113" s="42">
        <v>15991.98</v>
      </c>
      <c r="H2113" s="42">
        <v>14703.92</v>
      </c>
      <c r="I2113" s="42">
        <v>15138.93</v>
      </c>
      <c r="J2113" s="42">
        <v>18001.75</v>
      </c>
    </row>
    <row r="2114" spans="1:10" x14ac:dyDescent="0.35">
      <c r="A2114" s="29" t="str">
        <f>TEXT(54,"00")</f>
        <v>54</v>
      </c>
      <c r="B2114" s="29">
        <v>75523</v>
      </c>
      <c r="C2114" s="29" t="s">
        <v>5928</v>
      </c>
      <c r="D2114" s="29" t="s">
        <v>5929</v>
      </c>
      <c r="E2114" s="31" t="s">
        <v>1840</v>
      </c>
      <c r="F2114" s="31" t="s">
        <v>5927</v>
      </c>
      <c r="G2114" s="42">
        <v>16013.16</v>
      </c>
      <c r="H2114" s="42">
        <v>14723.39</v>
      </c>
      <c r="I2114" s="42">
        <v>15158.97</v>
      </c>
      <c r="J2114" s="42">
        <v>18025.580000000002</v>
      </c>
    </row>
    <row r="2115" spans="1:10" x14ac:dyDescent="0.35">
      <c r="A2115" s="29" t="s">
        <v>1762</v>
      </c>
      <c r="B2115" s="29">
        <v>75523</v>
      </c>
      <c r="C2115" s="29" t="s">
        <v>5836</v>
      </c>
      <c r="D2115" s="29" t="s">
        <v>5838</v>
      </c>
      <c r="E2115" s="32" t="s">
        <v>5837</v>
      </c>
      <c r="F2115" s="31" t="s">
        <v>5926</v>
      </c>
      <c r="G2115" s="42">
        <v>16079.74</v>
      </c>
      <c r="H2115" s="42">
        <v>14784.61</v>
      </c>
      <c r="I2115" s="42">
        <v>15222</v>
      </c>
      <c r="J2115" s="42">
        <v>18100.53</v>
      </c>
    </row>
    <row r="2116" spans="1:10" x14ac:dyDescent="0.35">
      <c r="A2116" s="29" t="s">
        <v>1762</v>
      </c>
      <c r="B2116" s="29">
        <v>75523</v>
      </c>
      <c r="C2116" s="29" t="s">
        <v>5839</v>
      </c>
      <c r="D2116" s="29" t="s">
        <v>5841</v>
      </c>
      <c r="E2116" s="32" t="s">
        <v>5840</v>
      </c>
      <c r="F2116" s="31" t="s">
        <v>5926</v>
      </c>
      <c r="G2116" s="42">
        <v>14295.17</v>
      </c>
      <c r="H2116" s="42">
        <v>13143.78</v>
      </c>
      <c r="I2116" s="42">
        <v>13532.63</v>
      </c>
      <c r="J2116" s="42">
        <v>16091.7</v>
      </c>
    </row>
    <row r="2117" spans="1:10" x14ac:dyDescent="0.35">
      <c r="A2117" s="29" t="s">
        <v>1762</v>
      </c>
      <c r="B2117" s="29">
        <v>75523</v>
      </c>
      <c r="C2117" s="29" t="s">
        <v>5842</v>
      </c>
      <c r="D2117" s="29" t="s">
        <v>5844</v>
      </c>
      <c r="E2117" s="32" t="s">
        <v>5843</v>
      </c>
      <c r="F2117" s="31" t="s">
        <v>5926</v>
      </c>
      <c r="G2117" s="42">
        <v>15656.09</v>
      </c>
      <c r="H2117" s="42">
        <v>14395.08</v>
      </c>
      <c r="I2117" s="42">
        <v>14820.95</v>
      </c>
      <c r="J2117" s="42">
        <v>17623.64</v>
      </c>
    </row>
    <row r="2118" spans="1:10" x14ac:dyDescent="0.35">
      <c r="A2118" s="29" t="str">
        <f>TEXT(54,"00")</f>
        <v>54</v>
      </c>
      <c r="B2118" s="29">
        <v>75531</v>
      </c>
      <c r="C2118" s="29" t="s">
        <v>5928</v>
      </c>
      <c r="D2118" s="29" t="s">
        <v>5929</v>
      </c>
      <c r="E2118" s="31" t="s">
        <v>1842</v>
      </c>
      <c r="F2118" s="31" t="s">
        <v>5927</v>
      </c>
      <c r="G2118" s="42">
        <v>15422.21</v>
      </c>
      <c r="H2118" s="42">
        <v>14180.04</v>
      </c>
      <c r="I2118" s="42">
        <v>14599.55</v>
      </c>
      <c r="J2118" s="42">
        <v>17360.37</v>
      </c>
    </row>
    <row r="2119" spans="1:10" x14ac:dyDescent="0.35">
      <c r="A2119" s="29" t="str">
        <f>TEXT(54,"00")</f>
        <v>54</v>
      </c>
      <c r="B2119" s="29">
        <v>76794</v>
      </c>
      <c r="C2119" s="29" t="s">
        <v>5928</v>
      </c>
      <c r="D2119" s="29" t="s">
        <v>5929</v>
      </c>
      <c r="E2119" s="31" t="s">
        <v>1844</v>
      </c>
      <c r="F2119" s="31" t="s">
        <v>5927</v>
      </c>
      <c r="G2119" s="42">
        <v>16017.97</v>
      </c>
      <c r="H2119" s="42">
        <v>14727.82</v>
      </c>
      <c r="I2119" s="42">
        <v>15163.53</v>
      </c>
      <c r="J2119" s="42">
        <v>18031</v>
      </c>
    </row>
    <row r="2120" spans="1:10" x14ac:dyDescent="0.35">
      <c r="A2120" s="29" t="str">
        <f>TEXT(54,"00")</f>
        <v>54</v>
      </c>
      <c r="B2120" s="29">
        <v>76836</v>
      </c>
      <c r="C2120" s="29" t="s">
        <v>5928</v>
      </c>
      <c r="D2120" s="29" t="s">
        <v>5929</v>
      </c>
      <c r="E2120" s="31" t="s">
        <v>1846</v>
      </c>
      <c r="F2120" s="31" t="s">
        <v>5927</v>
      </c>
      <c r="G2120" s="42">
        <v>14289.4</v>
      </c>
      <c r="H2120" s="42">
        <v>13138.47</v>
      </c>
      <c r="I2120" s="42">
        <v>13527.16</v>
      </c>
      <c r="J2120" s="42">
        <v>16085.2</v>
      </c>
    </row>
    <row r="2121" spans="1:10" x14ac:dyDescent="0.35">
      <c r="A2121" s="29" t="str">
        <f t="shared" ref="A2121:A2129" si="44">TEXT(55,"00")</f>
        <v>55</v>
      </c>
      <c r="B2121" s="29">
        <v>72306</v>
      </c>
      <c r="C2121" s="29" t="s">
        <v>5928</v>
      </c>
      <c r="D2121" s="29" t="s">
        <v>5929</v>
      </c>
      <c r="E2121" s="31" t="s">
        <v>1849</v>
      </c>
      <c r="F2121" s="31" t="s">
        <v>5927</v>
      </c>
      <c r="G2121" s="42">
        <v>12363.13</v>
      </c>
      <c r="H2121" s="42">
        <v>11367.35</v>
      </c>
      <c r="I2121" s="42">
        <v>11703.65</v>
      </c>
      <c r="J2121" s="42">
        <v>13916.85</v>
      </c>
    </row>
    <row r="2122" spans="1:10" x14ac:dyDescent="0.35">
      <c r="A2122" s="29" t="str">
        <f t="shared" si="44"/>
        <v>55</v>
      </c>
      <c r="B2122" s="29">
        <v>72348</v>
      </c>
      <c r="C2122" s="29" t="s">
        <v>5928</v>
      </c>
      <c r="D2122" s="29" t="s">
        <v>5929</v>
      </c>
      <c r="E2122" s="31" t="s">
        <v>1851</v>
      </c>
      <c r="F2122" s="31" t="s">
        <v>5927</v>
      </c>
      <c r="G2122" s="42">
        <v>13247.06</v>
      </c>
      <c r="H2122" s="42">
        <v>12180.09</v>
      </c>
      <c r="I2122" s="42">
        <v>12540.43</v>
      </c>
      <c r="J2122" s="42">
        <v>14911.86</v>
      </c>
    </row>
    <row r="2123" spans="1:10" x14ac:dyDescent="0.35">
      <c r="A2123" s="29" t="str">
        <f t="shared" si="44"/>
        <v>55</v>
      </c>
      <c r="B2123" s="29">
        <v>72355</v>
      </c>
      <c r="C2123" s="29" t="s">
        <v>5928</v>
      </c>
      <c r="D2123" s="29" t="s">
        <v>5929</v>
      </c>
      <c r="E2123" s="31" t="s">
        <v>1853</v>
      </c>
      <c r="F2123" s="31" t="s">
        <v>5927</v>
      </c>
      <c r="G2123" s="42">
        <v>12679.21</v>
      </c>
      <c r="H2123" s="42">
        <v>11657.98</v>
      </c>
      <c r="I2123" s="42">
        <v>12002.87</v>
      </c>
      <c r="J2123" s="42">
        <v>14272.65</v>
      </c>
    </row>
    <row r="2124" spans="1:10" x14ac:dyDescent="0.35">
      <c r="A2124" s="29" t="str">
        <f t="shared" si="44"/>
        <v>55</v>
      </c>
      <c r="B2124" s="29">
        <v>72363</v>
      </c>
      <c r="C2124" s="29" t="s">
        <v>5928</v>
      </c>
      <c r="D2124" s="29" t="s">
        <v>5929</v>
      </c>
      <c r="E2124" s="31" t="s">
        <v>1855</v>
      </c>
      <c r="F2124" s="31" t="s">
        <v>5927</v>
      </c>
      <c r="G2124" s="42">
        <v>13754.27</v>
      </c>
      <c r="H2124" s="42">
        <v>12646.45</v>
      </c>
      <c r="I2124" s="42">
        <v>13020.58</v>
      </c>
      <c r="J2124" s="42">
        <v>15482.82</v>
      </c>
    </row>
    <row r="2125" spans="1:10" x14ac:dyDescent="0.35">
      <c r="A2125" s="29" t="str">
        <f t="shared" si="44"/>
        <v>55</v>
      </c>
      <c r="B2125" s="29">
        <v>72371</v>
      </c>
      <c r="C2125" s="29" t="s">
        <v>5928</v>
      </c>
      <c r="D2125" s="29" t="s">
        <v>5929</v>
      </c>
      <c r="E2125" s="31" t="s">
        <v>1857</v>
      </c>
      <c r="F2125" s="31" t="s">
        <v>5927</v>
      </c>
      <c r="G2125" s="42">
        <v>12403.44</v>
      </c>
      <c r="H2125" s="42">
        <v>11404.42</v>
      </c>
      <c r="I2125" s="42">
        <v>11741.81</v>
      </c>
      <c r="J2125" s="42">
        <v>13962.22</v>
      </c>
    </row>
    <row r="2126" spans="1:10" x14ac:dyDescent="0.35">
      <c r="A2126" s="29" t="str">
        <f t="shared" si="44"/>
        <v>55</v>
      </c>
      <c r="B2126" s="29">
        <v>72389</v>
      </c>
      <c r="C2126" s="29" t="s">
        <v>5928</v>
      </c>
      <c r="D2126" s="29" t="s">
        <v>5929</v>
      </c>
      <c r="E2126" s="31" t="s">
        <v>1859</v>
      </c>
      <c r="F2126" s="31" t="s">
        <v>5927</v>
      </c>
      <c r="G2126" s="42">
        <v>12260.32</v>
      </c>
      <c r="H2126" s="42">
        <v>11272.82</v>
      </c>
      <c r="I2126" s="42">
        <v>11606.32</v>
      </c>
      <c r="J2126" s="42">
        <v>13801.11</v>
      </c>
    </row>
    <row r="2127" spans="1:10" x14ac:dyDescent="0.35">
      <c r="A2127" s="29" t="str">
        <f t="shared" si="44"/>
        <v>55</v>
      </c>
      <c r="B2127" s="29">
        <v>72397</v>
      </c>
      <c r="C2127" s="29" t="s">
        <v>5928</v>
      </c>
      <c r="D2127" s="29" t="s">
        <v>5929</v>
      </c>
      <c r="E2127" s="31" t="s">
        <v>1861</v>
      </c>
      <c r="F2127" s="31" t="s">
        <v>5927</v>
      </c>
      <c r="G2127" s="42">
        <v>12305.38</v>
      </c>
      <c r="H2127" s="42">
        <v>11314.26</v>
      </c>
      <c r="I2127" s="42">
        <v>11648.98</v>
      </c>
      <c r="J2127" s="42">
        <v>13851.84</v>
      </c>
    </row>
    <row r="2128" spans="1:10" x14ac:dyDescent="0.35">
      <c r="A2128" s="29" t="str">
        <f t="shared" si="44"/>
        <v>55</v>
      </c>
      <c r="B2128" s="29">
        <v>72405</v>
      </c>
      <c r="C2128" s="29" t="s">
        <v>5928</v>
      </c>
      <c r="D2128" s="29" t="s">
        <v>5929</v>
      </c>
      <c r="E2128" s="31" t="s">
        <v>1863</v>
      </c>
      <c r="F2128" s="31" t="s">
        <v>5927</v>
      </c>
      <c r="G2128" s="42">
        <v>12406.84</v>
      </c>
      <c r="H2128" s="42">
        <v>11407.54</v>
      </c>
      <c r="I2128" s="42">
        <v>11745.02</v>
      </c>
      <c r="J2128" s="42">
        <v>13966.05</v>
      </c>
    </row>
    <row r="2129" spans="1:10" x14ac:dyDescent="0.35">
      <c r="A2129" s="29" t="str">
        <f t="shared" si="44"/>
        <v>55</v>
      </c>
      <c r="B2129" s="29">
        <v>72413</v>
      </c>
      <c r="C2129" s="29" t="s">
        <v>5928</v>
      </c>
      <c r="D2129" s="29" t="s">
        <v>5929</v>
      </c>
      <c r="E2129" s="31" t="s">
        <v>1865</v>
      </c>
      <c r="F2129" s="31" t="s">
        <v>5927</v>
      </c>
      <c r="G2129" s="42">
        <v>12316.71</v>
      </c>
      <c r="H2129" s="42">
        <v>11324.67</v>
      </c>
      <c r="I2129" s="42">
        <v>11659.7</v>
      </c>
      <c r="J2129" s="42">
        <v>13864.59</v>
      </c>
    </row>
    <row r="2130" spans="1:10" x14ac:dyDescent="0.35">
      <c r="A2130" s="29" t="s">
        <v>1847</v>
      </c>
      <c r="B2130" s="29">
        <v>72413</v>
      </c>
      <c r="C2130" s="29" t="s">
        <v>5845</v>
      </c>
      <c r="D2130" s="29" t="s">
        <v>5847</v>
      </c>
      <c r="E2130" s="32" t="s">
        <v>5846</v>
      </c>
      <c r="F2130" s="31" t="s">
        <v>5926</v>
      </c>
      <c r="G2130" s="42">
        <v>12316.25</v>
      </c>
      <c r="H2130" s="42">
        <v>11324.25</v>
      </c>
      <c r="I2130" s="42">
        <v>11659.27</v>
      </c>
      <c r="J2130" s="42">
        <v>13864.08</v>
      </c>
    </row>
    <row r="2131" spans="1:10" ht="31" x14ac:dyDescent="0.35">
      <c r="A2131" s="29" t="s">
        <v>1847</v>
      </c>
      <c r="B2131" s="29">
        <v>72413</v>
      </c>
      <c r="C2131" s="29" t="s">
        <v>5848</v>
      </c>
      <c r="D2131" s="29" t="s">
        <v>5850</v>
      </c>
      <c r="E2131" s="32" t="s">
        <v>5849</v>
      </c>
      <c r="F2131" s="31" t="s">
        <v>5926</v>
      </c>
      <c r="G2131" s="42">
        <v>12038.84</v>
      </c>
      <c r="H2131" s="42">
        <v>11069.18</v>
      </c>
      <c r="I2131" s="42">
        <v>11396.66</v>
      </c>
      <c r="J2131" s="42">
        <v>13551.8</v>
      </c>
    </row>
    <row r="2132" spans="1:10" x14ac:dyDescent="0.35">
      <c r="A2132" s="29" t="str">
        <f>TEXT(55,"00")</f>
        <v>55</v>
      </c>
      <c r="B2132" s="29">
        <v>72421</v>
      </c>
      <c r="C2132" s="29" t="s">
        <v>5928</v>
      </c>
      <c r="D2132" s="29" t="s">
        <v>5929</v>
      </c>
      <c r="E2132" s="31" t="s">
        <v>1867</v>
      </c>
      <c r="F2132" s="31" t="s">
        <v>5927</v>
      </c>
      <c r="G2132" s="42">
        <v>12864</v>
      </c>
      <c r="H2132" s="42">
        <v>11827.89</v>
      </c>
      <c r="I2132" s="42">
        <v>12177.8</v>
      </c>
      <c r="J2132" s="42">
        <v>14480.67</v>
      </c>
    </row>
    <row r="2133" spans="1:10" x14ac:dyDescent="0.35">
      <c r="A2133" s="29" t="str">
        <f>TEXT(55,"00")</f>
        <v>55</v>
      </c>
      <c r="B2133" s="29">
        <v>75184</v>
      </c>
      <c r="C2133" s="29" t="s">
        <v>5928</v>
      </c>
      <c r="D2133" s="29" t="s">
        <v>5929</v>
      </c>
      <c r="E2133" s="31" t="s">
        <v>1869</v>
      </c>
      <c r="F2133" s="31" t="s">
        <v>5927</v>
      </c>
      <c r="G2133" s="42">
        <v>12448.05</v>
      </c>
      <c r="H2133" s="42">
        <v>11445.44</v>
      </c>
      <c r="I2133" s="42">
        <v>11784.04</v>
      </c>
      <c r="J2133" s="42">
        <v>14012.44</v>
      </c>
    </row>
    <row r="2134" spans="1:10" x14ac:dyDescent="0.35">
      <c r="A2134" s="29" t="s">
        <v>1870</v>
      </c>
      <c r="B2134" s="29">
        <v>10561</v>
      </c>
      <c r="C2134" s="29" t="s">
        <v>5851</v>
      </c>
      <c r="D2134" s="29" t="s">
        <v>5853</v>
      </c>
      <c r="E2134" s="32" t="s">
        <v>5852</v>
      </c>
      <c r="F2134" s="31" t="s">
        <v>5926</v>
      </c>
      <c r="G2134" s="42">
        <v>15451.08</v>
      </c>
      <c r="H2134" s="42">
        <v>14206.59</v>
      </c>
      <c r="I2134" s="42">
        <v>14626.88</v>
      </c>
      <c r="J2134" s="42">
        <v>17392.87</v>
      </c>
    </row>
    <row r="2135" spans="1:10" ht="31" x14ac:dyDescent="0.35">
      <c r="A2135" s="29" t="s">
        <v>1870</v>
      </c>
      <c r="B2135" s="29">
        <v>10561</v>
      </c>
      <c r="C2135" s="29" t="s">
        <v>5854</v>
      </c>
      <c r="D2135" s="29" t="s">
        <v>5856</v>
      </c>
      <c r="E2135" s="32" t="s">
        <v>5855</v>
      </c>
      <c r="F2135" s="31" t="s">
        <v>5926</v>
      </c>
      <c r="G2135" s="42">
        <v>12140.97</v>
      </c>
      <c r="H2135" s="42">
        <v>11163.09</v>
      </c>
      <c r="I2135" s="42">
        <v>11493.34</v>
      </c>
      <c r="J2135" s="42">
        <v>13666.77</v>
      </c>
    </row>
    <row r="2136" spans="1:10" x14ac:dyDescent="0.35">
      <c r="A2136" s="29" t="s">
        <v>1870</v>
      </c>
      <c r="B2136" s="29">
        <v>10561</v>
      </c>
      <c r="C2136" s="29" t="s">
        <v>5857</v>
      </c>
      <c r="D2136" s="29" t="s">
        <v>5859</v>
      </c>
      <c r="E2136" s="32" t="s">
        <v>5858</v>
      </c>
      <c r="F2136" s="31" t="s">
        <v>5926</v>
      </c>
      <c r="G2136" s="42">
        <v>11787.24</v>
      </c>
      <c r="H2136" s="42">
        <v>10837.85</v>
      </c>
      <c r="I2136" s="42">
        <v>11158.48</v>
      </c>
      <c r="J2136" s="42">
        <v>13268.59</v>
      </c>
    </row>
    <row r="2137" spans="1:10" x14ac:dyDescent="0.35">
      <c r="A2137" s="29" t="s">
        <v>1870</v>
      </c>
      <c r="B2137" s="29">
        <v>10561</v>
      </c>
      <c r="C2137" s="29" t="s">
        <v>5860</v>
      </c>
      <c r="D2137" s="29" t="s">
        <v>5862</v>
      </c>
      <c r="E2137" s="32" t="s">
        <v>5861</v>
      </c>
      <c r="F2137" s="31" t="s">
        <v>5926</v>
      </c>
      <c r="G2137" s="42">
        <v>12275.04</v>
      </c>
      <c r="H2137" s="42">
        <v>11286.36</v>
      </c>
      <c r="I2137" s="42">
        <v>11620.25</v>
      </c>
      <c r="J2137" s="42">
        <v>13817.68</v>
      </c>
    </row>
    <row r="2138" spans="1:10" x14ac:dyDescent="0.35">
      <c r="A2138" s="29" t="s">
        <v>1870</v>
      </c>
      <c r="B2138" s="29">
        <v>10561</v>
      </c>
      <c r="C2138" s="29" t="s">
        <v>5863</v>
      </c>
      <c r="D2138" s="29" t="s">
        <v>5865</v>
      </c>
      <c r="E2138" s="32" t="s">
        <v>5864</v>
      </c>
      <c r="F2138" s="31" t="s">
        <v>5926</v>
      </c>
      <c r="G2138" s="42">
        <v>11498.73</v>
      </c>
      <c r="H2138" s="42">
        <v>10572.58</v>
      </c>
      <c r="I2138" s="42">
        <v>10885.36</v>
      </c>
      <c r="J2138" s="42">
        <v>12943.82</v>
      </c>
    </row>
    <row r="2139" spans="1:10" x14ac:dyDescent="0.35">
      <c r="A2139" s="29" t="str">
        <f>TEXT(56,"00")</f>
        <v>56</v>
      </c>
      <c r="B2139" s="29">
        <v>72447</v>
      </c>
      <c r="C2139" s="29" t="s">
        <v>5928</v>
      </c>
      <c r="D2139" s="29" t="s">
        <v>5929</v>
      </c>
      <c r="E2139" s="31" t="s">
        <v>1872</v>
      </c>
      <c r="F2139" s="31" t="s">
        <v>5927</v>
      </c>
      <c r="G2139" s="42">
        <v>13790.85</v>
      </c>
      <c r="H2139" s="42">
        <v>12680.08</v>
      </c>
      <c r="I2139" s="42">
        <v>13055.21</v>
      </c>
      <c r="J2139" s="42">
        <v>15523.99</v>
      </c>
    </row>
    <row r="2140" spans="1:10" x14ac:dyDescent="0.35">
      <c r="A2140" s="29" t="str">
        <f>TEXT(56,"00")</f>
        <v>56</v>
      </c>
      <c r="B2140" s="29">
        <v>72454</v>
      </c>
      <c r="C2140" s="29" t="s">
        <v>5928</v>
      </c>
      <c r="D2140" s="29" t="s">
        <v>5929</v>
      </c>
      <c r="E2140" s="31" t="s">
        <v>1874</v>
      </c>
      <c r="F2140" s="31" t="s">
        <v>5927</v>
      </c>
      <c r="G2140" s="42">
        <v>14795.65</v>
      </c>
      <c r="H2140" s="42">
        <v>13603.95</v>
      </c>
      <c r="I2140" s="42">
        <v>14006.41</v>
      </c>
      <c r="J2140" s="42">
        <v>16655.07</v>
      </c>
    </row>
    <row r="2141" spans="1:10" x14ac:dyDescent="0.35">
      <c r="A2141" s="29" t="str">
        <f>TEXT(56,"00")</f>
        <v>56</v>
      </c>
      <c r="B2141" s="29">
        <v>72462</v>
      </c>
      <c r="C2141" s="29" t="s">
        <v>5928</v>
      </c>
      <c r="D2141" s="29" t="s">
        <v>5929</v>
      </c>
      <c r="E2141" s="31" t="s">
        <v>1876</v>
      </c>
      <c r="F2141" s="31" t="s">
        <v>5927</v>
      </c>
      <c r="G2141" s="42">
        <v>15503.06</v>
      </c>
      <c r="H2141" s="42">
        <v>14254.38</v>
      </c>
      <c r="I2141" s="42">
        <v>14676.08</v>
      </c>
      <c r="J2141" s="42">
        <v>17451.38</v>
      </c>
    </row>
    <row r="2142" spans="1:10" x14ac:dyDescent="0.35">
      <c r="A2142" s="29" t="str">
        <f>TEXT(56,"00")</f>
        <v>56</v>
      </c>
      <c r="B2142" s="29">
        <v>72470</v>
      </c>
      <c r="C2142" s="29" t="s">
        <v>5928</v>
      </c>
      <c r="D2142" s="29" t="s">
        <v>5929</v>
      </c>
      <c r="E2142" s="31" t="s">
        <v>1878</v>
      </c>
      <c r="F2142" s="31" t="s">
        <v>5927</v>
      </c>
      <c r="G2142" s="42">
        <v>12294.29</v>
      </c>
      <c r="H2142" s="42">
        <v>11304.06</v>
      </c>
      <c r="I2142" s="42">
        <v>11638.48</v>
      </c>
      <c r="J2142" s="42">
        <v>13839.35</v>
      </c>
    </row>
    <row r="2143" spans="1:10" x14ac:dyDescent="0.35">
      <c r="A2143" s="29" t="s">
        <v>1870</v>
      </c>
      <c r="B2143" s="29">
        <v>72470</v>
      </c>
      <c r="C2143" s="29" t="s">
        <v>5866</v>
      </c>
      <c r="D2143" s="29" t="s">
        <v>5868</v>
      </c>
      <c r="E2143" s="32" t="s">
        <v>5867</v>
      </c>
      <c r="F2143" s="31" t="s">
        <v>5926</v>
      </c>
      <c r="G2143" s="42">
        <v>12138.94</v>
      </c>
      <c r="H2143" s="42">
        <v>11161.22</v>
      </c>
      <c r="I2143" s="42">
        <v>11491.41</v>
      </c>
      <c r="J2143" s="42">
        <v>13664.48</v>
      </c>
    </row>
    <row r="2144" spans="1:10" x14ac:dyDescent="0.35">
      <c r="A2144" s="29" t="str">
        <f>TEXT(56,"00")</f>
        <v>56</v>
      </c>
      <c r="B2144" s="29">
        <v>72504</v>
      </c>
      <c r="C2144" s="29" t="s">
        <v>5928</v>
      </c>
      <c r="D2144" s="29" t="s">
        <v>5929</v>
      </c>
      <c r="E2144" s="31" t="s">
        <v>1880</v>
      </c>
      <c r="F2144" s="31" t="s">
        <v>5927</v>
      </c>
      <c r="G2144" s="42">
        <v>13194.13</v>
      </c>
      <c r="H2144" s="42">
        <v>12131.42</v>
      </c>
      <c r="I2144" s="42">
        <v>12490.31</v>
      </c>
      <c r="J2144" s="42">
        <v>14852.28</v>
      </c>
    </row>
    <row r="2145" spans="1:10" x14ac:dyDescent="0.35">
      <c r="A2145" s="29" t="str">
        <f>TEXT(56,"00")</f>
        <v>56</v>
      </c>
      <c r="B2145" s="29">
        <v>72512</v>
      </c>
      <c r="C2145" s="29" t="s">
        <v>5928</v>
      </c>
      <c r="D2145" s="29" t="s">
        <v>5929</v>
      </c>
      <c r="E2145" s="31" t="s">
        <v>917</v>
      </c>
      <c r="F2145" s="31" t="s">
        <v>5927</v>
      </c>
      <c r="G2145" s="42">
        <v>15210.47</v>
      </c>
      <c r="H2145" s="42">
        <v>13985.36</v>
      </c>
      <c r="I2145" s="42">
        <v>14399.1</v>
      </c>
      <c r="J2145" s="42">
        <v>17122.02</v>
      </c>
    </row>
    <row r="2146" spans="1:10" x14ac:dyDescent="0.35">
      <c r="A2146" s="29" t="str">
        <f>TEXT(56,"00")</f>
        <v>56</v>
      </c>
      <c r="B2146" s="29">
        <v>72520</v>
      </c>
      <c r="C2146" s="29" t="s">
        <v>5928</v>
      </c>
      <c r="D2146" s="29" t="s">
        <v>5929</v>
      </c>
      <c r="E2146" s="31" t="s">
        <v>1883</v>
      </c>
      <c r="F2146" s="31" t="s">
        <v>5927</v>
      </c>
      <c r="G2146" s="42">
        <v>12444.43</v>
      </c>
      <c r="H2146" s="42">
        <v>11442.11</v>
      </c>
      <c r="I2146" s="42">
        <v>11780.61</v>
      </c>
      <c r="J2146" s="42">
        <v>14008.36</v>
      </c>
    </row>
    <row r="2147" spans="1:10" x14ac:dyDescent="0.35">
      <c r="A2147" s="29" t="s">
        <v>1870</v>
      </c>
      <c r="B2147" s="29">
        <v>72520</v>
      </c>
      <c r="C2147" s="29" t="s">
        <v>5869</v>
      </c>
      <c r="D2147" s="29" t="s">
        <v>5871</v>
      </c>
      <c r="E2147" s="32" t="s">
        <v>5870</v>
      </c>
      <c r="F2147" s="31" t="s">
        <v>5926</v>
      </c>
      <c r="G2147" s="42">
        <v>12218.88</v>
      </c>
      <c r="H2147" s="42">
        <v>11234.72</v>
      </c>
      <c r="I2147" s="42">
        <v>11567.09</v>
      </c>
      <c r="J2147" s="42">
        <v>13754.46</v>
      </c>
    </row>
    <row r="2148" spans="1:10" x14ac:dyDescent="0.35">
      <c r="A2148" s="29" t="str">
        <f>TEXT(56,"00")</f>
        <v>56</v>
      </c>
      <c r="B2148" s="29">
        <v>72538</v>
      </c>
      <c r="C2148" s="29" t="s">
        <v>5928</v>
      </c>
      <c r="D2148" s="29" t="s">
        <v>5929</v>
      </c>
      <c r="E2148" s="31" t="s">
        <v>1885</v>
      </c>
      <c r="F2148" s="31" t="s">
        <v>5927</v>
      </c>
      <c r="G2148" s="42">
        <v>16043.96</v>
      </c>
      <c r="H2148" s="42">
        <v>14751.71</v>
      </c>
      <c r="I2148" s="42">
        <v>15188.13</v>
      </c>
      <c r="J2148" s="42">
        <v>18060.25</v>
      </c>
    </row>
    <row r="2149" spans="1:10" x14ac:dyDescent="0.35">
      <c r="A2149" s="29" t="str">
        <f>TEXT(56,"00")</f>
        <v>56</v>
      </c>
      <c r="B2149" s="29">
        <v>72546</v>
      </c>
      <c r="C2149" s="29" t="s">
        <v>5928</v>
      </c>
      <c r="D2149" s="29" t="s">
        <v>5929</v>
      </c>
      <c r="E2149" s="31" t="s">
        <v>1887</v>
      </c>
      <c r="F2149" s="31" t="s">
        <v>5927</v>
      </c>
      <c r="G2149" s="42">
        <v>14402.97</v>
      </c>
      <c r="H2149" s="42">
        <v>13242.9</v>
      </c>
      <c r="I2149" s="42">
        <v>13634.68</v>
      </c>
      <c r="J2149" s="42">
        <v>16213.04</v>
      </c>
    </row>
    <row r="2150" spans="1:10" x14ac:dyDescent="0.35">
      <c r="A2150" s="29" t="s">
        <v>1870</v>
      </c>
      <c r="B2150" s="29">
        <v>72546</v>
      </c>
      <c r="C2150" s="29" t="s">
        <v>5872</v>
      </c>
      <c r="D2150" s="29" t="s">
        <v>5874</v>
      </c>
      <c r="E2150" s="32" t="s">
        <v>5873</v>
      </c>
      <c r="F2150" s="31" t="s">
        <v>5926</v>
      </c>
      <c r="G2150" s="42">
        <v>11805.13</v>
      </c>
      <c r="H2150" s="42">
        <v>10854.3</v>
      </c>
      <c r="I2150" s="42">
        <v>11175.42</v>
      </c>
      <c r="J2150" s="42">
        <v>13288.72</v>
      </c>
    </row>
    <row r="2151" spans="1:10" ht="31" x14ac:dyDescent="0.35">
      <c r="A2151" s="29" t="s">
        <v>1870</v>
      </c>
      <c r="B2151" s="29">
        <v>72546</v>
      </c>
      <c r="C2151" s="29" t="s">
        <v>5875</v>
      </c>
      <c r="D2151" s="29" t="s">
        <v>5877</v>
      </c>
      <c r="E2151" s="32" t="s">
        <v>5876</v>
      </c>
      <c r="F2151" s="31" t="s">
        <v>5926</v>
      </c>
      <c r="G2151" s="42">
        <v>12252.84</v>
      </c>
      <c r="H2151" s="42">
        <v>11265.95</v>
      </c>
      <c r="I2151" s="42">
        <v>11599.24</v>
      </c>
      <c r="J2151" s="42">
        <v>13792.7</v>
      </c>
    </row>
    <row r="2152" spans="1:10" x14ac:dyDescent="0.35">
      <c r="A2152" s="29" t="str">
        <f>TEXT(56,"00")</f>
        <v>56</v>
      </c>
      <c r="B2152" s="29">
        <v>72553</v>
      </c>
      <c r="C2152" s="29" t="s">
        <v>5928</v>
      </c>
      <c r="D2152" s="29" t="s">
        <v>5929</v>
      </c>
      <c r="E2152" s="31" t="s">
        <v>1889</v>
      </c>
      <c r="F2152" s="31" t="s">
        <v>5927</v>
      </c>
      <c r="G2152" s="42">
        <v>12206.87</v>
      </c>
      <c r="H2152" s="42">
        <v>11223.68</v>
      </c>
      <c r="I2152" s="42">
        <v>11555.73</v>
      </c>
      <c r="J2152" s="42">
        <v>13740.95</v>
      </c>
    </row>
    <row r="2153" spans="1:10" x14ac:dyDescent="0.35">
      <c r="A2153" s="29" t="s">
        <v>1870</v>
      </c>
      <c r="B2153" s="29">
        <v>72553</v>
      </c>
      <c r="C2153" s="29" t="s">
        <v>5878</v>
      </c>
      <c r="D2153" s="29" t="s">
        <v>5880</v>
      </c>
      <c r="E2153" s="32" t="s">
        <v>5879</v>
      </c>
      <c r="F2153" s="31" t="s">
        <v>5926</v>
      </c>
      <c r="G2153" s="42">
        <v>14145.03</v>
      </c>
      <c r="H2153" s="42">
        <v>13005.73</v>
      </c>
      <c r="I2153" s="42">
        <v>13390.5</v>
      </c>
      <c r="J2153" s="42">
        <v>15922.69</v>
      </c>
    </row>
    <row r="2154" spans="1:10" ht="31" x14ac:dyDescent="0.35">
      <c r="A2154" s="29" t="s">
        <v>1870</v>
      </c>
      <c r="B2154" s="29">
        <v>72553</v>
      </c>
      <c r="C2154" s="29" t="s">
        <v>5881</v>
      </c>
      <c r="D2154" s="29" t="s">
        <v>5883</v>
      </c>
      <c r="E2154" s="32" t="s">
        <v>5882</v>
      </c>
      <c r="F2154" s="31" t="s">
        <v>5926</v>
      </c>
      <c r="G2154" s="42">
        <v>12407.06</v>
      </c>
      <c r="H2154" s="42">
        <v>11407.75</v>
      </c>
      <c r="I2154" s="42">
        <v>11745.24</v>
      </c>
      <c r="J2154" s="42">
        <v>13966.3</v>
      </c>
    </row>
    <row r="2155" spans="1:10" x14ac:dyDescent="0.35">
      <c r="A2155" s="29" t="str">
        <f t="shared" ref="A2155:A2162" si="45">TEXT(56,"00")</f>
        <v>56</v>
      </c>
      <c r="B2155" s="29">
        <v>72561</v>
      </c>
      <c r="C2155" s="29" t="s">
        <v>5928</v>
      </c>
      <c r="D2155" s="29" t="s">
        <v>5929</v>
      </c>
      <c r="E2155" s="31" t="s">
        <v>1891</v>
      </c>
      <c r="F2155" s="31" t="s">
        <v>5927</v>
      </c>
      <c r="G2155" s="42">
        <v>14902.48</v>
      </c>
      <c r="H2155" s="42">
        <v>13702.18</v>
      </c>
      <c r="I2155" s="42">
        <v>14107.54</v>
      </c>
      <c r="J2155" s="42">
        <v>16775.330000000002</v>
      </c>
    </row>
    <row r="2156" spans="1:10" x14ac:dyDescent="0.35">
      <c r="A2156" s="29" t="str">
        <f t="shared" si="45"/>
        <v>56</v>
      </c>
      <c r="B2156" s="29">
        <v>72579</v>
      </c>
      <c r="C2156" s="29" t="s">
        <v>5928</v>
      </c>
      <c r="D2156" s="29" t="s">
        <v>5929</v>
      </c>
      <c r="E2156" s="31" t="s">
        <v>1893</v>
      </c>
      <c r="F2156" s="31" t="s">
        <v>5927</v>
      </c>
      <c r="G2156" s="42">
        <v>11742.4</v>
      </c>
      <c r="H2156" s="42">
        <v>10796.62</v>
      </c>
      <c r="I2156" s="42">
        <v>11116.03</v>
      </c>
      <c r="J2156" s="42">
        <v>13218.11</v>
      </c>
    </row>
    <row r="2157" spans="1:10" x14ac:dyDescent="0.35">
      <c r="A2157" s="29" t="str">
        <f t="shared" si="45"/>
        <v>56</v>
      </c>
      <c r="B2157" s="29">
        <v>72603</v>
      </c>
      <c r="C2157" s="29" t="s">
        <v>5928</v>
      </c>
      <c r="D2157" s="29" t="s">
        <v>5929</v>
      </c>
      <c r="E2157" s="31" t="s">
        <v>1895</v>
      </c>
      <c r="F2157" s="31" t="s">
        <v>5927</v>
      </c>
      <c r="G2157" s="42">
        <v>12412.95</v>
      </c>
      <c r="H2157" s="42">
        <v>11413.16</v>
      </c>
      <c r="I2157" s="42">
        <v>11750.81</v>
      </c>
      <c r="J2157" s="42">
        <v>13972.93</v>
      </c>
    </row>
    <row r="2158" spans="1:10" x14ac:dyDescent="0.35">
      <c r="A2158" s="29" t="str">
        <f t="shared" si="45"/>
        <v>56</v>
      </c>
      <c r="B2158" s="29">
        <v>72611</v>
      </c>
      <c r="C2158" s="29" t="s">
        <v>5928</v>
      </c>
      <c r="D2158" s="29" t="s">
        <v>5929</v>
      </c>
      <c r="E2158" s="31" t="s">
        <v>1897</v>
      </c>
      <c r="F2158" s="31" t="s">
        <v>5927</v>
      </c>
      <c r="G2158" s="42">
        <v>15194.11</v>
      </c>
      <c r="H2158" s="42">
        <v>13970.31</v>
      </c>
      <c r="I2158" s="42">
        <v>14383.61</v>
      </c>
      <c r="J2158" s="42">
        <v>17103.599999999999</v>
      </c>
    </row>
    <row r="2159" spans="1:10" x14ac:dyDescent="0.35">
      <c r="A2159" s="29" t="str">
        <f t="shared" si="45"/>
        <v>56</v>
      </c>
      <c r="B2159" s="29">
        <v>72652</v>
      </c>
      <c r="C2159" s="29" t="s">
        <v>5928</v>
      </c>
      <c r="D2159" s="29" t="s">
        <v>5929</v>
      </c>
      <c r="E2159" s="31" t="s">
        <v>1899</v>
      </c>
      <c r="F2159" s="31" t="s">
        <v>5927</v>
      </c>
      <c r="G2159" s="42">
        <v>12905.39</v>
      </c>
      <c r="H2159" s="42">
        <v>11865.94</v>
      </c>
      <c r="I2159" s="42">
        <v>12216.98</v>
      </c>
      <c r="J2159" s="42">
        <v>14527.25</v>
      </c>
    </row>
    <row r="2160" spans="1:10" x14ac:dyDescent="0.35">
      <c r="A2160" s="29" t="str">
        <f t="shared" si="45"/>
        <v>56</v>
      </c>
      <c r="B2160" s="29">
        <v>73759</v>
      </c>
      <c r="C2160" s="29" t="s">
        <v>5928</v>
      </c>
      <c r="D2160" s="29" t="s">
        <v>5929</v>
      </c>
      <c r="E2160" s="31" t="s">
        <v>1901</v>
      </c>
      <c r="F2160" s="31" t="s">
        <v>5927</v>
      </c>
      <c r="G2160" s="42">
        <v>11952.11</v>
      </c>
      <c r="H2160" s="42">
        <v>10989.44</v>
      </c>
      <c r="I2160" s="42">
        <v>11314.55</v>
      </c>
      <c r="J2160" s="42">
        <v>13454.17</v>
      </c>
    </row>
    <row r="2161" spans="1:10" x14ac:dyDescent="0.35">
      <c r="A2161" s="29" t="str">
        <f t="shared" si="45"/>
        <v>56</v>
      </c>
      <c r="B2161" s="29">
        <v>73874</v>
      </c>
      <c r="C2161" s="29" t="s">
        <v>5928</v>
      </c>
      <c r="D2161" s="29" t="s">
        <v>5929</v>
      </c>
      <c r="E2161" s="31" t="s">
        <v>1903</v>
      </c>
      <c r="F2161" s="31" t="s">
        <v>5927</v>
      </c>
      <c r="G2161" s="42">
        <v>11682.84</v>
      </c>
      <c r="H2161" s="42">
        <v>10741.86</v>
      </c>
      <c r="I2161" s="42">
        <v>11059.65</v>
      </c>
      <c r="J2161" s="42">
        <v>13151.07</v>
      </c>
    </row>
    <row r="2162" spans="1:10" x14ac:dyDescent="0.35">
      <c r="A2162" s="29" t="str">
        <f t="shared" si="45"/>
        <v>56</v>
      </c>
      <c r="B2162" s="29">
        <v>73940</v>
      </c>
      <c r="C2162" s="29" t="s">
        <v>5928</v>
      </c>
      <c r="D2162" s="29" t="s">
        <v>5929</v>
      </c>
      <c r="E2162" s="31" t="s">
        <v>1905</v>
      </c>
      <c r="F2162" s="31" t="s">
        <v>5927</v>
      </c>
      <c r="G2162" s="42">
        <v>12180.38</v>
      </c>
      <c r="H2162" s="42">
        <v>11199.32</v>
      </c>
      <c r="I2162" s="42">
        <v>11530.64</v>
      </c>
      <c r="J2162" s="42">
        <v>13711.13</v>
      </c>
    </row>
    <row r="2163" spans="1:10" x14ac:dyDescent="0.35">
      <c r="A2163" s="29" t="s">
        <v>1870</v>
      </c>
      <c r="B2163" s="29">
        <v>73940</v>
      </c>
      <c r="C2163" s="29" t="s">
        <v>5884</v>
      </c>
      <c r="D2163" s="29" t="s">
        <v>5886</v>
      </c>
      <c r="E2163" s="32" t="s">
        <v>5885</v>
      </c>
      <c r="F2163" s="31" t="s">
        <v>5926</v>
      </c>
      <c r="G2163" s="42">
        <v>12089.57</v>
      </c>
      <c r="H2163" s="42">
        <v>11115.82</v>
      </c>
      <c r="I2163" s="42">
        <v>11444.68</v>
      </c>
      <c r="J2163" s="42">
        <v>13608.9</v>
      </c>
    </row>
    <row r="2164" spans="1:10" x14ac:dyDescent="0.35">
      <c r="A2164" s="29" t="str">
        <f>TEXT(56,"00")</f>
        <v>56</v>
      </c>
      <c r="B2164" s="29">
        <v>76828</v>
      </c>
      <c r="C2164" s="29" t="s">
        <v>5928</v>
      </c>
      <c r="D2164" s="29" t="s">
        <v>5929</v>
      </c>
      <c r="E2164" s="31" t="s">
        <v>1907</v>
      </c>
      <c r="F2164" s="31" t="s">
        <v>5927</v>
      </c>
      <c r="G2164" s="42">
        <v>15448.2</v>
      </c>
      <c r="H2164" s="42">
        <v>14203.94</v>
      </c>
      <c r="I2164" s="42">
        <v>14624.15</v>
      </c>
      <c r="J2164" s="42">
        <v>17389.62</v>
      </c>
    </row>
    <row r="2165" spans="1:10" x14ac:dyDescent="0.35">
      <c r="A2165" s="29" t="s">
        <v>1908</v>
      </c>
      <c r="B2165" s="29">
        <v>10579</v>
      </c>
      <c r="C2165" s="29" t="s">
        <v>5887</v>
      </c>
      <c r="D2165" s="29" t="s">
        <v>5889</v>
      </c>
      <c r="E2165" s="32" t="s">
        <v>5888</v>
      </c>
      <c r="F2165" s="31" t="s">
        <v>5926</v>
      </c>
      <c r="G2165" s="42">
        <v>15856.28</v>
      </c>
      <c r="H2165" s="42">
        <v>14579.15</v>
      </c>
      <c r="I2165" s="42">
        <v>15010.46</v>
      </c>
      <c r="J2165" s="42">
        <v>17848.990000000002</v>
      </c>
    </row>
    <row r="2166" spans="1:10" x14ac:dyDescent="0.35">
      <c r="A2166" s="29" t="str">
        <f>TEXT(57,"00")</f>
        <v>57</v>
      </c>
      <c r="B2166" s="29">
        <v>72678</v>
      </c>
      <c r="C2166" s="29" t="s">
        <v>5928</v>
      </c>
      <c r="D2166" s="29" t="s">
        <v>5929</v>
      </c>
      <c r="E2166" s="31" t="s">
        <v>1910</v>
      </c>
      <c r="F2166" s="31" t="s">
        <v>5927</v>
      </c>
      <c r="G2166" s="42">
        <v>12044.73</v>
      </c>
      <c r="H2166" s="42">
        <v>11074.6</v>
      </c>
      <c r="I2166" s="42">
        <v>11402.23</v>
      </c>
      <c r="J2166" s="42">
        <v>13558.43</v>
      </c>
    </row>
    <row r="2167" spans="1:10" x14ac:dyDescent="0.35">
      <c r="A2167" s="29" t="s">
        <v>1908</v>
      </c>
      <c r="B2167" s="29">
        <v>72678</v>
      </c>
      <c r="C2167" s="29" t="s">
        <v>5890</v>
      </c>
      <c r="D2167" s="29" t="s">
        <v>5892</v>
      </c>
      <c r="E2167" s="32" t="s">
        <v>5891</v>
      </c>
      <c r="F2167" s="31" t="s">
        <v>5926</v>
      </c>
      <c r="G2167" s="42">
        <v>11826.42</v>
      </c>
      <c r="H2167" s="42">
        <v>10873.87</v>
      </c>
      <c r="I2167" s="42">
        <v>11195.57</v>
      </c>
      <c r="J2167" s="42">
        <v>13312.69</v>
      </c>
    </row>
    <row r="2168" spans="1:10" x14ac:dyDescent="0.35">
      <c r="A2168" s="29" t="str">
        <f>TEXT(57,"00")</f>
        <v>57</v>
      </c>
      <c r="B2168" s="29">
        <v>72686</v>
      </c>
      <c r="C2168" s="29" t="s">
        <v>5928</v>
      </c>
      <c r="D2168" s="29" t="s">
        <v>5929</v>
      </c>
      <c r="E2168" s="31" t="s">
        <v>1912</v>
      </c>
      <c r="F2168" s="31" t="s">
        <v>5927</v>
      </c>
      <c r="G2168" s="42">
        <v>15081.5</v>
      </c>
      <c r="H2168" s="42">
        <v>13866.78</v>
      </c>
      <c r="I2168" s="42">
        <v>14277.01</v>
      </c>
      <c r="J2168" s="42">
        <v>16976.84</v>
      </c>
    </row>
    <row r="2169" spans="1:10" x14ac:dyDescent="0.35">
      <c r="A2169" s="29" t="str">
        <f>TEXT(57,"00")</f>
        <v>57</v>
      </c>
      <c r="B2169" s="29">
        <v>72694</v>
      </c>
      <c r="C2169" s="29" t="s">
        <v>5928</v>
      </c>
      <c r="D2169" s="29" t="s">
        <v>5929</v>
      </c>
      <c r="E2169" s="31" t="s">
        <v>227</v>
      </c>
      <c r="F2169" s="31" t="s">
        <v>5927</v>
      </c>
      <c r="G2169" s="42">
        <v>13870.73</v>
      </c>
      <c r="H2169" s="42">
        <v>12753.53</v>
      </c>
      <c r="I2169" s="42">
        <v>13130.83</v>
      </c>
      <c r="J2169" s="42">
        <v>15613.91</v>
      </c>
    </row>
    <row r="2170" spans="1:10" x14ac:dyDescent="0.35">
      <c r="A2170" s="29" t="s">
        <v>1908</v>
      </c>
      <c r="B2170" s="29">
        <v>72694</v>
      </c>
      <c r="C2170" s="29" t="s">
        <v>5893</v>
      </c>
      <c r="D2170" s="29" t="s">
        <v>5895</v>
      </c>
      <c r="E2170" s="32" t="s">
        <v>5894</v>
      </c>
      <c r="F2170" s="31" t="s">
        <v>5926</v>
      </c>
      <c r="G2170" s="42">
        <v>13757.16</v>
      </c>
      <c r="H2170" s="42">
        <v>12649.1</v>
      </c>
      <c r="I2170" s="42">
        <v>13023.32</v>
      </c>
      <c r="J2170" s="42">
        <v>15486.07</v>
      </c>
    </row>
    <row r="2171" spans="1:10" x14ac:dyDescent="0.35">
      <c r="A2171" s="29" t="s">
        <v>1908</v>
      </c>
      <c r="B2171" s="29">
        <v>72694</v>
      </c>
      <c r="C2171" s="29" t="s">
        <v>5896</v>
      </c>
      <c r="D2171" s="29" t="s">
        <v>5898</v>
      </c>
      <c r="E2171" s="32" t="s">
        <v>5897</v>
      </c>
      <c r="F2171" s="31" t="s">
        <v>5926</v>
      </c>
      <c r="G2171" s="42">
        <v>13449.18</v>
      </c>
      <c r="H2171" s="42">
        <v>12365.93</v>
      </c>
      <c r="I2171" s="42">
        <v>12731.76</v>
      </c>
      <c r="J2171" s="42">
        <v>15139.38</v>
      </c>
    </row>
    <row r="2172" spans="1:10" x14ac:dyDescent="0.35">
      <c r="A2172" s="29" t="s">
        <v>1908</v>
      </c>
      <c r="B2172" s="29">
        <v>72694</v>
      </c>
      <c r="C2172" s="29" t="s">
        <v>5899</v>
      </c>
      <c r="D2172" s="29" t="s">
        <v>5901</v>
      </c>
      <c r="E2172" s="32" t="s">
        <v>5900</v>
      </c>
      <c r="F2172" s="31" t="s">
        <v>5926</v>
      </c>
      <c r="G2172" s="42">
        <v>13587.77</v>
      </c>
      <c r="H2172" s="42">
        <v>12493.36</v>
      </c>
      <c r="I2172" s="42">
        <v>12862.96</v>
      </c>
      <c r="J2172" s="42">
        <v>15295.39</v>
      </c>
    </row>
    <row r="2173" spans="1:10" x14ac:dyDescent="0.35">
      <c r="A2173" s="29" t="str">
        <f>TEXT(57,"00")</f>
        <v>57</v>
      </c>
      <c r="B2173" s="29">
        <v>72702</v>
      </c>
      <c r="C2173" s="29" t="s">
        <v>5928</v>
      </c>
      <c r="D2173" s="29" t="s">
        <v>5929</v>
      </c>
      <c r="E2173" s="31" t="s">
        <v>1915</v>
      </c>
      <c r="F2173" s="31" t="s">
        <v>5927</v>
      </c>
      <c r="G2173" s="42">
        <v>13526.17</v>
      </c>
      <c r="H2173" s="42">
        <v>12436.72</v>
      </c>
      <c r="I2173" s="42">
        <v>12804.65</v>
      </c>
      <c r="J2173" s="42">
        <v>15226.05</v>
      </c>
    </row>
    <row r="2174" spans="1:10" x14ac:dyDescent="0.35">
      <c r="A2174" s="29" t="s">
        <v>1908</v>
      </c>
      <c r="B2174" s="29">
        <v>72702</v>
      </c>
      <c r="C2174" s="29" t="s">
        <v>5902</v>
      </c>
      <c r="D2174" s="29" t="s">
        <v>5904</v>
      </c>
      <c r="E2174" s="32" t="s">
        <v>5903</v>
      </c>
      <c r="F2174" s="31" t="s">
        <v>5926</v>
      </c>
      <c r="G2174" s="42">
        <v>12236.09</v>
      </c>
      <c r="H2174" s="42">
        <v>11250.54</v>
      </c>
      <c r="I2174" s="42">
        <v>11583.38</v>
      </c>
      <c r="J2174" s="42">
        <v>13773.84</v>
      </c>
    </row>
    <row r="2175" spans="1:10" x14ac:dyDescent="0.35">
      <c r="A2175" s="29" t="str">
        <f>TEXT(57,"00")</f>
        <v>57</v>
      </c>
      <c r="B2175" s="29">
        <v>72710</v>
      </c>
      <c r="C2175" s="29" t="s">
        <v>5928</v>
      </c>
      <c r="D2175" s="29" t="s">
        <v>5929</v>
      </c>
      <c r="E2175" s="31" t="s">
        <v>1917</v>
      </c>
      <c r="F2175" s="31" t="s">
        <v>5927</v>
      </c>
      <c r="G2175" s="42">
        <v>14556.96</v>
      </c>
      <c r="H2175" s="42">
        <v>13384.49</v>
      </c>
      <c r="I2175" s="42">
        <v>13780.45</v>
      </c>
      <c r="J2175" s="42">
        <v>16386.39</v>
      </c>
    </row>
    <row r="2176" spans="1:10" ht="31" x14ac:dyDescent="0.35">
      <c r="A2176" s="29" t="s">
        <v>1908</v>
      </c>
      <c r="B2176" s="29">
        <v>72710</v>
      </c>
      <c r="C2176" s="29" t="s">
        <v>5905</v>
      </c>
      <c r="D2176" s="29" t="s">
        <v>5907</v>
      </c>
      <c r="E2176" s="32" t="s">
        <v>5906</v>
      </c>
      <c r="F2176" s="31" t="s">
        <v>5926</v>
      </c>
      <c r="G2176" s="42">
        <v>13512.7</v>
      </c>
      <c r="H2176" s="42">
        <v>12424.33</v>
      </c>
      <c r="I2176" s="42">
        <v>12791.89</v>
      </c>
      <c r="J2176" s="42">
        <v>15210.89</v>
      </c>
    </row>
    <row r="2177" spans="1:10" x14ac:dyDescent="0.35">
      <c r="A2177" s="29" t="s">
        <v>1918</v>
      </c>
      <c r="B2177" s="29">
        <v>10587</v>
      </c>
      <c r="C2177" s="29" t="s">
        <v>5908</v>
      </c>
      <c r="D2177" s="29" t="s">
        <v>5910</v>
      </c>
      <c r="E2177" s="32" t="s">
        <v>5909</v>
      </c>
      <c r="F2177" s="31" t="s">
        <v>5926</v>
      </c>
      <c r="G2177" s="42">
        <v>14642.17</v>
      </c>
      <c r="H2177" s="42">
        <v>13462.83</v>
      </c>
      <c r="I2177" s="42">
        <v>13861.11</v>
      </c>
      <c r="J2177" s="42">
        <v>16482.3</v>
      </c>
    </row>
    <row r="2178" spans="1:10" x14ac:dyDescent="0.35">
      <c r="A2178" s="29" t="s">
        <v>1918</v>
      </c>
      <c r="B2178" s="29">
        <v>10587</v>
      </c>
      <c r="C2178" s="29" t="s">
        <v>5911</v>
      </c>
      <c r="D2178" s="29" t="s">
        <v>5913</v>
      </c>
      <c r="E2178" s="32" t="s">
        <v>5912</v>
      </c>
      <c r="F2178" s="31" t="s">
        <v>5926</v>
      </c>
      <c r="G2178" s="42">
        <v>14839.41</v>
      </c>
      <c r="H2178" s="42">
        <v>13644.19</v>
      </c>
      <c r="I2178" s="42">
        <v>14047.84</v>
      </c>
      <c r="J2178" s="42">
        <v>16704.330000000002</v>
      </c>
    </row>
    <row r="2179" spans="1:10" x14ac:dyDescent="0.35">
      <c r="A2179" s="29" t="str">
        <f>TEXT(58,"00")</f>
        <v>58</v>
      </c>
      <c r="B2179" s="29">
        <v>72728</v>
      </c>
      <c r="C2179" s="29" t="s">
        <v>5928</v>
      </c>
      <c r="D2179" s="29" t="s">
        <v>5929</v>
      </c>
      <c r="E2179" s="31" t="s">
        <v>1920</v>
      </c>
      <c r="F2179" s="31" t="s">
        <v>5927</v>
      </c>
      <c r="G2179" s="42">
        <v>15015.09</v>
      </c>
      <c r="H2179" s="42">
        <v>13805.71</v>
      </c>
      <c r="I2179" s="42">
        <v>14214.14</v>
      </c>
      <c r="J2179" s="42">
        <v>16902.09</v>
      </c>
    </row>
    <row r="2180" spans="1:10" x14ac:dyDescent="0.35">
      <c r="A2180" s="29" t="s">
        <v>1918</v>
      </c>
      <c r="B2180" s="29">
        <v>72728</v>
      </c>
      <c r="C2180" s="29" t="s">
        <v>5914</v>
      </c>
      <c r="D2180" s="29" t="s">
        <v>5916</v>
      </c>
      <c r="E2180" s="32" t="s">
        <v>5915</v>
      </c>
      <c r="F2180" s="31" t="s">
        <v>5926</v>
      </c>
      <c r="G2180" s="42">
        <v>12522.79</v>
      </c>
      <c r="H2180" s="42">
        <v>11514.15</v>
      </c>
      <c r="I2180" s="42">
        <v>11854.79</v>
      </c>
      <c r="J2180" s="42">
        <v>14096.57</v>
      </c>
    </row>
    <row r="2181" spans="1:10" x14ac:dyDescent="0.35">
      <c r="A2181" s="29" t="str">
        <f>TEXT(58,"00")</f>
        <v>58</v>
      </c>
      <c r="B2181" s="29">
        <v>72736</v>
      </c>
      <c r="C2181" s="29" t="s">
        <v>5928</v>
      </c>
      <c r="D2181" s="29" t="s">
        <v>5929</v>
      </c>
      <c r="E2181" s="31" t="s">
        <v>1922</v>
      </c>
      <c r="F2181" s="31" t="s">
        <v>5927</v>
      </c>
      <c r="G2181" s="42">
        <v>14507.88</v>
      </c>
      <c r="H2181" s="42">
        <v>13339.35</v>
      </c>
      <c r="I2181" s="42">
        <v>13733.99</v>
      </c>
      <c r="J2181" s="42">
        <v>16331.13</v>
      </c>
    </row>
    <row r="2182" spans="1:10" x14ac:dyDescent="0.35">
      <c r="A2182" s="29" t="s">
        <v>1918</v>
      </c>
      <c r="B2182" s="29">
        <v>72736</v>
      </c>
      <c r="C2182" s="29" t="s">
        <v>5917</v>
      </c>
      <c r="D2182" s="29" t="s">
        <v>5919</v>
      </c>
      <c r="E2182" s="32" t="s">
        <v>5918</v>
      </c>
      <c r="F2182" s="31" t="s">
        <v>5926</v>
      </c>
      <c r="G2182" s="42">
        <v>13664.77</v>
      </c>
      <c r="H2182" s="42">
        <v>12564.15</v>
      </c>
      <c r="I2182" s="42">
        <v>12935.85</v>
      </c>
      <c r="J2182" s="42">
        <v>15382.06</v>
      </c>
    </row>
    <row r="2183" spans="1:10" x14ac:dyDescent="0.35">
      <c r="A2183" s="29" t="s">
        <v>1918</v>
      </c>
      <c r="B2183" s="29">
        <v>72736</v>
      </c>
      <c r="C2183" s="29" t="s">
        <v>5920</v>
      </c>
      <c r="D2183" s="29" t="s">
        <v>5922</v>
      </c>
      <c r="E2183" s="32" t="s">
        <v>5921</v>
      </c>
      <c r="F2183" s="31" t="s">
        <v>5926</v>
      </c>
      <c r="G2183" s="42">
        <v>12436.05</v>
      </c>
      <c r="H2183" s="42">
        <v>11434.4</v>
      </c>
      <c r="I2183" s="42">
        <v>11772.68</v>
      </c>
      <c r="J2183" s="42">
        <v>13998.93</v>
      </c>
    </row>
    <row r="2184" spans="1:10" x14ac:dyDescent="0.35">
      <c r="A2184" s="29" t="str">
        <f>TEXT(58,"00")</f>
        <v>58</v>
      </c>
      <c r="B2184" s="29">
        <v>72744</v>
      </c>
      <c r="C2184" s="29" t="s">
        <v>5928</v>
      </c>
      <c r="D2184" s="29" t="s">
        <v>5929</v>
      </c>
      <c r="E2184" s="31" t="s">
        <v>1924</v>
      </c>
      <c r="F2184" s="31" t="s">
        <v>5927</v>
      </c>
      <c r="G2184" s="42">
        <v>12416.8</v>
      </c>
      <c r="H2184" s="42">
        <v>11416.7</v>
      </c>
      <c r="I2184" s="42">
        <v>11754.46</v>
      </c>
      <c r="J2184" s="42">
        <v>13977.26</v>
      </c>
    </row>
    <row r="2185" spans="1:10" x14ac:dyDescent="0.35">
      <c r="A2185" s="29" t="str">
        <f>TEXT(58,"00")</f>
        <v>58</v>
      </c>
      <c r="B2185" s="29">
        <v>72751</v>
      </c>
      <c r="C2185" s="29" t="s">
        <v>5928</v>
      </c>
      <c r="D2185" s="29" t="s">
        <v>5929</v>
      </c>
      <c r="E2185" s="31" t="s">
        <v>1926</v>
      </c>
      <c r="F2185" s="31" t="s">
        <v>5927</v>
      </c>
      <c r="G2185" s="42">
        <v>12924.64</v>
      </c>
      <c r="H2185" s="42">
        <v>11883.64</v>
      </c>
      <c r="I2185" s="42">
        <v>12235.2</v>
      </c>
      <c r="J2185" s="42">
        <v>14548.92</v>
      </c>
    </row>
    <row r="2186" spans="1:10" x14ac:dyDescent="0.35">
      <c r="A2186" s="29" t="s">
        <v>1918</v>
      </c>
      <c r="B2186" s="29">
        <v>72751</v>
      </c>
      <c r="C2186" s="29" t="s">
        <v>5923</v>
      </c>
      <c r="D2186" s="29" t="s">
        <v>5925</v>
      </c>
      <c r="E2186" s="32" t="s">
        <v>5924</v>
      </c>
      <c r="F2186" s="31" t="s">
        <v>5926</v>
      </c>
      <c r="G2186" s="42">
        <v>12227.03</v>
      </c>
      <c r="H2186" s="42">
        <v>11242.21</v>
      </c>
      <c r="I2186" s="42">
        <v>11574.8</v>
      </c>
      <c r="J2186" s="42">
        <v>13763.64</v>
      </c>
    </row>
    <row r="2187" spans="1:10" x14ac:dyDescent="0.35">
      <c r="A2187" s="29" t="str">
        <f>TEXT(58,"00")</f>
        <v>58</v>
      </c>
      <c r="B2187" s="29">
        <v>72769</v>
      </c>
      <c r="C2187" s="29" t="s">
        <v>5928</v>
      </c>
      <c r="D2187" s="29" t="s">
        <v>5929</v>
      </c>
      <c r="E2187" s="31" t="s">
        <v>1928</v>
      </c>
      <c r="F2187" s="31" t="s">
        <v>5927</v>
      </c>
      <c r="G2187" s="42">
        <v>15034.34</v>
      </c>
      <c r="H2187" s="42">
        <v>13823.41</v>
      </c>
      <c r="I2187" s="42">
        <v>14232.37</v>
      </c>
      <c r="J2187" s="42">
        <v>16923.759999999998</v>
      </c>
    </row>
    <row r="2188" spans="1:10" ht="28.5" customHeight="1" x14ac:dyDescent="0.35">
      <c r="A2188" s="34" t="s">
        <v>0</v>
      </c>
    </row>
    <row r="2189" spans="1:10" x14ac:dyDescent="0.35">
      <c r="A2189" s="6" t="s">
        <v>1</v>
      </c>
    </row>
    <row r="2190" spans="1:10" x14ac:dyDescent="0.35">
      <c r="A2190" s="6" t="s">
        <v>2</v>
      </c>
    </row>
    <row r="2191" spans="1:10" x14ac:dyDescent="0.35">
      <c r="A2191" s="35" t="s">
        <v>5991</v>
      </c>
    </row>
  </sheetData>
  <phoneticPr fontId="6" type="noConversion"/>
  <pageMargins left="0.7" right="0.7" top="0.75" bottom="0.75" header="0.3" footer="0.3"/>
  <pageSetup orientation="portrait" r:id="rId1"/>
  <ignoredErrors>
    <ignoredError sqref="C6:D2187 A6:B2187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912C-61FD-4AD1-BD9F-06AF4E0B75C2}">
  <dimension ref="A1:F66"/>
  <sheetViews>
    <sheetView workbookViewId="0">
      <pane ySplit="4" topLeftCell="A5" activePane="bottomLeft" state="frozen"/>
      <selection pane="bottomLeft"/>
    </sheetView>
  </sheetViews>
  <sheetFormatPr defaultRowHeight="15.5" x14ac:dyDescent="0.35"/>
  <cols>
    <col min="1" max="1" width="7.84375" customWidth="1"/>
    <col min="2" max="2" width="8.4609375" customWidth="1"/>
    <col min="3" max="3" width="41.765625" customWidth="1"/>
    <col min="4" max="5" width="18.69140625" customWidth="1"/>
    <col min="6" max="6" width="19.53515625" customWidth="1"/>
  </cols>
  <sheetData>
    <row r="1" spans="1:6" ht="18" x14ac:dyDescent="0.4">
      <c r="A1" s="39" t="s">
        <v>5995</v>
      </c>
      <c r="B1" s="31"/>
      <c r="C1" s="31"/>
    </row>
    <row r="2" spans="1:6" x14ac:dyDescent="0.35">
      <c r="A2" t="s">
        <v>5997</v>
      </c>
      <c r="B2" s="31"/>
      <c r="C2" s="31"/>
    </row>
    <row r="3" spans="1:6" x14ac:dyDescent="0.35">
      <c r="A3" t="s">
        <v>5996</v>
      </c>
      <c r="B3" s="31"/>
      <c r="C3" s="31"/>
    </row>
    <row r="4" spans="1:6" ht="62" x14ac:dyDescent="0.35">
      <c r="A4" s="44" t="s">
        <v>5930</v>
      </c>
      <c r="B4" s="44" t="s">
        <v>5989</v>
      </c>
      <c r="C4" s="44" t="s">
        <v>5990</v>
      </c>
      <c r="D4" s="36" t="s">
        <v>5998</v>
      </c>
      <c r="E4" s="36" t="s">
        <v>5999</v>
      </c>
      <c r="F4" s="36" t="s">
        <v>6000</v>
      </c>
    </row>
    <row r="5" spans="1:6" x14ac:dyDescent="0.35">
      <c r="A5" s="33" t="s">
        <v>5</v>
      </c>
      <c r="B5" s="33">
        <v>10017</v>
      </c>
      <c r="C5" s="33" t="s">
        <v>5931</v>
      </c>
      <c r="D5" s="40">
        <v>23747.78</v>
      </c>
      <c r="E5" s="40">
        <v>25851.68</v>
      </c>
      <c r="F5" s="40">
        <v>0</v>
      </c>
    </row>
    <row r="6" spans="1:6" x14ac:dyDescent="0.35">
      <c r="A6" s="33" t="s">
        <v>42</v>
      </c>
      <c r="B6" s="33">
        <v>10025</v>
      </c>
      <c r="C6" s="33" t="s">
        <v>5932</v>
      </c>
      <c r="D6" s="41">
        <v>16951.919999999998</v>
      </c>
      <c r="E6" s="41">
        <v>16951.919999999998</v>
      </c>
      <c r="F6" s="41">
        <v>0</v>
      </c>
    </row>
    <row r="7" spans="1:6" x14ac:dyDescent="0.35">
      <c r="A7" s="33" t="s">
        <v>45</v>
      </c>
      <c r="B7" s="33">
        <v>10033</v>
      </c>
      <c r="C7" s="33" t="s">
        <v>5933</v>
      </c>
      <c r="D7" s="41">
        <v>16951.919999999998</v>
      </c>
      <c r="E7" s="41">
        <v>16951.919999999998</v>
      </c>
      <c r="F7" s="41">
        <v>0</v>
      </c>
    </row>
    <row r="8" spans="1:6" x14ac:dyDescent="0.35">
      <c r="A8" s="33" t="s">
        <v>48</v>
      </c>
      <c r="B8" s="33">
        <v>10041</v>
      </c>
      <c r="C8" s="33" t="s">
        <v>5934</v>
      </c>
      <c r="D8" s="41">
        <v>23478.41</v>
      </c>
      <c r="E8" s="41">
        <v>25851.68</v>
      </c>
      <c r="F8" s="41">
        <v>0</v>
      </c>
    </row>
    <row r="9" spans="1:6" x14ac:dyDescent="0.35">
      <c r="A9" s="33" t="s">
        <v>75</v>
      </c>
      <c r="B9" s="33">
        <v>10058</v>
      </c>
      <c r="C9" s="33" t="s">
        <v>5935</v>
      </c>
      <c r="D9" s="41">
        <v>24002.9</v>
      </c>
      <c r="E9" s="41">
        <v>16951.919999999998</v>
      </c>
      <c r="F9" s="41">
        <v>0</v>
      </c>
    </row>
    <row r="10" spans="1:6" x14ac:dyDescent="0.35">
      <c r="A10" s="33" t="s">
        <v>84</v>
      </c>
      <c r="B10" s="33">
        <v>10066</v>
      </c>
      <c r="C10" s="33" t="s">
        <v>5936</v>
      </c>
      <c r="D10" s="41">
        <v>19918.509999999998</v>
      </c>
      <c r="E10" s="41">
        <v>16951.919999999998</v>
      </c>
      <c r="F10" s="41">
        <v>0</v>
      </c>
    </row>
    <row r="11" spans="1:6" x14ac:dyDescent="0.35">
      <c r="A11" s="33" t="s">
        <v>93</v>
      </c>
      <c r="B11" s="33">
        <v>10074</v>
      </c>
      <c r="C11" s="33" t="s">
        <v>5937</v>
      </c>
      <c r="D11" s="41">
        <v>0</v>
      </c>
      <c r="E11" s="41">
        <v>0</v>
      </c>
      <c r="F11" s="41">
        <v>8532.58</v>
      </c>
    </row>
    <row r="12" spans="1:6" x14ac:dyDescent="0.35">
      <c r="A12" s="33" t="s">
        <v>130</v>
      </c>
      <c r="B12" s="33">
        <v>10082</v>
      </c>
      <c r="C12" s="33" t="s">
        <v>5938</v>
      </c>
      <c r="D12" s="41">
        <v>0</v>
      </c>
      <c r="E12" s="41">
        <v>0</v>
      </c>
      <c r="F12" s="41">
        <v>8532.59</v>
      </c>
    </row>
    <row r="13" spans="1:6" x14ac:dyDescent="0.35">
      <c r="A13" s="33" t="s">
        <v>133</v>
      </c>
      <c r="B13" s="33">
        <v>10090</v>
      </c>
      <c r="C13" s="33" t="s">
        <v>5939</v>
      </c>
      <c r="D13" s="41">
        <v>19733.98</v>
      </c>
      <c r="E13" s="41">
        <v>25851.68</v>
      </c>
      <c r="F13" s="41">
        <v>0</v>
      </c>
    </row>
    <row r="14" spans="1:6" x14ac:dyDescent="0.35">
      <c r="A14" s="33" t="s">
        <v>163</v>
      </c>
      <c r="B14" s="33">
        <v>10108</v>
      </c>
      <c r="C14" s="33" t="s">
        <v>5940</v>
      </c>
      <c r="D14" s="41">
        <v>24280.57</v>
      </c>
      <c r="E14" s="41">
        <v>25851.68</v>
      </c>
      <c r="F14" s="41">
        <v>0</v>
      </c>
    </row>
    <row r="15" spans="1:6" x14ac:dyDescent="0.35">
      <c r="A15" s="33" t="s">
        <v>228</v>
      </c>
      <c r="B15" s="33">
        <v>10116</v>
      </c>
      <c r="C15" s="33" t="s">
        <v>5941</v>
      </c>
      <c r="D15" s="41">
        <v>16951.919999999998</v>
      </c>
      <c r="E15" s="41">
        <v>16951.919999999998</v>
      </c>
      <c r="F15" s="41">
        <v>0</v>
      </c>
    </row>
    <row r="16" spans="1:6" x14ac:dyDescent="0.35">
      <c r="A16" s="33" t="s">
        <v>245</v>
      </c>
      <c r="B16" s="33">
        <v>10124</v>
      </c>
      <c r="C16" s="33" t="s">
        <v>5942</v>
      </c>
      <c r="D16" s="41">
        <v>24705.39</v>
      </c>
      <c r="E16" s="41">
        <v>25851.68</v>
      </c>
      <c r="F16" s="41">
        <v>0</v>
      </c>
    </row>
    <row r="17" spans="1:6" x14ac:dyDescent="0.35">
      <c r="A17" s="33" t="s">
        <v>307</v>
      </c>
      <c r="B17" s="33">
        <v>10132</v>
      </c>
      <c r="C17" s="33" t="s">
        <v>5943</v>
      </c>
      <c r="D17" s="41">
        <v>25394.82</v>
      </c>
      <c r="E17" s="41">
        <v>25851.68</v>
      </c>
      <c r="F17" s="41">
        <v>0</v>
      </c>
    </row>
    <row r="18" spans="1:6" x14ac:dyDescent="0.35">
      <c r="A18" s="33" t="s">
        <v>340</v>
      </c>
      <c r="B18" s="33">
        <v>10140</v>
      </c>
      <c r="C18" s="33" t="s">
        <v>5944</v>
      </c>
      <c r="D18" s="41">
        <v>0</v>
      </c>
      <c r="E18" s="41">
        <v>0</v>
      </c>
      <c r="F18" s="41">
        <v>8544.19</v>
      </c>
    </row>
    <row r="19" spans="1:6" x14ac:dyDescent="0.35">
      <c r="A19" s="33" t="s">
        <v>353</v>
      </c>
      <c r="B19" s="33">
        <v>10157</v>
      </c>
      <c r="C19" s="33" t="s">
        <v>5945</v>
      </c>
      <c r="D19" s="41">
        <v>25091.05</v>
      </c>
      <c r="E19" s="41">
        <v>25851.68</v>
      </c>
      <c r="F19" s="41">
        <v>0</v>
      </c>
    </row>
    <row r="20" spans="1:6" x14ac:dyDescent="0.35">
      <c r="A20" s="33" t="s">
        <v>446</v>
      </c>
      <c r="B20" s="33">
        <v>10165</v>
      </c>
      <c r="C20" s="33" t="s">
        <v>5946</v>
      </c>
      <c r="D20" s="41">
        <v>16951.919999999998</v>
      </c>
      <c r="E20" s="41">
        <v>25851.68</v>
      </c>
      <c r="F20" s="41">
        <v>0</v>
      </c>
    </row>
    <row r="21" spans="1:6" x14ac:dyDescent="0.35">
      <c r="A21" s="33" t="s">
        <v>472</v>
      </c>
      <c r="B21" s="33">
        <v>10173</v>
      </c>
      <c r="C21" s="33" t="s">
        <v>5947</v>
      </c>
      <c r="D21" s="41">
        <v>22361.79</v>
      </c>
      <c r="E21" s="41">
        <v>16951.919999999998</v>
      </c>
      <c r="F21" s="41">
        <v>0</v>
      </c>
    </row>
    <row r="22" spans="1:6" x14ac:dyDescent="0.35">
      <c r="A22" s="33" t="s">
        <v>485</v>
      </c>
      <c r="B22" s="33">
        <v>10181</v>
      </c>
      <c r="C22" s="33" t="s">
        <v>5948</v>
      </c>
      <c r="D22" s="41">
        <v>16951.919999999998</v>
      </c>
      <c r="E22" s="41">
        <v>16951.919999999998</v>
      </c>
      <c r="F22" s="41">
        <v>0</v>
      </c>
    </row>
    <row r="23" spans="1:6" x14ac:dyDescent="0.35">
      <c r="A23" s="33" t="s">
        <v>506</v>
      </c>
      <c r="B23" s="33">
        <v>10199</v>
      </c>
      <c r="C23" s="33" t="s">
        <v>5949</v>
      </c>
      <c r="D23" s="41">
        <v>0</v>
      </c>
      <c r="E23" s="41">
        <v>0</v>
      </c>
      <c r="F23" s="41">
        <v>8532.58</v>
      </c>
    </row>
    <row r="24" spans="1:6" x14ac:dyDescent="0.35">
      <c r="A24" s="33" t="s">
        <v>665</v>
      </c>
      <c r="B24" s="33">
        <v>10207</v>
      </c>
      <c r="C24" s="33" t="s">
        <v>5950</v>
      </c>
      <c r="D24" s="41">
        <v>24915.42</v>
      </c>
      <c r="E24" s="41">
        <v>25851.68</v>
      </c>
      <c r="F24" s="41">
        <v>0</v>
      </c>
    </row>
    <row r="25" spans="1:6" x14ac:dyDescent="0.35">
      <c r="A25" s="33" t="s">
        <v>684</v>
      </c>
      <c r="B25" s="33">
        <v>10215</v>
      </c>
      <c r="C25" s="33" t="s">
        <v>5951</v>
      </c>
      <c r="D25" s="41">
        <v>23614.87</v>
      </c>
      <c r="E25" s="41">
        <v>25851.68</v>
      </c>
      <c r="F25" s="41">
        <v>0</v>
      </c>
    </row>
    <row r="26" spans="1:6" x14ac:dyDescent="0.35">
      <c r="A26" s="33" t="s">
        <v>719</v>
      </c>
      <c r="B26" s="33">
        <v>10223</v>
      </c>
      <c r="C26" s="33" t="s">
        <v>5952</v>
      </c>
      <c r="D26" s="41">
        <v>25851.68</v>
      </c>
      <c r="E26" s="41">
        <v>16951.919999999998</v>
      </c>
      <c r="F26" s="41">
        <v>0</v>
      </c>
    </row>
    <row r="27" spans="1:6" x14ac:dyDescent="0.35">
      <c r="A27" s="33" t="s">
        <v>722</v>
      </c>
      <c r="B27" s="33">
        <v>10231</v>
      </c>
      <c r="C27" s="33" t="s">
        <v>5953</v>
      </c>
      <c r="D27" s="41">
        <v>25286.84</v>
      </c>
      <c r="E27" s="41">
        <v>25851.68</v>
      </c>
      <c r="F27" s="41">
        <v>0</v>
      </c>
    </row>
    <row r="28" spans="1:6" x14ac:dyDescent="0.35">
      <c r="A28" s="33" t="s">
        <v>747</v>
      </c>
      <c r="B28" s="33">
        <v>10249</v>
      </c>
      <c r="C28" s="33" t="s">
        <v>5954</v>
      </c>
      <c r="D28" s="41">
        <v>25124.27</v>
      </c>
      <c r="E28" s="41">
        <v>25851.68</v>
      </c>
      <c r="F28" s="41">
        <v>0</v>
      </c>
    </row>
    <row r="29" spans="1:6" x14ac:dyDescent="0.35">
      <c r="A29" s="33" t="s">
        <v>788</v>
      </c>
      <c r="B29" s="33">
        <v>10256</v>
      </c>
      <c r="C29" s="33" t="s">
        <v>5955</v>
      </c>
      <c r="D29" s="41">
        <v>16951.919999999998</v>
      </c>
      <c r="E29" s="41">
        <v>16951.919999999998</v>
      </c>
      <c r="F29" s="41">
        <v>0</v>
      </c>
    </row>
    <row r="30" spans="1:6" x14ac:dyDescent="0.35">
      <c r="A30" s="33" t="s">
        <v>795</v>
      </c>
      <c r="B30" s="33">
        <v>10264</v>
      </c>
      <c r="C30" s="33" t="s">
        <v>5956</v>
      </c>
      <c r="D30" s="41">
        <v>0</v>
      </c>
      <c r="E30" s="41">
        <v>0</v>
      </c>
      <c r="F30" s="41">
        <v>8553.89</v>
      </c>
    </row>
    <row r="31" spans="1:6" x14ac:dyDescent="0.35">
      <c r="A31" s="33" t="s">
        <v>800</v>
      </c>
      <c r="B31" s="33">
        <v>10272</v>
      </c>
      <c r="C31" s="33" t="s">
        <v>5957</v>
      </c>
      <c r="D31" s="41">
        <v>25381.77</v>
      </c>
      <c r="E31" s="41">
        <v>25851.68</v>
      </c>
      <c r="F31" s="41">
        <v>0</v>
      </c>
    </row>
    <row r="32" spans="1:6" x14ac:dyDescent="0.35">
      <c r="A32" s="33" t="s">
        <v>849</v>
      </c>
      <c r="B32" s="33">
        <v>10280</v>
      </c>
      <c r="C32" s="33" t="s">
        <v>5958</v>
      </c>
      <c r="D32" s="41">
        <v>23626.74</v>
      </c>
      <c r="E32" s="41">
        <v>25851.68</v>
      </c>
      <c r="F32" s="41">
        <v>0</v>
      </c>
    </row>
    <row r="33" spans="1:6" x14ac:dyDescent="0.35">
      <c r="A33" s="33" t="s">
        <v>860</v>
      </c>
      <c r="B33" s="33">
        <v>10298</v>
      </c>
      <c r="C33" s="33" t="s">
        <v>5959</v>
      </c>
      <c r="D33" s="41">
        <v>22885.09</v>
      </c>
      <c r="E33" s="41">
        <v>16951.919999999998</v>
      </c>
      <c r="F33" s="41">
        <v>0</v>
      </c>
    </row>
    <row r="34" spans="1:6" x14ac:dyDescent="0.35">
      <c r="A34" s="33" t="s">
        <v>879</v>
      </c>
      <c r="B34" s="33">
        <v>10306</v>
      </c>
      <c r="C34" s="33" t="s">
        <v>5960</v>
      </c>
      <c r="D34" s="41">
        <v>24415.85</v>
      </c>
      <c r="E34" s="41">
        <v>25851.68</v>
      </c>
      <c r="F34" s="41">
        <v>0</v>
      </c>
    </row>
    <row r="35" spans="1:6" x14ac:dyDescent="0.35">
      <c r="A35" s="33" t="s">
        <v>936</v>
      </c>
      <c r="B35" s="33">
        <v>10314</v>
      </c>
      <c r="C35" s="33" t="s">
        <v>5961</v>
      </c>
      <c r="D35" s="41">
        <v>23112.93</v>
      </c>
      <c r="E35" s="41">
        <v>25851.68</v>
      </c>
      <c r="F35" s="41">
        <v>0</v>
      </c>
    </row>
    <row r="36" spans="1:6" x14ac:dyDescent="0.35">
      <c r="A36" s="33" t="s">
        <v>969</v>
      </c>
      <c r="B36" s="33">
        <v>10322</v>
      </c>
      <c r="C36" s="33" t="s">
        <v>5962</v>
      </c>
      <c r="D36" s="41">
        <v>0</v>
      </c>
      <c r="E36" s="41">
        <v>0</v>
      </c>
      <c r="F36" s="41">
        <v>9220</v>
      </c>
    </row>
    <row r="37" spans="1:6" x14ac:dyDescent="0.35">
      <c r="A37" s="33" t="s">
        <v>972</v>
      </c>
      <c r="B37" s="33">
        <v>10330</v>
      </c>
      <c r="C37" s="33" t="s">
        <v>5963</v>
      </c>
      <c r="D37" s="41">
        <v>0</v>
      </c>
      <c r="E37" s="41">
        <v>0</v>
      </c>
      <c r="F37" s="41">
        <v>8532.58</v>
      </c>
    </row>
    <row r="38" spans="1:6" x14ac:dyDescent="0.35">
      <c r="A38" s="33" t="s">
        <v>1019</v>
      </c>
      <c r="B38" s="33">
        <v>10348</v>
      </c>
      <c r="C38" s="33" t="s">
        <v>5964</v>
      </c>
      <c r="D38" s="41">
        <v>0</v>
      </c>
      <c r="E38" s="41">
        <v>0</v>
      </c>
      <c r="F38" s="41">
        <v>8535.32</v>
      </c>
    </row>
    <row r="39" spans="1:6" x14ac:dyDescent="0.35">
      <c r="A39" s="33" t="s">
        <v>1046</v>
      </c>
      <c r="B39" s="33">
        <v>10355</v>
      </c>
      <c r="C39" s="33" t="s">
        <v>5965</v>
      </c>
      <c r="D39" s="41">
        <v>23214.98</v>
      </c>
      <c r="E39" s="41">
        <v>25851.68</v>
      </c>
      <c r="F39" s="41">
        <v>0</v>
      </c>
    </row>
    <row r="40" spans="1:6" x14ac:dyDescent="0.35">
      <c r="A40" s="33" t="s">
        <v>1069</v>
      </c>
      <c r="B40" s="33">
        <v>10363</v>
      </c>
      <c r="C40" s="33" t="s">
        <v>5966</v>
      </c>
      <c r="D40" s="41">
        <v>25145.63</v>
      </c>
      <c r="E40" s="41">
        <v>25851.68</v>
      </c>
      <c r="F40" s="41">
        <v>0</v>
      </c>
    </row>
    <row r="41" spans="1:6" x14ac:dyDescent="0.35">
      <c r="A41" s="33" t="s">
        <v>1135</v>
      </c>
      <c r="B41" s="33">
        <v>10371</v>
      </c>
      <c r="C41" s="33" t="s">
        <v>5967</v>
      </c>
      <c r="D41" s="41">
        <v>0</v>
      </c>
      <c r="E41" s="41">
        <v>0</v>
      </c>
      <c r="F41" s="41">
        <v>8538.82</v>
      </c>
    </row>
    <row r="42" spans="1:6" x14ac:dyDescent="0.35">
      <c r="A42" s="33" t="s">
        <v>1219</v>
      </c>
      <c r="B42" s="33">
        <v>10389</v>
      </c>
      <c r="C42" s="33" t="s">
        <v>5968</v>
      </c>
      <c r="D42" s="41">
        <v>16951.919999999998</v>
      </c>
      <c r="E42" s="41">
        <v>25851.68</v>
      </c>
      <c r="F42" s="41">
        <v>0</v>
      </c>
    </row>
    <row r="43" spans="1:6" x14ac:dyDescent="0.35">
      <c r="A43" s="33" t="s">
        <v>1222</v>
      </c>
      <c r="B43" s="33">
        <v>10397</v>
      </c>
      <c r="C43" s="33" t="s">
        <v>5969</v>
      </c>
      <c r="D43" s="41">
        <v>24139.360000000001</v>
      </c>
      <c r="E43" s="41">
        <v>25851.68</v>
      </c>
      <c r="F43" s="41">
        <v>0</v>
      </c>
    </row>
    <row r="44" spans="1:6" x14ac:dyDescent="0.35">
      <c r="A44" s="33" t="s">
        <v>1250</v>
      </c>
      <c r="B44" s="33">
        <v>10405</v>
      </c>
      <c r="C44" s="33" t="s">
        <v>5970</v>
      </c>
      <c r="D44" s="41">
        <v>24094.27</v>
      </c>
      <c r="E44" s="41">
        <v>25851.68</v>
      </c>
      <c r="F44" s="41">
        <v>0</v>
      </c>
    </row>
    <row r="45" spans="1:6" x14ac:dyDescent="0.35">
      <c r="A45" s="33" t="s">
        <v>1271</v>
      </c>
      <c r="B45" s="33">
        <v>10413</v>
      </c>
      <c r="C45" s="33" t="s">
        <v>5971</v>
      </c>
      <c r="D45" s="41">
        <v>0</v>
      </c>
      <c r="E45" s="41">
        <v>0</v>
      </c>
      <c r="F45" s="41">
        <v>8532.58</v>
      </c>
    </row>
    <row r="46" spans="1:6" x14ac:dyDescent="0.35">
      <c r="A46" s="33" t="s">
        <v>1317</v>
      </c>
      <c r="B46" s="33">
        <v>10421</v>
      </c>
      <c r="C46" s="33" t="s">
        <v>5972</v>
      </c>
      <c r="D46" s="41">
        <v>24155.98</v>
      </c>
      <c r="E46" s="41">
        <v>25851.68</v>
      </c>
      <c r="F46" s="41">
        <v>0</v>
      </c>
    </row>
    <row r="47" spans="1:6" x14ac:dyDescent="0.35">
      <c r="A47" s="33" t="s">
        <v>1358</v>
      </c>
      <c r="B47" s="33">
        <v>10439</v>
      </c>
      <c r="C47" s="33" t="s">
        <v>5973</v>
      </c>
      <c r="D47" s="41">
        <v>24155.98</v>
      </c>
      <c r="E47" s="41">
        <v>25851.68</v>
      </c>
      <c r="F47" s="41">
        <v>0</v>
      </c>
    </row>
    <row r="48" spans="1:6" x14ac:dyDescent="0.35">
      <c r="A48" s="33" t="s">
        <v>1421</v>
      </c>
      <c r="B48" s="33">
        <v>10447</v>
      </c>
      <c r="C48" s="33" t="s">
        <v>5974</v>
      </c>
      <c r="D48" s="41">
        <v>21528.77</v>
      </c>
      <c r="E48" s="41">
        <v>25851.68</v>
      </c>
      <c r="F48" s="41">
        <v>0</v>
      </c>
    </row>
    <row r="49" spans="1:6" x14ac:dyDescent="0.35">
      <c r="A49" s="33" t="s">
        <v>1444</v>
      </c>
      <c r="B49" s="33">
        <v>10454</v>
      </c>
      <c r="C49" s="33" t="s">
        <v>5975</v>
      </c>
      <c r="D49" s="41">
        <v>25851.68</v>
      </c>
      <c r="E49" s="41">
        <v>25851.68</v>
      </c>
      <c r="F49" s="41">
        <v>0</v>
      </c>
    </row>
    <row r="50" spans="1:6" x14ac:dyDescent="0.35">
      <c r="A50" s="33" t="s">
        <v>1493</v>
      </c>
      <c r="B50" s="33">
        <v>10462</v>
      </c>
      <c r="C50" s="33" t="s">
        <v>5976</v>
      </c>
      <c r="D50" s="41">
        <v>16951.919999999998</v>
      </c>
      <c r="E50" s="41">
        <v>16951.919999999998</v>
      </c>
      <c r="F50" s="41">
        <v>0</v>
      </c>
    </row>
    <row r="51" spans="1:6" x14ac:dyDescent="0.35">
      <c r="A51" s="33" t="s">
        <v>1496</v>
      </c>
      <c r="B51" s="33">
        <v>10470</v>
      </c>
      <c r="C51" s="33" t="s">
        <v>5977</v>
      </c>
      <c r="D51" s="41">
        <v>16951.919999999998</v>
      </c>
      <c r="E51" s="41">
        <v>16951.919999999998</v>
      </c>
      <c r="F51" s="41">
        <v>0</v>
      </c>
    </row>
    <row r="52" spans="1:6" x14ac:dyDescent="0.35">
      <c r="A52" s="33" t="s">
        <v>1546</v>
      </c>
      <c r="B52" s="33">
        <v>10488</v>
      </c>
      <c r="C52" s="33" t="s">
        <v>5978</v>
      </c>
      <c r="D52" s="41">
        <v>22600.3</v>
      </c>
      <c r="E52" s="41">
        <v>25851.68</v>
      </c>
      <c r="F52" s="41">
        <v>0</v>
      </c>
    </row>
    <row r="53" spans="1:6" x14ac:dyDescent="0.35">
      <c r="A53" s="33" t="s">
        <v>1559</v>
      </c>
      <c r="B53" s="33">
        <v>10496</v>
      </c>
      <c r="C53" s="33" t="s">
        <v>5979</v>
      </c>
      <c r="D53" s="41">
        <v>23740.66</v>
      </c>
      <c r="E53" s="41">
        <v>25851.68</v>
      </c>
      <c r="F53" s="41">
        <v>0</v>
      </c>
    </row>
    <row r="54" spans="1:6" x14ac:dyDescent="0.35">
      <c r="A54" s="33" t="s">
        <v>1640</v>
      </c>
      <c r="B54" s="33">
        <v>10504</v>
      </c>
      <c r="C54" s="33" t="s">
        <v>5980</v>
      </c>
      <c r="D54" s="41">
        <v>24248.53</v>
      </c>
      <c r="E54" s="41">
        <v>25851.68</v>
      </c>
      <c r="F54" s="41">
        <v>0</v>
      </c>
    </row>
    <row r="55" spans="1:6" x14ac:dyDescent="0.35">
      <c r="A55" s="33" t="s">
        <v>1691</v>
      </c>
      <c r="B55" s="33">
        <v>10512</v>
      </c>
      <c r="C55" s="33" t="s">
        <v>5981</v>
      </c>
      <c r="D55" s="41">
        <v>0</v>
      </c>
      <c r="E55" s="41">
        <v>0</v>
      </c>
      <c r="F55" s="41">
        <v>8551.36</v>
      </c>
    </row>
    <row r="56" spans="1:6" x14ac:dyDescent="0.35">
      <c r="A56" s="33" t="s">
        <v>1716</v>
      </c>
      <c r="B56" s="33">
        <v>10520</v>
      </c>
      <c r="C56" s="33" t="s">
        <v>5982</v>
      </c>
      <c r="D56" s="41">
        <v>16951.919999999998</v>
      </c>
      <c r="E56" s="41">
        <v>25851.68</v>
      </c>
      <c r="F56" s="41">
        <v>0</v>
      </c>
    </row>
    <row r="57" spans="1:6" x14ac:dyDescent="0.35">
      <c r="A57" s="33" t="s">
        <v>1743</v>
      </c>
      <c r="B57" s="33">
        <v>10538</v>
      </c>
      <c r="C57" s="33" t="s">
        <v>5983</v>
      </c>
      <c r="D57" s="41">
        <v>25575.19</v>
      </c>
      <c r="E57" s="41">
        <v>16951.919999999998</v>
      </c>
      <c r="F57" s="41">
        <v>0</v>
      </c>
    </row>
    <row r="58" spans="1:6" x14ac:dyDescent="0.35">
      <c r="A58" s="33" t="s">
        <v>1762</v>
      </c>
      <c r="B58" s="33">
        <v>10546</v>
      </c>
      <c r="C58" s="33" t="s">
        <v>5984</v>
      </c>
      <c r="D58" s="41">
        <v>25851.68</v>
      </c>
      <c r="E58" s="41">
        <v>25851.68</v>
      </c>
      <c r="F58" s="41">
        <v>0</v>
      </c>
    </row>
    <row r="59" spans="1:6" x14ac:dyDescent="0.35">
      <c r="A59" s="33" t="s">
        <v>1847</v>
      </c>
      <c r="B59" s="33">
        <v>10553</v>
      </c>
      <c r="C59" s="33" t="s">
        <v>5985</v>
      </c>
      <c r="D59" s="41">
        <v>23788.12</v>
      </c>
      <c r="E59" s="41">
        <v>25851.68</v>
      </c>
      <c r="F59" s="41">
        <v>0</v>
      </c>
    </row>
    <row r="60" spans="1:6" x14ac:dyDescent="0.35">
      <c r="A60" s="33" t="s">
        <v>1870</v>
      </c>
      <c r="B60" s="33">
        <v>10561</v>
      </c>
      <c r="C60" s="33" t="s">
        <v>5986</v>
      </c>
      <c r="D60" s="41">
        <v>24285.32</v>
      </c>
      <c r="E60" s="41">
        <v>25851.68</v>
      </c>
      <c r="F60" s="41">
        <v>0</v>
      </c>
    </row>
    <row r="61" spans="1:6" x14ac:dyDescent="0.35">
      <c r="A61" s="33" t="s">
        <v>1908</v>
      </c>
      <c r="B61" s="33">
        <v>10579</v>
      </c>
      <c r="C61" s="33" t="s">
        <v>5987</v>
      </c>
      <c r="D61" s="41">
        <v>24026.63</v>
      </c>
      <c r="E61" s="41">
        <v>25851.68</v>
      </c>
      <c r="F61" s="41">
        <v>0</v>
      </c>
    </row>
    <row r="62" spans="1:6" x14ac:dyDescent="0.35">
      <c r="A62" s="33" t="s">
        <v>1918</v>
      </c>
      <c r="B62" s="33">
        <v>10587</v>
      </c>
      <c r="C62" s="33" t="s">
        <v>5988</v>
      </c>
      <c r="D62" s="41">
        <v>25219.200000000001</v>
      </c>
      <c r="E62" s="41">
        <v>25851.68</v>
      </c>
      <c r="F62" s="41">
        <v>0</v>
      </c>
    </row>
    <row r="63" spans="1:6" ht="26.25" customHeight="1" x14ac:dyDescent="0.35">
      <c r="A63" s="34" t="s">
        <v>0</v>
      </c>
      <c r="B63" s="31"/>
      <c r="C63" s="31"/>
      <c r="D63" s="6"/>
      <c r="E63" s="6"/>
      <c r="F63" s="6"/>
    </row>
    <row r="64" spans="1:6" x14ac:dyDescent="0.35">
      <c r="A64" s="6" t="s">
        <v>1</v>
      </c>
      <c r="B64" s="31"/>
      <c r="C64" s="31"/>
      <c r="D64" s="6"/>
      <c r="E64" s="6"/>
      <c r="F64" s="6"/>
    </row>
    <row r="65" spans="1:6" x14ac:dyDescent="0.35">
      <c r="A65" s="6" t="s">
        <v>2</v>
      </c>
      <c r="B65" s="31"/>
      <c r="C65" s="31"/>
      <c r="D65" s="6"/>
      <c r="E65" s="6"/>
      <c r="F65" s="6"/>
    </row>
    <row r="66" spans="1:6" x14ac:dyDescent="0.35">
      <c r="A66" s="35" t="s">
        <v>5991</v>
      </c>
      <c r="B66" s="31"/>
      <c r="C66" s="31"/>
      <c r="D66" s="6"/>
      <c r="E66" s="6"/>
      <c r="F66" s="6"/>
    </row>
  </sheetData>
  <phoneticPr fontId="6" type="noConversion"/>
  <pageMargins left="0.7" right="0.7" top="0.75" bottom="0.75" header="0.3" footer="0.3"/>
  <ignoredErrors>
    <ignoredError sqref="A5:A62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A8AB6-71E8-4584-8156-EB2A551EC099}">
  <dimension ref="A1:CI943"/>
  <sheetViews>
    <sheetView workbookViewId="0">
      <selection activeCell="C4" sqref="C4"/>
    </sheetView>
  </sheetViews>
  <sheetFormatPr defaultColWidth="18.53515625" defaultRowHeight="15.5" x14ac:dyDescent="0.35"/>
  <cols>
    <col min="1" max="3" width="15.07421875" customWidth="1"/>
    <col min="4" max="4" width="37.07421875" customWidth="1"/>
    <col min="5" max="5" width="23.3046875" customWidth="1"/>
    <col min="6" max="6" width="19.53515625" customWidth="1"/>
    <col min="10" max="10" width="21.4609375" customWidth="1"/>
    <col min="11" max="11" width="24.53515625" customWidth="1"/>
    <col min="12" max="12" width="25.23046875" customWidth="1"/>
    <col min="13" max="13" width="20.765625" customWidth="1"/>
    <col min="16" max="16" width="23.4609375" customWidth="1"/>
    <col min="17" max="17" width="23.23046875" customWidth="1"/>
    <col min="23" max="23" width="22.4609375" customWidth="1"/>
    <col min="60" max="60" width="25.53515625" customWidth="1"/>
    <col min="65" max="65" width="23.07421875" customWidth="1"/>
    <col min="67" max="67" width="23.3046875" customWidth="1"/>
    <col min="73" max="73" width="24.69140625" customWidth="1"/>
    <col min="75" max="75" width="31.765625" customWidth="1"/>
    <col min="77" max="77" width="25.4609375" customWidth="1"/>
    <col min="78" max="78" width="29.23046875" customWidth="1"/>
    <col min="80" max="80" width="20.84375" customWidth="1"/>
    <col min="81" max="81" width="24.53515625" customWidth="1"/>
    <col min="82" max="82" width="23" customWidth="1"/>
    <col min="83" max="83" width="21" customWidth="1"/>
    <col min="84" max="84" width="20.3046875" customWidth="1"/>
    <col min="85" max="85" width="22.3046875" customWidth="1"/>
  </cols>
  <sheetData>
    <row r="1" spans="1:87" s="8" customFormat="1" x14ac:dyDescent="0.35">
      <c r="A1" s="8">
        <v>1</v>
      </c>
      <c r="B1" s="8">
        <v>3</v>
      </c>
      <c r="C1" s="8">
        <v>4</v>
      </c>
      <c r="D1" s="8">
        <v>5</v>
      </c>
      <c r="E1" s="8">
        <v>6</v>
      </c>
      <c r="F1" s="8">
        <v>7</v>
      </c>
      <c r="G1" s="8">
        <v>8</v>
      </c>
      <c r="H1" s="8">
        <v>9</v>
      </c>
      <c r="I1" s="8">
        <v>10</v>
      </c>
      <c r="J1" s="8">
        <v>11</v>
      </c>
      <c r="K1" s="8">
        <v>12</v>
      </c>
      <c r="L1" s="8">
        <v>13</v>
      </c>
      <c r="M1" s="8">
        <v>14</v>
      </c>
      <c r="N1" s="8">
        <v>15</v>
      </c>
      <c r="O1" s="8">
        <v>16</v>
      </c>
      <c r="P1" s="8">
        <v>17</v>
      </c>
      <c r="Q1" s="8">
        <v>18</v>
      </c>
      <c r="R1" s="8">
        <v>19</v>
      </c>
      <c r="S1" s="8">
        <v>20</v>
      </c>
      <c r="T1" s="8">
        <v>21</v>
      </c>
      <c r="U1" s="8">
        <v>22</v>
      </c>
      <c r="V1" s="8">
        <v>23</v>
      </c>
      <c r="W1" s="8">
        <v>24</v>
      </c>
      <c r="X1" s="8">
        <v>25</v>
      </c>
      <c r="Y1" s="8">
        <v>26</v>
      </c>
      <c r="Z1" s="8">
        <v>27</v>
      </c>
      <c r="AA1" s="8">
        <v>28</v>
      </c>
      <c r="AB1" s="8">
        <v>29</v>
      </c>
      <c r="AC1" s="8">
        <v>30</v>
      </c>
      <c r="AD1" s="8">
        <v>31</v>
      </c>
      <c r="AE1" s="8">
        <v>32</v>
      </c>
      <c r="AF1" s="8">
        <v>33</v>
      </c>
      <c r="AG1" s="8">
        <v>34</v>
      </c>
      <c r="AH1" s="8">
        <v>35</v>
      </c>
      <c r="AI1" s="8">
        <v>36</v>
      </c>
      <c r="AJ1" s="8">
        <v>37</v>
      </c>
      <c r="AK1" s="8">
        <v>38</v>
      </c>
      <c r="AL1" s="8">
        <v>39</v>
      </c>
      <c r="AM1" s="8">
        <v>40</v>
      </c>
      <c r="AN1" s="8">
        <v>41</v>
      </c>
      <c r="AO1" s="8">
        <v>42</v>
      </c>
      <c r="AP1" s="8">
        <v>43</v>
      </c>
      <c r="AQ1" s="8">
        <v>44</v>
      </c>
      <c r="AR1" s="8">
        <v>45</v>
      </c>
      <c r="AS1" s="8">
        <v>46</v>
      </c>
      <c r="AT1" s="8">
        <v>47</v>
      </c>
      <c r="AU1" s="8">
        <v>48</v>
      </c>
      <c r="AV1" s="8">
        <v>49</v>
      </c>
      <c r="AW1" s="8">
        <v>50</v>
      </c>
      <c r="AX1" s="8">
        <v>51</v>
      </c>
      <c r="AY1" s="8">
        <v>52</v>
      </c>
      <c r="AZ1" s="8">
        <v>53</v>
      </c>
      <c r="BA1" s="8">
        <v>54</v>
      </c>
      <c r="BB1" s="8">
        <v>55</v>
      </c>
      <c r="BC1" s="8">
        <v>56</v>
      </c>
      <c r="BD1" s="8">
        <v>57</v>
      </c>
      <c r="BE1" s="8">
        <v>58</v>
      </c>
      <c r="BF1" s="8">
        <v>59</v>
      </c>
      <c r="BG1" s="8">
        <v>60</v>
      </c>
      <c r="BH1" s="8">
        <v>61</v>
      </c>
      <c r="BI1" s="8">
        <v>62</v>
      </c>
      <c r="BJ1" s="8">
        <v>63</v>
      </c>
      <c r="BK1" s="8">
        <v>64</v>
      </c>
      <c r="BL1" s="8">
        <v>65</v>
      </c>
      <c r="BM1" s="8">
        <v>66</v>
      </c>
      <c r="BN1" s="8">
        <v>67</v>
      </c>
      <c r="BO1" s="8">
        <v>68</v>
      </c>
      <c r="BP1" s="8">
        <v>69</v>
      </c>
      <c r="BQ1" s="8">
        <v>70</v>
      </c>
      <c r="BR1" s="8">
        <v>71</v>
      </c>
      <c r="BS1" s="8">
        <v>72</v>
      </c>
      <c r="BT1" s="8">
        <v>73</v>
      </c>
      <c r="BU1" s="8">
        <v>74</v>
      </c>
      <c r="BV1" s="8">
        <v>75</v>
      </c>
      <c r="BW1" s="8">
        <v>76</v>
      </c>
      <c r="BX1" s="8">
        <v>77</v>
      </c>
      <c r="BY1" s="8">
        <v>78</v>
      </c>
      <c r="BZ1" s="8">
        <v>79</v>
      </c>
      <c r="CA1" s="8">
        <v>80</v>
      </c>
      <c r="CB1" s="8">
        <v>81</v>
      </c>
      <c r="CC1" s="8">
        <v>82</v>
      </c>
      <c r="CD1" s="8">
        <v>83</v>
      </c>
      <c r="CE1" s="8">
        <v>84</v>
      </c>
      <c r="CF1" s="8">
        <v>85</v>
      </c>
      <c r="CG1" s="8">
        <v>86</v>
      </c>
      <c r="CH1" s="8">
        <v>87</v>
      </c>
      <c r="CI1" s="8">
        <v>88</v>
      </c>
    </row>
    <row r="2" spans="1:87" s="16" customFormat="1" ht="15" customHeight="1" x14ac:dyDescent="0.35">
      <c r="A2" s="1"/>
      <c r="B2" s="45"/>
      <c r="C2" s="45"/>
      <c r="D2" s="9"/>
      <c r="E2" s="10">
        <f t="shared" ref="E2:BP2" si="0">SUM(E5:E945)</f>
        <v>8597708</v>
      </c>
      <c r="F2" s="10">
        <f t="shared" si="0"/>
        <v>8727152</v>
      </c>
      <c r="G2" s="10">
        <f t="shared" si="0"/>
        <v>8986040</v>
      </c>
      <c r="H2" s="10">
        <f t="shared" si="0"/>
        <v>10413676</v>
      </c>
      <c r="I2" s="10">
        <f t="shared" si="0"/>
        <v>1015.1035999999738</v>
      </c>
      <c r="J2" s="10">
        <f t="shared" si="0"/>
        <v>9304022</v>
      </c>
      <c r="K2" s="10">
        <f t="shared" si="0"/>
        <v>9444722</v>
      </c>
      <c r="L2" s="10">
        <f t="shared" si="0"/>
        <v>9724246</v>
      </c>
      <c r="M2" s="10">
        <f t="shared" si="0"/>
        <v>11270070</v>
      </c>
      <c r="N2" s="11">
        <f t="shared" si="0"/>
        <v>1035.5520000000179</v>
      </c>
      <c r="O2" s="11">
        <f t="shared" si="0"/>
        <v>962.38799999998344</v>
      </c>
      <c r="P2" s="10">
        <f t="shared" si="0"/>
        <v>10272038</v>
      </c>
      <c r="Q2" s="10">
        <f t="shared" si="0"/>
        <v>11562726</v>
      </c>
      <c r="R2" s="10">
        <f t="shared" si="0"/>
        <v>1496042.3099999998</v>
      </c>
      <c r="S2" s="10">
        <f t="shared" si="0"/>
        <v>1131240.8500000024</v>
      </c>
      <c r="T2" s="10">
        <f t="shared" si="0"/>
        <v>760193.51999999955</v>
      </c>
      <c r="U2" s="10">
        <f t="shared" si="0"/>
        <v>1598269.2500000005</v>
      </c>
      <c r="V2" s="10">
        <f t="shared" si="0"/>
        <v>4985745.9300000016</v>
      </c>
      <c r="W2" s="10">
        <f t="shared" si="0"/>
        <v>1497559.6199999999</v>
      </c>
      <c r="X2" s="10">
        <f t="shared" si="0"/>
        <v>1132296.0600000028</v>
      </c>
      <c r="Y2" s="10">
        <f t="shared" si="0"/>
        <v>760772.46</v>
      </c>
      <c r="Z2" s="10">
        <f t="shared" si="0"/>
        <v>1603771.9700000004</v>
      </c>
      <c r="AA2" s="10">
        <f t="shared" si="0"/>
        <v>4994400.110000005</v>
      </c>
      <c r="AB2" s="10">
        <f t="shared" si="0"/>
        <v>16383159334</v>
      </c>
      <c r="AC2" s="10">
        <f t="shared" si="0"/>
        <v>11390464143</v>
      </c>
      <c r="AD2" s="10">
        <f t="shared" si="0"/>
        <v>7880926217</v>
      </c>
      <c r="AE2" s="10">
        <f t="shared" si="0"/>
        <v>19701865043</v>
      </c>
      <c r="AF2" s="10">
        <f t="shared" si="0"/>
        <v>55356414737</v>
      </c>
      <c r="AG2" s="11">
        <f t="shared" si="0"/>
        <v>567.13740000000075</v>
      </c>
      <c r="AH2" s="10">
        <f t="shared" si="0"/>
        <v>187.59999999999789</v>
      </c>
      <c r="AI2" s="10">
        <f t="shared" si="0"/>
        <v>2140689255</v>
      </c>
      <c r="AJ2" s="10">
        <f t="shared" si="0"/>
        <v>1481961353</v>
      </c>
      <c r="AK2" s="10">
        <f t="shared" si="0"/>
        <v>1013075016</v>
      </c>
      <c r="AL2" s="10">
        <f t="shared" si="0"/>
        <v>2466924793</v>
      </c>
      <c r="AM2" s="10">
        <f t="shared" si="0"/>
        <v>7102650417</v>
      </c>
      <c r="AN2" s="11">
        <f t="shared" si="0"/>
        <v>567.13740000000075</v>
      </c>
      <c r="AO2" s="11">
        <f t="shared" si="0"/>
        <v>124.97049999999993</v>
      </c>
      <c r="AP2" s="10">
        <f t="shared" si="0"/>
        <v>609.69999999998925</v>
      </c>
      <c r="AQ2" s="10">
        <f t="shared" si="0"/>
        <v>1705422602</v>
      </c>
      <c r="AR2" s="10">
        <f t="shared" si="0"/>
        <v>1178991532</v>
      </c>
      <c r="AS2" s="10">
        <f t="shared" si="0"/>
        <v>792565285</v>
      </c>
      <c r="AT2" s="10">
        <f t="shared" si="0"/>
        <v>1774159888</v>
      </c>
      <c r="AU2" s="10">
        <f t="shared" si="0"/>
        <v>5451139307</v>
      </c>
      <c r="AV2" s="10">
        <f t="shared" si="0"/>
        <v>67910204461</v>
      </c>
      <c r="AW2" s="10">
        <f t="shared" si="0"/>
        <v>144656859</v>
      </c>
      <c r="AX2" s="10">
        <f t="shared" si="0"/>
        <v>855045830</v>
      </c>
      <c r="AY2" s="10">
        <f t="shared" si="0"/>
        <v>461199504</v>
      </c>
      <c r="AZ2" s="10">
        <f t="shared" si="0"/>
        <v>499110100</v>
      </c>
      <c r="BA2" s="10">
        <f t="shared" si="0"/>
        <v>4112421</v>
      </c>
      <c r="BB2" s="10">
        <f t="shared" si="0"/>
        <v>4450461</v>
      </c>
      <c r="BC2" s="10">
        <f t="shared" si="0"/>
        <v>59196117</v>
      </c>
      <c r="BD2" s="10">
        <f t="shared" si="0"/>
        <v>2638594</v>
      </c>
      <c r="BE2" s="12">
        <f t="shared" si="0"/>
        <v>2855272</v>
      </c>
      <c r="BF2" s="10">
        <f t="shared" si="0"/>
        <v>110027.44000000016</v>
      </c>
      <c r="BG2" s="10">
        <f t="shared" si="0"/>
        <v>334923526</v>
      </c>
      <c r="BH2" s="10">
        <f t="shared" si="0"/>
        <v>1897382893</v>
      </c>
      <c r="BI2" s="13">
        <f t="shared" si="0"/>
        <v>69807587354</v>
      </c>
      <c r="BJ2" s="10">
        <f t="shared" si="0"/>
        <v>0</v>
      </c>
      <c r="BK2" s="14">
        <f t="shared" si="0"/>
        <v>69807587354</v>
      </c>
      <c r="BL2" s="10">
        <f t="shared" si="0"/>
        <v>23994277404</v>
      </c>
      <c r="BM2" s="10">
        <f t="shared" si="0"/>
        <v>47164849593</v>
      </c>
      <c r="BN2" s="10">
        <f t="shared" si="0"/>
        <v>12517160598</v>
      </c>
      <c r="BO2" s="15">
        <f t="shared" si="0"/>
        <v>34701752117</v>
      </c>
      <c r="BP2" s="15">
        <f t="shared" si="0"/>
        <v>4665559.7500000037</v>
      </c>
      <c r="BQ2" s="10">
        <f t="shared" ref="BQ2:CG2" si="1">SUM(BQ5:BQ945)</f>
        <v>4994400.110000005</v>
      </c>
      <c r="BR2" s="10">
        <f t="shared" si="1"/>
        <v>26855710258</v>
      </c>
      <c r="BS2" s="10">
        <f t="shared" si="1"/>
        <v>87396308</v>
      </c>
      <c r="BT2" s="10">
        <f t="shared" si="1"/>
        <v>545147</v>
      </c>
      <c r="BU2" s="10">
        <f t="shared" si="1"/>
        <v>23994277404</v>
      </c>
      <c r="BV2" s="10">
        <f t="shared" si="1"/>
        <v>12517160598</v>
      </c>
      <c r="BW2" s="10">
        <f t="shared" si="1"/>
        <v>418110941</v>
      </c>
      <c r="BX2" s="10">
        <f t="shared" si="1"/>
        <v>6479907079</v>
      </c>
      <c r="BY2" s="10">
        <f t="shared" si="1"/>
        <v>6898018020</v>
      </c>
      <c r="BZ2" s="10">
        <f t="shared" si="1"/>
        <v>189430689</v>
      </c>
      <c r="CA2" s="10">
        <f t="shared" si="1"/>
        <v>34891182806</v>
      </c>
      <c r="CB2" s="10">
        <f t="shared" si="1"/>
        <v>0</v>
      </c>
      <c r="CC2" s="10">
        <f t="shared" si="1"/>
        <v>1351539643</v>
      </c>
      <c r="CD2" s="10">
        <f t="shared" si="1"/>
        <v>12403741.110000011</v>
      </c>
      <c r="CE2" s="10">
        <f t="shared" si="1"/>
        <v>11404736.530000014</v>
      </c>
      <c r="CF2" s="10">
        <f t="shared" si="1"/>
        <v>11742268.520000001</v>
      </c>
      <c r="CG2" s="10">
        <f t="shared" si="1"/>
        <v>13962278.869999992</v>
      </c>
      <c r="CH2" s="10"/>
      <c r="CI2" s="10"/>
    </row>
    <row r="3" spans="1:87" s="17" customFormat="1" ht="15" customHeight="1" x14ac:dyDescent="0.45">
      <c r="D3" s="18"/>
      <c r="E3" s="17" t="s">
        <v>2034</v>
      </c>
      <c r="F3" s="17" t="s">
        <v>2035</v>
      </c>
      <c r="G3" s="17" t="s">
        <v>2036</v>
      </c>
      <c r="H3" s="17" t="s">
        <v>2037</v>
      </c>
      <c r="I3" s="17" t="s">
        <v>2038</v>
      </c>
      <c r="J3" s="17" t="s">
        <v>2039</v>
      </c>
      <c r="K3" s="17" t="s">
        <v>2040</v>
      </c>
      <c r="L3" s="17" t="s">
        <v>2041</v>
      </c>
      <c r="M3" s="17" t="s">
        <v>2042</v>
      </c>
      <c r="N3" s="17" t="s">
        <v>2043</v>
      </c>
      <c r="O3" s="17" t="s">
        <v>2044</v>
      </c>
      <c r="P3" s="17" t="s">
        <v>2045</v>
      </c>
      <c r="Q3" s="17" t="s">
        <v>2046</v>
      </c>
      <c r="R3" s="17" t="s">
        <v>2047</v>
      </c>
      <c r="S3" s="17" t="s">
        <v>2048</v>
      </c>
      <c r="T3" s="17" t="s">
        <v>2049</v>
      </c>
      <c r="U3" s="17" t="s">
        <v>2050</v>
      </c>
      <c r="V3" s="17" t="s">
        <v>2051</v>
      </c>
      <c r="W3" s="17" t="s">
        <v>2052</v>
      </c>
      <c r="X3" s="17" t="s">
        <v>2053</v>
      </c>
      <c r="Y3" s="17" t="s">
        <v>2054</v>
      </c>
      <c r="Z3" s="19" t="s">
        <v>2055</v>
      </c>
      <c r="AA3" s="17" t="s">
        <v>2056</v>
      </c>
      <c r="AB3" s="17" t="s">
        <v>2057</v>
      </c>
      <c r="AC3" s="17" t="s">
        <v>2058</v>
      </c>
      <c r="AD3" s="17" t="s">
        <v>2059</v>
      </c>
      <c r="AE3" s="17" t="s">
        <v>2060</v>
      </c>
      <c r="AF3" s="17" t="s">
        <v>2061</v>
      </c>
      <c r="AG3" s="17" t="s">
        <v>2062</v>
      </c>
      <c r="AH3" s="17" t="s">
        <v>2063</v>
      </c>
      <c r="AI3" s="17" t="s">
        <v>2064</v>
      </c>
      <c r="AJ3" s="17" t="s">
        <v>2065</v>
      </c>
      <c r="AK3" s="17" t="s">
        <v>2066</v>
      </c>
      <c r="AL3" s="17" t="s">
        <v>2067</v>
      </c>
      <c r="AM3" s="17" t="s">
        <v>2068</v>
      </c>
      <c r="AN3" s="17" t="s">
        <v>2069</v>
      </c>
      <c r="AO3" s="17" t="s">
        <v>2070</v>
      </c>
      <c r="AP3" s="17" t="s">
        <v>2071</v>
      </c>
      <c r="AQ3" s="17" t="s">
        <v>2072</v>
      </c>
      <c r="AR3" s="17" t="s">
        <v>2073</v>
      </c>
      <c r="AS3" s="17" t="s">
        <v>2074</v>
      </c>
      <c r="AT3" s="17" t="s">
        <v>2075</v>
      </c>
      <c r="AU3" s="17" t="s">
        <v>2076</v>
      </c>
      <c r="AV3" s="17" t="s">
        <v>2077</v>
      </c>
      <c r="AW3" s="17" t="s">
        <v>2078</v>
      </c>
      <c r="AX3" s="17" t="s">
        <v>2079</v>
      </c>
      <c r="AY3" s="17" t="s">
        <v>2080</v>
      </c>
      <c r="AZ3" s="17" t="s">
        <v>2081</v>
      </c>
      <c r="BA3" s="17" t="s">
        <v>2082</v>
      </c>
      <c r="BB3" s="17" t="s">
        <v>2083</v>
      </c>
      <c r="BC3" s="17" t="s">
        <v>2084</v>
      </c>
      <c r="BD3" s="17" t="s">
        <v>2085</v>
      </c>
      <c r="BE3" s="17" t="s">
        <v>2086</v>
      </c>
      <c r="BF3" s="17" t="s">
        <v>2087</v>
      </c>
      <c r="BG3" s="17" t="s">
        <v>2088</v>
      </c>
      <c r="BH3" s="17" t="s">
        <v>2089</v>
      </c>
      <c r="BI3" s="17" t="s">
        <v>2090</v>
      </c>
      <c r="BJ3" s="17" t="s">
        <v>2091</v>
      </c>
      <c r="BK3" s="17" t="s">
        <v>2092</v>
      </c>
      <c r="BL3" s="17" t="s">
        <v>2093</v>
      </c>
      <c r="BM3" s="17" t="s">
        <v>2094</v>
      </c>
      <c r="BN3" s="17" t="s">
        <v>2095</v>
      </c>
      <c r="BO3" s="17" t="s">
        <v>2096</v>
      </c>
      <c r="BP3" s="17" t="s">
        <v>2097</v>
      </c>
      <c r="BQ3" s="17" t="s">
        <v>2098</v>
      </c>
      <c r="BR3" s="17" t="s">
        <v>2099</v>
      </c>
      <c r="BS3" s="17" t="s">
        <v>2100</v>
      </c>
      <c r="BT3" s="17" t="s">
        <v>2101</v>
      </c>
      <c r="BU3" s="17" t="s">
        <v>2102</v>
      </c>
      <c r="BV3" s="17" t="s">
        <v>2103</v>
      </c>
      <c r="BW3" s="17" t="s">
        <v>2104</v>
      </c>
      <c r="BX3" s="17" t="s">
        <v>2105</v>
      </c>
      <c r="BY3" s="17" t="s">
        <v>2106</v>
      </c>
      <c r="BZ3" s="17" t="s">
        <v>2107</v>
      </c>
      <c r="CA3" s="17" t="s">
        <v>2108</v>
      </c>
      <c r="CB3" s="17" t="s">
        <v>2109</v>
      </c>
      <c r="CC3" s="17" t="s">
        <v>2110</v>
      </c>
      <c r="CD3" s="17" t="s">
        <v>2111</v>
      </c>
      <c r="CE3" s="17" t="s">
        <v>2112</v>
      </c>
      <c r="CF3" s="17" t="s">
        <v>2113</v>
      </c>
      <c r="CG3" s="17" t="s">
        <v>2114</v>
      </c>
      <c r="CH3" s="17" t="s">
        <v>2115</v>
      </c>
      <c r="CI3" s="17" t="s">
        <v>2115</v>
      </c>
    </row>
    <row r="4" spans="1:87" s="23" customFormat="1" ht="96" customHeight="1" x14ac:dyDescent="0.35">
      <c r="A4" s="20" t="s">
        <v>1936</v>
      </c>
      <c r="B4" s="20" t="s">
        <v>1937</v>
      </c>
      <c r="C4" s="20" t="s">
        <v>1938</v>
      </c>
      <c r="D4" s="21" t="s">
        <v>1939</v>
      </c>
      <c r="E4" s="22" t="s">
        <v>2116</v>
      </c>
      <c r="F4" s="22" t="s">
        <v>2117</v>
      </c>
      <c r="G4" s="22" t="s">
        <v>2118</v>
      </c>
      <c r="H4" s="22" t="s">
        <v>2119</v>
      </c>
      <c r="I4" s="22" t="s">
        <v>1944</v>
      </c>
      <c r="J4" s="22" t="s">
        <v>2120</v>
      </c>
      <c r="K4" s="22" t="s">
        <v>2121</v>
      </c>
      <c r="L4" s="22" t="s">
        <v>2122</v>
      </c>
      <c r="M4" s="22" t="s">
        <v>2123</v>
      </c>
      <c r="N4" s="22" t="s">
        <v>2124</v>
      </c>
      <c r="O4" s="22" t="s">
        <v>2125</v>
      </c>
      <c r="P4" s="22" t="s">
        <v>2126</v>
      </c>
      <c r="Q4" s="22" t="s">
        <v>2127</v>
      </c>
      <c r="R4" s="22" t="s">
        <v>2128</v>
      </c>
      <c r="S4" s="22" t="s">
        <v>2129</v>
      </c>
      <c r="T4" s="22" t="s">
        <v>2130</v>
      </c>
      <c r="U4" s="22" t="s">
        <v>2131</v>
      </c>
      <c r="V4" s="22" t="s">
        <v>2132</v>
      </c>
      <c r="W4" s="22" t="s">
        <v>2133</v>
      </c>
      <c r="X4" s="22" t="s">
        <v>2134</v>
      </c>
      <c r="Y4" s="22" t="s">
        <v>2135</v>
      </c>
      <c r="Z4" s="22" t="s">
        <v>2136</v>
      </c>
      <c r="AA4" s="22" t="s">
        <v>2137</v>
      </c>
      <c r="AB4" s="22" t="s">
        <v>2138</v>
      </c>
      <c r="AC4" s="22" t="s">
        <v>2139</v>
      </c>
      <c r="AD4" s="22" t="s">
        <v>2140</v>
      </c>
      <c r="AE4" s="22" t="s">
        <v>2141</v>
      </c>
      <c r="AF4" s="22" t="s">
        <v>2142</v>
      </c>
      <c r="AG4" s="22" t="s">
        <v>2143</v>
      </c>
      <c r="AH4" s="22" t="s">
        <v>2144</v>
      </c>
      <c r="AI4" s="22" t="s">
        <v>2145</v>
      </c>
      <c r="AJ4" s="22" t="s">
        <v>2146</v>
      </c>
      <c r="AK4" s="22" t="s">
        <v>2147</v>
      </c>
      <c r="AL4" s="22" t="s">
        <v>2148</v>
      </c>
      <c r="AM4" s="22" t="s">
        <v>2149</v>
      </c>
      <c r="AN4" s="22" t="s">
        <v>2150</v>
      </c>
      <c r="AO4" s="22" t="s">
        <v>2151</v>
      </c>
      <c r="AP4" s="22" t="s">
        <v>2152</v>
      </c>
      <c r="AQ4" s="22" t="s">
        <v>2153</v>
      </c>
      <c r="AR4" s="22" t="s">
        <v>2154</v>
      </c>
      <c r="AS4" s="22" t="s">
        <v>2155</v>
      </c>
      <c r="AT4" s="22" t="s">
        <v>2156</v>
      </c>
      <c r="AU4" s="22" t="s">
        <v>2157</v>
      </c>
      <c r="AV4" s="22" t="s">
        <v>2158</v>
      </c>
      <c r="AW4" s="22" t="s">
        <v>2159</v>
      </c>
      <c r="AX4" s="22" t="s">
        <v>2160</v>
      </c>
      <c r="AY4" s="22" t="s">
        <v>2161</v>
      </c>
      <c r="AZ4" s="22" t="s">
        <v>2162</v>
      </c>
      <c r="BA4" s="22" t="s">
        <v>2163</v>
      </c>
      <c r="BB4" s="22" t="s">
        <v>2164</v>
      </c>
      <c r="BC4" s="22" t="s">
        <v>2165</v>
      </c>
      <c r="BD4" s="22" t="s">
        <v>2166</v>
      </c>
      <c r="BE4" s="22" t="s">
        <v>2167</v>
      </c>
      <c r="BF4" s="22" t="s">
        <v>2168</v>
      </c>
      <c r="BG4" s="22" t="s">
        <v>2169</v>
      </c>
      <c r="BH4" s="22" t="s">
        <v>2170</v>
      </c>
      <c r="BI4" s="22" t="s">
        <v>2171</v>
      </c>
      <c r="BJ4" s="22" t="s">
        <v>2172</v>
      </c>
      <c r="BK4" s="22" t="s">
        <v>2173</v>
      </c>
      <c r="BL4" s="22" t="s">
        <v>2174</v>
      </c>
      <c r="BM4" s="22" t="s">
        <v>2175</v>
      </c>
      <c r="BN4" s="22" t="s">
        <v>2176</v>
      </c>
      <c r="BO4" s="22" t="s">
        <v>2177</v>
      </c>
      <c r="BP4" s="22" t="s">
        <v>2178</v>
      </c>
      <c r="BQ4" s="22" t="s">
        <v>2179</v>
      </c>
      <c r="BR4" s="22" t="s">
        <v>2180</v>
      </c>
      <c r="BS4" s="22" t="s">
        <v>2181</v>
      </c>
      <c r="BT4" s="22" t="s">
        <v>2182</v>
      </c>
      <c r="BU4" s="22" t="s">
        <v>2183</v>
      </c>
      <c r="BV4" s="22" t="s">
        <v>2184</v>
      </c>
      <c r="BW4" s="22" t="s">
        <v>2185</v>
      </c>
      <c r="BX4" s="22" t="s">
        <v>2186</v>
      </c>
      <c r="BY4" s="22" t="s">
        <v>2187</v>
      </c>
      <c r="BZ4" s="22" t="s">
        <v>2188</v>
      </c>
      <c r="CA4" s="22" t="s">
        <v>2189</v>
      </c>
      <c r="CB4" s="22" t="s">
        <v>2190</v>
      </c>
      <c r="CC4" s="22" t="s">
        <v>2191</v>
      </c>
      <c r="CD4" s="22" t="s">
        <v>2192</v>
      </c>
      <c r="CE4" s="22" t="s">
        <v>2193</v>
      </c>
      <c r="CF4" s="22" t="s">
        <v>2194</v>
      </c>
      <c r="CG4" s="22" t="s">
        <v>2195</v>
      </c>
      <c r="CH4" s="22" t="s">
        <v>2196</v>
      </c>
      <c r="CI4" s="22" t="s">
        <v>2197</v>
      </c>
    </row>
    <row r="5" spans="1:87" x14ac:dyDescent="0.35">
      <c r="A5" s="5">
        <v>60</v>
      </c>
      <c r="B5" s="3" t="s">
        <v>5</v>
      </c>
      <c r="C5" s="3" t="s">
        <v>6</v>
      </c>
      <c r="D5" s="2" t="s">
        <v>7</v>
      </c>
      <c r="E5" s="2">
        <v>9166</v>
      </c>
      <c r="F5" s="2">
        <v>9304</v>
      </c>
      <c r="G5" s="2">
        <v>9580</v>
      </c>
      <c r="H5" s="2">
        <v>11102</v>
      </c>
      <c r="I5" s="2">
        <v>1.0822000000000001</v>
      </c>
      <c r="J5" s="2">
        <v>9919</v>
      </c>
      <c r="K5" s="2">
        <v>10069</v>
      </c>
      <c r="L5" s="2">
        <v>10367</v>
      </c>
      <c r="M5" s="2">
        <v>12015</v>
      </c>
      <c r="N5" s="2">
        <v>1.1040000000000001</v>
      </c>
      <c r="O5" s="2">
        <v>1.026</v>
      </c>
      <c r="P5" s="2">
        <v>10951</v>
      </c>
      <c r="Q5" s="2">
        <v>12327</v>
      </c>
      <c r="R5" s="2">
        <v>2633.28</v>
      </c>
      <c r="S5" s="2">
        <v>1885.99</v>
      </c>
      <c r="T5" s="2">
        <v>1161.71</v>
      </c>
      <c r="U5" s="2">
        <v>2851.68</v>
      </c>
      <c r="V5" s="2">
        <v>8532.66</v>
      </c>
      <c r="W5" s="2">
        <v>2633.28</v>
      </c>
      <c r="X5" s="2">
        <v>1885.99</v>
      </c>
      <c r="Y5" s="2">
        <v>1161.71</v>
      </c>
      <c r="Z5" s="2">
        <v>2851.68</v>
      </c>
      <c r="AA5" s="2">
        <v>8532.66</v>
      </c>
      <c r="AB5" s="2">
        <v>28837049</v>
      </c>
      <c r="AC5" s="2">
        <v>18990033</v>
      </c>
      <c r="AD5" s="2">
        <v>12043448</v>
      </c>
      <c r="AE5" s="2">
        <v>35152659</v>
      </c>
      <c r="AF5" s="2">
        <v>95023189</v>
      </c>
      <c r="AG5" s="2">
        <v>0.3508</v>
      </c>
      <c r="AH5" s="2">
        <v>0.2</v>
      </c>
      <c r="AI5" s="2">
        <v>2023207</v>
      </c>
      <c r="AJ5" s="2">
        <v>1332341</v>
      </c>
      <c r="AK5" s="2">
        <v>844968</v>
      </c>
      <c r="AL5" s="2">
        <v>2466311</v>
      </c>
      <c r="AM5" s="2">
        <v>6666827</v>
      </c>
      <c r="AN5" s="2">
        <v>0.3508</v>
      </c>
      <c r="AO5" s="2">
        <v>0</v>
      </c>
      <c r="AP5" s="2">
        <v>0.65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101690016</v>
      </c>
      <c r="AW5" s="2">
        <v>0</v>
      </c>
      <c r="AX5" s="2">
        <v>665778</v>
      </c>
      <c r="AY5" s="2">
        <v>258889</v>
      </c>
      <c r="AZ5" s="2">
        <v>280170</v>
      </c>
      <c r="BA5" s="2">
        <v>0</v>
      </c>
      <c r="BB5" s="2">
        <v>0</v>
      </c>
      <c r="BC5" s="2">
        <v>0</v>
      </c>
      <c r="BD5" s="2">
        <v>2813</v>
      </c>
      <c r="BE5" s="2">
        <v>3044</v>
      </c>
      <c r="BF5" s="2">
        <v>214.25</v>
      </c>
      <c r="BG5" s="2">
        <v>652177</v>
      </c>
      <c r="BH5" s="2">
        <v>1598125</v>
      </c>
      <c r="BI5" s="2">
        <v>103288141</v>
      </c>
      <c r="BJ5" s="2">
        <v>0</v>
      </c>
      <c r="BK5" s="2">
        <v>103288141</v>
      </c>
      <c r="BL5" s="2">
        <v>44485644</v>
      </c>
      <c r="BM5" s="2">
        <v>58802497</v>
      </c>
      <c r="BN5" s="2">
        <v>16048288</v>
      </c>
      <c r="BO5" s="2">
        <v>42754209</v>
      </c>
      <c r="BP5" s="2">
        <v>5304.65</v>
      </c>
      <c r="BQ5" s="2">
        <v>8532.66</v>
      </c>
      <c r="BR5" s="2">
        <v>45262775</v>
      </c>
      <c r="BS5" s="2">
        <v>0</v>
      </c>
      <c r="BT5" s="2">
        <v>0</v>
      </c>
      <c r="BU5" s="2">
        <v>44485644</v>
      </c>
      <c r="BV5" s="2">
        <v>16048288</v>
      </c>
      <c r="BW5" s="2">
        <v>0</v>
      </c>
      <c r="BX5" s="2">
        <v>10217875</v>
      </c>
      <c r="BY5" s="2">
        <v>10217875</v>
      </c>
      <c r="BZ5" s="2">
        <v>0</v>
      </c>
      <c r="CA5" s="2">
        <v>42754209</v>
      </c>
      <c r="CB5" s="2" t="b">
        <v>0</v>
      </c>
      <c r="CC5" s="2">
        <v>0</v>
      </c>
      <c r="CD5" s="2">
        <v>11719.32</v>
      </c>
      <c r="CE5" s="2">
        <v>10775.44</v>
      </c>
      <c r="CF5" s="2">
        <v>11094.35</v>
      </c>
      <c r="CG5" s="2">
        <v>13191.86</v>
      </c>
      <c r="CH5" s="4">
        <v>45327.529849537037</v>
      </c>
      <c r="CI5" s="4">
        <v>73415</v>
      </c>
    </row>
    <row r="6" spans="1:87" x14ac:dyDescent="0.35">
      <c r="A6" s="5">
        <v>61</v>
      </c>
      <c r="B6" s="3" t="s">
        <v>5</v>
      </c>
      <c r="C6" s="3" t="s">
        <v>8</v>
      </c>
      <c r="D6" s="2" t="s">
        <v>9</v>
      </c>
      <c r="E6" s="2">
        <v>9166</v>
      </c>
      <c r="F6" s="2">
        <v>9304</v>
      </c>
      <c r="G6" s="2">
        <v>9580</v>
      </c>
      <c r="H6" s="2">
        <v>11102</v>
      </c>
      <c r="I6" s="2">
        <v>1.0822000000000001</v>
      </c>
      <c r="J6" s="2">
        <v>9919</v>
      </c>
      <c r="K6" s="2">
        <v>10069</v>
      </c>
      <c r="L6" s="2">
        <v>10367</v>
      </c>
      <c r="M6" s="2">
        <v>12015</v>
      </c>
      <c r="N6" s="2">
        <v>1.1040000000000001</v>
      </c>
      <c r="O6" s="2">
        <v>1.026</v>
      </c>
      <c r="P6" s="2">
        <v>10951</v>
      </c>
      <c r="Q6" s="2">
        <v>12327</v>
      </c>
      <c r="R6" s="2">
        <v>1017.38</v>
      </c>
      <c r="S6" s="2">
        <v>797.88</v>
      </c>
      <c r="T6" s="2">
        <v>516.91999999999996</v>
      </c>
      <c r="U6" s="2">
        <v>1091.25</v>
      </c>
      <c r="V6" s="2">
        <v>3423.43</v>
      </c>
      <c r="W6" s="2">
        <v>1017.38</v>
      </c>
      <c r="X6" s="2">
        <v>797.88</v>
      </c>
      <c r="Y6" s="2">
        <v>516.91999999999996</v>
      </c>
      <c r="Z6" s="2">
        <v>1091.25</v>
      </c>
      <c r="AA6" s="2">
        <v>3423.43</v>
      </c>
      <c r="AB6" s="2">
        <v>11141328</v>
      </c>
      <c r="AC6" s="2">
        <v>8033854</v>
      </c>
      <c r="AD6" s="2">
        <v>5358910</v>
      </c>
      <c r="AE6" s="2">
        <v>13451839</v>
      </c>
      <c r="AF6" s="2">
        <v>37985931</v>
      </c>
      <c r="AG6" s="2">
        <v>0.35139999999999999</v>
      </c>
      <c r="AH6" s="2">
        <v>0.2</v>
      </c>
      <c r="AI6" s="2">
        <v>783013</v>
      </c>
      <c r="AJ6" s="2">
        <v>564619</v>
      </c>
      <c r="AK6" s="2">
        <v>376624</v>
      </c>
      <c r="AL6" s="2">
        <v>945395</v>
      </c>
      <c r="AM6" s="2">
        <v>2669651</v>
      </c>
      <c r="AN6" s="2">
        <v>0.35139999999999999</v>
      </c>
      <c r="AO6" s="2">
        <v>0</v>
      </c>
      <c r="AP6" s="2">
        <v>0.65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40655582</v>
      </c>
      <c r="AW6" s="2">
        <v>0</v>
      </c>
      <c r="AX6" s="2">
        <v>0</v>
      </c>
      <c r="AY6" s="2">
        <v>27884</v>
      </c>
      <c r="AZ6" s="2">
        <v>30176</v>
      </c>
      <c r="BA6" s="2">
        <v>0</v>
      </c>
      <c r="BB6" s="2">
        <v>0</v>
      </c>
      <c r="BC6" s="2">
        <v>0</v>
      </c>
      <c r="BD6" s="2">
        <v>2813</v>
      </c>
      <c r="BE6" s="2">
        <v>3044</v>
      </c>
      <c r="BF6" s="2">
        <v>70.36</v>
      </c>
      <c r="BG6" s="2">
        <v>214176</v>
      </c>
      <c r="BH6" s="2">
        <v>244352</v>
      </c>
      <c r="BI6" s="2">
        <v>40899934</v>
      </c>
      <c r="BJ6" s="2">
        <v>0</v>
      </c>
      <c r="BK6" s="2">
        <v>40899934</v>
      </c>
      <c r="BL6" s="2">
        <v>15497349</v>
      </c>
      <c r="BM6" s="2">
        <v>25402585</v>
      </c>
      <c r="BN6" s="2">
        <v>8722220</v>
      </c>
      <c r="BO6" s="2">
        <v>16680365</v>
      </c>
      <c r="BP6" s="2">
        <v>5289.92</v>
      </c>
      <c r="BQ6" s="2">
        <v>3423.43</v>
      </c>
      <c r="BR6" s="2">
        <v>18109671</v>
      </c>
      <c r="BS6" s="2">
        <v>0</v>
      </c>
      <c r="BT6" s="2">
        <v>0</v>
      </c>
      <c r="BU6" s="2">
        <v>15497349</v>
      </c>
      <c r="BV6" s="2">
        <v>8722220</v>
      </c>
      <c r="BW6" s="2">
        <v>0</v>
      </c>
      <c r="BX6" s="2">
        <v>2836134</v>
      </c>
      <c r="BY6" s="2">
        <v>2836134</v>
      </c>
      <c r="BZ6" s="2">
        <v>0</v>
      </c>
      <c r="CA6" s="2">
        <v>16680365</v>
      </c>
      <c r="CB6" s="2" t="b">
        <v>0</v>
      </c>
      <c r="CC6" s="2">
        <v>0</v>
      </c>
      <c r="CD6" s="2">
        <v>11720.64</v>
      </c>
      <c r="CE6" s="2">
        <v>10776.65</v>
      </c>
      <c r="CF6" s="2">
        <v>11095.59</v>
      </c>
      <c r="CG6" s="2">
        <v>13193.34</v>
      </c>
      <c r="CH6" s="4">
        <v>45327.529849537037</v>
      </c>
      <c r="CI6" s="4">
        <v>73415</v>
      </c>
    </row>
    <row r="7" spans="1:87" x14ac:dyDescent="0.35">
      <c r="A7" s="5">
        <v>62</v>
      </c>
      <c r="B7" s="3" t="s">
        <v>5</v>
      </c>
      <c r="C7" s="3" t="s">
        <v>10</v>
      </c>
      <c r="D7" s="2" t="s">
        <v>11</v>
      </c>
      <c r="E7" s="2">
        <v>9166</v>
      </c>
      <c r="F7" s="2">
        <v>9304</v>
      </c>
      <c r="G7" s="2">
        <v>9580</v>
      </c>
      <c r="H7" s="2">
        <v>11102</v>
      </c>
      <c r="I7" s="2">
        <v>1.0822000000000001</v>
      </c>
      <c r="J7" s="2">
        <v>9919</v>
      </c>
      <c r="K7" s="2">
        <v>10069</v>
      </c>
      <c r="L7" s="2">
        <v>10367</v>
      </c>
      <c r="M7" s="2">
        <v>12015</v>
      </c>
      <c r="N7" s="2">
        <v>1.1040000000000001</v>
      </c>
      <c r="O7" s="2">
        <v>1.026</v>
      </c>
      <c r="P7" s="2">
        <v>10951</v>
      </c>
      <c r="Q7" s="2">
        <v>12327</v>
      </c>
      <c r="R7" s="2">
        <v>2556.5700000000002</v>
      </c>
      <c r="S7" s="2">
        <v>1912.09</v>
      </c>
      <c r="T7" s="2">
        <v>1330.25</v>
      </c>
      <c r="U7" s="2">
        <v>3133.08</v>
      </c>
      <c r="V7" s="2">
        <v>8931.99</v>
      </c>
      <c r="W7" s="2">
        <v>2556.5700000000002</v>
      </c>
      <c r="X7" s="2">
        <v>1912.09</v>
      </c>
      <c r="Y7" s="2">
        <v>1330.25</v>
      </c>
      <c r="Z7" s="2">
        <v>3133.08</v>
      </c>
      <c r="AA7" s="2">
        <v>8931.99</v>
      </c>
      <c r="AB7" s="2">
        <v>27996998</v>
      </c>
      <c r="AC7" s="2">
        <v>19252834</v>
      </c>
      <c r="AD7" s="2">
        <v>13790702</v>
      </c>
      <c r="AE7" s="2">
        <v>38621477</v>
      </c>
      <c r="AF7" s="2">
        <v>99662011</v>
      </c>
      <c r="AG7" s="2">
        <v>0.30449999999999999</v>
      </c>
      <c r="AH7" s="2">
        <v>0.2</v>
      </c>
      <c r="AI7" s="2">
        <v>1705017</v>
      </c>
      <c r="AJ7" s="2">
        <v>1172498</v>
      </c>
      <c r="AK7" s="2">
        <v>839854</v>
      </c>
      <c r="AL7" s="2">
        <v>2352048</v>
      </c>
      <c r="AM7" s="2">
        <v>6069417</v>
      </c>
      <c r="AN7" s="2">
        <v>0.30449999999999999</v>
      </c>
      <c r="AO7" s="2">
        <v>0</v>
      </c>
      <c r="AP7" s="2">
        <v>0.65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105731428</v>
      </c>
      <c r="AW7" s="2">
        <v>0</v>
      </c>
      <c r="AX7" s="2">
        <v>4293233</v>
      </c>
      <c r="AY7" s="2">
        <v>991048</v>
      </c>
      <c r="AZ7" s="2">
        <v>1072512</v>
      </c>
      <c r="BA7" s="2">
        <v>0</v>
      </c>
      <c r="BB7" s="2">
        <v>0</v>
      </c>
      <c r="BC7" s="2">
        <v>1093670</v>
      </c>
      <c r="BD7" s="2">
        <v>2813</v>
      </c>
      <c r="BE7" s="2">
        <v>3044</v>
      </c>
      <c r="BF7" s="2">
        <v>174.14</v>
      </c>
      <c r="BG7" s="2">
        <v>530082</v>
      </c>
      <c r="BH7" s="2">
        <v>6989497</v>
      </c>
      <c r="BI7" s="2">
        <v>112720925</v>
      </c>
      <c r="BJ7" s="2">
        <v>0</v>
      </c>
      <c r="BK7" s="2">
        <v>112720925</v>
      </c>
      <c r="BL7" s="2">
        <v>66574411</v>
      </c>
      <c r="BM7" s="2">
        <v>46146514</v>
      </c>
      <c r="BN7" s="2">
        <v>1786398</v>
      </c>
      <c r="BO7" s="2">
        <v>44360116</v>
      </c>
      <c r="BP7" s="2">
        <v>5565.29</v>
      </c>
      <c r="BQ7" s="2">
        <v>8931.99</v>
      </c>
      <c r="BR7" s="2">
        <v>49709115</v>
      </c>
      <c r="BS7" s="2">
        <v>0</v>
      </c>
      <c r="BT7" s="2">
        <v>0</v>
      </c>
      <c r="BU7" s="2">
        <v>66574411</v>
      </c>
      <c r="BV7" s="2">
        <v>1786398</v>
      </c>
      <c r="BW7" s="2">
        <v>0</v>
      </c>
      <c r="BX7" s="2">
        <v>16261507</v>
      </c>
      <c r="BY7" s="2">
        <v>16261507</v>
      </c>
      <c r="BZ7" s="2">
        <v>0</v>
      </c>
      <c r="CA7" s="2">
        <v>44360116</v>
      </c>
      <c r="CB7" s="2" t="b">
        <v>0</v>
      </c>
      <c r="CC7" s="2">
        <v>0</v>
      </c>
      <c r="CD7" s="2">
        <v>11617.92</v>
      </c>
      <c r="CE7" s="2">
        <v>10682.2</v>
      </c>
      <c r="CF7" s="2">
        <v>10998.35</v>
      </c>
      <c r="CG7" s="2">
        <v>13077.71</v>
      </c>
      <c r="CH7" s="4">
        <v>45327.529895833337</v>
      </c>
      <c r="CI7" s="4">
        <v>73415</v>
      </c>
    </row>
    <row r="8" spans="1:87" x14ac:dyDescent="0.35">
      <c r="A8" s="5">
        <v>63</v>
      </c>
      <c r="B8" s="3" t="s">
        <v>5</v>
      </c>
      <c r="C8" s="3" t="s">
        <v>12</v>
      </c>
      <c r="D8" s="2" t="s">
        <v>13</v>
      </c>
      <c r="E8" s="2">
        <v>9166</v>
      </c>
      <c r="F8" s="2">
        <v>9304</v>
      </c>
      <c r="G8" s="2">
        <v>9580</v>
      </c>
      <c r="H8" s="2">
        <v>11102</v>
      </c>
      <c r="I8" s="2">
        <v>1.0822000000000001</v>
      </c>
      <c r="J8" s="2">
        <v>9919</v>
      </c>
      <c r="K8" s="2">
        <v>10069</v>
      </c>
      <c r="L8" s="2">
        <v>10367</v>
      </c>
      <c r="M8" s="2">
        <v>12015</v>
      </c>
      <c r="N8" s="2">
        <v>1.1040000000000001</v>
      </c>
      <c r="O8" s="2">
        <v>1.026</v>
      </c>
      <c r="P8" s="2">
        <v>10951</v>
      </c>
      <c r="Q8" s="2">
        <v>12327</v>
      </c>
      <c r="R8" s="2">
        <v>2760.38</v>
      </c>
      <c r="S8" s="2">
        <v>1986.15</v>
      </c>
      <c r="T8" s="2">
        <v>1408.61</v>
      </c>
      <c r="U8" s="2">
        <v>2927.43</v>
      </c>
      <c r="V8" s="2">
        <v>9082.57</v>
      </c>
      <c r="W8" s="2">
        <v>2760.38</v>
      </c>
      <c r="X8" s="2">
        <v>1986.15</v>
      </c>
      <c r="Y8" s="2">
        <v>1408.61</v>
      </c>
      <c r="Z8" s="2">
        <v>2927.43</v>
      </c>
      <c r="AA8" s="2">
        <v>9082.57</v>
      </c>
      <c r="AB8" s="2">
        <v>30228921</v>
      </c>
      <c r="AC8" s="2">
        <v>19998544</v>
      </c>
      <c r="AD8" s="2">
        <v>14603060</v>
      </c>
      <c r="AE8" s="2">
        <v>36086430</v>
      </c>
      <c r="AF8" s="2">
        <v>100916955</v>
      </c>
      <c r="AG8" s="2">
        <v>0.374</v>
      </c>
      <c r="AH8" s="2">
        <v>0.2</v>
      </c>
      <c r="AI8" s="2">
        <v>2261123</v>
      </c>
      <c r="AJ8" s="2">
        <v>1495891</v>
      </c>
      <c r="AK8" s="2">
        <v>1092309</v>
      </c>
      <c r="AL8" s="2">
        <v>2699265</v>
      </c>
      <c r="AM8" s="2">
        <v>7548588</v>
      </c>
      <c r="AN8" s="2">
        <v>0.374</v>
      </c>
      <c r="AO8" s="2">
        <v>0</v>
      </c>
      <c r="AP8" s="2">
        <v>0.65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108465543</v>
      </c>
      <c r="AW8" s="2">
        <v>0</v>
      </c>
      <c r="AX8" s="2">
        <v>0</v>
      </c>
      <c r="AY8" s="2">
        <v>292158</v>
      </c>
      <c r="AZ8" s="2">
        <v>316173</v>
      </c>
      <c r="BA8" s="2">
        <v>0</v>
      </c>
      <c r="BB8" s="2">
        <v>0</v>
      </c>
      <c r="BC8" s="2">
        <v>0</v>
      </c>
      <c r="BD8" s="2">
        <v>2813</v>
      </c>
      <c r="BE8" s="2">
        <v>3044</v>
      </c>
      <c r="BF8" s="2">
        <v>233.75</v>
      </c>
      <c r="BG8" s="2">
        <v>711535</v>
      </c>
      <c r="BH8" s="2">
        <v>1027708</v>
      </c>
      <c r="BI8" s="2">
        <v>109493251</v>
      </c>
      <c r="BJ8" s="2">
        <v>0</v>
      </c>
      <c r="BK8" s="2">
        <v>109493251</v>
      </c>
      <c r="BL8" s="2">
        <v>37581991</v>
      </c>
      <c r="BM8" s="2">
        <v>71911260</v>
      </c>
      <c r="BN8" s="2">
        <v>27001076</v>
      </c>
      <c r="BO8" s="2">
        <v>44910184</v>
      </c>
      <c r="BP8" s="2">
        <v>5316.83</v>
      </c>
      <c r="BQ8" s="2">
        <v>9082.57</v>
      </c>
      <c r="BR8" s="2">
        <v>48290481</v>
      </c>
      <c r="BS8" s="2">
        <v>0</v>
      </c>
      <c r="BT8" s="2">
        <v>0</v>
      </c>
      <c r="BU8" s="2">
        <v>37581991</v>
      </c>
      <c r="BV8" s="2">
        <v>27001076</v>
      </c>
      <c r="BW8" s="2">
        <v>0</v>
      </c>
      <c r="BX8" s="2">
        <v>9150263</v>
      </c>
      <c r="BY8" s="2">
        <v>9150263</v>
      </c>
      <c r="BZ8" s="2">
        <v>0</v>
      </c>
      <c r="CA8" s="2">
        <v>44910184</v>
      </c>
      <c r="CB8" s="2" t="b">
        <v>0</v>
      </c>
      <c r="CC8" s="2">
        <v>0</v>
      </c>
      <c r="CD8" s="2">
        <v>11770.13</v>
      </c>
      <c r="CE8" s="2">
        <v>10822.16</v>
      </c>
      <c r="CF8" s="2">
        <v>11142.45</v>
      </c>
      <c r="CG8" s="2">
        <v>13249.06</v>
      </c>
      <c r="CH8" s="4">
        <v>45327.529942129629</v>
      </c>
      <c r="CI8" s="4">
        <v>73415</v>
      </c>
    </row>
    <row r="9" spans="1:87" x14ac:dyDescent="0.35">
      <c r="A9" s="5">
        <v>64</v>
      </c>
      <c r="B9" s="3" t="s">
        <v>5</v>
      </c>
      <c r="C9" s="3" t="s">
        <v>14</v>
      </c>
      <c r="D9" s="2" t="s">
        <v>15</v>
      </c>
      <c r="E9" s="2">
        <v>9166</v>
      </c>
      <c r="F9" s="2">
        <v>9304</v>
      </c>
      <c r="G9" s="2">
        <v>9580</v>
      </c>
      <c r="H9" s="2">
        <v>11102</v>
      </c>
      <c r="I9" s="2">
        <v>1.0822000000000001</v>
      </c>
      <c r="J9" s="2">
        <v>9919</v>
      </c>
      <c r="K9" s="2">
        <v>10069</v>
      </c>
      <c r="L9" s="2">
        <v>10367</v>
      </c>
      <c r="M9" s="2">
        <v>12015</v>
      </c>
      <c r="N9" s="2">
        <v>1.1040000000000001</v>
      </c>
      <c r="O9" s="2">
        <v>1.026</v>
      </c>
      <c r="P9" s="2">
        <v>10951</v>
      </c>
      <c r="Q9" s="2">
        <v>12327</v>
      </c>
      <c r="R9" s="2">
        <v>188.32</v>
      </c>
      <c r="S9" s="2">
        <v>143</v>
      </c>
      <c r="T9" s="2">
        <v>92.5</v>
      </c>
      <c r="U9" s="2">
        <v>188.27</v>
      </c>
      <c r="V9" s="2">
        <v>612.09</v>
      </c>
      <c r="W9" s="2">
        <v>188.32</v>
      </c>
      <c r="X9" s="2">
        <v>143</v>
      </c>
      <c r="Y9" s="2">
        <v>92.5</v>
      </c>
      <c r="Z9" s="2">
        <v>188.27</v>
      </c>
      <c r="AA9" s="2">
        <v>612.09</v>
      </c>
      <c r="AB9" s="2">
        <v>2062292</v>
      </c>
      <c r="AC9" s="2">
        <v>1439867</v>
      </c>
      <c r="AD9" s="2">
        <v>958948</v>
      </c>
      <c r="AE9" s="2">
        <v>2320804</v>
      </c>
      <c r="AF9" s="2">
        <v>6781911</v>
      </c>
      <c r="AG9" s="2">
        <v>0.83399999999999996</v>
      </c>
      <c r="AH9" s="2">
        <v>0.2</v>
      </c>
      <c r="AI9" s="2">
        <v>343990</v>
      </c>
      <c r="AJ9" s="2">
        <v>240170</v>
      </c>
      <c r="AK9" s="2">
        <v>159952</v>
      </c>
      <c r="AL9" s="2">
        <v>387110</v>
      </c>
      <c r="AM9" s="2">
        <v>1131222</v>
      </c>
      <c r="AN9" s="2">
        <v>0.83399999999999996</v>
      </c>
      <c r="AO9" s="2">
        <v>0.28399999999999997</v>
      </c>
      <c r="AP9" s="2">
        <v>0.65</v>
      </c>
      <c r="AQ9" s="2">
        <v>380699</v>
      </c>
      <c r="AR9" s="2">
        <v>265799</v>
      </c>
      <c r="AS9" s="2">
        <v>177022</v>
      </c>
      <c r="AT9" s="2">
        <v>428420</v>
      </c>
      <c r="AU9" s="2">
        <v>1251940</v>
      </c>
      <c r="AV9" s="2">
        <v>9165073</v>
      </c>
      <c r="AW9" s="2">
        <v>0</v>
      </c>
      <c r="AX9" s="2">
        <v>0</v>
      </c>
      <c r="AY9" s="2">
        <v>18271</v>
      </c>
      <c r="AZ9" s="2">
        <v>19773</v>
      </c>
      <c r="BA9" s="2">
        <v>0</v>
      </c>
      <c r="BB9" s="2">
        <v>0</v>
      </c>
      <c r="BC9" s="2">
        <v>144964</v>
      </c>
      <c r="BD9" s="2">
        <v>2813</v>
      </c>
      <c r="BE9" s="2">
        <v>3044</v>
      </c>
      <c r="BF9" s="2">
        <v>12.85</v>
      </c>
      <c r="BG9" s="2">
        <v>39115</v>
      </c>
      <c r="BH9" s="2">
        <v>203852</v>
      </c>
      <c r="BI9" s="2">
        <v>9368925</v>
      </c>
      <c r="BJ9" s="2">
        <v>0</v>
      </c>
      <c r="BK9" s="2">
        <v>9368925</v>
      </c>
      <c r="BL9" s="2">
        <v>6577257</v>
      </c>
      <c r="BM9" s="2">
        <v>2791668</v>
      </c>
      <c r="BN9" s="2">
        <v>122418</v>
      </c>
      <c r="BO9" s="2">
        <v>2669250</v>
      </c>
      <c r="BP9" s="2">
        <v>4470.8599999999997</v>
      </c>
      <c r="BQ9" s="2">
        <v>612.09</v>
      </c>
      <c r="BR9" s="2">
        <v>2736569</v>
      </c>
      <c r="BS9" s="2">
        <v>1447017</v>
      </c>
      <c r="BT9" s="2">
        <v>0</v>
      </c>
      <c r="BU9" s="2">
        <v>6577257</v>
      </c>
      <c r="BV9" s="2">
        <v>122418</v>
      </c>
      <c r="BW9" s="2">
        <v>0</v>
      </c>
      <c r="BX9" s="2">
        <v>656031</v>
      </c>
      <c r="BY9" s="2">
        <v>656031</v>
      </c>
      <c r="BZ9" s="2">
        <v>0</v>
      </c>
      <c r="CA9" s="2">
        <v>2669250</v>
      </c>
      <c r="CB9" s="2" t="b">
        <v>0</v>
      </c>
      <c r="CC9" s="2">
        <v>0</v>
      </c>
      <c r="CD9" s="2">
        <v>14799.18</v>
      </c>
      <c r="CE9" s="2">
        <v>13607.25</v>
      </c>
      <c r="CF9" s="2">
        <v>14009.96</v>
      </c>
      <c r="CG9" s="2">
        <v>16658.71</v>
      </c>
      <c r="CH9" s="4">
        <v>45327.530023148145</v>
      </c>
      <c r="CI9" s="4">
        <v>73415</v>
      </c>
    </row>
    <row r="10" spans="1:87" x14ac:dyDescent="0.35">
      <c r="A10" s="5">
        <v>65</v>
      </c>
      <c r="B10" s="3" t="s">
        <v>5</v>
      </c>
      <c r="C10" s="3" t="s">
        <v>16</v>
      </c>
      <c r="D10" s="2" t="s">
        <v>17</v>
      </c>
      <c r="E10" s="2">
        <v>9166</v>
      </c>
      <c r="F10" s="2">
        <v>9304</v>
      </c>
      <c r="G10" s="2">
        <v>9580</v>
      </c>
      <c r="H10" s="2">
        <v>11102</v>
      </c>
      <c r="I10" s="2">
        <v>1.0822000000000001</v>
      </c>
      <c r="J10" s="2">
        <v>9919</v>
      </c>
      <c r="K10" s="2">
        <v>10069</v>
      </c>
      <c r="L10" s="2">
        <v>10367</v>
      </c>
      <c r="M10" s="2">
        <v>12015</v>
      </c>
      <c r="N10" s="2">
        <v>1.1040000000000001</v>
      </c>
      <c r="O10" s="2">
        <v>1.026</v>
      </c>
      <c r="P10" s="2">
        <v>10951</v>
      </c>
      <c r="Q10" s="2">
        <v>12327</v>
      </c>
      <c r="R10" s="2">
        <v>10135.209999999999</v>
      </c>
      <c r="S10" s="2">
        <v>7562.66</v>
      </c>
      <c r="T10" s="2">
        <v>4844.59</v>
      </c>
      <c r="U10" s="2">
        <v>9947.35</v>
      </c>
      <c r="V10" s="2">
        <v>32489.81</v>
      </c>
      <c r="W10" s="2">
        <v>10135.209999999999</v>
      </c>
      <c r="X10" s="2">
        <v>7562.66</v>
      </c>
      <c r="Y10" s="2">
        <v>4844.59</v>
      </c>
      <c r="Z10" s="2">
        <v>9947.35</v>
      </c>
      <c r="AA10" s="2">
        <v>32489.81</v>
      </c>
      <c r="AB10" s="2">
        <v>110990685</v>
      </c>
      <c r="AC10" s="2">
        <v>76148424</v>
      </c>
      <c r="AD10" s="2">
        <v>50223865</v>
      </c>
      <c r="AE10" s="2">
        <v>122620983</v>
      </c>
      <c r="AF10" s="2">
        <v>359983957</v>
      </c>
      <c r="AG10" s="2">
        <v>0.3014</v>
      </c>
      <c r="AH10" s="2">
        <v>0.2</v>
      </c>
      <c r="AI10" s="2">
        <v>6690518</v>
      </c>
      <c r="AJ10" s="2">
        <v>4590227</v>
      </c>
      <c r="AK10" s="2">
        <v>3027495</v>
      </c>
      <c r="AL10" s="2">
        <v>7391593</v>
      </c>
      <c r="AM10" s="2">
        <v>21699833</v>
      </c>
      <c r="AN10" s="2">
        <v>0.3014</v>
      </c>
      <c r="AO10" s="2">
        <v>0</v>
      </c>
      <c r="AP10" s="2">
        <v>0.65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381683790</v>
      </c>
      <c r="AW10" s="2">
        <v>0</v>
      </c>
      <c r="AX10" s="2">
        <v>1735344</v>
      </c>
      <c r="AY10" s="2">
        <v>2482802</v>
      </c>
      <c r="AZ10" s="2">
        <v>2686888</v>
      </c>
      <c r="BA10" s="2">
        <v>0</v>
      </c>
      <c r="BB10" s="2">
        <v>0</v>
      </c>
      <c r="BC10" s="2">
        <v>0</v>
      </c>
      <c r="BD10" s="2">
        <v>2813</v>
      </c>
      <c r="BE10" s="2">
        <v>3044</v>
      </c>
      <c r="BF10" s="2">
        <v>756.61</v>
      </c>
      <c r="BG10" s="2">
        <v>2303121</v>
      </c>
      <c r="BH10" s="2">
        <v>6725353</v>
      </c>
      <c r="BI10" s="2">
        <v>388409143</v>
      </c>
      <c r="BJ10" s="2">
        <v>0</v>
      </c>
      <c r="BK10" s="2">
        <v>388409143</v>
      </c>
      <c r="BL10" s="2">
        <v>194683705</v>
      </c>
      <c r="BM10" s="2">
        <v>193725438</v>
      </c>
      <c r="BN10" s="2">
        <v>34840558</v>
      </c>
      <c r="BO10" s="2">
        <v>158884880</v>
      </c>
      <c r="BP10" s="2">
        <v>5282.34</v>
      </c>
      <c r="BQ10" s="2">
        <v>32489.81</v>
      </c>
      <c r="BR10" s="2">
        <v>171622223</v>
      </c>
      <c r="BS10" s="2">
        <v>0</v>
      </c>
      <c r="BT10" s="2">
        <v>0</v>
      </c>
      <c r="BU10" s="2">
        <v>194683705</v>
      </c>
      <c r="BV10" s="2">
        <v>34840558</v>
      </c>
      <c r="BW10" s="2">
        <v>0</v>
      </c>
      <c r="BX10" s="2">
        <v>34110696</v>
      </c>
      <c r="BY10" s="2">
        <v>34110696</v>
      </c>
      <c r="BZ10" s="2">
        <v>0</v>
      </c>
      <c r="CA10" s="2">
        <v>158884880</v>
      </c>
      <c r="CB10" s="2" t="b">
        <v>0</v>
      </c>
      <c r="CC10" s="2">
        <v>0</v>
      </c>
      <c r="CD10" s="2">
        <v>11611.13</v>
      </c>
      <c r="CE10" s="2">
        <v>10675.96</v>
      </c>
      <c r="CF10" s="2">
        <v>10991.92</v>
      </c>
      <c r="CG10" s="2">
        <v>13070.07</v>
      </c>
      <c r="CH10" s="4">
        <v>45327.530057870368</v>
      </c>
      <c r="CI10" s="4">
        <v>73415</v>
      </c>
    </row>
    <row r="11" spans="1:87" x14ac:dyDescent="0.35">
      <c r="A11" s="5">
        <v>66</v>
      </c>
      <c r="B11" s="3" t="s">
        <v>5</v>
      </c>
      <c r="C11" s="3" t="s">
        <v>18</v>
      </c>
      <c r="D11" s="2" t="s">
        <v>19</v>
      </c>
      <c r="E11" s="2">
        <v>9166</v>
      </c>
      <c r="F11" s="2">
        <v>9304</v>
      </c>
      <c r="G11" s="2">
        <v>9580</v>
      </c>
      <c r="H11" s="2">
        <v>11102</v>
      </c>
      <c r="I11" s="2">
        <v>1.0822000000000001</v>
      </c>
      <c r="J11" s="2">
        <v>9919</v>
      </c>
      <c r="K11" s="2">
        <v>10069</v>
      </c>
      <c r="L11" s="2">
        <v>10367</v>
      </c>
      <c r="M11" s="2">
        <v>12015</v>
      </c>
      <c r="N11" s="2">
        <v>1.1040000000000001</v>
      </c>
      <c r="O11" s="2">
        <v>1.026</v>
      </c>
      <c r="P11" s="2">
        <v>10951</v>
      </c>
      <c r="Q11" s="2">
        <v>12327</v>
      </c>
      <c r="R11" s="2">
        <v>5444.94</v>
      </c>
      <c r="S11" s="2">
        <v>4167.04</v>
      </c>
      <c r="T11" s="2">
        <v>2613.85</v>
      </c>
      <c r="U11" s="2">
        <v>4945.09</v>
      </c>
      <c r="V11" s="2">
        <v>17170.919999999998</v>
      </c>
      <c r="W11" s="2">
        <v>5444.94</v>
      </c>
      <c r="X11" s="2">
        <v>4167.04</v>
      </c>
      <c r="Y11" s="2">
        <v>2613.85</v>
      </c>
      <c r="Z11" s="2">
        <v>4945.09</v>
      </c>
      <c r="AA11" s="2">
        <v>17170.919999999998</v>
      </c>
      <c r="AB11" s="2">
        <v>59627538</v>
      </c>
      <c r="AC11" s="2">
        <v>41957926</v>
      </c>
      <c r="AD11" s="2">
        <v>27097783</v>
      </c>
      <c r="AE11" s="2">
        <v>60958124</v>
      </c>
      <c r="AF11" s="2">
        <v>189641371</v>
      </c>
      <c r="AG11" s="2">
        <v>0.75800000000000001</v>
      </c>
      <c r="AH11" s="2">
        <v>0.2</v>
      </c>
      <c r="AI11" s="2">
        <v>9039535</v>
      </c>
      <c r="AJ11" s="2">
        <v>6360822</v>
      </c>
      <c r="AK11" s="2">
        <v>4108024</v>
      </c>
      <c r="AL11" s="2">
        <v>9241252</v>
      </c>
      <c r="AM11" s="2">
        <v>28749633</v>
      </c>
      <c r="AN11" s="2">
        <v>0.75800000000000001</v>
      </c>
      <c r="AO11" s="2">
        <v>0.20799999999999999</v>
      </c>
      <c r="AP11" s="2">
        <v>0.65</v>
      </c>
      <c r="AQ11" s="2">
        <v>8061643</v>
      </c>
      <c r="AR11" s="2">
        <v>5672712</v>
      </c>
      <c r="AS11" s="2">
        <v>3663620</v>
      </c>
      <c r="AT11" s="2">
        <v>8241538</v>
      </c>
      <c r="AU11" s="2">
        <v>25639513</v>
      </c>
      <c r="AV11" s="2">
        <v>244030517</v>
      </c>
      <c r="AW11" s="2">
        <v>0</v>
      </c>
      <c r="AX11" s="2">
        <v>641531</v>
      </c>
      <c r="AY11" s="2">
        <v>1086759</v>
      </c>
      <c r="AZ11" s="2">
        <v>1176091</v>
      </c>
      <c r="BA11" s="2">
        <v>0</v>
      </c>
      <c r="BB11" s="2">
        <v>0</v>
      </c>
      <c r="BC11" s="2">
        <v>0</v>
      </c>
      <c r="BD11" s="2">
        <v>2813</v>
      </c>
      <c r="BE11" s="2">
        <v>3044</v>
      </c>
      <c r="BF11" s="2">
        <v>254.87</v>
      </c>
      <c r="BG11" s="2">
        <v>775824</v>
      </c>
      <c r="BH11" s="2">
        <v>2593446</v>
      </c>
      <c r="BI11" s="2">
        <v>246623963</v>
      </c>
      <c r="BJ11" s="2">
        <v>0</v>
      </c>
      <c r="BK11" s="2">
        <v>246623963</v>
      </c>
      <c r="BL11" s="2">
        <v>82441098</v>
      </c>
      <c r="BM11" s="2">
        <v>164182865</v>
      </c>
      <c r="BN11" s="2">
        <v>40420956</v>
      </c>
      <c r="BO11" s="2">
        <v>123761909</v>
      </c>
      <c r="BP11" s="2">
        <v>5350.15</v>
      </c>
      <c r="BQ11" s="2">
        <v>17170.919999999998</v>
      </c>
      <c r="BR11" s="2">
        <v>91866998</v>
      </c>
      <c r="BS11" s="2">
        <v>0</v>
      </c>
      <c r="BT11" s="2">
        <v>0</v>
      </c>
      <c r="BU11" s="2">
        <v>82441098</v>
      </c>
      <c r="BV11" s="2">
        <v>40420956</v>
      </c>
      <c r="BW11" s="2">
        <v>0</v>
      </c>
      <c r="BX11" s="2">
        <v>30221927</v>
      </c>
      <c r="BY11" s="2">
        <v>30221927</v>
      </c>
      <c r="BZ11" s="2">
        <v>0</v>
      </c>
      <c r="CA11" s="2">
        <v>123761909</v>
      </c>
      <c r="CB11" s="2" t="b">
        <v>0</v>
      </c>
      <c r="CC11" s="2">
        <v>0</v>
      </c>
      <c r="CD11" s="2">
        <v>14091.75</v>
      </c>
      <c r="CE11" s="2">
        <v>12956.79</v>
      </c>
      <c r="CF11" s="2">
        <v>13340.26</v>
      </c>
      <c r="CG11" s="2">
        <v>15862.38</v>
      </c>
      <c r="CH11" s="4">
        <v>45327.530092592591</v>
      </c>
      <c r="CI11" s="4">
        <v>73415</v>
      </c>
    </row>
    <row r="12" spans="1:87" x14ac:dyDescent="0.35">
      <c r="A12" s="5">
        <v>67</v>
      </c>
      <c r="B12" s="3" t="s">
        <v>5</v>
      </c>
      <c r="C12" s="3" t="s">
        <v>20</v>
      </c>
      <c r="D12" s="2" t="s">
        <v>21</v>
      </c>
      <c r="E12" s="2">
        <v>9166</v>
      </c>
      <c r="F12" s="2">
        <v>9304</v>
      </c>
      <c r="G12" s="2">
        <v>9580</v>
      </c>
      <c r="H12" s="2">
        <v>11102</v>
      </c>
      <c r="I12" s="2">
        <v>1.0822000000000001</v>
      </c>
      <c r="J12" s="2">
        <v>9919</v>
      </c>
      <c r="K12" s="2">
        <v>10069</v>
      </c>
      <c r="L12" s="2">
        <v>10367</v>
      </c>
      <c r="M12" s="2">
        <v>12015</v>
      </c>
      <c r="N12" s="2">
        <v>1.1040000000000001</v>
      </c>
      <c r="O12" s="2">
        <v>1.026</v>
      </c>
      <c r="P12" s="2">
        <v>10951</v>
      </c>
      <c r="Q12" s="2">
        <v>12327</v>
      </c>
      <c r="R12" s="2">
        <v>3834.4</v>
      </c>
      <c r="S12" s="2">
        <v>2755.3</v>
      </c>
      <c r="T12" s="2">
        <v>1893.76</v>
      </c>
      <c r="U12" s="2">
        <v>4132.41</v>
      </c>
      <c r="V12" s="2">
        <v>12615.87</v>
      </c>
      <c r="W12" s="2">
        <v>3834.4</v>
      </c>
      <c r="X12" s="2">
        <v>2755.3</v>
      </c>
      <c r="Y12" s="2">
        <v>1893.76</v>
      </c>
      <c r="Z12" s="2">
        <v>4132.41</v>
      </c>
      <c r="AA12" s="2">
        <v>12615.87</v>
      </c>
      <c r="AB12" s="2">
        <v>41990514</v>
      </c>
      <c r="AC12" s="2">
        <v>27743116</v>
      </c>
      <c r="AD12" s="2">
        <v>19632610</v>
      </c>
      <c r="AE12" s="2">
        <v>50940218</v>
      </c>
      <c r="AF12" s="2">
        <v>140306458</v>
      </c>
      <c r="AG12" s="2">
        <v>0.28589999999999999</v>
      </c>
      <c r="AH12" s="2">
        <v>0.2</v>
      </c>
      <c r="AI12" s="2">
        <v>2401018</v>
      </c>
      <c r="AJ12" s="2">
        <v>1586351</v>
      </c>
      <c r="AK12" s="2">
        <v>1122593</v>
      </c>
      <c r="AL12" s="2">
        <v>2912762</v>
      </c>
      <c r="AM12" s="2">
        <v>8022724</v>
      </c>
      <c r="AN12" s="2">
        <v>0.28589999999999999</v>
      </c>
      <c r="AO12" s="2">
        <v>0</v>
      </c>
      <c r="AP12" s="2">
        <v>0.65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148329182</v>
      </c>
      <c r="AW12" s="2">
        <v>0</v>
      </c>
      <c r="AX12" s="2">
        <v>758227</v>
      </c>
      <c r="AY12" s="2">
        <v>460687</v>
      </c>
      <c r="AZ12" s="2">
        <v>498555</v>
      </c>
      <c r="BA12" s="2">
        <v>0</v>
      </c>
      <c r="BB12" s="2">
        <v>0</v>
      </c>
      <c r="BC12" s="2">
        <v>0</v>
      </c>
      <c r="BD12" s="2">
        <v>2813</v>
      </c>
      <c r="BE12" s="2">
        <v>3044</v>
      </c>
      <c r="BF12" s="2">
        <v>396.07</v>
      </c>
      <c r="BG12" s="2">
        <v>1205637</v>
      </c>
      <c r="BH12" s="2">
        <v>2462419</v>
      </c>
      <c r="BI12" s="2">
        <v>150791601</v>
      </c>
      <c r="BJ12" s="2">
        <v>0</v>
      </c>
      <c r="BK12" s="2">
        <v>150791601</v>
      </c>
      <c r="BL12" s="2">
        <v>84740536</v>
      </c>
      <c r="BM12" s="2">
        <v>66051065</v>
      </c>
      <c r="BN12" s="2">
        <v>4338104</v>
      </c>
      <c r="BO12" s="2">
        <v>61712961</v>
      </c>
      <c r="BP12" s="2">
        <v>5279.57</v>
      </c>
      <c r="BQ12" s="2">
        <v>12615.87</v>
      </c>
      <c r="BR12" s="2">
        <v>66606369</v>
      </c>
      <c r="BS12" s="2">
        <v>0</v>
      </c>
      <c r="BT12" s="2">
        <v>0</v>
      </c>
      <c r="BU12" s="2">
        <v>84740536</v>
      </c>
      <c r="BV12" s="2">
        <v>4338104</v>
      </c>
      <c r="BW12" s="2">
        <v>0</v>
      </c>
      <c r="BX12" s="2">
        <v>11684583</v>
      </c>
      <c r="BY12" s="2">
        <v>11684583</v>
      </c>
      <c r="BZ12" s="2">
        <v>0</v>
      </c>
      <c r="CA12" s="2">
        <v>61712961</v>
      </c>
      <c r="CB12" s="2" t="b">
        <v>0</v>
      </c>
      <c r="CC12" s="2">
        <v>0</v>
      </c>
      <c r="CD12" s="2">
        <v>11577.18</v>
      </c>
      <c r="CE12" s="2">
        <v>10644.75</v>
      </c>
      <c r="CF12" s="2">
        <v>10959.79</v>
      </c>
      <c r="CG12" s="2">
        <v>13031.86</v>
      </c>
      <c r="CH12" s="4">
        <v>45327.530185185184</v>
      </c>
      <c r="CI12" s="4">
        <v>73415</v>
      </c>
    </row>
    <row r="13" spans="1:87" x14ac:dyDescent="0.35">
      <c r="A13" s="5">
        <v>68</v>
      </c>
      <c r="B13" s="3" t="s">
        <v>5</v>
      </c>
      <c r="C13" s="3" t="s">
        <v>22</v>
      </c>
      <c r="D13" s="2" t="s">
        <v>23</v>
      </c>
      <c r="E13" s="2">
        <v>9166</v>
      </c>
      <c r="F13" s="2">
        <v>9304</v>
      </c>
      <c r="G13" s="2">
        <v>9580</v>
      </c>
      <c r="H13" s="2">
        <v>11102</v>
      </c>
      <c r="I13" s="2">
        <v>1.0822000000000001</v>
      </c>
      <c r="J13" s="2">
        <v>9919</v>
      </c>
      <c r="K13" s="2">
        <v>10069</v>
      </c>
      <c r="L13" s="2">
        <v>10367</v>
      </c>
      <c r="M13" s="2">
        <v>12015</v>
      </c>
      <c r="N13" s="2">
        <v>1.1040000000000001</v>
      </c>
      <c r="O13" s="2">
        <v>1.026</v>
      </c>
      <c r="P13" s="2">
        <v>10951</v>
      </c>
      <c r="Q13" s="2">
        <v>12327</v>
      </c>
      <c r="R13" s="2">
        <v>7.4</v>
      </c>
      <c r="S13" s="2">
        <v>8.3699999999999992</v>
      </c>
      <c r="T13" s="2">
        <v>3.7</v>
      </c>
      <c r="U13" s="2">
        <v>0</v>
      </c>
      <c r="V13" s="2">
        <v>19.47</v>
      </c>
      <c r="W13" s="2">
        <v>7.4</v>
      </c>
      <c r="X13" s="2">
        <v>8.3699999999999992</v>
      </c>
      <c r="Y13" s="2">
        <v>3.7</v>
      </c>
      <c r="Z13" s="2">
        <v>0</v>
      </c>
      <c r="AA13" s="2">
        <v>19.47</v>
      </c>
      <c r="AB13" s="2">
        <v>81037</v>
      </c>
      <c r="AC13" s="2">
        <v>84278</v>
      </c>
      <c r="AD13" s="2">
        <v>38358</v>
      </c>
      <c r="AE13" s="2">
        <v>0</v>
      </c>
      <c r="AF13" s="2">
        <v>203673</v>
      </c>
      <c r="AG13" s="2">
        <v>0.71699999999999997</v>
      </c>
      <c r="AH13" s="2">
        <v>0.2</v>
      </c>
      <c r="AI13" s="2">
        <v>11621</v>
      </c>
      <c r="AJ13" s="2">
        <v>12085</v>
      </c>
      <c r="AK13" s="2">
        <v>5501</v>
      </c>
      <c r="AL13" s="2">
        <v>0</v>
      </c>
      <c r="AM13" s="2">
        <v>29207</v>
      </c>
      <c r="AN13" s="2">
        <v>0.71699999999999997</v>
      </c>
      <c r="AO13" s="2">
        <v>0.16700000000000001</v>
      </c>
      <c r="AP13" s="2">
        <v>0.65</v>
      </c>
      <c r="AQ13" s="2">
        <v>8797</v>
      </c>
      <c r="AR13" s="2">
        <v>9148</v>
      </c>
      <c r="AS13" s="2">
        <v>4164</v>
      </c>
      <c r="AT13" s="2">
        <v>0</v>
      </c>
      <c r="AU13" s="2">
        <v>22109</v>
      </c>
      <c r="AV13" s="2">
        <v>254989</v>
      </c>
      <c r="AW13" s="2">
        <v>0</v>
      </c>
      <c r="AX13" s="2">
        <v>0</v>
      </c>
      <c r="AY13" s="2">
        <v>29278</v>
      </c>
      <c r="AZ13" s="2">
        <v>31685</v>
      </c>
      <c r="BA13" s="2">
        <v>0</v>
      </c>
      <c r="BB13" s="2">
        <v>0</v>
      </c>
      <c r="BC13" s="2">
        <v>0</v>
      </c>
      <c r="BD13" s="2">
        <v>2813</v>
      </c>
      <c r="BE13" s="2">
        <v>3044</v>
      </c>
      <c r="BF13" s="2">
        <v>0</v>
      </c>
      <c r="BG13" s="2">
        <v>0</v>
      </c>
      <c r="BH13" s="2">
        <v>31685</v>
      </c>
      <c r="BI13" s="2">
        <v>286674</v>
      </c>
      <c r="BJ13" s="2">
        <v>0</v>
      </c>
      <c r="BK13" s="2">
        <v>286674</v>
      </c>
      <c r="BL13" s="2">
        <v>372883</v>
      </c>
      <c r="BM13" s="2">
        <v>0</v>
      </c>
      <c r="BN13" s="2">
        <v>3894</v>
      </c>
      <c r="BO13" s="2">
        <v>0</v>
      </c>
      <c r="BP13" s="2">
        <v>93.03</v>
      </c>
      <c r="BQ13" s="2">
        <v>19.47</v>
      </c>
      <c r="BR13" s="2">
        <v>1811</v>
      </c>
      <c r="BS13" s="2">
        <v>240540</v>
      </c>
      <c r="BT13" s="2">
        <v>0</v>
      </c>
      <c r="BU13" s="2">
        <v>372883</v>
      </c>
      <c r="BV13" s="2">
        <v>3894</v>
      </c>
      <c r="BW13" s="2">
        <v>0</v>
      </c>
      <c r="BX13" s="2">
        <v>196668</v>
      </c>
      <c r="BY13" s="2">
        <v>196668</v>
      </c>
      <c r="BZ13" s="2">
        <v>196668</v>
      </c>
      <c r="CA13" s="2">
        <v>196668</v>
      </c>
      <c r="CB13" s="2" t="b">
        <v>1</v>
      </c>
      <c r="CC13" s="2">
        <v>86209</v>
      </c>
      <c r="CD13" s="2">
        <v>13710.1</v>
      </c>
      <c r="CE13" s="2">
        <v>12605.88</v>
      </c>
      <c r="CF13" s="2">
        <v>12978.97</v>
      </c>
      <c r="CG13" s="2">
        <v>15432.79</v>
      </c>
      <c r="CH13" s="4">
        <v>45327.530243055553</v>
      </c>
      <c r="CI13" s="4">
        <v>73415</v>
      </c>
    </row>
    <row r="14" spans="1:87" x14ac:dyDescent="0.35">
      <c r="A14" s="5">
        <v>69</v>
      </c>
      <c r="B14" s="3" t="s">
        <v>5</v>
      </c>
      <c r="C14" s="3" t="s">
        <v>24</v>
      </c>
      <c r="D14" s="2" t="s">
        <v>25</v>
      </c>
      <c r="E14" s="2">
        <v>9166</v>
      </c>
      <c r="F14" s="2">
        <v>9304</v>
      </c>
      <c r="G14" s="2">
        <v>9580</v>
      </c>
      <c r="H14" s="2">
        <v>11102</v>
      </c>
      <c r="I14" s="2">
        <v>1.0822000000000001</v>
      </c>
      <c r="J14" s="2">
        <v>9919</v>
      </c>
      <c r="K14" s="2">
        <v>10069</v>
      </c>
      <c r="L14" s="2">
        <v>10367</v>
      </c>
      <c r="M14" s="2">
        <v>12015</v>
      </c>
      <c r="N14" s="2">
        <v>1.1040000000000001</v>
      </c>
      <c r="O14" s="2">
        <v>1.026</v>
      </c>
      <c r="P14" s="2">
        <v>10951</v>
      </c>
      <c r="Q14" s="2">
        <v>12327</v>
      </c>
      <c r="R14" s="2">
        <v>1589.95</v>
      </c>
      <c r="S14" s="2">
        <v>1067.71</v>
      </c>
      <c r="T14" s="2">
        <v>729.52</v>
      </c>
      <c r="U14" s="2">
        <v>1638.62</v>
      </c>
      <c r="V14" s="2">
        <v>5025.8</v>
      </c>
      <c r="W14" s="2">
        <v>1589.95</v>
      </c>
      <c r="X14" s="2">
        <v>1067.71</v>
      </c>
      <c r="Y14" s="2">
        <v>729.52</v>
      </c>
      <c r="Z14" s="2">
        <v>1638.62</v>
      </c>
      <c r="AA14" s="2">
        <v>5025.8</v>
      </c>
      <c r="AB14" s="2">
        <v>17411542</v>
      </c>
      <c r="AC14" s="2">
        <v>10750772</v>
      </c>
      <c r="AD14" s="2">
        <v>7562934</v>
      </c>
      <c r="AE14" s="2">
        <v>20199269</v>
      </c>
      <c r="AF14" s="2">
        <v>55924517</v>
      </c>
      <c r="AG14" s="2">
        <v>0.53410000000000002</v>
      </c>
      <c r="AH14" s="2">
        <v>0.2</v>
      </c>
      <c r="AI14" s="2">
        <v>1859901</v>
      </c>
      <c r="AJ14" s="2">
        <v>1148397</v>
      </c>
      <c r="AK14" s="2">
        <v>807873</v>
      </c>
      <c r="AL14" s="2">
        <v>2157686</v>
      </c>
      <c r="AM14" s="2">
        <v>5973857</v>
      </c>
      <c r="AN14" s="2">
        <v>0.53410000000000002</v>
      </c>
      <c r="AO14" s="2">
        <v>0</v>
      </c>
      <c r="AP14" s="2">
        <v>0.65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61898374</v>
      </c>
      <c r="AW14" s="2">
        <v>0</v>
      </c>
      <c r="AX14" s="2">
        <v>499293</v>
      </c>
      <c r="AY14" s="2">
        <v>311131</v>
      </c>
      <c r="AZ14" s="2">
        <v>336706</v>
      </c>
      <c r="BA14" s="2">
        <v>0</v>
      </c>
      <c r="BB14" s="2">
        <v>0</v>
      </c>
      <c r="BC14" s="2">
        <v>0</v>
      </c>
      <c r="BD14" s="2">
        <v>2813</v>
      </c>
      <c r="BE14" s="2">
        <v>3044</v>
      </c>
      <c r="BF14" s="2">
        <v>119.35</v>
      </c>
      <c r="BG14" s="2">
        <v>363301</v>
      </c>
      <c r="BH14" s="2">
        <v>1199300</v>
      </c>
      <c r="BI14" s="2">
        <v>63097674</v>
      </c>
      <c r="BJ14" s="2">
        <v>0</v>
      </c>
      <c r="BK14" s="2">
        <v>63097674</v>
      </c>
      <c r="BL14" s="2">
        <v>37880300</v>
      </c>
      <c r="BM14" s="2">
        <v>25217374</v>
      </c>
      <c r="BN14" s="2">
        <v>1005160</v>
      </c>
      <c r="BO14" s="2">
        <v>24212214</v>
      </c>
      <c r="BP14" s="2">
        <v>5303.72</v>
      </c>
      <c r="BQ14" s="2">
        <v>5025.8</v>
      </c>
      <c r="BR14" s="2">
        <v>26655436</v>
      </c>
      <c r="BS14" s="2">
        <v>0</v>
      </c>
      <c r="BT14" s="2">
        <v>0</v>
      </c>
      <c r="BU14" s="2">
        <v>37880300</v>
      </c>
      <c r="BV14" s="2">
        <v>1005160</v>
      </c>
      <c r="BW14" s="2">
        <v>0</v>
      </c>
      <c r="BX14" s="2">
        <v>8513029</v>
      </c>
      <c r="BY14" s="2">
        <v>8513029</v>
      </c>
      <c r="BZ14" s="2">
        <v>0</v>
      </c>
      <c r="CA14" s="2">
        <v>24212214</v>
      </c>
      <c r="CB14" s="2" t="b">
        <v>0</v>
      </c>
      <c r="CC14" s="2">
        <v>0</v>
      </c>
      <c r="CD14" s="2">
        <v>12120.79</v>
      </c>
      <c r="CE14" s="2">
        <v>11144.57</v>
      </c>
      <c r="CF14" s="2">
        <v>11474.4</v>
      </c>
      <c r="CG14" s="2">
        <v>13643.77</v>
      </c>
      <c r="CH14" s="4">
        <v>45327.530266203707</v>
      </c>
      <c r="CI14" s="4">
        <v>73415</v>
      </c>
    </row>
    <row r="15" spans="1:87" x14ac:dyDescent="0.35">
      <c r="A15" s="5">
        <v>70</v>
      </c>
      <c r="B15" s="3" t="s">
        <v>5</v>
      </c>
      <c r="C15" s="3" t="s">
        <v>26</v>
      </c>
      <c r="D15" s="2" t="s">
        <v>27</v>
      </c>
      <c r="E15" s="2">
        <v>9166</v>
      </c>
      <c r="F15" s="2">
        <v>9304</v>
      </c>
      <c r="G15" s="2">
        <v>9580</v>
      </c>
      <c r="H15" s="2">
        <v>11102</v>
      </c>
      <c r="I15" s="2">
        <v>1.0822000000000001</v>
      </c>
      <c r="J15" s="2">
        <v>9919</v>
      </c>
      <c r="K15" s="2">
        <v>10069</v>
      </c>
      <c r="L15" s="2">
        <v>10367</v>
      </c>
      <c r="M15" s="2">
        <v>12015</v>
      </c>
      <c r="N15" s="2">
        <v>1.1040000000000001</v>
      </c>
      <c r="O15" s="2">
        <v>1.026</v>
      </c>
      <c r="P15" s="2">
        <v>10951</v>
      </c>
      <c r="Q15" s="2">
        <v>12327</v>
      </c>
      <c r="R15" s="2">
        <v>2837.77</v>
      </c>
      <c r="S15" s="2">
        <v>2063.2600000000002</v>
      </c>
      <c r="T15" s="2">
        <v>1495.02</v>
      </c>
      <c r="U15" s="2">
        <v>3531.2</v>
      </c>
      <c r="V15" s="2">
        <v>9927.25</v>
      </c>
      <c r="W15" s="2">
        <v>2837.77</v>
      </c>
      <c r="X15" s="2">
        <v>2063.2600000000002</v>
      </c>
      <c r="Y15" s="2">
        <v>1495.02</v>
      </c>
      <c r="Z15" s="2">
        <v>3531.2</v>
      </c>
      <c r="AA15" s="2">
        <v>9927.25</v>
      </c>
      <c r="AB15" s="2">
        <v>31076419</v>
      </c>
      <c r="AC15" s="2">
        <v>20774965</v>
      </c>
      <c r="AD15" s="2">
        <v>15498872</v>
      </c>
      <c r="AE15" s="2">
        <v>43529102</v>
      </c>
      <c r="AF15" s="2">
        <v>110879358</v>
      </c>
      <c r="AG15" s="2">
        <v>0.55759999999999998</v>
      </c>
      <c r="AH15" s="2">
        <v>0.2</v>
      </c>
      <c r="AI15" s="2">
        <v>3465642</v>
      </c>
      <c r="AJ15" s="2">
        <v>2316824</v>
      </c>
      <c r="AK15" s="2">
        <v>1728434</v>
      </c>
      <c r="AL15" s="2">
        <v>4854365</v>
      </c>
      <c r="AM15" s="2">
        <v>12365265</v>
      </c>
      <c r="AN15" s="2">
        <v>0.55759999999999998</v>
      </c>
      <c r="AO15" s="2">
        <v>7.6E-3</v>
      </c>
      <c r="AP15" s="2">
        <v>0.65</v>
      </c>
      <c r="AQ15" s="2">
        <v>153518</v>
      </c>
      <c r="AR15" s="2">
        <v>102628</v>
      </c>
      <c r="AS15" s="2">
        <v>76564</v>
      </c>
      <c r="AT15" s="2">
        <v>215034</v>
      </c>
      <c r="AU15" s="2">
        <v>547744</v>
      </c>
      <c r="AV15" s="2">
        <v>123792367</v>
      </c>
      <c r="AW15" s="2">
        <v>0</v>
      </c>
      <c r="AX15" s="2">
        <v>220053</v>
      </c>
      <c r="AY15" s="2">
        <v>301115</v>
      </c>
      <c r="AZ15" s="2">
        <v>325867</v>
      </c>
      <c r="BA15" s="2">
        <v>0</v>
      </c>
      <c r="BB15" s="2">
        <v>0</v>
      </c>
      <c r="BC15" s="2">
        <v>0</v>
      </c>
      <c r="BD15" s="2">
        <v>2813</v>
      </c>
      <c r="BE15" s="2">
        <v>3044</v>
      </c>
      <c r="BF15" s="2">
        <v>276.91000000000003</v>
      </c>
      <c r="BG15" s="2">
        <v>842914</v>
      </c>
      <c r="BH15" s="2">
        <v>1388834</v>
      </c>
      <c r="BI15" s="2">
        <v>125181201</v>
      </c>
      <c r="BJ15" s="2">
        <v>0</v>
      </c>
      <c r="BK15" s="2">
        <v>125181201</v>
      </c>
      <c r="BL15" s="2">
        <v>44505710</v>
      </c>
      <c r="BM15" s="2">
        <v>80675491</v>
      </c>
      <c r="BN15" s="2">
        <v>26234384</v>
      </c>
      <c r="BO15" s="2">
        <v>54441107</v>
      </c>
      <c r="BP15" s="2">
        <v>5328.17</v>
      </c>
      <c r="BQ15" s="2">
        <v>9927.25</v>
      </c>
      <c r="BR15" s="2">
        <v>52894076</v>
      </c>
      <c r="BS15" s="2">
        <v>0</v>
      </c>
      <c r="BT15" s="2">
        <v>0</v>
      </c>
      <c r="BU15" s="2">
        <v>44505710</v>
      </c>
      <c r="BV15" s="2">
        <v>26234384</v>
      </c>
      <c r="BW15" s="2">
        <v>0</v>
      </c>
      <c r="BX15" s="2">
        <v>12236732</v>
      </c>
      <c r="BY15" s="2">
        <v>12236732</v>
      </c>
      <c r="BZ15" s="2">
        <v>0</v>
      </c>
      <c r="CA15" s="2">
        <v>54441107</v>
      </c>
      <c r="CB15" s="2" t="b">
        <v>0</v>
      </c>
      <c r="CC15" s="2">
        <v>0</v>
      </c>
      <c r="CD15" s="2">
        <v>12226.35</v>
      </c>
      <c r="CE15" s="2">
        <v>11241.64</v>
      </c>
      <c r="CF15" s="2">
        <v>11574.34</v>
      </c>
      <c r="CG15" s="2">
        <v>13762.6</v>
      </c>
      <c r="CH15" s="4">
        <v>45327.530266203707</v>
      </c>
      <c r="CI15" s="4">
        <v>73415</v>
      </c>
    </row>
    <row r="16" spans="1:87" x14ac:dyDescent="0.35">
      <c r="A16" s="5">
        <v>71</v>
      </c>
      <c r="B16" s="3" t="s">
        <v>5</v>
      </c>
      <c r="C16" s="3" t="s">
        <v>28</v>
      </c>
      <c r="D16" s="2" t="s">
        <v>29</v>
      </c>
      <c r="E16" s="2">
        <v>9166</v>
      </c>
      <c r="F16" s="2">
        <v>9304</v>
      </c>
      <c r="G16" s="2">
        <v>9580</v>
      </c>
      <c r="H16" s="2">
        <v>11102</v>
      </c>
      <c r="I16" s="2">
        <v>1.0822000000000001</v>
      </c>
      <c r="J16" s="2">
        <v>9919</v>
      </c>
      <c r="K16" s="2">
        <v>10069</v>
      </c>
      <c r="L16" s="2">
        <v>10367</v>
      </c>
      <c r="M16" s="2">
        <v>12015</v>
      </c>
      <c r="N16" s="2">
        <v>1.1040000000000001</v>
      </c>
      <c r="O16" s="2">
        <v>1.026</v>
      </c>
      <c r="P16" s="2">
        <v>10951</v>
      </c>
      <c r="Q16" s="2">
        <v>12327</v>
      </c>
      <c r="R16" s="2">
        <v>11546.54</v>
      </c>
      <c r="S16" s="2">
        <v>7591.04</v>
      </c>
      <c r="T16" s="2">
        <v>4258.1499999999996</v>
      </c>
      <c r="U16" s="2">
        <v>8528.99</v>
      </c>
      <c r="V16" s="2">
        <v>31924.720000000001</v>
      </c>
      <c r="W16" s="2">
        <v>11546.54</v>
      </c>
      <c r="X16" s="2">
        <v>7591.04</v>
      </c>
      <c r="Y16" s="2">
        <v>4258.1499999999996</v>
      </c>
      <c r="Z16" s="2">
        <v>8528.99</v>
      </c>
      <c r="AA16" s="2">
        <v>31924.720000000001</v>
      </c>
      <c r="AB16" s="2">
        <v>126446160</v>
      </c>
      <c r="AC16" s="2">
        <v>76434182</v>
      </c>
      <c r="AD16" s="2">
        <v>44144241</v>
      </c>
      <c r="AE16" s="2">
        <v>105136860</v>
      </c>
      <c r="AF16" s="2">
        <v>352161443</v>
      </c>
      <c r="AG16" s="2">
        <v>0.80089999999999995</v>
      </c>
      <c r="AH16" s="2">
        <v>0.2</v>
      </c>
      <c r="AI16" s="2">
        <v>20254146</v>
      </c>
      <c r="AJ16" s="2">
        <v>12243227</v>
      </c>
      <c r="AK16" s="2">
        <v>7071025</v>
      </c>
      <c r="AL16" s="2">
        <v>16840822</v>
      </c>
      <c r="AM16" s="2">
        <v>56409220</v>
      </c>
      <c r="AN16" s="2">
        <v>0.80089999999999995</v>
      </c>
      <c r="AO16" s="2">
        <v>0.25090000000000001</v>
      </c>
      <c r="AP16" s="2">
        <v>0.65</v>
      </c>
      <c r="AQ16" s="2">
        <v>20621472</v>
      </c>
      <c r="AR16" s="2">
        <v>12465269</v>
      </c>
      <c r="AS16" s="2">
        <v>7199264</v>
      </c>
      <c r="AT16" s="2">
        <v>17146245</v>
      </c>
      <c r="AU16" s="2">
        <v>57432250</v>
      </c>
      <c r="AV16" s="2">
        <v>466002913</v>
      </c>
      <c r="AW16" s="2">
        <v>0</v>
      </c>
      <c r="AX16" s="2">
        <v>10094682</v>
      </c>
      <c r="AY16" s="2">
        <v>5724962</v>
      </c>
      <c r="AZ16" s="2">
        <v>6195554</v>
      </c>
      <c r="BA16" s="2">
        <v>0</v>
      </c>
      <c r="BB16" s="2">
        <v>0</v>
      </c>
      <c r="BC16" s="2">
        <v>0</v>
      </c>
      <c r="BD16" s="2">
        <v>2813</v>
      </c>
      <c r="BE16" s="2">
        <v>3044</v>
      </c>
      <c r="BF16" s="2">
        <v>839.44</v>
      </c>
      <c r="BG16" s="2">
        <v>2555255</v>
      </c>
      <c r="BH16" s="2">
        <v>18845491</v>
      </c>
      <c r="BI16" s="2">
        <v>484848404</v>
      </c>
      <c r="BJ16" s="2">
        <v>0</v>
      </c>
      <c r="BK16" s="2">
        <v>484848404</v>
      </c>
      <c r="BL16" s="2">
        <v>164873681</v>
      </c>
      <c r="BM16" s="2">
        <v>319974723</v>
      </c>
      <c r="BN16" s="2">
        <v>61559738</v>
      </c>
      <c r="BO16" s="2">
        <v>258414985</v>
      </c>
      <c r="BP16" s="2">
        <v>5303.44</v>
      </c>
      <c r="BQ16" s="2">
        <v>31924.720000000001</v>
      </c>
      <c r="BR16" s="2">
        <v>169310837</v>
      </c>
      <c r="BS16" s="2">
        <v>0</v>
      </c>
      <c r="BT16" s="2">
        <v>0</v>
      </c>
      <c r="BU16" s="2">
        <v>164873681</v>
      </c>
      <c r="BV16" s="2">
        <v>61559738</v>
      </c>
      <c r="BW16" s="2">
        <v>0</v>
      </c>
      <c r="BX16" s="2">
        <v>67542666</v>
      </c>
      <c r="BY16" s="2">
        <v>67542666</v>
      </c>
      <c r="BZ16" s="2">
        <v>0</v>
      </c>
      <c r="CA16" s="2">
        <v>258414985</v>
      </c>
      <c r="CB16" s="2" t="b">
        <v>0</v>
      </c>
      <c r="CC16" s="2">
        <v>0</v>
      </c>
      <c r="CD16" s="2">
        <v>14491.08</v>
      </c>
      <c r="CE16" s="2">
        <v>13323.96</v>
      </c>
      <c r="CF16" s="2">
        <v>13718.29</v>
      </c>
      <c r="CG16" s="2">
        <v>16311.89</v>
      </c>
      <c r="CH16" s="4">
        <v>45327.530277777776</v>
      </c>
      <c r="CI16" s="4">
        <v>73415</v>
      </c>
    </row>
    <row r="17" spans="1:87" x14ac:dyDescent="0.35">
      <c r="A17" s="5">
        <v>72</v>
      </c>
      <c r="B17" s="3" t="s">
        <v>5</v>
      </c>
      <c r="C17" s="3" t="s">
        <v>30</v>
      </c>
      <c r="D17" s="2" t="s">
        <v>31</v>
      </c>
      <c r="E17" s="2">
        <v>9166</v>
      </c>
      <c r="F17" s="2">
        <v>9304</v>
      </c>
      <c r="G17" s="2">
        <v>9580</v>
      </c>
      <c r="H17" s="2">
        <v>11102</v>
      </c>
      <c r="I17" s="2">
        <v>1.0822000000000001</v>
      </c>
      <c r="J17" s="2">
        <v>9919</v>
      </c>
      <c r="K17" s="2">
        <v>10069</v>
      </c>
      <c r="L17" s="2">
        <v>10367</v>
      </c>
      <c r="M17" s="2">
        <v>12015</v>
      </c>
      <c r="N17" s="2">
        <v>1.1040000000000001</v>
      </c>
      <c r="O17" s="2">
        <v>1.026</v>
      </c>
      <c r="P17" s="2">
        <v>10951</v>
      </c>
      <c r="Q17" s="2">
        <v>12327</v>
      </c>
      <c r="R17" s="2">
        <v>624.08000000000004</v>
      </c>
      <c r="S17" s="2">
        <v>500.47</v>
      </c>
      <c r="T17" s="2">
        <v>366.79</v>
      </c>
      <c r="U17" s="2">
        <v>839.11</v>
      </c>
      <c r="V17" s="2">
        <v>2330.4499999999998</v>
      </c>
      <c r="W17" s="2">
        <v>624.08000000000004</v>
      </c>
      <c r="X17" s="2">
        <v>500.47</v>
      </c>
      <c r="Y17" s="2">
        <v>366.79</v>
      </c>
      <c r="Z17" s="2">
        <v>839.11</v>
      </c>
      <c r="AA17" s="2">
        <v>2330.4499999999998</v>
      </c>
      <c r="AB17" s="2">
        <v>6834300</v>
      </c>
      <c r="AC17" s="2">
        <v>5039232</v>
      </c>
      <c r="AD17" s="2">
        <v>3802512</v>
      </c>
      <c r="AE17" s="2">
        <v>10343709</v>
      </c>
      <c r="AF17" s="2">
        <v>26019753</v>
      </c>
      <c r="AG17" s="2">
        <v>4.07E-2</v>
      </c>
      <c r="AH17" s="2">
        <v>0.2</v>
      </c>
      <c r="AI17" s="2">
        <v>55631</v>
      </c>
      <c r="AJ17" s="2">
        <v>41019</v>
      </c>
      <c r="AK17" s="2">
        <v>30952</v>
      </c>
      <c r="AL17" s="2">
        <v>84198</v>
      </c>
      <c r="AM17" s="2">
        <v>211800</v>
      </c>
      <c r="AN17" s="2">
        <v>4.07E-2</v>
      </c>
      <c r="AO17" s="2">
        <v>0</v>
      </c>
      <c r="AP17" s="2">
        <v>0.65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26231553</v>
      </c>
      <c r="AW17" s="2">
        <v>0</v>
      </c>
      <c r="AX17" s="2">
        <v>0</v>
      </c>
      <c r="AY17" s="2">
        <v>12496</v>
      </c>
      <c r="AZ17" s="2">
        <v>13523</v>
      </c>
      <c r="BA17" s="2">
        <v>0</v>
      </c>
      <c r="BB17" s="2">
        <v>0</v>
      </c>
      <c r="BC17" s="2">
        <v>0</v>
      </c>
      <c r="BD17" s="2">
        <v>2813</v>
      </c>
      <c r="BE17" s="2">
        <v>3044</v>
      </c>
      <c r="BF17" s="2">
        <v>46.61</v>
      </c>
      <c r="BG17" s="2">
        <v>141881</v>
      </c>
      <c r="BH17" s="2">
        <v>155404</v>
      </c>
      <c r="BI17" s="2">
        <v>26386957</v>
      </c>
      <c r="BJ17" s="2">
        <v>0</v>
      </c>
      <c r="BK17" s="2">
        <v>26386957</v>
      </c>
      <c r="BL17" s="2">
        <v>16671032</v>
      </c>
      <c r="BM17" s="2">
        <v>9715925</v>
      </c>
      <c r="BN17" s="2">
        <v>466090</v>
      </c>
      <c r="BO17" s="2">
        <v>9249835</v>
      </c>
      <c r="BP17" s="2">
        <v>5323.69</v>
      </c>
      <c r="BQ17" s="2">
        <v>2330.4499999999998</v>
      </c>
      <c r="BR17" s="2">
        <v>12406593</v>
      </c>
      <c r="BS17" s="2">
        <v>0</v>
      </c>
      <c r="BT17" s="2">
        <v>0</v>
      </c>
      <c r="BU17" s="2">
        <v>16671032</v>
      </c>
      <c r="BV17" s="2">
        <v>466090</v>
      </c>
      <c r="BW17" s="2">
        <v>0</v>
      </c>
      <c r="BX17" s="2">
        <v>1966161</v>
      </c>
      <c r="BY17" s="2">
        <v>1966161</v>
      </c>
      <c r="BZ17" s="2">
        <v>0</v>
      </c>
      <c r="CA17" s="2">
        <v>9249835</v>
      </c>
      <c r="CB17" s="2" t="b">
        <v>0</v>
      </c>
      <c r="CC17" s="2">
        <v>0</v>
      </c>
      <c r="CD17" s="2">
        <v>11040.14</v>
      </c>
      <c r="CE17" s="2">
        <v>10150.959999999999</v>
      </c>
      <c r="CF17" s="2">
        <v>10451.39</v>
      </c>
      <c r="CG17" s="2">
        <v>12427.34</v>
      </c>
      <c r="CH17" s="4">
        <v>45327.530312499999</v>
      </c>
      <c r="CI17" s="4">
        <v>73415</v>
      </c>
    </row>
    <row r="18" spans="1:87" x14ac:dyDescent="0.35">
      <c r="A18" s="5">
        <v>73</v>
      </c>
      <c r="B18" s="3" t="s">
        <v>5</v>
      </c>
      <c r="C18" s="3" t="s">
        <v>32</v>
      </c>
      <c r="D18" s="2" t="s">
        <v>33</v>
      </c>
      <c r="E18" s="2">
        <v>9166</v>
      </c>
      <c r="F18" s="2">
        <v>9304</v>
      </c>
      <c r="G18" s="2">
        <v>9580</v>
      </c>
      <c r="H18" s="2">
        <v>11102</v>
      </c>
      <c r="I18" s="2">
        <v>1.0822000000000001</v>
      </c>
      <c r="J18" s="2">
        <v>9919</v>
      </c>
      <c r="K18" s="2">
        <v>10069</v>
      </c>
      <c r="L18" s="2">
        <v>10367</v>
      </c>
      <c r="M18" s="2">
        <v>12015</v>
      </c>
      <c r="N18" s="2">
        <v>1.1040000000000001</v>
      </c>
      <c r="O18" s="2">
        <v>1.026</v>
      </c>
      <c r="P18" s="2">
        <v>10951</v>
      </c>
      <c r="Q18" s="2">
        <v>12327</v>
      </c>
      <c r="R18" s="2">
        <v>2580.21</v>
      </c>
      <c r="S18" s="2">
        <v>1814.65</v>
      </c>
      <c r="T18" s="2">
        <v>1227.04</v>
      </c>
      <c r="U18" s="2">
        <v>2644.7</v>
      </c>
      <c r="V18" s="2">
        <v>8266.6</v>
      </c>
      <c r="W18" s="2">
        <v>2580.21</v>
      </c>
      <c r="X18" s="2">
        <v>1814.65</v>
      </c>
      <c r="Y18" s="2">
        <v>1227.04</v>
      </c>
      <c r="Z18" s="2">
        <v>2644.7</v>
      </c>
      <c r="AA18" s="2">
        <v>8266.6</v>
      </c>
      <c r="AB18" s="2">
        <v>28255880</v>
      </c>
      <c r="AC18" s="2">
        <v>18271711</v>
      </c>
      <c r="AD18" s="2">
        <v>12720724</v>
      </c>
      <c r="AE18" s="2">
        <v>32601217</v>
      </c>
      <c r="AF18" s="2">
        <v>91849532</v>
      </c>
      <c r="AG18" s="2">
        <v>0.77270000000000005</v>
      </c>
      <c r="AH18" s="2">
        <v>0.2</v>
      </c>
      <c r="AI18" s="2">
        <v>4366664</v>
      </c>
      <c r="AJ18" s="2">
        <v>2823710</v>
      </c>
      <c r="AK18" s="2">
        <v>1965861</v>
      </c>
      <c r="AL18" s="2">
        <v>5038192</v>
      </c>
      <c r="AM18" s="2">
        <v>14194427</v>
      </c>
      <c r="AN18" s="2">
        <v>0.77270000000000005</v>
      </c>
      <c r="AO18" s="2">
        <v>0.22270000000000001</v>
      </c>
      <c r="AP18" s="2">
        <v>0.65</v>
      </c>
      <c r="AQ18" s="2">
        <v>4090180</v>
      </c>
      <c r="AR18" s="2">
        <v>2644922</v>
      </c>
      <c r="AS18" s="2">
        <v>1841388</v>
      </c>
      <c r="AT18" s="2">
        <v>4719189</v>
      </c>
      <c r="AU18" s="2">
        <v>13295679</v>
      </c>
      <c r="AV18" s="2">
        <v>119339638</v>
      </c>
      <c r="AW18" s="2">
        <v>0</v>
      </c>
      <c r="AX18" s="2">
        <v>0</v>
      </c>
      <c r="AY18" s="2">
        <v>254232</v>
      </c>
      <c r="AZ18" s="2">
        <v>275130</v>
      </c>
      <c r="BA18" s="2">
        <v>0</v>
      </c>
      <c r="BB18" s="2">
        <v>0</v>
      </c>
      <c r="BC18" s="2">
        <v>0</v>
      </c>
      <c r="BD18" s="2">
        <v>2813</v>
      </c>
      <c r="BE18" s="2">
        <v>3044</v>
      </c>
      <c r="BF18" s="2">
        <v>247.08</v>
      </c>
      <c r="BG18" s="2">
        <v>752112</v>
      </c>
      <c r="BH18" s="2">
        <v>1027242</v>
      </c>
      <c r="BI18" s="2">
        <v>120366880</v>
      </c>
      <c r="BJ18" s="2">
        <v>0</v>
      </c>
      <c r="BK18" s="2">
        <v>120366880</v>
      </c>
      <c r="BL18" s="2">
        <v>38595128</v>
      </c>
      <c r="BM18" s="2">
        <v>81771752</v>
      </c>
      <c r="BN18" s="2">
        <v>20146670</v>
      </c>
      <c r="BO18" s="2">
        <v>61625082</v>
      </c>
      <c r="BP18" s="2">
        <v>5313.28</v>
      </c>
      <c r="BQ18" s="2">
        <v>8266.6</v>
      </c>
      <c r="BR18" s="2">
        <v>43922760</v>
      </c>
      <c r="BS18" s="2">
        <v>0</v>
      </c>
      <c r="BT18" s="2">
        <v>0</v>
      </c>
      <c r="BU18" s="2">
        <v>38595128</v>
      </c>
      <c r="BV18" s="2">
        <v>20146670</v>
      </c>
      <c r="BW18" s="2">
        <v>0</v>
      </c>
      <c r="BX18" s="2">
        <v>8897307</v>
      </c>
      <c r="BY18" s="2">
        <v>8897307</v>
      </c>
      <c r="BZ18" s="2">
        <v>0</v>
      </c>
      <c r="CA18" s="2">
        <v>61625082</v>
      </c>
      <c r="CB18" s="2" t="b">
        <v>0</v>
      </c>
      <c r="CC18" s="2">
        <v>0</v>
      </c>
      <c r="CD18" s="2">
        <v>14228.58</v>
      </c>
      <c r="CE18" s="2">
        <v>13082.6</v>
      </c>
      <c r="CF18" s="2">
        <v>13469.79</v>
      </c>
      <c r="CG18" s="2">
        <v>16016.41</v>
      </c>
      <c r="CH18" s="4">
        <v>45327.530393518522</v>
      </c>
      <c r="CI18" s="4">
        <v>73415</v>
      </c>
    </row>
    <row r="19" spans="1:87" x14ac:dyDescent="0.35">
      <c r="A19" s="5">
        <v>74</v>
      </c>
      <c r="B19" s="3" t="s">
        <v>5</v>
      </c>
      <c r="C19" s="3" t="s">
        <v>34</v>
      </c>
      <c r="D19" s="2" t="s">
        <v>35</v>
      </c>
      <c r="E19" s="2">
        <v>9166</v>
      </c>
      <c r="F19" s="2">
        <v>9304</v>
      </c>
      <c r="G19" s="2">
        <v>9580</v>
      </c>
      <c r="H19" s="2">
        <v>11102</v>
      </c>
      <c r="I19" s="2">
        <v>1.0822000000000001</v>
      </c>
      <c r="J19" s="2">
        <v>9919</v>
      </c>
      <c r="K19" s="2">
        <v>10069</v>
      </c>
      <c r="L19" s="2">
        <v>10367</v>
      </c>
      <c r="M19" s="2">
        <v>12015</v>
      </c>
      <c r="N19" s="2">
        <v>1.1040000000000001</v>
      </c>
      <c r="O19" s="2">
        <v>1.026</v>
      </c>
      <c r="P19" s="2">
        <v>10951</v>
      </c>
      <c r="Q19" s="2">
        <v>12327</v>
      </c>
      <c r="R19" s="2">
        <v>2439.73</v>
      </c>
      <c r="S19" s="2">
        <v>1727.87</v>
      </c>
      <c r="T19" s="2">
        <v>1257.46</v>
      </c>
      <c r="U19" s="2">
        <v>2993.59</v>
      </c>
      <c r="V19" s="2">
        <v>8418.65</v>
      </c>
      <c r="W19" s="2">
        <v>2439.73</v>
      </c>
      <c r="X19" s="2">
        <v>1727.87</v>
      </c>
      <c r="Y19" s="2">
        <v>1257.46</v>
      </c>
      <c r="Z19" s="2">
        <v>2993.59</v>
      </c>
      <c r="AA19" s="2">
        <v>8418.65</v>
      </c>
      <c r="AB19" s="2">
        <v>26717483</v>
      </c>
      <c r="AC19" s="2">
        <v>17397923</v>
      </c>
      <c r="AD19" s="2">
        <v>13036088</v>
      </c>
      <c r="AE19" s="2">
        <v>36901984</v>
      </c>
      <c r="AF19" s="2">
        <v>94053478</v>
      </c>
      <c r="AG19" s="2">
        <v>0.81489999999999996</v>
      </c>
      <c r="AH19" s="2">
        <v>0.2</v>
      </c>
      <c r="AI19" s="2">
        <v>4354415</v>
      </c>
      <c r="AJ19" s="2">
        <v>2835513</v>
      </c>
      <c r="AK19" s="2">
        <v>2124622</v>
      </c>
      <c r="AL19" s="2">
        <v>6014285</v>
      </c>
      <c r="AM19" s="2">
        <v>15328835</v>
      </c>
      <c r="AN19" s="2">
        <v>0.81489999999999996</v>
      </c>
      <c r="AO19" s="2">
        <v>0.26490000000000002</v>
      </c>
      <c r="AP19" s="2">
        <v>0.65</v>
      </c>
      <c r="AQ19" s="2">
        <v>4600350</v>
      </c>
      <c r="AR19" s="2">
        <v>2995661</v>
      </c>
      <c r="AS19" s="2">
        <v>2244619</v>
      </c>
      <c r="AT19" s="2">
        <v>6353968</v>
      </c>
      <c r="AU19" s="2">
        <v>16194598</v>
      </c>
      <c r="AV19" s="2">
        <v>125576911</v>
      </c>
      <c r="AW19" s="2">
        <v>0</v>
      </c>
      <c r="AX19" s="2">
        <v>297076</v>
      </c>
      <c r="AY19" s="2">
        <v>620471</v>
      </c>
      <c r="AZ19" s="2">
        <v>671474</v>
      </c>
      <c r="BA19" s="2">
        <v>0</v>
      </c>
      <c r="BB19" s="2">
        <v>0</v>
      </c>
      <c r="BC19" s="2">
        <v>0</v>
      </c>
      <c r="BD19" s="2">
        <v>2813</v>
      </c>
      <c r="BE19" s="2">
        <v>3044</v>
      </c>
      <c r="BF19" s="2">
        <v>172.29</v>
      </c>
      <c r="BG19" s="2">
        <v>524451</v>
      </c>
      <c r="BH19" s="2">
        <v>1493001</v>
      </c>
      <c r="BI19" s="2">
        <v>127069912</v>
      </c>
      <c r="BJ19" s="2">
        <v>0</v>
      </c>
      <c r="BK19" s="2">
        <v>127069912</v>
      </c>
      <c r="BL19" s="2">
        <v>33159942</v>
      </c>
      <c r="BM19" s="2">
        <v>93909970</v>
      </c>
      <c r="BN19" s="2">
        <v>27263740</v>
      </c>
      <c r="BO19" s="2">
        <v>66646230</v>
      </c>
      <c r="BP19" s="2">
        <v>5366.71</v>
      </c>
      <c r="BQ19" s="2">
        <v>8418.65</v>
      </c>
      <c r="BR19" s="2">
        <v>45180453</v>
      </c>
      <c r="BS19" s="2">
        <v>0</v>
      </c>
      <c r="BT19" s="2">
        <v>0</v>
      </c>
      <c r="BU19" s="2">
        <v>33159942</v>
      </c>
      <c r="BV19" s="2">
        <v>27263740</v>
      </c>
      <c r="BW19" s="2">
        <v>0</v>
      </c>
      <c r="BX19" s="2">
        <v>12342173</v>
      </c>
      <c r="BY19" s="2">
        <v>12342173</v>
      </c>
      <c r="BZ19" s="2">
        <v>0</v>
      </c>
      <c r="CA19" s="2">
        <v>66646230</v>
      </c>
      <c r="CB19" s="2" t="b">
        <v>0</v>
      </c>
      <c r="CC19" s="2">
        <v>0</v>
      </c>
      <c r="CD19" s="2">
        <v>14621.39</v>
      </c>
      <c r="CE19" s="2">
        <v>13443.78</v>
      </c>
      <c r="CF19" s="2">
        <v>13841.66</v>
      </c>
      <c r="CG19" s="2">
        <v>16458.580000000002</v>
      </c>
      <c r="CH19" s="4">
        <v>45327.530393518522</v>
      </c>
      <c r="CI19" s="4">
        <v>73415</v>
      </c>
    </row>
    <row r="20" spans="1:87" x14ac:dyDescent="0.35">
      <c r="A20" s="5">
        <v>75</v>
      </c>
      <c r="B20" s="3" t="s">
        <v>5</v>
      </c>
      <c r="C20" s="3" t="s">
        <v>36</v>
      </c>
      <c r="D20" s="2" t="s">
        <v>37</v>
      </c>
      <c r="E20" s="2">
        <v>9166</v>
      </c>
      <c r="F20" s="2">
        <v>9304</v>
      </c>
      <c r="G20" s="2">
        <v>9580</v>
      </c>
      <c r="H20" s="2">
        <v>11102</v>
      </c>
      <c r="I20" s="2">
        <v>1.0822000000000001</v>
      </c>
      <c r="J20" s="2">
        <v>9919</v>
      </c>
      <c r="K20" s="2">
        <v>10069</v>
      </c>
      <c r="L20" s="2">
        <v>10367</v>
      </c>
      <c r="M20" s="2">
        <v>12015</v>
      </c>
      <c r="N20" s="2">
        <v>1.1040000000000001</v>
      </c>
      <c r="O20" s="2">
        <v>1.026</v>
      </c>
      <c r="P20" s="2">
        <v>10951</v>
      </c>
      <c r="Q20" s="2">
        <v>12327</v>
      </c>
      <c r="R20" s="2">
        <v>3830.45</v>
      </c>
      <c r="S20" s="2">
        <v>2986.58</v>
      </c>
      <c r="T20" s="2">
        <v>1920.54</v>
      </c>
      <c r="U20" s="2">
        <v>3532.1</v>
      </c>
      <c r="V20" s="2">
        <v>12269.67</v>
      </c>
      <c r="W20" s="2">
        <v>3830.45</v>
      </c>
      <c r="X20" s="2">
        <v>2986.58</v>
      </c>
      <c r="Y20" s="2">
        <v>1920.54</v>
      </c>
      <c r="Z20" s="2">
        <v>3532.1</v>
      </c>
      <c r="AA20" s="2">
        <v>12269.67</v>
      </c>
      <c r="AB20" s="2">
        <v>41947258</v>
      </c>
      <c r="AC20" s="2">
        <v>30071874</v>
      </c>
      <c r="AD20" s="2">
        <v>19910238</v>
      </c>
      <c r="AE20" s="2">
        <v>43540197</v>
      </c>
      <c r="AF20" s="2">
        <v>135469567</v>
      </c>
      <c r="AG20" s="2">
        <v>0.13450000000000001</v>
      </c>
      <c r="AH20" s="2">
        <v>0.2</v>
      </c>
      <c r="AI20" s="2">
        <v>1128381</v>
      </c>
      <c r="AJ20" s="2">
        <v>808933</v>
      </c>
      <c r="AK20" s="2">
        <v>535585</v>
      </c>
      <c r="AL20" s="2">
        <v>1171231</v>
      </c>
      <c r="AM20" s="2">
        <v>3644130</v>
      </c>
      <c r="AN20" s="2">
        <v>0.13450000000000001</v>
      </c>
      <c r="AO20" s="2">
        <v>0</v>
      </c>
      <c r="AP20" s="2">
        <v>0.65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139113697</v>
      </c>
      <c r="AW20" s="2">
        <v>0</v>
      </c>
      <c r="AX20" s="2">
        <v>0</v>
      </c>
      <c r="AY20" s="2">
        <v>123385</v>
      </c>
      <c r="AZ20" s="2">
        <v>133527</v>
      </c>
      <c r="BA20" s="2">
        <v>0</v>
      </c>
      <c r="BB20" s="2">
        <v>0</v>
      </c>
      <c r="BC20" s="2">
        <v>5037541</v>
      </c>
      <c r="BD20" s="2">
        <v>2813</v>
      </c>
      <c r="BE20" s="2">
        <v>3044</v>
      </c>
      <c r="BF20" s="2">
        <v>336.42</v>
      </c>
      <c r="BG20" s="2">
        <v>1024062</v>
      </c>
      <c r="BH20" s="2">
        <v>6195130</v>
      </c>
      <c r="BI20" s="2">
        <v>145308827</v>
      </c>
      <c r="BJ20" s="2">
        <v>0</v>
      </c>
      <c r="BK20" s="2">
        <v>145308827</v>
      </c>
      <c r="BL20" s="2">
        <v>78727371</v>
      </c>
      <c r="BM20" s="2">
        <v>66581456</v>
      </c>
      <c r="BN20" s="2">
        <v>20519903</v>
      </c>
      <c r="BO20" s="2">
        <v>46061553</v>
      </c>
      <c r="BP20" s="2">
        <v>6048.25</v>
      </c>
      <c r="BQ20" s="2">
        <v>12269.67</v>
      </c>
      <c r="BR20" s="2">
        <v>74210032</v>
      </c>
      <c r="BS20" s="2">
        <v>0</v>
      </c>
      <c r="BT20" s="2">
        <v>0</v>
      </c>
      <c r="BU20" s="2">
        <v>78727371</v>
      </c>
      <c r="BV20" s="2">
        <v>20519903</v>
      </c>
      <c r="BW20" s="2">
        <v>0</v>
      </c>
      <c r="BX20" s="2">
        <v>4775651</v>
      </c>
      <c r="BY20" s="2">
        <v>4775651</v>
      </c>
      <c r="BZ20" s="2">
        <v>0</v>
      </c>
      <c r="CA20" s="2">
        <v>46061553</v>
      </c>
      <c r="CB20" s="2" t="b">
        <v>0</v>
      </c>
      <c r="CC20" s="2">
        <v>0</v>
      </c>
      <c r="CD20" s="2">
        <v>11245.58</v>
      </c>
      <c r="CE20" s="2">
        <v>10339.86</v>
      </c>
      <c r="CF20" s="2">
        <v>10645.87</v>
      </c>
      <c r="CG20" s="2">
        <v>12658.6</v>
      </c>
      <c r="CH20" s="4">
        <v>45327.530011574076</v>
      </c>
      <c r="CI20" s="4">
        <v>73415</v>
      </c>
    </row>
    <row r="21" spans="1:87" x14ac:dyDescent="0.35">
      <c r="A21" s="5">
        <v>76</v>
      </c>
      <c r="B21" s="3" t="s">
        <v>5</v>
      </c>
      <c r="C21" s="3" t="s">
        <v>38</v>
      </c>
      <c r="D21" s="2" t="s">
        <v>39</v>
      </c>
      <c r="E21" s="2">
        <v>9166</v>
      </c>
      <c r="F21" s="2">
        <v>9304</v>
      </c>
      <c r="G21" s="2">
        <v>9580</v>
      </c>
      <c r="H21" s="2">
        <v>11102</v>
      </c>
      <c r="I21" s="2">
        <v>1.0822000000000001</v>
      </c>
      <c r="J21" s="2">
        <v>9919</v>
      </c>
      <c r="K21" s="2">
        <v>10069</v>
      </c>
      <c r="L21" s="2">
        <v>10367</v>
      </c>
      <c r="M21" s="2">
        <v>12015</v>
      </c>
      <c r="N21" s="2">
        <v>1.1040000000000001</v>
      </c>
      <c r="O21" s="2">
        <v>1.026</v>
      </c>
      <c r="P21" s="2">
        <v>10951</v>
      </c>
      <c r="Q21" s="2">
        <v>12327</v>
      </c>
      <c r="R21" s="2">
        <v>3592.78</v>
      </c>
      <c r="S21" s="2">
        <v>3024.1</v>
      </c>
      <c r="T21" s="2">
        <v>2263.29</v>
      </c>
      <c r="U21" s="2">
        <v>4917.2</v>
      </c>
      <c r="V21" s="2">
        <v>13797.37</v>
      </c>
      <c r="W21" s="2">
        <v>3592.78</v>
      </c>
      <c r="X21" s="2">
        <v>3024.1</v>
      </c>
      <c r="Y21" s="2">
        <v>2263.29</v>
      </c>
      <c r="Z21" s="2">
        <v>4917.2</v>
      </c>
      <c r="AA21" s="2">
        <v>13797.37</v>
      </c>
      <c r="AB21" s="2">
        <v>39344534</v>
      </c>
      <c r="AC21" s="2">
        <v>30449663</v>
      </c>
      <c r="AD21" s="2">
        <v>23463527</v>
      </c>
      <c r="AE21" s="2">
        <v>60614324</v>
      </c>
      <c r="AF21" s="2">
        <v>153872048</v>
      </c>
      <c r="AG21" s="2">
        <v>0.16470000000000001</v>
      </c>
      <c r="AH21" s="2">
        <v>0.2</v>
      </c>
      <c r="AI21" s="2">
        <v>1296009</v>
      </c>
      <c r="AJ21" s="2">
        <v>1003012</v>
      </c>
      <c r="AK21" s="2">
        <v>772889</v>
      </c>
      <c r="AL21" s="2">
        <v>1996636</v>
      </c>
      <c r="AM21" s="2">
        <v>5068546</v>
      </c>
      <c r="AN21" s="2">
        <v>0.16470000000000001</v>
      </c>
      <c r="AO21" s="2">
        <v>0</v>
      </c>
      <c r="AP21" s="2">
        <v>0.65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158940594</v>
      </c>
      <c r="AW21" s="2">
        <v>0</v>
      </c>
      <c r="AX21" s="2">
        <v>0</v>
      </c>
      <c r="AY21" s="2">
        <v>693915</v>
      </c>
      <c r="AZ21" s="2">
        <v>750955</v>
      </c>
      <c r="BA21" s="2">
        <v>0</v>
      </c>
      <c r="BB21" s="2">
        <v>0</v>
      </c>
      <c r="BC21" s="2">
        <v>5579044</v>
      </c>
      <c r="BD21" s="2">
        <v>2813</v>
      </c>
      <c r="BE21" s="2">
        <v>3044</v>
      </c>
      <c r="BF21" s="2">
        <v>259.51</v>
      </c>
      <c r="BG21" s="2">
        <v>789948</v>
      </c>
      <c r="BH21" s="2">
        <v>7119947</v>
      </c>
      <c r="BI21" s="2">
        <v>166060541</v>
      </c>
      <c r="BJ21" s="2">
        <v>0</v>
      </c>
      <c r="BK21" s="2">
        <v>166060541</v>
      </c>
      <c r="BL21" s="2">
        <v>98572727</v>
      </c>
      <c r="BM21" s="2">
        <v>67487814</v>
      </c>
      <c r="BN21" s="2">
        <v>7480205</v>
      </c>
      <c r="BO21" s="2">
        <v>60007609</v>
      </c>
      <c r="BP21" s="2">
        <v>5747.36</v>
      </c>
      <c r="BQ21" s="2">
        <v>13797.37</v>
      </c>
      <c r="BR21" s="2">
        <v>79298452</v>
      </c>
      <c r="BS21" s="2">
        <v>0</v>
      </c>
      <c r="BT21" s="2">
        <v>0</v>
      </c>
      <c r="BU21" s="2">
        <v>98572727</v>
      </c>
      <c r="BV21" s="2">
        <v>7480205</v>
      </c>
      <c r="BW21" s="2">
        <v>0</v>
      </c>
      <c r="BX21" s="2">
        <v>11826759</v>
      </c>
      <c r="BY21" s="2">
        <v>11826759</v>
      </c>
      <c r="BZ21" s="2">
        <v>0</v>
      </c>
      <c r="CA21" s="2">
        <v>60007609</v>
      </c>
      <c r="CB21" s="2" t="b">
        <v>0</v>
      </c>
      <c r="CC21" s="2">
        <v>0</v>
      </c>
      <c r="CD21" s="2">
        <v>11311.73</v>
      </c>
      <c r="CE21" s="2">
        <v>10400.67</v>
      </c>
      <c r="CF21" s="2">
        <v>10708.49</v>
      </c>
      <c r="CG21" s="2">
        <v>12733.05</v>
      </c>
      <c r="CH21" s="4">
        <v>45327.530335648145</v>
      </c>
      <c r="CI21" s="4">
        <v>73415</v>
      </c>
    </row>
    <row r="22" spans="1:87" x14ac:dyDescent="0.35">
      <c r="A22" s="5">
        <v>77</v>
      </c>
      <c r="B22" s="3" t="s">
        <v>5</v>
      </c>
      <c r="C22" s="3" t="s">
        <v>40</v>
      </c>
      <c r="D22" s="2" t="s">
        <v>41</v>
      </c>
      <c r="E22" s="2">
        <v>9166</v>
      </c>
      <c r="F22" s="2">
        <v>9304</v>
      </c>
      <c r="G22" s="2">
        <v>9580</v>
      </c>
      <c r="H22" s="2">
        <v>11102</v>
      </c>
      <c r="I22" s="2">
        <v>1.0822000000000001</v>
      </c>
      <c r="J22" s="2">
        <v>9919</v>
      </c>
      <c r="K22" s="2">
        <v>10069</v>
      </c>
      <c r="L22" s="2">
        <v>10367</v>
      </c>
      <c r="M22" s="2">
        <v>12015</v>
      </c>
      <c r="N22" s="2">
        <v>1.1040000000000001</v>
      </c>
      <c r="O22" s="2">
        <v>1.026</v>
      </c>
      <c r="P22" s="2">
        <v>10951</v>
      </c>
      <c r="Q22" s="2">
        <v>12327</v>
      </c>
      <c r="R22" s="2">
        <v>118.06</v>
      </c>
      <c r="S22" s="2">
        <v>92.34</v>
      </c>
      <c r="T22" s="2">
        <v>53.06</v>
      </c>
      <c r="U22" s="2">
        <v>0</v>
      </c>
      <c r="V22" s="2">
        <v>263.45999999999998</v>
      </c>
      <c r="W22" s="2">
        <v>118.06</v>
      </c>
      <c r="X22" s="2">
        <v>92.34</v>
      </c>
      <c r="Y22" s="2">
        <v>53.06</v>
      </c>
      <c r="Z22" s="2">
        <v>0</v>
      </c>
      <c r="AA22" s="2">
        <v>263.45999999999998</v>
      </c>
      <c r="AB22" s="2">
        <v>1292875</v>
      </c>
      <c r="AC22" s="2">
        <v>929771</v>
      </c>
      <c r="AD22" s="2">
        <v>550073</v>
      </c>
      <c r="AE22" s="2">
        <v>0</v>
      </c>
      <c r="AF22" s="2">
        <v>2772719</v>
      </c>
      <c r="AG22" s="2">
        <v>0.1454</v>
      </c>
      <c r="AH22" s="2">
        <v>0.2</v>
      </c>
      <c r="AI22" s="2">
        <v>37597</v>
      </c>
      <c r="AJ22" s="2">
        <v>27038</v>
      </c>
      <c r="AK22" s="2">
        <v>15996</v>
      </c>
      <c r="AL22" s="2">
        <v>0</v>
      </c>
      <c r="AM22" s="2">
        <v>80631</v>
      </c>
      <c r="AN22" s="2">
        <v>0.1454</v>
      </c>
      <c r="AO22" s="2">
        <v>0</v>
      </c>
      <c r="AP22" s="2">
        <v>0.65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2853350</v>
      </c>
      <c r="AW22" s="2">
        <v>0</v>
      </c>
      <c r="AX22" s="2">
        <v>0</v>
      </c>
      <c r="AY22" s="2">
        <v>54480</v>
      </c>
      <c r="AZ22" s="2">
        <v>58958</v>
      </c>
      <c r="BA22" s="2">
        <v>0</v>
      </c>
      <c r="BB22" s="2">
        <v>0</v>
      </c>
      <c r="BC22" s="2">
        <v>416646</v>
      </c>
      <c r="BD22" s="2">
        <v>2813</v>
      </c>
      <c r="BE22" s="2">
        <v>3044</v>
      </c>
      <c r="BF22" s="2">
        <v>5</v>
      </c>
      <c r="BG22" s="2">
        <v>15220</v>
      </c>
      <c r="BH22" s="2">
        <v>490824</v>
      </c>
      <c r="BI22" s="2">
        <v>3344174</v>
      </c>
      <c r="BJ22" s="2">
        <v>0</v>
      </c>
      <c r="BK22" s="2">
        <v>3344174</v>
      </c>
      <c r="BL22" s="2">
        <v>1968816</v>
      </c>
      <c r="BM22" s="2">
        <v>1375358</v>
      </c>
      <c r="BN22" s="2">
        <v>52692</v>
      </c>
      <c r="BO22" s="2">
        <v>1322666</v>
      </c>
      <c r="BP22" s="2">
        <v>5611.49</v>
      </c>
      <c r="BQ22" s="2">
        <v>263.45999999999998</v>
      </c>
      <c r="BR22" s="2">
        <v>1478403</v>
      </c>
      <c r="BS22" s="2">
        <v>0</v>
      </c>
      <c r="BT22" s="2">
        <v>0</v>
      </c>
      <c r="BU22" s="2">
        <v>1968816</v>
      </c>
      <c r="BV22" s="2">
        <v>52692</v>
      </c>
      <c r="BW22" s="2">
        <v>0</v>
      </c>
      <c r="BX22" s="2">
        <v>473342</v>
      </c>
      <c r="BY22" s="2">
        <v>473342</v>
      </c>
      <c r="BZ22" s="2">
        <v>0</v>
      </c>
      <c r="CA22" s="2">
        <v>1322666</v>
      </c>
      <c r="CB22" s="2" t="b">
        <v>0</v>
      </c>
      <c r="CC22" s="2">
        <v>0</v>
      </c>
      <c r="CD22" s="2">
        <v>11269.46</v>
      </c>
      <c r="CE22" s="2">
        <v>10361.81</v>
      </c>
      <c r="CF22" s="2">
        <v>10668.47</v>
      </c>
      <c r="CG22" s="2">
        <v>12685.47</v>
      </c>
      <c r="CH22" s="4">
        <v>45327.530462962961</v>
      </c>
      <c r="CI22" s="4">
        <v>73415</v>
      </c>
    </row>
    <row r="23" spans="1:87" x14ac:dyDescent="0.35">
      <c r="A23" s="5">
        <v>78</v>
      </c>
      <c r="B23" s="3" t="s">
        <v>42</v>
      </c>
      <c r="C23" s="3" t="s">
        <v>43</v>
      </c>
      <c r="D23" s="2" t="s">
        <v>44</v>
      </c>
      <c r="E23" s="2">
        <v>9166</v>
      </c>
      <c r="F23" s="2">
        <v>9304</v>
      </c>
      <c r="G23" s="2">
        <v>9580</v>
      </c>
      <c r="H23" s="2">
        <v>11102</v>
      </c>
      <c r="I23" s="2">
        <v>1.0822000000000001</v>
      </c>
      <c r="J23" s="2">
        <v>9919</v>
      </c>
      <c r="K23" s="2">
        <v>10069</v>
      </c>
      <c r="L23" s="2">
        <v>10367</v>
      </c>
      <c r="M23" s="2">
        <v>12015</v>
      </c>
      <c r="N23" s="2">
        <v>1.1040000000000001</v>
      </c>
      <c r="O23" s="2">
        <v>1.026</v>
      </c>
      <c r="P23" s="2">
        <v>10951</v>
      </c>
      <c r="Q23" s="2">
        <v>12327</v>
      </c>
      <c r="R23" s="2">
        <v>31.5</v>
      </c>
      <c r="S23" s="2">
        <v>14.31</v>
      </c>
      <c r="T23" s="2">
        <v>7.57</v>
      </c>
      <c r="U23" s="2">
        <v>22.12</v>
      </c>
      <c r="V23" s="2">
        <v>75.5</v>
      </c>
      <c r="W23" s="2">
        <v>39.53</v>
      </c>
      <c r="X23" s="2">
        <v>17.22</v>
      </c>
      <c r="Y23" s="2">
        <v>7.89</v>
      </c>
      <c r="Z23" s="2">
        <v>22.12</v>
      </c>
      <c r="AA23" s="2">
        <v>86.76</v>
      </c>
      <c r="AB23" s="2">
        <v>344957</v>
      </c>
      <c r="AC23" s="2">
        <v>144087</v>
      </c>
      <c r="AD23" s="2">
        <v>78478</v>
      </c>
      <c r="AE23" s="2">
        <v>272673</v>
      </c>
      <c r="AF23" s="2">
        <v>840195</v>
      </c>
      <c r="AG23" s="2">
        <v>0.62760000000000005</v>
      </c>
      <c r="AH23" s="2">
        <v>0.2</v>
      </c>
      <c r="AI23" s="2">
        <v>54337</v>
      </c>
      <c r="AJ23" s="2">
        <v>21764</v>
      </c>
      <c r="AK23" s="2">
        <v>10267</v>
      </c>
      <c r="AL23" s="2">
        <v>34226</v>
      </c>
      <c r="AM23" s="2">
        <v>120594</v>
      </c>
      <c r="AN23" s="2">
        <v>0.62760000000000005</v>
      </c>
      <c r="AO23" s="2">
        <v>7.7600000000000002E-2</v>
      </c>
      <c r="AP23" s="2">
        <v>0.65</v>
      </c>
      <c r="AQ23" s="2">
        <v>21835</v>
      </c>
      <c r="AR23" s="2">
        <v>8746</v>
      </c>
      <c r="AS23" s="2">
        <v>4126</v>
      </c>
      <c r="AT23" s="2">
        <v>13754</v>
      </c>
      <c r="AU23" s="2">
        <v>48461</v>
      </c>
      <c r="AV23" s="2">
        <v>1009250</v>
      </c>
      <c r="AW23" s="2">
        <v>280778</v>
      </c>
      <c r="AX23" s="2">
        <v>0</v>
      </c>
      <c r="AY23" s="2">
        <v>179856</v>
      </c>
      <c r="AZ23" s="2">
        <v>194640</v>
      </c>
      <c r="BA23" s="2">
        <v>0</v>
      </c>
      <c r="BB23" s="2">
        <v>0</v>
      </c>
      <c r="BC23" s="2">
        <v>0</v>
      </c>
      <c r="BD23" s="2">
        <v>2813</v>
      </c>
      <c r="BE23" s="2">
        <v>3044</v>
      </c>
      <c r="BF23" s="2">
        <v>6.59</v>
      </c>
      <c r="BG23" s="2">
        <v>20060</v>
      </c>
      <c r="BH23" s="2">
        <v>495478</v>
      </c>
      <c r="BI23" s="2">
        <v>1504728</v>
      </c>
      <c r="BJ23" s="2">
        <v>0</v>
      </c>
      <c r="BK23" s="2">
        <v>1504728</v>
      </c>
      <c r="BL23" s="2">
        <v>1691001</v>
      </c>
      <c r="BM23" s="2">
        <v>0</v>
      </c>
      <c r="BN23" s="2">
        <v>17352</v>
      </c>
      <c r="BO23" s="2">
        <v>0</v>
      </c>
      <c r="BP23" s="2">
        <v>5732.84</v>
      </c>
      <c r="BQ23" s="2">
        <v>86.76</v>
      </c>
      <c r="BR23" s="2">
        <v>497381</v>
      </c>
      <c r="BS23" s="2">
        <v>0</v>
      </c>
      <c r="BT23" s="2">
        <v>0</v>
      </c>
      <c r="BU23" s="2">
        <v>1691001</v>
      </c>
      <c r="BV23" s="2">
        <v>17352</v>
      </c>
      <c r="BW23" s="2">
        <v>0</v>
      </c>
      <c r="BX23" s="2">
        <v>476520</v>
      </c>
      <c r="BY23" s="2">
        <v>476520</v>
      </c>
      <c r="BZ23" s="2">
        <v>476520</v>
      </c>
      <c r="CA23" s="2">
        <v>476520</v>
      </c>
      <c r="CB23" s="2" t="b">
        <v>1</v>
      </c>
      <c r="CC23" s="2">
        <v>186273</v>
      </c>
      <c r="CD23" s="2">
        <v>12877.94</v>
      </c>
      <c r="CE23" s="2">
        <v>11840.74</v>
      </c>
      <c r="CF23" s="2">
        <v>12191.18</v>
      </c>
      <c r="CG23" s="2">
        <v>14496.06</v>
      </c>
      <c r="CH23" s="4">
        <v>45327.529849537037</v>
      </c>
      <c r="CI23" s="4">
        <v>73415</v>
      </c>
    </row>
    <row r="24" spans="1:87" x14ac:dyDescent="0.35">
      <c r="A24" s="5">
        <v>79</v>
      </c>
      <c r="B24" s="3" t="s">
        <v>45</v>
      </c>
      <c r="C24" s="3" t="s">
        <v>46</v>
      </c>
      <c r="D24" s="2" t="s">
        <v>47</v>
      </c>
      <c r="E24" s="2">
        <v>9166</v>
      </c>
      <c r="F24" s="2">
        <v>9304</v>
      </c>
      <c r="G24" s="2">
        <v>9580</v>
      </c>
      <c r="H24" s="2">
        <v>11102</v>
      </c>
      <c r="I24" s="2">
        <v>1.0822000000000001</v>
      </c>
      <c r="J24" s="2">
        <v>9919</v>
      </c>
      <c r="K24" s="2">
        <v>10069</v>
      </c>
      <c r="L24" s="2">
        <v>10367</v>
      </c>
      <c r="M24" s="2">
        <v>12015</v>
      </c>
      <c r="N24" s="2">
        <v>1.1040000000000001</v>
      </c>
      <c r="O24" s="2">
        <v>1.026</v>
      </c>
      <c r="P24" s="2">
        <v>10951</v>
      </c>
      <c r="Q24" s="2">
        <v>12327</v>
      </c>
      <c r="R24" s="2">
        <v>1221.23</v>
      </c>
      <c r="S24" s="2">
        <v>819.08</v>
      </c>
      <c r="T24" s="2">
        <v>558.51</v>
      </c>
      <c r="U24" s="2">
        <v>1267.17</v>
      </c>
      <c r="V24" s="2">
        <v>3865.99</v>
      </c>
      <c r="W24" s="2">
        <v>1221.23</v>
      </c>
      <c r="X24" s="2">
        <v>819.08</v>
      </c>
      <c r="Y24" s="2">
        <v>558.51</v>
      </c>
      <c r="Z24" s="2">
        <v>1267.17</v>
      </c>
      <c r="AA24" s="2">
        <v>3865.99</v>
      </c>
      <c r="AB24" s="2">
        <v>13373690</v>
      </c>
      <c r="AC24" s="2">
        <v>8247317</v>
      </c>
      <c r="AD24" s="2">
        <v>5790073</v>
      </c>
      <c r="AE24" s="2">
        <v>15620405</v>
      </c>
      <c r="AF24" s="2">
        <v>43031485</v>
      </c>
      <c r="AG24" s="2">
        <v>0.43919999999999998</v>
      </c>
      <c r="AH24" s="2">
        <v>0.2</v>
      </c>
      <c r="AI24" s="2">
        <v>1174745</v>
      </c>
      <c r="AJ24" s="2">
        <v>724444</v>
      </c>
      <c r="AK24" s="2">
        <v>508600</v>
      </c>
      <c r="AL24" s="2">
        <v>1372096</v>
      </c>
      <c r="AM24" s="2">
        <v>3779885</v>
      </c>
      <c r="AN24" s="2">
        <v>0.43919999999999998</v>
      </c>
      <c r="AO24" s="2">
        <v>0</v>
      </c>
      <c r="AP24" s="2">
        <v>0.65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46811370</v>
      </c>
      <c r="AW24" s="2">
        <v>0</v>
      </c>
      <c r="AX24" s="2">
        <v>0</v>
      </c>
      <c r="AY24" s="2">
        <v>1230560</v>
      </c>
      <c r="AZ24" s="2">
        <v>1331712</v>
      </c>
      <c r="BA24" s="2">
        <v>0</v>
      </c>
      <c r="BB24" s="2">
        <v>0</v>
      </c>
      <c r="BC24" s="2">
        <v>0</v>
      </c>
      <c r="BD24" s="2">
        <v>2813</v>
      </c>
      <c r="BE24" s="2">
        <v>3044</v>
      </c>
      <c r="BF24" s="2">
        <v>70.900000000000006</v>
      </c>
      <c r="BG24" s="2">
        <v>215820</v>
      </c>
      <c r="BH24" s="2">
        <v>1547532</v>
      </c>
      <c r="BI24" s="2">
        <v>48358902</v>
      </c>
      <c r="BJ24" s="2">
        <v>0</v>
      </c>
      <c r="BK24" s="2">
        <v>48358902</v>
      </c>
      <c r="BL24" s="2">
        <v>32896700</v>
      </c>
      <c r="BM24" s="2">
        <v>15462202</v>
      </c>
      <c r="BN24" s="2">
        <v>773198</v>
      </c>
      <c r="BO24" s="2">
        <v>14689004</v>
      </c>
      <c r="BP24" s="2">
        <v>5271.9</v>
      </c>
      <c r="BQ24" s="2">
        <v>3865.99</v>
      </c>
      <c r="BR24" s="2">
        <v>20381113</v>
      </c>
      <c r="BS24" s="2">
        <v>0</v>
      </c>
      <c r="BT24" s="2">
        <v>0</v>
      </c>
      <c r="BU24" s="2">
        <v>32896700</v>
      </c>
      <c r="BV24" s="2">
        <v>773198</v>
      </c>
      <c r="BW24" s="2">
        <v>0</v>
      </c>
      <c r="BX24" s="2">
        <v>3135084</v>
      </c>
      <c r="BY24" s="2">
        <v>3135084</v>
      </c>
      <c r="BZ24" s="2">
        <v>0</v>
      </c>
      <c r="CA24" s="2">
        <v>14689004</v>
      </c>
      <c r="CB24" s="2" t="b">
        <v>0</v>
      </c>
      <c r="CC24" s="2">
        <v>0</v>
      </c>
      <c r="CD24" s="2">
        <v>11912.94</v>
      </c>
      <c r="CE24" s="2">
        <v>10953.46</v>
      </c>
      <c r="CF24" s="2">
        <v>11277.64</v>
      </c>
      <c r="CG24" s="2">
        <v>13409.8</v>
      </c>
      <c r="CH24" s="4">
        <v>45327.529861111114</v>
      </c>
      <c r="CI24" s="4">
        <v>73415</v>
      </c>
    </row>
    <row r="25" spans="1:87" x14ac:dyDescent="0.35">
      <c r="A25" s="5">
        <v>80</v>
      </c>
      <c r="B25" s="3" t="s">
        <v>48</v>
      </c>
      <c r="C25" s="3" t="s">
        <v>49</v>
      </c>
      <c r="D25" s="2" t="s">
        <v>50</v>
      </c>
      <c r="E25" s="2">
        <v>9166</v>
      </c>
      <c r="F25" s="2">
        <v>9304</v>
      </c>
      <c r="G25" s="2">
        <v>9580</v>
      </c>
      <c r="H25" s="2">
        <v>11102</v>
      </c>
      <c r="I25" s="2">
        <v>1.0822000000000001</v>
      </c>
      <c r="J25" s="2">
        <v>9919</v>
      </c>
      <c r="K25" s="2">
        <v>10069</v>
      </c>
      <c r="L25" s="2">
        <v>10367</v>
      </c>
      <c r="M25" s="2">
        <v>12015</v>
      </c>
      <c r="N25" s="2">
        <v>1.1040000000000001</v>
      </c>
      <c r="O25" s="2">
        <v>1.026</v>
      </c>
      <c r="P25" s="2">
        <v>10951</v>
      </c>
      <c r="Q25" s="2">
        <v>12327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35.83</v>
      </c>
      <c r="X25" s="2">
        <v>29.03</v>
      </c>
      <c r="Y25" s="2">
        <v>18</v>
      </c>
      <c r="Z25" s="2">
        <v>0</v>
      </c>
      <c r="AA25" s="2">
        <v>82.86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0.6502</v>
      </c>
      <c r="AH25" s="2">
        <v>0.2</v>
      </c>
      <c r="AI25" s="2">
        <v>51024</v>
      </c>
      <c r="AJ25" s="2">
        <v>38011</v>
      </c>
      <c r="AK25" s="2">
        <v>24266</v>
      </c>
      <c r="AL25" s="2">
        <v>0</v>
      </c>
      <c r="AM25" s="2">
        <v>113301</v>
      </c>
      <c r="AN25" s="2">
        <v>0.6502</v>
      </c>
      <c r="AO25" s="2">
        <v>0.1002</v>
      </c>
      <c r="AP25" s="2">
        <v>0.65</v>
      </c>
      <c r="AQ25" s="2">
        <v>25555</v>
      </c>
      <c r="AR25" s="2">
        <v>19038</v>
      </c>
      <c r="AS25" s="2">
        <v>12154</v>
      </c>
      <c r="AT25" s="2">
        <v>0</v>
      </c>
      <c r="AU25" s="2">
        <v>56747</v>
      </c>
      <c r="AV25" s="2">
        <v>170048</v>
      </c>
      <c r="AW25" s="2">
        <v>1083856</v>
      </c>
      <c r="AX25" s="2">
        <v>0</v>
      </c>
      <c r="AY25" s="2">
        <v>22408</v>
      </c>
      <c r="AZ25" s="2">
        <v>24250</v>
      </c>
      <c r="BA25" s="2">
        <v>0</v>
      </c>
      <c r="BB25" s="2">
        <v>0</v>
      </c>
      <c r="BC25" s="2">
        <v>0</v>
      </c>
      <c r="BD25" s="2">
        <v>2813</v>
      </c>
      <c r="BE25" s="2">
        <v>3044</v>
      </c>
      <c r="BF25" s="2">
        <v>3.47</v>
      </c>
      <c r="BG25" s="2">
        <v>10563</v>
      </c>
      <c r="BH25" s="2">
        <v>1118669</v>
      </c>
      <c r="BI25" s="2">
        <v>1288717</v>
      </c>
      <c r="BJ25" s="2">
        <v>0</v>
      </c>
      <c r="BK25" s="2">
        <v>1288717</v>
      </c>
      <c r="BL25" s="2">
        <v>376434</v>
      </c>
      <c r="BM25" s="2">
        <v>912283</v>
      </c>
      <c r="BN25" s="2">
        <v>255554</v>
      </c>
      <c r="BO25" s="2">
        <v>656729</v>
      </c>
      <c r="BP25" s="2">
        <v>5068.21</v>
      </c>
      <c r="BQ25" s="2">
        <v>82.86</v>
      </c>
      <c r="BR25" s="2">
        <v>419952</v>
      </c>
      <c r="BS25" s="2">
        <v>0</v>
      </c>
      <c r="BT25" s="2">
        <v>0</v>
      </c>
      <c r="BU25" s="2">
        <v>376434</v>
      </c>
      <c r="BV25" s="2">
        <v>255554</v>
      </c>
      <c r="BW25" s="2">
        <v>0</v>
      </c>
      <c r="BX25" s="2">
        <v>173064</v>
      </c>
      <c r="BY25" s="2">
        <v>173064</v>
      </c>
      <c r="BZ25" s="2">
        <v>0</v>
      </c>
      <c r="CA25" s="2">
        <v>656729</v>
      </c>
      <c r="CB25" s="2" t="b">
        <v>0</v>
      </c>
      <c r="CC25" s="2">
        <v>0</v>
      </c>
      <c r="CD25" s="2">
        <v>13088.31</v>
      </c>
      <c r="CE25" s="2">
        <v>12034.17</v>
      </c>
      <c r="CF25" s="2">
        <v>12390.33</v>
      </c>
      <c r="CG25" s="2">
        <v>14732.86</v>
      </c>
      <c r="CH25" s="4">
        <v>45327.52988425926</v>
      </c>
      <c r="CI25" s="4">
        <v>73415</v>
      </c>
    </row>
    <row r="26" spans="1:87" x14ac:dyDescent="0.35">
      <c r="A26" s="5">
        <v>81</v>
      </c>
      <c r="B26" s="3" t="s">
        <v>48</v>
      </c>
      <c r="C26" s="3" t="s">
        <v>51</v>
      </c>
      <c r="D26" s="2" t="s">
        <v>52</v>
      </c>
      <c r="E26" s="2">
        <v>9166</v>
      </c>
      <c r="F26" s="2">
        <v>9304</v>
      </c>
      <c r="G26" s="2">
        <v>9580</v>
      </c>
      <c r="H26" s="2">
        <v>11102</v>
      </c>
      <c r="I26" s="2">
        <v>1.0822000000000001</v>
      </c>
      <c r="J26" s="2">
        <v>9919</v>
      </c>
      <c r="K26" s="2">
        <v>10069</v>
      </c>
      <c r="L26" s="2">
        <v>10367</v>
      </c>
      <c r="M26" s="2">
        <v>12015</v>
      </c>
      <c r="N26" s="2">
        <v>1.1040000000000001</v>
      </c>
      <c r="O26" s="2">
        <v>1.026</v>
      </c>
      <c r="P26" s="2">
        <v>10951</v>
      </c>
      <c r="Q26" s="2">
        <v>12327</v>
      </c>
      <c r="R26" s="2">
        <v>165.77</v>
      </c>
      <c r="S26" s="2">
        <v>116.3</v>
      </c>
      <c r="T26" s="2">
        <v>84.61</v>
      </c>
      <c r="U26" s="2">
        <v>0.77</v>
      </c>
      <c r="V26" s="2">
        <v>367.45</v>
      </c>
      <c r="W26" s="2">
        <v>165.77</v>
      </c>
      <c r="X26" s="2">
        <v>116.3</v>
      </c>
      <c r="Y26" s="2">
        <v>84.61</v>
      </c>
      <c r="Z26" s="2">
        <v>168</v>
      </c>
      <c r="AA26" s="2">
        <v>534.67999999999995</v>
      </c>
      <c r="AB26" s="2">
        <v>1815347</v>
      </c>
      <c r="AC26" s="2">
        <v>1171025</v>
      </c>
      <c r="AD26" s="2">
        <v>877152</v>
      </c>
      <c r="AE26" s="2">
        <v>9492</v>
      </c>
      <c r="AF26" s="2">
        <v>3873016</v>
      </c>
      <c r="AG26" s="2">
        <v>0.59770000000000001</v>
      </c>
      <c r="AH26" s="2">
        <v>0.2</v>
      </c>
      <c r="AI26" s="2">
        <v>217007</v>
      </c>
      <c r="AJ26" s="2">
        <v>139984</v>
      </c>
      <c r="AK26" s="2">
        <v>104855</v>
      </c>
      <c r="AL26" s="2">
        <v>247560</v>
      </c>
      <c r="AM26" s="2">
        <v>709406</v>
      </c>
      <c r="AN26" s="2">
        <v>0.59770000000000001</v>
      </c>
      <c r="AO26" s="2">
        <v>4.7699999999999999E-2</v>
      </c>
      <c r="AP26" s="2">
        <v>0.65</v>
      </c>
      <c r="AQ26" s="2">
        <v>56285</v>
      </c>
      <c r="AR26" s="2">
        <v>36308</v>
      </c>
      <c r="AS26" s="2">
        <v>27196</v>
      </c>
      <c r="AT26" s="2">
        <v>64209</v>
      </c>
      <c r="AU26" s="2">
        <v>183998</v>
      </c>
      <c r="AV26" s="2">
        <v>4766420</v>
      </c>
      <c r="AW26" s="2">
        <v>2242747</v>
      </c>
      <c r="AX26" s="2">
        <v>57471</v>
      </c>
      <c r="AY26" s="2">
        <v>113884</v>
      </c>
      <c r="AZ26" s="2">
        <v>123245</v>
      </c>
      <c r="BA26" s="2">
        <v>0</v>
      </c>
      <c r="BB26" s="2">
        <v>0</v>
      </c>
      <c r="BC26" s="2">
        <v>0</v>
      </c>
      <c r="BD26" s="2">
        <v>2813</v>
      </c>
      <c r="BE26" s="2">
        <v>3044</v>
      </c>
      <c r="BF26" s="2">
        <v>10.32</v>
      </c>
      <c r="BG26" s="2">
        <v>31414</v>
      </c>
      <c r="BH26" s="2">
        <v>2454877</v>
      </c>
      <c r="BI26" s="2">
        <v>7221297</v>
      </c>
      <c r="BJ26" s="2">
        <v>0</v>
      </c>
      <c r="BK26" s="2">
        <v>7221297</v>
      </c>
      <c r="BL26" s="2">
        <v>3293582</v>
      </c>
      <c r="BM26" s="2">
        <v>3927715</v>
      </c>
      <c r="BN26" s="2">
        <v>1279247</v>
      </c>
      <c r="BO26" s="2">
        <v>2648468</v>
      </c>
      <c r="BP26" s="2">
        <v>3711.81</v>
      </c>
      <c r="BQ26" s="2">
        <v>534.67999999999995</v>
      </c>
      <c r="BR26" s="2">
        <v>1984631</v>
      </c>
      <c r="BS26" s="2">
        <v>1538618</v>
      </c>
      <c r="BT26" s="2">
        <v>0</v>
      </c>
      <c r="BU26" s="2">
        <v>3293582</v>
      </c>
      <c r="BV26" s="2">
        <v>1279247</v>
      </c>
      <c r="BW26" s="2">
        <v>0</v>
      </c>
      <c r="BX26" s="2">
        <v>969793</v>
      </c>
      <c r="BY26" s="2">
        <v>969793</v>
      </c>
      <c r="BZ26" s="2">
        <v>0</v>
      </c>
      <c r="CA26" s="2">
        <v>2648468</v>
      </c>
      <c r="CB26" s="2" t="b">
        <v>0</v>
      </c>
      <c r="CC26" s="2">
        <v>0</v>
      </c>
      <c r="CD26" s="2">
        <v>12599.62</v>
      </c>
      <c r="CE26" s="2">
        <v>11584.84</v>
      </c>
      <c r="CF26" s="2">
        <v>11927.7</v>
      </c>
      <c r="CG26" s="2">
        <v>14182.77</v>
      </c>
      <c r="CH26" s="4">
        <v>45327.529895833337</v>
      </c>
      <c r="CI26" s="4">
        <v>73415</v>
      </c>
    </row>
    <row r="27" spans="1:87" x14ac:dyDescent="0.35">
      <c r="A27" s="5">
        <v>82</v>
      </c>
      <c r="B27" s="3" t="s">
        <v>48</v>
      </c>
      <c r="C27" s="3" t="s">
        <v>53</v>
      </c>
      <c r="D27" s="2" t="s">
        <v>54</v>
      </c>
      <c r="E27" s="2">
        <v>9166</v>
      </c>
      <c r="F27" s="2">
        <v>9304</v>
      </c>
      <c r="G27" s="2">
        <v>9580</v>
      </c>
      <c r="H27" s="2">
        <v>11102</v>
      </c>
      <c r="I27" s="2">
        <v>1.0822000000000001</v>
      </c>
      <c r="J27" s="2">
        <v>9919</v>
      </c>
      <c r="K27" s="2">
        <v>10069</v>
      </c>
      <c r="L27" s="2">
        <v>10367</v>
      </c>
      <c r="M27" s="2">
        <v>12015</v>
      </c>
      <c r="N27" s="2">
        <v>1.1040000000000001</v>
      </c>
      <c r="O27" s="2">
        <v>1.026</v>
      </c>
      <c r="P27" s="2">
        <v>10951</v>
      </c>
      <c r="Q27" s="2">
        <v>12327</v>
      </c>
      <c r="R27" s="2">
        <v>3538.85</v>
      </c>
      <c r="S27" s="2">
        <v>2526.84</v>
      </c>
      <c r="T27" s="2">
        <v>1735.3</v>
      </c>
      <c r="U27" s="2">
        <v>3897.59</v>
      </c>
      <c r="V27" s="2">
        <v>11698.58</v>
      </c>
      <c r="W27" s="2">
        <v>3538.85</v>
      </c>
      <c r="X27" s="2">
        <v>2526.84</v>
      </c>
      <c r="Y27" s="2">
        <v>1735.3</v>
      </c>
      <c r="Z27" s="2">
        <v>3897.59</v>
      </c>
      <c r="AA27" s="2">
        <v>11698.58</v>
      </c>
      <c r="AB27" s="2">
        <v>38753946</v>
      </c>
      <c r="AC27" s="2">
        <v>25442752</v>
      </c>
      <c r="AD27" s="2">
        <v>17989855</v>
      </c>
      <c r="AE27" s="2">
        <v>48045592</v>
      </c>
      <c r="AF27" s="2">
        <v>130232145</v>
      </c>
      <c r="AG27" s="2">
        <v>0.56879999999999997</v>
      </c>
      <c r="AH27" s="2">
        <v>0.2</v>
      </c>
      <c r="AI27" s="2">
        <v>4408649</v>
      </c>
      <c r="AJ27" s="2">
        <v>2894367</v>
      </c>
      <c r="AK27" s="2">
        <v>2046526</v>
      </c>
      <c r="AL27" s="2">
        <v>5465667</v>
      </c>
      <c r="AM27" s="2">
        <v>14815209</v>
      </c>
      <c r="AN27" s="2">
        <v>0.56879999999999997</v>
      </c>
      <c r="AO27" s="2">
        <v>1.8800000000000001E-2</v>
      </c>
      <c r="AP27" s="2">
        <v>0.65</v>
      </c>
      <c r="AQ27" s="2">
        <v>473573</v>
      </c>
      <c r="AR27" s="2">
        <v>310910</v>
      </c>
      <c r="AS27" s="2">
        <v>219836</v>
      </c>
      <c r="AT27" s="2">
        <v>587117</v>
      </c>
      <c r="AU27" s="2">
        <v>1591436</v>
      </c>
      <c r="AV27" s="2">
        <v>146638790</v>
      </c>
      <c r="AW27" s="2">
        <v>0</v>
      </c>
      <c r="AX27" s="2">
        <v>523290</v>
      </c>
      <c r="AY27" s="2">
        <v>629271</v>
      </c>
      <c r="AZ27" s="2">
        <v>680997</v>
      </c>
      <c r="BA27" s="2">
        <v>0</v>
      </c>
      <c r="BB27" s="2">
        <v>0</v>
      </c>
      <c r="BC27" s="2">
        <v>0</v>
      </c>
      <c r="BD27" s="2">
        <v>2813</v>
      </c>
      <c r="BE27" s="2">
        <v>3044</v>
      </c>
      <c r="BF27" s="2">
        <v>268.49</v>
      </c>
      <c r="BG27" s="2">
        <v>817284</v>
      </c>
      <c r="BH27" s="2">
        <v>2021571</v>
      </c>
      <c r="BI27" s="2">
        <v>148660361</v>
      </c>
      <c r="BJ27" s="2">
        <v>0</v>
      </c>
      <c r="BK27" s="2">
        <v>148660361</v>
      </c>
      <c r="BL27" s="2">
        <v>54727798</v>
      </c>
      <c r="BM27" s="2">
        <v>93932563</v>
      </c>
      <c r="BN27" s="2">
        <v>28519532</v>
      </c>
      <c r="BO27" s="2">
        <v>65413031</v>
      </c>
      <c r="BP27" s="2">
        <v>5320.83</v>
      </c>
      <c r="BQ27" s="2">
        <v>11698.58</v>
      </c>
      <c r="BR27" s="2">
        <v>62246155</v>
      </c>
      <c r="BS27" s="2">
        <v>0</v>
      </c>
      <c r="BT27" s="2">
        <v>0</v>
      </c>
      <c r="BU27" s="2">
        <v>54727798</v>
      </c>
      <c r="BV27" s="2">
        <v>28519532</v>
      </c>
      <c r="BW27" s="2">
        <v>0</v>
      </c>
      <c r="BX27" s="2">
        <v>10293591</v>
      </c>
      <c r="BY27" s="2">
        <v>10293591</v>
      </c>
      <c r="BZ27" s="2">
        <v>0</v>
      </c>
      <c r="CA27" s="2">
        <v>65413031</v>
      </c>
      <c r="CB27" s="2" t="b">
        <v>0</v>
      </c>
      <c r="CC27" s="2">
        <v>0</v>
      </c>
      <c r="CD27" s="2">
        <v>12330.61</v>
      </c>
      <c r="CE27" s="2">
        <v>11337.49</v>
      </c>
      <c r="CF27" s="2">
        <v>11673.03</v>
      </c>
      <c r="CG27" s="2">
        <v>13879.96</v>
      </c>
      <c r="CH27" s="4">
        <v>45327.529953703706</v>
      </c>
      <c r="CI27" s="4">
        <v>73415</v>
      </c>
    </row>
    <row r="28" spans="1:87" x14ac:dyDescent="0.35">
      <c r="A28" s="5">
        <v>83</v>
      </c>
      <c r="B28" s="3" t="s">
        <v>48</v>
      </c>
      <c r="C28" s="3" t="s">
        <v>55</v>
      </c>
      <c r="D28" s="2" t="s">
        <v>56</v>
      </c>
      <c r="E28" s="2">
        <v>9166</v>
      </c>
      <c r="F28" s="2">
        <v>9304</v>
      </c>
      <c r="G28" s="2">
        <v>9580</v>
      </c>
      <c r="H28" s="2">
        <v>11102</v>
      </c>
      <c r="I28" s="2">
        <v>1.0822000000000001</v>
      </c>
      <c r="J28" s="2">
        <v>9919</v>
      </c>
      <c r="K28" s="2">
        <v>10069</v>
      </c>
      <c r="L28" s="2">
        <v>10367</v>
      </c>
      <c r="M28" s="2">
        <v>12015</v>
      </c>
      <c r="N28" s="2">
        <v>1.1040000000000001</v>
      </c>
      <c r="O28" s="2">
        <v>1.026</v>
      </c>
      <c r="P28" s="2">
        <v>10951</v>
      </c>
      <c r="Q28" s="2">
        <v>12327</v>
      </c>
      <c r="R28" s="2">
        <v>324.5</v>
      </c>
      <c r="S28" s="2">
        <v>219.3</v>
      </c>
      <c r="T28" s="2">
        <v>142.28</v>
      </c>
      <c r="U28" s="2">
        <v>292.85000000000002</v>
      </c>
      <c r="V28" s="2">
        <v>978.93</v>
      </c>
      <c r="W28" s="2">
        <v>324.5</v>
      </c>
      <c r="X28" s="2">
        <v>219.3</v>
      </c>
      <c r="Y28" s="2">
        <v>142.28</v>
      </c>
      <c r="Z28" s="2">
        <v>292.85000000000002</v>
      </c>
      <c r="AA28" s="2">
        <v>978.93</v>
      </c>
      <c r="AB28" s="2">
        <v>3553600</v>
      </c>
      <c r="AC28" s="2">
        <v>2208132</v>
      </c>
      <c r="AD28" s="2">
        <v>1475017</v>
      </c>
      <c r="AE28" s="2">
        <v>3609962</v>
      </c>
      <c r="AF28" s="2">
        <v>10846711</v>
      </c>
      <c r="AG28" s="2">
        <v>0.41549999999999998</v>
      </c>
      <c r="AH28" s="2">
        <v>0.2</v>
      </c>
      <c r="AI28" s="2">
        <v>295304</v>
      </c>
      <c r="AJ28" s="2">
        <v>183496</v>
      </c>
      <c r="AK28" s="2">
        <v>122574</v>
      </c>
      <c r="AL28" s="2">
        <v>299988</v>
      </c>
      <c r="AM28" s="2">
        <v>901362</v>
      </c>
      <c r="AN28" s="2">
        <v>0.41549999999999998</v>
      </c>
      <c r="AO28" s="2">
        <v>0</v>
      </c>
      <c r="AP28" s="2">
        <v>0.65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11748073</v>
      </c>
      <c r="AW28" s="2">
        <v>0</v>
      </c>
      <c r="AX28" s="2">
        <v>83374</v>
      </c>
      <c r="AY28" s="2">
        <v>137493</v>
      </c>
      <c r="AZ28" s="2">
        <v>148795</v>
      </c>
      <c r="BA28" s="2">
        <v>0</v>
      </c>
      <c r="BB28" s="2">
        <v>0</v>
      </c>
      <c r="BC28" s="2">
        <v>0</v>
      </c>
      <c r="BD28" s="2">
        <v>2813</v>
      </c>
      <c r="BE28" s="2">
        <v>3044</v>
      </c>
      <c r="BF28" s="2">
        <v>34.14</v>
      </c>
      <c r="BG28" s="2">
        <v>103922</v>
      </c>
      <c r="BH28" s="2">
        <v>336091</v>
      </c>
      <c r="BI28" s="2">
        <v>12084164</v>
      </c>
      <c r="BJ28" s="2">
        <v>0</v>
      </c>
      <c r="BK28" s="2">
        <v>12084164</v>
      </c>
      <c r="BL28" s="2">
        <v>4701791</v>
      </c>
      <c r="BM28" s="2">
        <v>7382373</v>
      </c>
      <c r="BN28" s="2">
        <v>2682121</v>
      </c>
      <c r="BO28" s="2">
        <v>4700252</v>
      </c>
      <c r="BP28" s="2">
        <v>5639.97</v>
      </c>
      <c r="BQ28" s="2">
        <v>978.93</v>
      </c>
      <c r="BR28" s="2">
        <v>5521136</v>
      </c>
      <c r="BS28" s="2">
        <v>0</v>
      </c>
      <c r="BT28" s="2">
        <v>0</v>
      </c>
      <c r="BU28" s="2">
        <v>4701791</v>
      </c>
      <c r="BV28" s="2">
        <v>2682121</v>
      </c>
      <c r="BW28" s="2">
        <v>0</v>
      </c>
      <c r="BX28" s="2">
        <v>1083007</v>
      </c>
      <c r="BY28" s="2">
        <v>1083007</v>
      </c>
      <c r="BZ28" s="2">
        <v>0</v>
      </c>
      <c r="CA28" s="2">
        <v>4700252</v>
      </c>
      <c r="CB28" s="2" t="b">
        <v>0</v>
      </c>
      <c r="CC28" s="2">
        <v>0</v>
      </c>
      <c r="CD28" s="2">
        <v>11861.03</v>
      </c>
      <c r="CE28" s="2">
        <v>10905.73</v>
      </c>
      <c r="CF28" s="2">
        <v>11228.5</v>
      </c>
      <c r="CG28" s="2">
        <v>13351.37</v>
      </c>
      <c r="CH28" s="4">
        <v>45327.530011574076</v>
      </c>
      <c r="CI28" s="4">
        <v>73415</v>
      </c>
    </row>
    <row r="29" spans="1:87" x14ac:dyDescent="0.35">
      <c r="A29" s="5">
        <v>85</v>
      </c>
      <c r="B29" s="3" t="s">
        <v>48</v>
      </c>
      <c r="C29" s="3" t="s">
        <v>57</v>
      </c>
      <c r="D29" s="2" t="s">
        <v>58</v>
      </c>
      <c r="E29" s="2">
        <v>9166</v>
      </c>
      <c r="F29" s="2">
        <v>9304</v>
      </c>
      <c r="G29" s="2">
        <v>9580</v>
      </c>
      <c r="H29" s="2">
        <v>11102</v>
      </c>
      <c r="I29" s="2">
        <v>1.0822000000000001</v>
      </c>
      <c r="J29" s="2">
        <v>9919</v>
      </c>
      <c r="K29" s="2">
        <v>10069</v>
      </c>
      <c r="L29" s="2">
        <v>10367</v>
      </c>
      <c r="M29" s="2">
        <v>12015</v>
      </c>
      <c r="N29" s="2">
        <v>1.1040000000000001</v>
      </c>
      <c r="O29" s="2">
        <v>1.026</v>
      </c>
      <c r="P29" s="2">
        <v>10951</v>
      </c>
      <c r="Q29" s="2">
        <v>12327</v>
      </c>
      <c r="R29" s="2">
        <v>36.770000000000003</v>
      </c>
      <c r="S29" s="2">
        <v>19.87</v>
      </c>
      <c r="T29" s="2">
        <v>11.53</v>
      </c>
      <c r="U29" s="2">
        <v>0</v>
      </c>
      <c r="V29" s="2">
        <v>68.17</v>
      </c>
      <c r="W29" s="2">
        <v>36.770000000000003</v>
      </c>
      <c r="X29" s="2">
        <v>19.87</v>
      </c>
      <c r="Y29" s="2">
        <v>11.53</v>
      </c>
      <c r="Z29" s="2">
        <v>0</v>
      </c>
      <c r="AA29" s="2">
        <v>68.17</v>
      </c>
      <c r="AB29" s="2">
        <v>402668</v>
      </c>
      <c r="AC29" s="2">
        <v>200071</v>
      </c>
      <c r="AD29" s="2">
        <v>119532</v>
      </c>
      <c r="AE29" s="2">
        <v>0</v>
      </c>
      <c r="AF29" s="2">
        <v>722271</v>
      </c>
      <c r="AG29" s="2">
        <v>0.87439999999999996</v>
      </c>
      <c r="AH29" s="2">
        <v>0.2</v>
      </c>
      <c r="AI29" s="2">
        <v>70419</v>
      </c>
      <c r="AJ29" s="2">
        <v>34988</v>
      </c>
      <c r="AK29" s="2">
        <v>20904</v>
      </c>
      <c r="AL29" s="2">
        <v>0</v>
      </c>
      <c r="AM29" s="2">
        <v>126311</v>
      </c>
      <c r="AN29" s="2">
        <v>0.87439999999999996</v>
      </c>
      <c r="AO29" s="2">
        <v>0.32440000000000002</v>
      </c>
      <c r="AP29" s="2">
        <v>0.65</v>
      </c>
      <c r="AQ29" s="2">
        <v>84907</v>
      </c>
      <c r="AR29" s="2">
        <v>42187</v>
      </c>
      <c r="AS29" s="2">
        <v>25204</v>
      </c>
      <c r="AT29" s="2">
        <v>0</v>
      </c>
      <c r="AU29" s="2">
        <v>152298</v>
      </c>
      <c r="AV29" s="2">
        <v>1000880</v>
      </c>
      <c r="AW29" s="2">
        <v>0</v>
      </c>
      <c r="AX29" s="2">
        <v>0</v>
      </c>
      <c r="AY29" s="2">
        <v>127261</v>
      </c>
      <c r="AZ29" s="2">
        <v>137722</v>
      </c>
      <c r="BA29" s="2">
        <v>0</v>
      </c>
      <c r="BB29" s="2">
        <v>0</v>
      </c>
      <c r="BC29" s="2">
        <v>0</v>
      </c>
      <c r="BD29" s="2">
        <v>2813</v>
      </c>
      <c r="BE29" s="2">
        <v>3044</v>
      </c>
      <c r="BF29" s="2">
        <v>1.86</v>
      </c>
      <c r="BG29" s="2">
        <v>5662</v>
      </c>
      <c r="BH29" s="2">
        <v>143384</v>
      </c>
      <c r="BI29" s="2">
        <v>1144264</v>
      </c>
      <c r="BJ29" s="2">
        <v>0</v>
      </c>
      <c r="BK29" s="2">
        <v>1144264</v>
      </c>
      <c r="BL29" s="2">
        <v>1218304</v>
      </c>
      <c r="BM29" s="2">
        <v>0</v>
      </c>
      <c r="BN29" s="2">
        <v>13634</v>
      </c>
      <c r="BO29" s="2">
        <v>0</v>
      </c>
      <c r="BP29" s="2">
        <v>5926.05</v>
      </c>
      <c r="BQ29" s="2">
        <v>68.17</v>
      </c>
      <c r="BR29" s="2">
        <v>403979</v>
      </c>
      <c r="BS29" s="2">
        <v>0</v>
      </c>
      <c r="BT29" s="2">
        <v>0</v>
      </c>
      <c r="BU29" s="2">
        <v>1218304</v>
      </c>
      <c r="BV29" s="2">
        <v>13634</v>
      </c>
      <c r="BW29" s="2">
        <v>0</v>
      </c>
      <c r="BX29" s="2">
        <v>361499</v>
      </c>
      <c r="BY29" s="2">
        <v>361499</v>
      </c>
      <c r="BZ29" s="2">
        <v>361499</v>
      </c>
      <c r="CA29" s="2">
        <v>361499</v>
      </c>
      <c r="CB29" s="2" t="b">
        <v>1</v>
      </c>
      <c r="CC29" s="2">
        <v>74040</v>
      </c>
      <c r="CD29" s="2">
        <v>15175.24</v>
      </c>
      <c r="CE29" s="2">
        <v>13953.02</v>
      </c>
      <c r="CF29" s="2">
        <v>14365.97</v>
      </c>
      <c r="CG29" s="2">
        <v>17082.02</v>
      </c>
      <c r="CH29" s="4">
        <v>45327.530069444445</v>
      </c>
      <c r="CI29" s="4">
        <v>73415</v>
      </c>
    </row>
    <row r="30" spans="1:87" x14ac:dyDescent="0.35">
      <c r="A30" s="5">
        <v>86</v>
      </c>
      <c r="B30" s="3" t="s">
        <v>48</v>
      </c>
      <c r="C30" s="3" t="s">
        <v>59</v>
      </c>
      <c r="D30" s="2" t="s">
        <v>60</v>
      </c>
      <c r="E30" s="2">
        <v>9166</v>
      </c>
      <c r="F30" s="2">
        <v>9304</v>
      </c>
      <c r="G30" s="2">
        <v>9580</v>
      </c>
      <c r="H30" s="2">
        <v>11102</v>
      </c>
      <c r="I30" s="2">
        <v>1.0822000000000001</v>
      </c>
      <c r="J30" s="2">
        <v>9919</v>
      </c>
      <c r="K30" s="2">
        <v>10069</v>
      </c>
      <c r="L30" s="2">
        <v>10367</v>
      </c>
      <c r="M30" s="2">
        <v>12015</v>
      </c>
      <c r="N30" s="2">
        <v>1.1040000000000001</v>
      </c>
      <c r="O30" s="2">
        <v>1.026</v>
      </c>
      <c r="P30" s="2">
        <v>10951</v>
      </c>
      <c r="Q30" s="2">
        <v>12327</v>
      </c>
      <c r="R30" s="2">
        <v>127.52</v>
      </c>
      <c r="S30" s="2">
        <v>106.13</v>
      </c>
      <c r="T30" s="2">
        <v>74.45</v>
      </c>
      <c r="U30" s="2">
        <v>0</v>
      </c>
      <c r="V30" s="2">
        <v>308.10000000000002</v>
      </c>
      <c r="W30" s="2">
        <v>127.52</v>
      </c>
      <c r="X30" s="2">
        <v>106.13</v>
      </c>
      <c r="Y30" s="2">
        <v>74.45</v>
      </c>
      <c r="Z30" s="2">
        <v>0</v>
      </c>
      <c r="AA30" s="2">
        <v>308.10000000000002</v>
      </c>
      <c r="AB30" s="2">
        <v>1396472</v>
      </c>
      <c r="AC30" s="2">
        <v>1068623</v>
      </c>
      <c r="AD30" s="2">
        <v>771823</v>
      </c>
      <c r="AE30" s="2">
        <v>0</v>
      </c>
      <c r="AF30" s="2">
        <v>3236918</v>
      </c>
      <c r="AG30" s="2">
        <v>0.50800000000000001</v>
      </c>
      <c r="AH30" s="2">
        <v>0.2</v>
      </c>
      <c r="AI30" s="2">
        <v>141882</v>
      </c>
      <c r="AJ30" s="2">
        <v>108572</v>
      </c>
      <c r="AK30" s="2">
        <v>78417</v>
      </c>
      <c r="AL30" s="2">
        <v>0</v>
      </c>
      <c r="AM30" s="2">
        <v>328871</v>
      </c>
      <c r="AN30" s="2">
        <v>0.50800000000000001</v>
      </c>
      <c r="AO30" s="2">
        <v>0</v>
      </c>
      <c r="AP30" s="2">
        <v>0.65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3565789</v>
      </c>
      <c r="AW30" s="2">
        <v>0</v>
      </c>
      <c r="AX30" s="2">
        <v>740</v>
      </c>
      <c r="AY30" s="2">
        <v>15835</v>
      </c>
      <c r="AZ30" s="2">
        <v>17137</v>
      </c>
      <c r="BA30" s="2">
        <v>0</v>
      </c>
      <c r="BB30" s="2">
        <v>0</v>
      </c>
      <c r="BC30" s="2">
        <v>0</v>
      </c>
      <c r="BD30" s="2">
        <v>2813</v>
      </c>
      <c r="BE30" s="2">
        <v>3044</v>
      </c>
      <c r="BF30" s="2">
        <v>11.53</v>
      </c>
      <c r="BG30" s="2">
        <v>35097</v>
      </c>
      <c r="BH30" s="2">
        <v>52974</v>
      </c>
      <c r="BI30" s="2">
        <v>3618763</v>
      </c>
      <c r="BJ30" s="2">
        <v>0</v>
      </c>
      <c r="BK30" s="2">
        <v>3618763</v>
      </c>
      <c r="BL30" s="2">
        <v>449411</v>
      </c>
      <c r="BM30" s="2">
        <v>3169352</v>
      </c>
      <c r="BN30" s="2">
        <v>1023392</v>
      </c>
      <c r="BO30" s="2">
        <v>2145960</v>
      </c>
      <c r="BP30" s="2">
        <v>5093.7</v>
      </c>
      <c r="BQ30" s="2">
        <v>308.10000000000002</v>
      </c>
      <c r="BR30" s="2">
        <v>1569369</v>
      </c>
      <c r="BS30" s="2">
        <v>0</v>
      </c>
      <c r="BT30" s="2">
        <v>0</v>
      </c>
      <c r="BU30" s="2">
        <v>449411</v>
      </c>
      <c r="BV30" s="2">
        <v>1023392</v>
      </c>
      <c r="BW30" s="2">
        <v>96566</v>
      </c>
      <c r="BX30" s="2">
        <v>305678</v>
      </c>
      <c r="BY30" s="2">
        <v>402244</v>
      </c>
      <c r="BZ30" s="2">
        <v>0</v>
      </c>
      <c r="CA30" s="2">
        <v>2145960</v>
      </c>
      <c r="CB30" s="2" t="b">
        <v>0</v>
      </c>
      <c r="CC30" s="2">
        <v>0</v>
      </c>
      <c r="CD30" s="2">
        <v>12063.62</v>
      </c>
      <c r="CE30" s="2">
        <v>11092.01</v>
      </c>
      <c r="CF30" s="2">
        <v>11420.29</v>
      </c>
      <c r="CG30" s="2">
        <v>13579.42</v>
      </c>
      <c r="CH30" s="4">
        <v>45327.53020833333</v>
      </c>
      <c r="CI30" s="4">
        <v>73415</v>
      </c>
    </row>
    <row r="31" spans="1:87" x14ac:dyDescent="0.35">
      <c r="A31" s="5">
        <v>87</v>
      </c>
      <c r="B31" s="3" t="s">
        <v>48</v>
      </c>
      <c r="C31" s="3" t="s">
        <v>61</v>
      </c>
      <c r="D31" s="2" t="s">
        <v>62</v>
      </c>
      <c r="E31" s="2">
        <v>9166</v>
      </c>
      <c r="F31" s="2">
        <v>9304</v>
      </c>
      <c r="G31" s="2">
        <v>9580</v>
      </c>
      <c r="H31" s="2">
        <v>11102</v>
      </c>
      <c r="I31" s="2">
        <v>1.0822000000000001</v>
      </c>
      <c r="J31" s="2">
        <v>9919</v>
      </c>
      <c r="K31" s="2">
        <v>10069</v>
      </c>
      <c r="L31" s="2">
        <v>10367</v>
      </c>
      <c r="M31" s="2">
        <v>12015</v>
      </c>
      <c r="N31" s="2">
        <v>1.1040000000000001</v>
      </c>
      <c r="O31" s="2">
        <v>1.026</v>
      </c>
      <c r="P31" s="2">
        <v>10951</v>
      </c>
      <c r="Q31" s="2">
        <v>12327</v>
      </c>
      <c r="R31" s="2">
        <v>965.69</v>
      </c>
      <c r="S31" s="2">
        <v>659.79</v>
      </c>
      <c r="T31" s="2">
        <v>411.77</v>
      </c>
      <c r="U31" s="2">
        <v>0</v>
      </c>
      <c r="V31" s="2">
        <v>2037.25</v>
      </c>
      <c r="W31" s="2">
        <v>965.69</v>
      </c>
      <c r="X31" s="2">
        <v>659.79</v>
      </c>
      <c r="Y31" s="2">
        <v>411.77</v>
      </c>
      <c r="Z31" s="2">
        <v>0</v>
      </c>
      <c r="AA31" s="2">
        <v>2037.25</v>
      </c>
      <c r="AB31" s="2">
        <v>10575271</v>
      </c>
      <c r="AC31" s="2">
        <v>6643426</v>
      </c>
      <c r="AD31" s="2">
        <v>4268820</v>
      </c>
      <c r="AE31" s="2">
        <v>0</v>
      </c>
      <c r="AF31" s="2">
        <v>21487517</v>
      </c>
      <c r="AG31" s="2">
        <v>0.81430000000000002</v>
      </c>
      <c r="AH31" s="2">
        <v>0.2</v>
      </c>
      <c r="AI31" s="2">
        <v>1722289</v>
      </c>
      <c r="AJ31" s="2">
        <v>1081948</v>
      </c>
      <c r="AK31" s="2">
        <v>695220</v>
      </c>
      <c r="AL31" s="2">
        <v>0</v>
      </c>
      <c r="AM31" s="2">
        <v>3499457</v>
      </c>
      <c r="AN31" s="2">
        <v>0.81430000000000002</v>
      </c>
      <c r="AO31" s="2">
        <v>0.26429999999999998</v>
      </c>
      <c r="AP31" s="2">
        <v>0.65</v>
      </c>
      <c r="AQ31" s="2">
        <v>1816779</v>
      </c>
      <c r="AR31" s="2">
        <v>1141307</v>
      </c>
      <c r="AS31" s="2">
        <v>733362</v>
      </c>
      <c r="AT31" s="2">
        <v>0</v>
      </c>
      <c r="AU31" s="2">
        <v>3691448</v>
      </c>
      <c r="AV31" s="2">
        <v>28678422</v>
      </c>
      <c r="AW31" s="2">
        <v>0</v>
      </c>
      <c r="AX31" s="2">
        <v>38682</v>
      </c>
      <c r="AY31" s="2">
        <v>444176</v>
      </c>
      <c r="AZ31" s="2">
        <v>480687</v>
      </c>
      <c r="BA31" s="2">
        <v>0</v>
      </c>
      <c r="BB31" s="2">
        <v>0</v>
      </c>
      <c r="BC31" s="2">
        <v>0</v>
      </c>
      <c r="BD31" s="2">
        <v>2813</v>
      </c>
      <c r="BE31" s="2">
        <v>3044</v>
      </c>
      <c r="BF31" s="2">
        <v>68.48</v>
      </c>
      <c r="BG31" s="2">
        <v>208453</v>
      </c>
      <c r="BH31" s="2">
        <v>727822</v>
      </c>
      <c r="BI31" s="2">
        <v>29406244</v>
      </c>
      <c r="BJ31" s="2">
        <v>0</v>
      </c>
      <c r="BK31" s="2">
        <v>29406244</v>
      </c>
      <c r="BL31" s="2">
        <v>4914697</v>
      </c>
      <c r="BM31" s="2">
        <v>24491547</v>
      </c>
      <c r="BN31" s="2">
        <v>6825681</v>
      </c>
      <c r="BO31" s="2">
        <v>17665866</v>
      </c>
      <c r="BP31" s="2">
        <v>5107.46</v>
      </c>
      <c r="BQ31" s="2">
        <v>2037.25</v>
      </c>
      <c r="BR31" s="2">
        <v>10405173</v>
      </c>
      <c r="BS31" s="2">
        <v>121793</v>
      </c>
      <c r="BT31" s="2">
        <v>0</v>
      </c>
      <c r="BU31" s="2">
        <v>4914697</v>
      </c>
      <c r="BV31" s="2">
        <v>6825681</v>
      </c>
      <c r="BW31" s="2">
        <v>0</v>
      </c>
      <c r="BX31" s="2">
        <v>2552973</v>
      </c>
      <c r="BY31" s="2">
        <v>2552973</v>
      </c>
      <c r="BZ31" s="2">
        <v>0</v>
      </c>
      <c r="CA31" s="2">
        <v>17665866</v>
      </c>
      <c r="CB31" s="2" t="b">
        <v>0</v>
      </c>
      <c r="CC31" s="2">
        <v>0</v>
      </c>
      <c r="CD31" s="2">
        <v>14615.81</v>
      </c>
      <c r="CE31" s="2">
        <v>13438.64</v>
      </c>
      <c r="CF31" s="2">
        <v>13836.37</v>
      </c>
      <c r="CG31" s="2">
        <v>16452.29</v>
      </c>
      <c r="CH31" s="4">
        <v>45327.530289351853</v>
      </c>
      <c r="CI31" s="4">
        <v>73415</v>
      </c>
    </row>
    <row r="32" spans="1:87" x14ac:dyDescent="0.35">
      <c r="A32" s="5">
        <v>88</v>
      </c>
      <c r="B32" s="3" t="s">
        <v>48</v>
      </c>
      <c r="C32" s="3" t="s">
        <v>63</v>
      </c>
      <c r="D32" s="2" t="s">
        <v>64</v>
      </c>
      <c r="E32" s="2">
        <v>9166</v>
      </c>
      <c r="F32" s="2">
        <v>9304</v>
      </c>
      <c r="G32" s="2">
        <v>9580</v>
      </c>
      <c r="H32" s="2">
        <v>11102</v>
      </c>
      <c r="I32" s="2">
        <v>1.0822000000000001</v>
      </c>
      <c r="J32" s="2">
        <v>9919</v>
      </c>
      <c r="K32" s="2">
        <v>10069</v>
      </c>
      <c r="L32" s="2">
        <v>10367</v>
      </c>
      <c r="M32" s="2">
        <v>12015</v>
      </c>
      <c r="N32" s="2">
        <v>1.1040000000000001</v>
      </c>
      <c r="O32" s="2">
        <v>1.026</v>
      </c>
      <c r="P32" s="2">
        <v>10951</v>
      </c>
      <c r="Q32" s="2">
        <v>12327</v>
      </c>
      <c r="R32" s="2">
        <v>0</v>
      </c>
      <c r="S32" s="2">
        <v>0</v>
      </c>
      <c r="T32" s="2">
        <v>0</v>
      </c>
      <c r="U32" s="2">
        <v>2143</v>
      </c>
      <c r="V32" s="2">
        <v>2143</v>
      </c>
      <c r="W32" s="2">
        <v>0</v>
      </c>
      <c r="X32" s="2">
        <v>0</v>
      </c>
      <c r="Y32" s="2">
        <v>0</v>
      </c>
      <c r="Z32" s="2">
        <v>2143</v>
      </c>
      <c r="AA32" s="2">
        <v>2143</v>
      </c>
      <c r="AB32" s="2">
        <v>0</v>
      </c>
      <c r="AC32" s="2">
        <v>0</v>
      </c>
      <c r="AD32" s="2">
        <v>0</v>
      </c>
      <c r="AE32" s="2">
        <v>26416761</v>
      </c>
      <c r="AF32" s="2">
        <v>26416761</v>
      </c>
      <c r="AG32" s="2">
        <v>0.80210000000000004</v>
      </c>
      <c r="AH32" s="2">
        <v>0.2</v>
      </c>
      <c r="AI32" s="2">
        <v>0</v>
      </c>
      <c r="AJ32" s="2">
        <v>0</v>
      </c>
      <c r="AK32" s="2">
        <v>0</v>
      </c>
      <c r="AL32" s="2">
        <v>4237777</v>
      </c>
      <c r="AM32" s="2">
        <v>4237777</v>
      </c>
      <c r="AN32" s="2">
        <v>0.80210000000000004</v>
      </c>
      <c r="AO32" s="2">
        <v>0.25209999999999999</v>
      </c>
      <c r="AP32" s="2">
        <v>0.65</v>
      </c>
      <c r="AQ32" s="2">
        <v>0</v>
      </c>
      <c r="AR32" s="2">
        <v>0</v>
      </c>
      <c r="AS32" s="2">
        <v>0</v>
      </c>
      <c r="AT32" s="2">
        <v>4328783</v>
      </c>
      <c r="AU32" s="2">
        <v>4328783</v>
      </c>
      <c r="AV32" s="2">
        <v>34983321</v>
      </c>
      <c r="AW32" s="2">
        <v>0</v>
      </c>
      <c r="AX32" s="2">
        <v>0</v>
      </c>
      <c r="AY32" s="2">
        <v>468192</v>
      </c>
      <c r="AZ32" s="2">
        <v>506677</v>
      </c>
      <c r="BA32" s="2">
        <v>0</v>
      </c>
      <c r="BB32" s="2">
        <v>0</v>
      </c>
      <c r="BC32" s="2">
        <v>0</v>
      </c>
      <c r="BD32" s="2">
        <v>2813</v>
      </c>
      <c r="BE32" s="2">
        <v>3044</v>
      </c>
      <c r="BF32" s="2">
        <v>0</v>
      </c>
      <c r="BG32" s="2">
        <v>0</v>
      </c>
      <c r="BH32" s="2">
        <v>506677</v>
      </c>
      <c r="BI32" s="2">
        <v>35489998</v>
      </c>
      <c r="BJ32" s="2">
        <v>0</v>
      </c>
      <c r="BK32" s="2">
        <v>35489998</v>
      </c>
      <c r="BL32" s="2">
        <v>10076666</v>
      </c>
      <c r="BM32" s="2">
        <v>25413332</v>
      </c>
      <c r="BN32" s="2">
        <v>7514492</v>
      </c>
      <c r="BO32" s="2">
        <v>17898840</v>
      </c>
      <c r="BP32" s="2">
        <v>6137.82</v>
      </c>
      <c r="BQ32" s="2">
        <v>2143</v>
      </c>
      <c r="BR32" s="2">
        <v>13153348</v>
      </c>
      <c r="BS32" s="2">
        <v>0</v>
      </c>
      <c r="BT32" s="2">
        <v>0</v>
      </c>
      <c r="BU32" s="2">
        <v>10076666</v>
      </c>
      <c r="BV32" s="2">
        <v>7514492</v>
      </c>
      <c r="BW32" s="2">
        <v>0</v>
      </c>
      <c r="BX32" s="2">
        <v>3689676</v>
      </c>
      <c r="BY32" s="2">
        <v>3689676</v>
      </c>
      <c r="BZ32" s="2">
        <v>0</v>
      </c>
      <c r="CA32" s="2">
        <v>17898840</v>
      </c>
      <c r="CB32" s="2" t="b">
        <v>0</v>
      </c>
      <c r="CC32" s="2">
        <v>0</v>
      </c>
      <c r="CD32" s="2">
        <v>14502.25</v>
      </c>
      <c r="CE32" s="2">
        <v>13334.23</v>
      </c>
      <c r="CF32" s="2">
        <v>13728.86</v>
      </c>
      <c r="CG32" s="2">
        <v>16324.46</v>
      </c>
      <c r="CH32" s="4">
        <v>45327.530289351853</v>
      </c>
      <c r="CI32" s="4">
        <v>73415</v>
      </c>
    </row>
    <row r="33" spans="1:87" x14ac:dyDescent="0.35">
      <c r="A33" s="5">
        <v>89</v>
      </c>
      <c r="B33" s="3" t="s">
        <v>48</v>
      </c>
      <c r="C33" s="3" t="s">
        <v>65</v>
      </c>
      <c r="D33" s="2" t="s">
        <v>66</v>
      </c>
      <c r="E33" s="2">
        <v>9166</v>
      </c>
      <c r="F33" s="2">
        <v>9304</v>
      </c>
      <c r="G33" s="2">
        <v>9580</v>
      </c>
      <c r="H33" s="2">
        <v>11102</v>
      </c>
      <c r="I33" s="2">
        <v>1.0822000000000001</v>
      </c>
      <c r="J33" s="2">
        <v>9919</v>
      </c>
      <c r="K33" s="2">
        <v>10069</v>
      </c>
      <c r="L33" s="2">
        <v>10367</v>
      </c>
      <c r="M33" s="2">
        <v>12015</v>
      </c>
      <c r="N33" s="2">
        <v>1.1040000000000001</v>
      </c>
      <c r="O33" s="2">
        <v>1.026</v>
      </c>
      <c r="P33" s="2">
        <v>10951</v>
      </c>
      <c r="Q33" s="2">
        <v>12327</v>
      </c>
      <c r="R33" s="2">
        <v>525.79999999999995</v>
      </c>
      <c r="S33" s="2">
        <v>384.59</v>
      </c>
      <c r="T33" s="2">
        <v>266.95</v>
      </c>
      <c r="U33" s="2">
        <v>0</v>
      </c>
      <c r="V33" s="2">
        <v>1177.3399999999999</v>
      </c>
      <c r="W33" s="2">
        <v>541.97</v>
      </c>
      <c r="X33" s="2">
        <v>384.59</v>
      </c>
      <c r="Y33" s="2">
        <v>266.95</v>
      </c>
      <c r="Z33" s="2">
        <v>0</v>
      </c>
      <c r="AA33" s="2">
        <v>1193.51</v>
      </c>
      <c r="AB33" s="2">
        <v>5758036</v>
      </c>
      <c r="AC33" s="2">
        <v>3872437</v>
      </c>
      <c r="AD33" s="2">
        <v>2767471</v>
      </c>
      <c r="AE33" s="2">
        <v>0</v>
      </c>
      <c r="AF33" s="2">
        <v>12397944</v>
      </c>
      <c r="AG33" s="2">
        <v>0.81040000000000001</v>
      </c>
      <c r="AH33" s="2">
        <v>0.2</v>
      </c>
      <c r="AI33" s="2">
        <v>961963</v>
      </c>
      <c r="AJ33" s="2">
        <v>627645</v>
      </c>
      <c r="AK33" s="2">
        <v>448552</v>
      </c>
      <c r="AL33" s="2">
        <v>0</v>
      </c>
      <c r="AM33" s="2">
        <v>2038160</v>
      </c>
      <c r="AN33" s="2">
        <v>0.81040000000000001</v>
      </c>
      <c r="AO33" s="2">
        <v>0.26040000000000002</v>
      </c>
      <c r="AP33" s="2">
        <v>0.65</v>
      </c>
      <c r="AQ33" s="2">
        <v>1004577</v>
      </c>
      <c r="AR33" s="2">
        <v>655449</v>
      </c>
      <c r="AS33" s="2">
        <v>468422</v>
      </c>
      <c r="AT33" s="2">
        <v>0</v>
      </c>
      <c r="AU33" s="2">
        <v>2128448</v>
      </c>
      <c r="AV33" s="2">
        <v>16564552</v>
      </c>
      <c r="AW33" s="2">
        <v>275934</v>
      </c>
      <c r="AX33" s="2">
        <v>0</v>
      </c>
      <c r="AY33" s="2">
        <v>243920</v>
      </c>
      <c r="AZ33" s="2">
        <v>263970</v>
      </c>
      <c r="BA33" s="2">
        <v>0</v>
      </c>
      <c r="BB33" s="2">
        <v>0</v>
      </c>
      <c r="BC33" s="2">
        <v>0</v>
      </c>
      <c r="BD33" s="2">
        <v>2813</v>
      </c>
      <c r="BE33" s="2">
        <v>3044</v>
      </c>
      <c r="BF33" s="2">
        <v>44.11</v>
      </c>
      <c r="BG33" s="2">
        <v>134271</v>
      </c>
      <c r="BH33" s="2">
        <v>674175</v>
      </c>
      <c r="BI33" s="2">
        <v>17238727</v>
      </c>
      <c r="BJ33" s="2">
        <v>0</v>
      </c>
      <c r="BK33" s="2">
        <v>17238727</v>
      </c>
      <c r="BL33" s="2">
        <v>2037511</v>
      </c>
      <c r="BM33" s="2">
        <v>15201216</v>
      </c>
      <c r="BN33" s="2">
        <v>3977243</v>
      </c>
      <c r="BO33" s="2">
        <v>11223973</v>
      </c>
      <c r="BP33" s="2">
        <v>5012.29</v>
      </c>
      <c r="BQ33" s="2">
        <v>1193.51</v>
      </c>
      <c r="BR33" s="2">
        <v>5982218</v>
      </c>
      <c r="BS33" s="2">
        <v>118318</v>
      </c>
      <c r="BT33" s="2">
        <v>0</v>
      </c>
      <c r="BU33" s="2">
        <v>2037511</v>
      </c>
      <c r="BV33" s="2">
        <v>3977243</v>
      </c>
      <c r="BW33" s="2">
        <v>85782</v>
      </c>
      <c r="BX33" s="2">
        <v>1606876</v>
      </c>
      <c r="BY33" s="2">
        <v>1692658</v>
      </c>
      <c r="BZ33" s="2">
        <v>0</v>
      </c>
      <c r="CA33" s="2">
        <v>11223973</v>
      </c>
      <c r="CB33" s="2" t="b">
        <v>0</v>
      </c>
      <c r="CC33" s="2">
        <v>0</v>
      </c>
      <c r="CD33" s="2">
        <v>14579.5</v>
      </c>
      <c r="CE33" s="2">
        <v>13405.26</v>
      </c>
      <c r="CF33" s="2">
        <v>13802</v>
      </c>
      <c r="CG33" s="2">
        <v>16411.43</v>
      </c>
      <c r="CH33" s="4">
        <v>45327.530300925922</v>
      </c>
      <c r="CI33" s="4">
        <v>73415</v>
      </c>
    </row>
    <row r="34" spans="1:87" x14ac:dyDescent="0.35">
      <c r="A34" s="5">
        <v>90</v>
      </c>
      <c r="B34" s="3" t="s">
        <v>48</v>
      </c>
      <c r="C34" s="3" t="s">
        <v>67</v>
      </c>
      <c r="D34" s="2" t="s">
        <v>68</v>
      </c>
      <c r="E34" s="2">
        <v>9166</v>
      </c>
      <c r="F34" s="2">
        <v>9304</v>
      </c>
      <c r="G34" s="2">
        <v>9580</v>
      </c>
      <c r="H34" s="2">
        <v>11102</v>
      </c>
      <c r="I34" s="2">
        <v>1.0822000000000001</v>
      </c>
      <c r="J34" s="2">
        <v>9919</v>
      </c>
      <c r="K34" s="2">
        <v>10069</v>
      </c>
      <c r="L34" s="2">
        <v>10367</v>
      </c>
      <c r="M34" s="2">
        <v>12015</v>
      </c>
      <c r="N34" s="2">
        <v>1.1040000000000001</v>
      </c>
      <c r="O34" s="2">
        <v>1.026</v>
      </c>
      <c r="P34" s="2">
        <v>10951</v>
      </c>
      <c r="Q34" s="2">
        <v>12327</v>
      </c>
      <c r="R34" s="2">
        <v>492.92</v>
      </c>
      <c r="S34" s="2">
        <v>328.66</v>
      </c>
      <c r="T34" s="2">
        <v>162.04</v>
      </c>
      <c r="U34" s="2">
        <v>543.72</v>
      </c>
      <c r="V34" s="2">
        <v>1527.34</v>
      </c>
      <c r="W34" s="2">
        <v>492.92</v>
      </c>
      <c r="X34" s="2">
        <v>328.66</v>
      </c>
      <c r="Y34" s="2">
        <v>162.04</v>
      </c>
      <c r="Z34" s="2">
        <v>543.72</v>
      </c>
      <c r="AA34" s="2">
        <v>1527.34</v>
      </c>
      <c r="AB34" s="2">
        <v>5397967</v>
      </c>
      <c r="AC34" s="2">
        <v>3309278</v>
      </c>
      <c r="AD34" s="2">
        <v>1679869</v>
      </c>
      <c r="AE34" s="2">
        <v>6702436</v>
      </c>
      <c r="AF34" s="2">
        <v>17089550</v>
      </c>
      <c r="AG34" s="2">
        <v>0.68969999999999998</v>
      </c>
      <c r="AH34" s="2">
        <v>0.2</v>
      </c>
      <c r="AI34" s="2">
        <v>744596</v>
      </c>
      <c r="AJ34" s="2">
        <v>456482</v>
      </c>
      <c r="AK34" s="2">
        <v>231721</v>
      </c>
      <c r="AL34" s="2">
        <v>924534</v>
      </c>
      <c r="AM34" s="2">
        <v>2357333</v>
      </c>
      <c r="AN34" s="2">
        <v>0.68969999999999998</v>
      </c>
      <c r="AO34" s="2">
        <v>0.13969999999999999</v>
      </c>
      <c r="AP34" s="2">
        <v>0.65</v>
      </c>
      <c r="AQ34" s="2">
        <v>490162</v>
      </c>
      <c r="AR34" s="2">
        <v>300499</v>
      </c>
      <c r="AS34" s="2">
        <v>152540</v>
      </c>
      <c r="AT34" s="2">
        <v>608615</v>
      </c>
      <c r="AU34" s="2">
        <v>1551816</v>
      </c>
      <c r="AV34" s="2">
        <v>20998699</v>
      </c>
      <c r="AW34" s="2">
        <v>0</v>
      </c>
      <c r="AX34" s="2">
        <v>103871</v>
      </c>
      <c r="AY34" s="2">
        <v>694576</v>
      </c>
      <c r="AZ34" s="2">
        <v>751670</v>
      </c>
      <c r="BA34" s="2">
        <v>0</v>
      </c>
      <c r="BB34" s="2">
        <v>0</v>
      </c>
      <c r="BC34" s="2">
        <v>0</v>
      </c>
      <c r="BD34" s="2">
        <v>2813</v>
      </c>
      <c r="BE34" s="2">
        <v>3044</v>
      </c>
      <c r="BF34" s="2">
        <v>44.71</v>
      </c>
      <c r="BG34" s="2">
        <v>136097</v>
      </c>
      <c r="BH34" s="2">
        <v>991638</v>
      </c>
      <c r="BI34" s="2">
        <v>21990337</v>
      </c>
      <c r="BJ34" s="2">
        <v>0</v>
      </c>
      <c r="BK34" s="2">
        <v>21990337</v>
      </c>
      <c r="BL34" s="2">
        <v>6151338</v>
      </c>
      <c r="BM34" s="2">
        <v>15838999</v>
      </c>
      <c r="BN34" s="2">
        <v>4751395</v>
      </c>
      <c r="BO34" s="2">
        <v>11087604</v>
      </c>
      <c r="BP34" s="2">
        <v>5337.55</v>
      </c>
      <c r="BQ34" s="2">
        <v>1527.34</v>
      </c>
      <c r="BR34" s="2">
        <v>8152254</v>
      </c>
      <c r="BS34" s="2">
        <v>0</v>
      </c>
      <c r="BT34" s="2">
        <v>0</v>
      </c>
      <c r="BU34" s="2">
        <v>6151338</v>
      </c>
      <c r="BV34" s="2">
        <v>4751395</v>
      </c>
      <c r="BW34" s="2">
        <v>0</v>
      </c>
      <c r="BX34" s="2">
        <v>3850310</v>
      </c>
      <c r="BY34" s="2">
        <v>3850310</v>
      </c>
      <c r="BZ34" s="2">
        <v>0</v>
      </c>
      <c r="CA34" s="2">
        <v>11087604</v>
      </c>
      <c r="CB34" s="2" t="b">
        <v>0</v>
      </c>
      <c r="CC34" s="2">
        <v>0</v>
      </c>
      <c r="CD34" s="2">
        <v>13455.99</v>
      </c>
      <c r="CE34" s="2">
        <v>12372.23</v>
      </c>
      <c r="CF34" s="2">
        <v>12738.4</v>
      </c>
      <c r="CG34" s="2">
        <v>15146.74</v>
      </c>
      <c r="CH34" s="4">
        <v>45327.530300925922</v>
      </c>
      <c r="CI34" s="4">
        <v>73415</v>
      </c>
    </row>
    <row r="35" spans="1:87" x14ac:dyDescent="0.35">
      <c r="A35" s="5">
        <v>91</v>
      </c>
      <c r="B35" s="3" t="s">
        <v>48</v>
      </c>
      <c r="C35" s="3" t="s">
        <v>69</v>
      </c>
      <c r="D35" s="2" t="s">
        <v>70</v>
      </c>
      <c r="E35" s="2">
        <v>9166</v>
      </c>
      <c r="F35" s="2">
        <v>9304</v>
      </c>
      <c r="G35" s="2">
        <v>9580</v>
      </c>
      <c r="H35" s="2">
        <v>11102</v>
      </c>
      <c r="I35" s="2">
        <v>1.0822000000000001</v>
      </c>
      <c r="J35" s="2">
        <v>9919</v>
      </c>
      <c r="K35" s="2">
        <v>10069</v>
      </c>
      <c r="L35" s="2">
        <v>10367</v>
      </c>
      <c r="M35" s="2">
        <v>12015</v>
      </c>
      <c r="N35" s="2">
        <v>1.1040000000000001</v>
      </c>
      <c r="O35" s="2">
        <v>1.026</v>
      </c>
      <c r="P35" s="2">
        <v>10951</v>
      </c>
      <c r="Q35" s="2">
        <v>12327</v>
      </c>
      <c r="R35" s="2">
        <v>671.54</v>
      </c>
      <c r="S35" s="2">
        <v>483.9</v>
      </c>
      <c r="T35" s="2">
        <v>289.32</v>
      </c>
      <c r="U35" s="2">
        <v>0</v>
      </c>
      <c r="V35" s="2">
        <v>1444.76</v>
      </c>
      <c r="W35" s="2">
        <v>671.54</v>
      </c>
      <c r="X35" s="2">
        <v>483.9</v>
      </c>
      <c r="Y35" s="2">
        <v>289.32</v>
      </c>
      <c r="Z35" s="2">
        <v>0</v>
      </c>
      <c r="AA35" s="2">
        <v>1444.76</v>
      </c>
      <c r="AB35" s="2">
        <v>7354035</v>
      </c>
      <c r="AC35" s="2">
        <v>4872389</v>
      </c>
      <c r="AD35" s="2">
        <v>2999380</v>
      </c>
      <c r="AE35" s="2">
        <v>0</v>
      </c>
      <c r="AF35" s="2">
        <v>15225804</v>
      </c>
      <c r="AG35" s="2">
        <v>0.86019999999999996</v>
      </c>
      <c r="AH35" s="2">
        <v>0.2</v>
      </c>
      <c r="AI35" s="2">
        <v>1265188</v>
      </c>
      <c r="AJ35" s="2">
        <v>838246</v>
      </c>
      <c r="AK35" s="2">
        <v>516013</v>
      </c>
      <c r="AL35" s="2">
        <v>0</v>
      </c>
      <c r="AM35" s="2">
        <v>2619447</v>
      </c>
      <c r="AN35" s="2">
        <v>0.86019999999999996</v>
      </c>
      <c r="AO35" s="2">
        <v>0.31019999999999998</v>
      </c>
      <c r="AP35" s="2">
        <v>0.65</v>
      </c>
      <c r="AQ35" s="2">
        <v>1482794</v>
      </c>
      <c r="AR35" s="2">
        <v>982420</v>
      </c>
      <c r="AS35" s="2">
        <v>604765</v>
      </c>
      <c r="AT35" s="2">
        <v>0</v>
      </c>
      <c r="AU35" s="2">
        <v>3069979</v>
      </c>
      <c r="AV35" s="2">
        <v>20915230</v>
      </c>
      <c r="AW35" s="2">
        <v>0</v>
      </c>
      <c r="AX35" s="2">
        <v>0</v>
      </c>
      <c r="AY35" s="2">
        <v>284680</v>
      </c>
      <c r="AZ35" s="2">
        <v>308081</v>
      </c>
      <c r="BA35" s="2">
        <v>0</v>
      </c>
      <c r="BB35" s="2">
        <v>0</v>
      </c>
      <c r="BC35" s="2">
        <v>0</v>
      </c>
      <c r="BD35" s="2">
        <v>2813</v>
      </c>
      <c r="BE35" s="2">
        <v>3044</v>
      </c>
      <c r="BF35" s="2">
        <v>56.56</v>
      </c>
      <c r="BG35" s="2">
        <v>172169</v>
      </c>
      <c r="BH35" s="2">
        <v>480250</v>
      </c>
      <c r="BI35" s="2">
        <v>21395480</v>
      </c>
      <c r="BJ35" s="2">
        <v>0</v>
      </c>
      <c r="BK35" s="2">
        <v>21395480</v>
      </c>
      <c r="BL35" s="2">
        <v>2231401</v>
      </c>
      <c r="BM35" s="2">
        <v>19164079</v>
      </c>
      <c r="BN35" s="2">
        <v>4842785</v>
      </c>
      <c r="BO35" s="2">
        <v>14321294</v>
      </c>
      <c r="BP35" s="2">
        <v>5140.2299999999996</v>
      </c>
      <c r="BQ35" s="2">
        <v>1444.76</v>
      </c>
      <c r="BR35" s="2">
        <v>7426399</v>
      </c>
      <c r="BS35" s="2">
        <v>0</v>
      </c>
      <c r="BT35" s="2">
        <v>0</v>
      </c>
      <c r="BU35" s="2">
        <v>2231401</v>
      </c>
      <c r="BV35" s="2">
        <v>4842785</v>
      </c>
      <c r="BW35" s="2">
        <v>352213</v>
      </c>
      <c r="BX35" s="2">
        <v>1785047</v>
      </c>
      <c r="BY35" s="2">
        <v>2137260</v>
      </c>
      <c r="BZ35" s="2">
        <v>0</v>
      </c>
      <c r="CA35" s="2">
        <v>14321294</v>
      </c>
      <c r="CB35" s="2" t="b">
        <v>0</v>
      </c>
      <c r="CC35" s="2">
        <v>0</v>
      </c>
      <c r="CD35" s="2">
        <v>15043.06</v>
      </c>
      <c r="CE35" s="2">
        <v>13831.48</v>
      </c>
      <c r="CF35" s="2">
        <v>14240.84</v>
      </c>
      <c r="CG35" s="2">
        <v>16933.23</v>
      </c>
      <c r="CH35" s="4">
        <v>45327.530474537038</v>
      </c>
      <c r="CI35" s="4">
        <v>73415</v>
      </c>
    </row>
    <row r="36" spans="1:87" x14ac:dyDescent="0.35">
      <c r="A36" s="5">
        <v>92</v>
      </c>
      <c r="B36" s="3" t="s">
        <v>48</v>
      </c>
      <c r="C36" s="3" t="s">
        <v>71</v>
      </c>
      <c r="D36" s="2" t="s">
        <v>72</v>
      </c>
      <c r="E36" s="2">
        <v>9166</v>
      </c>
      <c r="F36" s="2">
        <v>9304</v>
      </c>
      <c r="G36" s="2">
        <v>9580</v>
      </c>
      <c r="H36" s="2">
        <v>11102</v>
      </c>
      <c r="I36" s="2">
        <v>1.0822000000000001</v>
      </c>
      <c r="J36" s="2">
        <v>9919</v>
      </c>
      <c r="K36" s="2">
        <v>10069</v>
      </c>
      <c r="L36" s="2">
        <v>10367</v>
      </c>
      <c r="M36" s="2">
        <v>12015</v>
      </c>
      <c r="N36" s="2">
        <v>1.1040000000000001</v>
      </c>
      <c r="O36" s="2">
        <v>1.026</v>
      </c>
      <c r="P36" s="2">
        <v>10951</v>
      </c>
      <c r="Q36" s="2">
        <v>12327</v>
      </c>
      <c r="R36" s="2">
        <v>0.84</v>
      </c>
      <c r="S36" s="2">
        <v>0</v>
      </c>
      <c r="T36" s="2">
        <v>0</v>
      </c>
      <c r="U36" s="2">
        <v>0</v>
      </c>
      <c r="V36" s="2">
        <v>0.84</v>
      </c>
      <c r="W36" s="2">
        <v>18.600000000000001</v>
      </c>
      <c r="X36" s="2">
        <v>9.6199999999999992</v>
      </c>
      <c r="Y36" s="2">
        <v>5.5</v>
      </c>
      <c r="Z36" s="2">
        <v>0</v>
      </c>
      <c r="AA36" s="2">
        <v>33.72</v>
      </c>
      <c r="AB36" s="2">
        <v>9199</v>
      </c>
      <c r="AC36" s="2">
        <v>0</v>
      </c>
      <c r="AD36" s="2">
        <v>0</v>
      </c>
      <c r="AE36" s="2">
        <v>0</v>
      </c>
      <c r="AF36" s="2">
        <v>9199</v>
      </c>
      <c r="AG36" s="2">
        <v>0.98919999999999997</v>
      </c>
      <c r="AH36" s="2">
        <v>0.2</v>
      </c>
      <c r="AI36" s="2">
        <v>40298</v>
      </c>
      <c r="AJ36" s="2">
        <v>19164</v>
      </c>
      <c r="AK36" s="2">
        <v>11281</v>
      </c>
      <c r="AL36" s="2">
        <v>0</v>
      </c>
      <c r="AM36" s="2">
        <v>70743</v>
      </c>
      <c r="AN36" s="2">
        <v>0.98919999999999997</v>
      </c>
      <c r="AO36" s="2">
        <v>0.43919999999999998</v>
      </c>
      <c r="AP36" s="2">
        <v>0.65</v>
      </c>
      <c r="AQ36" s="2">
        <v>58149</v>
      </c>
      <c r="AR36" s="2">
        <v>27653</v>
      </c>
      <c r="AS36" s="2">
        <v>16278</v>
      </c>
      <c r="AT36" s="2">
        <v>0</v>
      </c>
      <c r="AU36" s="2">
        <v>102080</v>
      </c>
      <c r="AV36" s="2">
        <v>182022</v>
      </c>
      <c r="AW36" s="2">
        <v>541763</v>
      </c>
      <c r="AX36" s="2">
        <v>0</v>
      </c>
      <c r="AY36" s="2">
        <v>62106</v>
      </c>
      <c r="AZ36" s="2">
        <v>67211</v>
      </c>
      <c r="BA36" s="2">
        <v>0</v>
      </c>
      <c r="BB36" s="2">
        <v>0</v>
      </c>
      <c r="BC36" s="2">
        <v>0</v>
      </c>
      <c r="BD36" s="2">
        <v>2813</v>
      </c>
      <c r="BE36" s="2">
        <v>3044</v>
      </c>
      <c r="BF36" s="2">
        <v>1.7</v>
      </c>
      <c r="BG36" s="2">
        <v>5175</v>
      </c>
      <c r="BH36" s="2">
        <v>614149</v>
      </c>
      <c r="BI36" s="2">
        <v>796171</v>
      </c>
      <c r="BJ36" s="2">
        <v>0</v>
      </c>
      <c r="BK36" s="2">
        <v>796171</v>
      </c>
      <c r="BL36" s="2">
        <v>463647</v>
      </c>
      <c r="BM36" s="2">
        <v>332524</v>
      </c>
      <c r="BN36" s="2">
        <v>6744</v>
      </c>
      <c r="BO36" s="2">
        <v>325780</v>
      </c>
      <c r="BP36" s="2">
        <v>81.27</v>
      </c>
      <c r="BQ36" s="2">
        <v>33.72</v>
      </c>
      <c r="BR36" s="2">
        <v>2740</v>
      </c>
      <c r="BS36" s="2">
        <v>363536</v>
      </c>
      <c r="BT36" s="2">
        <v>0</v>
      </c>
      <c r="BU36" s="2">
        <v>463647</v>
      </c>
      <c r="BV36" s="2">
        <v>6744</v>
      </c>
      <c r="BW36" s="2">
        <v>0</v>
      </c>
      <c r="BX36" s="2">
        <v>240491</v>
      </c>
      <c r="BY36" s="2">
        <v>240491</v>
      </c>
      <c r="BZ36" s="2">
        <v>0</v>
      </c>
      <c r="CA36" s="2">
        <v>325780</v>
      </c>
      <c r="CB36" s="2" t="b">
        <v>0</v>
      </c>
      <c r="CC36" s="2">
        <v>0</v>
      </c>
      <c r="CD36" s="2">
        <v>16243.84</v>
      </c>
      <c r="CE36" s="2">
        <v>14935.55</v>
      </c>
      <c r="CF36" s="2">
        <v>15377.58</v>
      </c>
      <c r="CG36" s="2">
        <v>18284.89</v>
      </c>
      <c r="CH36" s="4">
        <v>45327.530324074076</v>
      </c>
      <c r="CI36" s="4">
        <v>73415</v>
      </c>
    </row>
    <row r="37" spans="1:87" x14ac:dyDescent="0.35">
      <c r="A37" s="5">
        <v>93</v>
      </c>
      <c r="B37" s="3" t="s">
        <v>48</v>
      </c>
      <c r="C37" s="3" t="s">
        <v>73</v>
      </c>
      <c r="D37" s="2" t="s">
        <v>74</v>
      </c>
      <c r="E37" s="2">
        <v>9166</v>
      </c>
      <c r="F37" s="2">
        <v>9304</v>
      </c>
      <c r="G37" s="2">
        <v>9580</v>
      </c>
      <c r="H37" s="2">
        <v>11102</v>
      </c>
      <c r="I37" s="2">
        <v>1.0822000000000001</v>
      </c>
      <c r="J37" s="2">
        <v>9919</v>
      </c>
      <c r="K37" s="2">
        <v>10069</v>
      </c>
      <c r="L37" s="2">
        <v>10367</v>
      </c>
      <c r="M37" s="2">
        <v>12015</v>
      </c>
      <c r="N37" s="2">
        <v>1.1040000000000001</v>
      </c>
      <c r="O37" s="2">
        <v>1.026</v>
      </c>
      <c r="P37" s="2">
        <v>10951</v>
      </c>
      <c r="Q37" s="2">
        <v>12327</v>
      </c>
      <c r="R37" s="2">
        <v>566.45000000000005</v>
      </c>
      <c r="S37" s="2">
        <v>419.3</v>
      </c>
      <c r="T37" s="2">
        <v>287.24</v>
      </c>
      <c r="U37" s="2">
        <v>660.09</v>
      </c>
      <c r="V37" s="2">
        <v>1933.08</v>
      </c>
      <c r="W37" s="2">
        <v>566.45000000000005</v>
      </c>
      <c r="X37" s="2">
        <v>419.3</v>
      </c>
      <c r="Y37" s="2">
        <v>287.24</v>
      </c>
      <c r="Z37" s="2">
        <v>660.09</v>
      </c>
      <c r="AA37" s="2">
        <v>1933.08</v>
      </c>
      <c r="AB37" s="2">
        <v>6203194</v>
      </c>
      <c r="AC37" s="2">
        <v>4221932</v>
      </c>
      <c r="AD37" s="2">
        <v>2977817</v>
      </c>
      <c r="AE37" s="2">
        <v>8136929</v>
      </c>
      <c r="AF37" s="2">
        <v>21539872</v>
      </c>
      <c r="AG37" s="2">
        <v>0.74050000000000005</v>
      </c>
      <c r="AH37" s="2">
        <v>0.2</v>
      </c>
      <c r="AI37" s="2">
        <v>918693</v>
      </c>
      <c r="AJ37" s="2">
        <v>625268</v>
      </c>
      <c r="AK37" s="2">
        <v>441015</v>
      </c>
      <c r="AL37" s="2">
        <v>1205079</v>
      </c>
      <c r="AM37" s="2">
        <v>3190055</v>
      </c>
      <c r="AN37" s="2">
        <v>0.74050000000000005</v>
      </c>
      <c r="AO37" s="2">
        <v>0.1905</v>
      </c>
      <c r="AP37" s="2">
        <v>0.65</v>
      </c>
      <c r="AQ37" s="2">
        <v>768110</v>
      </c>
      <c r="AR37" s="2">
        <v>522781</v>
      </c>
      <c r="AS37" s="2">
        <v>368728</v>
      </c>
      <c r="AT37" s="2">
        <v>1007555</v>
      </c>
      <c r="AU37" s="2">
        <v>2667174</v>
      </c>
      <c r="AV37" s="2">
        <v>27397101</v>
      </c>
      <c r="AW37" s="2">
        <v>0</v>
      </c>
      <c r="AX37" s="2">
        <v>72073</v>
      </c>
      <c r="AY37" s="2">
        <v>202998</v>
      </c>
      <c r="AZ37" s="2">
        <v>219684</v>
      </c>
      <c r="BA37" s="2">
        <v>0</v>
      </c>
      <c r="BB37" s="2">
        <v>0</v>
      </c>
      <c r="BC37" s="2">
        <v>0</v>
      </c>
      <c r="BD37" s="2">
        <v>2813</v>
      </c>
      <c r="BE37" s="2">
        <v>3044</v>
      </c>
      <c r="BF37" s="2">
        <v>44.59</v>
      </c>
      <c r="BG37" s="2">
        <v>135732</v>
      </c>
      <c r="BH37" s="2">
        <v>427489</v>
      </c>
      <c r="BI37" s="2">
        <v>27824590</v>
      </c>
      <c r="BJ37" s="2">
        <v>0</v>
      </c>
      <c r="BK37" s="2">
        <v>27824590</v>
      </c>
      <c r="BL37" s="2">
        <v>5627389</v>
      </c>
      <c r="BM37" s="2">
        <v>22197201</v>
      </c>
      <c r="BN37" s="2">
        <v>6770104</v>
      </c>
      <c r="BO37" s="2">
        <v>15427097</v>
      </c>
      <c r="BP37" s="2">
        <v>5370.69</v>
      </c>
      <c r="BQ37" s="2">
        <v>1933.08</v>
      </c>
      <c r="BR37" s="2">
        <v>10381973</v>
      </c>
      <c r="BS37" s="2">
        <v>0</v>
      </c>
      <c r="BT37" s="2">
        <v>0</v>
      </c>
      <c r="BU37" s="2">
        <v>5627389</v>
      </c>
      <c r="BV37" s="2">
        <v>6770104</v>
      </c>
      <c r="BW37" s="2">
        <v>0</v>
      </c>
      <c r="BX37" s="2">
        <v>2572473</v>
      </c>
      <c r="BY37" s="2">
        <v>2572473</v>
      </c>
      <c r="BZ37" s="2">
        <v>0</v>
      </c>
      <c r="CA37" s="2">
        <v>15427097</v>
      </c>
      <c r="CB37" s="2" t="b">
        <v>0</v>
      </c>
      <c r="CC37" s="2">
        <v>0</v>
      </c>
      <c r="CD37" s="2">
        <v>13928.85</v>
      </c>
      <c r="CE37" s="2">
        <v>12807.01</v>
      </c>
      <c r="CF37" s="2">
        <v>13186.05</v>
      </c>
      <c r="CG37" s="2">
        <v>15679.02</v>
      </c>
      <c r="CH37" s="4">
        <v>45327.530081018522</v>
      </c>
      <c r="CI37" s="4">
        <v>73415</v>
      </c>
    </row>
    <row r="38" spans="1:87" x14ac:dyDescent="0.35">
      <c r="A38" s="5">
        <v>94</v>
      </c>
      <c r="B38" s="3" t="s">
        <v>75</v>
      </c>
      <c r="C38" s="3" t="s">
        <v>76</v>
      </c>
      <c r="D38" s="2" t="s">
        <v>77</v>
      </c>
      <c r="E38" s="2">
        <v>9166</v>
      </c>
      <c r="F38" s="2">
        <v>9304</v>
      </c>
      <c r="G38" s="2">
        <v>9580</v>
      </c>
      <c r="H38" s="2">
        <v>11102</v>
      </c>
      <c r="I38" s="2">
        <v>1.0822000000000001</v>
      </c>
      <c r="J38" s="2">
        <v>9919</v>
      </c>
      <c r="K38" s="2">
        <v>10069</v>
      </c>
      <c r="L38" s="2">
        <v>10367</v>
      </c>
      <c r="M38" s="2">
        <v>12015</v>
      </c>
      <c r="N38" s="2">
        <v>1.1040000000000001</v>
      </c>
      <c r="O38" s="2">
        <v>1.026</v>
      </c>
      <c r="P38" s="2">
        <v>10951</v>
      </c>
      <c r="Q38" s="2">
        <v>12327</v>
      </c>
      <c r="R38" s="2">
        <v>0</v>
      </c>
      <c r="S38" s="2">
        <v>0</v>
      </c>
      <c r="T38" s="2">
        <v>0</v>
      </c>
      <c r="U38" s="2">
        <v>588.08000000000004</v>
      </c>
      <c r="V38" s="2">
        <v>588.08000000000004</v>
      </c>
      <c r="W38" s="2">
        <v>0</v>
      </c>
      <c r="X38" s="2">
        <v>0</v>
      </c>
      <c r="Y38" s="2">
        <v>0</v>
      </c>
      <c r="Z38" s="2">
        <v>588.08000000000004</v>
      </c>
      <c r="AA38" s="2">
        <v>588.08000000000004</v>
      </c>
      <c r="AB38" s="2">
        <v>0</v>
      </c>
      <c r="AC38" s="2">
        <v>0</v>
      </c>
      <c r="AD38" s="2">
        <v>0</v>
      </c>
      <c r="AE38" s="2">
        <v>7249262</v>
      </c>
      <c r="AF38" s="2">
        <v>7249262</v>
      </c>
      <c r="AG38" s="2">
        <v>0.43240000000000001</v>
      </c>
      <c r="AH38" s="2">
        <v>0.2</v>
      </c>
      <c r="AI38" s="2">
        <v>0</v>
      </c>
      <c r="AJ38" s="2">
        <v>0</v>
      </c>
      <c r="AK38" s="2">
        <v>0</v>
      </c>
      <c r="AL38" s="2">
        <v>626916</v>
      </c>
      <c r="AM38" s="2">
        <v>626916</v>
      </c>
      <c r="AN38" s="2">
        <v>0.43240000000000001</v>
      </c>
      <c r="AO38" s="2">
        <v>0</v>
      </c>
      <c r="AP38" s="2">
        <v>0.65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7876178</v>
      </c>
      <c r="AW38" s="2">
        <v>0</v>
      </c>
      <c r="AX38" s="2">
        <v>0</v>
      </c>
      <c r="AY38" s="2">
        <v>151031</v>
      </c>
      <c r="AZ38" s="2">
        <v>163446</v>
      </c>
      <c r="BA38" s="2">
        <v>128381</v>
      </c>
      <c r="BB38" s="2">
        <v>138934</v>
      </c>
      <c r="BC38" s="2">
        <v>0</v>
      </c>
      <c r="BD38" s="2">
        <v>2813</v>
      </c>
      <c r="BE38" s="2">
        <v>3044</v>
      </c>
      <c r="BF38" s="2">
        <v>0</v>
      </c>
      <c r="BG38" s="2">
        <v>0</v>
      </c>
      <c r="BH38" s="2">
        <v>302380</v>
      </c>
      <c r="BI38" s="2">
        <v>8178558</v>
      </c>
      <c r="BJ38" s="2">
        <v>0</v>
      </c>
      <c r="BK38" s="2">
        <v>8178558</v>
      </c>
      <c r="BL38" s="2">
        <v>13467861</v>
      </c>
      <c r="BM38" s="2">
        <v>0</v>
      </c>
      <c r="BN38" s="2">
        <v>117616</v>
      </c>
      <c r="BO38" s="2">
        <v>0</v>
      </c>
      <c r="BP38" s="2">
        <v>6319.62</v>
      </c>
      <c r="BQ38" s="2">
        <v>588.08000000000004</v>
      </c>
      <c r="BR38" s="2">
        <v>3716442</v>
      </c>
      <c r="BS38" s="2">
        <v>0</v>
      </c>
      <c r="BT38" s="2">
        <v>0</v>
      </c>
      <c r="BU38" s="2">
        <v>13467861</v>
      </c>
      <c r="BV38" s="2">
        <v>117616</v>
      </c>
      <c r="BW38" s="2">
        <v>0</v>
      </c>
      <c r="BX38" s="2">
        <v>121048</v>
      </c>
      <c r="BY38" s="2">
        <v>121048</v>
      </c>
      <c r="BZ38" s="2">
        <v>121048</v>
      </c>
      <c r="CA38" s="2">
        <v>121048</v>
      </c>
      <c r="CB38" s="2" t="b">
        <v>1</v>
      </c>
      <c r="CC38" s="2">
        <v>5289303</v>
      </c>
      <c r="CD38" s="2">
        <v>11898.04</v>
      </c>
      <c r="CE38" s="2">
        <v>10939.77</v>
      </c>
      <c r="CF38" s="2">
        <v>11263.54</v>
      </c>
      <c r="CG38" s="2">
        <v>13393.04</v>
      </c>
      <c r="CH38" s="4">
        <v>45327.529918981483</v>
      </c>
      <c r="CI38" s="4">
        <v>73415</v>
      </c>
    </row>
    <row r="39" spans="1:87" x14ac:dyDescent="0.35">
      <c r="A39" s="5">
        <v>95</v>
      </c>
      <c r="B39" s="3" t="s">
        <v>75</v>
      </c>
      <c r="C39" s="3" t="s">
        <v>78</v>
      </c>
      <c r="D39" s="2" t="s">
        <v>79</v>
      </c>
      <c r="E39" s="2">
        <v>9166</v>
      </c>
      <c r="F39" s="2">
        <v>9304</v>
      </c>
      <c r="G39" s="2">
        <v>9580</v>
      </c>
      <c r="H39" s="2">
        <v>11102</v>
      </c>
      <c r="I39" s="2">
        <v>1.0822000000000001</v>
      </c>
      <c r="J39" s="2">
        <v>9919</v>
      </c>
      <c r="K39" s="2">
        <v>10069</v>
      </c>
      <c r="L39" s="2">
        <v>10367</v>
      </c>
      <c r="M39" s="2">
        <v>12015</v>
      </c>
      <c r="N39" s="2">
        <v>1.1040000000000001</v>
      </c>
      <c r="O39" s="2">
        <v>1.026</v>
      </c>
      <c r="P39" s="2">
        <v>10951</v>
      </c>
      <c r="Q39" s="2">
        <v>12327</v>
      </c>
      <c r="R39" s="2">
        <v>851.75</v>
      </c>
      <c r="S39" s="2">
        <v>594.9</v>
      </c>
      <c r="T39" s="2">
        <v>399.26</v>
      </c>
      <c r="U39" s="2">
        <v>825.81</v>
      </c>
      <c r="V39" s="2">
        <v>2671.72</v>
      </c>
      <c r="W39" s="2">
        <v>851.75</v>
      </c>
      <c r="X39" s="2">
        <v>594.9</v>
      </c>
      <c r="Y39" s="2">
        <v>399.26</v>
      </c>
      <c r="Z39" s="2">
        <v>825.81</v>
      </c>
      <c r="AA39" s="2">
        <v>2671.72</v>
      </c>
      <c r="AB39" s="2">
        <v>9327514</v>
      </c>
      <c r="AC39" s="2">
        <v>5990048</v>
      </c>
      <c r="AD39" s="2">
        <v>4139128</v>
      </c>
      <c r="AE39" s="2">
        <v>10179760</v>
      </c>
      <c r="AF39" s="2">
        <v>29636450</v>
      </c>
      <c r="AG39" s="2">
        <v>0.4839</v>
      </c>
      <c r="AH39" s="2">
        <v>0.2</v>
      </c>
      <c r="AI39" s="2">
        <v>902717</v>
      </c>
      <c r="AJ39" s="2">
        <v>579717</v>
      </c>
      <c r="AK39" s="2">
        <v>400585</v>
      </c>
      <c r="AL39" s="2">
        <v>985197</v>
      </c>
      <c r="AM39" s="2">
        <v>2868216</v>
      </c>
      <c r="AN39" s="2">
        <v>0.4839</v>
      </c>
      <c r="AO39" s="2">
        <v>0</v>
      </c>
      <c r="AP39" s="2">
        <v>0.65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32504666</v>
      </c>
      <c r="AW39" s="2">
        <v>0</v>
      </c>
      <c r="AX39" s="2">
        <v>0</v>
      </c>
      <c r="AY39" s="2">
        <v>1337636</v>
      </c>
      <c r="AZ39" s="2">
        <v>1447590</v>
      </c>
      <c r="BA39" s="2">
        <v>0</v>
      </c>
      <c r="BB39" s="2">
        <v>0</v>
      </c>
      <c r="BC39" s="2">
        <v>0</v>
      </c>
      <c r="BD39" s="2">
        <v>2813</v>
      </c>
      <c r="BE39" s="2">
        <v>3044</v>
      </c>
      <c r="BF39" s="2">
        <v>58.65</v>
      </c>
      <c r="BG39" s="2">
        <v>178531</v>
      </c>
      <c r="BH39" s="2">
        <v>1626121</v>
      </c>
      <c r="BI39" s="2">
        <v>34130787</v>
      </c>
      <c r="BJ39" s="2">
        <v>0</v>
      </c>
      <c r="BK39" s="2">
        <v>34130787</v>
      </c>
      <c r="BL39" s="2">
        <v>26951355</v>
      </c>
      <c r="BM39" s="2">
        <v>7179432</v>
      </c>
      <c r="BN39" s="2">
        <v>534344</v>
      </c>
      <c r="BO39" s="2">
        <v>6645088</v>
      </c>
      <c r="BP39" s="2">
        <v>5320.51</v>
      </c>
      <c r="BQ39" s="2">
        <v>2671.72</v>
      </c>
      <c r="BR39" s="2">
        <v>14214913</v>
      </c>
      <c r="BS39" s="2">
        <v>0</v>
      </c>
      <c r="BT39" s="2">
        <v>0</v>
      </c>
      <c r="BU39" s="2">
        <v>26951355</v>
      </c>
      <c r="BV39" s="2">
        <v>534344</v>
      </c>
      <c r="BW39" s="2">
        <v>0</v>
      </c>
      <c r="BX39" s="2">
        <v>3835928</v>
      </c>
      <c r="BY39" s="2">
        <v>3835928</v>
      </c>
      <c r="BZ39" s="2">
        <v>0</v>
      </c>
      <c r="CA39" s="2">
        <v>6645088</v>
      </c>
      <c r="CB39" s="2" t="b">
        <v>0</v>
      </c>
      <c r="CC39" s="2">
        <v>0</v>
      </c>
      <c r="CD39" s="2">
        <v>12010.84</v>
      </c>
      <c r="CE39" s="2">
        <v>11043.48</v>
      </c>
      <c r="CF39" s="2">
        <v>11370.32</v>
      </c>
      <c r="CG39" s="2">
        <v>13520.01</v>
      </c>
      <c r="CH39" s="4">
        <v>45327.529930555553</v>
      </c>
      <c r="CI39" s="4">
        <v>73415</v>
      </c>
    </row>
    <row r="40" spans="1:87" x14ac:dyDescent="0.35">
      <c r="A40" s="5">
        <v>96</v>
      </c>
      <c r="B40" s="3" t="s">
        <v>75</v>
      </c>
      <c r="C40" s="3" t="s">
        <v>80</v>
      </c>
      <c r="D40" s="2" t="s">
        <v>81</v>
      </c>
      <c r="E40" s="2">
        <v>9166</v>
      </c>
      <c r="F40" s="2">
        <v>9304</v>
      </c>
      <c r="G40" s="2">
        <v>9580</v>
      </c>
      <c r="H40" s="2">
        <v>11102</v>
      </c>
      <c r="I40" s="2">
        <v>1.0822000000000001</v>
      </c>
      <c r="J40" s="2">
        <v>9919</v>
      </c>
      <c r="K40" s="2">
        <v>10069</v>
      </c>
      <c r="L40" s="2">
        <v>10367</v>
      </c>
      <c r="M40" s="2">
        <v>12015</v>
      </c>
      <c r="N40" s="2">
        <v>1.1040000000000001</v>
      </c>
      <c r="O40" s="2">
        <v>1.026</v>
      </c>
      <c r="P40" s="2">
        <v>10951</v>
      </c>
      <c r="Q40" s="2">
        <v>12327</v>
      </c>
      <c r="R40" s="2">
        <v>317.49</v>
      </c>
      <c r="S40" s="2">
        <v>228.39</v>
      </c>
      <c r="T40" s="2">
        <v>171.52</v>
      </c>
      <c r="U40" s="2">
        <v>0</v>
      </c>
      <c r="V40" s="2">
        <v>717.4</v>
      </c>
      <c r="W40" s="2">
        <v>317.49</v>
      </c>
      <c r="X40" s="2">
        <v>228.39</v>
      </c>
      <c r="Y40" s="2">
        <v>171.52</v>
      </c>
      <c r="Z40" s="2">
        <v>0</v>
      </c>
      <c r="AA40" s="2">
        <v>717.4</v>
      </c>
      <c r="AB40" s="2">
        <v>3476833</v>
      </c>
      <c r="AC40" s="2">
        <v>2299659</v>
      </c>
      <c r="AD40" s="2">
        <v>1778148</v>
      </c>
      <c r="AE40" s="2">
        <v>0</v>
      </c>
      <c r="AF40" s="2">
        <v>7554640</v>
      </c>
      <c r="AG40" s="2">
        <v>0.57010000000000005</v>
      </c>
      <c r="AH40" s="2">
        <v>0.2</v>
      </c>
      <c r="AI40" s="2">
        <v>396428</v>
      </c>
      <c r="AJ40" s="2">
        <v>262207</v>
      </c>
      <c r="AK40" s="2">
        <v>202744</v>
      </c>
      <c r="AL40" s="2">
        <v>0</v>
      </c>
      <c r="AM40" s="2">
        <v>861379</v>
      </c>
      <c r="AN40" s="2">
        <v>0.57010000000000005</v>
      </c>
      <c r="AO40" s="2">
        <v>2.01E-2</v>
      </c>
      <c r="AP40" s="2">
        <v>0.65</v>
      </c>
      <c r="AQ40" s="2">
        <v>45425</v>
      </c>
      <c r="AR40" s="2">
        <v>30045</v>
      </c>
      <c r="AS40" s="2">
        <v>23232</v>
      </c>
      <c r="AT40" s="2">
        <v>0</v>
      </c>
      <c r="AU40" s="2">
        <v>98702</v>
      </c>
      <c r="AV40" s="2">
        <v>8514721</v>
      </c>
      <c r="AW40" s="2">
        <v>0</v>
      </c>
      <c r="AX40" s="2">
        <v>51241</v>
      </c>
      <c r="AY40" s="2">
        <v>103025</v>
      </c>
      <c r="AZ40" s="2">
        <v>111494</v>
      </c>
      <c r="BA40" s="2">
        <v>0</v>
      </c>
      <c r="BB40" s="2">
        <v>0</v>
      </c>
      <c r="BC40" s="2">
        <v>0</v>
      </c>
      <c r="BD40" s="2">
        <v>2813</v>
      </c>
      <c r="BE40" s="2">
        <v>3044</v>
      </c>
      <c r="BF40" s="2">
        <v>25.75</v>
      </c>
      <c r="BG40" s="2">
        <v>78383</v>
      </c>
      <c r="BH40" s="2">
        <v>241118</v>
      </c>
      <c r="BI40" s="2">
        <v>8755839</v>
      </c>
      <c r="BJ40" s="2">
        <v>0</v>
      </c>
      <c r="BK40" s="2">
        <v>8755839</v>
      </c>
      <c r="BL40" s="2">
        <v>5719024</v>
      </c>
      <c r="BM40" s="2">
        <v>3036815</v>
      </c>
      <c r="BN40" s="2">
        <v>143480</v>
      </c>
      <c r="BO40" s="2">
        <v>2893335</v>
      </c>
      <c r="BP40" s="2">
        <v>5028.28</v>
      </c>
      <c r="BQ40" s="2">
        <v>717.4</v>
      </c>
      <c r="BR40" s="2">
        <v>3607288</v>
      </c>
      <c r="BS40" s="2">
        <v>0</v>
      </c>
      <c r="BT40" s="2">
        <v>0</v>
      </c>
      <c r="BU40" s="2">
        <v>5719024</v>
      </c>
      <c r="BV40" s="2">
        <v>143480</v>
      </c>
      <c r="BW40" s="2">
        <v>0</v>
      </c>
      <c r="BX40" s="2">
        <v>860147</v>
      </c>
      <c r="BY40" s="2">
        <v>860147</v>
      </c>
      <c r="BZ40" s="2">
        <v>0</v>
      </c>
      <c r="CA40" s="2">
        <v>2893335</v>
      </c>
      <c r="CB40" s="2" t="b">
        <v>0</v>
      </c>
      <c r="CC40" s="2">
        <v>0</v>
      </c>
      <c r="CD40" s="2">
        <v>12342.71</v>
      </c>
      <c r="CE40" s="2">
        <v>11348.62</v>
      </c>
      <c r="CF40" s="2">
        <v>11684.49</v>
      </c>
      <c r="CG40" s="2">
        <v>13893.58</v>
      </c>
      <c r="CH40" s="4">
        <v>45327.53020833333</v>
      </c>
      <c r="CI40" s="4">
        <v>73415</v>
      </c>
    </row>
    <row r="41" spans="1:87" x14ac:dyDescent="0.35">
      <c r="A41" s="5">
        <v>97</v>
      </c>
      <c r="B41" s="3" t="s">
        <v>75</v>
      </c>
      <c r="C41" s="3" t="s">
        <v>82</v>
      </c>
      <c r="D41" s="2" t="s">
        <v>83</v>
      </c>
      <c r="E41" s="2">
        <v>9166</v>
      </c>
      <c r="F41" s="2">
        <v>9304</v>
      </c>
      <c r="G41" s="2">
        <v>9580</v>
      </c>
      <c r="H41" s="2">
        <v>11102</v>
      </c>
      <c r="I41" s="2">
        <v>1.0822000000000001</v>
      </c>
      <c r="J41" s="2">
        <v>9919</v>
      </c>
      <c r="K41" s="2">
        <v>10069</v>
      </c>
      <c r="L41" s="2">
        <v>10367</v>
      </c>
      <c r="M41" s="2">
        <v>12015</v>
      </c>
      <c r="N41" s="2">
        <v>1.1040000000000001</v>
      </c>
      <c r="O41" s="2">
        <v>1.026</v>
      </c>
      <c r="P41" s="2">
        <v>10951</v>
      </c>
      <c r="Q41" s="2">
        <v>12327</v>
      </c>
      <c r="R41" s="2">
        <v>229.6</v>
      </c>
      <c r="S41" s="2">
        <v>190.48</v>
      </c>
      <c r="T41" s="2">
        <v>115.76</v>
      </c>
      <c r="U41" s="2">
        <v>0</v>
      </c>
      <c r="V41" s="2">
        <v>535.84</v>
      </c>
      <c r="W41" s="2">
        <v>229.6</v>
      </c>
      <c r="X41" s="2">
        <v>190.48</v>
      </c>
      <c r="Y41" s="2">
        <v>115.76</v>
      </c>
      <c r="Z41" s="2">
        <v>0</v>
      </c>
      <c r="AA41" s="2">
        <v>535.84</v>
      </c>
      <c r="AB41" s="2">
        <v>2514350</v>
      </c>
      <c r="AC41" s="2">
        <v>1917943</v>
      </c>
      <c r="AD41" s="2">
        <v>1200084</v>
      </c>
      <c r="AE41" s="2">
        <v>0</v>
      </c>
      <c r="AF41" s="2">
        <v>5632377</v>
      </c>
      <c r="AG41" s="2">
        <v>0.57210000000000005</v>
      </c>
      <c r="AH41" s="2">
        <v>0.2</v>
      </c>
      <c r="AI41" s="2">
        <v>287692</v>
      </c>
      <c r="AJ41" s="2">
        <v>219451</v>
      </c>
      <c r="AK41" s="2">
        <v>137314</v>
      </c>
      <c r="AL41" s="2">
        <v>0</v>
      </c>
      <c r="AM41" s="2">
        <v>644457</v>
      </c>
      <c r="AN41" s="2">
        <v>0.57210000000000005</v>
      </c>
      <c r="AO41" s="2">
        <v>2.2100000000000002E-2</v>
      </c>
      <c r="AP41" s="2">
        <v>0.65</v>
      </c>
      <c r="AQ41" s="2">
        <v>36119</v>
      </c>
      <c r="AR41" s="2">
        <v>27551</v>
      </c>
      <c r="AS41" s="2">
        <v>17239</v>
      </c>
      <c r="AT41" s="2">
        <v>0</v>
      </c>
      <c r="AU41" s="2">
        <v>80909</v>
      </c>
      <c r="AV41" s="2">
        <v>6357743</v>
      </c>
      <c r="AW41" s="2">
        <v>0</v>
      </c>
      <c r="AX41" s="2">
        <v>26494</v>
      </c>
      <c r="AY41" s="2">
        <v>262735</v>
      </c>
      <c r="AZ41" s="2">
        <v>284332</v>
      </c>
      <c r="BA41" s="2">
        <v>0</v>
      </c>
      <c r="BB41" s="2">
        <v>0</v>
      </c>
      <c r="BC41" s="2">
        <v>0</v>
      </c>
      <c r="BD41" s="2">
        <v>2813</v>
      </c>
      <c r="BE41" s="2">
        <v>3044</v>
      </c>
      <c r="BF41" s="2">
        <v>27.99</v>
      </c>
      <c r="BG41" s="2">
        <v>85202</v>
      </c>
      <c r="BH41" s="2">
        <v>396028</v>
      </c>
      <c r="BI41" s="2">
        <v>6753771</v>
      </c>
      <c r="BJ41" s="2">
        <v>0</v>
      </c>
      <c r="BK41" s="2">
        <v>6753771</v>
      </c>
      <c r="BL41" s="2">
        <v>8268839</v>
      </c>
      <c r="BM41" s="2">
        <v>0</v>
      </c>
      <c r="BN41" s="2">
        <v>107168</v>
      </c>
      <c r="BO41" s="2">
        <v>0</v>
      </c>
      <c r="BP41" s="2">
        <v>5063.17</v>
      </c>
      <c r="BQ41" s="2">
        <v>535.84</v>
      </c>
      <c r="BR41" s="2">
        <v>2713049</v>
      </c>
      <c r="BS41" s="2">
        <v>0</v>
      </c>
      <c r="BT41" s="2">
        <v>0</v>
      </c>
      <c r="BU41" s="2">
        <v>8268839</v>
      </c>
      <c r="BV41" s="2">
        <v>107168</v>
      </c>
      <c r="BW41" s="2">
        <v>0</v>
      </c>
      <c r="BX41" s="2">
        <v>628691</v>
      </c>
      <c r="BY41" s="2">
        <v>628691</v>
      </c>
      <c r="BZ41" s="2">
        <v>628691</v>
      </c>
      <c r="CA41" s="2">
        <v>628691</v>
      </c>
      <c r="CB41" s="2" t="b">
        <v>1</v>
      </c>
      <c r="CC41" s="2">
        <v>1515068</v>
      </c>
      <c r="CD41" s="2">
        <v>12361.32</v>
      </c>
      <c r="CE41" s="2">
        <v>11365.74</v>
      </c>
      <c r="CF41" s="2">
        <v>11702.11</v>
      </c>
      <c r="CG41" s="2">
        <v>13914.53</v>
      </c>
      <c r="CH41" s="4">
        <v>45327.530497685184</v>
      </c>
      <c r="CI41" s="4">
        <v>73415</v>
      </c>
    </row>
    <row r="42" spans="1:87" x14ac:dyDescent="0.35">
      <c r="A42" s="5">
        <v>98</v>
      </c>
      <c r="B42" s="3" t="s">
        <v>84</v>
      </c>
      <c r="C42" s="3" t="s">
        <v>85</v>
      </c>
      <c r="D42" s="2" t="s">
        <v>86</v>
      </c>
      <c r="E42" s="2">
        <v>9166</v>
      </c>
      <c r="F42" s="2">
        <v>9304</v>
      </c>
      <c r="G42" s="2">
        <v>9580</v>
      </c>
      <c r="H42" s="2">
        <v>11102</v>
      </c>
      <c r="I42" s="2">
        <v>1.0822000000000001</v>
      </c>
      <c r="J42" s="2">
        <v>9919</v>
      </c>
      <c r="K42" s="2">
        <v>10069</v>
      </c>
      <c r="L42" s="2">
        <v>10367</v>
      </c>
      <c r="M42" s="2">
        <v>12015</v>
      </c>
      <c r="N42" s="2">
        <v>1.1040000000000001</v>
      </c>
      <c r="O42" s="2">
        <v>1.026</v>
      </c>
      <c r="P42" s="2">
        <v>10951</v>
      </c>
      <c r="Q42" s="2">
        <v>12327</v>
      </c>
      <c r="R42" s="2">
        <v>430.32</v>
      </c>
      <c r="S42" s="2">
        <v>317.26</v>
      </c>
      <c r="T42" s="2">
        <v>225.35</v>
      </c>
      <c r="U42" s="2">
        <v>478.59</v>
      </c>
      <c r="V42" s="2">
        <v>1451.52</v>
      </c>
      <c r="W42" s="2">
        <v>430.32</v>
      </c>
      <c r="X42" s="2">
        <v>317.26</v>
      </c>
      <c r="Y42" s="2">
        <v>225.35</v>
      </c>
      <c r="Z42" s="2">
        <v>478.59</v>
      </c>
      <c r="AA42" s="2">
        <v>1451.52</v>
      </c>
      <c r="AB42" s="2">
        <v>4712434</v>
      </c>
      <c r="AC42" s="2">
        <v>3194491</v>
      </c>
      <c r="AD42" s="2">
        <v>2336203</v>
      </c>
      <c r="AE42" s="2">
        <v>5899579</v>
      </c>
      <c r="AF42" s="2">
        <v>16142707</v>
      </c>
      <c r="AG42" s="2">
        <v>0.74299999999999999</v>
      </c>
      <c r="AH42" s="2">
        <v>0.2</v>
      </c>
      <c r="AI42" s="2">
        <v>700268</v>
      </c>
      <c r="AJ42" s="2">
        <v>474701</v>
      </c>
      <c r="AK42" s="2">
        <v>347160</v>
      </c>
      <c r="AL42" s="2">
        <v>876677</v>
      </c>
      <c r="AM42" s="2">
        <v>2398806</v>
      </c>
      <c r="AN42" s="2">
        <v>0.74299999999999999</v>
      </c>
      <c r="AO42" s="2">
        <v>0.193</v>
      </c>
      <c r="AP42" s="2">
        <v>0.65</v>
      </c>
      <c r="AQ42" s="2">
        <v>591175</v>
      </c>
      <c r="AR42" s="2">
        <v>400749</v>
      </c>
      <c r="AS42" s="2">
        <v>293077</v>
      </c>
      <c r="AT42" s="2">
        <v>740102</v>
      </c>
      <c r="AU42" s="2">
        <v>2025103</v>
      </c>
      <c r="AV42" s="2">
        <v>20566616</v>
      </c>
      <c r="AW42" s="2">
        <v>0</v>
      </c>
      <c r="AX42" s="2">
        <v>72847</v>
      </c>
      <c r="AY42" s="2">
        <v>45195</v>
      </c>
      <c r="AZ42" s="2">
        <v>48910</v>
      </c>
      <c r="BA42" s="2">
        <v>0</v>
      </c>
      <c r="BB42" s="2">
        <v>0</v>
      </c>
      <c r="BC42" s="2">
        <v>0</v>
      </c>
      <c r="BD42" s="2">
        <v>2813</v>
      </c>
      <c r="BE42" s="2">
        <v>3044</v>
      </c>
      <c r="BF42" s="2">
        <v>24.96</v>
      </c>
      <c r="BG42" s="2">
        <v>75978</v>
      </c>
      <c r="BH42" s="2">
        <v>197735</v>
      </c>
      <c r="BI42" s="2">
        <v>20764351</v>
      </c>
      <c r="BJ42" s="2">
        <v>0</v>
      </c>
      <c r="BK42" s="2">
        <v>20764351</v>
      </c>
      <c r="BL42" s="2">
        <v>5474111</v>
      </c>
      <c r="BM42" s="2">
        <v>15290240</v>
      </c>
      <c r="BN42" s="2">
        <v>5320983</v>
      </c>
      <c r="BO42" s="2">
        <v>9969257</v>
      </c>
      <c r="BP42" s="2">
        <v>5621.49</v>
      </c>
      <c r="BQ42" s="2">
        <v>1451.52</v>
      </c>
      <c r="BR42" s="2">
        <v>8159705</v>
      </c>
      <c r="BS42" s="2">
        <v>0</v>
      </c>
      <c r="BT42" s="2">
        <v>0</v>
      </c>
      <c r="BU42" s="2">
        <v>5474111</v>
      </c>
      <c r="BV42" s="2">
        <v>5320983</v>
      </c>
      <c r="BW42" s="2">
        <v>0</v>
      </c>
      <c r="BX42" s="2">
        <v>1491489</v>
      </c>
      <c r="BY42" s="2">
        <v>1491489</v>
      </c>
      <c r="BZ42" s="2">
        <v>0</v>
      </c>
      <c r="CA42" s="2">
        <v>9969257</v>
      </c>
      <c r="CB42" s="2" t="b">
        <v>0</v>
      </c>
      <c r="CC42" s="2">
        <v>0</v>
      </c>
      <c r="CD42" s="2">
        <v>13952.12</v>
      </c>
      <c r="CE42" s="2">
        <v>12828.41</v>
      </c>
      <c r="CF42" s="2">
        <v>13208.08</v>
      </c>
      <c r="CG42" s="2">
        <v>15705.21</v>
      </c>
      <c r="CH42" s="4">
        <v>45327.529976851853</v>
      </c>
      <c r="CI42" s="4">
        <v>73415</v>
      </c>
    </row>
    <row r="43" spans="1:87" x14ac:dyDescent="0.35">
      <c r="A43" s="5">
        <v>99</v>
      </c>
      <c r="B43" s="3" t="s">
        <v>84</v>
      </c>
      <c r="C43" s="3" t="s">
        <v>87</v>
      </c>
      <c r="D43" s="2" t="s">
        <v>88</v>
      </c>
      <c r="E43" s="2">
        <v>9166</v>
      </c>
      <c r="F43" s="2">
        <v>9304</v>
      </c>
      <c r="G43" s="2">
        <v>9580</v>
      </c>
      <c r="H43" s="2">
        <v>11102</v>
      </c>
      <c r="I43" s="2">
        <v>1.0822000000000001</v>
      </c>
      <c r="J43" s="2">
        <v>9919</v>
      </c>
      <c r="K43" s="2">
        <v>10069</v>
      </c>
      <c r="L43" s="2">
        <v>10367</v>
      </c>
      <c r="M43" s="2">
        <v>12015</v>
      </c>
      <c r="N43" s="2">
        <v>1.1040000000000001</v>
      </c>
      <c r="O43" s="2">
        <v>1.026</v>
      </c>
      <c r="P43" s="2">
        <v>10951</v>
      </c>
      <c r="Q43" s="2">
        <v>12327</v>
      </c>
      <c r="R43" s="2">
        <v>85.92</v>
      </c>
      <c r="S43" s="2">
        <v>88.68</v>
      </c>
      <c r="T43" s="2">
        <v>52.37</v>
      </c>
      <c r="U43" s="2">
        <v>0</v>
      </c>
      <c r="V43" s="2">
        <v>226.97</v>
      </c>
      <c r="W43" s="2">
        <v>85.92</v>
      </c>
      <c r="X43" s="2">
        <v>88.68</v>
      </c>
      <c r="Y43" s="2">
        <v>52.37</v>
      </c>
      <c r="Z43" s="2">
        <v>112.18</v>
      </c>
      <c r="AA43" s="2">
        <v>339.15</v>
      </c>
      <c r="AB43" s="2">
        <v>940910</v>
      </c>
      <c r="AC43" s="2">
        <v>892919</v>
      </c>
      <c r="AD43" s="2">
        <v>542920</v>
      </c>
      <c r="AE43" s="2">
        <v>0</v>
      </c>
      <c r="AF43" s="2">
        <v>2376749</v>
      </c>
      <c r="AG43" s="2">
        <v>0.6895</v>
      </c>
      <c r="AH43" s="2">
        <v>0.2</v>
      </c>
      <c r="AI43" s="2">
        <v>129751</v>
      </c>
      <c r="AJ43" s="2">
        <v>123134</v>
      </c>
      <c r="AK43" s="2">
        <v>74869</v>
      </c>
      <c r="AL43" s="2">
        <v>190694</v>
      </c>
      <c r="AM43" s="2">
        <v>518448</v>
      </c>
      <c r="AN43" s="2">
        <v>0.6895</v>
      </c>
      <c r="AO43" s="2">
        <v>0.13950000000000001</v>
      </c>
      <c r="AP43" s="2">
        <v>0.65</v>
      </c>
      <c r="AQ43" s="2">
        <v>85317</v>
      </c>
      <c r="AR43" s="2">
        <v>80965</v>
      </c>
      <c r="AS43" s="2">
        <v>49229</v>
      </c>
      <c r="AT43" s="2">
        <v>125389</v>
      </c>
      <c r="AU43" s="2">
        <v>340900</v>
      </c>
      <c r="AV43" s="2">
        <v>3236097</v>
      </c>
      <c r="AW43" s="2">
        <v>1733991</v>
      </c>
      <c r="AX43" s="2">
        <v>0</v>
      </c>
      <c r="AY43" s="2">
        <v>81996</v>
      </c>
      <c r="AZ43" s="2">
        <v>88736</v>
      </c>
      <c r="BA43" s="2">
        <v>0</v>
      </c>
      <c r="BB43" s="2">
        <v>0</v>
      </c>
      <c r="BC43" s="2">
        <v>0</v>
      </c>
      <c r="BD43" s="2">
        <v>2813</v>
      </c>
      <c r="BE43" s="2">
        <v>3044</v>
      </c>
      <c r="BF43" s="2">
        <v>13.73</v>
      </c>
      <c r="BG43" s="2">
        <v>41794</v>
      </c>
      <c r="BH43" s="2">
        <v>1864521</v>
      </c>
      <c r="BI43" s="2">
        <v>5100618</v>
      </c>
      <c r="BJ43" s="2">
        <v>0</v>
      </c>
      <c r="BK43" s="2">
        <v>5100618</v>
      </c>
      <c r="BL43" s="2">
        <v>1804028</v>
      </c>
      <c r="BM43" s="2">
        <v>3296590</v>
      </c>
      <c r="BN43" s="2">
        <v>1245857</v>
      </c>
      <c r="BO43" s="2">
        <v>2050733</v>
      </c>
      <c r="BP43" s="2">
        <v>3766.37</v>
      </c>
      <c r="BQ43" s="2">
        <v>339.15</v>
      </c>
      <c r="BR43" s="2">
        <v>1277364</v>
      </c>
      <c r="BS43" s="2">
        <v>1089544</v>
      </c>
      <c r="BT43" s="2">
        <v>0</v>
      </c>
      <c r="BU43" s="2">
        <v>1804028</v>
      </c>
      <c r="BV43" s="2">
        <v>1245857</v>
      </c>
      <c r="BW43" s="2">
        <v>0</v>
      </c>
      <c r="BX43" s="2">
        <v>505000</v>
      </c>
      <c r="BY43" s="2">
        <v>505000</v>
      </c>
      <c r="BZ43" s="2">
        <v>0</v>
      </c>
      <c r="CA43" s="2">
        <v>2050733</v>
      </c>
      <c r="CB43" s="2" t="b">
        <v>0</v>
      </c>
      <c r="CC43" s="2">
        <v>0</v>
      </c>
      <c r="CD43" s="2">
        <v>13454.12</v>
      </c>
      <c r="CE43" s="2">
        <v>12370.52</v>
      </c>
      <c r="CF43" s="2">
        <v>12736.64</v>
      </c>
      <c r="CG43" s="2">
        <v>15144.64</v>
      </c>
      <c r="CH43" s="4">
        <v>45327.53020833333</v>
      </c>
      <c r="CI43" s="4">
        <v>73415</v>
      </c>
    </row>
    <row r="44" spans="1:87" x14ac:dyDescent="0.35">
      <c r="A44" s="5">
        <v>100</v>
      </c>
      <c r="B44" s="3" t="s">
        <v>84</v>
      </c>
      <c r="C44" s="3" t="s">
        <v>89</v>
      </c>
      <c r="D44" s="2" t="s">
        <v>90</v>
      </c>
      <c r="E44" s="2">
        <v>9166</v>
      </c>
      <c r="F44" s="2">
        <v>9304</v>
      </c>
      <c r="G44" s="2">
        <v>9580</v>
      </c>
      <c r="H44" s="2">
        <v>11102</v>
      </c>
      <c r="I44" s="2">
        <v>1.0822000000000001</v>
      </c>
      <c r="J44" s="2">
        <v>9919</v>
      </c>
      <c r="K44" s="2">
        <v>10069</v>
      </c>
      <c r="L44" s="2">
        <v>10367</v>
      </c>
      <c r="M44" s="2">
        <v>12015</v>
      </c>
      <c r="N44" s="2">
        <v>1.1040000000000001</v>
      </c>
      <c r="O44" s="2">
        <v>1.026</v>
      </c>
      <c r="P44" s="2">
        <v>10951</v>
      </c>
      <c r="Q44" s="2">
        <v>12327</v>
      </c>
      <c r="R44" s="2">
        <v>379.42</v>
      </c>
      <c r="S44" s="2">
        <v>297.98</v>
      </c>
      <c r="T44" s="2">
        <v>210.06</v>
      </c>
      <c r="U44" s="2">
        <v>492.95</v>
      </c>
      <c r="V44" s="2">
        <v>1380.41</v>
      </c>
      <c r="W44" s="2">
        <v>406.46</v>
      </c>
      <c r="X44" s="2">
        <v>322.61</v>
      </c>
      <c r="Y44" s="2">
        <v>210.06</v>
      </c>
      <c r="Z44" s="2">
        <v>492.95</v>
      </c>
      <c r="AA44" s="2">
        <v>1432.08</v>
      </c>
      <c r="AB44" s="2">
        <v>4155028</v>
      </c>
      <c r="AC44" s="2">
        <v>3000361</v>
      </c>
      <c r="AD44" s="2">
        <v>2177692</v>
      </c>
      <c r="AE44" s="2">
        <v>6076595</v>
      </c>
      <c r="AF44" s="2">
        <v>15409676</v>
      </c>
      <c r="AG44" s="2">
        <v>0.75790000000000002</v>
      </c>
      <c r="AH44" s="2">
        <v>0.2</v>
      </c>
      <c r="AI44" s="2">
        <v>674704</v>
      </c>
      <c r="AJ44" s="2">
        <v>492386</v>
      </c>
      <c r="AK44" s="2">
        <v>330095</v>
      </c>
      <c r="AL44" s="2">
        <v>921090</v>
      </c>
      <c r="AM44" s="2">
        <v>2418275</v>
      </c>
      <c r="AN44" s="2">
        <v>0.75790000000000002</v>
      </c>
      <c r="AO44" s="2">
        <v>0.2079</v>
      </c>
      <c r="AP44" s="2">
        <v>0.65</v>
      </c>
      <c r="AQ44" s="2">
        <v>601505</v>
      </c>
      <c r="AR44" s="2">
        <v>438967</v>
      </c>
      <c r="AS44" s="2">
        <v>294282</v>
      </c>
      <c r="AT44" s="2">
        <v>821161</v>
      </c>
      <c r="AU44" s="2">
        <v>2155915</v>
      </c>
      <c r="AV44" s="2">
        <v>19983866</v>
      </c>
      <c r="AW44" s="2">
        <v>813441</v>
      </c>
      <c r="AX44" s="2">
        <v>72903</v>
      </c>
      <c r="AY44" s="2">
        <v>189504</v>
      </c>
      <c r="AZ44" s="2">
        <v>205081</v>
      </c>
      <c r="BA44" s="2">
        <v>0</v>
      </c>
      <c r="BB44" s="2">
        <v>0</v>
      </c>
      <c r="BC44" s="2">
        <v>0</v>
      </c>
      <c r="BD44" s="2">
        <v>2813</v>
      </c>
      <c r="BE44" s="2">
        <v>3044</v>
      </c>
      <c r="BF44" s="2">
        <v>42.9</v>
      </c>
      <c r="BG44" s="2">
        <v>130588</v>
      </c>
      <c r="BH44" s="2">
        <v>1222013</v>
      </c>
      <c r="BI44" s="2">
        <v>21205879</v>
      </c>
      <c r="BJ44" s="2">
        <v>0</v>
      </c>
      <c r="BK44" s="2">
        <v>21205879</v>
      </c>
      <c r="BL44" s="2">
        <v>6031033</v>
      </c>
      <c r="BM44" s="2">
        <v>15174846</v>
      </c>
      <c r="BN44" s="2">
        <v>4776897</v>
      </c>
      <c r="BO44" s="2">
        <v>10397949</v>
      </c>
      <c r="BP44" s="2">
        <v>5283.39</v>
      </c>
      <c r="BQ44" s="2">
        <v>1432.08</v>
      </c>
      <c r="BR44" s="2">
        <v>7566237</v>
      </c>
      <c r="BS44" s="2">
        <v>471630</v>
      </c>
      <c r="BT44" s="2">
        <v>0</v>
      </c>
      <c r="BU44" s="2">
        <v>6031033</v>
      </c>
      <c r="BV44" s="2">
        <v>4776897</v>
      </c>
      <c r="BW44" s="2">
        <v>0</v>
      </c>
      <c r="BX44" s="2">
        <v>1487588</v>
      </c>
      <c r="BY44" s="2">
        <v>1487588</v>
      </c>
      <c r="BZ44" s="2">
        <v>0</v>
      </c>
      <c r="CA44" s="2">
        <v>10397949</v>
      </c>
      <c r="CB44" s="2" t="b">
        <v>0</v>
      </c>
      <c r="CC44" s="2">
        <v>0</v>
      </c>
      <c r="CD44" s="2">
        <v>14090.82</v>
      </c>
      <c r="CE44" s="2">
        <v>12955.93</v>
      </c>
      <c r="CF44" s="2">
        <v>13339.37</v>
      </c>
      <c r="CG44" s="2">
        <v>15861.34</v>
      </c>
      <c r="CH44" s="4">
        <v>45327.530312499999</v>
      </c>
      <c r="CI44" s="4">
        <v>73415</v>
      </c>
    </row>
    <row r="45" spans="1:87" x14ac:dyDescent="0.35">
      <c r="A45" s="5">
        <v>101</v>
      </c>
      <c r="B45" s="3" t="s">
        <v>84</v>
      </c>
      <c r="C45" s="3" t="s">
        <v>91</v>
      </c>
      <c r="D45" s="2" t="s">
        <v>92</v>
      </c>
      <c r="E45" s="2">
        <v>9166</v>
      </c>
      <c r="F45" s="2">
        <v>9304</v>
      </c>
      <c r="G45" s="2">
        <v>9580</v>
      </c>
      <c r="H45" s="2">
        <v>11102</v>
      </c>
      <c r="I45" s="2">
        <v>1.0822000000000001</v>
      </c>
      <c r="J45" s="2">
        <v>9919</v>
      </c>
      <c r="K45" s="2">
        <v>10069</v>
      </c>
      <c r="L45" s="2">
        <v>10367</v>
      </c>
      <c r="M45" s="2">
        <v>12015</v>
      </c>
      <c r="N45" s="2">
        <v>1.1040000000000001</v>
      </c>
      <c r="O45" s="2">
        <v>1.026</v>
      </c>
      <c r="P45" s="2">
        <v>10951</v>
      </c>
      <c r="Q45" s="2">
        <v>12327</v>
      </c>
      <c r="R45" s="2">
        <v>380.15</v>
      </c>
      <c r="S45" s="2">
        <v>271.68</v>
      </c>
      <c r="T45" s="2">
        <v>190.21</v>
      </c>
      <c r="U45" s="2">
        <v>407.83</v>
      </c>
      <c r="V45" s="2">
        <v>1249.8699999999999</v>
      </c>
      <c r="W45" s="2">
        <v>380.15</v>
      </c>
      <c r="X45" s="2">
        <v>271.68</v>
      </c>
      <c r="Y45" s="2">
        <v>190.21</v>
      </c>
      <c r="Z45" s="2">
        <v>407.83</v>
      </c>
      <c r="AA45" s="2">
        <v>1249.8699999999999</v>
      </c>
      <c r="AB45" s="2">
        <v>4163023</v>
      </c>
      <c r="AC45" s="2">
        <v>2735546</v>
      </c>
      <c r="AD45" s="2">
        <v>1971907</v>
      </c>
      <c r="AE45" s="2">
        <v>5027320</v>
      </c>
      <c r="AF45" s="2">
        <v>13897796</v>
      </c>
      <c r="AG45" s="2">
        <v>0.9546</v>
      </c>
      <c r="AH45" s="2">
        <v>0.2</v>
      </c>
      <c r="AI45" s="2">
        <v>794804</v>
      </c>
      <c r="AJ45" s="2">
        <v>522270</v>
      </c>
      <c r="AK45" s="2">
        <v>376476</v>
      </c>
      <c r="AL45" s="2">
        <v>959816</v>
      </c>
      <c r="AM45" s="2">
        <v>2653366</v>
      </c>
      <c r="AN45" s="2">
        <v>0.9546</v>
      </c>
      <c r="AO45" s="2">
        <v>0.40460000000000002</v>
      </c>
      <c r="AP45" s="2">
        <v>0.65</v>
      </c>
      <c r="AQ45" s="2">
        <v>1094833</v>
      </c>
      <c r="AR45" s="2">
        <v>719421</v>
      </c>
      <c r="AS45" s="2">
        <v>518592</v>
      </c>
      <c r="AT45" s="2">
        <v>1322135</v>
      </c>
      <c r="AU45" s="2">
        <v>3654981</v>
      </c>
      <c r="AV45" s="2">
        <v>20206143</v>
      </c>
      <c r="AW45" s="2">
        <v>0</v>
      </c>
      <c r="AX45" s="2">
        <v>57958</v>
      </c>
      <c r="AY45" s="2">
        <v>22463</v>
      </c>
      <c r="AZ45" s="2">
        <v>24309</v>
      </c>
      <c r="BA45" s="2">
        <v>0</v>
      </c>
      <c r="BB45" s="2">
        <v>0</v>
      </c>
      <c r="BC45" s="2">
        <v>0</v>
      </c>
      <c r="BD45" s="2">
        <v>2813</v>
      </c>
      <c r="BE45" s="2">
        <v>3044</v>
      </c>
      <c r="BF45" s="2">
        <v>24.64</v>
      </c>
      <c r="BG45" s="2">
        <v>75004</v>
      </c>
      <c r="BH45" s="2">
        <v>157271</v>
      </c>
      <c r="BI45" s="2">
        <v>20363414</v>
      </c>
      <c r="BJ45" s="2">
        <v>0</v>
      </c>
      <c r="BK45" s="2">
        <v>20363414</v>
      </c>
      <c r="BL45" s="2">
        <v>4680840</v>
      </c>
      <c r="BM45" s="2">
        <v>15682574</v>
      </c>
      <c r="BN45" s="2">
        <v>4613679</v>
      </c>
      <c r="BO45" s="2">
        <v>11068895</v>
      </c>
      <c r="BP45" s="2">
        <v>5660.63</v>
      </c>
      <c r="BQ45" s="2">
        <v>1249.8699999999999</v>
      </c>
      <c r="BR45" s="2">
        <v>7075052</v>
      </c>
      <c r="BS45" s="2">
        <v>0</v>
      </c>
      <c r="BT45" s="2">
        <v>0</v>
      </c>
      <c r="BU45" s="2">
        <v>4680840</v>
      </c>
      <c r="BV45" s="2">
        <v>4613679</v>
      </c>
      <c r="BW45" s="2">
        <v>0</v>
      </c>
      <c r="BX45" s="2">
        <v>1392965</v>
      </c>
      <c r="BY45" s="2">
        <v>1392965</v>
      </c>
      <c r="BZ45" s="2">
        <v>0</v>
      </c>
      <c r="CA45" s="2">
        <v>11068895</v>
      </c>
      <c r="CB45" s="2" t="b">
        <v>0</v>
      </c>
      <c r="CC45" s="2">
        <v>0</v>
      </c>
      <c r="CD45" s="2">
        <v>15921.77</v>
      </c>
      <c r="CE45" s="2">
        <v>14639.42</v>
      </c>
      <c r="CF45" s="2">
        <v>15072.68</v>
      </c>
      <c r="CG45" s="2">
        <v>17922.349999999999</v>
      </c>
      <c r="CH45" s="4">
        <v>45327.530532407407</v>
      </c>
      <c r="CI45" s="4">
        <v>73415</v>
      </c>
    </row>
    <row r="46" spans="1:87" x14ac:dyDescent="0.35">
      <c r="A46" s="5">
        <v>102</v>
      </c>
      <c r="B46" s="3" t="s">
        <v>93</v>
      </c>
      <c r="C46" s="3" t="s">
        <v>94</v>
      </c>
      <c r="D46" s="2" t="s">
        <v>95</v>
      </c>
      <c r="E46" s="2">
        <v>9166</v>
      </c>
      <c r="F46" s="2">
        <v>9304</v>
      </c>
      <c r="G46" s="2">
        <v>9580</v>
      </c>
      <c r="H46" s="2">
        <v>11102</v>
      </c>
      <c r="I46" s="2">
        <v>1.0822000000000001</v>
      </c>
      <c r="J46" s="2">
        <v>9919</v>
      </c>
      <c r="K46" s="2">
        <v>10069</v>
      </c>
      <c r="L46" s="2">
        <v>10367</v>
      </c>
      <c r="M46" s="2">
        <v>12015</v>
      </c>
      <c r="N46" s="2">
        <v>1.1040000000000001</v>
      </c>
      <c r="O46" s="2">
        <v>1.026</v>
      </c>
      <c r="P46" s="2">
        <v>10951</v>
      </c>
      <c r="Q46" s="2">
        <v>12327</v>
      </c>
      <c r="R46" s="2">
        <v>0</v>
      </c>
      <c r="S46" s="2">
        <v>0</v>
      </c>
      <c r="T46" s="2">
        <v>0</v>
      </c>
      <c r="U46" s="2">
        <v>5271.9</v>
      </c>
      <c r="V46" s="2">
        <v>5271.9</v>
      </c>
      <c r="W46" s="2">
        <v>0</v>
      </c>
      <c r="X46" s="2">
        <v>0</v>
      </c>
      <c r="Y46" s="2">
        <v>0</v>
      </c>
      <c r="Z46" s="2">
        <v>5271.9</v>
      </c>
      <c r="AA46" s="2">
        <v>5271.9</v>
      </c>
      <c r="AB46" s="2">
        <v>0</v>
      </c>
      <c r="AC46" s="2">
        <v>0</v>
      </c>
      <c r="AD46" s="2">
        <v>0</v>
      </c>
      <c r="AE46" s="2">
        <v>64986711</v>
      </c>
      <c r="AF46" s="2">
        <v>64986711</v>
      </c>
      <c r="AG46" s="2">
        <v>9.0899999999999995E-2</v>
      </c>
      <c r="AH46" s="2">
        <v>0.2</v>
      </c>
      <c r="AI46" s="2">
        <v>0</v>
      </c>
      <c r="AJ46" s="2">
        <v>0</v>
      </c>
      <c r="AK46" s="2">
        <v>0</v>
      </c>
      <c r="AL46" s="2">
        <v>1181458</v>
      </c>
      <c r="AM46" s="2">
        <v>1181458</v>
      </c>
      <c r="AN46" s="2">
        <v>9.0899999999999995E-2</v>
      </c>
      <c r="AO46" s="2">
        <v>0</v>
      </c>
      <c r="AP46" s="2">
        <v>0.65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66168169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2813</v>
      </c>
      <c r="BE46" s="2">
        <v>3044</v>
      </c>
      <c r="BF46" s="2">
        <v>0</v>
      </c>
      <c r="BG46" s="2">
        <v>0</v>
      </c>
      <c r="BH46" s="2">
        <v>0</v>
      </c>
      <c r="BI46" s="2">
        <v>66168169</v>
      </c>
      <c r="BJ46" s="2">
        <v>0</v>
      </c>
      <c r="BK46" s="2">
        <v>66168169</v>
      </c>
      <c r="BL46" s="2">
        <v>63985449</v>
      </c>
      <c r="BM46" s="2">
        <v>2182720</v>
      </c>
      <c r="BN46" s="2">
        <v>1054380</v>
      </c>
      <c r="BO46" s="2">
        <v>1128340</v>
      </c>
      <c r="BP46" s="2">
        <v>6083.27</v>
      </c>
      <c r="BQ46" s="2">
        <v>5271.9</v>
      </c>
      <c r="BR46" s="2">
        <v>32070391</v>
      </c>
      <c r="BS46" s="2">
        <v>0</v>
      </c>
      <c r="BT46" s="2">
        <v>0</v>
      </c>
      <c r="BU46" s="2">
        <v>63985449</v>
      </c>
      <c r="BV46" s="2">
        <v>1054380</v>
      </c>
      <c r="BW46" s="2">
        <v>0</v>
      </c>
      <c r="BX46" s="2">
        <v>3654835</v>
      </c>
      <c r="BY46" s="2">
        <v>3654835</v>
      </c>
      <c r="BZ46" s="2">
        <v>2526495</v>
      </c>
      <c r="CA46" s="2">
        <v>3654835</v>
      </c>
      <c r="CB46" s="2" t="b">
        <v>1</v>
      </c>
      <c r="CC46" s="2">
        <v>0</v>
      </c>
      <c r="CD46" s="2">
        <v>11150.09</v>
      </c>
      <c r="CE46" s="2">
        <v>10252.049999999999</v>
      </c>
      <c r="CF46" s="2">
        <v>10555.47</v>
      </c>
      <c r="CG46" s="2">
        <v>12551.1</v>
      </c>
      <c r="CH46" s="4">
        <v>45327.529849537037</v>
      </c>
      <c r="CI46" s="4">
        <v>73415</v>
      </c>
    </row>
    <row r="47" spans="1:87" x14ac:dyDescent="0.35">
      <c r="A47" s="5">
        <v>103</v>
      </c>
      <c r="B47" s="3" t="s">
        <v>93</v>
      </c>
      <c r="C47" s="3" t="s">
        <v>96</v>
      </c>
      <c r="D47" s="2" t="s">
        <v>97</v>
      </c>
      <c r="E47" s="2">
        <v>9166</v>
      </c>
      <c r="F47" s="2">
        <v>9304</v>
      </c>
      <c r="G47" s="2">
        <v>9580</v>
      </c>
      <c r="H47" s="2">
        <v>11102</v>
      </c>
      <c r="I47" s="2">
        <v>1.0822000000000001</v>
      </c>
      <c r="J47" s="2">
        <v>9919</v>
      </c>
      <c r="K47" s="2">
        <v>10069</v>
      </c>
      <c r="L47" s="2">
        <v>10367</v>
      </c>
      <c r="M47" s="2">
        <v>12015</v>
      </c>
      <c r="N47" s="2">
        <v>1.1040000000000001</v>
      </c>
      <c r="O47" s="2">
        <v>1.026</v>
      </c>
      <c r="P47" s="2">
        <v>10951</v>
      </c>
      <c r="Q47" s="2">
        <v>12327</v>
      </c>
      <c r="R47" s="2">
        <v>4141.1000000000004</v>
      </c>
      <c r="S47" s="2">
        <v>3269.34</v>
      </c>
      <c r="T47" s="2">
        <v>2257.1</v>
      </c>
      <c r="U47" s="2">
        <v>4605.63</v>
      </c>
      <c r="V47" s="2">
        <v>14273.17</v>
      </c>
      <c r="W47" s="2">
        <v>4141.1000000000004</v>
      </c>
      <c r="X47" s="2">
        <v>3269.34</v>
      </c>
      <c r="Y47" s="2">
        <v>2257.1</v>
      </c>
      <c r="Z47" s="2">
        <v>4605.63</v>
      </c>
      <c r="AA47" s="2">
        <v>14273.17</v>
      </c>
      <c r="AB47" s="2">
        <v>45349186</v>
      </c>
      <c r="AC47" s="2">
        <v>32918984</v>
      </c>
      <c r="AD47" s="2">
        <v>23399356</v>
      </c>
      <c r="AE47" s="2">
        <v>56773601</v>
      </c>
      <c r="AF47" s="2">
        <v>158441127</v>
      </c>
      <c r="AG47" s="2">
        <v>0.77200000000000002</v>
      </c>
      <c r="AH47" s="2">
        <v>0.2</v>
      </c>
      <c r="AI47" s="2">
        <v>7001914</v>
      </c>
      <c r="AJ47" s="2">
        <v>5082691</v>
      </c>
      <c r="AK47" s="2">
        <v>3612861</v>
      </c>
      <c r="AL47" s="2">
        <v>8765844</v>
      </c>
      <c r="AM47" s="2">
        <v>24463310</v>
      </c>
      <c r="AN47" s="2">
        <v>0.77200000000000002</v>
      </c>
      <c r="AO47" s="2">
        <v>0.222</v>
      </c>
      <c r="AP47" s="2">
        <v>0.65</v>
      </c>
      <c r="AQ47" s="2">
        <v>6543888</v>
      </c>
      <c r="AR47" s="2">
        <v>4750209</v>
      </c>
      <c r="AS47" s="2">
        <v>3376527</v>
      </c>
      <c r="AT47" s="2">
        <v>8192431</v>
      </c>
      <c r="AU47" s="2">
        <v>22863055</v>
      </c>
      <c r="AV47" s="2">
        <v>205767492</v>
      </c>
      <c r="AW47" s="2">
        <v>0</v>
      </c>
      <c r="AX47" s="2">
        <v>960613</v>
      </c>
      <c r="AY47" s="2">
        <v>275118</v>
      </c>
      <c r="AZ47" s="2">
        <v>297733</v>
      </c>
      <c r="BA47" s="2">
        <v>0</v>
      </c>
      <c r="BB47" s="2">
        <v>0</v>
      </c>
      <c r="BC47" s="2">
        <v>0</v>
      </c>
      <c r="BD47" s="2">
        <v>2813</v>
      </c>
      <c r="BE47" s="2">
        <v>3044</v>
      </c>
      <c r="BF47" s="2">
        <v>293.18</v>
      </c>
      <c r="BG47" s="2">
        <v>892440</v>
      </c>
      <c r="BH47" s="2">
        <v>2150786</v>
      </c>
      <c r="BI47" s="2">
        <v>207918278</v>
      </c>
      <c r="BJ47" s="2">
        <v>0</v>
      </c>
      <c r="BK47" s="2">
        <v>207918278</v>
      </c>
      <c r="BL47" s="2">
        <v>59768727</v>
      </c>
      <c r="BM47" s="2">
        <v>148149551</v>
      </c>
      <c r="BN47" s="2">
        <v>41602467</v>
      </c>
      <c r="BO47" s="2">
        <v>106547084</v>
      </c>
      <c r="BP47" s="2">
        <v>5310.52</v>
      </c>
      <c r="BQ47" s="2">
        <v>14273.17</v>
      </c>
      <c r="BR47" s="2">
        <v>75797955</v>
      </c>
      <c r="BS47" s="2">
        <v>0</v>
      </c>
      <c r="BT47" s="2">
        <v>0</v>
      </c>
      <c r="BU47" s="2">
        <v>59768727</v>
      </c>
      <c r="BV47" s="2">
        <v>41602467</v>
      </c>
      <c r="BW47" s="2">
        <v>0</v>
      </c>
      <c r="BX47" s="2">
        <v>13978114</v>
      </c>
      <c r="BY47" s="2">
        <v>13978114</v>
      </c>
      <c r="BZ47" s="2">
        <v>0</v>
      </c>
      <c r="CA47" s="2">
        <v>106547084</v>
      </c>
      <c r="CB47" s="2" t="b">
        <v>0</v>
      </c>
      <c r="CC47" s="2">
        <v>0</v>
      </c>
      <c r="CD47" s="2">
        <v>14222.06</v>
      </c>
      <c r="CE47" s="2">
        <v>13076.61</v>
      </c>
      <c r="CF47" s="2">
        <v>13463.62</v>
      </c>
      <c r="CG47" s="2">
        <v>16009.07</v>
      </c>
      <c r="CH47" s="4">
        <v>45327.529861111114</v>
      </c>
      <c r="CI47" s="4">
        <v>73415</v>
      </c>
    </row>
    <row r="48" spans="1:87" x14ac:dyDescent="0.35">
      <c r="A48" s="5">
        <v>104</v>
      </c>
      <c r="B48" s="3" t="s">
        <v>93</v>
      </c>
      <c r="C48" s="3" t="s">
        <v>98</v>
      </c>
      <c r="D48" s="2" t="s">
        <v>99</v>
      </c>
      <c r="E48" s="2">
        <v>9166</v>
      </c>
      <c r="F48" s="2">
        <v>9304</v>
      </c>
      <c r="G48" s="2">
        <v>9580</v>
      </c>
      <c r="H48" s="2">
        <v>11102</v>
      </c>
      <c r="I48" s="2">
        <v>1.0822000000000001</v>
      </c>
      <c r="J48" s="2">
        <v>9919</v>
      </c>
      <c r="K48" s="2">
        <v>10069</v>
      </c>
      <c r="L48" s="2">
        <v>10367</v>
      </c>
      <c r="M48" s="2">
        <v>12015</v>
      </c>
      <c r="N48" s="2">
        <v>1.1040000000000001</v>
      </c>
      <c r="O48" s="2">
        <v>1.026</v>
      </c>
      <c r="P48" s="2">
        <v>10951</v>
      </c>
      <c r="Q48" s="2">
        <v>12327</v>
      </c>
      <c r="R48" s="2">
        <v>3995.43</v>
      </c>
      <c r="S48" s="2">
        <v>3116.11</v>
      </c>
      <c r="T48" s="2">
        <v>2188.77</v>
      </c>
      <c r="U48" s="2">
        <v>0</v>
      </c>
      <c r="V48" s="2">
        <v>9300.31</v>
      </c>
      <c r="W48" s="2">
        <v>3995.43</v>
      </c>
      <c r="X48" s="2">
        <v>3116.11</v>
      </c>
      <c r="Y48" s="2">
        <v>2188.77</v>
      </c>
      <c r="Z48" s="2">
        <v>0</v>
      </c>
      <c r="AA48" s="2">
        <v>9300.31</v>
      </c>
      <c r="AB48" s="2">
        <v>43753954</v>
      </c>
      <c r="AC48" s="2">
        <v>31376112</v>
      </c>
      <c r="AD48" s="2">
        <v>22690979</v>
      </c>
      <c r="AE48" s="2">
        <v>0</v>
      </c>
      <c r="AF48" s="2">
        <v>97821045</v>
      </c>
      <c r="AG48" s="2">
        <v>0.27739999999999998</v>
      </c>
      <c r="AH48" s="2">
        <v>0.2</v>
      </c>
      <c r="AI48" s="2">
        <v>2427469</v>
      </c>
      <c r="AJ48" s="2">
        <v>1740747</v>
      </c>
      <c r="AK48" s="2">
        <v>1258895</v>
      </c>
      <c r="AL48" s="2">
        <v>0</v>
      </c>
      <c r="AM48" s="2">
        <v>5427111</v>
      </c>
      <c r="AN48" s="2">
        <v>0.27739999999999998</v>
      </c>
      <c r="AO48" s="2">
        <v>0</v>
      </c>
      <c r="AP48" s="2">
        <v>0.65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103248156</v>
      </c>
      <c r="AW48" s="2">
        <v>0</v>
      </c>
      <c r="AX48" s="2">
        <v>153724</v>
      </c>
      <c r="AY48" s="2">
        <v>158888</v>
      </c>
      <c r="AZ48" s="2">
        <v>171949</v>
      </c>
      <c r="BA48" s="2">
        <v>0</v>
      </c>
      <c r="BB48" s="2">
        <v>0</v>
      </c>
      <c r="BC48" s="2">
        <v>0</v>
      </c>
      <c r="BD48" s="2">
        <v>2813</v>
      </c>
      <c r="BE48" s="2">
        <v>3044</v>
      </c>
      <c r="BF48" s="2">
        <v>365.51</v>
      </c>
      <c r="BG48" s="2">
        <v>1112612</v>
      </c>
      <c r="BH48" s="2">
        <v>1438285</v>
      </c>
      <c r="BI48" s="2">
        <v>104686441</v>
      </c>
      <c r="BJ48" s="2">
        <v>0</v>
      </c>
      <c r="BK48" s="2">
        <v>104686441</v>
      </c>
      <c r="BL48" s="2">
        <v>33147571</v>
      </c>
      <c r="BM48" s="2">
        <v>71538870</v>
      </c>
      <c r="BN48" s="2">
        <v>30325743</v>
      </c>
      <c r="BO48" s="2">
        <v>41213127</v>
      </c>
      <c r="BP48" s="2">
        <v>5103.12</v>
      </c>
      <c r="BQ48" s="2">
        <v>9300.31</v>
      </c>
      <c r="BR48" s="2">
        <v>47460598</v>
      </c>
      <c r="BS48" s="2">
        <v>0</v>
      </c>
      <c r="BT48" s="2">
        <v>0</v>
      </c>
      <c r="BU48" s="2">
        <v>33147571</v>
      </c>
      <c r="BV48" s="2">
        <v>30325743</v>
      </c>
      <c r="BW48" s="2">
        <v>0</v>
      </c>
      <c r="BX48" s="2">
        <v>5293518</v>
      </c>
      <c r="BY48" s="2">
        <v>5293518</v>
      </c>
      <c r="BZ48" s="2">
        <v>0</v>
      </c>
      <c r="CA48" s="2">
        <v>41213127</v>
      </c>
      <c r="CB48" s="2" t="b">
        <v>0</v>
      </c>
      <c r="CC48" s="2">
        <v>0</v>
      </c>
      <c r="CD48" s="2">
        <v>11558.56</v>
      </c>
      <c r="CE48" s="2">
        <v>10627.63</v>
      </c>
      <c r="CF48" s="2">
        <v>10942.16</v>
      </c>
      <c r="CG48" s="2">
        <v>13010.9</v>
      </c>
      <c r="CH48" s="4">
        <v>45327.529907407406</v>
      </c>
      <c r="CI48" s="4">
        <v>73415</v>
      </c>
    </row>
    <row r="49" spans="1:87" x14ac:dyDescent="0.35">
      <c r="A49" s="5">
        <v>105</v>
      </c>
      <c r="B49" s="3" t="s">
        <v>93</v>
      </c>
      <c r="C49" s="3" t="s">
        <v>100</v>
      </c>
      <c r="D49" s="2" t="s">
        <v>101</v>
      </c>
      <c r="E49" s="2">
        <v>9166</v>
      </c>
      <c r="F49" s="2">
        <v>9304</v>
      </c>
      <c r="G49" s="2">
        <v>9580</v>
      </c>
      <c r="H49" s="2">
        <v>11102</v>
      </c>
      <c r="I49" s="2">
        <v>1.0822000000000001</v>
      </c>
      <c r="J49" s="2">
        <v>9919</v>
      </c>
      <c r="K49" s="2">
        <v>10069</v>
      </c>
      <c r="L49" s="2">
        <v>10367</v>
      </c>
      <c r="M49" s="2">
        <v>12015</v>
      </c>
      <c r="N49" s="2">
        <v>1.1040000000000001</v>
      </c>
      <c r="O49" s="2">
        <v>1.026</v>
      </c>
      <c r="P49" s="2">
        <v>10951</v>
      </c>
      <c r="Q49" s="2">
        <v>12327</v>
      </c>
      <c r="R49" s="2">
        <v>515.6</v>
      </c>
      <c r="S49" s="2">
        <v>416.18</v>
      </c>
      <c r="T49" s="2">
        <v>319.56</v>
      </c>
      <c r="U49" s="2">
        <v>0</v>
      </c>
      <c r="V49" s="2">
        <v>1251.3399999999999</v>
      </c>
      <c r="W49" s="2">
        <v>515.6</v>
      </c>
      <c r="X49" s="2">
        <v>416.18</v>
      </c>
      <c r="Y49" s="2">
        <v>319.56</v>
      </c>
      <c r="Z49" s="2">
        <v>0</v>
      </c>
      <c r="AA49" s="2">
        <v>1251.3399999999999</v>
      </c>
      <c r="AB49" s="2">
        <v>5646336</v>
      </c>
      <c r="AC49" s="2">
        <v>4190516</v>
      </c>
      <c r="AD49" s="2">
        <v>3312879</v>
      </c>
      <c r="AE49" s="2">
        <v>0</v>
      </c>
      <c r="AF49" s="2">
        <v>13149731</v>
      </c>
      <c r="AG49" s="2">
        <v>0.32929999999999998</v>
      </c>
      <c r="AH49" s="2">
        <v>0.2</v>
      </c>
      <c r="AI49" s="2">
        <v>371868</v>
      </c>
      <c r="AJ49" s="2">
        <v>275987</v>
      </c>
      <c r="AK49" s="2">
        <v>218186</v>
      </c>
      <c r="AL49" s="2">
        <v>0</v>
      </c>
      <c r="AM49" s="2">
        <v>866041</v>
      </c>
      <c r="AN49" s="2">
        <v>0.32929999999999998</v>
      </c>
      <c r="AO49" s="2">
        <v>0</v>
      </c>
      <c r="AP49" s="2">
        <v>0.65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14015772</v>
      </c>
      <c r="AW49" s="2">
        <v>0</v>
      </c>
      <c r="AX49" s="2">
        <v>54909</v>
      </c>
      <c r="AY49" s="2">
        <v>46218</v>
      </c>
      <c r="AZ49" s="2">
        <v>50017</v>
      </c>
      <c r="BA49" s="2">
        <v>0</v>
      </c>
      <c r="BB49" s="2">
        <v>0</v>
      </c>
      <c r="BC49" s="2">
        <v>0</v>
      </c>
      <c r="BD49" s="2">
        <v>2813</v>
      </c>
      <c r="BE49" s="2">
        <v>3044</v>
      </c>
      <c r="BF49" s="2">
        <v>51.54</v>
      </c>
      <c r="BG49" s="2">
        <v>156888</v>
      </c>
      <c r="BH49" s="2">
        <v>261814</v>
      </c>
      <c r="BI49" s="2">
        <v>14277586</v>
      </c>
      <c r="BJ49" s="2">
        <v>0</v>
      </c>
      <c r="BK49" s="2">
        <v>14277586</v>
      </c>
      <c r="BL49" s="2">
        <v>4595692</v>
      </c>
      <c r="BM49" s="2">
        <v>9681894</v>
      </c>
      <c r="BN49" s="2">
        <v>4007996</v>
      </c>
      <c r="BO49" s="2">
        <v>5673898</v>
      </c>
      <c r="BP49" s="2">
        <v>5141.0600000000004</v>
      </c>
      <c r="BQ49" s="2">
        <v>1251.3399999999999</v>
      </c>
      <c r="BR49" s="2">
        <v>6433214</v>
      </c>
      <c r="BS49" s="2">
        <v>0</v>
      </c>
      <c r="BT49" s="2">
        <v>0</v>
      </c>
      <c r="BU49" s="2">
        <v>4595692</v>
      </c>
      <c r="BV49" s="2">
        <v>4007996</v>
      </c>
      <c r="BW49" s="2">
        <v>0</v>
      </c>
      <c r="BX49" s="2">
        <v>1024688</v>
      </c>
      <c r="BY49" s="2">
        <v>1024688</v>
      </c>
      <c r="BZ49" s="2">
        <v>0</v>
      </c>
      <c r="CA49" s="2">
        <v>5673898</v>
      </c>
      <c r="CB49" s="2" t="b">
        <v>0</v>
      </c>
      <c r="CC49" s="2">
        <v>0</v>
      </c>
      <c r="CD49" s="2">
        <v>11672.23</v>
      </c>
      <c r="CE49" s="2">
        <v>10732.14</v>
      </c>
      <c r="CF49" s="2">
        <v>11049.77</v>
      </c>
      <c r="CG49" s="2">
        <v>13138.86</v>
      </c>
      <c r="CH49" s="4">
        <v>45327.529930555553</v>
      </c>
      <c r="CI49" s="4">
        <v>73415</v>
      </c>
    </row>
    <row r="50" spans="1:87" x14ac:dyDescent="0.35">
      <c r="A50" s="5">
        <v>106</v>
      </c>
      <c r="B50" s="3" t="s">
        <v>93</v>
      </c>
      <c r="C50" s="3" t="s">
        <v>102</v>
      </c>
      <c r="D50" s="2" t="s">
        <v>103</v>
      </c>
      <c r="E50" s="2">
        <v>9166</v>
      </c>
      <c r="F50" s="2">
        <v>9304</v>
      </c>
      <c r="G50" s="2">
        <v>9580</v>
      </c>
      <c r="H50" s="2">
        <v>11102</v>
      </c>
      <c r="I50" s="2">
        <v>1.0822000000000001</v>
      </c>
      <c r="J50" s="2">
        <v>9919</v>
      </c>
      <c r="K50" s="2">
        <v>10069</v>
      </c>
      <c r="L50" s="2">
        <v>10367</v>
      </c>
      <c r="M50" s="2">
        <v>12015</v>
      </c>
      <c r="N50" s="2">
        <v>1.1040000000000001</v>
      </c>
      <c r="O50" s="2">
        <v>1.026</v>
      </c>
      <c r="P50" s="2">
        <v>10951</v>
      </c>
      <c r="Q50" s="2">
        <v>12327</v>
      </c>
      <c r="R50" s="2">
        <v>23.76</v>
      </c>
      <c r="S50" s="2">
        <v>27.42</v>
      </c>
      <c r="T50" s="2">
        <v>15.01</v>
      </c>
      <c r="U50" s="2">
        <v>0</v>
      </c>
      <c r="V50" s="2">
        <v>66.19</v>
      </c>
      <c r="W50" s="2">
        <v>23.76</v>
      </c>
      <c r="X50" s="2">
        <v>27.42</v>
      </c>
      <c r="Y50" s="2">
        <v>15.01</v>
      </c>
      <c r="Z50" s="2">
        <v>0</v>
      </c>
      <c r="AA50" s="2">
        <v>66.19</v>
      </c>
      <c r="AB50" s="2">
        <v>260196</v>
      </c>
      <c r="AC50" s="2">
        <v>276092</v>
      </c>
      <c r="AD50" s="2">
        <v>155609</v>
      </c>
      <c r="AE50" s="2">
        <v>0</v>
      </c>
      <c r="AF50" s="2">
        <v>691897</v>
      </c>
      <c r="AG50" s="2">
        <v>0.1208</v>
      </c>
      <c r="AH50" s="2">
        <v>0.2</v>
      </c>
      <c r="AI50" s="2">
        <v>6286</v>
      </c>
      <c r="AJ50" s="2">
        <v>6670</v>
      </c>
      <c r="AK50" s="2">
        <v>3760</v>
      </c>
      <c r="AL50" s="2">
        <v>0</v>
      </c>
      <c r="AM50" s="2">
        <v>16716</v>
      </c>
      <c r="AN50" s="2">
        <v>0.1208</v>
      </c>
      <c r="AO50" s="2">
        <v>0</v>
      </c>
      <c r="AP50" s="2">
        <v>0.65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708613</v>
      </c>
      <c r="AW50" s="2">
        <v>0</v>
      </c>
      <c r="AX50" s="2">
        <v>4294</v>
      </c>
      <c r="AY50" s="2">
        <v>0</v>
      </c>
      <c r="AZ50" s="2">
        <v>0</v>
      </c>
      <c r="BA50" s="2">
        <v>0</v>
      </c>
      <c r="BB50" s="2">
        <v>0</v>
      </c>
      <c r="BC50" s="2">
        <v>108398</v>
      </c>
      <c r="BD50" s="2">
        <v>2813</v>
      </c>
      <c r="BE50" s="2">
        <v>3044</v>
      </c>
      <c r="BF50" s="2">
        <v>0</v>
      </c>
      <c r="BG50" s="2">
        <v>0</v>
      </c>
      <c r="BH50" s="2">
        <v>112692</v>
      </c>
      <c r="BI50" s="2">
        <v>821305</v>
      </c>
      <c r="BJ50" s="2">
        <v>0</v>
      </c>
      <c r="BK50" s="2">
        <v>821305</v>
      </c>
      <c r="BL50" s="2">
        <v>175849</v>
      </c>
      <c r="BM50" s="2">
        <v>645456</v>
      </c>
      <c r="BN50" s="2">
        <v>252044</v>
      </c>
      <c r="BO50" s="2">
        <v>393412</v>
      </c>
      <c r="BP50" s="2">
        <v>5839.4</v>
      </c>
      <c r="BQ50" s="2">
        <v>66.19</v>
      </c>
      <c r="BR50" s="2">
        <v>386510</v>
      </c>
      <c r="BS50" s="2">
        <v>0</v>
      </c>
      <c r="BT50" s="2">
        <v>0</v>
      </c>
      <c r="BU50" s="2">
        <v>175849</v>
      </c>
      <c r="BV50" s="2">
        <v>252044</v>
      </c>
      <c r="BW50" s="2">
        <v>0</v>
      </c>
      <c r="BX50" s="2">
        <v>93467</v>
      </c>
      <c r="BY50" s="2">
        <v>93467</v>
      </c>
      <c r="BZ50" s="2">
        <v>0</v>
      </c>
      <c r="CA50" s="2">
        <v>393412</v>
      </c>
      <c r="CB50" s="2" t="b">
        <v>0</v>
      </c>
      <c r="CC50" s="2">
        <v>0</v>
      </c>
      <c r="CD50" s="2">
        <v>11215.58</v>
      </c>
      <c r="CE50" s="2">
        <v>10312.27</v>
      </c>
      <c r="CF50" s="2">
        <v>10617.47</v>
      </c>
      <c r="CG50" s="2">
        <v>12624.82</v>
      </c>
      <c r="CH50" s="4">
        <v>45327.529942129629</v>
      </c>
      <c r="CI50" s="4">
        <v>73415</v>
      </c>
    </row>
    <row r="51" spans="1:87" x14ac:dyDescent="0.35">
      <c r="A51" s="5">
        <v>107</v>
      </c>
      <c r="B51" s="3" t="s">
        <v>93</v>
      </c>
      <c r="C51" s="3" t="s">
        <v>104</v>
      </c>
      <c r="D51" s="2" t="s">
        <v>105</v>
      </c>
      <c r="E51" s="2">
        <v>9166</v>
      </c>
      <c r="F51" s="2">
        <v>9304</v>
      </c>
      <c r="G51" s="2">
        <v>9580</v>
      </c>
      <c r="H51" s="2">
        <v>11102</v>
      </c>
      <c r="I51" s="2">
        <v>1.0822000000000001</v>
      </c>
      <c r="J51" s="2">
        <v>9919</v>
      </c>
      <c r="K51" s="2">
        <v>10069</v>
      </c>
      <c r="L51" s="2">
        <v>10367</v>
      </c>
      <c r="M51" s="2">
        <v>12015</v>
      </c>
      <c r="N51" s="2">
        <v>1.1040000000000001</v>
      </c>
      <c r="O51" s="2">
        <v>1.026</v>
      </c>
      <c r="P51" s="2">
        <v>10951</v>
      </c>
      <c r="Q51" s="2">
        <v>12327</v>
      </c>
      <c r="R51" s="2">
        <v>351.65</v>
      </c>
      <c r="S51" s="2">
        <v>269.17</v>
      </c>
      <c r="T51" s="2">
        <v>175.7</v>
      </c>
      <c r="U51" s="2">
        <v>400.94</v>
      </c>
      <c r="V51" s="2">
        <v>1197.46</v>
      </c>
      <c r="W51" s="2">
        <v>351.65</v>
      </c>
      <c r="X51" s="2">
        <v>269.17</v>
      </c>
      <c r="Y51" s="2">
        <v>175.7</v>
      </c>
      <c r="Z51" s="2">
        <v>400.94</v>
      </c>
      <c r="AA51" s="2">
        <v>1197.46</v>
      </c>
      <c r="AB51" s="2">
        <v>3850919</v>
      </c>
      <c r="AC51" s="2">
        <v>2710273</v>
      </c>
      <c r="AD51" s="2">
        <v>1821482</v>
      </c>
      <c r="AE51" s="2">
        <v>4942387</v>
      </c>
      <c r="AF51" s="2">
        <v>13325061</v>
      </c>
      <c r="AG51" s="2">
        <v>0.76160000000000005</v>
      </c>
      <c r="AH51" s="2">
        <v>0.2</v>
      </c>
      <c r="AI51" s="2">
        <v>586572</v>
      </c>
      <c r="AJ51" s="2">
        <v>412829</v>
      </c>
      <c r="AK51" s="2">
        <v>277448</v>
      </c>
      <c r="AL51" s="2">
        <v>752824</v>
      </c>
      <c r="AM51" s="2">
        <v>2029673</v>
      </c>
      <c r="AN51" s="2">
        <v>0.76160000000000005</v>
      </c>
      <c r="AO51" s="2">
        <v>0.21160000000000001</v>
      </c>
      <c r="AP51" s="2">
        <v>0.65</v>
      </c>
      <c r="AQ51" s="2">
        <v>529655</v>
      </c>
      <c r="AR51" s="2">
        <v>372771</v>
      </c>
      <c r="AS51" s="2">
        <v>250527</v>
      </c>
      <c r="AT51" s="2">
        <v>679776</v>
      </c>
      <c r="AU51" s="2">
        <v>1832729</v>
      </c>
      <c r="AV51" s="2">
        <v>17187463</v>
      </c>
      <c r="AW51" s="2">
        <v>0</v>
      </c>
      <c r="AX51" s="2">
        <v>0</v>
      </c>
      <c r="AY51" s="2">
        <v>213448</v>
      </c>
      <c r="AZ51" s="2">
        <v>230993</v>
      </c>
      <c r="BA51" s="2">
        <v>0</v>
      </c>
      <c r="BB51" s="2">
        <v>0</v>
      </c>
      <c r="BC51" s="2">
        <v>0</v>
      </c>
      <c r="BD51" s="2">
        <v>2813</v>
      </c>
      <c r="BE51" s="2">
        <v>3044</v>
      </c>
      <c r="BF51" s="2">
        <v>31.77</v>
      </c>
      <c r="BG51" s="2">
        <v>96708</v>
      </c>
      <c r="BH51" s="2">
        <v>327701</v>
      </c>
      <c r="BI51" s="2">
        <v>17515164</v>
      </c>
      <c r="BJ51" s="2">
        <v>0</v>
      </c>
      <c r="BK51" s="2">
        <v>17515164</v>
      </c>
      <c r="BL51" s="2">
        <v>9240293</v>
      </c>
      <c r="BM51" s="2">
        <v>8274871</v>
      </c>
      <c r="BN51" s="2">
        <v>239492</v>
      </c>
      <c r="BO51" s="2">
        <v>8035379</v>
      </c>
      <c r="BP51" s="2">
        <v>5475.33</v>
      </c>
      <c r="BQ51" s="2">
        <v>1197.46</v>
      </c>
      <c r="BR51" s="2">
        <v>6556489</v>
      </c>
      <c r="BS51" s="2">
        <v>0</v>
      </c>
      <c r="BT51" s="2">
        <v>0</v>
      </c>
      <c r="BU51" s="2">
        <v>9240293</v>
      </c>
      <c r="BV51" s="2">
        <v>239492</v>
      </c>
      <c r="BW51" s="2">
        <v>0</v>
      </c>
      <c r="BX51" s="2">
        <v>1378081</v>
      </c>
      <c r="BY51" s="2">
        <v>1378081</v>
      </c>
      <c r="BZ51" s="2">
        <v>0</v>
      </c>
      <c r="CA51" s="2">
        <v>8035379</v>
      </c>
      <c r="CB51" s="2" t="b">
        <v>0</v>
      </c>
      <c r="CC51" s="2">
        <v>0</v>
      </c>
      <c r="CD51" s="2">
        <v>14125.26</v>
      </c>
      <c r="CE51" s="2">
        <v>12987.6</v>
      </c>
      <c r="CF51" s="2">
        <v>13371.98</v>
      </c>
      <c r="CG51" s="2">
        <v>15900.1</v>
      </c>
      <c r="CH51" s="4">
        <v>45327.530127314814</v>
      </c>
      <c r="CI51" s="4">
        <v>73415</v>
      </c>
    </row>
    <row r="52" spans="1:87" x14ac:dyDescent="0.35">
      <c r="A52" s="5">
        <v>108</v>
      </c>
      <c r="B52" s="3" t="s">
        <v>93</v>
      </c>
      <c r="C52" s="3" t="s">
        <v>106</v>
      </c>
      <c r="D52" s="2" t="s">
        <v>107</v>
      </c>
      <c r="E52" s="2">
        <v>9166</v>
      </c>
      <c r="F52" s="2">
        <v>9304</v>
      </c>
      <c r="G52" s="2">
        <v>9580</v>
      </c>
      <c r="H52" s="2">
        <v>11102</v>
      </c>
      <c r="I52" s="2">
        <v>1.0822000000000001</v>
      </c>
      <c r="J52" s="2">
        <v>9919</v>
      </c>
      <c r="K52" s="2">
        <v>10069</v>
      </c>
      <c r="L52" s="2">
        <v>10367</v>
      </c>
      <c r="M52" s="2">
        <v>12015</v>
      </c>
      <c r="N52" s="2">
        <v>1.1040000000000001</v>
      </c>
      <c r="O52" s="2">
        <v>1.026</v>
      </c>
      <c r="P52" s="2">
        <v>10951</v>
      </c>
      <c r="Q52" s="2">
        <v>12327</v>
      </c>
      <c r="R52" s="2">
        <v>250.1</v>
      </c>
      <c r="S52" s="2">
        <v>193.4</v>
      </c>
      <c r="T52" s="2">
        <v>122</v>
      </c>
      <c r="U52" s="2">
        <v>0</v>
      </c>
      <c r="V52" s="2">
        <v>565.5</v>
      </c>
      <c r="W52" s="2">
        <v>250.1</v>
      </c>
      <c r="X52" s="2">
        <v>193.4</v>
      </c>
      <c r="Y52" s="2">
        <v>122</v>
      </c>
      <c r="Z52" s="2">
        <v>0</v>
      </c>
      <c r="AA52" s="2">
        <v>565.5</v>
      </c>
      <c r="AB52" s="2">
        <v>2738845</v>
      </c>
      <c r="AC52" s="2">
        <v>1947345</v>
      </c>
      <c r="AD52" s="2">
        <v>1264774</v>
      </c>
      <c r="AE52" s="2">
        <v>0</v>
      </c>
      <c r="AF52" s="2">
        <v>5950964</v>
      </c>
      <c r="AG52" s="2">
        <v>0.34229999999999999</v>
      </c>
      <c r="AH52" s="2">
        <v>0.2</v>
      </c>
      <c r="AI52" s="2">
        <v>187501</v>
      </c>
      <c r="AJ52" s="2">
        <v>133315</v>
      </c>
      <c r="AK52" s="2">
        <v>86586</v>
      </c>
      <c r="AL52" s="2">
        <v>0</v>
      </c>
      <c r="AM52" s="2">
        <v>407402</v>
      </c>
      <c r="AN52" s="2">
        <v>0.34229999999999999</v>
      </c>
      <c r="AO52" s="2">
        <v>0</v>
      </c>
      <c r="AP52" s="2">
        <v>0.65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6358366</v>
      </c>
      <c r="AW52" s="2">
        <v>0</v>
      </c>
      <c r="AX52" s="2">
        <v>0</v>
      </c>
      <c r="AY52" s="2">
        <v>64709</v>
      </c>
      <c r="AZ52" s="2">
        <v>70028</v>
      </c>
      <c r="BA52" s="2">
        <v>0</v>
      </c>
      <c r="BB52" s="2">
        <v>0</v>
      </c>
      <c r="BC52" s="2">
        <v>0</v>
      </c>
      <c r="BD52" s="2">
        <v>2813</v>
      </c>
      <c r="BE52" s="2">
        <v>3044</v>
      </c>
      <c r="BF52" s="2">
        <v>21.5</v>
      </c>
      <c r="BG52" s="2">
        <v>65446</v>
      </c>
      <c r="BH52" s="2">
        <v>135474</v>
      </c>
      <c r="BI52" s="2">
        <v>6493840</v>
      </c>
      <c r="BJ52" s="2">
        <v>0</v>
      </c>
      <c r="BK52" s="2">
        <v>6493840</v>
      </c>
      <c r="BL52" s="2">
        <v>3527448</v>
      </c>
      <c r="BM52" s="2">
        <v>2966392</v>
      </c>
      <c r="BN52" s="2">
        <v>624447</v>
      </c>
      <c r="BO52" s="2">
        <v>2341945</v>
      </c>
      <c r="BP52" s="2">
        <v>5489.81</v>
      </c>
      <c r="BQ52" s="2">
        <v>565.5</v>
      </c>
      <c r="BR52" s="2">
        <v>3104488</v>
      </c>
      <c r="BS52" s="2">
        <v>0</v>
      </c>
      <c r="BT52" s="2">
        <v>0</v>
      </c>
      <c r="BU52" s="2">
        <v>3527448</v>
      </c>
      <c r="BV52" s="2">
        <v>624447</v>
      </c>
      <c r="BW52" s="2">
        <v>0</v>
      </c>
      <c r="BX52" s="2">
        <v>398390</v>
      </c>
      <c r="BY52" s="2">
        <v>398390</v>
      </c>
      <c r="BZ52" s="2">
        <v>0</v>
      </c>
      <c r="CA52" s="2">
        <v>2341945</v>
      </c>
      <c r="CB52" s="2" t="b">
        <v>0</v>
      </c>
      <c r="CC52" s="2">
        <v>0</v>
      </c>
      <c r="CD52" s="2">
        <v>11700.71</v>
      </c>
      <c r="CE52" s="2">
        <v>10758.32</v>
      </c>
      <c r="CF52" s="2">
        <v>11076.72</v>
      </c>
      <c r="CG52" s="2">
        <v>13170.91</v>
      </c>
      <c r="CH52" s="4">
        <v>45327.530138888891</v>
      </c>
      <c r="CI52" s="4">
        <v>73415</v>
      </c>
    </row>
    <row r="53" spans="1:87" x14ac:dyDescent="0.35">
      <c r="A53" s="5">
        <v>109</v>
      </c>
      <c r="B53" s="3" t="s">
        <v>93</v>
      </c>
      <c r="C53" s="3" t="s">
        <v>108</v>
      </c>
      <c r="D53" s="2" t="s">
        <v>109</v>
      </c>
      <c r="E53" s="2">
        <v>9166</v>
      </c>
      <c r="F53" s="2">
        <v>9304</v>
      </c>
      <c r="G53" s="2">
        <v>9580</v>
      </c>
      <c r="H53" s="2">
        <v>11102</v>
      </c>
      <c r="I53" s="2">
        <v>1.0822000000000001</v>
      </c>
      <c r="J53" s="2">
        <v>9919</v>
      </c>
      <c r="K53" s="2">
        <v>10069</v>
      </c>
      <c r="L53" s="2">
        <v>10367</v>
      </c>
      <c r="M53" s="2">
        <v>12015</v>
      </c>
      <c r="N53" s="2">
        <v>1.1040000000000001</v>
      </c>
      <c r="O53" s="2">
        <v>1.026</v>
      </c>
      <c r="P53" s="2">
        <v>10951</v>
      </c>
      <c r="Q53" s="2">
        <v>12327</v>
      </c>
      <c r="R53" s="2">
        <v>1354.28</v>
      </c>
      <c r="S53" s="2">
        <v>1097.01</v>
      </c>
      <c r="T53" s="2">
        <v>727.4</v>
      </c>
      <c r="U53" s="2">
        <v>0</v>
      </c>
      <c r="V53" s="2">
        <v>3178.69</v>
      </c>
      <c r="W53" s="2">
        <v>1354.28</v>
      </c>
      <c r="X53" s="2">
        <v>1097.01</v>
      </c>
      <c r="Y53" s="2">
        <v>727.4</v>
      </c>
      <c r="Z53" s="2">
        <v>0</v>
      </c>
      <c r="AA53" s="2">
        <v>3178.69</v>
      </c>
      <c r="AB53" s="2">
        <v>14830720</v>
      </c>
      <c r="AC53" s="2">
        <v>11045794</v>
      </c>
      <c r="AD53" s="2">
        <v>7540956</v>
      </c>
      <c r="AE53" s="2">
        <v>0</v>
      </c>
      <c r="AF53" s="2">
        <v>33417470</v>
      </c>
      <c r="AG53" s="2">
        <v>6.5199999999999994E-2</v>
      </c>
      <c r="AH53" s="2">
        <v>0.2</v>
      </c>
      <c r="AI53" s="2">
        <v>193393</v>
      </c>
      <c r="AJ53" s="2">
        <v>144037</v>
      </c>
      <c r="AK53" s="2">
        <v>98334</v>
      </c>
      <c r="AL53" s="2">
        <v>0</v>
      </c>
      <c r="AM53" s="2">
        <v>435764</v>
      </c>
      <c r="AN53" s="2">
        <v>6.5199999999999994E-2</v>
      </c>
      <c r="AO53" s="2">
        <v>0</v>
      </c>
      <c r="AP53" s="2">
        <v>0.65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33853234</v>
      </c>
      <c r="AW53" s="2">
        <v>0</v>
      </c>
      <c r="AX53" s="2">
        <v>188969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2813</v>
      </c>
      <c r="BE53" s="2">
        <v>3044</v>
      </c>
      <c r="BF53" s="2">
        <v>88.49</v>
      </c>
      <c r="BG53" s="2">
        <v>269364</v>
      </c>
      <c r="BH53" s="2">
        <v>458333</v>
      </c>
      <c r="BI53" s="2">
        <v>34311567</v>
      </c>
      <c r="BJ53" s="2">
        <v>0</v>
      </c>
      <c r="BK53" s="2">
        <v>34311567</v>
      </c>
      <c r="BL53" s="2">
        <v>27546312</v>
      </c>
      <c r="BM53" s="2">
        <v>6765255</v>
      </c>
      <c r="BN53" s="2">
        <v>635738</v>
      </c>
      <c r="BO53" s="2">
        <v>6129517</v>
      </c>
      <c r="BP53" s="2">
        <v>5040.47</v>
      </c>
      <c r="BQ53" s="2">
        <v>3178.69</v>
      </c>
      <c r="BR53" s="2">
        <v>16022092</v>
      </c>
      <c r="BS53" s="2">
        <v>0</v>
      </c>
      <c r="BT53" s="2">
        <v>0</v>
      </c>
      <c r="BU53" s="2">
        <v>27546312</v>
      </c>
      <c r="BV53" s="2">
        <v>635738</v>
      </c>
      <c r="BW53" s="2">
        <v>0</v>
      </c>
      <c r="BX53" s="2">
        <v>2449852</v>
      </c>
      <c r="BY53" s="2">
        <v>2449852</v>
      </c>
      <c r="BZ53" s="2">
        <v>0</v>
      </c>
      <c r="CA53" s="2">
        <v>6129517</v>
      </c>
      <c r="CB53" s="2" t="b">
        <v>0</v>
      </c>
      <c r="CC53" s="2">
        <v>0</v>
      </c>
      <c r="CD53" s="2">
        <v>11093.8</v>
      </c>
      <c r="CE53" s="2">
        <v>10200.299999999999</v>
      </c>
      <c r="CF53" s="2">
        <v>10502.19</v>
      </c>
      <c r="CG53" s="2">
        <v>12487.74</v>
      </c>
      <c r="CH53" s="4">
        <v>45327.530150462961</v>
      </c>
      <c r="CI53" s="4">
        <v>73415</v>
      </c>
    </row>
    <row r="54" spans="1:87" x14ac:dyDescent="0.35">
      <c r="A54" s="5">
        <v>110</v>
      </c>
      <c r="B54" s="3" t="s">
        <v>93</v>
      </c>
      <c r="C54" s="3" t="s">
        <v>110</v>
      </c>
      <c r="D54" s="2" t="s">
        <v>111</v>
      </c>
      <c r="E54" s="2">
        <v>9166</v>
      </c>
      <c r="F54" s="2">
        <v>9304</v>
      </c>
      <c r="G54" s="2">
        <v>9580</v>
      </c>
      <c r="H54" s="2">
        <v>11102</v>
      </c>
      <c r="I54" s="2">
        <v>1.0822000000000001</v>
      </c>
      <c r="J54" s="2">
        <v>9919</v>
      </c>
      <c r="K54" s="2">
        <v>10069</v>
      </c>
      <c r="L54" s="2">
        <v>10367</v>
      </c>
      <c r="M54" s="2">
        <v>12015</v>
      </c>
      <c r="N54" s="2">
        <v>1.1040000000000001</v>
      </c>
      <c r="O54" s="2">
        <v>1.026</v>
      </c>
      <c r="P54" s="2">
        <v>10951</v>
      </c>
      <c r="Q54" s="2">
        <v>12327</v>
      </c>
      <c r="R54" s="2">
        <v>0</v>
      </c>
      <c r="S54" s="2">
        <v>0</v>
      </c>
      <c r="T54" s="2">
        <v>0</v>
      </c>
      <c r="U54" s="2">
        <v>7797.47</v>
      </c>
      <c r="V54" s="2">
        <v>7797.47</v>
      </c>
      <c r="W54" s="2">
        <v>0</v>
      </c>
      <c r="X54" s="2">
        <v>0</v>
      </c>
      <c r="Y54" s="2">
        <v>0</v>
      </c>
      <c r="Z54" s="2">
        <v>7797.47</v>
      </c>
      <c r="AA54" s="2">
        <v>7797.47</v>
      </c>
      <c r="AB54" s="2">
        <v>0</v>
      </c>
      <c r="AC54" s="2">
        <v>0</v>
      </c>
      <c r="AD54" s="2">
        <v>0</v>
      </c>
      <c r="AE54" s="2">
        <v>96119413</v>
      </c>
      <c r="AF54" s="2">
        <v>96119413</v>
      </c>
      <c r="AG54" s="2">
        <v>0.27410000000000001</v>
      </c>
      <c r="AH54" s="2">
        <v>0.2</v>
      </c>
      <c r="AI54" s="2">
        <v>0</v>
      </c>
      <c r="AJ54" s="2">
        <v>0</v>
      </c>
      <c r="AK54" s="2">
        <v>0</v>
      </c>
      <c r="AL54" s="2">
        <v>5269266</v>
      </c>
      <c r="AM54" s="2">
        <v>5269266</v>
      </c>
      <c r="AN54" s="2">
        <v>0.27410000000000001</v>
      </c>
      <c r="AO54" s="2">
        <v>0</v>
      </c>
      <c r="AP54" s="2">
        <v>0.65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101388679</v>
      </c>
      <c r="AW54" s="2">
        <v>0</v>
      </c>
      <c r="AX54" s="2">
        <v>148459</v>
      </c>
      <c r="AY54" s="2">
        <v>191071</v>
      </c>
      <c r="AZ54" s="2">
        <v>206777</v>
      </c>
      <c r="BA54" s="2">
        <v>0</v>
      </c>
      <c r="BB54" s="2">
        <v>0</v>
      </c>
      <c r="BC54" s="2">
        <v>0</v>
      </c>
      <c r="BD54" s="2">
        <v>2813</v>
      </c>
      <c r="BE54" s="2">
        <v>3044</v>
      </c>
      <c r="BF54" s="2">
        <v>0</v>
      </c>
      <c r="BG54" s="2">
        <v>0</v>
      </c>
      <c r="BH54" s="2">
        <v>355236</v>
      </c>
      <c r="BI54" s="2">
        <v>101743915</v>
      </c>
      <c r="BJ54" s="2">
        <v>0</v>
      </c>
      <c r="BK54" s="2">
        <v>101743915</v>
      </c>
      <c r="BL54" s="2">
        <v>50931017</v>
      </c>
      <c r="BM54" s="2">
        <v>50812898</v>
      </c>
      <c r="BN54" s="2">
        <v>12241902</v>
      </c>
      <c r="BO54" s="2">
        <v>38570996</v>
      </c>
      <c r="BP54" s="2">
        <v>6057.84</v>
      </c>
      <c r="BQ54" s="2">
        <v>7797.47</v>
      </c>
      <c r="BR54" s="2">
        <v>47235826</v>
      </c>
      <c r="BS54" s="2">
        <v>0</v>
      </c>
      <c r="BT54" s="2">
        <v>0</v>
      </c>
      <c r="BU54" s="2">
        <v>50931017</v>
      </c>
      <c r="BV54" s="2">
        <v>12241902</v>
      </c>
      <c r="BW54" s="2">
        <v>0</v>
      </c>
      <c r="BX54" s="2">
        <v>4047548</v>
      </c>
      <c r="BY54" s="2">
        <v>4047548</v>
      </c>
      <c r="BZ54" s="2">
        <v>0</v>
      </c>
      <c r="CA54" s="2">
        <v>38570996</v>
      </c>
      <c r="CB54" s="2" t="b">
        <v>0</v>
      </c>
      <c r="CC54" s="2">
        <v>0</v>
      </c>
      <c r="CD54" s="2">
        <v>11551.33</v>
      </c>
      <c r="CE54" s="2">
        <v>10620.98</v>
      </c>
      <c r="CF54" s="2">
        <v>10935.32</v>
      </c>
      <c r="CG54" s="2">
        <v>13002.77</v>
      </c>
      <c r="CH54" s="4">
        <v>45327.530173611114</v>
      </c>
      <c r="CI54" s="4">
        <v>73415</v>
      </c>
    </row>
    <row r="55" spans="1:87" x14ac:dyDescent="0.35">
      <c r="A55" s="5">
        <v>111</v>
      </c>
      <c r="B55" s="3" t="s">
        <v>93</v>
      </c>
      <c r="C55" s="3" t="s">
        <v>112</v>
      </c>
      <c r="D55" s="2" t="s">
        <v>113</v>
      </c>
      <c r="E55" s="2">
        <v>9166</v>
      </c>
      <c r="F55" s="2">
        <v>9304</v>
      </c>
      <c r="G55" s="2">
        <v>9580</v>
      </c>
      <c r="H55" s="2">
        <v>11102</v>
      </c>
      <c r="I55" s="2">
        <v>1.0822000000000001</v>
      </c>
      <c r="J55" s="2">
        <v>9919</v>
      </c>
      <c r="K55" s="2">
        <v>10069</v>
      </c>
      <c r="L55" s="2">
        <v>10367</v>
      </c>
      <c r="M55" s="2">
        <v>12015</v>
      </c>
      <c r="N55" s="2">
        <v>1.1040000000000001</v>
      </c>
      <c r="O55" s="2">
        <v>1.026</v>
      </c>
      <c r="P55" s="2">
        <v>10951</v>
      </c>
      <c r="Q55" s="2">
        <v>12327</v>
      </c>
      <c r="R55" s="2">
        <v>1166.04</v>
      </c>
      <c r="S55" s="2">
        <v>805.93</v>
      </c>
      <c r="T55" s="2">
        <v>556.34</v>
      </c>
      <c r="U55" s="2">
        <v>1213.26</v>
      </c>
      <c r="V55" s="2">
        <v>3741.57</v>
      </c>
      <c r="W55" s="2">
        <v>1166.04</v>
      </c>
      <c r="X55" s="2">
        <v>805.93</v>
      </c>
      <c r="Y55" s="2">
        <v>556.34</v>
      </c>
      <c r="Z55" s="2">
        <v>1213.26</v>
      </c>
      <c r="AA55" s="2">
        <v>3741.57</v>
      </c>
      <c r="AB55" s="2">
        <v>12769304</v>
      </c>
      <c r="AC55" s="2">
        <v>8114909</v>
      </c>
      <c r="AD55" s="2">
        <v>5767577</v>
      </c>
      <c r="AE55" s="2">
        <v>14955856</v>
      </c>
      <c r="AF55" s="2">
        <v>41607646</v>
      </c>
      <c r="AG55" s="2">
        <v>0.39229999999999998</v>
      </c>
      <c r="AH55" s="2">
        <v>0.2</v>
      </c>
      <c r="AI55" s="2">
        <v>1001880</v>
      </c>
      <c r="AJ55" s="2">
        <v>636696</v>
      </c>
      <c r="AK55" s="2">
        <v>452524</v>
      </c>
      <c r="AL55" s="2">
        <v>1173436</v>
      </c>
      <c r="AM55" s="2">
        <v>3264536</v>
      </c>
      <c r="AN55" s="2">
        <v>0.39229999999999998</v>
      </c>
      <c r="AO55" s="2">
        <v>0</v>
      </c>
      <c r="AP55" s="2">
        <v>0.65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44872182</v>
      </c>
      <c r="AW55" s="2">
        <v>0</v>
      </c>
      <c r="AX55" s="2">
        <v>0</v>
      </c>
      <c r="AY55" s="2">
        <v>20703</v>
      </c>
      <c r="AZ55" s="2">
        <v>22405</v>
      </c>
      <c r="BA55" s="2">
        <v>0</v>
      </c>
      <c r="BB55" s="2">
        <v>0</v>
      </c>
      <c r="BC55" s="2">
        <v>260438</v>
      </c>
      <c r="BD55" s="2">
        <v>2813</v>
      </c>
      <c r="BE55" s="2">
        <v>3044</v>
      </c>
      <c r="BF55" s="2">
        <v>105.82</v>
      </c>
      <c r="BG55" s="2">
        <v>322116</v>
      </c>
      <c r="BH55" s="2">
        <v>604959</v>
      </c>
      <c r="BI55" s="2">
        <v>45477141</v>
      </c>
      <c r="BJ55" s="2">
        <v>0</v>
      </c>
      <c r="BK55" s="2">
        <v>45477141</v>
      </c>
      <c r="BL55" s="2">
        <v>26797079</v>
      </c>
      <c r="BM55" s="2">
        <v>18680062</v>
      </c>
      <c r="BN55" s="2">
        <v>748314</v>
      </c>
      <c r="BO55" s="2">
        <v>17931748</v>
      </c>
      <c r="BP55" s="2">
        <v>5306.47</v>
      </c>
      <c r="BQ55" s="2">
        <v>3741.57</v>
      </c>
      <c r="BR55" s="2">
        <v>19854529</v>
      </c>
      <c r="BS55" s="2">
        <v>0</v>
      </c>
      <c r="BT55" s="2">
        <v>0</v>
      </c>
      <c r="BU55" s="2">
        <v>26797079</v>
      </c>
      <c r="BV55" s="2">
        <v>748314</v>
      </c>
      <c r="BW55" s="2">
        <v>0</v>
      </c>
      <c r="BX55" s="2">
        <v>5184696</v>
      </c>
      <c r="BY55" s="2">
        <v>5184696</v>
      </c>
      <c r="BZ55" s="2">
        <v>0</v>
      </c>
      <c r="CA55" s="2">
        <v>17931748</v>
      </c>
      <c r="CB55" s="2" t="b">
        <v>0</v>
      </c>
      <c r="CC55" s="2">
        <v>0</v>
      </c>
      <c r="CD55" s="2">
        <v>11810.22</v>
      </c>
      <c r="CE55" s="2">
        <v>10859.01</v>
      </c>
      <c r="CF55" s="2">
        <v>11180.39</v>
      </c>
      <c r="CG55" s="2">
        <v>13294.18</v>
      </c>
      <c r="CH55" s="4">
        <v>45327.53020833333</v>
      </c>
      <c r="CI55" s="4">
        <v>73415</v>
      </c>
    </row>
    <row r="56" spans="1:87" x14ac:dyDescent="0.35">
      <c r="A56" s="5">
        <v>112</v>
      </c>
      <c r="B56" s="3" t="s">
        <v>93</v>
      </c>
      <c r="C56" s="3" t="s">
        <v>114</v>
      </c>
      <c r="D56" s="2" t="s">
        <v>115</v>
      </c>
      <c r="E56" s="2">
        <v>9166</v>
      </c>
      <c r="F56" s="2">
        <v>9304</v>
      </c>
      <c r="G56" s="2">
        <v>9580</v>
      </c>
      <c r="H56" s="2">
        <v>11102</v>
      </c>
      <c r="I56" s="2">
        <v>1.0822000000000001</v>
      </c>
      <c r="J56" s="2">
        <v>9919</v>
      </c>
      <c r="K56" s="2">
        <v>10069</v>
      </c>
      <c r="L56" s="2">
        <v>10367</v>
      </c>
      <c r="M56" s="2">
        <v>12015</v>
      </c>
      <c r="N56" s="2">
        <v>1.1040000000000001</v>
      </c>
      <c r="O56" s="2">
        <v>1.026</v>
      </c>
      <c r="P56" s="2">
        <v>10951</v>
      </c>
      <c r="Q56" s="2">
        <v>12327</v>
      </c>
      <c r="R56" s="2">
        <v>730.2</v>
      </c>
      <c r="S56" s="2">
        <v>593.63</v>
      </c>
      <c r="T56" s="2">
        <v>409.2</v>
      </c>
      <c r="U56" s="2">
        <v>0</v>
      </c>
      <c r="V56" s="2">
        <v>1733.03</v>
      </c>
      <c r="W56" s="2">
        <v>730.2</v>
      </c>
      <c r="X56" s="2">
        <v>593.63</v>
      </c>
      <c r="Y56" s="2">
        <v>409.2</v>
      </c>
      <c r="Z56" s="2">
        <v>0</v>
      </c>
      <c r="AA56" s="2">
        <v>1733.03</v>
      </c>
      <c r="AB56" s="2">
        <v>7996420</v>
      </c>
      <c r="AC56" s="2">
        <v>5977260</v>
      </c>
      <c r="AD56" s="2">
        <v>4242176</v>
      </c>
      <c r="AE56" s="2">
        <v>0</v>
      </c>
      <c r="AF56" s="2">
        <v>18215856</v>
      </c>
      <c r="AG56" s="2">
        <v>7.0599999999999996E-2</v>
      </c>
      <c r="AH56" s="2">
        <v>0.2</v>
      </c>
      <c r="AI56" s="2">
        <v>112909</v>
      </c>
      <c r="AJ56" s="2">
        <v>84399</v>
      </c>
      <c r="AK56" s="2">
        <v>59900</v>
      </c>
      <c r="AL56" s="2">
        <v>0</v>
      </c>
      <c r="AM56" s="2">
        <v>257208</v>
      </c>
      <c r="AN56" s="2">
        <v>7.0599999999999996E-2</v>
      </c>
      <c r="AO56" s="2">
        <v>0</v>
      </c>
      <c r="AP56" s="2">
        <v>0.65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18473064</v>
      </c>
      <c r="AW56" s="2">
        <v>0</v>
      </c>
      <c r="AX56" s="2">
        <v>0</v>
      </c>
      <c r="AY56" s="2">
        <v>32102</v>
      </c>
      <c r="AZ56" s="2">
        <v>34741</v>
      </c>
      <c r="BA56" s="2">
        <v>0</v>
      </c>
      <c r="BB56" s="2">
        <v>0</v>
      </c>
      <c r="BC56" s="2">
        <v>0</v>
      </c>
      <c r="BD56" s="2">
        <v>2813</v>
      </c>
      <c r="BE56" s="2">
        <v>3044</v>
      </c>
      <c r="BF56" s="2">
        <v>87</v>
      </c>
      <c r="BG56" s="2">
        <v>264828</v>
      </c>
      <c r="BH56" s="2">
        <v>299569</v>
      </c>
      <c r="BI56" s="2">
        <v>18772633</v>
      </c>
      <c r="BJ56" s="2">
        <v>0</v>
      </c>
      <c r="BK56" s="2">
        <v>18772633</v>
      </c>
      <c r="BL56" s="2">
        <v>13210231</v>
      </c>
      <c r="BM56" s="2">
        <v>5562402</v>
      </c>
      <c r="BN56" s="2">
        <v>346606</v>
      </c>
      <c r="BO56" s="2">
        <v>5215796</v>
      </c>
      <c r="BP56" s="2">
        <v>5035.21</v>
      </c>
      <c r="BQ56" s="2">
        <v>1733.03</v>
      </c>
      <c r="BR56" s="2">
        <v>8726170</v>
      </c>
      <c r="BS56" s="2">
        <v>0</v>
      </c>
      <c r="BT56" s="2">
        <v>0</v>
      </c>
      <c r="BU56" s="2">
        <v>13210231</v>
      </c>
      <c r="BV56" s="2">
        <v>346606</v>
      </c>
      <c r="BW56" s="2">
        <v>0</v>
      </c>
      <c r="BX56" s="2">
        <v>1345452</v>
      </c>
      <c r="BY56" s="2">
        <v>1345452</v>
      </c>
      <c r="BZ56" s="2">
        <v>0</v>
      </c>
      <c r="CA56" s="2">
        <v>5215796</v>
      </c>
      <c r="CB56" s="2" t="b">
        <v>0</v>
      </c>
      <c r="CC56" s="2">
        <v>0</v>
      </c>
      <c r="CD56" s="2">
        <v>11105.63</v>
      </c>
      <c r="CE56" s="2">
        <v>10211.17</v>
      </c>
      <c r="CF56" s="2">
        <v>10513.38</v>
      </c>
      <c r="CG56" s="2">
        <v>12501.06</v>
      </c>
      <c r="CH56" s="4">
        <v>45327.530243055553</v>
      </c>
      <c r="CI56" s="4">
        <v>73415</v>
      </c>
    </row>
    <row r="57" spans="1:87" x14ac:dyDescent="0.35">
      <c r="A57" s="5">
        <v>113</v>
      </c>
      <c r="B57" s="3" t="s">
        <v>93</v>
      </c>
      <c r="C57" s="3" t="s">
        <v>116</v>
      </c>
      <c r="D57" s="2" t="s">
        <v>117</v>
      </c>
      <c r="E57" s="2">
        <v>9166</v>
      </c>
      <c r="F57" s="2">
        <v>9304</v>
      </c>
      <c r="G57" s="2">
        <v>9580</v>
      </c>
      <c r="H57" s="2">
        <v>11102</v>
      </c>
      <c r="I57" s="2">
        <v>1.0822000000000001</v>
      </c>
      <c r="J57" s="2">
        <v>9919</v>
      </c>
      <c r="K57" s="2">
        <v>10069</v>
      </c>
      <c r="L57" s="2">
        <v>10367</v>
      </c>
      <c r="M57" s="2">
        <v>12015</v>
      </c>
      <c r="N57" s="2">
        <v>1.1040000000000001</v>
      </c>
      <c r="O57" s="2">
        <v>1.026</v>
      </c>
      <c r="P57" s="2">
        <v>10951</v>
      </c>
      <c r="Q57" s="2">
        <v>12327</v>
      </c>
      <c r="R57" s="2">
        <v>9175.0499999999993</v>
      </c>
      <c r="S57" s="2">
        <v>6574.89</v>
      </c>
      <c r="T57" s="2">
        <v>4378.75</v>
      </c>
      <c r="U57" s="2">
        <v>7524.57</v>
      </c>
      <c r="V57" s="2">
        <v>27653.26</v>
      </c>
      <c r="W57" s="2">
        <v>9175.0499999999993</v>
      </c>
      <c r="X57" s="2">
        <v>6574.89</v>
      </c>
      <c r="Y57" s="2">
        <v>4378.75</v>
      </c>
      <c r="Z57" s="2">
        <v>7524.57</v>
      </c>
      <c r="AA57" s="2">
        <v>27653.26</v>
      </c>
      <c r="AB57" s="2">
        <v>100475973</v>
      </c>
      <c r="AC57" s="2">
        <v>66202567</v>
      </c>
      <c r="AD57" s="2">
        <v>45394501</v>
      </c>
      <c r="AE57" s="2">
        <v>92755374</v>
      </c>
      <c r="AF57" s="2">
        <v>304828415</v>
      </c>
      <c r="AG57" s="2">
        <v>0.48520000000000002</v>
      </c>
      <c r="AH57" s="2">
        <v>0.2</v>
      </c>
      <c r="AI57" s="2">
        <v>9750188</v>
      </c>
      <c r="AJ57" s="2">
        <v>6424297</v>
      </c>
      <c r="AK57" s="2">
        <v>4405082</v>
      </c>
      <c r="AL57" s="2">
        <v>9000982</v>
      </c>
      <c r="AM57" s="2">
        <v>29580549</v>
      </c>
      <c r="AN57" s="2">
        <v>0.48520000000000002</v>
      </c>
      <c r="AO57" s="2">
        <v>0</v>
      </c>
      <c r="AP57" s="2">
        <v>0.65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334408964</v>
      </c>
      <c r="AW57" s="2">
        <v>0</v>
      </c>
      <c r="AX57" s="2">
        <v>1577821</v>
      </c>
      <c r="AY57" s="2">
        <v>2318216</v>
      </c>
      <c r="AZ57" s="2">
        <v>2508773</v>
      </c>
      <c r="BA57" s="2">
        <v>0</v>
      </c>
      <c r="BB57" s="2">
        <v>0</v>
      </c>
      <c r="BC57" s="2">
        <v>0</v>
      </c>
      <c r="BD57" s="2">
        <v>2813</v>
      </c>
      <c r="BE57" s="2">
        <v>3044</v>
      </c>
      <c r="BF57" s="2">
        <v>711.64</v>
      </c>
      <c r="BG57" s="2">
        <v>2166232</v>
      </c>
      <c r="BH57" s="2">
        <v>6252826</v>
      </c>
      <c r="BI57" s="2">
        <v>340661790</v>
      </c>
      <c r="BJ57" s="2">
        <v>0</v>
      </c>
      <c r="BK57" s="2">
        <v>340661790</v>
      </c>
      <c r="BL57" s="2">
        <v>175341118</v>
      </c>
      <c r="BM57" s="2">
        <v>165320672</v>
      </c>
      <c r="BN57" s="2">
        <v>20758934</v>
      </c>
      <c r="BO57" s="2">
        <v>144561738</v>
      </c>
      <c r="BP57" s="2">
        <v>5302.43</v>
      </c>
      <c r="BQ57" s="2">
        <v>27653.26</v>
      </c>
      <c r="BR57" s="2">
        <v>146629475</v>
      </c>
      <c r="BS57" s="2">
        <v>0</v>
      </c>
      <c r="BT57" s="2">
        <v>0</v>
      </c>
      <c r="BU57" s="2">
        <v>175341118</v>
      </c>
      <c r="BV57" s="2">
        <v>20758934</v>
      </c>
      <c r="BW57" s="2">
        <v>0</v>
      </c>
      <c r="BX57" s="2">
        <v>34433388</v>
      </c>
      <c r="BY57" s="2">
        <v>34433388</v>
      </c>
      <c r="BZ57" s="2">
        <v>0</v>
      </c>
      <c r="CA57" s="2">
        <v>144561738</v>
      </c>
      <c r="CB57" s="2" t="b">
        <v>0</v>
      </c>
      <c r="CC57" s="2">
        <v>0</v>
      </c>
      <c r="CD57" s="2">
        <v>12013.69</v>
      </c>
      <c r="CE57" s="2">
        <v>11046.1</v>
      </c>
      <c r="CF57" s="2">
        <v>11373.01</v>
      </c>
      <c r="CG57" s="2">
        <v>13523.21</v>
      </c>
      <c r="CH57" s="4">
        <v>45327.53025462963</v>
      </c>
      <c r="CI57" s="4">
        <v>73415</v>
      </c>
    </row>
    <row r="58" spans="1:87" x14ac:dyDescent="0.35">
      <c r="A58" s="5">
        <v>114</v>
      </c>
      <c r="B58" s="3" t="s">
        <v>93</v>
      </c>
      <c r="C58" s="3" t="s">
        <v>118</v>
      </c>
      <c r="D58" s="2" t="s">
        <v>119</v>
      </c>
      <c r="E58" s="2">
        <v>9166</v>
      </c>
      <c r="F58" s="2">
        <v>9304</v>
      </c>
      <c r="G58" s="2">
        <v>9580</v>
      </c>
      <c r="H58" s="2">
        <v>11102</v>
      </c>
      <c r="I58" s="2">
        <v>1.0822000000000001</v>
      </c>
      <c r="J58" s="2">
        <v>9919</v>
      </c>
      <c r="K58" s="2">
        <v>10069</v>
      </c>
      <c r="L58" s="2">
        <v>10367</v>
      </c>
      <c r="M58" s="2">
        <v>12015</v>
      </c>
      <c r="N58" s="2">
        <v>1.1040000000000001</v>
      </c>
      <c r="O58" s="2">
        <v>1.026</v>
      </c>
      <c r="P58" s="2">
        <v>10951</v>
      </c>
      <c r="Q58" s="2">
        <v>12327</v>
      </c>
      <c r="R58" s="2">
        <v>2123.5100000000002</v>
      </c>
      <c r="S58" s="2">
        <v>1610.16</v>
      </c>
      <c r="T58" s="2">
        <v>1070.26</v>
      </c>
      <c r="U58" s="2">
        <v>0</v>
      </c>
      <c r="V58" s="2">
        <v>4803.93</v>
      </c>
      <c r="W58" s="2">
        <v>2123.5100000000002</v>
      </c>
      <c r="X58" s="2">
        <v>1610.16</v>
      </c>
      <c r="Y58" s="2">
        <v>1070.26</v>
      </c>
      <c r="Z58" s="2">
        <v>0</v>
      </c>
      <c r="AA58" s="2">
        <v>4803.93</v>
      </c>
      <c r="AB58" s="2">
        <v>23254558</v>
      </c>
      <c r="AC58" s="2">
        <v>16212701</v>
      </c>
      <c r="AD58" s="2">
        <v>11095385</v>
      </c>
      <c r="AE58" s="2">
        <v>0</v>
      </c>
      <c r="AF58" s="2">
        <v>50562644</v>
      </c>
      <c r="AG58" s="2">
        <v>0.44640000000000002</v>
      </c>
      <c r="AH58" s="2">
        <v>0.2</v>
      </c>
      <c r="AI58" s="2">
        <v>2076167</v>
      </c>
      <c r="AJ58" s="2">
        <v>1447470</v>
      </c>
      <c r="AK58" s="2">
        <v>990596</v>
      </c>
      <c r="AL58" s="2">
        <v>0</v>
      </c>
      <c r="AM58" s="2">
        <v>4514233</v>
      </c>
      <c r="AN58" s="2">
        <v>0.44640000000000002</v>
      </c>
      <c r="AO58" s="2">
        <v>0</v>
      </c>
      <c r="AP58" s="2">
        <v>0.65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55076877</v>
      </c>
      <c r="AW58" s="2">
        <v>0</v>
      </c>
      <c r="AX58" s="2">
        <v>217772</v>
      </c>
      <c r="AY58" s="2">
        <v>29977</v>
      </c>
      <c r="AZ58" s="2">
        <v>32441</v>
      </c>
      <c r="BA58" s="2">
        <v>0</v>
      </c>
      <c r="BB58" s="2">
        <v>0</v>
      </c>
      <c r="BC58" s="2">
        <v>0</v>
      </c>
      <c r="BD58" s="2">
        <v>2813</v>
      </c>
      <c r="BE58" s="2">
        <v>3044</v>
      </c>
      <c r="BF58" s="2">
        <v>166.86</v>
      </c>
      <c r="BG58" s="2">
        <v>507922</v>
      </c>
      <c r="BH58" s="2">
        <v>758135</v>
      </c>
      <c r="BI58" s="2">
        <v>55835012</v>
      </c>
      <c r="BJ58" s="2">
        <v>0</v>
      </c>
      <c r="BK58" s="2">
        <v>55835012</v>
      </c>
      <c r="BL58" s="2">
        <v>23778155</v>
      </c>
      <c r="BM58" s="2">
        <v>32056857</v>
      </c>
      <c r="BN58" s="2">
        <v>9134962</v>
      </c>
      <c r="BO58" s="2">
        <v>22921895</v>
      </c>
      <c r="BP58" s="2">
        <v>5122.8999999999996</v>
      </c>
      <c r="BQ58" s="2">
        <v>4803.93</v>
      </c>
      <c r="BR58" s="2">
        <v>24610053</v>
      </c>
      <c r="BS58" s="2">
        <v>0</v>
      </c>
      <c r="BT58" s="2">
        <v>0</v>
      </c>
      <c r="BU58" s="2">
        <v>23778155</v>
      </c>
      <c r="BV58" s="2">
        <v>9134962</v>
      </c>
      <c r="BW58" s="2">
        <v>0</v>
      </c>
      <c r="BX58" s="2">
        <v>3140865</v>
      </c>
      <c r="BY58" s="2">
        <v>3140865</v>
      </c>
      <c r="BZ58" s="2">
        <v>0</v>
      </c>
      <c r="CA58" s="2">
        <v>22921895</v>
      </c>
      <c r="CB58" s="2" t="b">
        <v>0</v>
      </c>
      <c r="CC58" s="2">
        <v>0</v>
      </c>
      <c r="CD58" s="2">
        <v>11928.71</v>
      </c>
      <c r="CE58" s="2">
        <v>10967.96</v>
      </c>
      <c r="CF58" s="2">
        <v>11292.57</v>
      </c>
      <c r="CG58" s="2">
        <v>13427.55</v>
      </c>
      <c r="CH58" s="4">
        <v>45327.530277777776</v>
      </c>
      <c r="CI58" s="4">
        <v>73415</v>
      </c>
    </row>
    <row r="59" spans="1:87" x14ac:dyDescent="0.35">
      <c r="A59" s="5">
        <v>115</v>
      </c>
      <c r="B59" s="3" t="s">
        <v>93</v>
      </c>
      <c r="C59" s="3" t="s">
        <v>120</v>
      </c>
      <c r="D59" s="2" t="s">
        <v>121</v>
      </c>
      <c r="E59" s="2">
        <v>9166</v>
      </c>
      <c r="F59" s="2">
        <v>9304</v>
      </c>
      <c r="G59" s="2">
        <v>9580</v>
      </c>
      <c r="H59" s="2">
        <v>11102</v>
      </c>
      <c r="I59" s="2">
        <v>1.0822000000000001</v>
      </c>
      <c r="J59" s="2">
        <v>9919</v>
      </c>
      <c r="K59" s="2">
        <v>10069</v>
      </c>
      <c r="L59" s="2">
        <v>10367</v>
      </c>
      <c r="M59" s="2">
        <v>12015</v>
      </c>
      <c r="N59" s="2">
        <v>1.1040000000000001</v>
      </c>
      <c r="O59" s="2">
        <v>1.026</v>
      </c>
      <c r="P59" s="2">
        <v>10951</v>
      </c>
      <c r="Q59" s="2">
        <v>12327</v>
      </c>
      <c r="R59" s="2">
        <v>1133.51</v>
      </c>
      <c r="S59" s="2">
        <v>799.32</v>
      </c>
      <c r="T59" s="2">
        <v>532.84</v>
      </c>
      <c r="U59" s="2">
        <v>0.71</v>
      </c>
      <c r="V59" s="2">
        <v>2466.38</v>
      </c>
      <c r="W59" s="2">
        <v>1133.51</v>
      </c>
      <c r="X59" s="2">
        <v>799.32</v>
      </c>
      <c r="Y59" s="2">
        <v>532.84</v>
      </c>
      <c r="Z59" s="2">
        <v>0.71</v>
      </c>
      <c r="AA59" s="2">
        <v>2466.38</v>
      </c>
      <c r="AB59" s="2">
        <v>12413068</v>
      </c>
      <c r="AC59" s="2">
        <v>8048353</v>
      </c>
      <c r="AD59" s="2">
        <v>5523952</v>
      </c>
      <c r="AE59" s="2">
        <v>8752</v>
      </c>
      <c r="AF59" s="2">
        <v>25994125</v>
      </c>
      <c r="AG59" s="2">
        <v>4.0399999999999998E-2</v>
      </c>
      <c r="AH59" s="2">
        <v>0.2</v>
      </c>
      <c r="AI59" s="2">
        <v>100298</v>
      </c>
      <c r="AJ59" s="2">
        <v>65031</v>
      </c>
      <c r="AK59" s="2">
        <v>44634</v>
      </c>
      <c r="AL59" s="2">
        <v>71</v>
      </c>
      <c r="AM59" s="2">
        <v>210034</v>
      </c>
      <c r="AN59" s="2">
        <v>4.0399999999999998E-2</v>
      </c>
      <c r="AO59" s="2">
        <v>0</v>
      </c>
      <c r="AP59" s="2">
        <v>0.65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26204159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2813</v>
      </c>
      <c r="BE59" s="2">
        <v>3044</v>
      </c>
      <c r="BF59" s="2">
        <v>113.77</v>
      </c>
      <c r="BG59" s="2">
        <v>346316</v>
      </c>
      <c r="BH59" s="2">
        <v>346316</v>
      </c>
      <c r="BI59" s="2">
        <v>26550475</v>
      </c>
      <c r="BJ59" s="2">
        <v>0</v>
      </c>
      <c r="BK59" s="2">
        <v>26550475</v>
      </c>
      <c r="BL59" s="2">
        <v>17579192</v>
      </c>
      <c r="BM59" s="2">
        <v>8971283</v>
      </c>
      <c r="BN59" s="2">
        <v>493276</v>
      </c>
      <c r="BO59" s="2">
        <v>8478007</v>
      </c>
      <c r="BP59" s="2">
        <v>5051.53</v>
      </c>
      <c r="BQ59" s="2">
        <v>2466.38</v>
      </c>
      <c r="BR59" s="2">
        <v>12458993</v>
      </c>
      <c r="BS59" s="2">
        <v>0</v>
      </c>
      <c r="BT59" s="2">
        <v>0</v>
      </c>
      <c r="BU59" s="2">
        <v>17579192</v>
      </c>
      <c r="BV59" s="2">
        <v>493276</v>
      </c>
      <c r="BW59" s="2">
        <v>0</v>
      </c>
      <c r="BX59" s="2">
        <v>1781523</v>
      </c>
      <c r="BY59" s="2">
        <v>1781523</v>
      </c>
      <c r="BZ59" s="2">
        <v>0</v>
      </c>
      <c r="CA59" s="2">
        <v>8478007</v>
      </c>
      <c r="CB59" s="2" t="b">
        <v>0</v>
      </c>
      <c r="CC59" s="2">
        <v>0</v>
      </c>
      <c r="CD59" s="2">
        <v>11039.48</v>
      </c>
      <c r="CE59" s="2">
        <v>10150.36</v>
      </c>
      <c r="CF59" s="2">
        <v>10450.77</v>
      </c>
      <c r="CG59" s="2">
        <v>12426.6</v>
      </c>
      <c r="CH59" s="4">
        <v>45327.530289351853</v>
      </c>
      <c r="CI59" s="4">
        <v>73415</v>
      </c>
    </row>
    <row r="60" spans="1:87" x14ac:dyDescent="0.35">
      <c r="A60" s="5">
        <v>116</v>
      </c>
      <c r="B60" s="3" t="s">
        <v>93</v>
      </c>
      <c r="C60" s="3" t="s">
        <v>122</v>
      </c>
      <c r="D60" s="2" t="s">
        <v>123</v>
      </c>
      <c r="E60" s="2">
        <v>9166</v>
      </c>
      <c r="F60" s="2">
        <v>9304</v>
      </c>
      <c r="G60" s="2">
        <v>9580</v>
      </c>
      <c r="H60" s="2">
        <v>11102</v>
      </c>
      <c r="I60" s="2">
        <v>1.0822000000000001</v>
      </c>
      <c r="J60" s="2">
        <v>9919</v>
      </c>
      <c r="K60" s="2">
        <v>10069</v>
      </c>
      <c r="L60" s="2">
        <v>10367</v>
      </c>
      <c r="M60" s="2">
        <v>12015</v>
      </c>
      <c r="N60" s="2">
        <v>1.1040000000000001</v>
      </c>
      <c r="O60" s="2">
        <v>1.026</v>
      </c>
      <c r="P60" s="2">
        <v>10951</v>
      </c>
      <c r="Q60" s="2">
        <v>12327</v>
      </c>
      <c r="R60" s="2">
        <v>2874.77</v>
      </c>
      <c r="S60" s="2">
        <v>2274.62</v>
      </c>
      <c r="T60" s="2">
        <v>1549.93</v>
      </c>
      <c r="U60" s="2">
        <v>3517.29</v>
      </c>
      <c r="V60" s="2">
        <v>10216.61</v>
      </c>
      <c r="W60" s="2">
        <v>2874.77</v>
      </c>
      <c r="X60" s="2">
        <v>2274.62</v>
      </c>
      <c r="Y60" s="2">
        <v>1549.93</v>
      </c>
      <c r="Z60" s="2">
        <v>3517.29</v>
      </c>
      <c r="AA60" s="2">
        <v>10216.61</v>
      </c>
      <c r="AB60" s="2">
        <v>31481606</v>
      </c>
      <c r="AC60" s="2">
        <v>22903149</v>
      </c>
      <c r="AD60" s="2">
        <v>16068124</v>
      </c>
      <c r="AE60" s="2">
        <v>43357634</v>
      </c>
      <c r="AF60" s="2">
        <v>113810513</v>
      </c>
      <c r="AG60" s="2">
        <v>0.81140000000000001</v>
      </c>
      <c r="AH60" s="2">
        <v>0.2</v>
      </c>
      <c r="AI60" s="2">
        <v>5108835</v>
      </c>
      <c r="AJ60" s="2">
        <v>3716723</v>
      </c>
      <c r="AK60" s="2">
        <v>2607535</v>
      </c>
      <c r="AL60" s="2">
        <v>7036077</v>
      </c>
      <c r="AM60" s="2">
        <v>18469170</v>
      </c>
      <c r="AN60" s="2">
        <v>0.81140000000000001</v>
      </c>
      <c r="AO60" s="2">
        <v>0.26140000000000002</v>
      </c>
      <c r="AP60" s="2">
        <v>0.65</v>
      </c>
      <c r="AQ60" s="2">
        <v>5349040</v>
      </c>
      <c r="AR60" s="2">
        <v>3891474</v>
      </c>
      <c r="AS60" s="2">
        <v>2730135</v>
      </c>
      <c r="AT60" s="2">
        <v>7366896</v>
      </c>
      <c r="AU60" s="2">
        <v>19337545</v>
      </c>
      <c r="AV60" s="2">
        <v>151617228</v>
      </c>
      <c r="AW60" s="2">
        <v>0</v>
      </c>
      <c r="AX60" s="2">
        <v>0</v>
      </c>
      <c r="AY60" s="2">
        <v>502579</v>
      </c>
      <c r="AZ60" s="2">
        <v>543891</v>
      </c>
      <c r="BA60" s="2">
        <v>0</v>
      </c>
      <c r="BB60" s="2">
        <v>0</v>
      </c>
      <c r="BC60" s="2">
        <v>0</v>
      </c>
      <c r="BD60" s="2">
        <v>2813</v>
      </c>
      <c r="BE60" s="2">
        <v>3044</v>
      </c>
      <c r="BF60" s="2">
        <v>223.57</v>
      </c>
      <c r="BG60" s="2">
        <v>680547</v>
      </c>
      <c r="BH60" s="2">
        <v>1224438</v>
      </c>
      <c r="BI60" s="2">
        <v>152841666</v>
      </c>
      <c r="BJ60" s="2">
        <v>0</v>
      </c>
      <c r="BK60" s="2">
        <v>152841666</v>
      </c>
      <c r="BL60" s="2">
        <v>24921804</v>
      </c>
      <c r="BM60" s="2">
        <v>127919862</v>
      </c>
      <c r="BN60" s="2">
        <v>36007105</v>
      </c>
      <c r="BO60" s="2">
        <v>91912757</v>
      </c>
      <c r="BP60" s="2">
        <v>5404.62</v>
      </c>
      <c r="BQ60" s="2">
        <v>10216.61</v>
      </c>
      <c r="BR60" s="2">
        <v>55216895</v>
      </c>
      <c r="BS60" s="2">
        <v>0</v>
      </c>
      <c r="BT60" s="2">
        <v>0</v>
      </c>
      <c r="BU60" s="2">
        <v>24921804</v>
      </c>
      <c r="BV60" s="2">
        <v>36007105</v>
      </c>
      <c r="BW60" s="2">
        <v>0</v>
      </c>
      <c r="BX60" s="2">
        <v>11095949</v>
      </c>
      <c r="BY60" s="2">
        <v>11095949</v>
      </c>
      <c r="BZ60" s="2">
        <v>0</v>
      </c>
      <c r="CA60" s="2">
        <v>91912757</v>
      </c>
      <c r="CB60" s="2" t="b">
        <v>0</v>
      </c>
      <c r="CC60" s="2">
        <v>0</v>
      </c>
      <c r="CD60" s="2">
        <v>14588.81</v>
      </c>
      <c r="CE60" s="2">
        <v>13413.82</v>
      </c>
      <c r="CF60" s="2">
        <v>13810.81</v>
      </c>
      <c r="CG60" s="2">
        <v>16421.91</v>
      </c>
      <c r="CH60" s="4">
        <v>45327.530324074076</v>
      </c>
      <c r="CI60" s="4">
        <v>73415</v>
      </c>
    </row>
    <row r="61" spans="1:87" x14ac:dyDescent="0.35">
      <c r="A61" s="5">
        <v>117</v>
      </c>
      <c r="B61" s="3" t="s">
        <v>93</v>
      </c>
      <c r="C61" s="3" t="s">
        <v>124</v>
      </c>
      <c r="D61" s="2" t="s">
        <v>125</v>
      </c>
      <c r="E61" s="2">
        <v>9166</v>
      </c>
      <c r="F61" s="2">
        <v>9304</v>
      </c>
      <c r="G61" s="2">
        <v>9580</v>
      </c>
      <c r="H61" s="2">
        <v>11102</v>
      </c>
      <c r="I61" s="2">
        <v>1.0822000000000001</v>
      </c>
      <c r="J61" s="2">
        <v>9919</v>
      </c>
      <c r="K61" s="2">
        <v>10069</v>
      </c>
      <c r="L61" s="2">
        <v>10367</v>
      </c>
      <c r="M61" s="2">
        <v>12015</v>
      </c>
      <c r="N61" s="2">
        <v>1.1040000000000001</v>
      </c>
      <c r="O61" s="2">
        <v>1.026</v>
      </c>
      <c r="P61" s="2">
        <v>10951</v>
      </c>
      <c r="Q61" s="2">
        <v>12327</v>
      </c>
      <c r="R61" s="2">
        <v>8177.84</v>
      </c>
      <c r="S61" s="2">
        <v>5708.82</v>
      </c>
      <c r="T61" s="2">
        <v>3214.24</v>
      </c>
      <c r="U61" s="2">
        <v>7625.63</v>
      </c>
      <c r="V61" s="2">
        <v>24726.53</v>
      </c>
      <c r="W61" s="2">
        <v>8177.84</v>
      </c>
      <c r="X61" s="2">
        <v>5708.82</v>
      </c>
      <c r="Y61" s="2">
        <v>3214.24</v>
      </c>
      <c r="Z61" s="2">
        <v>7625.63</v>
      </c>
      <c r="AA61" s="2">
        <v>24726.53</v>
      </c>
      <c r="AB61" s="2">
        <v>89555526</v>
      </c>
      <c r="AC61" s="2">
        <v>57482109</v>
      </c>
      <c r="AD61" s="2">
        <v>33322026</v>
      </c>
      <c r="AE61" s="2">
        <v>94001141</v>
      </c>
      <c r="AF61" s="2">
        <v>274360802</v>
      </c>
      <c r="AG61" s="2">
        <v>0.69140000000000001</v>
      </c>
      <c r="AH61" s="2">
        <v>0.2</v>
      </c>
      <c r="AI61" s="2">
        <v>12383738</v>
      </c>
      <c r="AJ61" s="2">
        <v>7948626</v>
      </c>
      <c r="AK61" s="2">
        <v>4607770</v>
      </c>
      <c r="AL61" s="2">
        <v>12998478</v>
      </c>
      <c r="AM61" s="2">
        <v>37938612</v>
      </c>
      <c r="AN61" s="2">
        <v>0.69140000000000001</v>
      </c>
      <c r="AO61" s="2">
        <v>0.1414</v>
      </c>
      <c r="AP61" s="2">
        <v>0.65</v>
      </c>
      <c r="AQ61" s="2">
        <v>8231048</v>
      </c>
      <c r="AR61" s="2">
        <v>5283181</v>
      </c>
      <c r="AS61" s="2">
        <v>3062627</v>
      </c>
      <c r="AT61" s="2">
        <v>8639645</v>
      </c>
      <c r="AU61" s="2">
        <v>25216501</v>
      </c>
      <c r="AV61" s="2">
        <v>337515915</v>
      </c>
      <c r="AW61" s="2">
        <v>0</v>
      </c>
      <c r="AX61" s="2">
        <v>2787535</v>
      </c>
      <c r="AY61" s="2">
        <v>1915510</v>
      </c>
      <c r="AZ61" s="2">
        <v>2072965</v>
      </c>
      <c r="BA61" s="2">
        <v>0</v>
      </c>
      <c r="BB61" s="2">
        <v>0</v>
      </c>
      <c r="BC61" s="2">
        <v>0</v>
      </c>
      <c r="BD61" s="2">
        <v>2813</v>
      </c>
      <c r="BE61" s="2">
        <v>3044</v>
      </c>
      <c r="BF61" s="2">
        <v>574.37</v>
      </c>
      <c r="BG61" s="2">
        <v>1748382</v>
      </c>
      <c r="BH61" s="2">
        <v>6608882</v>
      </c>
      <c r="BI61" s="2">
        <v>344124797</v>
      </c>
      <c r="BJ61" s="2">
        <v>0</v>
      </c>
      <c r="BK61" s="2">
        <v>344124797</v>
      </c>
      <c r="BL61" s="2">
        <v>114898276</v>
      </c>
      <c r="BM61" s="2">
        <v>229226521</v>
      </c>
      <c r="BN61" s="2">
        <v>62230222</v>
      </c>
      <c r="BO61" s="2">
        <v>166996299</v>
      </c>
      <c r="BP61" s="2">
        <v>5356.35</v>
      </c>
      <c r="BQ61" s="2">
        <v>24726.53</v>
      </c>
      <c r="BR61" s="2">
        <v>132443949</v>
      </c>
      <c r="BS61" s="2">
        <v>0</v>
      </c>
      <c r="BT61" s="2">
        <v>0</v>
      </c>
      <c r="BU61" s="2">
        <v>114898276</v>
      </c>
      <c r="BV61" s="2">
        <v>62230222</v>
      </c>
      <c r="BW61" s="2">
        <v>0</v>
      </c>
      <c r="BX61" s="2">
        <v>31592543</v>
      </c>
      <c r="BY61" s="2">
        <v>31592543</v>
      </c>
      <c r="BZ61" s="2">
        <v>0</v>
      </c>
      <c r="CA61" s="2">
        <v>166996299</v>
      </c>
      <c r="CB61" s="2" t="b">
        <v>0</v>
      </c>
      <c r="CC61" s="2">
        <v>0</v>
      </c>
      <c r="CD61" s="2">
        <v>13471.81</v>
      </c>
      <c r="CE61" s="2">
        <v>12386.78</v>
      </c>
      <c r="CF61" s="2">
        <v>12753.38</v>
      </c>
      <c r="CG61" s="2">
        <v>15164.55</v>
      </c>
      <c r="CH61" s="4">
        <v>45327.53052083333</v>
      </c>
      <c r="CI61" s="4">
        <v>73415</v>
      </c>
    </row>
    <row r="62" spans="1:87" x14ac:dyDescent="0.35">
      <c r="A62" s="5">
        <v>118</v>
      </c>
      <c r="B62" s="3" t="s">
        <v>93</v>
      </c>
      <c r="C62" s="3" t="s">
        <v>126</v>
      </c>
      <c r="D62" s="2" t="s">
        <v>127</v>
      </c>
      <c r="E62" s="2">
        <v>9166</v>
      </c>
      <c r="F62" s="2">
        <v>9304</v>
      </c>
      <c r="G62" s="2">
        <v>9580</v>
      </c>
      <c r="H62" s="2">
        <v>11102</v>
      </c>
      <c r="I62" s="2">
        <v>1.0822000000000001</v>
      </c>
      <c r="J62" s="2">
        <v>9919</v>
      </c>
      <c r="K62" s="2">
        <v>10069</v>
      </c>
      <c r="L62" s="2">
        <v>10367</v>
      </c>
      <c r="M62" s="2">
        <v>12015</v>
      </c>
      <c r="N62" s="2">
        <v>1.1040000000000001</v>
      </c>
      <c r="O62" s="2">
        <v>1.026</v>
      </c>
      <c r="P62" s="2">
        <v>10951</v>
      </c>
      <c r="Q62" s="2">
        <v>12327</v>
      </c>
      <c r="R62" s="2">
        <v>7743.78</v>
      </c>
      <c r="S62" s="2">
        <v>6566.7</v>
      </c>
      <c r="T62" s="2">
        <v>4805.2299999999996</v>
      </c>
      <c r="U62" s="2">
        <v>10325.31</v>
      </c>
      <c r="V62" s="2">
        <v>29441.02</v>
      </c>
      <c r="W62" s="2">
        <v>7743.78</v>
      </c>
      <c r="X62" s="2">
        <v>6566.7</v>
      </c>
      <c r="Y62" s="2">
        <v>4805.2299999999996</v>
      </c>
      <c r="Z62" s="2">
        <v>10325.31</v>
      </c>
      <c r="AA62" s="2">
        <v>29441.02</v>
      </c>
      <c r="AB62" s="2">
        <v>84802135</v>
      </c>
      <c r="AC62" s="2">
        <v>66120102</v>
      </c>
      <c r="AD62" s="2">
        <v>49815819</v>
      </c>
      <c r="AE62" s="2">
        <v>127280096</v>
      </c>
      <c r="AF62" s="2">
        <v>328018152</v>
      </c>
      <c r="AG62" s="2">
        <v>0.1036</v>
      </c>
      <c r="AH62" s="2">
        <v>0.2</v>
      </c>
      <c r="AI62" s="2">
        <v>1757100</v>
      </c>
      <c r="AJ62" s="2">
        <v>1370009</v>
      </c>
      <c r="AK62" s="2">
        <v>1032184</v>
      </c>
      <c r="AL62" s="2">
        <v>2637244</v>
      </c>
      <c r="AM62" s="2">
        <v>6796537</v>
      </c>
      <c r="AN62" s="2">
        <v>0.1036</v>
      </c>
      <c r="AO62" s="2">
        <v>0</v>
      </c>
      <c r="AP62" s="2">
        <v>0.65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334814689</v>
      </c>
      <c r="AW62" s="2">
        <v>0</v>
      </c>
      <c r="AX62" s="2">
        <v>1171995</v>
      </c>
      <c r="AY62" s="2">
        <v>593967</v>
      </c>
      <c r="AZ62" s="2">
        <v>642791</v>
      </c>
      <c r="BA62" s="2">
        <v>0</v>
      </c>
      <c r="BB62" s="2">
        <v>0</v>
      </c>
      <c r="BC62" s="2">
        <v>0</v>
      </c>
      <c r="BD62" s="2">
        <v>2813</v>
      </c>
      <c r="BE62" s="2">
        <v>3044</v>
      </c>
      <c r="BF62" s="2">
        <v>728.31</v>
      </c>
      <c r="BG62" s="2">
        <v>2216976</v>
      </c>
      <c r="BH62" s="2">
        <v>4031762</v>
      </c>
      <c r="BI62" s="2">
        <v>338846451</v>
      </c>
      <c r="BJ62" s="2">
        <v>0</v>
      </c>
      <c r="BK62" s="2">
        <v>338846451</v>
      </c>
      <c r="BL62" s="2">
        <v>235982250</v>
      </c>
      <c r="BM62" s="2">
        <v>102864201</v>
      </c>
      <c r="BN62" s="2">
        <v>5888204</v>
      </c>
      <c r="BO62" s="2">
        <v>96975997</v>
      </c>
      <c r="BP62" s="2">
        <v>5269.58</v>
      </c>
      <c r="BQ62" s="2">
        <v>29441.02</v>
      </c>
      <c r="BR62" s="2">
        <v>155141810</v>
      </c>
      <c r="BS62" s="2">
        <v>0</v>
      </c>
      <c r="BT62" s="2">
        <v>0</v>
      </c>
      <c r="BU62" s="2">
        <v>235982250</v>
      </c>
      <c r="BV62" s="2">
        <v>5888204</v>
      </c>
      <c r="BW62" s="2">
        <v>0</v>
      </c>
      <c r="BX62" s="2">
        <v>16285031</v>
      </c>
      <c r="BY62" s="2">
        <v>16285031</v>
      </c>
      <c r="BZ62" s="2">
        <v>0</v>
      </c>
      <c r="CA62" s="2">
        <v>96975997</v>
      </c>
      <c r="CB62" s="2" t="b">
        <v>0</v>
      </c>
      <c r="CC62" s="2">
        <v>0</v>
      </c>
      <c r="CD62" s="2">
        <v>11177.9</v>
      </c>
      <c r="CE62" s="2">
        <v>10277.629999999999</v>
      </c>
      <c r="CF62" s="2">
        <v>10581.8</v>
      </c>
      <c r="CG62" s="2">
        <v>12582.42</v>
      </c>
      <c r="CH62" s="4">
        <v>45327.530405092592</v>
      </c>
      <c r="CI62" s="4">
        <v>73415</v>
      </c>
    </row>
    <row r="63" spans="1:87" x14ac:dyDescent="0.35">
      <c r="A63" s="5">
        <v>119</v>
      </c>
      <c r="B63" s="3" t="s">
        <v>93</v>
      </c>
      <c r="C63" s="3" t="s">
        <v>128</v>
      </c>
      <c r="D63" s="2" t="s">
        <v>129</v>
      </c>
      <c r="E63" s="2">
        <v>9166</v>
      </c>
      <c r="F63" s="2">
        <v>9304</v>
      </c>
      <c r="G63" s="2">
        <v>9580</v>
      </c>
      <c r="H63" s="2">
        <v>11102</v>
      </c>
      <c r="I63" s="2">
        <v>1.0822000000000001</v>
      </c>
      <c r="J63" s="2">
        <v>9919</v>
      </c>
      <c r="K63" s="2">
        <v>10069</v>
      </c>
      <c r="L63" s="2">
        <v>10367</v>
      </c>
      <c r="M63" s="2">
        <v>12015</v>
      </c>
      <c r="N63" s="2">
        <v>1.1040000000000001</v>
      </c>
      <c r="O63" s="2">
        <v>1.026</v>
      </c>
      <c r="P63" s="2">
        <v>10951</v>
      </c>
      <c r="Q63" s="2">
        <v>12327</v>
      </c>
      <c r="R63" s="2">
        <v>1571.02</v>
      </c>
      <c r="S63" s="2">
        <v>1091.02</v>
      </c>
      <c r="T63" s="2">
        <v>747.46</v>
      </c>
      <c r="U63" s="2">
        <v>0</v>
      </c>
      <c r="V63" s="2">
        <v>3409.5</v>
      </c>
      <c r="W63" s="2">
        <v>1571.02</v>
      </c>
      <c r="X63" s="2">
        <v>1091.02</v>
      </c>
      <c r="Y63" s="2">
        <v>747.46</v>
      </c>
      <c r="Z63" s="2">
        <v>0</v>
      </c>
      <c r="AA63" s="2">
        <v>3409.5</v>
      </c>
      <c r="AB63" s="2">
        <v>17204240</v>
      </c>
      <c r="AC63" s="2">
        <v>10985480</v>
      </c>
      <c r="AD63" s="2">
        <v>7748918</v>
      </c>
      <c r="AE63" s="2">
        <v>0</v>
      </c>
      <c r="AF63" s="2">
        <v>35938638</v>
      </c>
      <c r="AG63" s="2">
        <v>0.21779999999999999</v>
      </c>
      <c r="AH63" s="2">
        <v>0.2</v>
      </c>
      <c r="AI63" s="2">
        <v>749417</v>
      </c>
      <c r="AJ63" s="2">
        <v>478528</v>
      </c>
      <c r="AK63" s="2">
        <v>337543</v>
      </c>
      <c r="AL63" s="2">
        <v>0</v>
      </c>
      <c r="AM63" s="2">
        <v>1565488</v>
      </c>
      <c r="AN63" s="2">
        <v>0.21779999999999999</v>
      </c>
      <c r="AO63" s="2">
        <v>0</v>
      </c>
      <c r="AP63" s="2">
        <v>0.65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37504126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2813</v>
      </c>
      <c r="BE63" s="2">
        <v>3044</v>
      </c>
      <c r="BF63" s="2">
        <v>139.61000000000001</v>
      </c>
      <c r="BG63" s="2">
        <v>424973</v>
      </c>
      <c r="BH63" s="2">
        <v>424973</v>
      </c>
      <c r="BI63" s="2">
        <v>37929099</v>
      </c>
      <c r="BJ63" s="2">
        <v>0</v>
      </c>
      <c r="BK63" s="2">
        <v>37929099</v>
      </c>
      <c r="BL63" s="2">
        <v>34024408</v>
      </c>
      <c r="BM63" s="2">
        <v>3904691</v>
      </c>
      <c r="BN63" s="2">
        <v>681900</v>
      </c>
      <c r="BO63" s="2">
        <v>3222791</v>
      </c>
      <c r="BP63" s="2">
        <v>5063.38</v>
      </c>
      <c r="BQ63" s="2">
        <v>3409.5</v>
      </c>
      <c r="BR63" s="2">
        <v>17263594</v>
      </c>
      <c r="BS63" s="2">
        <v>0</v>
      </c>
      <c r="BT63" s="2">
        <v>0</v>
      </c>
      <c r="BU63" s="2">
        <v>34024408</v>
      </c>
      <c r="BV63" s="2">
        <v>681900</v>
      </c>
      <c r="BW63" s="2">
        <v>0</v>
      </c>
      <c r="BX63" s="2">
        <v>2481328</v>
      </c>
      <c r="BY63" s="2">
        <v>2481328</v>
      </c>
      <c r="BZ63" s="2">
        <v>0</v>
      </c>
      <c r="CA63" s="2">
        <v>3222791</v>
      </c>
      <c r="CB63" s="2" t="b">
        <v>0</v>
      </c>
      <c r="CC63" s="2">
        <v>0</v>
      </c>
      <c r="CD63" s="2">
        <v>11428.03</v>
      </c>
      <c r="CE63" s="2">
        <v>10507.61</v>
      </c>
      <c r="CF63" s="2">
        <v>10818.59</v>
      </c>
      <c r="CG63" s="2">
        <v>12863.96</v>
      </c>
      <c r="CH63" s="4">
        <v>45327.530509259261</v>
      </c>
      <c r="CI63" s="4">
        <v>73415</v>
      </c>
    </row>
    <row r="64" spans="1:87" x14ac:dyDescent="0.35">
      <c r="A64" s="5">
        <v>120</v>
      </c>
      <c r="B64" s="3" t="s">
        <v>130</v>
      </c>
      <c r="C64" s="3" t="s">
        <v>131</v>
      </c>
      <c r="D64" s="2" t="s">
        <v>132</v>
      </c>
      <c r="E64" s="2">
        <v>9166</v>
      </c>
      <c r="F64" s="2">
        <v>9304</v>
      </c>
      <c r="G64" s="2">
        <v>9580</v>
      </c>
      <c r="H64" s="2">
        <v>11102</v>
      </c>
      <c r="I64" s="2">
        <v>1.0822000000000001</v>
      </c>
      <c r="J64" s="2">
        <v>9919</v>
      </c>
      <c r="K64" s="2">
        <v>10069</v>
      </c>
      <c r="L64" s="2">
        <v>10367</v>
      </c>
      <c r="M64" s="2">
        <v>12015</v>
      </c>
      <c r="N64" s="2">
        <v>1.1040000000000001</v>
      </c>
      <c r="O64" s="2">
        <v>1.026</v>
      </c>
      <c r="P64" s="2">
        <v>10951</v>
      </c>
      <c r="Q64" s="2">
        <v>12327</v>
      </c>
      <c r="R64" s="2">
        <v>1059.8699999999999</v>
      </c>
      <c r="S64" s="2">
        <v>773.88</v>
      </c>
      <c r="T64" s="2">
        <v>491.13</v>
      </c>
      <c r="U64" s="2">
        <v>995.89</v>
      </c>
      <c r="V64" s="2">
        <v>3320.77</v>
      </c>
      <c r="W64" s="2">
        <v>1059.8699999999999</v>
      </c>
      <c r="X64" s="2">
        <v>773.88</v>
      </c>
      <c r="Y64" s="2">
        <v>491.13</v>
      </c>
      <c r="Z64" s="2">
        <v>995.89</v>
      </c>
      <c r="AA64" s="2">
        <v>3320.77</v>
      </c>
      <c r="AB64" s="2">
        <v>11606636</v>
      </c>
      <c r="AC64" s="2">
        <v>7792198</v>
      </c>
      <c r="AD64" s="2">
        <v>5091545</v>
      </c>
      <c r="AE64" s="2">
        <v>12276336</v>
      </c>
      <c r="AF64" s="2">
        <v>36766715</v>
      </c>
      <c r="AG64" s="2">
        <v>0.6976</v>
      </c>
      <c r="AH64" s="2">
        <v>0.2</v>
      </c>
      <c r="AI64" s="2">
        <v>1619358</v>
      </c>
      <c r="AJ64" s="2">
        <v>1087167</v>
      </c>
      <c r="AK64" s="2">
        <v>710372</v>
      </c>
      <c r="AL64" s="2">
        <v>1712794</v>
      </c>
      <c r="AM64" s="2">
        <v>5129691</v>
      </c>
      <c r="AN64" s="2">
        <v>0.6976</v>
      </c>
      <c r="AO64" s="2">
        <v>0.14760000000000001</v>
      </c>
      <c r="AP64" s="2">
        <v>0.65</v>
      </c>
      <c r="AQ64" s="2">
        <v>1113541</v>
      </c>
      <c r="AR64" s="2">
        <v>747583</v>
      </c>
      <c r="AS64" s="2">
        <v>488483</v>
      </c>
      <c r="AT64" s="2">
        <v>1177792</v>
      </c>
      <c r="AU64" s="2">
        <v>3527399</v>
      </c>
      <c r="AV64" s="2">
        <v>45423805</v>
      </c>
      <c r="AW64" s="2">
        <v>0</v>
      </c>
      <c r="AX64" s="2">
        <v>301473</v>
      </c>
      <c r="AY64" s="2">
        <v>701998</v>
      </c>
      <c r="AZ64" s="2">
        <v>759702</v>
      </c>
      <c r="BA64" s="2">
        <v>0</v>
      </c>
      <c r="BB64" s="2">
        <v>0</v>
      </c>
      <c r="BC64" s="2">
        <v>0</v>
      </c>
      <c r="BD64" s="2">
        <v>2813</v>
      </c>
      <c r="BE64" s="2">
        <v>3044</v>
      </c>
      <c r="BF64" s="2">
        <v>52.44</v>
      </c>
      <c r="BG64" s="2">
        <v>159627</v>
      </c>
      <c r="BH64" s="2">
        <v>1220802</v>
      </c>
      <c r="BI64" s="2">
        <v>46644607</v>
      </c>
      <c r="BJ64" s="2">
        <v>0</v>
      </c>
      <c r="BK64" s="2">
        <v>46644607</v>
      </c>
      <c r="BL64" s="2">
        <v>9500875</v>
      </c>
      <c r="BM64" s="2">
        <v>37143732</v>
      </c>
      <c r="BN64" s="2">
        <v>11487020</v>
      </c>
      <c r="BO64" s="2">
        <v>25656712</v>
      </c>
      <c r="BP64" s="2">
        <v>5304.57</v>
      </c>
      <c r="BQ64" s="2">
        <v>3320.77</v>
      </c>
      <c r="BR64" s="2">
        <v>17615257</v>
      </c>
      <c r="BS64" s="2">
        <v>0</v>
      </c>
      <c r="BT64" s="2">
        <v>0</v>
      </c>
      <c r="BU64" s="2">
        <v>9500875</v>
      </c>
      <c r="BV64" s="2">
        <v>11487020</v>
      </c>
      <c r="BW64" s="2">
        <v>0</v>
      </c>
      <c r="BX64" s="2">
        <v>3946217</v>
      </c>
      <c r="BY64" s="2">
        <v>3946217</v>
      </c>
      <c r="BZ64" s="2">
        <v>0</v>
      </c>
      <c r="CA64" s="2">
        <v>25656712</v>
      </c>
      <c r="CB64" s="2" t="b">
        <v>0</v>
      </c>
      <c r="CC64" s="2">
        <v>0</v>
      </c>
      <c r="CD64" s="2">
        <v>13529.52</v>
      </c>
      <c r="CE64" s="2">
        <v>12439.85</v>
      </c>
      <c r="CF64" s="2">
        <v>12808.01</v>
      </c>
      <c r="CG64" s="2">
        <v>15229.52</v>
      </c>
      <c r="CH64" s="4">
        <v>45327.53</v>
      </c>
      <c r="CI64" s="4">
        <v>73415</v>
      </c>
    </row>
    <row r="65" spans="1:87" x14ac:dyDescent="0.35">
      <c r="A65" s="5">
        <v>121</v>
      </c>
      <c r="B65" s="3" t="s">
        <v>133</v>
      </c>
      <c r="C65" s="3" t="s">
        <v>134</v>
      </c>
      <c r="D65" s="2" t="s">
        <v>135</v>
      </c>
      <c r="E65" s="2">
        <v>9166</v>
      </c>
      <c r="F65" s="2">
        <v>9304</v>
      </c>
      <c r="G65" s="2">
        <v>9580</v>
      </c>
      <c r="H65" s="2">
        <v>11102</v>
      </c>
      <c r="I65" s="2">
        <v>1.0822000000000001</v>
      </c>
      <c r="J65" s="2">
        <v>9919</v>
      </c>
      <c r="K65" s="2">
        <v>10069</v>
      </c>
      <c r="L65" s="2">
        <v>10367</v>
      </c>
      <c r="M65" s="2">
        <v>12015</v>
      </c>
      <c r="N65" s="2">
        <v>1.1040000000000001</v>
      </c>
      <c r="O65" s="2">
        <v>1.026</v>
      </c>
      <c r="P65" s="2">
        <v>10951</v>
      </c>
      <c r="Q65" s="2">
        <v>12327</v>
      </c>
      <c r="R65" s="2">
        <v>1406.11</v>
      </c>
      <c r="S65" s="2">
        <v>1256.02</v>
      </c>
      <c r="T65" s="2">
        <v>897.34</v>
      </c>
      <c r="U65" s="2">
        <v>0</v>
      </c>
      <c r="V65" s="2">
        <v>3559.47</v>
      </c>
      <c r="W65" s="2">
        <v>1406.11</v>
      </c>
      <c r="X65" s="2">
        <v>1256.02</v>
      </c>
      <c r="Y65" s="2">
        <v>897.34</v>
      </c>
      <c r="Z65" s="2">
        <v>0</v>
      </c>
      <c r="AA65" s="2">
        <v>3559.47</v>
      </c>
      <c r="AB65" s="2">
        <v>15398311</v>
      </c>
      <c r="AC65" s="2">
        <v>12646865</v>
      </c>
      <c r="AD65" s="2">
        <v>9302724</v>
      </c>
      <c r="AE65" s="2">
        <v>0</v>
      </c>
      <c r="AF65" s="2">
        <v>37347900</v>
      </c>
      <c r="AG65" s="2">
        <v>0.20699999999999999</v>
      </c>
      <c r="AH65" s="2">
        <v>0.2</v>
      </c>
      <c r="AI65" s="2">
        <v>637490</v>
      </c>
      <c r="AJ65" s="2">
        <v>523580</v>
      </c>
      <c r="AK65" s="2">
        <v>385133</v>
      </c>
      <c r="AL65" s="2">
        <v>0</v>
      </c>
      <c r="AM65" s="2">
        <v>1546203</v>
      </c>
      <c r="AN65" s="2">
        <v>0.20699999999999999</v>
      </c>
      <c r="AO65" s="2">
        <v>0</v>
      </c>
      <c r="AP65" s="2">
        <v>0.65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38894103</v>
      </c>
      <c r="AW65" s="2">
        <v>0</v>
      </c>
      <c r="AX65" s="2">
        <v>136735</v>
      </c>
      <c r="AY65" s="2">
        <v>550975</v>
      </c>
      <c r="AZ65" s="2">
        <v>596265</v>
      </c>
      <c r="BA65" s="2">
        <v>0</v>
      </c>
      <c r="BB65" s="2">
        <v>0</v>
      </c>
      <c r="BC65" s="2">
        <v>0</v>
      </c>
      <c r="BD65" s="2">
        <v>2813</v>
      </c>
      <c r="BE65" s="2">
        <v>3044</v>
      </c>
      <c r="BF65" s="2">
        <v>95.3</v>
      </c>
      <c r="BG65" s="2">
        <v>290093</v>
      </c>
      <c r="BH65" s="2">
        <v>1023093</v>
      </c>
      <c r="BI65" s="2">
        <v>39917196</v>
      </c>
      <c r="BJ65" s="2">
        <v>0</v>
      </c>
      <c r="BK65" s="2">
        <v>39917196</v>
      </c>
      <c r="BL65" s="2">
        <v>8056812</v>
      </c>
      <c r="BM65" s="2">
        <v>31860384</v>
      </c>
      <c r="BN65" s="2">
        <v>11769619</v>
      </c>
      <c r="BO65" s="2">
        <v>20090765</v>
      </c>
      <c r="BP65" s="2">
        <v>5070.59</v>
      </c>
      <c r="BQ65" s="2">
        <v>3559.47</v>
      </c>
      <c r="BR65" s="2">
        <v>18048613</v>
      </c>
      <c r="BS65" s="2">
        <v>0</v>
      </c>
      <c r="BT65" s="2">
        <v>0</v>
      </c>
      <c r="BU65" s="2">
        <v>8056812</v>
      </c>
      <c r="BV65" s="2">
        <v>11769619</v>
      </c>
      <c r="BW65" s="2">
        <v>0</v>
      </c>
      <c r="BX65" s="2">
        <v>3418687</v>
      </c>
      <c r="BY65" s="2">
        <v>3418687</v>
      </c>
      <c r="BZ65" s="2">
        <v>0</v>
      </c>
      <c r="CA65" s="2">
        <v>20090765</v>
      </c>
      <c r="CB65" s="2" t="b">
        <v>0</v>
      </c>
      <c r="CC65" s="2">
        <v>0</v>
      </c>
      <c r="CD65" s="2">
        <v>11404.37</v>
      </c>
      <c r="CE65" s="2">
        <v>10485.86</v>
      </c>
      <c r="CF65" s="2">
        <v>10796.19</v>
      </c>
      <c r="CG65" s="2">
        <v>12837.34</v>
      </c>
      <c r="CH65" s="4">
        <v>45327.529918981483</v>
      </c>
      <c r="CI65" s="4">
        <v>73415</v>
      </c>
    </row>
    <row r="66" spans="1:87" x14ac:dyDescent="0.35">
      <c r="A66" s="5">
        <v>122</v>
      </c>
      <c r="B66" s="3" t="s">
        <v>133</v>
      </c>
      <c r="C66" s="3" t="s">
        <v>136</v>
      </c>
      <c r="D66" s="2" t="s">
        <v>137</v>
      </c>
      <c r="E66" s="2">
        <v>9166</v>
      </c>
      <c r="F66" s="2">
        <v>9304</v>
      </c>
      <c r="G66" s="2">
        <v>9580</v>
      </c>
      <c r="H66" s="2">
        <v>11102</v>
      </c>
      <c r="I66" s="2">
        <v>1.0822000000000001</v>
      </c>
      <c r="J66" s="2">
        <v>9919</v>
      </c>
      <c r="K66" s="2">
        <v>10069</v>
      </c>
      <c r="L66" s="2">
        <v>10367</v>
      </c>
      <c r="M66" s="2">
        <v>12015</v>
      </c>
      <c r="N66" s="2">
        <v>1.1040000000000001</v>
      </c>
      <c r="O66" s="2">
        <v>1.026</v>
      </c>
      <c r="P66" s="2">
        <v>10951</v>
      </c>
      <c r="Q66" s="2">
        <v>12327</v>
      </c>
      <c r="R66" s="2">
        <v>170.48</v>
      </c>
      <c r="S66" s="2">
        <v>127.15</v>
      </c>
      <c r="T66" s="2">
        <v>93.64</v>
      </c>
      <c r="U66" s="2">
        <v>0</v>
      </c>
      <c r="V66" s="2">
        <v>391.27</v>
      </c>
      <c r="W66" s="2">
        <v>170.48</v>
      </c>
      <c r="X66" s="2">
        <v>127.15</v>
      </c>
      <c r="Y66" s="2">
        <v>93.64</v>
      </c>
      <c r="Z66" s="2">
        <v>0</v>
      </c>
      <c r="AA66" s="2">
        <v>391.27</v>
      </c>
      <c r="AB66" s="2">
        <v>1866926</v>
      </c>
      <c r="AC66" s="2">
        <v>1280273</v>
      </c>
      <c r="AD66" s="2">
        <v>970766</v>
      </c>
      <c r="AE66" s="2">
        <v>0</v>
      </c>
      <c r="AF66" s="2">
        <v>4117965</v>
      </c>
      <c r="AG66" s="2">
        <v>0.51329999999999998</v>
      </c>
      <c r="AH66" s="2">
        <v>0.2</v>
      </c>
      <c r="AI66" s="2">
        <v>191659</v>
      </c>
      <c r="AJ66" s="2">
        <v>131433</v>
      </c>
      <c r="AK66" s="2">
        <v>99659</v>
      </c>
      <c r="AL66" s="2">
        <v>0</v>
      </c>
      <c r="AM66" s="2">
        <v>422751</v>
      </c>
      <c r="AN66" s="2">
        <v>0.51329999999999998</v>
      </c>
      <c r="AO66" s="2">
        <v>0</v>
      </c>
      <c r="AP66" s="2">
        <v>0.65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4540716</v>
      </c>
      <c r="AW66" s="2">
        <v>0</v>
      </c>
      <c r="AX66" s="2">
        <v>0</v>
      </c>
      <c r="AY66" s="2">
        <v>193865</v>
      </c>
      <c r="AZ66" s="2">
        <v>209801</v>
      </c>
      <c r="BA66" s="2">
        <v>0</v>
      </c>
      <c r="BB66" s="2">
        <v>0</v>
      </c>
      <c r="BC66" s="2">
        <v>0</v>
      </c>
      <c r="BD66" s="2">
        <v>2813</v>
      </c>
      <c r="BE66" s="2">
        <v>3044</v>
      </c>
      <c r="BF66" s="2">
        <v>16.03</v>
      </c>
      <c r="BG66" s="2">
        <v>48795</v>
      </c>
      <c r="BH66" s="2">
        <v>258596</v>
      </c>
      <c r="BI66" s="2">
        <v>4799312</v>
      </c>
      <c r="BJ66" s="2">
        <v>0</v>
      </c>
      <c r="BK66" s="2">
        <v>4799312</v>
      </c>
      <c r="BL66" s="2">
        <v>1699903</v>
      </c>
      <c r="BM66" s="2">
        <v>3099409</v>
      </c>
      <c r="BN66" s="2">
        <v>952090</v>
      </c>
      <c r="BO66" s="2">
        <v>2147319</v>
      </c>
      <c r="BP66" s="2">
        <v>5068</v>
      </c>
      <c r="BQ66" s="2">
        <v>391.27</v>
      </c>
      <c r="BR66" s="2">
        <v>1982956</v>
      </c>
      <c r="BS66" s="2">
        <v>0</v>
      </c>
      <c r="BT66" s="2">
        <v>0</v>
      </c>
      <c r="BU66" s="2">
        <v>1699903</v>
      </c>
      <c r="BV66" s="2">
        <v>952090</v>
      </c>
      <c r="BW66" s="2">
        <v>0</v>
      </c>
      <c r="BX66" s="2">
        <v>586334</v>
      </c>
      <c r="BY66" s="2">
        <v>586334</v>
      </c>
      <c r="BZ66" s="2">
        <v>0</v>
      </c>
      <c r="CA66" s="2">
        <v>2147319</v>
      </c>
      <c r="CB66" s="2" t="b">
        <v>0</v>
      </c>
      <c r="CC66" s="2">
        <v>0</v>
      </c>
      <c r="CD66" s="2">
        <v>12075.23</v>
      </c>
      <c r="CE66" s="2">
        <v>11102.68</v>
      </c>
      <c r="CF66" s="2">
        <v>11431.28</v>
      </c>
      <c r="CG66" s="2">
        <v>13592.49</v>
      </c>
      <c r="CH66" s="4">
        <v>45327.529930555553</v>
      </c>
      <c r="CI66" s="4">
        <v>73415</v>
      </c>
    </row>
    <row r="67" spans="1:87" x14ac:dyDescent="0.35">
      <c r="A67" s="5">
        <v>123</v>
      </c>
      <c r="B67" s="3" t="s">
        <v>133</v>
      </c>
      <c r="C67" s="3" t="s">
        <v>138</v>
      </c>
      <c r="D67" s="2" t="s">
        <v>139</v>
      </c>
      <c r="E67" s="2">
        <v>9166</v>
      </c>
      <c r="F67" s="2">
        <v>9304</v>
      </c>
      <c r="G67" s="2">
        <v>9580</v>
      </c>
      <c r="H67" s="2">
        <v>11102</v>
      </c>
      <c r="I67" s="2">
        <v>1.0822000000000001</v>
      </c>
      <c r="J67" s="2">
        <v>9919</v>
      </c>
      <c r="K67" s="2">
        <v>10069</v>
      </c>
      <c r="L67" s="2">
        <v>10367</v>
      </c>
      <c r="M67" s="2">
        <v>12015</v>
      </c>
      <c r="N67" s="2">
        <v>1.1040000000000001</v>
      </c>
      <c r="O67" s="2">
        <v>1.026</v>
      </c>
      <c r="P67" s="2">
        <v>10951</v>
      </c>
      <c r="Q67" s="2">
        <v>12327</v>
      </c>
      <c r="R67" s="2">
        <v>0</v>
      </c>
      <c r="S67" s="2">
        <v>0</v>
      </c>
      <c r="T67" s="2">
        <v>0</v>
      </c>
      <c r="U67" s="2">
        <v>6387.23</v>
      </c>
      <c r="V67" s="2">
        <v>6387.23</v>
      </c>
      <c r="W67" s="2">
        <v>0</v>
      </c>
      <c r="X67" s="2">
        <v>0</v>
      </c>
      <c r="Y67" s="2">
        <v>0</v>
      </c>
      <c r="Z67" s="2">
        <v>6387.23</v>
      </c>
      <c r="AA67" s="2">
        <v>6387.23</v>
      </c>
      <c r="AB67" s="2">
        <v>0</v>
      </c>
      <c r="AC67" s="2">
        <v>0</v>
      </c>
      <c r="AD67" s="2">
        <v>0</v>
      </c>
      <c r="AE67" s="2">
        <v>78735384</v>
      </c>
      <c r="AF67" s="2">
        <v>78735384</v>
      </c>
      <c r="AG67" s="2">
        <v>0.22539999999999999</v>
      </c>
      <c r="AH67" s="2">
        <v>0.2</v>
      </c>
      <c r="AI67" s="2">
        <v>0</v>
      </c>
      <c r="AJ67" s="2">
        <v>0</v>
      </c>
      <c r="AK67" s="2">
        <v>0</v>
      </c>
      <c r="AL67" s="2">
        <v>3549391</v>
      </c>
      <c r="AM67" s="2">
        <v>3549391</v>
      </c>
      <c r="AN67" s="2">
        <v>0.22539999999999999</v>
      </c>
      <c r="AO67" s="2">
        <v>0</v>
      </c>
      <c r="AP67" s="2">
        <v>0.65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82284775</v>
      </c>
      <c r="AW67" s="2">
        <v>0</v>
      </c>
      <c r="AX67" s="2">
        <v>20228</v>
      </c>
      <c r="AY67" s="2">
        <v>870135</v>
      </c>
      <c r="AZ67" s="2">
        <v>941660</v>
      </c>
      <c r="BA67" s="2">
        <v>0</v>
      </c>
      <c r="BB67" s="2">
        <v>0</v>
      </c>
      <c r="BC67" s="2">
        <v>0</v>
      </c>
      <c r="BD67" s="2">
        <v>2813</v>
      </c>
      <c r="BE67" s="2">
        <v>3044</v>
      </c>
      <c r="BF67" s="2">
        <v>0</v>
      </c>
      <c r="BG67" s="2">
        <v>0</v>
      </c>
      <c r="BH67" s="2">
        <v>961888</v>
      </c>
      <c r="BI67" s="2">
        <v>83246663</v>
      </c>
      <c r="BJ67" s="2">
        <v>0</v>
      </c>
      <c r="BK67" s="2">
        <v>83246663</v>
      </c>
      <c r="BL67" s="2">
        <v>41769886</v>
      </c>
      <c r="BM67" s="2">
        <v>41476777</v>
      </c>
      <c r="BN67" s="2">
        <v>10195787</v>
      </c>
      <c r="BO67" s="2">
        <v>31280990</v>
      </c>
      <c r="BP67" s="2">
        <v>6083.42</v>
      </c>
      <c r="BQ67" s="2">
        <v>6387.23</v>
      </c>
      <c r="BR67" s="2">
        <v>38856203</v>
      </c>
      <c r="BS67" s="2">
        <v>0</v>
      </c>
      <c r="BT67" s="2">
        <v>0</v>
      </c>
      <c r="BU67" s="2">
        <v>41769886</v>
      </c>
      <c r="BV67" s="2">
        <v>10195787</v>
      </c>
      <c r="BW67" s="2">
        <v>0</v>
      </c>
      <c r="BX67" s="2">
        <v>6061997</v>
      </c>
      <c r="BY67" s="2">
        <v>6061997</v>
      </c>
      <c r="BZ67" s="2">
        <v>0</v>
      </c>
      <c r="CA67" s="2">
        <v>31280990</v>
      </c>
      <c r="CB67" s="2" t="b">
        <v>0</v>
      </c>
      <c r="CC67" s="2">
        <v>0</v>
      </c>
      <c r="CD67" s="2">
        <v>11444.67</v>
      </c>
      <c r="CE67" s="2">
        <v>10522.91</v>
      </c>
      <c r="CF67" s="2">
        <v>10834.34</v>
      </c>
      <c r="CG67" s="2">
        <v>12882.7</v>
      </c>
      <c r="CH67" s="4">
        <v>45327.530023148145</v>
      </c>
      <c r="CI67" s="4">
        <v>73415</v>
      </c>
    </row>
    <row r="68" spans="1:87" x14ac:dyDescent="0.35">
      <c r="A68" s="5">
        <v>124</v>
      </c>
      <c r="B68" s="3" t="s">
        <v>133</v>
      </c>
      <c r="C68" s="3" t="s">
        <v>140</v>
      </c>
      <c r="D68" s="2" t="s">
        <v>141</v>
      </c>
      <c r="E68" s="2">
        <v>9166</v>
      </c>
      <c r="F68" s="2">
        <v>9304</v>
      </c>
      <c r="G68" s="2">
        <v>9580</v>
      </c>
      <c r="H68" s="2">
        <v>11102</v>
      </c>
      <c r="I68" s="2">
        <v>1.0822000000000001</v>
      </c>
      <c r="J68" s="2">
        <v>9919</v>
      </c>
      <c r="K68" s="2">
        <v>10069</v>
      </c>
      <c r="L68" s="2">
        <v>10367</v>
      </c>
      <c r="M68" s="2">
        <v>12015</v>
      </c>
      <c r="N68" s="2">
        <v>1.1040000000000001</v>
      </c>
      <c r="O68" s="2">
        <v>1.026</v>
      </c>
      <c r="P68" s="2">
        <v>10951</v>
      </c>
      <c r="Q68" s="2">
        <v>12327</v>
      </c>
      <c r="R68" s="2">
        <v>192.57</v>
      </c>
      <c r="S68" s="2">
        <v>141.63999999999999</v>
      </c>
      <c r="T68" s="2">
        <v>95.23</v>
      </c>
      <c r="U68" s="2">
        <v>0</v>
      </c>
      <c r="V68" s="2">
        <v>429.44</v>
      </c>
      <c r="W68" s="2">
        <v>192.57</v>
      </c>
      <c r="X68" s="2">
        <v>141.63999999999999</v>
      </c>
      <c r="Y68" s="2">
        <v>95.23</v>
      </c>
      <c r="Z68" s="2">
        <v>0</v>
      </c>
      <c r="AA68" s="2">
        <v>429.44</v>
      </c>
      <c r="AB68" s="2">
        <v>2108834</v>
      </c>
      <c r="AC68" s="2">
        <v>1426173</v>
      </c>
      <c r="AD68" s="2">
        <v>987249</v>
      </c>
      <c r="AE68" s="2">
        <v>0</v>
      </c>
      <c r="AF68" s="2">
        <v>4522256</v>
      </c>
      <c r="AG68" s="2">
        <v>0.3921</v>
      </c>
      <c r="AH68" s="2">
        <v>0.2</v>
      </c>
      <c r="AI68" s="2">
        <v>165375</v>
      </c>
      <c r="AJ68" s="2">
        <v>111840</v>
      </c>
      <c r="AK68" s="2">
        <v>77420</v>
      </c>
      <c r="AL68" s="2">
        <v>0</v>
      </c>
      <c r="AM68" s="2">
        <v>354635</v>
      </c>
      <c r="AN68" s="2">
        <v>0.3921</v>
      </c>
      <c r="AO68" s="2">
        <v>0</v>
      </c>
      <c r="AP68" s="2">
        <v>0.65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4876891</v>
      </c>
      <c r="AW68" s="2">
        <v>0</v>
      </c>
      <c r="AX68" s="2">
        <v>17794</v>
      </c>
      <c r="AY68" s="2">
        <v>219464</v>
      </c>
      <c r="AZ68" s="2">
        <v>237504</v>
      </c>
      <c r="BA68" s="2">
        <v>0</v>
      </c>
      <c r="BB68" s="2">
        <v>0</v>
      </c>
      <c r="BC68" s="2">
        <v>0</v>
      </c>
      <c r="BD68" s="2">
        <v>2813</v>
      </c>
      <c r="BE68" s="2">
        <v>3044</v>
      </c>
      <c r="BF68" s="2">
        <v>16.03</v>
      </c>
      <c r="BG68" s="2">
        <v>48795</v>
      </c>
      <c r="BH68" s="2">
        <v>304093</v>
      </c>
      <c r="BI68" s="2">
        <v>5180984</v>
      </c>
      <c r="BJ68" s="2">
        <v>0</v>
      </c>
      <c r="BK68" s="2">
        <v>5180984</v>
      </c>
      <c r="BL68" s="2">
        <v>2073624</v>
      </c>
      <c r="BM68" s="2">
        <v>3107360</v>
      </c>
      <c r="BN68" s="2">
        <v>826019</v>
      </c>
      <c r="BO68" s="2">
        <v>2281341</v>
      </c>
      <c r="BP68" s="2">
        <v>5048.75</v>
      </c>
      <c r="BQ68" s="2">
        <v>429.44</v>
      </c>
      <c r="BR68" s="2">
        <v>2168135</v>
      </c>
      <c r="BS68" s="2">
        <v>0</v>
      </c>
      <c r="BT68" s="2">
        <v>0</v>
      </c>
      <c r="BU68" s="2">
        <v>2073624</v>
      </c>
      <c r="BV68" s="2">
        <v>826019</v>
      </c>
      <c r="BW68" s="2">
        <v>0</v>
      </c>
      <c r="BX68" s="2">
        <v>665422</v>
      </c>
      <c r="BY68" s="2">
        <v>665422</v>
      </c>
      <c r="BZ68" s="2">
        <v>0</v>
      </c>
      <c r="CA68" s="2">
        <v>2281341</v>
      </c>
      <c r="CB68" s="2" t="b">
        <v>0</v>
      </c>
      <c r="CC68" s="2">
        <v>0</v>
      </c>
      <c r="CD68" s="2">
        <v>11809.78</v>
      </c>
      <c r="CE68" s="2">
        <v>10858.61</v>
      </c>
      <c r="CF68" s="2">
        <v>11179.98</v>
      </c>
      <c r="CG68" s="2">
        <v>13293.68</v>
      </c>
      <c r="CH68" s="4">
        <v>45327.530069444445</v>
      </c>
      <c r="CI68" s="4">
        <v>73415</v>
      </c>
    </row>
    <row r="69" spans="1:87" x14ac:dyDescent="0.35">
      <c r="A69" s="5">
        <v>125</v>
      </c>
      <c r="B69" s="3" t="s">
        <v>133</v>
      </c>
      <c r="C69" s="3" t="s">
        <v>142</v>
      </c>
      <c r="D69" s="2" t="s">
        <v>143</v>
      </c>
      <c r="E69" s="2">
        <v>9166</v>
      </c>
      <c r="F69" s="2">
        <v>9304</v>
      </c>
      <c r="G69" s="2">
        <v>9580</v>
      </c>
      <c r="H69" s="2">
        <v>11102</v>
      </c>
      <c r="I69" s="2">
        <v>1.0822000000000001</v>
      </c>
      <c r="J69" s="2">
        <v>9919</v>
      </c>
      <c r="K69" s="2">
        <v>10069</v>
      </c>
      <c r="L69" s="2">
        <v>10367</v>
      </c>
      <c r="M69" s="2">
        <v>12015</v>
      </c>
      <c r="N69" s="2">
        <v>1.1040000000000001</v>
      </c>
      <c r="O69" s="2">
        <v>1.026</v>
      </c>
      <c r="P69" s="2">
        <v>10951</v>
      </c>
      <c r="Q69" s="2">
        <v>12327</v>
      </c>
      <c r="R69" s="2">
        <v>241.6</v>
      </c>
      <c r="S69" s="2">
        <v>166.75</v>
      </c>
      <c r="T69" s="2">
        <v>136.04</v>
      </c>
      <c r="U69" s="2">
        <v>0</v>
      </c>
      <c r="V69" s="2">
        <v>544.39</v>
      </c>
      <c r="W69" s="2">
        <v>241.6</v>
      </c>
      <c r="X69" s="2">
        <v>166.75</v>
      </c>
      <c r="Y69" s="2">
        <v>136.04</v>
      </c>
      <c r="Z69" s="2">
        <v>0</v>
      </c>
      <c r="AA69" s="2">
        <v>544.39</v>
      </c>
      <c r="AB69" s="2">
        <v>2645762</v>
      </c>
      <c r="AC69" s="2">
        <v>1679006</v>
      </c>
      <c r="AD69" s="2">
        <v>1410327</v>
      </c>
      <c r="AE69" s="2">
        <v>0</v>
      </c>
      <c r="AF69" s="2">
        <v>5735095</v>
      </c>
      <c r="AG69" s="2">
        <v>0.27260000000000001</v>
      </c>
      <c r="AH69" s="2">
        <v>0.2</v>
      </c>
      <c r="AI69" s="2">
        <v>144247</v>
      </c>
      <c r="AJ69" s="2">
        <v>91539</v>
      </c>
      <c r="AK69" s="2">
        <v>76891</v>
      </c>
      <c r="AL69" s="2">
        <v>0</v>
      </c>
      <c r="AM69" s="2">
        <v>312677</v>
      </c>
      <c r="AN69" s="2">
        <v>0.27260000000000001</v>
      </c>
      <c r="AO69" s="2">
        <v>0</v>
      </c>
      <c r="AP69" s="2">
        <v>0.65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6047772</v>
      </c>
      <c r="AW69" s="2">
        <v>0</v>
      </c>
      <c r="AX69" s="2">
        <v>0</v>
      </c>
      <c r="AY69" s="2">
        <v>216681</v>
      </c>
      <c r="AZ69" s="2">
        <v>234492</v>
      </c>
      <c r="BA69" s="2">
        <v>0</v>
      </c>
      <c r="BB69" s="2">
        <v>0</v>
      </c>
      <c r="BC69" s="2">
        <v>0</v>
      </c>
      <c r="BD69" s="2">
        <v>2813</v>
      </c>
      <c r="BE69" s="2">
        <v>3044</v>
      </c>
      <c r="BF69" s="2">
        <v>19.91</v>
      </c>
      <c r="BG69" s="2">
        <v>60606</v>
      </c>
      <c r="BH69" s="2">
        <v>295098</v>
      </c>
      <c r="BI69" s="2">
        <v>6342870</v>
      </c>
      <c r="BJ69" s="2">
        <v>0</v>
      </c>
      <c r="BK69" s="2">
        <v>6342870</v>
      </c>
      <c r="BL69" s="2">
        <v>2388665</v>
      </c>
      <c r="BM69" s="2">
        <v>3954205</v>
      </c>
      <c r="BN69" s="2">
        <v>1282544</v>
      </c>
      <c r="BO69" s="2">
        <v>2671661</v>
      </c>
      <c r="BP69" s="2">
        <v>5042.45</v>
      </c>
      <c r="BQ69" s="2">
        <v>544.39</v>
      </c>
      <c r="BR69" s="2">
        <v>2745059</v>
      </c>
      <c r="BS69" s="2">
        <v>0</v>
      </c>
      <c r="BT69" s="2">
        <v>0</v>
      </c>
      <c r="BU69" s="2">
        <v>2388665</v>
      </c>
      <c r="BV69" s="2">
        <v>1282544</v>
      </c>
      <c r="BW69" s="2">
        <v>0</v>
      </c>
      <c r="BX69" s="2">
        <v>653875</v>
      </c>
      <c r="BY69" s="2">
        <v>653875</v>
      </c>
      <c r="BZ69" s="2">
        <v>0</v>
      </c>
      <c r="CA69" s="2">
        <v>2671661</v>
      </c>
      <c r="CB69" s="2" t="b">
        <v>0</v>
      </c>
      <c r="CC69" s="2">
        <v>0</v>
      </c>
      <c r="CD69" s="2">
        <v>11548.05</v>
      </c>
      <c r="CE69" s="2">
        <v>10617.96</v>
      </c>
      <c r="CF69" s="2">
        <v>10932.21</v>
      </c>
      <c r="CG69" s="2">
        <v>12999.07</v>
      </c>
      <c r="CH69" s="4">
        <v>45327.530069444445</v>
      </c>
      <c r="CI69" s="4">
        <v>73415</v>
      </c>
    </row>
    <row r="70" spans="1:87" x14ac:dyDescent="0.35">
      <c r="A70" s="5">
        <v>126</v>
      </c>
      <c r="B70" s="3" t="s">
        <v>133</v>
      </c>
      <c r="C70" s="3" t="s">
        <v>144</v>
      </c>
      <c r="D70" s="2" t="s">
        <v>145</v>
      </c>
      <c r="E70" s="2">
        <v>9166</v>
      </c>
      <c r="F70" s="2">
        <v>9304</v>
      </c>
      <c r="G70" s="2">
        <v>9580</v>
      </c>
      <c r="H70" s="2">
        <v>11102</v>
      </c>
      <c r="I70" s="2">
        <v>1.0822000000000001</v>
      </c>
      <c r="J70" s="2">
        <v>9919</v>
      </c>
      <c r="K70" s="2">
        <v>10069</v>
      </c>
      <c r="L70" s="2">
        <v>10367</v>
      </c>
      <c r="M70" s="2">
        <v>12015</v>
      </c>
      <c r="N70" s="2">
        <v>1.1040000000000001</v>
      </c>
      <c r="O70" s="2">
        <v>1.026</v>
      </c>
      <c r="P70" s="2">
        <v>10951</v>
      </c>
      <c r="Q70" s="2">
        <v>12327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5.76</v>
      </c>
      <c r="X70" s="2">
        <v>5.98</v>
      </c>
      <c r="Y70" s="2">
        <v>3.23</v>
      </c>
      <c r="Z70" s="2">
        <v>0</v>
      </c>
      <c r="AA70" s="2">
        <v>14.97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0.44440000000000002</v>
      </c>
      <c r="AH70" s="2">
        <v>0.2</v>
      </c>
      <c r="AI70" s="2">
        <v>5606</v>
      </c>
      <c r="AJ70" s="2">
        <v>5352</v>
      </c>
      <c r="AK70" s="2">
        <v>2976</v>
      </c>
      <c r="AL70" s="2">
        <v>0</v>
      </c>
      <c r="AM70" s="2">
        <v>13934</v>
      </c>
      <c r="AN70" s="2">
        <v>0.44440000000000002</v>
      </c>
      <c r="AO70" s="2">
        <v>0</v>
      </c>
      <c r="AP70" s="2">
        <v>0.65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13934</v>
      </c>
      <c r="AW70" s="2">
        <v>273427</v>
      </c>
      <c r="AX70" s="2">
        <v>2700</v>
      </c>
      <c r="AY70" s="2">
        <v>0</v>
      </c>
      <c r="AZ70" s="2">
        <v>0</v>
      </c>
      <c r="BA70" s="2">
        <v>0</v>
      </c>
      <c r="BB70" s="2">
        <v>0</v>
      </c>
      <c r="BC70" s="2">
        <v>65155</v>
      </c>
      <c r="BD70" s="2">
        <v>2813</v>
      </c>
      <c r="BE70" s="2">
        <v>3044</v>
      </c>
      <c r="BF70" s="2">
        <v>0</v>
      </c>
      <c r="BG70" s="2">
        <v>0</v>
      </c>
      <c r="BH70" s="2">
        <v>341282</v>
      </c>
      <c r="BI70" s="2">
        <v>355216</v>
      </c>
      <c r="BJ70" s="2">
        <v>0</v>
      </c>
      <c r="BK70" s="2">
        <v>355216</v>
      </c>
      <c r="BL70" s="2">
        <v>86485</v>
      </c>
      <c r="BM70" s="2">
        <v>268731</v>
      </c>
      <c r="BN70" s="2">
        <v>77027</v>
      </c>
      <c r="BO70" s="2">
        <v>191704</v>
      </c>
      <c r="BP70" s="2">
        <v>6228.28</v>
      </c>
      <c r="BQ70" s="2">
        <v>14.97</v>
      </c>
      <c r="BR70" s="2">
        <v>93237</v>
      </c>
      <c r="BS70" s="2">
        <v>0</v>
      </c>
      <c r="BT70" s="2">
        <v>0</v>
      </c>
      <c r="BU70" s="2">
        <v>86485</v>
      </c>
      <c r="BV70" s="2">
        <v>77027</v>
      </c>
      <c r="BW70" s="2">
        <v>0</v>
      </c>
      <c r="BX70" s="2">
        <v>50734</v>
      </c>
      <c r="BY70" s="2">
        <v>50734</v>
      </c>
      <c r="BZ70" s="2">
        <v>0</v>
      </c>
      <c r="CA70" s="2">
        <v>191704</v>
      </c>
      <c r="CB70" s="2" t="b">
        <v>0</v>
      </c>
      <c r="CC70" s="2">
        <v>0</v>
      </c>
      <c r="CD70" s="2">
        <v>11924.32</v>
      </c>
      <c r="CE70" s="2">
        <v>10963.93</v>
      </c>
      <c r="CF70" s="2">
        <v>11288.42</v>
      </c>
      <c r="CG70" s="2">
        <v>13422.62</v>
      </c>
      <c r="CH70" s="4">
        <v>45327.530115740738</v>
      </c>
      <c r="CI70" s="4">
        <v>73415</v>
      </c>
    </row>
    <row r="71" spans="1:87" x14ac:dyDescent="0.35">
      <c r="A71" s="5">
        <v>127</v>
      </c>
      <c r="B71" s="3" t="s">
        <v>133</v>
      </c>
      <c r="C71" s="3" t="s">
        <v>146</v>
      </c>
      <c r="D71" s="2" t="s">
        <v>147</v>
      </c>
      <c r="E71" s="2">
        <v>9166</v>
      </c>
      <c r="F71" s="2">
        <v>9304</v>
      </c>
      <c r="G71" s="2">
        <v>9580</v>
      </c>
      <c r="H71" s="2">
        <v>11102</v>
      </c>
      <c r="I71" s="2">
        <v>1.0822000000000001</v>
      </c>
      <c r="J71" s="2">
        <v>9919</v>
      </c>
      <c r="K71" s="2">
        <v>10069</v>
      </c>
      <c r="L71" s="2">
        <v>10367</v>
      </c>
      <c r="M71" s="2">
        <v>12015</v>
      </c>
      <c r="N71" s="2">
        <v>1.1040000000000001</v>
      </c>
      <c r="O71" s="2">
        <v>1.026</v>
      </c>
      <c r="P71" s="2">
        <v>10951</v>
      </c>
      <c r="Q71" s="2">
        <v>12327</v>
      </c>
      <c r="R71" s="2">
        <v>1037.9100000000001</v>
      </c>
      <c r="S71" s="2">
        <v>759.29</v>
      </c>
      <c r="T71" s="2">
        <v>524.20000000000005</v>
      </c>
      <c r="U71" s="2">
        <v>1090.6400000000001</v>
      </c>
      <c r="V71" s="2">
        <v>3412.04</v>
      </c>
      <c r="W71" s="2">
        <v>1037.9100000000001</v>
      </c>
      <c r="X71" s="2">
        <v>759.29</v>
      </c>
      <c r="Y71" s="2">
        <v>524.20000000000005</v>
      </c>
      <c r="Z71" s="2">
        <v>1090.6400000000001</v>
      </c>
      <c r="AA71" s="2">
        <v>3412.04</v>
      </c>
      <c r="AB71" s="2">
        <v>11366152</v>
      </c>
      <c r="AC71" s="2">
        <v>7645291</v>
      </c>
      <c r="AD71" s="2">
        <v>5434381</v>
      </c>
      <c r="AE71" s="2">
        <v>13444319</v>
      </c>
      <c r="AF71" s="2">
        <v>37890143</v>
      </c>
      <c r="AG71" s="2">
        <v>0.53779999999999994</v>
      </c>
      <c r="AH71" s="2">
        <v>0.2</v>
      </c>
      <c r="AI71" s="2">
        <v>1222543</v>
      </c>
      <c r="AJ71" s="2">
        <v>822328</v>
      </c>
      <c r="AK71" s="2">
        <v>584522</v>
      </c>
      <c r="AL71" s="2">
        <v>1446071</v>
      </c>
      <c r="AM71" s="2">
        <v>4075464</v>
      </c>
      <c r="AN71" s="2">
        <v>0.53779999999999994</v>
      </c>
      <c r="AO71" s="2">
        <v>0</v>
      </c>
      <c r="AP71" s="2">
        <v>0.65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41965607</v>
      </c>
      <c r="AW71" s="2">
        <v>0</v>
      </c>
      <c r="AX71" s="2">
        <v>12298</v>
      </c>
      <c r="AY71" s="2">
        <v>853553</v>
      </c>
      <c r="AZ71" s="2">
        <v>923715</v>
      </c>
      <c r="BA71" s="2">
        <v>0</v>
      </c>
      <c r="BB71" s="2">
        <v>0</v>
      </c>
      <c r="BC71" s="2">
        <v>0</v>
      </c>
      <c r="BD71" s="2">
        <v>2813</v>
      </c>
      <c r="BE71" s="2">
        <v>3044</v>
      </c>
      <c r="BF71" s="2">
        <v>73.44</v>
      </c>
      <c r="BG71" s="2">
        <v>223551</v>
      </c>
      <c r="BH71" s="2">
        <v>1159564</v>
      </c>
      <c r="BI71" s="2">
        <v>43125171</v>
      </c>
      <c r="BJ71" s="2">
        <v>0</v>
      </c>
      <c r="BK71" s="2">
        <v>43125171</v>
      </c>
      <c r="BL71" s="2">
        <v>26552986</v>
      </c>
      <c r="BM71" s="2">
        <v>16572185</v>
      </c>
      <c r="BN71" s="2">
        <v>682408</v>
      </c>
      <c r="BO71" s="2">
        <v>15889777</v>
      </c>
      <c r="BP71" s="2">
        <v>5289.45</v>
      </c>
      <c r="BQ71" s="2">
        <v>3412.04</v>
      </c>
      <c r="BR71" s="2">
        <v>18047815</v>
      </c>
      <c r="BS71" s="2">
        <v>0</v>
      </c>
      <c r="BT71" s="2">
        <v>0</v>
      </c>
      <c r="BU71" s="2">
        <v>26552986</v>
      </c>
      <c r="BV71" s="2">
        <v>682408</v>
      </c>
      <c r="BW71" s="2">
        <v>0</v>
      </c>
      <c r="BX71" s="2">
        <v>5049371</v>
      </c>
      <c r="BY71" s="2">
        <v>5049371</v>
      </c>
      <c r="BZ71" s="2">
        <v>0</v>
      </c>
      <c r="CA71" s="2">
        <v>15889777</v>
      </c>
      <c r="CB71" s="2" t="b">
        <v>0</v>
      </c>
      <c r="CC71" s="2">
        <v>0</v>
      </c>
      <c r="CD71" s="2">
        <v>12128.89</v>
      </c>
      <c r="CE71" s="2">
        <v>11152.02</v>
      </c>
      <c r="CF71" s="2">
        <v>11482.07</v>
      </c>
      <c r="CG71" s="2">
        <v>13652.89</v>
      </c>
      <c r="CH71" s="4">
        <v>45327.530150462961</v>
      </c>
      <c r="CI71" s="4">
        <v>73415</v>
      </c>
    </row>
    <row r="72" spans="1:87" x14ac:dyDescent="0.35">
      <c r="A72" s="5">
        <v>128</v>
      </c>
      <c r="B72" s="3" t="s">
        <v>133</v>
      </c>
      <c r="C72" s="3" t="s">
        <v>148</v>
      </c>
      <c r="D72" s="2" t="s">
        <v>149</v>
      </c>
      <c r="E72" s="2">
        <v>9166</v>
      </c>
      <c r="F72" s="2">
        <v>9304</v>
      </c>
      <c r="G72" s="2">
        <v>9580</v>
      </c>
      <c r="H72" s="2">
        <v>11102</v>
      </c>
      <c r="I72" s="2">
        <v>1.0822000000000001</v>
      </c>
      <c r="J72" s="2">
        <v>9919</v>
      </c>
      <c r="K72" s="2">
        <v>10069</v>
      </c>
      <c r="L72" s="2">
        <v>10367</v>
      </c>
      <c r="M72" s="2">
        <v>12015</v>
      </c>
      <c r="N72" s="2">
        <v>1.1040000000000001</v>
      </c>
      <c r="O72" s="2">
        <v>1.026</v>
      </c>
      <c r="P72" s="2">
        <v>10951</v>
      </c>
      <c r="Q72" s="2">
        <v>12327</v>
      </c>
      <c r="R72" s="2">
        <v>59.96</v>
      </c>
      <c r="S72" s="2">
        <v>49.21</v>
      </c>
      <c r="T72" s="2">
        <v>52.16</v>
      </c>
      <c r="U72" s="2">
        <v>0</v>
      </c>
      <c r="V72" s="2">
        <v>161.33000000000001</v>
      </c>
      <c r="W72" s="2">
        <v>59.96</v>
      </c>
      <c r="X72" s="2">
        <v>49.21</v>
      </c>
      <c r="Y72" s="2">
        <v>52.16</v>
      </c>
      <c r="Z72" s="2">
        <v>0</v>
      </c>
      <c r="AA72" s="2">
        <v>161.33000000000001</v>
      </c>
      <c r="AB72" s="2">
        <v>656622</v>
      </c>
      <c r="AC72" s="2">
        <v>495495</v>
      </c>
      <c r="AD72" s="2">
        <v>540743</v>
      </c>
      <c r="AE72" s="2">
        <v>0</v>
      </c>
      <c r="AF72" s="2">
        <v>1692860</v>
      </c>
      <c r="AG72" s="2">
        <v>0.19139999999999999</v>
      </c>
      <c r="AH72" s="2">
        <v>0.2</v>
      </c>
      <c r="AI72" s="2">
        <v>25135</v>
      </c>
      <c r="AJ72" s="2">
        <v>18968</v>
      </c>
      <c r="AK72" s="2">
        <v>20700</v>
      </c>
      <c r="AL72" s="2">
        <v>0</v>
      </c>
      <c r="AM72" s="2">
        <v>64803</v>
      </c>
      <c r="AN72" s="2">
        <v>0.19139999999999999</v>
      </c>
      <c r="AO72" s="2">
        <v>0</v>
      </c>
      <c r="AP72" s="2">
        <v>0.65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1757663</v>
      </c>
      <c r="AW72" s="2">
        <v>0</v>
      </c>
      <c r="AX72" s="2">
        <v>0</v>
      </c>
      <c r="AY72" s="2">
        <v>30816</v>
      </c>
      <c r="AZ72" s="2">
        <v>33349</v>
      </c>
      <c r="BA72" s="2">
        <v>0</v>
      </c>
      <c r="BB72" s="2">
        <v>0</v>
      </c>
      <c r="BC72" s="2">
        <v>107959</v>
      </c>
      <c r="BD72" s="2">
        <v>2813</v>
      </c>
      <c r="BE72" s="2">
        <v>3044</v>
      </c>
      <c r="BF72" s="2">
        <v>0.84</v>
      </c>
      <c r="BG72" s="2">
        <v>2557</v>
      </c>
      <c r="BH72" s="2">
        <v>143865</v>
      </c>
      <c r="BI72" s="2">
        <v>1901528</v>
      </c>
      <c r="BJ72" s="2">
        <v>0</v>
      </c>
      <c r="BK72" s="2">
        <v>1901528</v>
      </c>
      <c r="BL72" s="2">
        <v>2934640</v>
      </c>
      <c r="BM72" s="2">
        <v>0</v>
      </c>
      <c r="BN72" s="2">
        <v>32266</v>
      </c>
      <c r="BO72" s="2">
        <v>0</v>
      </c>
      <c r="BP72" s="2">
        <v>5268.79</v>
      </c>
      <c r="BQ72" s="2">
        <v>161.33000000000001</v>
      </c>
      <c r="BR72" s="2">
        <v>850014</v>
      </c>
      <c r="BS72" s="2">
        <v>0</v>
      </c>
      <c r="BT72" s="2">
        <v>0</v>
      </c>
      <c r="BU72" s="2">
        <v>2934640</v>
      </c>
      <c r="BV72" s="2">
        <v>32266</v>
      </c>
      <c r="BW72" s="2">
        <v>0</v>
      </c>
      <c r="BX72" s="2">
        <v>107256</v>
      </c>
      <c r="BY72" s="2">
        <v>107256</v>
      </c>
      <c r="BZ72" s="2">
        <v>107256</v>
      </c>
      <c r="CA72" s="2">
        <v>107256</v>
      </c>
      <c r="CB72" s="2" t="b">
        <v>1</v>
      </c>
      <c r="CC72" s="2">
        <v>1033112</v>
      </c>
      <c r="CD72" s="2">
        <v>11370.2</v>
      </c>
      <c r="CE72" s="2">
        <v>10454.44</v>
      </c>
      <c r="CF72" s="2">
        <v>10763.85</v>
      </c>
      <c r="CG72" s="2">
        <v>12798.88</v>
      </c>
      <c r="CH72" s="4">
        <v>45327.530162037037</v>
      </c>
      <c r="CI72" s="4">
        <v>73415</v>
      </c>
    </row>
    <row r="73" spans="1:87" x14ac:dyDescent="0.35">
      <c r="A73" s="5">
        <v>129</v>
      </c>
      <c r="B73" s="3" t="s">
        <v>133</v>
      </c>
      <c r="C73" s="3" t="s">
        <v>150</v>
      </c>
      <c r="D73" s="2" t="s">
        <v>151</v>
      </c>
      <c r="E73" s="2">
        <v>9166</v>
      </c>
      <c r="F73" s="2">
        <v>9304</v>
      </c>
      <c r="G73" s="2">
        <v>9580</v>
      </c>
      <c r="H73" s="2">
        <v>11102</v>
      </c>
      <c r="I73" s="2">
        <v>1.0822000000000001</v>
      </c>
      <c r="J73" s="2">
        <v>9919</v>
      </c>
      <c r="K73" s="2">
        <v>10069</v>
      </c>
      <c r="L73" s="2">
        <v>10367</v>
      </c>
      <c r="M73" s="2">
        <v>12015</v>
      </c>
      <c r="N73" s="2">
        <v>1.1040000000000001</v>
      </c>
      <c r="O73" s="2">
        <v>1.026</v>
      </c>
      <c r="P73" s="2">
        <v>10951</v>
      </c>
      <c r="Q73" s="2">
        <v>12327</v>
      </c>
      <c r="R73" s="2">
        <v>382.42</v>
      </c>
      <c r="S73" s="2">
        <v>275.25</v>
      </c>
      <c r="T73" s="2">
        <v>207.99</v>
      </c>
      <c r="U73" s="2">
        <v>0</v>
      </c>
      <c r="V73" s="2">
        <v>865.66</v>
      </c>
      <c r="W73" s="2">
        <v>382.42</v>
      </c>
      <c r="X73" s="2">
        <v>275.25</v>
      </c>
      <c r="Y73" s="2">
        <v>207.99</v>
      </c>
      <c r="Z73" s="2">
        <v>0</v>
      </c>
      <c r="AA73" s="2">
        <v>865.66</v>
      </c>
      <c r="AB73" s="2">
        <v>4187881</v>
      </c>
      <c r="AC73" s="2">
        <v>2771492</v>
      </c>
      <c r="AD73" s="2">
        <v>2156232</v>
      </c>
      <c r="AE73" s="2">
        <v>0</v>
      </c>
      <c r="AF73" s="2">
        <v>9115605</v>
      </c>
      <c r="AG73" s="2">
        <v>0.53800000000000003</v>
      </c>
      <c r="AH73" s="2">
        <v>0.2</v>
      </c>
      <c r="AI73" s="2">
        <v>450616</v>
      </c>
      <c r="AJ73" s="2">
        <v>298213</v>
      </c>
      <c r="AK73" s="2">
        <v>232011</v>
      </c>
      <c r="AL73" s="2">
        <v>0</v>
      </c>
      <c r="AM73" s="2">
        <v>980840</v>
      </c>
      <c r="AN73" s="2">
        <v>0.53800000000000003</v>
      </c>
      <c r="AO73" s="2">
        <v>0</v>
      </c>
      <c r="AP73" s="2">
        <v>0.65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10096445</v>
      </c>
      <c r="AW73" s="2">
        <v>0</v>
      </c>
      <c r="AX73" s="2">
        <v>0</v>
      </c>
      <c r="AY73" s="2">
        <v>414914</v>
      </c>
      <c r="AZ73" s="2">
        <v>449020</v>
      </c>
      <c r="BA73" s="2">
        <v>0</v>
      </c>
      <c r="BB73" s="2">
        <v>0</v>
      </c>
      <c r="BC73" s="2">
        <v>0</v>
      </c>
      <c r="BD73" s="2">
        <v>2813</v>
      </c>
      <c r="BE73" s="2">
        <v>3044</v>
      </c>
      <c r="BF73" s="2">
        <v>33.15</v>
      </c>
      <c r="BG73" s="2">
        <v>100909</v>
      </c>
      <c r="BH73" s="2">
        <v>549929</v>
      </c>
      <c r="BI73" s="2">
        <v>10646374</v>
      </c>
      <c r="BJ73" s="2">
        <v>0</v>
      </c>
      <c r="BK73" s="2">
        <v>10646374</v>
      </c>
      <c r="BL73" s="2">
        <v>4808738</v>
      </c>
      <c r="BM73" s="2">
        <v>5837636</v>
      </c>
      <c r="BN73" s="2">
        <v>1053763</v>
      </c>
      <c r="BO73" s="2">
        <v>4783873</v>
      </c>
      <c r="BP73" s="2">
        <v>5063.83</v>
      </c>
      <c r="BQ73" s="2">
        <v>865.66</v>
      </c>
      <c r="BR73" s="2">
        <v>4383555</v>
      </c>
      <c r="BS73" s="2">
        <v>0</v>
      </c>
      <c r="BT73" s="2">
        <v>0</v>
      </c>
      <c r="BU73" s="2">
        <v>4808738</v>
      </c>
      <c r="BV73" s="2">
        <v>1053763</v>
      </c>
      <c r="BW73" s="2">
        <v>0</v>
      </c>
      <c r="BX73" s="2">
        <v>1386680</v>
      </c>
      <c r="BY73" s="2">
        <v>1386680</v>
      </c>
      <c r="BZ73" s="2">
        <v>0</v>
      </c>
      <c r="CA73" s="2">
        <v>4783873</v>
      </c>
      <c r="CB73" s="2" t="b">
        <v>0</v>
      </c>
      <c r="CC73" s="2">
        <v>0</v>
      </c>
      <c r="CD73" s="2">
        <v>12129.33</v>
      </c>
      <c r="CE73" s="2">
        <v>11152.42</v>
      </c>
      <c r="CF73" s="2">
        <v>11482.49</v>
      </c>
      <c r="CG73" s="2">
        <v>13653.39</v>
      </c>
      <c r="CH73" s="4">
        <v>45327.530243055553</v>
      </c>
      <c r="CI73" s="4">
        <v>73415</v>
      </c>
    </row>
    <row r="74" spans="1:87" x14ac:dyDescent="0.35">
      <c r="A74" s="5">
        <v>130</v>
      </c>
      <c r="B74" s="3" t="s">
        <v>133</v>
      </c>
      <c r="C74" s="3" t="s">
        <v>152</v>
      </c>
      <c r="D74" s="2" t="s">
        <v>72</v>
      </c>
      <c r="E74" s="2">
        <v>9166</v>
      </c>
      <c r="F74" s="2">
        <v>9304</v>
      </c>
      <c r="G74" s="2">
        <v>9580</v>
      </c>
      <c r="H74" s="2">
        <v>11102</v>
      </c>
      <c r="I74" s="2">
        <v>1.0822000000000001</v>
      </c>
      <c r="J74" s="2">
        <v>9919</v>
      </c>
      <c r="K74" s="2">
        <v>10069</v>
      </c>
      <c r="L74" s="2">
        <v>10367</v>
      </c>
      <c r="M74" s="2">
        <v>12015</v>
      </c>
      <c r="N74" s="2">
        <v>1.1040000000000001</v>
      </c>
      <c r="O74" s="2">
        <v>1.026</v>
      </c>
      <c r="P74" s="2">
        <v>10951</v>
      </c>
      <c r="Q74" s="2">
        <v>12327</v>
      </c>
      <c r="R74" s="2">
        <v>121.37</v>
      </c>
      <c r="S74" s="2">
        <v>81.53</v>
      </c>
      <c r="T74" s="2">
        <v>56.64</v>
      </c>
      <c r="U74" s="2">
        <v>0</v>
      </c>
      <c r="V74" s="2">
        <v>259.54000000000002</v>
      </c>
      <c r="W74" s="2">
        <v>136.26</v>
      </c>
      <c r="X74" s="2">
        <v>87.69</v>
      </c>
      <c r="Y74" s="2">
        <v>56.64</v>
      </c>
      <c r="Z74" s="2">
        <v>0</v>
      </c>
      <c r="AA74" s="2">
        <v>280.58999999999997</v>
      </c>
      <c r="AB74" s="2">
        <v>1329123</v>
      </c>
      <c r="AC74" s="2">
        <v>820926</v>
      </c>
      <c r="AD74" s="2">
        <v>587187</v>
      </c>
      <c r="AE74" s="2">
        <v>0</v>
      </c>
      <c r="AF74" s="2">
        <v>2737236</v>
      </c>
      <c r="AG74" s="2">
        <v>0.52339999999999998</v>
      </c>
      <c r="AH74" s="2">
        <v>0.2</v>
      </c>
      <c r="AI74" s="2">
        <v>156202</v>
      </c>
      <c r="AJ74" s="2">
        <v>92427</v>
      </c>
      <c r="AK74" s="2">
        <v>61467</v>
      </c>
      <c r="AL74" s="2">
        <v>0</v>
      </c>
      <c r="AM74" s="2">
        <v>310096</v>
      </c>
      <c r="AN74" s="2">
        <v>0.52339999999999998</v>
      </c>
      <c r="AO74" s="2">
        <v>0</v>
      </c>
      <c r="AP74" s="2">
        <v>0.65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3047332</v>
      </c>
      <c r="AW74" s="2">
        <v>276047</v>
      </c>
      <c r="AX74" s="2">
        <v>3063</v>
      </c>
      <c r="AY74" s="2">
        <v>240949</v>
      </c>
      <c r="AZ74" s="2">
        <v>260755</v>
      </c>
      <c r="BA74" s="2">
        <v>0</v>
      </c>
      <c r="BB74" s="2">
        <v>0</v>
      </c>
      <c r="BC74" s="2">
        <v>0</v>
      </c>
      <c r="BD74" s="2">
        <v>2813</v>
      </c>
      <c r="BE74" s="2">
        <v>3044</v>
      </c>
      <c r="BF74" s="2">
        <v>13.04</v>
      </c>
      <c r="BG74" s="2">
        <v>39694</v>
      </c>
      <c r="BH74" s="2">
        <v>579559</v>
      </c>
      <c r="BI74" s="2">
        <v>3626891</v>
      </c>
      <c r="BJ74" s="2">
        <v>0</v>
      </c>
      <c r="BK74" s="2">
        <v>3626891</v>
      </c>
      <c r="BL74" s="2">
        <v>2159897</v>
      </c>
      <c r="BM74" s="2">
        <v>1466994</v>
      </c>
      <c r="BN74" s="2">
        <v>56118</v>
      </c>
      <c r="BO74" s="2">
        <v>1410876</v>
      </c>
      <c r="BP74" s="2">
        <v>4657.12</v>
      </c>
      <c r="BQ74" s="2">
        <v>280.58999999999997</v>
      </c>
      <c r="BR74" s="2">
        <v>1306741</v>
      </c>
      <c r="BS74" s="2">
        <v>232549</v>
      </c>
      <c r="BT74" s="2">
        <v>0</v>
      </c>
      <c r="BU74" s="2">
        <v>2159897</v>
      </c>
      <c r="BV74" s="2">
        <v>56118</v>
      </c>
      <c r="BW74" s="2">
        <v>0</v>
      </c>
      <c r="BX74" s="2">
        <v>531560</v>
      </c>
      <c r="BY74" s="2">
        <v>531560</v>
      </c>
      <c r="BZ74" s="2">
        <v>0</v>
      </c>
      <c r="CA74" s="2">
        <v>1410876</v>
      </c>
      <c r="CB74" s="2" t="b">
        <v>0</v>
      </c>
      <c r="CC74" s="2">
        <v>0</v>
      </c>
      <c r="CD74" s="2">
        <v>12097.35</v>
      </c>
      <c r="CE74" s="2">
        <v>11123.02</v>
      </c>
      <c r="CF74" s="2">
        <v>11452.22</v>
      </c>
      <c r="CG74" s="2">
        <v>13617.39</v>
      </c>
      <c r="CH74" s="4">
        <v>45327.530324074076</v>
      </c>
      <c r="CI74" s="4">
        <v>73415</v>
      </c>
    </row>
    <row r="75" spans="1:87" x14ac:dyDescent="0.35">
      <c r="A75" s="5">
        <v>131</v>
      </c>
      <c r="B75" s="3" t="s">
        <v>133</v>
      </c>
      <c r="C75" s="3" t="s">
        <v>153</v>
      </c>
      <c r="D75" s="2" t="s">
        <v>154</v>
      </c>
      <c r="E75" s="2">
        <v>9166</v>
      </c>
      <c r="F75" s="2">
        <v>9304</v>
      </c>
      <c r="G75" s="2">
        <v>9580</v>
      </c>
      <c r="H75" s="2">
        <v>11102</v>
      </c>
      <c r="I75" s="2">
        <v>1.0822000000000001</v>
      </c>
      <c r="J75" s="2">
        <v>9919</v>
      </c>
      <c r="K75" s="2">
        <v>10069</v>
      </c>
      <c r="L75" s="2">
        <v>10367</v>
      </c>
      <c r="M75" s="2">
        <v>12015</v>
      </c>
      <c r="N75" s="2">
        <v>1.1040000000000001</v>
      </c>
      <c r="O75" s="2">
        <v>1.026</v>
      </c>
      <c r="P75" s="2">
        <v>10951</v>
      </c>
      <c r="Q75" s="2">
        <v>12327</v>
      </c>
      <c r="R75" s="2">
        <v>498.82</v>
      </c>
      <c r="S75" s="2">
        <v>396.01</v>
      </c>
      <c r="T75" s="2">
        <v>264.43</v>
      </c>
      <c r="U75" s="2">
        <v>0</v>
      </c>
      <c r="V75" s="2">
        <v>1159.26</v>
      </c>
      <c r="W75" s="2">
        <v>498.82</v>
      </c>
      <c r="X75" s="2">
        <v>396.01</v>
      </c>
      <c r="Y75" s="2">
        <v>264.43</v>
      </c>
      <c r="Z75" s="2">
        <v>0</v>
      </c>
      <c r="AA75" s="2">
        <v>1159.26</v>
      </c>
      <c r="AB75" s="2">
        <v>5462578</v>
      </c>
      <c r="AC75" s="2">
        <v>3987425</v>
      </c>
      <c r="AD75" s="2">
        <v>2741346</v>
      </c>
      <c r="AE75" s="2">
        <v>0</v>
      </c>
      <c r="AF75" s="2">
        <v>12191349</v>
      </c>
      <c r="AG75" s="2">
        <v>0.60089999999999999</v>
      </c>
      <c r="AH75" s="2">
        <v>0.2</v>
      </c>
      <c r="AI75" s="2">
        <v>656493</v>
      </c>
      <c r="AJ75" s="2">
        <v>479209</v>
      </c>
      <c r="AK75" s="2">
        <v>329455</v>
      </c>
      <c r="AL75" s="2">
        <v>0</v>
      </c>
      <c r="AM75" s="2">
        <v>1465157</v>
      </c>
      <c r="AN75" s="2">
        <v>0.60089999999999999</v>
      </c>
      <c r="AO75" s="2">
        <v>5.0900000000000001E-2</v>
      </c>
      <c r="AP75" s="2">
        <v>0.65</v>
      </c>
      <c r="AQ75" s="2">
        <v>180729</v>
      </c>
      <c r="AR75" s="2">
        <v>131924</v>
      </c>
      <c r="AS75" s="2">
        <v>90697</v>
      </c>
      <c r="AT75" s="2">
        <v>0</v>
      </c>
      <c r="AU75" s="2">
        <v>403350</v>
      </c>
      <c r="AV75" s="2">
        <v>14059856</v>
      </c>
      <c r="AW75" s="2">
        <v>0</v>
      </c>
      <c r="AX75" s="2">
        <v>7353</v>
      </c>
      <c r="AY75" s="2">
        <v>300616</v>
      </c>
      <c r="AZ75" s="2">
        <v>325327</v>
      </c>
      <c r="BA75" s="2">
        <v>0</v>
      </c>
      <c r="BB75" s="2">
        <v>0</v>
      </c>
      <c r="BC75" s="2">
        <v>0</v>
      </c>
      <c r="BD75" s="2">
        <v>2813</v>
      </c>
      <c r="BE75" s="2">
        <v>3044</v>
      </c>
      <c r="BF75" s="2">
        <v>43.74</v>
      </c>
      <c r="BG75" s="2">
        <v>133145</v>
      </c>
      <c r="BH75" s="2">
        <v>465825</v>
      </c>
      <c r="BI75" s="2">
        <v>14525681</v>
      </c>
      <c r="BJ75" s="2">
        <v>0</v>
      </c>
      <c r="BK75" s="2">
        <v>14525681</v>
      </c>
      <c r="BL75" s="2">
        <v>4765059</v>
      </c>
      <c r="BM75" s="2">
        <v>9760622</v>
      </c>
      <c r="BN75" s="2">
        <v>3087397</v>
      </c>
      <c r="BO75" s="2">
        <v>6673225</v>
      </c>
      <c r="BP75" s="2">
        <v>5064.8599999999997</v>
      </c>
      <c r="BQ75" s="2">
        <v>1159.26</v>
      </c>
      <c r="BR75" s="2">
        <v>5871490</v>
      </c>
      <c r="BS75" s="2">
        <v>0</v>
      </c>
      <c r="BT75" s="2">
        <v>0</v>
      </c>
      <c r="BU75" s="2">
        <v>4765059</v>
      </c>
      <c r="BV75" s="2">
        <v>3087397</v>
      </c>
      <c r="BW75" s="2">
        <v>0</v>
      </c>
      <c r="BX75" s="2">
        <v>1442973</v>
      </c>
      <c r="BY75" s="2">
        <v>1442973</v>
      </c>
      <c r="BZ75" s="2">
        <v>0</v>
      </c>
      <c r="CA75" s="2">
        <v>6673225</v>
      </c>
      <c r="CB75" s="2" t="b">
        <v>0</v>
      </c>
      <c r="CC75" s="2">
        <v>0</v>
      </c>
      <c r="CD75" s="2">
        <v>12629.41</v>
      </c>
      <c r="CE75" s="2">
        <v>11612.23</v>
      </c>
      <c r="CF75" s="2">
        <v>11955.9</v>
      </c>
      <c r="CG75" s="2">
        <v>14216.3</v>
      </c>
      <c r="CH75" s="4">
        <v>45327.530324074076</v>
      </c>
      <c r="CI75" s="4">
        <v>73415</v>
      </c>
    </row>
    <row r="76" spans="1:87" x14ac:dyDescent="0.35">
      <c r="A76" s="5">
        <v>132</v>
      </c>
      <c r="B76" s="3" t="s">
        <v>133</v>
      </c>
      <c r="C76" s="3" t="s">
        <v>155</v>
      </c>
      <c r="D76" s="2" t="s">
        <v>156</v>
      </c>
      <c r="E76" s="2">
        <v>9166</v>
      </c>
      <c r="F76" s="2">
        <v>9304</v>
      </c>
      <c r="G76" s="2">
        <v>9580</v>
      </c>
      <c r="H76" s="2">
        <v>11102</v>
      </c>
      <c r="I76" s="2">
        <v>1.0822000000000001</v>
      </c>
      <c r="J76" s="2">
        <v>9919</v>
      </c>
      <c r="K76" s="2">
        <v>10069</v>
      </c>
      <c r="L76" s="2">
        <v>10367</v>
      </c>
      <c r="M76" s="2">
        <v>12015</v>
      </c>
      <c r="N76" s="2">
        <v>1.1040000000000001</v>
      </c>
      <c r="O76" s="2">
        <v>1.026</v>
      </c>
      <c r="P76" s="2">
        <v>10951</v>
      </c>
      <c r="Q76" s="2">
        <v>12327</v>
      </c>
      <c r="R76" s="2">
        <v>245.41</v>
      </c>
      <c r="S76" s="2">
        <v>191.71</v>
      </c>
      <c r="T76" s="2">
        <v>135.16</v>
      </c>
      <c r="U76" s="2">
        <v>0</v>
      </c>
      <c r="V76" s="2">
        <v>572.28</v>
      </c>
      <c r="W76" s="2">
        <v>245.41</v>
      </c>
      <c r="X76" s="2">
        <v>191.71</v>
      </c>
      <c r="Y76" s="2">
        <v>135.16</v>
      </c>
      <c r="Z76" s="2">
        <v>0</v>
      </c>
      <c r="AA76" s="2">
        <v>572.28</v>
      </c>
      <c r="AB76" s="2">
        <v>2687485</v>
      </c>
      <c r="AC76" s="2">
        <v>1930328</v>
      </c>
      <c r="AD76" s="2">
        <v>1401204</v>
      </c>
      <c r="AE76" s="2">
        <v>0</v>
      </c>
      <c r="AF76" s="2">
        <v>6019017</v>
      </c>
      <c r="AG76" s="2">
        <v>0.4793</v>
      </c>
      <c r="AH76" s="2">
        <v>0.2</v>
      </c>
      <c r="AI76" s="2">
        <v>257622</v>
      </c>
      <c r="AJ76" s="2">
        <v>185041</v>
      </c>
      <c r="AK76" s="2">
        <v>134319</v>
      </c>
      <c r="AL76" s="2">
        <v>0</v>
      </c>
      <c r="AM76" s="2">
        <v>576982</v>
      </c>
      <c r="AN76" s="2">
        <v>0.4793</v>
      </c>
      <c r="AO76" s="2">
        <v>0</v>
      </c>
      <c r="AP76" s="2">
        <v>0.65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6595999</v>
      </c>
      <c r="AW76" s="2">
        <v>0</v>
      </c>
      <c r="AX76" s="2">
        <v>53364</v>
      </c>
      <c r="AY76" s="2">
        <v>292693</v>
      </c>
      <c r="AZ76" s="2">
        <v>316752</v>
      </c>
      <c r="BA76" s="2">
        <v>0</v>
      </c>
      <c r="BB76" s="2">
        <v>0</v>
      </c>
      <c r="BC76" s="2">
        <v>0</v>
      </c>
      <c r="BD76" s="2">
        <v>2813</v>
      </c>
      <c r="BE76" s="2">
        <v>3044</v>
      </c>
      <c r="BF76" s="2">
        <v>13.23</v>
      </c>
      <c r="BG76" s="2">
        <v>40272</v>
      </c>
      <c r="BH76" s="2">
        <v>410388</v>
      </c>
      <c r="BI76" s="2">
        <v>7006387</v>
      </c>
      <c r="BJ76" s="2">
        <v>0</v>
      </c>
      <c r="BK76" s="2">
        <v>7006387</v>
      </c>
      <c r="BL76" s="2">
        <v>2721864</v>
      </c>
      <c r="BM76" s="2">
        <v>4284523</v>
      </c>
      <c r="BN76" s="2">
        <v>1150600</v>
      </c>
      <c r="BO76" s="2">
        <v>3133923</v>
      </c>
      <c r="BP76" s="2">
        <v>5059.66</v>
      </c>
      <c r="BQ76" s="2">
        <v>572.28</v>
      </c>
      <c r="BR76" s="2">
        <v>2895542</v>
      </c>
      <c r="BS76" s="2">
        <v>0</v>
      </c>
      <c r="BT76" s="2">
        <v>0</v>
      </c>
      <c r="BU76" s="2">
        <v>2721864</v>
      </c>
      <c r="BV76" s="2">
        <v>1150600</v>
      </c>
      <c r="BW76" s="2">
        <v>0</v>
      </c>
      <c r="BX76" s="2">
        <v>1237614</v>
      </c>
      <c r="BY76" s="2">
        <v>1237614</v>
      </c>
      <c r="BZ76" s="2">
        <v>0</v>
      </c>
      <c r="CA76" s="2">
        <v>3133923</v>
      </c>
      <c r="CB76" s="2" t="b">
        <v>0</v>
      </c>
      <c r="CC76" s="2">
        <v>0</v>
      </c>
      <c r="CD76" s="2">
        <v>12000.76</v>
      </c>
      <c r="CE76" s="2">
        <v>11034.21</v>
      </c>
      <c r="CF76" s="2">
        <v>11360.78</v>
      </c>
      <c r="CG76" s="2">
        <v>13508.67</v>
      </c>
      <c r="CH76" s="4">
        <v>45327.530335648145</v>
      </c>
      <c r="CI76" s="4">
        <v>73415</v>
      </c>
    </row>
    <row r="77" spans="1:87" x14ac:dyDescent="0.35">
      <c r="A77" s="5">
        <v>133</v>
      </c>
      <c r="B77" s="3" t="s">
        <v>133</v>
      </c>
      <c r="C77" s="3" t="s">
        <v>157</v>
      </c>
      <c r="D77" s="2" t="s">
        <v>158</v>
      </c>
      <c r="E77" s="2">
        <v>9166</v>
      </c>
      <c r="F77" s="2">
        <v>9304</v>
      </c>
      <c r="G77" s="2">
        <v>9580</v>
      </c>
      <c r="H77" s="2">
        <v>11102</v>
      </c>
      <c r="I77" s="2">
        <v>1.0822000000000001</v>
      </c>
      <c r="J77" s="2">
        <v>9919</v>
      </c>
      <c r="K77" s="2">
        <v>10069</v>
      </c>
      <c r="L77" s="2">
        <v>10367</v>
      </c>
      <c r="M77" s="2">
        <v>12015</v>
      </c>
      <c r="N77" s="2">
        <v>1.1040000000000001</v>
      </c>
      <c r="O77" s="2">
        <v>1.026</v>
      </c>
      <c r="P77" s="2">
        <v>10951</v>
      </c>
      <c r="Q77" s="2">
        <v>12327</v>
      </c>
      <c r="R77" s="2">
        <v>1491.12</v>
      </c>
      <c r="S77" s="2">
        <v>1131.1600000000001</v>
      </c>
      <c r="T77" s="2">
        <v>826.2</v>
      </c>
      <c r="U77" s="2">
        <v>0</v>
      </c>
      <c r="V77" s="2">
        <v>3448.48</v>
      </c>
      <c r="W77" s="2">
        <v>1491.12</v>
      </c>
      <c r="X77" s="2">
        <v>1131.1600000000001</v>
      </c>
      <c r="Y77" s="2">
        <v>826.2</v>
      </c>
      <c r="Z77" s="2">
        <v>0</v>
      </c>
      <c r="AA77" s="2">
        <v>3448.48</v>
      </c>
      <c r="AB77" s="2">
        <v>16329255</v>
      </c>
      <c r="AC77" s="2">
        <v>11389650</v>
      </c>
      <c r="AD77" s="2">
        <v>8565215</v>
      </c>
      <c r="AE77" s="2">
        <v>0</v>
      </c>
      <c r="AF77" s="2">
        <v>36284120</v>
      </c>
      <c r="AG77" s="2">
        <v>0.18870000000000001</v>
      </c>
      <c r="AH77" s="2">
        <v>0.2</v>
      </c>
      <c r="AI77" s="2">
        <v>616266</v>
      </c>
      <c r="AJ77" s="2">
        <v>429845</v>
      </c>
      <c r="AK77" s="2">
        <v>323251</v>
      </c>
      <c r="AL77" s="2">
        <v>0</v>
      </c>
      <c r="AM77" s="2">
        <v>1369362</v>
      </c>
      <c r="AN77" s="2">
        <v>0.18870000000000001</v>
      </c>
      <c r="AO77" s="2">
        <v>0</v>
      </c>
      <c r="AP77" s="2">
        <v>0.65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37653482</v>
      </c>
      <c r="AW77" s="2">
        <v>0</v>
      </c>
      <c r="AX77" s="2">
        <v>149072</v>
      </c>
      <c r="AY77" s="2">
        <v>434285</v>
      </c>
      <c r="AZ77" s="2">
        <v>469983</v>
      </c>
      <c r="BA77" s="2">
        <v>0</v>
      </c>
      <c r="BB77" s="2">
        <v>0</v>
      </c>
      <c r="BC77" s="2">
        <v>0</v>
      </c>
      <c r="BD77" s="2">
        <v>2813</v>
      </c>
      <c r="BE77" s="2">
        <v>3044</v>
      </c>
      <c r="BF77" s="2">
        <v>135.88999999999999</v>
      </c>
      <c r="BG77" s="2">
        <v>413649</v>
      </c>
      <c r="BH77" s="2">
        <v>1032704</v>
      </c>
      <c r="BI77" s="2">
        <v>38686186</v>
      </c>
      <c r="BJ77" s="2">
        <v>0</v>
      </c>
      <c r="BK77" s="2">
        <v>38686186</v>
      </c>
      <c r="BL77" s="2">
        <v>14800298</v>
      </c>
      <c r="BM77" s="2">
        <v>23885888</v>
      </c>
      <c r="BN77" s="2">
        <v>8526979</v>
      </c>
      <c r="BO77" s="2">
        <v>15358909</v>
      </c>
      <c r="BP77" s="2">
        <v>5058.01</v>
      </c>
      <c r="BQ77" s="2">
        <v>3448.48</v>
      </c>
      <c r="BR77" s="2">
        <v>17442446</v>
      </c>
      <c r="BS77" s="2">
        <v>0</v>
      </c>
      <c r="BT77" s="2">
        <v>0</v>
      </c>
      <c r="BU77" s="2">
        <v>14800298</v>
      </c>
      <c r="BV77" s="2">
        <v>8526979</v>
      </c>
      <c r="BW77" s="2">
        <v>0</v>
      </c>
      <c r="BX77" s="2">
        <v>2516283</v>
      </c>
      <c r="BY77" s="2">
        <v>2516283</v>
      </c>
      <c r="BZ77" s="2">
        <v>0</v>
      </c>
      <c r="CA77" s="2">
        <v>15358909</v>
      </c>
      <c r="CB77" s="2" t="b">
        <v>0</v>
      </c>
      <c r="CC77" s="2">
        <v>0</v>
      </c>
      <c r="CD77" s="2">
        <v>11364.29</v>
      </c>
      <c r="CE77" s="2">
        <v>10449</v>
      </c>
      <c r="CF77" s="2">
        <v>10758.25</v>
      </c>
      <c r="CG77" s="2">
        <v>12792.22</v>
      </c>
      <c r="CH77" s="4">
        <v>45327.530347222222</v>
      </c>
      <c r="CI77" s="4">
        <v>73415</v>
      </c>
    </row>
    <row r="78" spans="1:87" x14ac:dyDescent="0.35">
      <c r="A78" s="5">
        <v>134</v>
      </c>
      <c r="B78" s="3" t="s">
        <v>133</v>
      </c>
      <c r="C78" s="3" t="s">
        <v>159</v>
      </c>
      <c r="D78" s="2" t="s">
        <v>160</v>
      </c>
      <c r="E78" s="2">
        <v>9166</v>
      </c>
      <c r="F78" s="2">
        <v>9304</v>
      </c>
      <c r="G78" s="2">
        <v>9580</v>
      </c>
      <c r="H78" s="2">
        <v>11102</v>
      </c>
      <c r="I78" s="2">
        <v>1.0822000000000001</v>
      </c>
      <c r="J78" s="2">
        <v>9919</v>
      </c>
      <c r="K78" s="2">
        <v>10069</v>
      </c>
      <c r="L78" s="2">
        <v>10367</v>
      </c>
      <c r="M78" s="2">
        <v>12015</v>
      </c>
      <c r="N78" s="2">
        <v>1.1040000000000001</v>
      </c>
      <c r="O78" s="2">
        <v>1.026</v>
      </c>
      <c r="P78" s="2">
        <v>10951</v>
      </c>
      <c r="Q78" s="2">
        <v>12327</v>
      </c>
      <c r="R78" s="2">
        <v>3.94</v>
      </c>
      <c r="S78" s="2">
        <v>7.28</v>
      </c>
      <c r="T78" s="2">
        <v>3.4</v>
      </c>
      <c r="U78" s="2">
        <v>0</v>
      </c>
      <c r="V78" s="2">
        <v>14.62</v>
      </c>
      <c r="W78" s="2">
        <v>3.94</v>
      </c>
      <c r="X78" s="2">
        <v>7.28</v>
      </c>
      <c r="Y78" s="2">
        <v>3.4</v>
      </c>
      <c r="Z78" s="2">
        <v>0</v>
      </c>
      <c r="AA78" s="2">
        <v>14.62</v>
      </c>
      <c r="AB78" s="2">
        <v>43147</v>
      </c>
      <c r="AC78" s="2">
        <v>73302</v>
      </c>
      <c r="AD78" s="2">
        <v>35248</v>
      </c>
      <c r="AE78" s="2">
        <v>0</v>
      </c>
      <c r="AF78" s="2">
        <v>151697</v>
      </c>
      <c r="AG78" s="2">
        <v>0.57779999999999998</v>
      </c>
      <c r="AH78" s="2">
        <v>0.2</v>
      </c>
      <c r="AI78" s="2">
        <v>4986</v>
      </c>
      <c r="AJ78" s="2">
        <v>8471</v>
      </c>
      <c r="AK78" s="2">
        <v>4073</v>
      </c>
      <c r="AL78" s="2">
        <v>0</v>
      </c>
      <c r="AM78" s="2">
        <v>17530</v>
      </c>
      <c r="AN78" s="2">
        <v>0.57779999999999998</v>
      </c>
      <c r="AO78" s="2">
        <v>2.7799999999999998E-2</v>
      </c>
      <c r="AP78" s="2">
        <v>0.65</v>
      </c>
      <c r="AQ78" s="2">
        <v>780</v>
      </c>
      <c r="AR78" s="2">
        <v>1325</v>
      </c>
      <c r="AS78" s="2">
        <v>637</v>
      </c>
      <c r="AT78" s="2">
        <v>0</v>
      </c>
      <c r="AU78" s="2">
        <v>2742</v>
      </c>
      <c r="AV78" s="2">
        <v>171969</v>
      </c>
      <c r="AW78" s="2">
        <v>0</v>
      </c>
      <c r="AX78" s="2">
        <v>0</v>
      </c>
      <c r="AY78" s="2">
        <v>16867</v>
      </c>
      <c r="AZ78" s="2">
        <v>18253</v>
      </c>
      <c r="BA78" s="2">
        <v>0</v>
      </c>
      <c r="BB78" s="2">
        <v>0</v>
      </c>
      <c r="BC78" s="2">
        <v>0</v>
      </c>
      <c r="BD78" s="2">
        <v>2813</v>
      </c>
      <c r="BE78" s="2">
        <v>3044</v>
      </c>
      <c r="BF78" s="2">
        <v>0</v>
      </c>
      <c r="BG78" s="2">
        <v>0</v>
      </c>
      <c r="BH78" s="2">
        <v>18253</v>
      </c>
      <c r="BI78" s="2">
        <v>190222</v>
      </c>
      <c r="BJ78" s="2">
        <v>0</v>
      </c>
      <c r="BK78" s="2">
        <v>190222</v>
      </c>
      <c r="BL78" s="2">
        <v>299947</v>
      </c>
      <c r="BM78" s="2">
        <v>0</v>
      </c>
      <c r="BN78" s="2">
        <v>2924</v>
      </c>
      <c r="BO78" s="2">
        <v>0</v>
      </c>
      <c r="BP78" s="2">
        <v>6535.66</v>
      </c>
      <c r="BQ78" s="2">
        <v>14.62</v>
      </c>
      <c r="BR78" s="2">
        <v>95551</v>
      </c>
      <c r="BS78" s="2">
        <v>0</v>
      </c>
      <c r="BT78" s="2">
        <v>0</v>
      </c>
      <c r="BU78" s="2">
        <v>299947</v>
      </c>
      <c r="BV78" s="2">
        <v>2924</v>
      </c>
      <c r="BW78" s="2">
        <v>0</v>
      </c>
      <c r="BX78" s="2">
        <v>183846</v>
      </c>
      <c r="BY78" s="2">
        <v>183846</v>
      </c>
      <c r="BZ78" s="2">
        <v>183846</v>
      </c>
      <c r="CA78" s="2">
        <v>183846</v>
      </c>
      <c r="CB78" s="2" t="b">
        <v>1</v>
      </c>
      <c r="CC78" s="2">
        <v>109725</v>
      </c>
      <c r="CD78" s="2">
        <v>12414.38</v>
      </c>
      <c r="CE78" s="2">
        <v>11414.52</v>
      </c>
      <c r="CF78" s="2">
        <v>11752.34</v>
      </c>
      <c r="CG78" s="2">
        <v>13974.26</v>
      </c>
      <c r="CH78" s="4">
        <v>45327.530428240738</v>
      </c>
      <c r="CI78" s="4">
        <v>73415</v>
      </c>
    </row>
    <row r="79" spans="1:87" x14ac:dyDescent="0.35">
      <c r="A79" s="5">
        <v>135</v>
      </c>
      <c r="B79" s="3" t="s">
        <v>133</v>
      </c>
      <c r="C79" s="3" t="s">
        <v>161</v>
      </c>
      <c r="D79" s="2" t="s">
        <v>162</v>
      </c>
      <c r="E79" s="2">
        <v>9166</v>
      </c>
      <c r="F79" s="2">
        <v>9304</v>
      </c>
      <c r="G79" s="2">
        <v>9580</v>
      </c>
      <c r="H79" s="2">
        <v>11102</v>
      </c>
      <c r="I79" s="2">
        <v>1.0822000000000001</v>
      </c>
      <c r="J79" s="2">
        <v>9919</v>
      </c>
      <c r="K79" s="2">
        <v>10069</v>
      </c>
      <c r="L79" s="2">
        <v>10367</v>
      </c>
      <c r="M79" s="2">
        <v>12015</v>
      </c>
      <c r="N79" s="2">
        <v>1.1040000000000001</v>
      </c>
      <c r="O79" s="2">
        <v>1.026</v>
      </c>
      <c r="P79" s="2">
        <v>10951</v>
      </c>
      <c r="Q79" s="2">
        <v>12327</v>
      </c>
      <c r="R79" s="2">
        <v>276.89999999999998</v>
      </c>
      <c r="S79" s="2">
        <v>207.27</v>
      </c>
      <c r="T79" s="2">
        <v>155.94</v>
      </c>
      <c r="U79" s="2">
        <v>316.44</v>
      </c>
      <c r="V79" s="2">
        <v>956.55</v>
      </c>
      <c r="W79" s="2">
        <v>287.60000000000002</v>
      </c>
      <c r="X79" s="2">
        <v>211.63</v>
      </c>
      <c r="Y79" s="2">
        <v>155.94</v>
      </c>
      <c r="Z79" s="2">
        <v>316.44</v>
      </c>
      <c r="AA79" s="2">
        <v>971.61</v>
      </c>
      <c r="AB79" s="2">
        <v>3032332</v>
      </c>
      <c r="AC79" s="2">
        <v>2087002</v>
      </c>
      <c r="AD79" s="2">
        <v>1616630</v>
      </c>
      <c r="AE79" s="2">
        <v>3900756</v>
      </c>
      <c r="AF79" s="2">
        <v>10636720</v>
      </c>
      <c r="AG79" s="2">
        <v>0.443</v>
      </c>
      <c r="AH79" s="2">
        <v>0.2</v>
      </c>
      <c r="AI79" s="2">
        <v>279046</v>
      </c>
      <c r="AJ79" s="2">
        <v>188798</v>
      </c>
      <c r="AK79" s="2">
        <v>143233</v>
      </c>
      <c r="AL79" s="2">
        <v>345607</v>
      </c>
      <c r="AM79" s="2">
        <v>956684</v>
      </c>
      <c r="AN79" s="2">
        <v>0.443</v>
      </c>
      <c r="AO79" s="2">
        <v>0</v>
      </c>
      <c r="AP79" s="2">
        <v>0.65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11593404</v>
      </c>
      <c r="AW79" s="2">
        <v>279215</v>
      </c>
      <c r="AX79" s="2">
        <v>0</v>
      </c>
      <c r="AY79" s="2">
        <v>572670</v>
      </c>
      <c r="AZ79" s="2">
        <v>619743</v>
      </c>
      <c r="BA79" s="2">
        <v>0</v>
      </c>
      <c r="BB79" s="2">
        <v>0</v>
      </c>
      <c r="BC79" s="2">
        <v>0</v>
      </c>
      <c r="BD79" s="2">
        <v>2813</v>
      </c>
      <c r="BE79" s="2">
        <v>3044</v>
      </c>
      <c r="BF79" s="2">
        <v>28.3</v>
      </c>
      <c r="BG79" s="2">
        <v>86145</v>
      </c>
      <c r="BH79" s="2">
        <v>985103</v>
      </c>
      <c r="BI79" s="2">
        <v>12578507</v>
      </c>
      <c r="BJ79" s="2">
        <v>0</v>
      </c>
      <c r="BK79" s="2">
        <v>12578507</v>
      </c>
      <c r="BL79" s="2">
        <v>6591786</v>
      </c>
      <c r="BM79" s="2">
        <v>5986721</v>
      </c>
      <c r="BN79" s="2">
        <v>363472</v>
      </c>
      <c r="BO79" s="2">
        <v>5623249</v>
      </c>
      <c r="BP79" s="2">
        <v>5209.21</v>
      </c>
      <c r="BQ79" s="2">
        <v>971.61</v>
      </c>
      <c r="BR79" s="2">
        <v>5061321</v>
      </c>
      <c r="BS79" s="2">
        <v>237882</v>
      </c>
      <c r="BT79" s="2">
        <v>0</v>
      </c>
      <c r="BU79" s="2">
        <v>6591786</v>
      </c>
      <c r="BV79" s="2">
        <v>363472</v>
      </c>
      <c r="BW79" s="2">
        <v>0</v>
      </c>
      <c r="BX79" s="2">
        <v>1971735</v>
      </c>
      <c r="BY79" s="2">
        <v>1971735</v>
      </c>
      <c r="BZ79" s="2">
        <v>0</v>
      </c>
      <c r="CA79" s="2">
        <v>5623249</v>
      </c>
      <c r="CB79" s="2" t="b">
        <v>0</v>
      </c>
      <c r="CC79" s="2">
        <v>0</v>
      </c>
      <c r="CD79" s="2">
        <v>11921.26</v>
      </c>
      <c r="CE79" s="2">
        <v>10961.11</v>
      </c>
      <c r="CF79" s="2">
        <v>11285.52</v>
      </c>
      <c r="CG79" s="2">
        <v>13419.17</v>
      </c>
      <c r="CH79" s="4">
        <v>45327.529907407406</v>
      </c>
      <c r="CI79" s="4">
        <v>73415</v>
      </c>
    </row>
    <row r="80" spans="1:87" x14ac:dyDescent="0.35">
      <c r="A80" s="5">
        <v>136</v>
      </c>
      <c r="B80" s="3" t="s">
        <v>163</v>
      </c>
      <c r="C80" s="3" t="s">
        <v>164</v>
      </c>
      <c r="D80" s="2" t="s">
        <v>165</v>
      </c>
      <c r="E80" s="2">
        <v>9166</v>
      </c>
      <c r="F80" s="2">
        <v>9304</v>
      </c>
      <c r="G80" s="2">
        <v>9580</v>
      </c>
      <c r="H80" s="2">
        <v>11102</v>
      </c>
      <c r="I80" s="2">
        <v>1.0822000000000001</v>
      </c>
      <c r="J80" s="2">
        <v>9919</v>
      </c>
      <c r="K80" s="2">
        <v>10069</v>
      </c>
      <c r="L80" s="2">
        <v>10367</v>
      </c>
      <c r="M80" s="2">
        <v>12015</v>
      </c>
      <c r="N80" s="2">
        <v>1.1040000000000001</v>
      </c>
      <c r="O80" s="2">
        <v>1.026</v>
      </c>
      <c r="P80" s="2">
        <v>10951</v>
      </c>
      <c r="Q80" s="2">
        <v>12327</v>
      </c>
      <c r="R80" s="2">
        <v>79.66</v>
      </c>
      <c r="S80" s="2">
        <v>57.11</v>
      </c>
      <c r="T80" s="2">
        <v>42.35</v>
      </c>
      <c r="U80" s="2">
        <v>0</v>
      </c>
      <c r="V80" s="2">
        <v>179.12</v>
      </c>
      <c r="W80" s="2">
        <v>79.66</v>
      </c>
      <c r="X80" s="2">
        <v>57.11</v>
      </c>
      <c r="Y80" s="2">
        <v>42.35</v>
      </c>
      <c r="Z80" s="2">
        <v>0</v>
      </c>
      <c r="AA80" s="2">
        <v>179.12</v>
      </c>
      <c r="AB80" s="2">
        <v>872357</v>
      </c>
      <c r="AC80" s="2">
        <v>575041</v>
      </c>
      <c r="AD80" s="2">
        <v>439042</v>
      </c>
      <c r="AE80" s="2">
        <v>0</v>
      </c>
      <c r="AF80" s="2">
        <v>1886440</v>
      </c>
      <c r="AG80" s="2">
        <v>0.8</v>
      </c>
      <c r="AH80" s="2">
        <v>0.2</v>
      </c>
      <c r="AI80" s="2">
        <v>139577</v>
      </c>
      <c r="AJ80" s="2">
        <v>92006</v>
      </c>
      <c r="AK80" s="2">
        <v>70247</v>
      </c>
      <c r="AL80" s="2">
        <v>0</v>
      </c>
      <c r="AM80" s="2">
        <v>301830</v>
      </c>
      <c r="AN80" s="2">
        <v>0.8</v>
      </c>
      <c r="AO80" s="2">
        <v>0.25</v>
      </c>
      <c r="AP80" s="2">
        <v>0.65</v>
      </c>
      <c r="AQ80" s="2">
        <v>141758</v>
      </c>
      <c r="AR80" s="2">
        <v>93444</v>
      </c>
      <c r="AS80" s="2">
        <v>71344</v>
      </c>
      <c r="AT80" s="2">
        <v>0</v>
      </c>
      <c r="AU80" s="2">
        <v>306546</v>
      </c>
      <c r="AV80" s="2">
        <v>2494816</v>
      </c>
      <c r="AW80" s="2">
        <v>0</v>
      </c>
      <c r="AX80" s="2">
        <v>0</v>
      </c>
      <c r="AY80" s="2">
        <v>40607</v>
      </c>
      <c r="AZ80" s="2">
        <v>43945</v>
      </c>
      <c r="BA80" s="2">
        <v>0</v>
      </c>
      <c r="BB80" s="2">
        <v>0</v>
      </c>
      <c r="BC80" s="2">
        <v>0</v>
      </c>
      <c r="BD80" s="2">
        <v>2813</v>
      </c>
      <c r="BE80" s="2">
        <v>3044</v>
      </c>
      <c r="BF80" s="2">
        <v>5.77</v>
      </c>
      <c r="BG80" s="2">
        <v>17564</v>
      </c>
      <c r="BH80" s="2">
        <v>61509</v>
      </c>
      <c r="BI80" s="2">
        <v>2556325</v>
      </c>
      <c r="BJ80" s="2">
        <v>0</v>
      </c>
      <c r="BK80" s="2">
        <v>2556325</v>
      </c>
      <c r="BL80" s="2">
        <v>273005</v>
      </c>
      <c r="BM80" s="2">
        <v>2283320</v>
      </c>
      <c r="BN80" s="2">
        <v>619814</v>
      </c>
      <c r="BO80" s="2">
        <v>1663506</v>
      </c>
      <c r="BP80" s="2">
        <v>5306.41</v>
      </c>
      <c r="BQ80" s="2">
        <v>179.12</v>
      </c>
      <c r="BR80" s="2">
        <v>950484</v>
      </c>
      <c r="BS80" s="2">
        <v>0</v>
      </c>
      <c r="BT80" s="2">
        <v>0</v>
      </c>
      <c r="BU80" s="2">
        <v>273005</v>
      </c>
      <c r="BV80" s="2">
        <v>619814</v>
      </c>
      <c r="BW80" s="2">
        <v>57665</v>
      </c>
      <c r="BX80" s="2">
        <v>336868</v>
      </c>
      <c r="BY80" s="2">
        <v>394533</v>
      </c>
      <c r="BZ80" s="2">
        <v>0</v>
      </c>
      <c r="CA80" s="2">
        <v>1663506</v>
      </c>
      <c r="CB80" s="2" t="b">
        <v>0</v>
      </c>
      <c r="CC80" s="2">
        <v>0</v>
      </c>
      <c r="CD80" s="2">
        <v>14482.7</v>
      </c>
      <c r="CE80" s="2">
        <v>13316.25</v>
      </c>
      <c r="CF80" s="2">
        <v>13710.36</v>
      </c>
      <c r="CG80" s="2">
        <v>16302.46</v>
      </c>
      <c r="CH80" s="4">
        <v>45327.529861111114</v>
      </c>
      <c r="CI80" s="4">
        <v>73415</v>
      </c>
    </row>
    <row r="81" spans="1:87" x14ac:dyDescent="0.35">
      <c r="A81" s="5">
        <v>138</v>
      </c>
      <c r="B81" s="3" t="s">
        <v>163</v>
      </c>
      <c r="C81" s="3" t="s">
        <v>166</v>
      </c>
      <c r="D81" s="2" t="s">
        <v>167</v>
      </c>
      <c r="E81" s="2">
        <v>9166</v>
      </c>
      <c r="F81" s="2">
        <v>9304</v>
      </c>
      <c r="G81" s="2">
        <v>9580</v>
      </c>
      <c r="H81" s="2">
        <v>11102</v>
      </c>
      <c r="I81" s="2">
        <v>1.0822000000000001</v>
      </c>
      <c r="J81" s="2">
        <v>9919</v>
      </c>
      <c r="K81" s="2">
        <v>10069</v>
      </c>
      <c r="L81" s="2">
        <v>10367</v>
      </c>
      <c r="M81" s="2">
        <v>12015</v>
      </c>
      <c r="N81" s="2">
        <v>1.1040000000000001</v>
      </c>
      <c r="O81" s="2">
        <v>1.026</v>
      </c>
      <c r="P81" s="2">
        <v>10951</v>
      </c>
      <c r="Q81" s="2">
        <v>12327</v>
      </c>
      <c r="R81" s="2">
        <v>10.69</v>
      </c>
      <c r="S81" s="2">
        <v>13.42</v>
      </c>
      <c r="T81" s="2">
        <v>6.82</v>
      </c>
      <c r="U81" s="2">
        <v>0</v>
      </c>
      <c r="V81" s="2">
        <v>30.93</v>
      </c>
      <c r="W81" s="2">
        <v>10.69</v>
      </c>
      <c r="X81" s="2">
        <v>13.42</v>
      </c>
      <c r="Y81" s="2">
        <v>6.82</v>
      </c>
      <c r="Z81" s="2">
        <v>0</v>
      </c>
      <c r="AA81" s="2">
        <v>30.93</v>
      </c>
      <c r="AB81" s="2">
        <v>117066</v>
      </c>
      <c r="AC81" s="2">
        <v>135126</v>
      </c>
      <c r="AD81" s="2">
        <v>70703</v>
      </c>
      <c r="AE81" s="2">
        <v>0</v>
      </c>
      <c r="AF81" s="2">
        <v>322895</v>
      </c>
      <c r="AG81" s="2">
        <v>0.60229999999999995</v>
      </c>
      <c r="AH81" s="2">
        <v>0.2</v>
      </c>
      <c r="AI81" s="2">
        <v>14102</v>
      </c>
      <c r="AJ81" s="2">
        <v>16277</v>
      </c>
      <c r="AK81" s="2">
        <v>8517</v>
      </c>
      <c r="AL81" s="2">
        <v>0</v>
      </c>
      <c r="AM81" s="2">
        <v>38896</v>
      </c>
      <c r="AN81" s="2">
        <v>0.60229999999999995</v>
      </c>
      <c r="AO81" s="2">
        <v>5.2299999999999999E-2</v>
      </c>
      <c r="AP81" s="2">
        <v>0.65</v>
      </c>
      <c r="AQ81" s="2">
        <v>3980</v>
      </c>
      <c r="AR81" s="2">
        <v>4594</v>
      </c>
      <c r="AS81" s="2">
        <v>2404</v>
      </c>
      <c r="AT81" s="2">
        <v>0</v>
      </c>
      <c r="AU81" s="2">
        <v>10978</v>
      </c>
      <c r="AV81" s="2">
        <v>372769</v>
      </c>
      <c r="AW81" s="2">
        <v>0</v>
      </c>
      <c r="AX81" s="2">
        <v>0</v>
      </c>
      <c r="AY81" s="2">
        <v>51845</v>
      </c>
      <c r="AZ81" s="2">
        <v>56107</v>
      </c>
      <c r="BA81" s="2">
        <v>0</v>
      </c>
      <c r="BB81" s="2">
        <v>0</v>
      </c>
      <c r="BC81" s="2">
        <v>0</v>
      </c>
      <c r="BD81" s="2">
        <v>2813</v>
      </c>
      <c r="BE81" s="2">
        <v>3044</v>
      </c>
      <c r="BF81" s="2">
        <v>0</v>
      </c>
      <c r="BG81" s="2">
        <v>0</v>
      </c>
      <c r="BH81" s="2">
        <v>56107</v>
      </c>
      <c r="BI81" s="2">
        <v>428876</v>
      </c>
      <c r="BJ81" s="2">
        <v>0</v>
      </c>
      <c r="BK81" s="2">
        <v>428876</v>
      </c>
      <c r="BL81" s="2">
        <v>948126</v>
      </c>
      <c r="BM81" s="2">
        <v>0</v>
      </c>
      <c r="BN81" s="2">
        <v>6740</v>
      </c>
      <c r="BO81" s="2">
        <v>0</v>
      </c>
      <c r="BP81" s="2">
        <v>6579.59</v>
      </c>
      <c r="BQ81" s="2">
        <v>30.93</v>
      </c>
      <c r="BR81" s="2">
        <v>203507</v>
      </c>
      <c r="BS81" s="2">
        <v>0</v>
      </c>
      <c r="BT81" s="2">
        <v>0</v>
      </c>
      <c r="BU81" s="2">
        <v>948126</v>
      </c>
      <c r="BV81" s="2">
        <v>6740</v>
      </c>
      <c r="BW81" s="2">
        <v>0</v>
      </c>
      <c r="BX81" s="2">
        <v>212212</v>
      </c>
      <c r="BY81" s="2">
        <v>212212</v>
      </c>
      <c r="BZ81" s="2">
        <v>212212</v>
      </c>
      <c r="CA81" s="2">
        <v>212212</v>
      </c>
      <c r="CB81" s="2" t="b">
        <v>1</v>
      </c>
      <c r="CC81" s="2">
        <v>519250</v>
      </c>
      <c r="CD81" s="2">
        <v>12642.44</v>
      </c>
      <c r="CE81" s="2">
        <v>11624.21</v>
      </c>
      <c r="CF81" s="2">
        <v>11968.23</v>
      </c>
      <c r="CG81" s="2">
        <v>14230.97</v>
      </c>
      <c r="CH81" s="4">
        <v>45327.529895833337</v>
      </c>
      <c r="CI81" s="4">
        <v>73415</v>
      </c>
    </row>
    <row r="82" spans="1:87" x14ac:dyDescent="0.35">
      <c r="A82" s="5">
        <v>139</v>
      </c>
      <c r="B82" s="3" t="s">
        <v>163</v>
      </c>
      <c r="C82" s="3" t="s">
        <v>168</v>
      </c>
      <c r="D82" s="2" t="s">
        <v>169</v>
      </c>
      <c r="E82" s="2">
        <v>9166</v>
      </c>
      <c r="F82" s="2">
        <v>9304</v>
      </c>
      <c r="G82" s="2">
        <v>9580</v>
      </c>
      <c r="H82" s="2">
        <v>11102</v>
      </c>
      <c r="I82" s="2">
        <v>1.0822000000000001</v>
      </c>
      <c r="J82" s="2">
        <v>9919</v>
      </c>
      <c r="K82" s="2">
        <v>10069</v>
      </c>
      <c r="L82" s="2">
        <v>10367</v>
      </c>
      <c r="M82" s="2">
        <v>12015</v>
      </c>
      <c r="N82" s="2">
        <v>1.1040000000000001</v>
      </c>
      <c r="O82" s="2">
        <v>1.026</v>
      </c>
      <c r="P82" s="2">
        <v>10951</v>
      </c>
      <c r="Q82" s="2">
        <v>12327</v>
      </c>
      <c r="R82" s="2">
        <v>47.75</v>
      </c>
      <c r="S82" s="2">
        <v>39.340000000000003</v>
      </c>
      <c r="T82" s="2">
        <v>33.25</v>
      </c>
      <c r="U82" s="2">
        <v>0</v>
      </c>
      <c r="V82" s="2">
        <v>120.34</v>
      </c>
      <c r="W82" s="2">
        <v>47.75</v>
      </c>
      <c r="X82" s="2">
        <v>39.340000000000003</v>
      </c>
      <c r="Y82" s="2">
        <v>33.25</v>
      </c>
      <c r="Z82" s="2">
        <v>0</v>
      </c>
      <c r="AA82" s="2">
        <v>120.34</v>
      </c>
      <c r="AB82" s="2">
        <v>522910</v>
      </c>
      <c r="AC82" s="2">
        <v>396114</v>
      </c>
      <c r="AD82" s="2">
        <v>344703</v>
      </c>
      <c r="AE82" s="2">
        <v>0</v>
      </c>
      <c r="AF82" s="2">
        <v>1263727</v>
      </c>
      <c r="AG82" s="2">
        <v>0.92259999999999998</v>
      </c>
      <c r="AH82" s="2">
        <v>0.2</v>
      </c>
      <c r="AI82" s="2">
        <v>96487</v>
      </c>
      <c r="AJ82" s="2">
        <v>73091</v>
      </c>
      <c r="AK82" s="2">
        <v>63605</v>
      </c>
      <c r="AL82" s="2">
        <v>0</v>
      </c>
      <c r="AM82" s="2">
        <v>233183</v>
      </c>
      <c r="AN82" s="2">
        <v>0.92259999999999998</v>
      </c>
      <c r="AO82" s="2">
        <v>0.37259999999999999</v>
      </c>
      <c r="AP82" s="2">
        <v>0.65</v>
      </c>
      <c r="AQ82" s="2">
        <v>126644</v>
      </c>
      <c r="AR82" s="2">
        <v>95935</v>
      </c>
      <c r="AS82" s="2">
        <v>83484</v>
      </c>
      <c r="AT82" s="2">
        <v>0</v>
      </c>
      <c r="AU82" s="2">
        <v>306063</v>
      </c>
      <c r="AV82" s="2">
        <v>1802973</v>
      </c>
      <c r="AW82" s="2">
        <v>0</v>
      </c>
      <c r="AX82" s="2">
        <v>0</v>
      </c>
      <c r="AY82" s="2">
        <v>75580</v>
      </c>
      <c r="AZ82" s="2">
        <v>81793</v>
      </c>
      <c r="BA82" s="2">
        <v>0</v>
      </c>
      <c r="BB82" s="2">
        <v>0</v>
      </c>
      <c r="BC82" s="2">
        <v>0</v>
      </c>
      <c r="BD82" s="2">
        <v>2813</v>
      </c>
      <c r="BE82" s="2">
        <v>3044</v>
      </c>
      <c r="BF82" s="2">
        <v>5.58</v>
      </c>
      <c r="BG82" s="2">
        <v>16986</v>
      </c>
      <c r="BH82" s="2">
        <v>98779</v>
      </c>
      <c r="BI82" s="2">
        <v>1901752</v>
      </c>
      <c r="BJ82" s="2">
        <v>0</v>
      </c>
      <c r="BK82" s="2">
        <v>1901752</v>
      </c>
      <c r="BL82" s="2">
        <v>577914</v>
      </c>
      <c r="BM82" s="2">
        <v>1323838</v>
      </c>
      <c r="BN82" s="2">
        <v>242485</v>
      </c>
      <c r="BO82" s="2">
        <v>1081353</v>
      </c>
      <c r="BP82" s="2">
        <v>5097.51</v>
      </c>
      <c r="BQ82" s="2">
        <v>120.34</v>
      </c>
      <c r="BR82" s="2">
        <v>613434</v>
      </c>
      <c r="BS82" s="2">
        <v>0</v>
      </c>
      <c r="BT82" s="2">
        <v>0</v>
      </c>
      <c r="BU82" s="2">
        <v>577914</v>
      </c>
      <c r="BV82" s="2">
        <v>242485</v>
      </c>
      <c r="BW82" s="2">
        <v>0</v>
      </c>
      <c r="BX82" s="2">
        <v>250776</v>
      </c>
      <c r="BY82" s="2">
        <v>250776</v>
      </c>
      <c r="BZ82" s="2">
        <v>0</v>
      </c>
      <c r="CA82" s="2">
        <v>1081353</v>
      </c>
      <c r="CB82" s="2" t="b">
        <v>0</v>
      </c>
      <c r="CC82" s="2">
        <v>0</v>
      </c>
      <c r="CD82" s="2">
        <v>15623.9</v>
      </c>
      <c r="CE82" s="2">
        <v>14365.54</v>
      </c>
      <c r="CF82" s="2">
        <v>14790.7</v>
      </c>
      <c r="CG82" s="2">
        <v>17587.05</v>
      </c>
      <c r="CH82" s="4">
        <v>45327.529918981483</v>
      </c>
      <c r="CI82" s="4">
        <v>73415</v>
      </c>
    </row>
    <row r="83" spans="1:87" x14ac:dyDescent="0.35">
      <c r="A83" s="5">
        <v>140</v>
      </c>
      <c r="B83" s="3" t="s">
        <v>163</v>
      </c>
      <c r="C83" s="3" t="s">
        <v>170</v>
      </c>
      <c r="D83" s="2" t="s">
        <v>171</v>
      </c>
      <c r="E83" s="2">
        <v>9166</v>
      </c>
      <c r="F83" s="2">
        <v>9304</v>
      </c>
      <c r="G83" s="2">
        <v>9580</v>
      </c>
      <c r="H83" s="2">
        <v>11102</v>
      </c>
      <c r="I83" s="2">
        <v>1.0822000000000001</v>
      </c>
      <c r="J83" s="2">
        <v>9919</v>
      </c>
      <c r="K83" s="2">
        <v>10069</v>
      </c>
      <c r="L83" s="2">
        <v>10367</v>
      </c>
      <c r="M83" s="2">
        <v>12015</v>
      </c>
      <c r="N83" s="2">
        <v>1.1040000000000001</v>
      </c>
      <c r="O83" s="2">
        <v>1.026</v>
      </c>
      <c r="P83" s="2">
        <v>10951</v>
      </c>
      <c r="Q83" s="2">
        <v>12327</v>
      </c>
      <c r="R83" s="2">
        <v>92.04</v>
      </c>
      <c r="S83" s="2">
        <v>88.17</v>
      </c>
      <c r="T83" s="2">
        <v>57.6</v>
      </c>
      <c r="U83" s="2">
        <v>0</v>
      </c>
      <c r="V83" s="2">
        <v>237.81</v>
      </c>
      <c r="W83" s="2">
        <v>92.04</v>
      </c>
      <c r="X83" s="2">
        <v>88.17</v>
      </c>
      <c r="Y83" s="2">
        <v>57.6</v>
      </c>
      <c r="Z83" s="2">
        <v>0</v>
      </c>
      <c r="AA83" s="2">
        <v>237.81</v>
      </c>
      <c r="AB83" s="2">
        <v>1007930</v>
      </c>
      <c r="AC83" s="2">
        <v>887784</v>
      </c>
      <c r="AD83" s="2">
        <v>597139</v>
      </c>
      <c r="AE83" s="2">
        <v>0</v>
      </c>
      <c r="AF83" s="2">
        <v>2492853</v>
      </c>
      <c r="AG83" s="2">
        <v>0.21959999999999999</v>
      </c>
      <c r="AH83" s="2">
        <v>0.2</v>
      </c>
      <c r="AI83" s="2">
        <v>44268</v>
      </c>
      <c r="AJ83" s="2">
        <v>38991</v>
      </c>
      <c r="AK83" s="2">
        <v>26226</v>
      </c>
      <c r="AL83" s="2">
        <v>0</v>
      </c>
      <c r="AM83" s="2">
        <v>109485</v>
      </c>
      <c r="AN83" s="2">
        <v>0.21959999999999999</v>
      </c>
      <c r="AO83" s="2">
        <v>0</v>
      </c>
      <c r="AP83" s="2">
        <v>0.65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2602338</v>
      </c>
      <c r="AW83" s="2">
        <v>0</v>
      </c>
      <c r="AX83" s="2">
        <v>0</v>
      </c>
      <c r="AY83" s="2">
        <v>37059</v>
      </c>
      <c r="AZ83" s="2">
        <v>40105</v>
      </c>
      <c r="BA83" s="2">
        <v>0</v>
      </c>
      <c r="BB83" s="2">
        <v>0</v>
      </c>
      <c r="BC83" s="2">
        <v>0</v>
      </c>
      <c r="BD83" s="2">
        <v>2813</v>
      </c>
      <c r="BE83" s="2">
        <v>3044</v>
      </c>
      <c r="BF83" s="2">
        <v>0</v>
      </c>
      <c r="BG83" s="2">
        <v>0</v>
      </c>
      <c r="BH83" s="2">
        <v>40105</v>
      </c>
      <c r="BI83" s="2">
        <v>2642443</v>
      </c>
      <c r="BJ83" s="2">
        <v>0</v>
      </c>
      <c r="BK83" s="2">
        <v>2642443</v>
      </c>
      <c r="BL83" s="2">
        <v>321440</v>
      </c>
      <c r="BM83" s="2">
        <v>2321003</v>
      </c>
      <c r="BN83" s="2">
        <v>795188</v>
      </c>
      <c r="BO83" s="2">
        <v>1525815</v>
      </c>
      <c r="BP83" s="2">
        <v>5127.6899999999996</v>
      </c>
      <c r="BQ83" s="2">
        <v>237.81</v>
      </c>
      <c r="BR83" s="2">
        <v>1219416</v>
      </c>
      <c r="BS83" s="2">
        <v>0</v>
      </c>
      <c r="BT83" s="2">
        <v>0</v>
      </c>
      <c r="BU83" s="2">
        <v>321440</v>
      </c>
      <c r="BV83" s="2">
        <v>795188</v>
      </c>
      <c r="BW83" s="2">
        <v>102788</v>
      </c>
      <c r="BX83" s="2">
        <v>128523</v>
      </c>
      <c r="BY83" s="2">
        <v>231311</v>
      </c>
      <c r="BZ83" s="2">
        <v>0</v>
      </c>
      <c r="CA83" s="2">
        <v>1525815</v>
      </c>
      <c r="CB83" s="2" t="b">
        <v>0</v>
      </c>
      <c r="CC83" s="2">
        <v>0</v>
      </c>
      <c r="CD83" s="2">
        <v>11431.97</v>
      </c>
      <c r="CE83" s="2">
        <v>10511.23</v>
      </c>
      <c r="CF83" s="2">
        <v>10822.32</v>
      </c>
      <c r="CG83" s="2">
        <v>12868.4</v>
      </c>
      <c r="CH83" s="4">
        <v>45327.529965277776</v>
      </c>
      <c r="CI83" s="4">
        <v>73415</v>
      </c>
    </row>
    <row r="84" spans="1:87" x14ac:dyDescent="0.35">
      <c r="A84" s="5">
        <v>141</v>
      </c>
      <c r="B84" s="3" t="s">
        <v>163</v>
      </c>
      <c r="C84" s="3" t="s">
        <v>172</v>
      </c>
      <c r="D84" s="2" t="s">
        <v>173</v>
      </c>
      <c r="E84" s="2">
        <v>9166</v>
      </c>
      <c r="F84" s="2">
        <v>9304</v>
      </c>
      <c r="G84" s="2">
        <v>9580</v>
      </c>
      <c r="H84" s="2">
        <v>11102</v>
      </c>
      <c r="I84" s="2">
        <v>1.0822000000000001</v>
      </c>
      <c r="J84" s="2">
        <v>9919</v>
      </c>
      <c r="K84" s="2">
        <v>10069</v>
      </c>
      <c r="L84" s="2">
        <v>10367</v>
      </c>
      <c r="M84" s="2">
        <v>12015</v>
      </c>
      <c r="N84" s="2">
        <v>1.1040000000000001</v>
      </c>
      <c r="O84" s="2">
        <v>1.026</v>
      </c>
      <c r="P84" s="2">
        <v>10951</v>
      </c>
      <c r="Q84" s="2">
        <v>12327</v>
      </c>
      <c r="R84" s="2">
        <v>11976.66</v>
      </c>
      <c r="S84" s="2">
        <v>9421.92</v>
      </c>
      <c r="T84" s="2">
        <v>6565.19</v>
      </c>
      <c r="U84" s="2">
        <v>12624.46</v>
      </c>
      <c r="V84" s="2">
        <v>40588.230000000003</v>
      </c>
      <c r="W84" s="2">
        <v>11976.66</v>
      </c>
      <c r="X84" s="2">
        <v>9421.92</v>
      </c>
      <c r="Y84" s="2">
        <v>6565.19</v>
      </c>
      <c r="Z84" s="2">
        <v>12624.46</v>
      </c>
      <c r="AA84" s="2">
        <v>40588.230000000003</v>
      </c>
      <c r="AB84" s="2">
        <v>131156404</v>
      </c>
      <c r="AC84" s="2">
        <v>94869312</v>
      </c>
      <c r="AD84" s="2">
        <v>68061325</v>
      </c>
      <c r="AE84" s="2">
        <v>155621718</v>
      </c>
      <c r="AF84" s="2">
        <v>449708759</v>
      </c>
      <c r="AG84" s="2">
        <v>0.48330000000000001</v>
      </c>
      <c r="AH84" s="2">
        <v>0.2</v>
      </c>
      <c r="AI84" s="2">
        <v>12677578</v>
      </c>
      <c r="AJ84" s="2">
        <v>9170068</v>
      </c>
      <c r="AK84" s="2">
        <v>6578808</v>
      </c>
      <c r="AL84" s="2">
        <v>15042395</v>
      </c>
      <c r="AM84" s="2">
        <v>43468849</v>
      </c>
      <c r="AN84" s="2">
        <v>0.48330000000000001</v>
      </c>
      <c r="AO84" s="2">
        <v>0</v>
      </c>
      <c r="AP84" s="2">
        <v>0.65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493177608</v>
      </c>
      <c r="AW84" s="2">
        <v>0</v>
      </c>
      <c r="AX84" s="2">
        <v>1405978</v>
      </c>
      <c r="AY84" s="2">
        <v>2432963</v>
      </c>
      <c r="AZ84" s="2">
        <v>2632953</v>
      </c>
      <c r="BA84" s="2">
        <v>0</v>
      </c>
      <c r="BB84" s="2">
        <v>0</v>
      </c>
      <c r="BC84" s="2">
        <v>0</v>
      </c>
      <c r="BD84" s="2">
        <v>2813</v>
      </c>
      <c r="BE84" s="2">
        <v>3044</v>
      </c>
      <c r="BF84" s="2">
        <v>868.24</v>
      </c>
      <c r="BG84" s="2">
        <v>2642923</v>
      </c>
      <c r="BH84" s="2">
        <v>6681854</v>
      </c>
      <c r="BI84" s="2">
        <v>499859462</v>
      </c>
      <c r="BJ84" s="2">
        <v>0</v>
      </c>
      <c r="BK84" s="2">
        <v>499859462</v>
      </c>
      <c r="BL84" s="2">
        <v>111085418</v>
      </c>
      <c r="BM84" s="2">
        <v>388774044</v>
      </c>
      <c r="BN84" s="2">
        <v>141200253</v>
      </c>
      <c r="BO84" s="2">
        <v>247573791</v>
      </c>
      <c r="BP84" s="2">
        <v>5334.82</v>
      </c>
      <c r="BQ84" s="2">
        <v>40588.230000000003</v>
      </c>
      <c r="BR84" s="2">
        <v>216530901</v>
      </c>
      <c r="BS84" s="2">
        <v>0</v>
      </c>
      <c r="BT84" s="2">
        <v>0</v>
      </c>
      <c r="BU84" s="2">
        <v>111085418</v>
      </c>
      <c r="BV84" s="2">
        <v>141200253</v>
      </c>
      <c r="BW84" s="2">
        <v>0</v>
      </c>
      <c r="BX84" s="2">
        <v>32329276</v>
      </c>
      <c r="BY84" s="2">
        <v>32329276</v>
      </c>
      <c r="BZ84" s="2">
        <v>0</v>
      </c>
      <c r="CA84" s="2">
        <v>247573791</v>
      </c>
      <c r="CB84" s="2" t="b">
        <v>0</v>
      </c>
      <c r="CC84" s="2">
        <v>0</v>
      </c>
      <c r="CD84" s="2">
        <v>12009.52</v>
      </c>
      <c r="CE84" s="2">
        <v>11042.27</v>
      </c>
      <c r="CF84" s="2">
        <v>11369.07</v>
      </c>
      <c r="CG84" s="2">
        <v>13518.53</v>
      </c>
      <c r="CH84" s="4">
        <v>45327.529965277776</v>
      </c>
      <c r="CI84" s="4">
        <v>73415</v>
      </c>
    </row>
    <row r="85" spans="1:87" x14ac:dyDescent="0.35">
      <c r="A85" s="5">
        <v>142</v>
      </c>
      <c r="B85" s="3" t="s">
        <v>163</v>
      </c>
      <c r="C85" s="3" t="s">
        <v>174</v>
      </c>
      <c r="D85" s="2" t="s">
        <v>175</v>
      </c>
      <c r="E85" s="2">
        <v>9166</v>
      </c>
      <c r="F85" s="2">
        <v>9304</v>
      </c>
      <c r="G85" s="2">
        <v>9580</v>
      </c>
      <c r="H85" s="2">
        <v>11102</v>
      </c>
      <c r="I85" s="2">
        <v>1.0822000000000001</v>
      </c>
      <c r="J85" s="2">
        <v>9919</v>
      </c>
      <c r="K85" s="2">
        <v>10069</v>
      </c>
      <c r="L85" s="2">
        <v>10367</v>
      </c>
      <c r="M85" s="2">
        <v>12015</v>
      </c>
      <c r="N85" s="2">
        <v>1.1040000000000001</v>
      </c>
      <c r="O85" s="2">
        <v>1.026</v>
      </c>
      <c r="P85" s="2">
        <v>10951</v>
      </c>
      <c r="Q85" s="2">
        <v>12327</v>
      </c>
      <c r="R85" s="2">
        <v>1275.6600000000001</v>
      </c>
      <c r="S85" s="2">
        <v>1006.43</v>
      </c>
      <c r="T85" s="2">
        <v>660.54</v>
      </c>
      <c r="U85" s="2">
        <v>1202.45</v>
      </c>
      <c r="V85" s="2">
        <v>4145.08</v>
      </c>
      <c r="W85" s="2">
        <v>1275.6600000000001</v>
      </c>
      <c r="X85" s="2">
        <v>1006.43</v>
      </c>
      <c r="Y85" s="2">
        <v>660.54</v>
      </c>
      <c r="Z85" s="2">
        <v>1202.45</v>
      </c>
      <c r="AA85" s="2">
        <v>4145.08</v>
      </c>
      <c r="AB85" s="2">
        <v>13969753</v>
      </c>
      <c r="AC85" s="2">
        <v>10133744</v>
      </c>
      <c r="AD85" s="2">
        <v>6847818</v>
      </c>
      <c r="AE85" s="2">
        <v>14822601</v>
      </c>
      <c r="AF85" s="2">
        <v>45773916</v>
      </c>
      <c r="AG85" s="2">
        <v>0.88819999999999999</v>
      </c>
      <c r="AH85" s="2">
        <v>0.2</v>
      </c>
      <c r="AI85" s="2">
        <v>2481587</v>
      </c>
      <c r="AJ85" s="2">
        <v>1800158</v>
      </c>
      <c r="AK85" s="2">
        <v>1216446</v>
      </c>
      <c r="AL85" s="2">
        <v>2633087</v>
      </c>
      <c r="AM85" s="2">
        <v>8131278</v>
      </c>
      <c r="AN85" s="2">
        <v>0.88819999999999999</v>
      </c>
      <c r="AO85" s="2">
        <v>0.3382</v>
      </c>
      <c r="AP85" s="2">
        <v>0.65</v>
      </c>
      <c r="AQ85" s="2">
        <v>3070971</v>
      </c>
      <c r="AR85" s="2">
        <v>2227701</v>
      </c>
      <c r="AS85" s="2">
        <v>1505356</v>
      </c>
      <c r="AT85" s="2">
        <v>3258452</v>
      </c>
      <c r="AU85" s="2">
        <v>10062480</v>
      </c>
      <c r="AV85" s="2">
        <v>63967674</v>
      </c>
      <c r="AW85" s="2">
        <v>0</v>
      </c>
      <c r="AX85" s="2">
        <v>216514</v>
      </c>
      <c r="AY85" s="2">
        <v>428093</v>
      </c>
      <c r="AZ85" s="2">
        <v>463282</v>
      </c>
      <c r="BA85" s="2">
        <v>0</v>
      </c>
      <c r="BB85" s="2">
        <v>0</v>
      </c>
      <c r="BC85" s="2">
        <v>0</v>
      </c>
      <c r="BD85" s="2">
        <v>2813</v>
      </c>
      <c r="BE85" s="2">
        <v>3044</v>
      </c>
      <c r="BF85" s="2">
        <v>105.26</v>
      </c>
      <c r="BG85" s="2">
        <v>320411</v>
      </c>
      <c r="BH85" s="2">
        <v>1000207</v>
      </c>
      <c r="BI85" s="2">
        <v>64967881</v>
      </c>
      <c r="BJ85" s="2">
        <v>0</v>
      </c>
      <c r="BK85" s="2">
        <v>64967881</v>
      </c>
      <c r="BL85" s="2">
        <v>6902280</v>
      </c>
      <c r="BM85" s="2">
        <v>58065601</v>
      </c>
      <c r="BN85" s="2">
        <v>14653560</v>
      </c>
      <c r="BO85" s="2">
        <v>43412041</v>
      </c>
      <c r="BP85" s="2">
        <v>5421.17</v>
      </c>
      <c r="BQ85" s="2">
        <v>4145.08</v>
      </c>
      <c r="BR85" s="2">
        <v>22471183</v>
      </c>
      <c r="BS85" s="2">
        <v>0</v>
      </c>
      <c r="BT85" s="2">
        <v>0</v>
      </c>
      <c r="BU85" s="2">
        <v>6902280</v>
      </c>
      <c r="BV85" s="2">
        <v>14653560</v>
      </c>
      <c r="BW85" s="2">
        <v>915343</v>
      </c>
      <c r="BX85" s="2">
        <v>5879619</v>
      </c>
      <c r="BY85" s="2">
        <v>6794962</v>
      </c>
      <c r="BZ85" s="2">
        <v>0</v>
      </c>
      <c r="CA85" s="2">
        <v>43412041</v>
      </c>
      <c r="CB85" s="2" t="b">
        <v>0</v>
      </c>
      <c r="CC85" s="2">
        <v>0</v>
      </c>
      <c r="CD85" s="2">
        <v>15303.69</v>
      </c>
      <c r="CE85" s="2">
        <v>14071.13</v>
      </c>
      <c r="CF85" s="2">
        <v>14487.57</v>
      </c>
      <c r="CG85" s="2">
        <v>17226.61</v>
      </c>
      <c r="CH85" s="4">
        <v>45327.529965277776</v>
      </c>
      <c r="CI85" s="4">
        <v>73415</v>
      </c>
    </row>
    <row r="86" spans="1:87" x14ac:dyDescent="0.35">
      <c r="A86" s="5">
        <v>143</v>
      </c>
      <c r="B86" s="3" t="s">
        <v>163</v>
      </c>
      <c r="C86" s="3" t="s">
        <v>176</v>
      </c>
      <c r="D86" s="2" t="s">
        <v>177</v>
      </c>
      <c r="E86" s="2">
        <v>9166</v>
      </c>
      <c r="F86" s="2">
        <v>9304</v>
      </c>
      <c r="G86" s="2">
        <v>9580</v>
      </c>
      <c r="H86" s="2">
        <v>11102</v>
      </c>
      <c r="I86" s="2">
        <v>1.0822000000000001</v>
      </c>
      <c r="J86" s="2">
        <v>9919</v>
      </c>
      <c r="K86" s="2">
        <v>10069</v>
      </c>
      <c r="L86" s="2">
        <v>10367</v>
      </c>
      <c r="M86" s="2">
        <v>12015</v>
      </c>
      <c r="N86" s="2">
        <v>1.1040000000000001</v>
      </c>
      <c r="O86" s="2">
        <v>1.026</v>
      </c>
      <c r="P86" s="2">
        <v>10951</v>
      </c>
      <c r="Q86" s="2">
        <v>12327</v>
      </c>
      <c r="R86" s="2">
        <v>692.75</v>
      </c>
      <c r="S86" s="2">
        <v>552.4</v>
      </c>
      <c r="T86" s="2">
        <v>387.95</v>
      </c>
      <c r="U86" s="2">
        <v>803.85</v>
      </c>
      <c r="V86" s="2">
        <v>2436.9499999999998</v>
      </c>
      <c r="W86" s="2">
        <v>692.75</v>
      </c>
      <c r="X86" s="2">
        <v>552.4</v>
      </c>
      <c r="Y86" s="2">
        <v>387.95</v>
      </c>
      <c r="Z86" s="2">
        <v>803.85</v>
      </c>
      <c r="AA86" s="2">
        <v>2436.9499999999998</v>
      </c>
      <c r="AB86" s="2">
        <v>7586305</v>
      </c>
      <c r="AC86" s="2">
        <v>5562116</v>
      </c>
      <c r="AD86" s="2">
        <v>4021878</v>
      </c>
      <c r="AE86" s="2">
        <v>9909059</v>
      </c>
      <c r="AF86" s="2">
        <v>27079358</v>
      </c>
      <c r="AG86" s="2">
        <v>0.82989999999999997</v>
      </c>
      <c r="AH86" s="2">
        <v>0.2</v>
      </c>
      <c r="AI86" s="2">
        <v>1259175</v>
      </c>
      <c r="AJ86" s="2">
        <v>923200</v>
      </c>
      <c r="AK86" s="2">
        <v>667551</v>
      </c>
      <c r="AL86" s="2">
        <v>1644706</v>
      </c>
      <c r="AM86" s="2">
        <v>4494632</v>
      </c>
      <c r="AN86" s="2">
        <v>0.82989999999999997</v>
      </c>
      <c r="AO86" s="2">
        <v>0.27989999999999998</v>
      </c>
      <c r="AP86" s="2">
        <v>0.65</v>
      </c>
      <c r="AQ86" s="2">
        <v>1380214</v>
      </c>
      <c r="AR86" s="2">
        <v>1011944</v>
      </c>
      <c r="AS86" s="2">
        <v>731720</v>
      </c>
      <c r="AT86" s="2">
        <v>1802805</v>
      </c>
      <c r="AU86" s="2">
        <v>4926683</v>
      </c>
      <c r="AV86" s="2">
        <v>36500673</v>
      </c>
      <c r="AW86" s="2">
        <v>0</v>
      </c>
      <c r="AX86" s="2">
        <v>0</v>
      </c>
      <c r="AY86" s="2">
        <v>340732</v>
      </c>
      <c r="AZ86" s="2">
        <v>368740</v>
      </c>
      <c r="BA86" s="2">
        <v>155000</v>
      </c>
      <c r="BB86" s="2">
        <v>167741</v>
      </c>
      <c r="BC86" s="2">
        <v>0</v>
      </c>
      <c r="BD86" s="2">
        <v>2813</v>
      </c>
      <c r="BE86" s="2">
        <v>3044</v>
      </c>
      <c r="BF86" s="2">
        <v>50.56</v>
      </c>
      <c r="BG86" s="2">
        <v>153905</v>
      </c>
      <c r="BH86" s="2">
        <v>690386</v>
      </c>
      <c r="BI86" s="2">
        <v>37191059</v>
      </c>
      <c r="BJ86" s="2">
        <v>0</v>
      </c>
      <c r="BK86" s="2">
        <v>37191059</v>
      </c>
      <c r="BL86" s="2">
        <v>7646157</v>
      </c>
      <c r="BM86" s="2">
        <v>29544902</v>
      </c>
      <c r="BN86" s="2">
        <v>8605608</v>
      </c>
      <c r="BO86" s="2">
        <v>20939294</v>
      </c>
      <c r="BP86" s="2">
        <v>5415.25</v>
      </c>
      <c r="BQ86" s="2">
        <v>2436.9499999999998</v>
      </c>
      <c r="BR86" s="2">
        <v>13196693</v>
      </c>
      <c r="BS86" s="2">
        <v>0</v>
      </c>
      <c r="BT86" s="2">
        <v>0</v>
      </c>
      <c r="BU86" s="2">
        <v>7646157</v>
      </c>
      <c r="BV86" s="2">
        <v>8605608</v>
      </c>
      <c r="BW86" s="2">
        <v>0</v>
      </c>
      <c r="BX86" s="2">
        <v>2674235</v>
      </c>
      <c r="BY86" s="2">
        <v>2674235</v>
      </c>
      <c r="BZ86" s="2">
        <v>0</v>
      </c>
      <c r="CA86" s="2">
        <v>20939294</v>
      </c>
      <c r="CB86" s="2" t="b">
        <v>0</v>
      </c>
      <c r="CC86" s="2">
        <v>0</v>
      </c>
      <c r="CD86" s="2">
        <v>14761.02</v>
      </c>
      <c r="CE86" s="2">
        <v>13572.16</v>
      </c>
      <c r="CF86" s="2">
        <v>13973.83</v>
      </c>
      <c r="CG86" s="2">
        <v>16615.75</v>
      </c>
      <c r="CH86" s="4">
        <v>45327.530057870368</v>
      </c>
      <c r="CI86" s="4">
        <v>73415</v>
      </c>
    </row>
    <row r="87" spans="1:87" x14ac:dyDescent="0.35">
      <c r="A87" s="5">
        <v>144</v>
      </c>
      <c r="B87" s="3" t="s">
        <v>163</v>
      </c>
      <c r="C87" s="3" t="s">
        <v>178</v>
      </c>
      <c r="D87" s="2" t="s">
        <v>179</v>
      </c>
      <c r="E87" s="2">
        <v>9166</v>
      </c>
      <c r="F87" s="2">
        <v>9304</v>
      </c>
      <c r="G87" s="2">
        <v>9580</v>
      </c>
      <c r="H87" s="2">
        <v>11102</v>
      </c>
      <c r="I87" s="2">
        <v>1.0822000000000001</v>
      </c>
      <c r="J87" s="2">
        <v>9919</v>
      </c>
      <c r="K87" s="2">
        <v>10069</v>
      </c>
      <c r="L87" s="2">
        <v>10367</v>
      </c>
      <c r="M87" s="2">
        <v>12015</v>
      </c>
      <c r="N87" s="2">
        <v>1.1040000000000001</v>
      </c>
      <c r="O87" s="2">
        <v>1.026</v>
      </c>
      <c r="P87" s="2">
        <v>10951</v>
      </c>
      <c r="Q87" s="2">
        <v>12327</v>
      </c>
      <c r="R87" s="2">
        <v>21365.55</v>
      </c>
      <c r="S87" s="2">
        <v>15792.1</v>
      </c>
      <c r="T87" s="2">
        <v>9823.94</v>
      </c>
      <c r="U87" s="2">
        <v>17877.54</v>
      </c>
      <c r="V87" s="2">
        <v>64859.13</v>
      </c>
      <c r="W87" s="2">
        <v>21365.55</v>
      </c>
      <c r="X87" s="2">
        <v>15792.1</v>
      </c>
      <c r="Y87" s="2">
        <v>9823.94</v>
      </c>
      <c r="Z87" s="2">
        <v>17877.54</v>
      </c>
      <c r="AA87" s="2">
        <v>64859.13</v>
      </c>
      <c r="AB87" s="2">
        <v>233974138</v>
      </c>
      <c r="AC87" s="2">
        <v>159010655</v>
      </c>
      <c r="AD87" s="2">
        <v>101844786</v>
      </c>
      <c r="AE87" s="2">
        <v>220376436</v>
      </c>
      <c r="AF87" s="2">
        <v>715206015</v>
      </c>
      <c r="AG87" s="2">
        <v>0.88460000000000005</v>
      </c>
      <c r="AH87" s="2">
        <v>0.2</v>
      </c>
      <c r="AI87" s="2">
        <v>41394705</v>
      </c>
      <c r="AJ87" s="2">
        <v>28132165</v>
      </c>
      <c r="AK87" s="2">
        <v>18018380</v>
      </c>
      <c r="AL87" s="2">
        <v>38988999</v>
      </c>
      <c r="AM87" s="2">
        <v>126534249</v>
      </c>
      <c r="AN87" s="2">
        <v>0.88460000000000005</v>
      </c>
      <c r="AO87" s="2">
        <v>0.33460000000000001</v>
      </c>
      <c r="AP87" s="2">
        <v>0.65</v>
      </c>
      <c r="AQ87" s="2">
        <v>50887035</v>
      </c>
      <c r="AR87" s="2">
        <v>34583227</v>
      </c>
      <c r="AS87" s="2">
        <v>22150223</v>
      </c>
      <c r="AT87" s="2">
        <v>47929671</v>
      </c>
      <c r="AU87" s="2">
        <v>155550156</v>
      </c>
      <c r="AV87" s="2">
        <v>997290420</v>
      </c>
      <c r="AW87" s="2">
        <v>0</v>
      </c>
      <c r="AX87" s="2">
        <v>4227867</v>
      </c>
      <c r="AY87" s="2">
        <v>4401557</v>
      </c>
      <c r="AZ87" s="2">
        <v>4763365</v>
      </c>
      <c r="BA87" s="2">
        <v>0</v>
      </c>
      <c r="BB87" s="2">
        <v>0</v>
      </c>
      <c r="BC87" s="2">
        <v>0</v>
      </c>
      <c r="BD87" s="2">
        <v>2813</v>
      </c>
      <c r="BE87" s="2">
        <v>3044</v>
      </c>
      <c r="BF87" s="2">
        <v>1685.59</v>
      </c>
      <c r="BG87" s="2">
        <v>5130936</v>
      </c>
      <c r="BH87" s="2">
        <v>14122168</v>
      </c>
      <c r="BI87" s="2">
        <v>1011412588</v>
      </c>
      <c r="BJ87" s="2">
        <v>0</v>
      </c>
      <c r="BK87" s="2">
        <v>1011412588</v>
      </c>
      <c r="BL87" s="2">
        <v>83950297</v>
      </c>
      <c r="BM87" s="2">
        <v>927462291</v>
      </c>
      <c r="BN87" s="2">
        <v>224839005</v>
      </c>
      <c r="BO87" s="2">
        <v>702623286</v>
      </c>
      <c r="BP87" s="2">
        <v>5315.97</v>
      </c>
      <c r="BQ87" s="2">
        <v>64859.13</v>
      </c>
      <c r="BR87" s="2">
        <v>344789189</v>
      </c>
      <c r="BS87" s="2">
        <v>0</v>
      </c>
      <c r="BT87" s="2">
        <v>0</v>
      </c>
      <c r="BU87" s="2">
        <v>83950297</v>
      </c>
      <c r="BV87" s="2">
        <v>224839005</v>
      </c>
      <c r="BW87" s="2">
        <v>35999887</v>
      </c>
      <c r="BX87" s="2">
        <v>86633759</v>
      </c>
      <c r="BY87" s="2">
        <v>122633646</v>
      </c>
      <c r="BZ87" s="2">
        <v>0</v>
      </c>
      <c r="CA87" s="2">
        <v>702623286</v>
      </c>
      <c r="CB87" s="2" t="b">
        <v>0</v>
      </c>
      <c r="CC87" s="2">
        <v>0</v>
      </c>
      <c r="CD87" s="2">
        <v>15270.18</v>
      </c>
      <c r="CE87" s="2">
        <v>14040.31</v>
      </c>
      <c r="CF87" s="2">
        <v>14455.85</v>
      </c>
      <c r="CG87" s="2">
        <v>17188.89</v>
      </c>
      <c r="CH87" s="4">
        <v>45327.530057870368</v>
      </c>
      <c r="CI87" s="4">
        <v>73415</v>
      </c>
    </row>
    <row r="88" spans="1:87" x14ac:dyDescent="0.35">
      <c r="A88" s="5">
        <v>146</v>
      </c>
      <c r="B88" s="3" t="s">
        <v>163</v>
      </c>
      <c r="C88" s="3" t="s">
        <v>180</v>
      </c>
      <c r="D88" s="2" t="s">
        <v>181</v>
      </c>
      <c r="E88" s="2">
        <v>9166</v>
      </c>
      <c r="F88" s="2">
        <v>9304</v>
      </c>
      <c r="G88" s="2">
        <v>9580</v>
      </c>
      <c r="H88" s="2">
        <v>11102</v>
      </c>
      <c r="I88" s="2">
        <v>1.0822000000000001</v>
      </c>
      <c r="J88" s="2">
        <v>9919</v>
      </c>
      <c r="K88" s="2">
        <v>10069</v>
      </c>
      <c r="L88" s="2">
        <v>10367</v>
      </c>
      <c r="M88" s="2">
        <v>12015</v>
      </c>
      <c r="N88" s="2">
        <v>1.1040000000000001</v>
      </c>
      <c r="O88" s="2">
        <v>1.026</v>
      </c>
      <c r="P88" s="2">
        <v>10951</v>
      </c>
      <c r="Q88" s="2">
        <v>12327</v>
      </c>
      <c r="R88" s="2">
        <v>988.73</v>
      </c>
      <c r="S88" s="2">
        <v>688.27</v>
      </c>
      <c r="T88" s="2">
        <v>501.08</v>
      </c>
      <c r="U88" s="2">
        <v>0</v>
      </c>
      <c r="V88" s="2">
        <v>2178.08</v>
      </c>
      <c r="W88" s="2">
        <v>988.73</v>
      </c>
      <c r="X88" s="2">
        <v>688.27</v>
      </c>
      <c r="Y88" s="2">
        <v>501.08</v>
      </c>
      <c r="Z88" s="2">
        <v>0</v>
      </c>
      <c r="AA88" s="2">
        <v>2178.08</v>
      </c>
      <c r="AB88" s="2">
        <v>10827582</v>
      </c>
      <c r="AC88" s="2">
        <v>6930191</v>
      </c>
      <c r="AD88" s="2">
        <v>5194696</v>
      </c>
      <c r="AE88" s="2">
        <v>0</v>
      </c>
      <c r="AF88" s="2">
        <v>22952469</v>
      </c>
      <c r="AG88" s="2">
        <v>0.72550000000000003</v>
      </c>
      <c r="AH88" s="2">
        <v>0.2</v>
      </c>
      <c r="AI88" s="2">
        <v>1571082</v>
      </c>
      <c r="AJ88" s="2">
        <v>1005571</v>
      </c>
      <c r="AK88" s="2">
        <v>753750</v>
      </c>
      <c r="AL88" s="2">
        <v>0</v>
      </c>
      <c r="AM88" s="2">
        <v>3330403</v>
      </c>
      <c r="AN88" s="2">
        <v>0.72550000000000003</v>
      </c>
      <c r="AO88" s="2">
        <v>0.17549999999999999</v>
      </c>
      <c r="AP88" s="2">
        <v>0.65</v>
      </c>
      <c r="AQ88" s="2">
        <v>1235156</v>
      </c>
      <c r="AR88" s="2">
        <v>790561</v>
      </c>
      <c r="AS88" s="2">
        <v>592585</v>
      </c>
      <c r="AT88" s="2">
        <v>0</v>
      </c>
      <c r="AU88" s="2">
        <v>2618302</v>
      </c>
      <c r="AV88" s="2">
        <v>28901174</v>
      </c>
      <c r="AW88" s="2">
        <v>0</v>
      </c>
      <c r="AX88" s="2">
        <v>0</v>
      </c>
      <c r="AY88" s="2">
        <v>298477</v>
      </c>
      <c r="AZ88" s="2">
        <v>323012</v>
      </c>
      <c r="BA88" s="2">
        <v>0</v>
      </c>
      <c r="BB88" s="2">
        <v>0</v>
      </c>
      <c r="BC88" s="2">
        <v>0</v>
      </c>
      <c r="BD88" s="2">
        <v>2813</v>
      </c>
      <c r="BE88" s="2">
        <v>3044</v>
      </c>
      <c r="BF88" s="2">
        <v>84.16</v>
      </c>
      <c r="BG88" s="2">
        <v>256183</v>
      </c>
      <c r="BH88" s="2">
        <v>579195</v>
      </c>
      <c r="BI88" s="2">
        <v>29480369</v>
      </c>
      <c r="BJ88" s="2">
        <v>0</v>
      </c>
      <c r="BK88" s="2">
        <v>29480369</v>
      </c>
      <c r="BL88" s="2">
        <v>4020421</v>
      </c>
      <c r="BM88" s="2">
        <v>25459948</v>
      </c>
      <c r="BN88" s="2">
        <v>7228440</v>
      </c>
      <c r="BO88" s="2">
        <v>18231508</v>
      </c>
      <c r="BP88" s="2">
        <v>5089.25</v>
      </c>
      <c r="BQ88" s="2">
        <v>2178.08</v>
      </c>
      <c r="BR88" s="2">
        <v>11084794</v>
      </c>
      <c r="BS88" s="2">
        <v>0</v>
      </c>
      <c r="BT88" s="2">
        <v>0</v>
      </c>
      <c r="BU88" s="2">
        <v>4020421</v>
      </c>
      <c r="BV88" s="2">
        <v>7228440</v>
      </c>
      <c r="BW88" s="2">
        <v>0</v>
      </c>
      <c r="BX88" s="2">
        <v>1871682</v>
      </c>
      <c r="BY88" s="2">
        <v>1871682</v>
      </c>
      <c r="BZ88" s="2">
        <v>0</v>
      </c>
      <c r="CA88" s="2">
        <v>18231508</v>
      </c>
      <c r="CB88" s="2" t="b">
        <v>0</v>
      </c>
      <c r="CC88" s="2">
        <v>0</v>
      </c>
      <c r="CD88" s="2">
        <v>13789.23</v>
      </c>
      <c r="CE88" s="2">
        <v>12678.63</v>
      </c>
      <c r="CF88" s="2">
        <v>13053.87</v>
      </c>
      <c r="CG88" s="2">
        <v>15521.85</v>
      </c>
      <c r="CH88" s="4">
        <v>45327.530138888891</v>
      </c>
      <c r="CI88" s="4">
        <v>73415</v>
      </c>
    </row>
    <row r="89" spans="1:87" x14ac:dyDescent="0.35">
      <c r="A89" s="5">
        <v>147</v>
      </c>
      <c r="B89" s="3" t="s">
        <v>163</v>
      </c>
      <c r="C89" s="3" t="s">
        <v>182</v>
      </c>
      <c r="D89" s="2" t="s">
        <v>183</v>
      </c>
      <c r="E89" s="2">
        <v>9166</v>
      </c>
      <c r="F89" s="2">
        <v>9304</v>
      </c>
      <c r="G89" s="2">
        <v>9580</v>
      </c>
      <c r="H89" s="2">
        <v>11102</v>
      </c>
      <c r="I89" s="2">
        <v>1.0822000000000001</v>
      </c>
      <c r="J89" s="2">
        <v>9919</v>
      </c>
      <c r="K89" s="2">
        <v>10069</v>
      </c>
      <c r="L89" s="2">
        <v>10367</v>
      </c>
      <c r="M89" s="2">
        <v>12015</v>
      </c>
      <c r="N89" s="2">
        <v>1.1040000000000001</v>
      </c>
      <c r="O89" s="2">
        <v>1.026</v>
      </c>
      <c r="P89" s="2">
        <v>10951</v>
      </c>
      <c r="Q89" s="2">
        <v>12327</v>
      </c>
      <c r="R89" s="2">
        <v>0</v>
      </c>
      <c r="S89" s="2">
        <v>0</v>
      </c>
      <c r="T89" s="2">
        <v>0</v>
      </c>
      <c r="U89" s="2">
        <v>1170.3399999999999</v>
      </c>
      <c r="V89" s="2">
        <v>1170.3399999999999</v>
      </c>
      <c r="W89" s="2">
        <v>0</v>
      </c>
      <c r="X89" s="2">
        <v>0</v>
      </c>
      <c r="Y89" s="2">
        <v>0</v>
      </c>
      <c r="Z89" s="2">
        <v>1170.3399999999999</v>
      </c>
      <c r="AA89" s="2">
        <v>1170.3399999999999</v>
      </c>
      <c r="AB89" s="2">
        <v>0</v>
      </c>
      <c r="AC89" s="2">
        <v>0</v>
      </c>
      <c r="AD89" s="2">
        <v>0</v>
      </c>
      <c r="AE89" s="2">
        <v>14426781</v>
      </c>
      <c r="AF89" s="2">
        <v>14426781</v>
      </c>
      <c r="AG89" s="2">
        <v>0.65980000000000005</v>
      </c>
      <c r="AH89" s="2">
        <v>0.2</v>
      </c>
      <c r="AI89" s="2">
        <v>0</v>
      </c>
      <c r="AJ89" s="2">
        <v>0</v>
      </c>
      <c r="AK89" s="2">
        <v>0</v>
      </c>
      <c r="AL89" s="2">
        <v>1903758</v>
      </c>
      <c r="AM89" s="2">
        <v>1903758</v>
      </c>
      <c r="AN89" s="2">
        <v>0.65980000000000005</v>
      </c>
      <c r="AO89" s="2">
        <v>0.10979999999999999</v>
      </c>
      <c r="AP89" s="2">
        <v>0.65</v>
      </c>
      <c r="AQ89" s="2">
        <v>0</v>
      </c>
      <c r="AR89" s="2">
        <v>0</v>
      </c>
      <c r="AS89" s="2">
        <v>0</v>
      </c>
      <c r="AT89" s="2">
        <v>1029639</v>
      </c>
      <c r="AU89" s="2">
        <v>1029639</v>
      </c>
      <c r="AV89" s="2">
        <v>17360178</v>
      </c>
      <c r="AW89" s="2">
        <v>0</v>
      </c>
      <c r="AX89" s="2">
        <v>0</v>
      </c>
      <c r="AY89" s="2">
        <v>89899</v>
      </c>
      <c r="AZ89" s="2">
        <v>97289</v>
      </c>
      <c r="BA89" s="2">
        <v>152504</v>
      </c>
      <c r="BB89" s="2">
        <v>165040</v>
      </c>
      <c r="BC89" s="2">
        <v>0</v>
      </c>
      <c r="BD89" s="2">
        <v>2813</v>
      </c>
      <c r="BE89" s="2">
        <v>3044</v>
      </c>
      <c r="BF89" s="2">
        <v>0</v>
      </c>
      <c r="BG89" s="2">
        <v>0</v>
      </c>
      <c r="BH89" s="2">
        <v>262329</v>
      </c>
      <c r="BI89" s="2">
        <v>17622507</v>
      </c>
      <c r="BJ89" s="2">
        <v>0</v>
      </c>
      <c r="BK89" s="2">
        <v>17622507</v>
      </c>
      <c r="BL89" s="2">
        <v>5342069</v>
      </c>
      <c r="BM89" s="2">
        <v>12280438</v>
      </c>
      <c r="BN89" s="2">
        <v>4267827</v>
      </c>
      <c r="BO89" s="2">
        <v>8012611</v>
      </c>
      <c r="BP89" s="2">
        <v>6139.73</v>
      </c>
      <c r="BQ89" s="2">
        <v>1170.3399999999999</v>
      </c>
      <c r="BR89" s="2">
        <v>7185572</v>
      </c>
      <c r="BS89" s="2">
        <v>0</v>
      </c>
      <c r="BT89" s="2">
        <v>0</v>
      </c>
      <c r="BU89" s="2">
        <v>5342069</v>
      </c>
      <c r="BV89" s="2">
        <v>4267827</v>
      </c>
      <c r="BW89" s="2">
        <v>0</v>
      </c>
      <c r="BX89" s="2">
        <v>1196251</v>
      </c>
      <c r="BY89" s="2">
        <v>1196251</v>
      </c>
      <c r="BZ89" s="2">
        <v>0</v>
      </c>
      <c r="CA89" s="2">
        <v>8012611</v>
      </c>
      <c r="CB89" s="2" t="b">
        <v>0</v>
      </c>
      <c r="CC89" s="2">
        <v>0</v>
      </c>
      <c r="CD89" s="2">
        <v>13177.67</v>
      </c>
      <c r="CE89" s="2">
        <v>12116.33</v>
      </c>
      <c r="CF89" s="2">
        <v>12474.92</v>
      </c>
      <c r="CG89" s="2">
        <v>14833.45</v>
      </c>
      <c r="CH89" s="4">
        <v>45327.530138888891</v>
      </c>
      <c r="CI89" s="4">
        <v>73415</v>
      </c>
    </row>
    <row r="90" spans="1:87" x14ac:dyDescent="0.35">
      <c r="A90" s="5">
        <v>148</v>
      </c>
      <c r="B90" s="3" t="s">
        <v>163</v>
      </c>
      <c r="C90" s="3" t="s">
        <v>184</v>
      </c>
      <c r="D90" s="2" t="s">
        <v>185</v>
      </c>
      <c r="E90" s="2">
        <v>9166</v>
      </c>
      <c r="F90" s="2">
        <v>9304</v>
      </c>
      <c r="G90" s="2">
        <v>9580</v>
      </c>
      <c r="H90" s="2">
        <v>11102</v>
      </c>
      <c r="I90" s="2">
        <v>1.0822000000000001</v>
      </c>
      <c r="J90" s="2">
        <v>9919</v>
      </c>
      <c r="K90" s="2">
        <v>10069</v>
      </c>
      <c r="L90" s="2">
        <v>10367</v>
      </c>
      <c r="M90" s="2">
        <v>12015</v>
      </c>
      <c r="N90" s="2">
        <v>1.1040000000000001</v>
      </c>
      <c r="O90" s="2">
        <v>1.026</v>
      </c>
      <c r="P90" s="2">
        <v>10951</v>
      </c>
      <c r="Q90" s="2">
        <v>12327</v>
      </c>
      <c r="R90" s="2">
        <v>2714.77</v>
      </c>
      <c r="S90" s="2">
        <v>2111.0300000000002</v>
      </c>
      <c r="T90" s="2">
        <v>1420.86</v>
      </c>
      <c r="U90" s="2">
        <v>2685.87</v>
      </c>
      <c r="V90" s="2">
        <v>8932.5300000000007</v>
      </c>
      <c r="W90" s="2">
        <v>2714.77</v>
      </c>
      <c r="X90" s="2">
        <v>2111.0300000000002</v>
      </c>
      <c r="Y90" s="2">
        <v>1420.86</v>
      </c>
      <c r="Z90" s="2">
        <v>2685.87</v>
      </c>
      <c r="AA90" s="2">
        <v>8932.5300000000007</v>
      </c>
      <c r="AB90" s="2">
        <v>29729446</v>
      </c>
      <c r="AC90" s="2">
        <v>21255961</v>
      </c>
      <c r="AD90" s="2">
        <v>14730056</v>
      </c>
      <c r="AE90" s="2">
        <v>33108719</v>
      </c>
      <c r="AF90" s="2">
        <v>98824182</v>
      </c>
      <c r="AG90" s="2">
        <v>0.88580000000000003</v>
      </c>
      <c r="AH90" s="2">
        <v>0.2</v>
      </c>
      <c r="AI90" s="2">
        <v>5266869</v>
      </c>
      <c r="AJ90" s="2">
        <v>3765706</v>
      </c>
      <c r="AK90" s="2">
        <v>2609577</v>
      </c>
      <c r="AL90" s="2">
        <v>5865541</v>
      </c>
      <c r="AM90" s="2">
        <v>17507693</v>
      </c>
      <c r="AN90" s="2">
        <v>0.88580000000000003</v>
      </c>
      <c r="AO90" s="2">
        <v>0.33579999999999999</v>
      </c>
      <c r="AP90" s="2">
        <v>0.65</v>
      </c>
      <c r="AQ90" s="2">
        <v>6489046</v>
      </c>
      <c r="AR90" s="2">
        <v>4639539</v>
      </c>
      <c r="AS90" s="2">
        <v>3215129</v>
      </c>
      <c r="AT90" s="2">
        <v>7226640</v>
      </c>
      <c r="AU90" s="2">
        <v>21570354</v>
      </c>
      <c r="AV90" s="2">
        <v>137902229</v>
      </c>
      <c r="AW90" s="2">
        <v>0</v>
      </c>
      <c r="AX90" s="2">
        <v>0</v>
      </c>
      <c r="AY90" s="2">
        <v>2052387</v>
      </c>
      <c r="AZ90" s="2">
        <v>2221093</v>
      </c>
      <c r="BA90" s="2">
        <v>0</v>
      </c>
      <c r="BB90" s="2">
        <v>0</v>
      </c>
      <c r="BC90" s="2">
        <v>0</v>
      </c>
      <c r="BD90" s="2">
        <v>2813</v>
      </c>
      <c r="BE90" s="2">
        <v>3044</v>
      </c>
      <c r="BF90" s="2">
        <v>164.86</v>
      </c>
      <c r="BG90" s="2">
        <v>501834</v>
      </c>
      <c r="BH90" s="2">
        <v>2722927</v>
      </c>
      <c r="BI90" s="2">
        <v>140625156</v>
      </c>
      <c r="BJ90" s="2">
        <v>0</v>
      </c>
      <c r="BK90" s="2">
        <v>140625156</v>
      </c>
      <c r="BL90" s="2">
        <v>14717887</v>
      </c>
      <c r="BM90" s="2">
        <v>125907269</v>
      </c>
      <c r="BN90" s="2">
        <v>31349955</v>
      </c>
      <c r="BO90" s="2">
        <v>94557314</v>
      </c>
      <c r="BP90" s="2">
        <v>5382.03</v>
      </c>
      <c r="BQ90" s="2">
        <v>8932.5300000000007</v>
      </c>
      <c r="BR90" s="2">
        <v>48075144</v>
      </c>
      <c r="BS90" s="2">
        <v>0</v>
      </c>
      <c r="BT90" s="2">
        <v>0</v>
      </c>
      <c r="BU90" s="2">
        <v>14717887</v>
      </c>
      <c r="BV90" s="2">
        <v>31349955</v>
      </c>
      <c r="BW90" s="2">
        <v>2007302</v>
      </c>
      <c r="BX90" s="2">
        <v>12154981</v>
      </c>
      <c r="BY90" s="2">
        <v>14162283</v>
      </c>
      <c r="BZ90" s="2">
        <v>0</v>
      </c>
      <c r="CA90" s="2">
        <v>94557314</v>
      </c>
      <c r="CB90" s="2" t="b">
        <v>0</v>
      </c>
      <c r="CC90" s="2">
        <v>0</v>
      </c>
      <c r="CD90" s="2">
        <v>15281.35</v>
      </c>
      <c r="CE90" s="2">
        <v>14050.58</v>
      </c>
      <c r="CF90" s="2">
        <v>14466.42</v>
      </c>
      <c r="CG90" s="2">
        <v>17201.47</v>
      </c>
      <c r="CH90" s="4">
        <v>45327.530138888891</v>
      </c>
      <c r="CI90" s="4">
        <v>73415</v>
      </c>
    </row>
    <row r="91" spans="1:87" x14ac:dyDescent="0.35">
      <c r="A91" s="5">
        <v>149</v>
      </c>
      <c r="B91" s="3" t="s">
        <v>163</v>
      </c>
      <c r="C91" s="3" t="s">
        <v>186</v>
      </c>
      <c r="D91" s="2" t="s">
        <v>187</v>
      </c>
      <c r="E91" s="2">
        <v>9166</v>
      </c>
      <c r="F91" s="2">
        <v>9304</v>
      </c>
      <c r="G91" s="2">
        <v>9580</v>
      </c>
      <c r="H91" s="2">
        <v>11102</v>
      </c>
      <c r="I91" s="2">
        <v>1.0822000000000001</v>
      </c>
      <c r="J91" s="2">
        <v>9919</v>
      </c>
      <c r="K91" s="2">
        <v>10069</v>
      </c>
      <c r="L91" s="2">
        <v>10367</v>
      </c>
      <c r="M91" s="2">
        <v>12015</v>
      </c>
      <c r="N91" s="2">
        <v>1.1040000000000001</v>
      </c>
      <c r="O91" s="2">
        <v>1.026</v>
      </c>
      <c r="P91" s="2">
        <v>10951</v>
      </c>
      <c r="Q91" s="2">
        <v>12327</v>
      </c>
      <c r="R91" s="2">
        <v>188.77</v>
      </c>
      <c r="S91" s="2">
        <v>158.75</v>
      </c>
      <c r="T91" s="2">
        <v>98.76</v>
      </c>
      <c r="U91" s="2">
        <v>158.84</v>
      </c>
      <c r="V91" s="2">
        <v>605.12</v>
      </c>
      <c r="W91" s="2">
        <v>188.77</v>
      </c>
      <c r="X91" s="2">
        <v>158.75</v>
      </c>
      <c r="Y91" s="2">
        <v>98.76</v>
      </c>
      <c r="Z91" s="2">
        <v>158.84</v>
      </c>
      <c r="AA91" s="2">
        <v>605.12</v>
      </c>
      <c r="AB91" s="2">
        <v>2067220</v>
      </c>
      <c r="AC91" s="2">
        <v>1598454</v>
      </c>
      <c r="AD91" s="2">
        <v>1023845</v>
      </c>
      <c r="AE91" s="2">
        <v>1958021</v>
      </c>
      <c r="AF91" s="2">
        <v>6647540</v>
      </c>
      <c r="AG91" s="2">
        <v>0.83550000000000002</v>
      </c>
      <c r="AH91" s="2">
        <v>0.2</v>
      </c>
      <c r="AI91" s="2">
        <v>345433</v>
      </c>
      <c r="AJ91" s="2">
        <v>267102</v>
      </c>
      <c r="AK91" s="2">
        <v>171084</v>
      </c>
      <c r="AL91" s="2">
        <v>327185</v>
      </c>
      <c r="AM91" s="2">
        <v>1110804</v>
      </c>
      <c r="AN91" s="2">
        <v>0.83550000000000002</v>
      </c>
      <c r="AO91" s="2">
        <v>0.28549999999999998</v>
      </c>
      <c r="AP91" s="2">
        <v>0.65</v>
      </c>
      <c r="AQ91" s="2">
        <v>383624</v>
      </c>
      <c r="AR91" s="2">
        <v>296633</v>
      </c>
      <c r="AS91" s="2">
        <v>190000</v>
      </c>
      <c r="AT91" s="2">
        <v>363360</v>
      </c>
      <c r="AU91" s="2">
        <v>1233617</v>
      </c>
      <c r="AV91" s="2">
        <v>8991961</v>
      </c>
      <c r="AW91" s="2">
        <v>0</v>
      </c>
      <c r="AX91" s="2">
        <v>69452</v>
      </c>
      <c r="AY91" s="2">
        <v>164835</v>
      </c>
      <c r="AZ91" s="2">
        <v>178384</v>
      </c>
      <c r="BA91" s="2">
        <v>0</v>
      </c>
      <c r="BB91" s="2">
        <v>0</v>
      </c>
      <c r="BC91" s="2">
        <v>0</v>
      </c>
      <c r="BD91" s="2">
        <v>2813</v>
      </c>
      <c r="BE91" s="2">
        <v>3044</v>
      </c>
      <c r="BF91" s="2">
        <v>19.54</v>
      </c>
      <c r="BG91" s="2">
        <v>59480</v>
      </c>
      <c r="BH91" s="2">
        <v>307316</v>
      </c>
      <c r="BI91" s="2">
        <v>9299277</v>
      </c>
      <c r="BJ91" s="2">
        <v>0</v>
      </c>
      <c r="BK91" s="2">
        <v>9299277</v>
      </c>
      <c r="BL91" s="2">
        <v>1797335</v>
      </c>
      <c r="BM91" s="2">
        <v>7501942</v>
      </c>
      <c r="BN91" s="2">
        <v>2216792</v>
      </c>
      <c r="BO91" s="2">
        <v>5285150</v>
      </c>
      <c r="BP91" s="2">
        <v>4051.35</v>
      </c>
      <c r="BQ91" s="2">
        <v>605.12</v>
      </c>
      <c r="BR91" s="2">
        <v>2451553</v>
      </c>
      <c r="BS91" s="2">
        <v>1387528</v>
      </c>
      <c r="BT91" s="2">
        <v>0</v>
      </c>
      <c r="BU91" s="2">
        <v>1797335</v>
      </c>
      <c r="BV91" s="2">
        <v>2216792</v>
      </c>
      <c r="BW91" s="2">
        <v>0</v>
      </c>
      <c r="BX91" s="2">
        <v>1110017</v>
      </c>
      <c r="BY91" s="2">
        <v>1110017</v>
      </c>
      <c r="BZ91" s="2">
        <v>0</v>
      </c>
      <c r="CA91" s="2">
        <v>5285150</v>
      </c>
      <c r="CB91" s="2" t="b">
        <v>0</v>
      </c>
      <c r="CC91" s="2">
        <v>0</v>
      </c>
      <c r="CD91" s="2">
        <v>14813.14</v>
      </c>
      <c r="CE91" s="2">
        <v>13620.08</v>
      </c>
      <c r="CF91" s="2">
        <v>14023.18</v>
      </c>
      <c r="CG91" s="2">
        <v>16674.419999999998</v>
      </c>
      <c r="CH91" s="4">
        <v>45327.530162037037</v>
      </c>
      <c r="CI91" s="4">
        <v>73415</v>
      </c>
    </row>
    <row r="92" spans="1:87" x14ac:dyDescent="0.35">
      <c r="A92" s="5">
        <v>150</v>
      </c>
      <c r="B92" s="3" t="s">
        <v>163</v>
      </c>
      <c r="C92" s="3" t="s">
        <v>188</v>
      </c>
      <c r="D92" s="2" t="s">
        <v>189</v>
      </c>
      <c r="E92" s="2">
        <v>9166</v>
      </c>
      <c r="F92" s="2">
        <v>9304</v>
      </c>
      <c r="G92" s="2">
        <v>9580</v>
      </c>
      <c r="H92" s="2">
        <v>11102</v>
      </c>
      <c r="I92" s="2">
        <v>1.0822000000000001</v>
      </c>
      <c r="J92" s="2">
        <v>9919</v>
      </c>
      <c r="K92" s="2">
        <v>10069</v>
      </c>
      <c r="L92" s="2">
        <v>10367</v>
      </c>
      <c r="M92" s="2">
        <v>12015</v>
      </c>
      <c r="N92" s="2">
        <v>1.1040000000000001</v>
      </c>
      <c r="O92" s="2">
        <v>1.026</v>
      </c>
      <c r="P92" s="2">
        <v>10951</v>
      </c>
      <c r="Q92" s="2">
        <v>12327</v>
      </c>
      <c r="R92" s="2">
        <v>67.510000000000005</v>
      </c>
      <c r="S92" s="2">
        <v>50.97</v>
      </c>
      <c r="T92" s="2">
        <v>31.78</v>
      </c>
      <c r="U92" s="2">
        <v>0</v>
      </c>
      <c r="V92" s="2">
        <v>150.26</v>
      </c>
      <c r="W92" s="2">
        <v>67.510000000000005</v>
      </c>
      <c r="X92" s="2">
        <v>50.97</v>
      </c>
      <c r="Y92" s="2">
        <v>31.78</v>
      </c>
      <c r="Z92" s="2">
        <v>0</v>
      </c>
      <c r="AA92" s="2">
        <v>150.26</v>
      </c>
      <c r="AB92" s="2">
        <v>739302</v>
      </c>
      <c r="AC92" s="2">
        <v>513217</v>
      </c>
      <c r="AD92" s="2">
        <v>329463</v>
      </c>
      <c r="AE92" s="2">
        <v>0</v>
      </c>
      <c r="AF92" s="2">
        <v>1581982</v>
      </c>
      <c r="AG92" s="2">
        <v>0.92920000000000003</v>
      </c>
      <c r="AH92" s="2">
        <v>0.2</v>
      </c>
      <c r="AI92" s="2">
        <v>137392</v>
      </c>
      <c r="AJ92" s="2">
        <v>95376</v>
      </c>
      <c r="AK92" s="2">
        <v>61227</v>
      </c>
      <c r="AL92" s="2">
        <v>0</v>
      </c>
      <c r="AM92" s="2">
        <v>293995</v>
      </c>
      <c r="AN92" s="2">
        <v>0.92920000000000003</v>
      </c>
      <c r="AO92" s="2">
        <v>0.37919999999999998</v>
      </c>
      <c r="AP92" s="2">
        <v>0.65</v>
      </c>
      <c r="AQ92" s="2">
        <v>182223</v>
      </c>
      <c r="AR92" s="2">
        <v>126498</v>
      </c>
      <c r="AS92" s="2">
        <v>81206</v>
      </c>
      <c r="AT92" s="2">
        <v>0</v>
      </c>
      <c r="AU92" s="2">
        <v>389927</v>
      </c>
      <c r="AV92" s="2">
        <v>2265904</v>
      </c>
      <c r="AW92" s="2">
        <v>0</v>
      </c>
      <c r="AX92" s="2">
        <v>0</v>
      </c>
      <c r="AY92" s="2">
        <v>62283</v>
      </c>
      <c r="AZ92" s="2">
        <v>67403</v>
      </c>
      <c r="BA92" s="2">
        <v>0</v>
      </c>
      <c r="BB92" s="2">
        <v>0</v>
      </c>
      <c r="BC92" s="2">
        <v>0</v>
      </c>
      <c r="BD92" s="2">
        <v>2813</v>
      </c>
      <c r="BE92" s="2">
        <v>3044</v>
      </c>
      <c r="BF92" s="2">
        <v>0.31</v>
      </c>
      <c r="BG92" s="2">
        <v>944</v>
      </c>
      <c r="BH92" s="2">
        <v>68347</v>
      </c>
      <c r="BI92" s="2">
        <v>2334251</v>
      </c>
      <c r="BJ92" s="2">
        <v>0</v>
      </c>
      <c r="BK92" s="2">
        <v>2334251</v>
      </c>
      <c r="BL92" s="2">
        <v>202970</v>
      </c>
      <c r="BM92" s="2">
        <v>2131281</v>
      </c>
      <c r="BN92" s="2">
        <v>521375</v>
      </c>
      <c r="BO92" s="2">
        <v>1609906</v>
      </c>
      <c r="BP92" s="2">
        <v>5320.96</v>
      </c>
      <c r="BQ92" s="2">
        <v>150.26</v>
      </c>
      <c r="BR92" s="2">
        <v>799527</v>
      </c>
      <c r="BS92" s="2">
        <v>0</v>
      </c>
      <c r="BT92" s="2">
        <v>0</v>
      </c>
      <c r="BU92" s="2">
        <v>202970</v>
      </c>
      <c r="BV92" s="2">
        <v>521375</v>
      </c>
      <c r="BW92" s="2">
        <v>75182</v>
      </c>
      <c r="BX92" s="2">
        <v>270989</v>
      </c>
      <c r="BY92" s="2">
        <v>346171</v>
      </c>
      <c r="BZ92" s="2">
        <v>0</v>
      </c>
      <c r="CA92" s="2">
        <v>1609906</v>
      </c>
      <c r="CB92" s="2" t="b">
        <v>0</v>
      </c>
      <c r="CC92" s="2">
        <v>0</v>
      </c>
      <c r="CD92" s="2">
        <v>15685.34</v>
      </c>
      <c r="CE92" s="2">
        <v>14422.03</v>
      </c>
      <c r="CF92" s="2">
        <v>14848.86</v>
      </c>
      <c r="CG92" s="2">
        <v>17656.21</v>
      </c>
      <c r="CH92" s="4">
        <v>45327.530231481483</v>
      </c>
      <c r="CI92" s="4">
        <v>73415</v>
      </c>
    </row>
    <row r="93" spans="1:87" x14ac:dyDescent="0.35">
      <c r="A93" s="5">
        <v>151</v>
      </c>
      <c r="B93" s="3" t="s">
        <v>163</v>
      </c>
      <c r="C93" s="3" t="s">
        <v>190</v>
      </c>
      <c r="D93" s="2" t="s">
        <v>191</v>
      </c>
      <c r="E93" s="2">
        <v>9166</v>
      </c>
      <c r="F93" s="2">
        <v>9304</v>
      </c>
      <c r="G93" s="2">
        <v>9580</v>
      </c>
      <c r="H93" s="2">
        <v>11102</v>
      </c>
      <c r="I93" s="2">
        <v>1.0822000000000001</v>
      </c>
      <c r="J93" s="2">
        <v>9919</v>
      </c>
      <c r="K93" s="2">
        <v>10069</v>
      </c>
      <c r="L93" s="2">
        <v>10367</v>
      </c>
      <c r="M93" s="2">
        <v>12015</v>
      </c>
      <c r="N93" s="2">
        <v>1.1040000000000001</v>
      </c>
      <c r="O93" s="2">
        <v>1.026</v>
      </c>
      <c r="P93" s="2">
        <v>10951</v>
      </c>
      <c r="Q93" s="2">
        <v>12327</v>
      </c>
      <c r="R93" s="2">
        <v>123.71</v>
      </c>
      <c r="S93" s="2">
        <v>83.82</v>
      </c>
      <c r="T93" s="2">
        <v>60.37</v>
      </c>
      <c r="U93" s="2">
        <v>0</v>
      </c>
      <c r="V93" s="2">
        <v>267.89999999999998</v>
      </c>
      <c r="W93" s="2">
        <v>123.71</v>
      </c>
      <c r="X93" s="2">
        <v>83.82</v>
      </c>
      <c r="Y93" s="2">
        <v>60.37</v>
      </c>
      <c r="Z93" s="2">
        <v>0</v>
      </c>
      <c r="AA93" s="2">
        <v>267.89999999999998</v>
      </c>
      <c r="AB93" s="2">
        <v>1354748</v>
      </c>
      <c r="AC93" s="2">
        <v>843984</v>
      </c>
      <c r="AD93" s="2">
        <v>625856</v>
      </c>
      <c r="AE93" s="2">
        <v>0</v>
      </c>
      <c r="AF93" s="2">
        <v>2824588</v>
      </c>
      <c r="AG93" s="2">
        <v>0.89449999999999996</v>
      </c>
      <c r="AH93" s="2">
        <v>0.2</v>
      </c>
      <c r="AI93" s="2">
        <v>242364</v>
      </c>
      <c r="AJ93" s="2">
        <v>150989</v>
      </c>
      <c r="AK93" s="2">
        <v>111966</v>
      </c>
      <c r="AL93" s="2">
        <v>0</v>
      </c>
      <c r="AM93" s="2">
        <v>505319</v>
      </c>
      <c r="AN93" s="2">
        <v>0.89449999999999996</v>
      </c>
      <c r="AO93" s="2">
        <v>0.34449999999999997</v>
      </c>
      <c r="AP93" s="2">
        <v>0.65</v>
      </c>
      <c r="AQ93" s="2">
        <v>303362</v>
      </c>
      <c r="AR93" s="2">
        <v>188989</v>
      </c>
      <c r="AS93" s="2">
        <v>140145</v>
      </c>
      <c r="AT93" s="2">
        <v>0</v>
      </c>
      <c r="AU93" s="2">
        <v>632496</v>
      </c>
      <c r="AV93" s="2">
        <v>3962403</v>
      </c>
      <c r="AW93" s="2">
        <v>0</v>
      </c>
      <c r="AX93" s="2">
        <v>0</v>
      </c>
      <c r="AY93" s="2">
        <v>77397</v>
      </c>
      <c r="AZ93" s="2">
        <v>83759</v>
      </c>
      <c r="BA93" s="2">
        <v>0</v>
      </c>
      <c r="BB93" s="2">
        <v>0</v>
      </c>
      <c r="BC93" s="2">
        <v>0</v>
      </c>
      <c r="BD93" s="2">
        <v>2813</v>
      </c>
      <c r="BE93" s="2">
        <v>3044</v>
      </c>
      <c r="BF93" s="2">
        <v>8.4600000000000009</v>
      </c>
      <c r="BG93" s="2">
        <v>25752</v>
      </c>
      <c r="BH93" s="2">
        <v>109511</v>
      </c>
      <c r="BI93" s="2">
        <v>4071914</v>
      </c>
      <c r="BJ93" s="2">
        <v>0</v>
      </c>
      <c r="BK93" s="2">
        <v>4071914</v>
      </c>
      <c r="BL93" s="2">
        <v>377356</v>
      </c>
      <c r="BM93" s="2">
        <v>3694558</v>
      </c>
      <c r="BN93" s="2">
        <v>876786</v>
      </c>
      <c r="BO93" s="2">
        <v>2817772</v>
      </c>
      <c r="BP93" s="2">
        <v>5018.8599999999997</v>
      </c>
      <c r="BQ93" s="2">
        <v>267.89999999999998</v>
      </c>
      <c r="BR93" s="2">
        <v>1344553</v>
      </c>
      <c r="BS93" s="2">
        <v>0</v>
      </c>
      <c r="BT93" s="2">
        <v>0</v>
      </c>
      <c r="BU93" s="2">
        <v>377356</v>
      </c>
      <c r="BV93" s="2">
        <v>876786</v>
      </c>
      <c r="BW93" s="2">
        <v>90411</v>
      </c>
      <c r="BX93" s="2">
        <v>429802</v>
      </c>
      <c r="BY93" s="2">
        <v>520213</v>
      </c>
      <c r="BZ93" s="2">
        <v>0</v>
      </c>
      <c r="CA93" s="2">
        <v>2817772</v>
      </c>
      <c r="CB93" s="2" t="b">
        <v>0</v>
      </c>
      <c r="CC93" s="2">
        <v>0</v>
      </c>
      <c r="CD93" s="2">
        <v>15362.34</v>
      </c>
      <c r="CE93" s="2">
        <v>14125.04</v>
      </c>
      <c r="CF93" s="2">
        <v>14543.09</v>
      </c>
      <c r="CG93" s="2">
        <v>17292.62</v>
      </c>
      <c r="CH93" s="4">
        <v>45327.530289351853</v>
      </c>
      <c r="CI93" s="4">
        <v>73415</v>
      </c>
    </row>
    <row r="94" spans="1:87" x14ac:dyDescent="0.35">
      <c r="A94" s="5">
        <v>152</v>
      </c>
      <c r="B94" s="3" t="s">
        <v>163</v>
      </c>
      <c r="C94" s="3" t="s">
        <v>192</v>
      </c>
      <c r="D94" s="2" t="s">
        <v>193</v>
      </c>
      <c r="E94" s="2">
        <v>9166</v>
      </c>
      <c r="F94" s="2">
        <v>9304</v>
      </c>
      <c r="G94" s="2">
        <v>9580</v>
      </c>
      <c r="H94" s="2">
        <v>11102</v>
      </c>
      <c r="I94" s="2">
        <v>1.0822000000000001</v>
      </c>
      <c r="J94" s="2">
        <v>9919</v>
      </c>
      <c r="K94" s="2">
        <v>10069</v>
      </c>
      <c r="L94" s="2">
        <v>10367</v>
      </c>
      <c r="M94" s="2">
        <v>12015</v>
      </c>
      <c r="N94" s="2">
        <v>1.1040000000000001</v>
      </c>
      <c r="O94" s="2">
        <v>1.026</v>
      </c>
      <c r="P94" s="2">
        <v>10951</v>
      </c>
      <c r="Q94" s="2">
        <v>12327</v>
      </c>
      <c r="R94" s="2">
        <v>146.4</v>
      </c>
      <c r="S94" s="2">
        <v>114.56</v>
      </c>
      <c r="T94" s="2">
        <v>79.39</v>
      </c>
      <c r="U94" s="2">
        <v>0</v>
      </c>
      <c r="V94" s="2">
        <v>340.35</v>
      </c>
      <c r="W94" s="2">
        <v>146.4</v>
      </c>
      <c r="X94" s="2">
        <v>114.56</v>
      </c>
      <c r="Y94" s="2">
        <v>79.39</v>
      </c>
      <c r="Z94" s="2">
        <v>0</v>
      </c>
      <c r="AA94" s="2">
        <v>340.35</v>
      </c>
      <c r="AB94" s="2">
        <v>1603226</v>
      </c>
      <c r="AC94" s="2">
        <v>1153505</v>
      </c>
      <c r="AD94" s="2">
        <v>823036</v>
      </c>
      <c r="AE94" s="2">
        <v>0</v>
      </c>
      <c r="AF94" s="2">
        <v>3579767</v>
      </c>
      <c r="AG94" s="2">
        <v>0.90759999999999996</v>
      </c>
      <c r="AH94" s="2">
        <v>0.2</v>
      </c>
      <c r="AI94" s="2">
        <v>291018</v>
      </c>
      <c r="AJ94" s="2">
        <v>209384</v>
      </c>
      <c r="AK94" s="2">
        <v>149398</v>
      </c>
      <c r="AL94" s="2">
        <v>0</v>
      </c>
      <c r="AM94" s="2">
        <v>649800</v>
      </c>
      <c r="AN94" s="2">
        <v>0.90759999999999996</v>
      </c>
      <c r="AO94" s="2">
        <v>0.35759999999999997</v>
      </c>
      <c r="AP94" s="2">
        <v>0.65</v>
      </c>
      <c r="AQ94" s="2">
        <v>372654</v>
      </c>
      <c r="AR94" s="2">
        <v>268121</v>
      </c>
      <c r="AS94" s="2">
        <v>191307</v>
      </c>
      <c r="AT94" s="2">
        <v>0</v>
      </c>
      <c r="AU94" s="2">
        <v>832082</v>
      </c>
      <c r="AV94" s="2">
        <v>5061649</v>
      </c>
      <c r="AW94" s="2">
        <v>0</v>
      </c>
      <c r="AX94" s="2">
        <v>0</v>
      </c>
      <c r="AY94" s="2">
        <v>152672</v>
      </c>
      <c r="AZ94" s="2">
        <v>165222</v>
      </c>
      <c r="BA94" s="2">
        <v>0</v>
      </c>
      <c r="BB94" s="2">
        <v>0</v>
      </c>
      <c r="BC94" s="2">
        <v>0</v>
      </c>
      <c r="BD94" s="2">
        <v>2813</v>
      </c>
      <c r="BE94" s="2">
        <v>3044</v>
      </c>
      <c r="BF94" s="2">
        <v>11</v>
      </c>
      <c r="BG94" s="2">
        <v>33484</v>
      </c>
      <c r="BH94" s="2">
        <v>198706</v>
      </c>
      <c r="BI94" s="2">
        <v>5260355</v>
      </c>
      <c r="BJ94" s="2">
        <v>0</v>
      </c>
      <c r="BK94" s="2">
        <v>5260355</v>
      </c>
      <c r="BL94" s="2">
        <v>643244</v>
      </c>
      <c r="BM94" s="2">
        <v>4617111</v>
      </c>
      <c r="BN94" s="2">
        <v>1131249</v>
      </c>
      <c r="BO94" s="2">
        <v>3485862</v>
      </c>
      <c r="BP94" s="2">
        <v>5097</v>
      </c>
      <c r="BQ94" s="2">
        <v>340.35</v>
      </c>
      <c r="BR94" s="2">
        <v>1734764</v>
      </c>
      <c r="BS94" s="2">
        <v>0</v>
      </c>
      <c r="BT94" s="2">
        <v>0</v>
      </c>
      <c r="BU94" s="2">
        <v>643244</v>
      </c>
      <c r="BV94" s="2">
        <v>1131249</v>
      </c>
      <c r="BW94" s="2">
        <v>0</v>
      </c>
      <c r="BX94" s="2">
        <v>524022</v>
      </c>
      <c r="BY94" s="2">
        <v>524022</v>
      </c>
      <c r="BZ94" s="2">
        <v>0</v>
      </c>
      <c r="CA94" s="2">
        <v>3485862</v>
      </c>
      <c r="CB94" s="2" t="b">
        <v>0</v>
      </c>
      <c r="CC94" s="2">
        <v>0</v>
      </c>
      <c r="CD94" s="2">
        <v>15484.28</v>
      </c>
      <c r="CE94" s="2">
        <v>14237.16</v>
      </c>
      <c r="CF94" s="2">
        <v>14658.52</v>
      </c>
      <c r="CG94" s="2">
        <v>17429.88</v>
      </c>
      <c r="CH94" s="4">
        <v>45327.530300925922</v>
      </c>
      <c r="CI94" s="4">
        <v>73415</v>
      </c>
    </row>
    <row r="95" spans="1:87" x14ac:dyDescent="0.35">
      <c r="A95" s="5">
        <v>153</v>
      </c>
      <c r="B95" s="3" t="s">
        <v>163</v>
      </c>
      <c r="C95" s="3" t="s">
        <v>194</v>
      </c>
      <c r="D95" s="2" t="s">
        <v>195</v>
      </c>
      <c r="E95" s="2">
        <v>9166</v>
      </c>
      <c r="F95" s="2">
        <v>9304</v>
      </c>
      <c r="G95" s="2">
        <v>9580</v>
      </c>
      <c r="H95" s="2">
        <v>11102</v>
      </c>
      <c r="I95" s="2">
        <v>1.0822000000000001</v>
      </c>
      <c r="J95" s="2">
        <v>9919</v>
      </c>
      <c r="K95" s="2">
        <v>10069</v>
      </c>
      <c r="L95" s="2">
        <v>10367</v>
      </c>
      <c r="M95" s="2">
        <v>12015</v>
      </c>
      <c r="N95" s="2">
        <v>1.1040000000000001</v>
      </c>
      <c r="O95" s="2">
        <v>1.026</v>
      </c>
      <c r="P95" s="2">
        <v>10951</v>
      </c>
      <c r="Q95" s="2">
        <v>12327</v>
      </c>
      <c r="R95" s="2">
        <v>954.19</v>
      </c>
      <c r="S95" s="2">
        <v>756.62</v>
      </c>
      <c r="T95" s="2">
        <v>483.37</v>
      </c>
      <c r="U95" s="2">
        <v>939.97</v>
      </c>
      <c r="V95" s="2">
        <v>3134.15</v>
      </c>
      <c r="W95" s="2">
        <v>954.19</v>
      </c>
      <c r="X95" s="2">
        <v>756.62</v>
      </c>
      <c r="Y95" s="2">
        <v>483.37</v>
      </c>
      <c r="Z95" s="2">
        <v>939.97</v>
      </c>
      <c r="AA95" s="2">
        <v>3134.15</v>
      </c>
      <c r="AB95" s="2">
        <v>10449335</v>
      </c>
      <c r="AC95" s="2">
        <v>7618407</v>
      </c>
      <c r="AD95" s="2">
        <v>5011097</v>
      </c>
      <c r="AE95" s="2">
        <v>11587010</v>
      </c>
      <c r="AF95" s="2">
        <v>34665849</v>
      </c>
      <c r="AG95" s="2">
        <v>0.95540000000000003</v>
      </c>
      <c r="AH95" s="2">
        <v>0.2</v>
      </c>
      <c r="AI95" s="2">
        <v>1996659</v>
      </c>
      <c r="AJ95" s="2">
        <v>1455725</v>
      </c>
      <c r="AK95" s="2">
        <v>957520</v>
      </c>
      <c r="AL95" s="2">
        <v>2214046</v>
      </c>
      <c r="AM95" s="2">
        <v>6623950</v>
      </c>
      <c r="AN95" s="2">
        <v>0.95540000000000003</v>
      </c>
      <c r="AO95" s="2">
        <v>0.40539999999999998</v>
      </c>
      <c r="AP95" s="2">
        <v>0.65</v>
      </c>
      <c r="AQ95" s="2">
        <v>2753504</v>
      </c>
      <c r="AR95" s="2">
        <v>2007526</v>
      </c>
      <c r="AS95" s="2">
        <v>1320474</v>
      </c>
      <c r="AT95" s="2">
        <v>3053293</v>
      </c>
      <c r="AU95" s="2">
        <v>9134797</v>
      </c>
      <c r="AV95" s="2">
        <v>50424596</v>
      </c>
      <c r="AW95" s="2">
        <v>0</v>
      </c>
      <c r="AX95" s="2">
        <v>213201</v>
      </c>
      <c r="AY95" s="2">
        <v>197834</v>
      </c>
      <c r="AZ95" s="2">
        <v>214096</v>
      </c>
      <c r="BA95" s="2">
        <v>0</v>
      </c>
      <c r="BB95" s="2">
        <v>0</v>
      </c>
      <c r="BC95" s="2">
        <v>0</v>
      </c>
      <c r="BD95" s="2">
        <v>2813</v>
      </c>
      <c r="BE95" s="2">
        <v>3044</v>
      </c>
      <c r="BF95" s="2">
        <v>52.02</v>
      </c>
      <c r="BG95" s="2">
        <v>158349</v>
      </c>
      <c r="BH95" s="2">
        <v>585646</v>
      </c>
      <c r="BI95" s="2">
        <v>51010242</v>
      </c>
      <c r="BJ95" s="2">
        <v>0</v>
      </c>
      <c r="BK95" s="2">
        <v>51010242</v>
      </c>
      <c r="BL95" s="2">
        <v>2229010</v>
      </c>
      <c r="BM95" s="2">
        <v>48781232</v>
      </c>
      <c r="BN95" s="2">
        <v>10952926</v>
      </c>
      <c r="BO95" s="2">
        <v>37828306</v>
      </c>
      <c r="BP95" s="2">
        <v>5359.14</v>
      </c>
      <c r="BQ95" s="2">
        <v>3134.15</v>
      </c>
      <c r="BR95" s="2">
        <v>16796349</v>
      </c>
      <c r="BS95" s="2">
        <v>0</v>
      </c>
      <c r="BT95" s="2">
        <v>0</v>
      </c>
      <c r="BU95" s="2">
        <v>2229010</v>
      </c>
      <c r="BV95" s="2">
        <v>10952926</v>
      </c>
      <c r="BW95" s="2">
        <v>3614413</v>
      </c>
      <c r="BX95" s="2">
        <v>3739649</v>
      </c>
      <c r="BY95" s="2">
        <v>7354062</v>
      </c>
      <c r="BZ95" s="2">
        <v>0</v>
      </c>
      <c r="CA95" s="2">
        <v>37828306</v>
      </c>
      <c r="CB95" s="2" t="b">
        <v>0</v>
      </c>
      <c r="CC95" s="2">
        <v>0</v>
      </c>
      <c r="CD95" s="2">
        <v>15929.22</v>
      </c>
      <c r="CE95" s="2">
        <v>14646.27</v>
      </c>
      <c r="CF95" s="2">
        <v>15079.73</v>
      </c>
      <c r="CG95" s="2">
        <v>17930.73</v>
      </c>
      <c r="CH95" s="4">
        <v>45327.530312499999</v>
      </c>
      <c r="CI95" s="4">
        <v>73415</v>
      </c>
    </row>
    <row r="96" spans="1:87" x14ac:dyDescent="0.35">
      <c r="A96" s="5">
        <v>154</v>
      </c>
      <c r="B96" s="3" t="s">
        <v>163</v>
      </c>
      <c r="C96" s="3" t="s">
        <v>196</v>
      </c>
      <c r="D96" s="2" t="s">
        <v>197</v>
      </c>
      <c r="E96" s="2">
        <v>9166</v>
      </c>
      <c r="F96" s="2">
        <v>9304</v>
      </c>
      <c r="G96" s="2">
        <v>9580</v>
      </c>
      <c r="H96" s="2">
        <v>11102</v>
      </c>
      <c r="I96" s="2">
        <v>1.0822000000000001</v>
      </c>
      <c r="J96" s="2">
        <v>9919</v>
      </c>
      <c r="K96" s="2">
        <v>10069</v>
      </c>
      <c r="L96" s="2">
        <v>10367</v>
      </c>
      <c r="M96" s="2">
        <v>12015</v>
      </c>
      <c r="N96" s="2">
        <v>1.1040000000000001</v>
      </c>
      <c r="O96" s="2">
        <v>1.026</v>
      </c>
      <c r="P96" s="2">
        <v>10951</v>
      </c>
      <c r="Q96" s="2">
        <v>12327</v>
      </c>
      <c r="R96" s="2">
        <v>28.99</v>
      </c>
      <c r="S96" s="2">
        <v>26.55</v>
      </c>
      <c r="T96" s="2">
        <v>4.2300000000000004</v>
      </c>
      <c r="U96" s="2">
        <v>0</v>
      </c>
      <c r="V96" s="2">
        <v>59.77</v>
      </c>
      <c r="W96" s="2">
        <v>28.99</v>
      </c>
      <c r="X96" s="2">
        <v>26.55</v>
      </c>
      <c r="Y96" s="2">
        <v>4.2300000000000004</v>
      </c>
      <c r="Z96" s="2">
        <v>0</v>
      </c>
      <c r="AA96" s="2">
        <v>59.77</v>
      </c>
      <c r="AB96" s="2">
        <v>317469</v>
      </c>
      <c r="AC96" s="2">
        <v>267332</v>
      </c>
      <c r="AD96" s="2">
        <v>43852</v>
      </c>
      <c r="AE96" s="2">
        <v>0</v>
      </c>
      <c r="AF96" s="2">
        <v>628653</v>
      </c>
      <c r="AG96" s="2">
        <v>0.2611</v>
      </c>
      <c r="AH96" s="2">
        <v>0.2</v>
      </c>
      <c r="AI96" s="2">
        <v>16578</v>
      </c>
      <c r="AJ96" s="2">
        <v>13960</v>
      </c>
      <c r="AK96" s="2">
        <v>2290</v>
      </c>
      <c r="AL96" s="2">
        <v>0</v>
      </c>
      <c r="AM96" s="2">
        <v>32828</v>
      </c>
      <c r="AN96" s="2">
        <v>0.2611</v>
      </c>
      <c r="AO96" s="2">
        <v>0</v>
      </c>
      <c r="AP96" s="2">
        <v>0.65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661481</v>
      </c>
      <c r="AW96" s="2">
        <v>0</v>
      </c>
      <c r="AX96" s="2">
        <v>0</v>
      </c>
      <c r="AY96" s="2">
        <v>71176</v>
      </c>
      <c r="AZ96" s="2">
        <v>77027</v>
      </c>
      <c r="BA96" s="2">
        <v>0</v>
      </c>
      <c r="BB96" s="2">
        <v>0</v>
      </c>
      <c r="BC96" s="2">
        <v>104047</v>
      </c>
      <c r="BD96" s="2">
        <v>2813</v>
      </c>
      <c r="BE96" s="2">
        <v>3044</v>
      </c>
      <c r="BF96" s="2">
        <v>0.9</v>
      </c>
      <c r="BG96" s="2">
        <v>2740</v>
      </c>
      <c r="BH96" s="2">
        <v>183814</v>
      </c>
      <c r="BI96" s="2">
        <v>845295</v>
      </c>
      <c r="BJ96" s="2">
        <v>0</v>
      </c>
      <c r="BK96" s="2">
        <v>845295</v>
      </c>
      <c r="BL96" s="2">
        <v>2070549</v>
      </c>
      <c r="BM96" s="2">
        <v>0</v>
      </c>
      <c r="BN96" s="2">
        <v>17154</v>
      </c>
      <c r="BO96" s="2">
        <v>0</v>
      </c>
      <c r="BP96" s="2">
        <v>5881.31</v>
      </c>
      <c r="BQ96" s="2">
        <v>59.77</v>
      </c>
      <c r="BR96" s="2">
        <v>351526</v>
      </c>
      <c r="BS96" s="2">
        <v>0</v>
      </c>
      <c r="BT96" s="2">
        <v>0</v>
      </c>
      <c r="BU96" s="2">
        <v>2070549</v>
      </c>
      <c r="BV96" s="2">
        <v>17154</v>
      </c>
      <c r="BW96" s="2">
        <v>0</v>
      </c>
      <c r="BX96" s="2">
        <v>121244</v>
      </c>
      <c r="BY96" s="2">
        <v>121244</v>
      </c>
      <c r="BZ96" s="2">
        <v>121244</v>
      </c>
      <c r="CA96" s="2">
        <v>121244</v>
      </c>
      <c r="CB96" s="2" t="b">
        <v>1</v>
      </c>
      <c r="CC96" s="2">
        <v>1225254</v>
      </c>
      <c r="CD96" s="2">
        <v>11522.86</v>
      </c>
      <c r="CE96" s="2">
        <v>10594.8</v>
      </c>
      <c r="CF96" s="2">
        <v>10908.36</v>
      </c>
      <c r="CG96" s="2">
        <v>12970.72</v>
      </c>
      <c r="CH96" s="4">
        <v>45327.530312499999</v>
      </c>
      <c r="CI96" s="4">
        <v>73415</v>
      </c>
    </row>
    <row r="97" spans="1:87" x14ac:dyDescent="0.35">
      <c r="A97" s="5">
        <v>155</v>
      </c>
      <c r="B97" s="3" t="s">
        <v>163</v>
      </c>
      <c r="C97" s="3" t="s">
        <v>198</v>
      </c>
      <c r="D97" s="2" t="s">
        <v>199</v>
      </c>
      <c r="E97" s="2">
        <v>9166</v>
      </c>
      <c r="F97" s="2">
        <v>9304</v>
      </c>
      <c r="G97" s="2">
        <v>9580</v>
      </c>
      <c r="H97" s="2">
        <v>11102</v>
      </c>
      <c r="I97" s="2">
        <v>1.0822000000000001</v>
      </c>
      <c r="J97" s="2">
        <v>9919</v>
      </c>
      <c r="K97" s="2">
        <v>10069</v>
      </c>
      <c r="L97" s="2">
        <v>10367</v>
      </c>
      <c r="M97" s="2">
        <v>12015</v>
      </c>
      <c r="N97" s="2">
        <v>1.1040000000000001</v>
      </c>
      <c r="O97" s="2">
        <v>1.026</v>
      </c>
      <c r="P97" s="2">
        <v>10951</v>
      </c>
      <c r="Q97" s="2">
        <v>12327</v>
      </c>
      <c r="R97" s="2">
        <v>108.11</v>
      </c>
      <c r="S97" s="2">
        <v>94.05</v>
      </c>
      <c r="T97" s="2">
        <v>57.44</v>
      </c>
      <c r="U97" s="2">
        <v>0</v>
      </c>
      <c r="V97" s="2">
        <v>259.60000000000002</v>
      </c>
      <c r="W97" s="2">
        <v>108.11</v>
      </c>
      <c r="X97" s="2">
        <v>94.05</v>
      </c>
      <c r="Y97" s="2">
        <v>57.44</v>
      </c>
      <c r="Z97" s="2">
        <v>0</v>
      </c>
      <c r="AA97" s="2">
        <v>259.60000000000002</v>
      </c>
      <c r="AB97" s="2">
        <v>1183913</v>
      </c>
      <c r="AC97" s="2">
        <v>946989</v>
      </c>
      <c r="AD97" s="2">
        <v>595480</v>
      </c>
      <c r="AE97" s="2">
        <v>0</v>
      </c>
      <c r="AF97" s="2">
        <v>2726382</v>
      </c>
      <c r="AG97" s="2">
        <v>0.95679999999999998</v>
      </c>
      <c r="AH97" s="2">
        <v>0.2</v>
      </c>
      <c r="AI97" s="2">
        <v>226554</v>
      </c>
      <c r="AJ97" s="2">
        <v>181216</v>
      </c>
      <c r="AK97" s="2">
        <v>113951</v>
      </c>
      <c r="AL97" s="2">
        <v>0</v>
      </c>
      <c r="AM97" s="2">
        <v>521721</v>
      </c>
      <c r="AN97" s="2">
        <v>0.95679999999999998</v>
      </c>
      <c r="AO97" s="2">
        <v>0.40679999999999999</v>
      </c>
      <c r="AP97" s="2">
        <v>0.65</v>
      </c>
      <c r="AQ97" s="2">
        <v>313050</v>
      </c>
      <c r="AR97" s="2">
        <v>250403</v>
      </c>
      <c r="AS97" s="2">
        <v>157457</v>
      </c>
      <c r="AT97" s="2">
        <v>0</v>
      </c>
      <c r="AU97" s="2">
        <v>720910</v>
      </c>
      <c r="AV97" s="2">
        <v>3969013</v>
      </c>
      <c r="AW97" s="2">
        <v>0</v>
      </c>
      <c r="AX97" s="2">
        <v>0</v>
      </c>
      <c r="AY97" s="2">
        <v>113613</v>
      </c>
      <c r="AZ97" s="2">
        <v>122952</v>
      </c>
      <c r="BA97" s="2">
        <v>0</v>
      </c>
      <c r="BB97" s="2">
        <v>0</v>
      </c>
      <c r="BC97" s="2">
        <v>0</v>
      </c>
      <c r="BD97" s="2">
        <v>2813</v>
      </c>
      <c r="BE97" s="2">
        <v>3044</v>
      </c>
      <c r="BF97" s="2">
        <v>3.65</v>
      </c>
      <c r="BG97" s="2">
        <v>11111</v>
      </c>
      <c r="BH97" s="2">
        <v>134063</v>
      </c>
      <c r="BI97" s="2">
        <v>4103076</v>
      </c>
      <c r="BJ97" s="2">
        <v>0</v>
      </c>
      <c r="BK97" s="2">
        <v>4103076</v>
      </c>
      <c r="BL97" s="2">
        <v>360922</v>
      </c>
      <c r="BM97" s="2">
        <v>3742154</v>
      </c>
      <c r="BN97" s="2">
        <v>892267</v>
      </c>
      <c r="BO97" s="2">
        <v>2849887</v>
      </c>
      <c r="BP97" s="2">
        <v>5270.78</v>
      </c>
      <c r="BQ97" s="2">
        <v>259.60000000000002</v>
      </c>
      <c r="BR97" s="2">
        <v>1368294</v>
      </c>
      <c r="BS97" s="2">
        <v>0</v>
      </c>
      <c r="BT97" s="2">
        <v>0</v>
      </c>
      <c r="BU97" s="2">
        <v>360922</v>
      </c>
      <c r="BV97" s="2">
        <v>892267</v>
      </c>
      <c r="BW97" s="2">
        <v>115105</v>
      </c>
      <c r="BX97" s="2">
        <v>514020</v>
      </c>
      <c r="BY97" s="2">
        <v>629125</v>
      </c>
      <c r="BZ97" s="2">
        <v>0</v>
      </c>
      <c r="CA97" s="2">
        <v>2849887</v>
      </c>
      <c r="CB97" s="2" t="b">
        <v>0</v>
      </c>
      <c r="CC97" s="2">
        <v>0</v>
      </c>
      <c r="CD97" s="2">
        <v>15942.25</v>
      </c>
      <c r="CE97" s="2">
        <v>14658.25</v>
      </c>
      <c r="CF97" s="2">
        <v>15092.07</v>
      </c>
      <c r="CG97" s="2">
        <v>17945.400000000001</v>
      </c>
      <c r="CH97" s="4">
        <v>45327.530335648145</v>
      </c>
      <c r="CI97" s="4">
        <v>73415</v>
      </c>
    </row>
    <row r="98" spans="1:87" x14ac:dyDescent="0.35">
      <c r="A98" s="5">
        <v>156</v>
      </c>
      <c r="B98" s="3" t="s">
        <v>163</v>
      </c>
      <c r="C98" s="3" t="s">
        <v>200</v>
      </c>
      <c r="D98" s="2" t="s">
        <v>201</v>
      </c>
      <c r="E98" s="2">
        <v>9166</v>
      </c>
      <c r="F98" s="2">
        <v>9304</v>
      </c>
      <c r="G98" s="2">
        <v>9580</v>
      </c>
      <c r="H98" s="2">
        <v>11102</v>
      </c>
      <c r="I98" s="2">
        <v>1.0822000000000001</v>
      </c>
      <c r="J98" s="2">
        <v>9919</v>
      </c>
      <c r="K98" s="2">
        <v>10069</v>
      </c>
      <c r="L98" s="2">
        <v>10367</v>
      </c>
      <c r="M98" s="2">
        <v>12015</v>
      </c>
      <c r="N98" s="2">
        <v>1.1040000000000001</v>
      </c>
      <c r="O98" s="2">
        <v>1.026</v>
      </c>
      <c r="P98" s="2">
        <v>10951</v>
      </c>
      <c r="Q98" s="2">
        <v>12327</v>
      </c>
      <c r="R98" s="2">
        <v>3315.19</v>
      </c>
      <c r="S98" s="2">
        <v>2538.69</v>
      </c>
      <c r="T98" s="2">
        <v>1713.5</v>
      </c>
      <c r="U98" s="2">
        <v>3887.2</v>
      </c>
      <c r="V98" s="2">
        <v>11454.58</v>
      </c>
      <c r="W98" s="2">
        <v>3315.19</v>
      </c>
      <c r="X98" s="2">
        <v>2538.69</v>
      </c>
      <c r="Y98" s="2">
        <v>1713.5</v>
      </c>
      <c r="Z98" s="2">
        <v>3887.2</v>
      </c>
      <c r="AA98" s="2">
        <v>11454.58</v>
      </c>
      <c r="AB98" s="2">
        <v>36304646</v>
      </c>
      <c r="AC98" s="2">
        <v>25562070</v>
      </c>
      <c r="AD98" s="2">
        <v>17763855</v>
      </c>
      <c r="AE98" s="2">
        <v>47917514</v>
      </c>
      <c r="AF98" s="2">
        <v>127548085</v>
      </c>
      <c r="AG98" s="2">
        <v>0.72299999999999998</v>
      </c>
      <c r="AH98" s="2">
        <v>0.2</v>
      </c>
      <c r="AI98" s="2">
        <v>5249652</v>
      </c>
      <c r="AJ98" s="2">
        <v>3696275</v>
      </c>
      <c r="AK98" s="2">
        <v>2568653</v>
      </c>
      <c r="AL98" s="2">
        <v>6928873</v>
      </c>
      <c r="AM98" s="2">
        <v>18443453</v>
      </c>
      <c r="AN98" s="2">
        <v>0.72299999999999998</v>
      </c>
      <c r="AO98" s="2">
        <v>0.17299999999999999</v>
      </c>
      <c r="AP98" s="2">
        <v>0.65</v>
      </c>
      <c r="AQ98" s="2">
        <v>4082457</v>
      </c>
      <c r="AR98" s="2">
        <v>2874455</v>
      </c>
      <c r="AS98" s="2">
        <v>1997545</v>
      </c>
      <c r="AT98" s="2">
        <v>5388324</v>
      </c>
      <c r="AU98" s="2">
        <v>14342781</v>
      </c>
      <c r="AV98" s="2">
        <v>160334319</v>
      </c>
      <c r="AW98" s="2">
        <v>0</v>
      </c>
      <c r="AX98" s="2">
        <v>0</v>
      </c>
      <c r="AY98" s="2">
        <v>1028935</v>
      </c>
      <c r="AZ98" s="2">
        <v>1113513</v>
      </c>
      <c r="BA98" s="2">
        <v>0</v>
      </c>
      <c r="BB98" s="2">
        <v>0</v>
      </c>
      <c r="BC98" s="2">
        <v>0</v>
      </c>
      <c r="BD98" s="2">
        <v>2813</v>
      </c>
      <c r="BE98" s="2">
        <v>3044</v>
      </c>
      <c r="BF98" s="2">
        <v>289.87</v>
      </c>
      <c r="BG98" s="2">
        <v>882364</v>
      </c>
      <c r="BH98" s="2">
        <v>1995877</v>
      </c>
      <c r="BI98" s="2">
        <v>162330196</v>
      </c>
      <c r="BJ98" s="2">
        <v>0</v>
      </c>
      <c r="BK98" s="2">
        <v>162330196</v>
      </c>
      <c r="BL98" s="2">
        <v>18066262</v>
      </c>
      <c r="BM98" s="2">
        <v>144263934</v>
      </c>
      <c r="BN98" s="2">
        <v>39603935</v>
      </c>
      <c r="BO98" s="2">
        <v>104659999</v>
      </c>
      <c r="BP98" s="2">
        <v>5302.04</v>
      </c>
      <c r="BQ98" s="2">
        <v>11454.58</v>
      </c>
      <c r="BR98" s="2">
        <v>60732641</v>
      </c>
      <c r="BS98" s="2">
        <v>0</v>
      </c>
      <c r="BT98" s="2">
        <v>0</v>
      </c>
      <c r="BU98" s="2">
        <v>18066262</v>
      </c>
      <c r="BV98" s="2">
        <v>39603935</v>
      </c>
      <c r="BW98" s="2">
        <v>3062444</v>
      </c>
      <c r="BX98" s="2">
        <v>11418408</v>
      </c>
      <c r="BY98" s="2">
        <v>14480852</v>
      </c>
      <c r="BZ98" s="2">
        <v>0</v>
      </c>
      <c r="CA98" s="2">
        <v>104659999</v>
      </c>
      <c r="CB98" s="2" t="b">
        <v>0</v>
      </c>
      <c r="CC98" s="2">
        <v>0</v>
      </c>
      <c r="CD98" s="2">
        <v>13765.95</v>
      </c>
      <c r="CE98" s="2">
        <v>12657.24</v>
      </c>
      <c r="CF98" s="2">
        <v>13031.84</v>
      </c>
      <c r="CG98" s="2">
        <v>15495.66</v>
      </c>
      <c r="CH98" s="4">
        <v>45327.530405092592</v>
      </c>
      <c r="CI98" s="4">
        <v>73415</v>
      </c>
    </row>
    <row r="99" spans="1:87" x14ac:dyDescent="0.35">
      <c r="A99" s="5">
        <v>157</v>
      </c>
      <c r="B99" s="3" t="s">
        <v>163</v>
      </c>
      <c r="C99" s="3" t="s">
        <v>202</v>
      </c>
      <c r="D99" s="2" t="s">
        <v>203</v>
      </c>
      <c r="E99" s="2">
        <v>9166</v>
      </c>
      <c r="F99" s="2">
        <v>9304</v>
      </c>
      <c r="G99" s="2">
        <v>9580</v>
      </c>
      <c r="H99" s="2">
        <v>11102</v>
      </c>
      <c r="I99" s="2">
        <v>1.0822000000000001</v>
      </c>
      <c r="J99" s="2">
        <v>9919</v>
      </c>
      <c r="K99" s="2">
        <v>10069</v>
      </c>
      <c r="L99" s="2">
        <v>10367</v>
      </c>
      <c r="M99" s="2">
        <v>12015</v>
      </c>
      <c r="N99" s="2">
        <v>1.1040000000000001</v>
      </c>
      <c r="O99" s="2">
        <v>1.026</v>
      </c>
      <c r="P99" s="2">
        <v>10951</v>
      </c>
      <c r="Q99" s="2">
        <v>12327</v>
      </c>
      <c r="R99" s="2">
        <v>1703.85</v>
      </c>
      <c r="S99" s="2">
        <v>1314.24</v>
      </c>
      <c r="T99" s="2">
        <v>912.21</v>
      </c>
      <c r="U99" s="2">
        <v>1879.85</v>
      </c>
      <c r="V99" s="2">
        <v>5810.15</v>
      </c>
      <c r="W99" s="2">
        <v>1703.85</v>
      </c>
      <c r="X99" s="2">
        <v>1314.24</v>
      </c>
      <c r="Y99" s="2">
        <v>912.21</v>
      </c>
      <c r="Z99" s="2">
        <v>1879.85</v>
      </c>
      <c r="AA99" s="2">
        <v>5810.15</v>
      </c>
      <c r="AB99" s="2">
        <v>18658861</v>
      </c>
      <c r="AC99" s="2">
        <v>13233083</v>
      </c>
      <c r="AD99" s="2">
        <v>9456881</v>
      </c>
      <c r="AE99" s="2">
        <v>23172911</v>
      </c>
      <c r="AF99" s="2">
        <v>64521736</v>
      </c>
      <c r="AG99" s="2">
        <v>0.9123</v>
      </c>
      <c r="AH99" s="2">
        <v>0.2</v>
      </c>
      <c r="AI99" s="2">
        <v>3404496</v>
      </c>
      <c r="AJ99" s="2">
        <v>2414508</v>
      </c>
      <c r="AK99" s="2">
        <v>1725503</v>
      </c>
      <c r="AL99" s="2">
        <v>4228129</v>
      </c>
      <c r="AM99" s="2">
        <v>11772636</v>
      </c>
      <c r="AN99" s="2">
        <v>0.9123</v>
      </c>
      <c r="AO99" s="2">
        <v>0.36230000000000001</v>
      </c>
      <c r="AP99" s="2">
        <v>0.65</v>
      </c>
      <c r="AQ99" s="2">
        <v>4394069</v>
      </c>
      <c r="AR99" s="2">
        <v>3116325</v>
      </c>
      <c r="AS99" s="2">
        <v>2227048</v>
      </c>
      <c r="AT99" s="2">
        <v>5457105</v>
      </c>
      <c r="AU99" s="2">
        <v>15194547</v>
      </c>
      <c r="AV99" s="2">
        <v>91488919</v>
      </c>
      <c r="AW99" s="2">
        <v>0</v>
      </c>
      <c r="AX99" s="2">
        <v>395316</v>
      </c>
      <c r="AY99" s="2">
        <v>293296</v>
      </c>
      <c r="AZ99" s="2">
        <v>317405</v>
      </c>
      <c r="BA99" s="2">
        <v>0</v>
      </c>
      <c r="BB99" s="2">
        <v>0</v>
      </c>
      <c r="BC99" s="2">
        <v>0</v>
      </c>
      <c r="BD99" s="2">
        <v>2813</v>
      </c>
      <c r="BE99" s="2">
        <v>3044</v>
      </c>
      <c r="BF99" s="2">
        <v>115.9</v>
      </c>
      <c r="BG99" s="2">
        <v>352800</v>
      </c>
      <c r="BH99" s="2">
        <v>1065521</v>
      </c>
      <c r="BI99" s="2">
        <v>92554440</v>
      </c>
      <c r="BJ99" s="2">
        <v>0</v>
      </c>
      <c r="BK99" s="2">
        <v>92554440</v>
      </c>
      <c r="BL99" s="2">
        <v>7853269</v>
      </c>
      <c r="BM99" s="2">
        <v>84701171</v>
      </c>
      <c r="BN99" s="2">
        <v>20104743</v>
      </c>
      <c r="BO99" s="2">
        <v>64596428</v>
      </c>
      <c r="BP99" s="2">
        <v>5306.33</v>
      </c>
      <c r="BQ99" s="2">
        <v>5810.15</v>
      </c>
      <c r="BR99" s="2">
        <v>30830573</v>
      </c>
      <c r="BS99" s="2">
        <v>0</v>
      </c>
      <c r="BT99" s="2">
        <v>0</v>
      </c>
      <c r="BU99" s="2">
        <v>7853269</v>
      </c>
      <c r="BV99" s="2">
        <v>20104743</v>
      </c>
      <c r="BW99" s="2">
        <v>2872561</v>
      </c>
      <c r="BX99" s="2">
        <v>7443522</v>
      </c>
      <c r="BY99" s="2">
        <v>10316083</v>
      </c>
      <c r="BZ99" s="2">
        <v>0</v>
      </c>
      <c r="CA99" s="2">
        <v>64596428</v>
      </c>
      <c r="CB99" s="2" t="b">
        <v>0</v>
      </c>
      <c r="CC99" s="2">
        <v>0</v>
      </c>
      <c r="CD99" s="2">
        <v>15528.03</v>
      </c>
      <c r="CE99" s="2">
        <v>14277.39</v>
      </c>
      <c r="CF99" s="2">
        <v>14699.94</v>
      </c>
      <c r="CG99" s="2">
        <v>17479.13</v>
      </c>
      <c r="CH99" s="4">
        <v>45327.530428240738</v>
      </c>
      <c r="CI99" s="4">
        <v>73415</v>
      </c>
    </row>
    <row r="100" spans="1:87" x14ac:dyDescent="0.35">
      <c r="A100" s="5">
        <v>158</v>
      </c>
      <c r="B100" s="3" t="s">
        <v>163</v>
      </c>
      <c r="C100" s="3" t="s">
        <v>204</v>
      </c>
      <c r="D100" s="2" t="s">
        <v>205</v>
      </c>
      <c r="E100" s="2">
        <v>9166</v>
      </c>
      <c r="F100" s="2">
        <v>9304</v>
      </c>
      <c r="G100" s="2">
        <v>9580</v>
      </c>
      <c r="H100" s="2">
        <v>11102</v>
      </c>
      <c r="I100" s="2">
        <v>1.0822000000000001</v>
      </c>
      <c r="J100" s="2">
        <v>9919</v>
      </c>
      <c r="K100" s="2">
        <v>10069</v>
      </c>
      <c r="L100" s="2">
        <v>10367</v>
      </c>
      <c r="M100" s="2">
        <v>12015</v>
      </c>
      <c r="N100" s="2">
        <v>1.1040000000000001</v>
      </c>
      <c r="O100" s="2">
        <v>1.026</v>
      </c>
      <c r="P100" s="2">
        <v>10951</v>
      </c>
      <c r="Q100" s="2">
        <v>12327</v>
      </c>
      <c r="R100" s="2">
        <v>183.27</v>
      </c>
      <c r="S100" s="2">
        <v>152.47</v>
      </c>
      <c r="T100" s="2">
        <v>100.86</v>
      </c>
      <c r="U100" s="2">
        <v>0.33</v>
      </c>
      <c r="V100" s="2">
        <v>436.93</v>
      </c>
      <c r="W100" s="2">
        <v>183.27</v>
      </c>
      <c r="X100" s="2">
        <v>152.47</v>
      </c>
      <c r="Y100" s="2">
        <v>100.86</v>
      </c>
      <c r="Z100" s="2">
        <v>0.33</v>
      </c>
      <c r="AA100" s="2">
        <v>436.93</v>
      </c>
      <c r="AB100" s="2">
        <v>2006990</v>
      </c>
      <c r="AC100" s="2">
        <v>1535220</v>
      </c>
      <c r="AD100" s="2">
        <v>1045616</v>
      </c>
      <c r="AE100" s="2">
        <v>4068</v>
      </c>
      <c r="AF100" s="2">
        <v>4591894</v>
      </c>
      <c r="AG100" s="2">
        <v>0.85760000000000003</v>
      </c>
      <c r="AH100" s="2">
        <v>0.2</v>
      </c>
      <c r="AI100" s="2">
        <v>344239</v>
      </c>
      <c r="AJ100" s="2">
        <v>263321</v>
      </c>
      <c r="AK100" s="2">
        <v>179344</v>
      </c>
      <c r="AL100" s="2">
        <v>698</v>
      </c>
      <c r="AM100" s="2">
        <v>787602</v>
      </c>
      <c r="AN100" s="2">
        <v>0.85760000000000003</v>
      </c>
      <c r="AO100" s="2">
        <v>0.30759999999999998</v>
      </c>
      <c r="AP100" s="2">
        <v>0.65</v>
      </c>
      <c r="AQ100" s="2">
        <v>401278</v>
      </c>
      <c r="AR100" s="2">
        <v>306952</v>
      </c>
      <c r="AS100" s="2">
        <v>209060</v>
      </c>
      <c r="AT100" s="2">
        <v>813</v>
      </c>
      <c r="AU100" s="2">
        <v>918103</v>
      </c>
      <c r="AV100" s="2">
        <v>6297599</v>
      </c>
      <c r="AW100" s="2">
        <v>0</v>
      </c>
      <c r="AX100" s="2">
        <v>0</v>
      </c>
      <c r="AY100" s="2">
        <v>62408</v>
      </c>
      <c r="AZ100" s="2">
        <v>67538</v>
      </c>
      <c r="BA100" s="2">
        <v>0</v>
      </c>
      <c r="BB100" s="2">
        <v>0</v>
      </c>
      <c r="BC100" s="2">
        <v>0</v>
      </c>
      <c r="BD100" s="2">
        <v>2813</v>
      </c>
      <c r="BE100" s="2">
        <v>3044</v>
      </c>
      <c r="BF100" s="2">
        <v>12.91</v>
      </c>
      <c r="BG100" s="2">
        <v>39298</v>
      </c>
      <c r="BH100" s="2">
        <v>106836</v>
      </c>
      <c r="BI100" s="2">
        <v>6404435</v>
      </c>
      <c r="BJ100" s="2">
        <v>0</v>
      </c>
      <c r="BK100" s="2">
        <v>6404435</v>
      </c>
      <c r="BL100" s="2">
        <v>421259</v>
      </c>
      <c r="BM100" s="2">
        <v>5983176</v>
      </c>
      <c r="BN100" s="2">
        <v>1465007</v>
      </c>
      <c r="BO100" s="2">
        <v>4518169</v>
      </c>
      <c r="BP100" s="2">
        <v>5141.75</v>
      </c>
      <c r="BQ100" s="2">
        <v>436.93</v>
      </c>
      <c r="BR100" s="2">
        <v>2246585</v>
      </c>
      <c r="BS100" s="2">
        <v>0</v>
      </c>
      <c r="BT100" s="2">
        <v>0</v>
      </c>
      <c r="BU100" s="2">
        <v>421259</v>
      </c>
      <c r="BV100" s="2">
        <v>1465007</v>
      </c>
      <c r="BW100" s="2">
        <v>360319</v>
      </c>
      <c r="BX100" s="2">
        <v>463927</v>
      </c>
      <c r="BY100" s="2">
        <v>824246</v>
      </c>
      <c r="BZ100" s="2">
        <v>0</v>
      </c>
      <c r="CA100" s="2">
        <v>4518169</v>
      </c>
      <c r="CB100" s="2" t="b">
        <v>0</v>
      </c>
      <c r="CC100" s="2">
        <v>0</v>
      </c>
      <c r="CD100" s="2">
        <v>15018.86</v>
      </c>
      <c r="CE100" s="2">
        <v>13809.23</v>
      </c>
      <c r="CF100" s="2">
        <v>14217.93</v>
      </c>
      <c r="CG100" s="2">
        <v>16905.990000000002</v>
      </c>
      <c r="CH100" s="4">
        <v>45327.530509259261</v>
      </c>
      <c r="CI100" s="4">
        <v>73415</v>
      </c>
    </row>
    <row r="101" spans="1:87" x14ac:dyDescent="0.35">
      <c r="A101" s="5">
        <v>160</v>
      </c>
      <c r="B101" s="3" t="s">
        <v>163</v>
      </c>
      <c r="C101" s="3" t="s">
        <v>206</v>
      </c>
      <c r="D101" s="2" t="s">
        <v>207</v>
      </c>
      <c r="E101" s="2">
        <v>9166</v>
      </c>
      <c r="F101" s="2">
        <v>9304</v>
      </c>
      <c r="G101" s="2">
        <v>9580</v>
      </c>
      <c r="H101" s="2">
        <v>11102</v>
      </c>
      <c r="I101" s="2">
        <v>1.0822000000000001</v>
      </c>
      <c r="J101" s="2">
        <v>9919</v>
      </c>
      <c r="K101" s="2">
        <v>10069</v>
      </c>
      <c r="L101" s="2">
        <v>10367</v>
      </c>
      <c r="M101" s="2">
        <v>12015</v>
      </c>
      <c r="N101" s="2">
        <v>1.1040000000000001</v>
      </c>
      <c r="O101" s="2">
        <v>1.026</v>
      </c>
      <c r="P101" s="2">
        <v>10951</v>
      </c>
      <c r="Q101" s="2">
        <v>12327</v>
      </c>
      <c r="R101" s="2">
        <v>137.15</v>
      </c>
      <c r="S101" s="2">
        <v>103.09</v>
      </c>
      <c r="T101" s="2">
        <v>64.83</v>
      </c>
      <c r="U101" s="2">
        <v>0</v>
      </c>
      <c r="V101" s="2">
        <v>305.07</v>
      </c>
      <c r="W101" s="2">
        <v>137.15</v>
      </c>
      <c r="X101" s="2">
        <v>103.09</v>
      </c>
      <c r="Y101" s="2">
        <v>64.83</v>
      </c>
      <c r="Z101" s="2">
        <v>0</v>
      </c>
      <c r="AA101" s="2">
        <v>305.07</v>
      </c>
      <c r="AB101" s="2">
        <v>1501930</v>
      </c>
      <c r="AC101" s="2">
        <v>1038013</v>
      </c>
      <c r="AD101" s="2">
        <v>672093</v>
      </c>
      <c r="AE101" s="2">
        <v>0</v>
      </c>
      <c r="AF101" s="2">
        <v>3212036</v>
      </c>
      <c r="AG101" s="2">
        <v>0.88270000000000004</v>
      </c>
      <c r="AH101" s="2">
        <v>0.2</v>
      </c>
      <c r="AI101" s="2">
        <v>265151</v>
      </c>
      <c r="AJ101" s="2">
        <v>183251</v>
      </c>
      <c r="AK101" s="2">
        <v>118651</v>
      </c>
      <c r="AL101" s="2">
        <v>0</v>
      </c>
      <c r="AM101" s="2">
        <v>567053</v>
      </c>
      <c r="AN101" s="2">
        <v>0.88270000000000004</v>
      </c>
      <c r="AO101" s="2">
        <v>0.3327</v>
      </c>
      <c r="AP101" s="2">
        <v>0.65</v>
      </c>
      <c r="AQ101" s="2">
        <v>324800</v>
      </c>
      <c r="AR101" s="2">
        <v>224476</v>
      </c>
      <c r="AS101" s="2">
        <v>145343</v>
      </c>
      <c r="AT101" s="2">
        <v>0</v>
      </c>
      <c r="AU101" s="2">
        <v>694619</v>
      </c>
      <c r="AV101" s="2">
        <v>4473708</v>
      </c>
      <c r="AW101" s="2">
        <v>0</v>
      </c>
      <c r="AX101" s="2">
        <v>0</v>
      </c>
      <c r="AY101" s="2">
        <v>116697</v>
      </c>
      <c r="AZ101" s="2">
        <v>126289</v>
      </c>
      <c r="BA101" s="2">
        <v>0</v>
      </c>
      <c r="BB101" s="2">
        <v>0</v>
      </c>
      <c r="BC101" s="2">
        <v>0</v>
      </c>
      <c r="BD101" s="2">
        <v>2813</v>
      </c>
      <c r="BE101" s="2">
        <v>3044</v>
      </c>
      <c r="BF101" s="2">
        <v>12.3</v>
      </c>
      <c r="BG101" s="2">
        <v>37441</v>
      </c>
      <c r="BH101" s="2">
        <v>163730</v>
      </c>
      <c r="BI101" s="2">
        <v>4637438</v>
      </c>
      <c r="BJ101" s="2">
        <v>0</v>
      </c>
      <c r="BK101" s="2">
        <v>4637438</v>
      </c>
      <c r="BL101" s="2">
        <v>246416</v>
      </c>
      <c r="BM101" s="2">
        <v>4391022</v>
      </c>
      <c r="BN101" s="2">
        <v>1007346</v>
      </c>
      <c r="BO101" s="2">
        <v>3383676</v>
      </c>
      <c r="BP101" s="2">
        <v>5063.62</v>
      </c>
      <c r="BQ101" s="2">
        <v>305.07</v>
      </c>
      <c r="BR101" s="2">
        <v>1544759</v>
      </c>
      <c r="BS101" s="2">
        <v>0</v>
      </c>
      <c r="BT101" s="2">
        <v>0</v>
      </c>
      <c r="BU101" s="2">
        <v>246416</v>
      </c>
      <c r="BV101" s="2">
        <v>1007346</v>
      </c>
      <c r="BW101" s="2">
        <v>290997</v>
      </c>
      <c r="BX101" s="2">
        <v>491426</v>
      </c>
      <c r="BY101" s="2">
        <v>782423</v>
      </c>
      <c r="BZ101" s="2">
        <v>0</v>
      </c>
      <c r="CA101" s="2">
        <v>3383676</v>
      </c>
      <c r="CB101" s="2" t="b">
        <v>0</v>
      </c>
      <c r="CC101" s="2">
        <v>0</v>
      </c>
      <c r="CD101" s="2">
        <v>15252.5</v>
      </c>
      <c r="CE101" s="2">
        <v>14024.05</v>
      </c>
      <c r="CF101" s="2">
        <v>14439.11</v>
      </c>
      <c r="CG101" s="2">
        <v>17168.98</v>
      </c>
      <c r="CH101" s="4">
        <v>45327.53052083333</v>
      </c>
      <c r="CI101" s="4">
        <v>73415</v>
      </c>
    </row>
    <row r="102" spans="1:87" x14ac:dyDescent="0.35">
      <c r="A102" s="5">
        <v>161</v>
      </c>
      <c r="B102" s="3" t="s">
        <v>163</v>
      </c>
      <c r="C102" s="3" t="s">
        <v>208</v>
      </c>
      <c r="D102" s="2" t="s">
        <v>209</v>
      </c>
      <c r="E102" s="2">
        <v>9166</v>
      </c>
      <c r="F102" s="2">
        <v>9304</v>
      </c>
      <c r="G102" s="2">
        <v>9580</v>
      </c>
      <c r="H102" s="2">
        <v>11102</v>
      </c>
      <c r="I102" s="2">
        <v>1.0822000000000001</v>
      </c>
      <c r="J102" s="2">
        <v>9919</v>
      </c>
      <c r="K102" s="2">
        <v>10069</v>
      </c>
      <c r="L102" s="2">
        <v>10367</v>
      </c>
      <c r="M102" s="2">
        <v>12015</v>
      </c>
      <c r="N102" s="2">
        <v>1.1040000000000001</v>
      </c>
      <c r="O102" s="2">
        <v>1.026</v>
      </c>
      <c r="P102" s="2">
        <v>10951</v>
      </c>
      <c r="Q102" s="2">
        <v>12327</v>
      </c>
      <c r="R102" s="2">
        <v>63.95</v>
      </c>
      <c r="S102" s="2">
        <v>49.15</v>
      </c>
      <c r="T102" s="2">
        <v>35.770000000000003</v>
      </c>
      <c r="U102" s="2">
        <v>0</v>
      </c>
      <c r="V102" s="2">
        <v>148.87</v>
      </c>
      <c r="W102" s="2">
        <v>63.95</v>
      </c>
      <c r="X102" s="2">
        <v>49.15</v>
      </c>
      <c r="Y102" s="2">
        <v>35.770000000000003</v>
      </c>
      <c r="Z102" s="2">
        <v>0</v>
      </c>
      <c r="AA102" s="2">
        <v>148.87</v>
      </c>
      <c r="AB102" s="2">
        <v>700316</v>
      </c>
      <c r="AC102" s="2">
        <v>494891</v>
      </c>
      <c r="AD102" s="2">
        <v>370828</v>
      </c>
      <c r="AE102" s="2">
        <v>0</v>
      </c>
      <c r="AF102" s="2">
        <v>1566035</v>
      </c>
      <c r="AG102" s="2">
        <v>0.95079999999999998</v>
      </c>
      <c r="AH102" s="2">
        <v>0.2</v>
      </c>
      <c r="AI102" s="2">
        <v>133172</v>
      </c>
      <c r="AJ102" s="2">
        <v>94109</v>
      </c>
      <c r="AK102" s="2">
        <v>70517</v>
      </c>
      <c r="AL102" s="2">
        <v>0</v>
      </c>
      <c r="AM102" s="2">
        <v>297798</v>
      </c>
      <c r="AN102" s="2">
        <v>0.95079999999999998</v>
      </c>
      <c r="AO102" s="2">
        <v>0.40079999999999999</v>
      </c>
      <c r="AP102" s="2">
        <v>0.65</v>
      </c>
      <c r="AQ102" s="2">
        <v>182446</v>
      </c>
      <c r="AR102" s="2">
        <v>128929</v>
      </c>
      <c r="AS102" s="2">
        <v>96608</v>
      </c>
      <c r="AT102" s="2">
        <v>0</v>
      </c>
      <c r="AU102" s="2">
        <v>407983</v>
      </c>
      <c r="AV102" s="2">
        <v>2271816</v>
      </c>
      <c r="AW102" s="2">
        <v>0</v>
      </c>
      <c r="AX102" s="2">
        <v>0</v>
      </c>
      <c r="AY102" s="2">
        <v>230805</v>
      </c>
      <c r="AZ102" s="2">
        <v>249777</v>
      </c>
      <c r="BA102" s="2">
        <v>0</v>
      </c>
      <c r="BB102" s="2">
        <v>0</v>
      </c>
      <c r="BC102" s="2">
        <v>0</v>
      </c>
      <c r="BD102" s="2">
        <v>2813</v>
      </c>
      <c r="BE102" s="2">
        <v>3044</v>
      </c>
      <c r="BF102" s="2">
        <v>0</v>
      </c>
      <c r="BG102" s="2">
        <v>0</v>
      </c>
      <c r="BH102" s="2">
        <v>249777</v>
      </c>
      <c r="BI102" s="2">
        <v>2521593</v>
      </c>
      <c r="BJ102" s="2">
        <v>0</v>
      </c>
      <c r="BK102" s="2">
        <v>2521593</v>
      </c>
      <c r="BL102" s="2">
        <v>44917</v>
      </c>
      <c r="BM102" s="2">
        <v>2476676</v>
      </c>
      <c r="BN102" s="2">
        <v>500025</v>
      </c>
      <c r="BO102" s="2">
        <v>1976651</v>
      </c>
      <c r="BP102" s="2">
        <v>5150.7299999999996</v>
      </c>
      <c r="BQ102" s="2">
        <v>148.87</v>
      </c>
      <c r="BR102" s="2">
        <v>766789</v>
      </c>
      <c r="BS102" s="2">
        <v>0</v>
      </c>
      <c r="BT102" s="2">
        <v>0</v>
      </c>
      <c r="BU102" s="2">
        <v>44917</v>
      </c>
      <c r="BV102" s="2">
        <v>500025</v>
      </c>
      <c r="BW102" s="2">
        <v>221847</v>
      </c>
      <c r="BX102" s="2">
        <v>530806</v>
      </c>
      <c r="BY102" s="2">
        <v>752653</v>
      </c>
      <c r="BZ102" s="2">
        <v>0</v>
      </c>
      <c r="CA102" s="2">
        <v>1976651</v>
      </c>
      <c r="CB102" s="2" t="b">
        <v>0</v>
      </c>
      <c r="CC102" s="2">
        <v>0</v>
      </c>
      <c r="CD102" s="2">
        <v>15886.4</v>
      </c>
      <c r="CE102" s="2">
        <v>14606.9</v>
      </c>
      <c r="CF102" s="2">
        <v>15039.2</v>
      </c>
      <c r="CG102" s="2">
        <v>17882.53</v>
      </c>
      <c r="CH102" s="4">
        <v>45327.53052083333</v>
      </c>
      <c r="CI102" s="4">
        <v>73415</v>
      </c>
    </row>
    <row r="103" spans="1:87" x14ac:dyDescent="0.35">
      <c r="A103" s="5">
        <v>162</v>
      </c>
      <c r="B103" s="3" t="s">
        <v>163</v>
      </c>
      <c r="C103" s="3" t="s">
        <v>210</v>
      </c>
      <c r="D103" s="2" t="s">
        <v>211</v>
      </c>
      <c r="E103" s="2">
        <v>9166</v>
      </c>
      <c r="F103" s="2">
        <v>9304</v>
      </c>
      <c r="G103" s="2">
        <v>9580</v>
      </c>
      <c r="H103" s="2">
        <v>11102</v>
      </c>
      <c r="I103" s="2">
        <v>1.0822000000000001</v>
      </c>
      <c r="J103" s="2">
        <v>9919</v>
      </c>
      <c r="K103" s="2">
        <v>10069</v>
      </c>
      <c r="L103" s="2">
        <v>10367</v>
      </c>
      <c r="M103" s="2">
        <v>12015</v>
      </c>
      <c r="N103" s="2">
        <v>1.1040000000000001</v>
      </c>
      <c r="O103" s="2">
        <v>1.026</v>
      </c>
      <c r="P103" s="2">
        <v>10951</v>
      </c>
      <c r="Q103" s="2">
        <v>12327</v>
      </c>
      <c r="R103" s="2">
        <v>651.80999999999995</v>
      </c>
      <c r="S103" s="2">
        <v>466.46</v>
      </c>
      <c r="T103" s="2">
        <v>358.41</v>
      </c>
      <c r="U103" s="2">
        <v>627.41</v>
      </c>
      <c r="V103" s="2">
        <v>2104.09</v>
      </c>
      <c r="W103" s="2">
        <v>651.80999999999995</v>
      </c>
      <c r="X103" s="2">
        <v>466.46</v>
      </c>
      <c r="Y103" s="2">
        <v>358.41</v>
      </c>
      <c r="Z103" s="2">
        <v>627.41</v>
      </c>
      <c r="AA103" s="2">
        <v>2104.09</v>
      </c>
      <c r="AB103" s="2">
        <v>7137971</v>
      </c>
      <c r="AC103" s="2">
        <v>4696786</v>
      </c>
      <c r="AD103" s="2">
        <v>3715636</v>
      </c>
      <c r="AE103" s="2">
        <v>7734083</v>
      </c>
      <c r="AF103" s="2">
        <v>23284476</v>
      </c>
      <c r="AG103" s="2">
        <v>0.9153</v>
      </c>
      <c r="AH103" s="2">
        <v>0.2</v>
      </c>
      <c r="AI103" s="2">
        <v>1306677</v>
      </c>
      <c r="AJ103" s="2">
        <v>859794</v>
      </c>
      <c r="AK103" s="2">
        <v>680184</v>
      </c>
      <c r="AL103" s="2">
        <v>1415801</v>
      </c>
      <c r="AM103" s="2">
        <v>4262456</v>
      </c>
      <c r="AN103" s="2">
        <v>0.9153</v>
      </c>
      <c r="AO103" s="2">
        <v>0.36530000000000001</v>
      </c>
      <c r="AP103" s="2">
        <v>0.65</v>
      </c>
      <c r="AQ103" s="2">
        <v>1694876</v>
      </c>
      <c r="AR103" s="2">
        <v>1115228</v>
      </c>
      <c r="AS103" s="2">
        <v>882259</v>
      </c>
      <c r="AT103" s="2">
        <v>1836419</v>
      </c>
      <c r="AU103" s="2">
        <v>5528782</v>
      </c>
      <c r="AV103" s="2">
        <v>33075714</v>
      </c>
      <c r="AW103" s="2">
        <v>0</v>
      </c>
      <c r="AX103" s="2">
        <v>0</v>
      </c>
      <c r="AY103" s="2">
        <v>349529</v>
      </c>
      <c r="AZ103" s="2">
        <v>378260</v>
      </c>
      <c r="BA103" s="2">
        <v>0</v>
      </c>
      <c r="BB103" s="2">
        <v>0</v>
      </c>
      <c r="BC103" s="2">
        <v>0</v>
      </c>
      <c r="BD103" s="2">
        <v>2813</v>
      </c>
      <c r="BE103" s="2">
        <v>3044</v>
      </c>
      <c r="BF103" s="2">
        <v>54.17</v>
      </c>
      <c r="BG103" s="2">
        <v>164893</v>
      </c>
      <c r="BH103" s="2">
        <v>543153</v>
      </c>
      <c r="BI103" s="2">
        <v>33618867</v>
      </c>
      <c r="BJ103" s="2">
        <v>0</v>
      </c>
      <c r="BK103" s="2">
        <v>33618867</v>
      </c>
      <c r="BL103" s="2">
        <v>5216431</v>
      </c>
      <c r="BM103" s="2">
        <v>28402436</v>
      </c>
      <c r="BN103" s="2">
        <v>7275282</v>
      </c>
      <c r="BO103" s="2">
        <v>21127154</v>
      </c>
      <c r="BP103" s="2">
        <v>5302.36</v>
      </c>
      <c r="BQ103" s="2">
        <v>2104.09</v>
      </c>
      <c r="BR103" s="2">
        <v>11156643</v>
      </c>
      <c r="BS103" s="2">
        <v>0</v>
      </c>
      <c r="BT103" s="2">
        <v>0</v>
      </c>
      <c r="BU103" s="2">
        <v>5216431</v>
      </c>
      <c r="BV103" s="2">
        <v>7275282</v>
      </c>
      <c r="BW103" s="2">
        <v>0</v>
      </c>
      <c r="BX103" s="2">
        <v>2641145</v>
      </c>
      <c r="BY103" s="2">
        <v>2641145</v>
      </c>
      <c r="BZ103" s="2">
        <v>0</v>
      </c>
      <c r="CA103" s="2">
        <v>21127154</v>
      </c>
      <c r="CB103" s="2" t="b">
        <v>0</v>
      </c>
      <c r="CC103" s="2">
        <v>0</v>
      </c>
      <c r="CD103" s="2">
        <v>15555.95</v>
      </c>
      <c r="CE103" s="2">
        <v>14303.06</v>
      </c>
      <c r="CF103" s="2">
        <v>14726.38</v>
      </c>
      <c r="CG103" s="2">
        <v>17510.57</v>
      </c>
      <c r="CH103" s="4">
        <v>45327.530046296299</v>
      </c>
      <c r="CI103" s="4">
        <v>73415</v>
      </c>
    </row>
    <row r="104" spans="1:87" x14ac:dyDescent="0.35">
      <c r="A104" s="5">
        <v>163</v>
      </c>
      <c r="B104" s="3" t="s">
        <v>163</v>
      </c>
      <c r="C104" s="3" t="s">
        <v>212</v>
      </c>
      <c r="D104" s="2" t="s">
        <v>213</v>
      </c>
      <c r="E104" s="2">
        <v>9166</v>
      </c>
      <c r="F104" s="2">
        <v>9304</v>
      </c>
      <c r="G104" s="2">
        <v>9580</v>
      </c>
      <c r="H104" s="2">
        <v>11102</v>
      </c>
      <c r="I104" s="2">
        <v>1.0822000000000001</v>
      </c>
      <c r="J104" s="2">
        <v>9919</v>
      </c>
      <c r="K104" s="2">
        <v>10069</v>
      </c>
      <c r="L104" s="2">
        <v>10367</v>
      </c>
      <c r="M104" s="2">
        <v>12015</v>
      </c>
      <c r="N104" s="2">
        <v>1.1040000000000001</v>
      </c>
      <c r="O104" s="2">
        <v>1.026</v>
      </c>
      <c r="P104" s="2">
        <v>10951</v>
      </c>
      <c r="Q104" s="2">
        <v>12327</v>
      </c>
      <c r="R104" s="2">
        <v>4606.0600000000004</v>
      </c>
      <c r="S104" s="2">
        <v>3510.3</v>
      </c>
      <c r="T104" s="2">
        <v>2379.37</v>
      </c>
      <c r="U104" s="2">
        <v>4358.18</v>
      </c>
      <c r="V104" s="2">
        <v>14853.91</v>
      </c>
      <c r="W104" s="2">
        <v>4606.0600000000004</v>
      </c>
      <c r="X104" s="2">
        <v>3510.3</v>
      </c>
      <c r="Y104" s="2">
        <v>2379.37</v>
      </c>
      <c r="Z104" s="2">
        <v>4358.18</v>
      </c>
      <c r="AA104" s="2">
        <v>14853.91</v>
      </c>
      <c r="AB104" s="2">
        <v>50440963</v>
      </c>
      <c r="AC104" s="2">
        <v>35345211</v>
      </c>
      <c r="AD104" s="2">
        <v>24666929</v>
      </c>
      <c r="AE104" s="2">
        <v>53723285</v>
      </c>
      <c r="AF104" s="2">
        <v>164176388</v>
      </c>
      <c r="AG104" s="2">
        <v>0.75980000000000003</v>
      </c>
      <c r="AH104" s="2">
        <v>0.2</v>
      </c>
      <c r="AI104" s="2">
        <v>7665009</v>
      </c>
      <c r="AJ104" s="2">
        <v>5371058</v>
      </c>
      <c r="AK104" s="2">
        <v>3748386</v>
      </c>
      <c r="AL104" s="2">
        <v>8163790</v>
      </c>
      <c r="AM104" s="2">
        <v>24948243</v>
      </c>
      <c r="AN104" s="2">
        <v>0.75980000000000003</v>
      </c>
      <c r="AO104" s="2">
        <v>0.20979999999999999</v>
      </c>
      <c r="AP104" s="2">
        <v>0.65</v>
      </c>
      <c r="AQ104" s="2">
        <v>6878634</v>
      </c>
      <c r="AR104" s="2">
        <v>4820026</v>
      </c>
      <c r="AS104" s="2">
        <v>3363829</v>
      </c>
      <c r="AT104" s="2">
        <v>7326244</v>
      </c>
      <c r="AU104" s="2">
        <v>22388733</v>
      </c>
      <c r="AV104" s="2">
        <v>211513364</v>
      </c>
      <c r="AW104" s="2">
        <v>0</v>
      </c>
      <c r="AX104" s="2">
        <v>0</v>
      </c>
      <c r="AY104" s="2">
        <v>1866883</v>
      </c>
      <c r="AZ104" s="2">
        <v>2020341</v>
      </c>
      <c r="BA104" s="2">
        <v>0</v>
      </c>
      <c r="BB104" s="2">
        <v>0</v>
      </c>
      <c r="BC104" s="2">
        <v>0</v>
      </c>
      <c r="BD104" s="2">
        <v>2813</v>
      </c>
      <c r="BE104" s="2">
        <v>3044</v>
      </c>
      <c r="BF104" s="2">
        <v>350.2</v>
      </c>
      <c r="BG104" s="2">
        <v>1066009</v>
      </c>
      <c r="BH104" s="2">
        <v>3086350</v>
      </c>
      <c r="BI104" s="2">
        <v>214599714</v>
      </c>
      <c r="BJ104" s="2">
        <v>0</v>
      </c>
      <c r="BK104" s="2">
        <v>214599714</v>
      </c>
      <c r="BL104" s="2">
        <v>24908133</v>
      </c>
      <c r="BM104" s="2">
        <v>189691581</v>
      </c>
      <c r="BN104" s="2">
        <v>51354501</v>
      </c>
      <c r="BO104" s="2">
        <v>138337080</v>
      </c>
      <c r="BP104" s="2">
        <v>5301.78</v>
      </c>
      <c r="BQ104" s="2">
        <v>14853.91</v>
      </c>
      <c r="BR104" s="2">
        <v>78752163</v>
      </c>
      <c r="BS104" s="2">
        <v>0</v>
      </c>
      <c r="BT104" s="2">
        <v>0</v>
      </c>
      <c r="BU104" s="2">
        <v>24908133</v>
      </c>
      <c r="BV104" s="2">
        <v>51354501</v>
      </c>
      <c r="BW104" s="2">
        <v>2489529</v>
      </c>
      <c r="BX104" s="2">
        <v>11746869</v>
      </c>
      <c r="BY104" s="2">
        <v>14236398</v>
      </c>
      <c r="BZ104" s="2">
        <v>0</v>
      </c>
      <c r="CA104" s="2">
        <v>138337080</v>
      </c>
      <c r="CB104" s="2" t="b">
        <v>0</v>
      </c>
      <c r="CC104" s="2">
        <v>0</v>
      </c>
      <c r="CD104" s="2">
        <v>14108.5</v>
      </c>
      <c r="CE104" s="2">
        <v>12972.19</v>
      </c>
      <c r="CF104" s="2">
        <v>13356.12</v>
      </c>
      <c r="CG104" s="2">
        <v>15881.24</v>
      </c>
      <c r="CH104" s="4">
        <v>45327.529953703706</v>
      </c>
      <c r="CI104" s="4">
        <v>73415</v>
      </c>
    </row>
    <row r="105" spans="1:87" x14ac:dyDescent="0.35">
      <c r="A105" s="5">
        <v>164</v>
      </c>
      <c r="B105" s="3" t="s">
        <v>163</v>
      </c>
      <c r="C105" s="3" t="s">
        <v>214</v>
      </c>
      <c r="D105" s="2" t="s">
        <v>215</v>
      </c>
      <c r="E105" s="2">
        <v>9166</v>
      </c>
      <c r="F105" s="2">
        <v>9304</v>
      </c>
      <c r="G105" s="2">
        <v>9580</v>
      </c>
      <c r="H105" s="2">
        <v>11102</v>
      </c>
      <c r="I105" s="2">
        <v>1.0822000000000001</v>
      </c>
      <c r="J105" s="2">
        <v>9919</v>
      </c>
      <c r="K105" s="2">
        <v>10069</v>
      </c>
      <c r="L105" s="2">
        <v>10367</v>
      </c>
      <c r="M105" s="2">
        <v>12015</v>
      </c>
      <c r="N105" s="2">
        <v>1.1040000000000001</v>
      </c>
      <c r="O105" s="2">
        <v>1.026</v>
      </c>
      <c r="P105" s="2">
        <v>10951</v>
      </c>
      <c r="Q105" s="2">
        <v>12327</v>
      </c>
      <c r="R105" s="2">
        <v>1542.1</v>
      </c>
      <c r="S105" s="2">
        <v>1149.8800000000001</v>
      </c>
      <c r="T105" s="2">
        <v>789.84</v>
      </c>
      <c r="U105" s="2">
        <v>1570.03</v>
      </c>
      <c r="V105" s="2">
        <v>5051.8500000000004</v>
      </c>
      <c r="W105" s="2">
        <v>1542.1</v>
      </c>
      <c r="X105" s="2">
        <v>1149.8800000000001</v>
      </c>
      <c r="Y105" s="2">
        <v>789.84</v>
      </c>
      <c r="Z105" s="2">
        <v>1570.03</v>
      </c>
      <c r="AA105" s="2">
        <v>5051.8500000000004</v>
      </c>
      <c r="AB105" s="2">
        <v>16887537</v>
      </c>
      <c r="AC105" s="2">
        <v>11578142</v>
      </c>
      <c r="AD105" s="2">
        <v>8188271</v>
      </c>
      <c r="AE105" s="2">
        <v>19353760</v>
      </c>
      <c r="AF105" s="2">
        <v>56007710</v>
      </c>
      <c r="AG105" s="2">
        <v>0.88580000000000003</v>
      </c>
      <c r="AH105" s="2">
        <v>0.2</v>
      </c>
      <c r="AI105" s="2">
        <v>2991796</v>
      </c>
      <c r="AJ105" s="2">
        <v>2051184</v>
      </c>
      <c r="AK105" s="2">
        <v>1450634</v>
      </c>
      <c r="AL105" s="2">
        <v>3428712</v>
      </c>
      <c r="AM105" s="2">
        <v>9922326</v>
      </c>
      <c r="AN105" s="2">
        <v>0.88580000000000003</v>
      </c>
      <c r="AO105" s="2">
        <v>0.33579999999999999</v>
      </c>
      <c r="AP105" s="2">
        <v>0.65</v>
      </c>
      <c r="AQ105" s="2">
        <v>3686043</v>
      </c>
      <c r="AR105" s="2">
        <v>2527161</v>
      </c>
      <c r="AS105" s="2">
        <v>1787254</v>
      </c>
      <c r="AT105" s="2">
        <v>4224345</v>
      </c>
      <c r="AU105" s="2">
        <v>12224803</v>
      </c>
      <c r="AV105" s="2">
        <v>78154839</v>
      </c>
      <c r="AW105" s="2">
        <v>0</v>
      </c>
      <c r="AX105" s="2">
        <v>277451</v>
      </c>
      <c r="AY105" s="2">
        <v>521607</v>
      </c>
      <c r="AZ105" s="2">
        <v>564483</v>
      </c>
      <c r="BA105" s="2">
        <v>0</v>
      </c>
      <c r="BB105" s="2">
        <v>0</v>
      </c>
      <c r="BC105" s="2">
        <v>0</v>
      </c>
      <c r="BD105" s="2">
        <v>2813</v>
      </c>
      <c r="BE105" s="2">
        <v>3044</v>
      </c>
      <c r="BF105" s="2">
        <v>116.09</v>
      </c>
      <c r="BG105" s="2">
        <v>353378</v>
      </c>
      <c r="BH105" s="2">
        <v>1195312</v>
      </c>
      <c r="BI105" s="2">
        <v>79350151</v>
      </c>
      <c r="BJ105" s="2">
        <v>0</v>
      </c>
      <c r="BK105" s="2">
        <v>79350151</v>
      </c>
      <c r="BL105" s="2">
        <v>7599588</v>
      </c>
      <c r="BM105" s="2">
        <v>71750563</v>
      </c>
      <c r="BN105" s="2">
        <v>17476725</v>
      </c>
      <c r="BO105" s="2">
        <v>54273838</v>
      </c>
      <c r="BP105" s="2">
        <v>5305.09</v>
      </c>
      <c r="BQ105" s="2">
        <v>5051.8500000000004</v>
      </c>
      <c r="BR105" s="2">
        <v>26800519</v>
      </c>
      <c r="BS105" s="2">
        <v>0</v>
      </c>
      <c r="BT105" s="2">
        <v>0</v>
      </c>
      <c r="BU105" s="2">
        <v>7599588</v>
      </c>
      <c r="BV105" s="2">
        <v>17476725</v>
      </c>
      <c r="BW105" s="2">
        <v>1724206</v>
      </c>
      <c r="BX105" s="2">
        <v>4193338</v>
      </c>
      <c r="BY105" s="2">
        <v>5917544</v>
      </c>
      <c r="BZ105" s="2">
        <v>0</v>
      </c>
      <c r="CA105" s="2">
        <v>54273838</v>
      </c>
      <c r="CB105" s="2" t="b">
        <v>0</v>
      </c>
      <c r="CC105" s="2">
        <v>0</v>
      </c>
      <c r="CD105" s="2">
        <v>15281.35</v>
      </c>
      <c r="CE105" s="2">
        <v>14050.58</v>
      </c>
      <c r="CF105" s="2">
        <v>14466.42</v>
      </c>
      <c r="CG105" s="2">
        <v>17201.47</v>
      </c>
      <c r="CH105" s="4">
        <v>45327.530127314814</v>
      </c>
      <c r="CI105" s="4">
        <v>73415</v>
      </c>
    </row>
    <row r="106" spans="1:87" x14ac:dyDescent="0.35">
      <c r="A106" s="5">
        <v>165</v>
      </c>
      <c r="B106" s="3" t="s">
        <v>163</v>
      </c>
      <c r="C106" s="3" t="s">
        <v>216</v>
      </c>
      <c r="D106" s="2" t="s">
        <v>217</v>
      </c>
      <c r="E106" s="2">
        <v>9166</v>
      </c>
      <c r="F106" s="2">
        <v>9304</v>
      </c>
      <c r="G106" s="2">
        <v>9580</v>
      </c>
      <c r="H106" s="2">
        <v>11102</v>
      </c>
      <c r="I106" s="2">
        <v>1.0822000000000001</v>
      </c>
      <c r="J106" s="2">
        <v>9919</v>
      </c>
      <c r="K106" s="2">
        <v>10069</v>
      </c>
      <c r="L106" s="2">
        <v>10367</v>
      </c>
      <c r="M106" s="2">
        <v>12015</v>
      </c>
      <c r="N106" s="2">
        <v>1.1040000000000001</v>
      </c>
      <c r="O106" s="2">
        <v>1.026</v>
      </c>
      <c r="P106" s="2">
        <v>10951</v>
      </c>
      <c r="Q106" s="2">
        <v>12327</v>
      </c>
      <c r="R106" s="2">
        <v>1236.31</v>
      </c>
      <c r="S106" s="2">
        <v>870.12</v>
      </c>
      <c r="T106" s="2">
        <v>569.24</v>
      </c>
      <c r="U106" s="2">
        <v>1031.6500000000001</v>
      </c>
      <c r="V106" s="2">
        <v>3707.32</v>
      </c>
      <c r="W106" s="2">
        <v>1236.31</v>
      </c>
      <c r="X106" s="2">
        <v>870.12</v>
      </c>
      <c r="Y106" s="2">
        <v>569.24</v>
      </c>
      <c r="Z106" s="2">
        <v>1031.6500000000001</v>
      </c>
      <c r="AA106" s="2">
        <v>3707.32</v>
      </c>
      <c r="AB106" s="2">
        <v>13538831</v>
      </c>
      <c r="AC106" s="2">
        <v>8761238</v>
      </c>
      <c r="AD106" s="2">
        <v>5901311</v>
      </c>
      <c r="AE106" s="2">
        <v>12717150</v>
      </c>
      <c r="AF106" s="2">
        <v>40918530</v>
      </c>
      <c r="AG106" s="2">
        <v>0.98270000000000002</v>
      </c>
      <c r="AH106" s="2">
        <v>0.2</v>
      </c>
      <c r="AI106" s="2">
        <v>2660922</v>
      </c>
      <c r="AJ106" s="2">
        <v>1721934</v>
      </c>
      <c r="AK106" s="2">
        <v>1159844</v>
      </c>
      <c r="AL106" s="2">
        <v>2499429</v>
      </c>
      <c r="AM106" s="2">
        <v>8042129</v>
      </c>
      <c r="AN106" s="2">
        <v>0.98270000000000002</v>
      </c>
      <c r="AO106" s="2">
        <v>0.43269999999999997</v>
      </c>
      <c r="AP106" s="2">
        <v>0.65</v>
      </c>
      <c r="AQ106" s="2">
        <v>3807864</v>
      </c>
      <c r="AR106" s="2">
        <v>2464142</v>
      </c>
      <c r="AS106" s="2">
        <v>1659773</v>
      </c>
      <c r="AT106" s="2">
        <v>3576762</v>
      </c>
      <c r="AU106" s="2">
        <v>11508541</v>
      </c>
      <c r="AV106" s="2">
        <v>60469200</v>
      </c>
      <c r="AW106" s="2">
        <v>0</v>
      </c>
      <c r="AX106" s="2">
        <v>0</v>
      </c>
      <c r="AY106" s="2">
        <v>346089</v>
      </c>
      <c r="AZ106" s="2">
        <v>374538</v>
      </c>
      <c r="BA106" s="2">
        <v>0</v>
      </c>
      <c r="BB106" s="2">
        <v>0</v>
      </c>
      <c r="BC106" s="2">
        <v>0</v>
      </c>
      <c r="BD106" s="2">
        <v>2813</v>
      </c>
      <c r="BE106" s="2">
        <v>3044</v>
      </c>
      <c r="BF106" s="2">
        <v>48.25</v>
      </c>
      <c r="BG106" s="2">
        <v>146873</v>
      </c>
      <c r="BH106" s="2">
        <v>521411</v>
      </c>
      <c r="BI106" s="2">
        <v>60990611</v>
      </c>
      <c r="BJ106" s="2">
        <v>0</v>
      </c>
      <c r="BK106" s="2">
        <v>60990611</v>
      </c>
      <c r="BL106" s="2">
        <v>4158874</v>
      </c>
      <c r="BM106" s="2">
        <v>56831737</v>
      </c>
      <c r="BN106" s="2">
        <v>13273214</v>
      </c>
      <c r="BO106" s="2">
        <v>43558523</v>
      </c>
      <c r="BP106" s="2">
        <v>5490.35</v>
      </c>
      <c r="BQ106" s="2">
        <v>3707.32</v>
      </c>
      <c r="BR106" s="2">
        <v>20354484</v>
      </c>
      <c r="BS106" s="2">
        <v>0</v>
      </c>
      <c r="BT106" s="2">
        <v>0</v>
      </c>
      <c r="BU106" s="2">
        <v>4158874</v>
      </c>
      <c r="BV106" s="2">
        <v>13273214</v>
      </c>
      <c r="BW106" s="2">
        <v>2922396</v>
      </c>
      <c r="BX106" s="2">
        <v>3718545</v>
      </c>
      <c r="BY106" s="2">
        <v>6640941</v>
      </c>
      <c r="BZ106" s="2">
        <v>0</v>
      </c>
      <c r="CA106" s="2">
        <v>43558523</v>
      </c>
      <c r="CB106" s="2" t="b">
        <v>0</v>
      </c>
      <c r="CC106" s="2">
        <v>0</v>
      </c>
      <c r="CD106" s="2">
        <v>16183.33</v>
      </c>
      <c r="CE106" s="2">
        <v>14879.92</v>
      </c>
      <c r="CF106" s="2">
        <v>15320.3</v>
      </c>
      <c r="CG106" s="2">
        <v>18216.78</v>
      </c>
      <c r="CH106" s="4">
        <v>45327.530219907407</v>
      </c>
      <c r="CI106" s="4">
        <v>73415</v>
      </c>
    </row>
    <row r="107" spans="1:87" x14ac:dyDescent="0.35">
      <c r="A107" s="5">
        <v>166</v>
      </c>
      <c r="B107" s="3" t="s">
        <v>163</v>
      </c>
      <c r="C107" s="3" t="s">
        <v>218</v>
      </c>
      <c r="D107" s="2" t="s">
        <v>219</v>
      </c>
      <c r="E107" s="2">
        <v>9166</v>
      </c>
      <c r="F107" s="2">
        <v>9304</v>
      </c>
      <c r="G107" s="2">
        <v>9580</v>
      </c>
      <c r="H107" s="2">
        <v>11102</v>
      </c>
      <c r="I107" s="2">
        <v>1.0822000000000001</v>
      </c>
      <c r="J107" s="2">
        <v>9919</v>
      </c>
      <c r="K107" s="2">
        <v>10069</v>
      </c>
      <c r="L107" s="2">
        <v>10367</v>
      </c>
      <c r="M107" s="2">
        <v>12015</v>
      </c>
      <c r="N107" s="2">
        <v>1.1040000000000001</v>
      </c>
      <c r="O107" s="2">
        <v>1.026</v>
      </c>
      <c r="P107" s="2">
        <v>10951</v>
      </c>
      <c r="Q107" s="2">
        <v>12327</v>
      </c>
      <c r="R107" s="2">
        <v>404.65</v>
      </c>
      <c r="S107" s="2">
        <v>302.85000000000002</v>
      </c>
      <c r="T107" s="2">
        <v>209.22</v>
      </c>
      <c r="U107" s="2">
        <v>410.54</v>
      </c>
      <c r="V107" s="2">
        <v>1327.26</v>
      </c>
      <c r="W107" s="2">
        <v>404.65</v>
      </c>
      <c r="X107" s="2">
        <v>302.85000000000002</v>
      </c>
      <c r="Y107" s="2">
        <v>209.22</v>
      </c>
      <c r="Z107" s="2">
        <v>410.54</v>
      </c>
      <c r="AA107" s="2">
        <v>1327.26</v>
      </c>
      <c r="AB107" s="2">
        <v>4431322</v>
      </c>
      <c r="AC107" s="2">
        <v>3049397</v>
      </c>
      <c r="AD107" s="2">
        <v>2168984</v>
      </c>
      <c r="AE107" s="2">
        <v>5060727</v>
      </c>
      <c r="AF107" s="2">
        <v>14710430</v>
      </c>
      <c r="AG107" s="2">
        <v>0.97570000000000001</v>
      </c>
      <c r="AH107" s="2">
        <v>0.2</v>
      </c>
      <c r="AI107" s="2">
        <v>864728</v>
      </c>
      <c r="AJ107" s="2">
        <v>595059</v>
      </c>
      <c r="AK107" s="2">
        <v>423255</v>
      </c>
      <c r="AL107" s="2">
        <v>987550</v>
      </c>
      <c r="AM107" s="2">
        <v>2870592</v>
      </c>
      <c r="AN107" s="2">
        <v>0.97570000000000001</v>
      </c>
      <c r="AO107" s="2">
        <v>0.42570000000000002</v>
      </c>
      <c r="AP107" s="2">
        <v>0.65</v>
      </c>
      <c r="AQ107" s="2">
        <v>1226169</v>
      </c>
      <c r="AR107" s="2">
        <v>843783</v>
      </c>
      <c r="AS107" s="2">
        <v>600169</v>
      </c>
      <c r="AT107" s="2">
        <v>1400328</v>
      </c>
      <c r="AU107" s="2">
        <v>4070449</v>
      </c>
      <c r="AV107" s="2">
        <v>21651471</v>
      </c>
      <c r="AW107" s="2">
        <v>0</v>
      </c>
      <c r="AX107" s="2">
        <v>0</v>
      </c>
      <c r="AY107" s="2">
        <v>729362</v>
      </c>
      <c r="AZ107" s="2">
        <v>789316</v>
      </c>
      <c r="BA107" s="2">
        <v>0</v>
      </c>
      <c r="BB107" s="2">
        <v>0</v>
      </c>
      <c r="BC107" s="2">
        <v>0</v>
      </c>
      <c r="BD107" s="2">
        <v>2813</v>
      </c>
      <c r="BE107" s="2">
        <v>3044</v>
      </c>
      <c r="BF107" s="2">
        <v>29.27</v>
      </c>
      <c r="BG107" s="2">
        <v>89098</v>
      </c>
      <c r="BH107" s="2">
        <v>878414</v>
      </c>
      <c r="BI107" s="2">
        <v>22529885</v>
      </c>
      <c r="BJ107" s="2">
        <v>0</v>
      </c>
      <c r="BK107" s="2">
        <v>22529885</v>
      </c>
      <c r="BL107" s="2">
        <v>6594751</v>
      </c>
      <c r="BM107" s="2">
        <v>15935134</v>
      </c>
      <c r="BN107" s="2">
        <v>4561798</v>
      </c>
      <c r="BO107" s="2">
        <v>11373336</v>
      </c>
      <c r="BP107" s="2">
        <v>6285.18</v>
      </c>
      <c r="BQ107" s="2">
        <v>1327.26</v>
      </c>
      <c r="BR107" s="2">
        <v>8342068</v>
      </c>
      <c r="BS107" s="2">
        <v>0</v>
      </c>
      <c r="BT107" s="2">
        <v>0</v>
      </c>
      <c r="BU107" s="2">
        <v>6594751</v>
      </c>
      <c r="BV107" s="2">
        <v>4561798</v>
      </c>
      <c r="BW107" s="2">
        <v>0</v>
      </c>
      <c r="BX107" s="2">
        <v>3493753</v>
      </c>
      <c r="BY107" s="2">
        <v>3493753</v>
      </c>
      <c r="BZ107" s="2">
        <v>0</v>
      </c>
      <c r="CA107" s="2">
        <v>11373336</v>
      </c>
      <c r="CB107" s="2" t="b">
        <v>0</v>
      </c>
      <c r="CC107" s="2">
        <v>0</v>
      </c>
      <c r="CD107" s="2">
        <v>16118.17</v>
      </c>
      <c r="CE107" s="2">
        <v>14820.01</v>
      </c>
      <c r="CF107" s="2">
        <v>15258.62</v>
      </c>
      <c r="CG107" s="2">
        <v>18143.43</v>
      </c>
      <c r="CH107" s="4">
        <v>45327.530069444445</v>
      </c>
      <c r="CI107" s="4">
        <v>73415</v>
      </c>
    </row>
    <row r="108" spans="1:87" x14ac:dyDescent="0.35">
      <c r="A108" s="5">
        <v>167</v>
      </c>
      <c r="B108" s="3" t="s">
        <v>163</v>
      </c>
      <c r="C108" s="3" t="s">
        <v>220</v>
      </c>
      <c r="D108" s="2" t="s">
        <v>221</v>
      </c>
      <c r="E108" s="2">
        <v>9166</v>
      </c>
      <c r="F108" s="2">
        <v>9304</v>
      </c>
      <c r="G108" s="2">
        <v>9580</v>
      </c>
      <c r="H108" s="2">
        <v>11102</v>
      </c>
      <c r="I108" s="2">
        <v>1.0822000000000001</v>
      </c>
      <c r="J108" s="2">
        <v>9919</v>
      </c>
      <c r="K108" s="2">
        <v>10069</v>
      </c>
      <c r="L108" s="2">
        <v>10367</v>
      </c>
      <c r="M108" s="2">
        <v>12015</v>
      </c>
      <c r="N108" s="2">
        <v>1.1040000000000001</v>
      </c>
      <c r="O108" s="2">
        <v>1.026</v>
      </c>
      <c r="P108" s="2">
        <v>10951</v>
      </c>
      <c r="Q108" s="2">
        <v>12327</v>
      </c>
      <c r="R108" s="2">
        <v>349.07</v>
      </c>
      <c r="S108" s="2">
        <v>264.41000000000003</v>
      </c>
      <c r="T108" s="2">
        <v>182.38</v>
      </c>
      <c r="U108" s="2">
        <v>415.85</v>
      </c>
      <c r="V108" s="2">
        <v>1211.71</v>
      </c>
      <c r="W108" s="2">
        <v>349.07</v>
      </c>
      <c r="X108" s="2">
        <v>264.41000000000003</v>
      </c>
      <c r="Y108" s="2">
        <v>182.38</v>
      </c>
      <c r="Z108" s="2">
        <v>415.85</v>
      </c>
      <c r="AA108" s="2">
        <v>1211.71</v>
      </c>
      <c r="AB108" s="2">
        <v>3822666</v>
      </c>
      <c r="AC108" s="2">
        <v>2662344</v>
      </c>
      <c r="AD108" s="2">
        <v>1890733</v>
      </c>
      <c r="AE108" s="2">
        <v>5126183</v>
      </c>
      <c r="AF108" s="2">
        <v>13501926</v>
      </c>
      <c r="AG108" s="2">
        <v>0.44019999999999998</v>
      </c>
      <c r="AH108" s="2">
        <v>0.2</v>
      </c>
      <c r="AI108" s="2">
        <v>336547</v>
      </c>
      <c r="AJ108" s="2">
        <v>234393</v>
      </c>
      <c r="AK108" s="2">
        <v>166460</v>
      </c>
      <c r="AL108" s="2">
        <v>451309</v>
      </c>
      <c r="AM108" s="2">
        <v>1188709</v>
      </c>
      <c r="AN108" s="2">
        <v>0.44019999999999998</v>
      </c>
      <c r="AO108" s="2">
        <v>0</v>
      </c>
      <c r="AP108" s="2">
        <v>0.65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14690635</v>
      </c>
      <c r="AW108" s="2">
        <v>0</v>
      </c>
      <c r="AX108" s="2">
        <v>0</v>
      </c>
      <c r="AY108" s="2">
        <v>1003464</v>
      </c>
      <c r="AZ108" s="2">
        <v>1085949</v>
      </c>
      <c r="BA108" s="2">
        <v>153796</v>
      </c>
      <c r="BB108" s="2">
        <v>166438</v>
      </c>
      <c r="BC108" s="2">
        <v>2128869</v>
      </c>
      <c r="BD108" s="2">
        <v>2813</v>
      </c>
      <c r="BE108" s="2">
        <v>3044</v>
      </c>
      <c r="BF108" s="2">
        <v>20.420000000000002</v>
      </c>
      <c r="BG108" s="2">
        <v>62158</v>
      </c>
      <c r="BH108" s="2">
        <v>3443414</v>
      </c>
      <c r="BI108" s="2">
        <v>18134049</v>
      </c>
      <c r="BJ108" s="2">
        <v>0</v>
      </c>
      <c r="BK108" s="2">
        <v>18134049</v>
      </c>
      <c r="BL108" s="2">
        <v>9222584</v>
      </c>
      <c r="BM108" s="2">
        <v>8911465</v>
      </c>
      <c r="BN108" s="2">
        <v>1877333</v>
      </c>
      <c r="BO108" s="2">
        <v>7034132</v>
      </c>
      <c r="BP108" s="2">
        <v>6792</v>
      </c>
      <c r="BQ108" s="2">
        <v>1211.71</v>
      </c>
      <c r="BR108" s="2">
        <v>8229934</v>
      </c>
      <c r="BS108" s="2">
        <v>232988</v>
      </c>
      <c r="BT108" s="2">
        <v>0</v>
      </c>
      <c r="BU108" s="2">
        <v>9222584</v>
      </c>
      <c r="BV108" s="2">
        <v>1877333</v>
      </c>
      <c r="BW108" s="2">
        <v>0</v>
      </c>
      <c r="BX108" s="2">
        <v>2345297</v>
      </c>
      <c r="BY108" s="2">
        <v>2345297</v>
      </c>
      <c r="BZ108" s="2">
        <v>0</v>
      </c>
      <c r="CA108" s="2">
        <v>7034132</v>
      </c>
      <c r="CB108" s="2" t="b">
        <v>0</v>
      </c>
      <c r="CC108" s="2">
        <v>0</v>
      </c>
      <c r="CD108" s="2">
        <v>11915.13</v>
      </c>
      <c r="CE108" s="2">
        <v>10955.47</v>
      </c>
      <c r="CF108" s="2">
        <v>11279.71</v>
      </c>
      <c r="CG108" s="2">
        <v>13412.27</v>
      </c>
      <c r="CH108" s="4">
        <v>45327.530428240738</v>
      </c>
      <c r="CI108" s="4">
        <v>73415</v>
      </c>
    </row>
    <row r="109" spans="1:87" x14ac:dyDescent="0.35">
      <c r="A109" s="5">
        <v>168</v>
      </c>
      <c r="B109" s="3" t="s">
        <v>163</v>
      </c>
      <c r="C109" s="3" t="s">
        <v>222</v>
      </c>
      <c r="D109" s="2" t="s">
        <v>223</v>
      </c>
      <c r="E109" s="2">
        <v>9166</v>
      </c>
      <c r="F109" s="2">
        <v>9304</v>
      </c>
      <c r="G109" s="2">
        <v>9580</v>
      </c>
      <c r="H109" s="2">
        <v>11102</v>
      </c>
      <c r="I109" s="2">
        <v>1.0822000000000001</v>
      </c>
      <c r="J109" s="2">
        <v>9919</v>
      </c>
      <c r="K109" s="2">
        <v>10069</v>
      </c>
      <c r="L109" s="2">
        <v>10367</v>
      </c>
      <c r="M109" s="2">
        <v>12015</v>
      </c>
      <c r="N109" s="2">
        <v>1.1040000000000001</v>
      </c>
      <c r="O109" s="2">
        <v>1.026</v>
      </c>
      <c r="P109" s="2">
        <v>10951</v>
      </c>
      <c r="Q109" s="2">
        <v>12327</v>
      </c>
      <c r="R109" s="2">
        <v>392.34</v>
      </c>
      <c r="S109" s="2">
        <v>305.81</v>
      </c>
      <c r="T109" s="2">
        <v>199.07</v>
      </c>
      <c r="U109" s="2">
        <v>541.66999999999996</v>
      </c>
      <c r="V109" s="2">
        <v>1438.89</v>
      </c>
      <c r="W109" s="2">
        <v>392.34</v>
      </c>
      <c r="X109" s="2">
        <v>305.81</v>
      </c>
      <c r="Y109" s="2">
        <v>199.07</v>
      </c>
      <c r="Z109" s="2">
        <v>541.66999999999996</v>
      </c>
      <c r="AA109" s="2">
        <v>1438.89</v>
      </c>
      <c r="AB109" s="2">
        <v>4296515</v>
      </c>
      <c r="AC109" s="2">
        <v>3079201</v>
      </c>
      <c r="AD109" s="2">
        <v>2063759</v>
      </c>
      <c r="AE109" s="2">
        <v>6677166</v>
      </c>
      <c r="AF109" s="2">
        <v>16116641</v>
      </c>
      <c r="AG109" s="2">
        <v>0.88680000000000003</v>
      </c>
      <c r="AH109" s="2">
        <v>0.2</v>
      </c>
      <c r="AI109" s="2">
        <v>762030</v>
      </c>
      <c r="AJ109" s="2">
        <v>546127</v>
      </c>
      <c r="AK109" s="2">
        <v>366028</v>
      </c>
      <c r="AL109" s="2">
        <v>1184262</v>
      </c>
      <c r="AM109" s="2">
        <v>2858447</v>
      </c>
      <c r="AN109" s="2">
        <v>0.88680000000000003</v>
      </c>
      <c r="AO109" s="2">
        <v>0.33679999999999999</v>
      </c>
      <c r="AP109" s="2">
        <v>0.65</v>
      </c>
      <c r="AQ109" s="2">
        <v>940593</v>
      </c>
      <c r="AR109" s="2">
        <v>674099</v>
      </c>
      <c r="AS109" s="2">
        <v>451798</v>
      </c>
      <c r="AT109" s="2">
        <v>1461765</v>
      </c>
      <c r="AU109" s="2">
        <v>3528255</v>
      </c>
      <c r="AV109" s="2">
        <v>22503343</v>
      </c>
      <c r="AW109" s="2">
        <v>0</v>
      </c>
      <c r="AX109" s="2">
        <v>50204</v>
      </c>
      <c r="AY109" s="2">
        <v>469435</v>
      </c>
      <c r="AZ109" s="2">
        <v>508023</v>
      </c>
      <c r="BA109" s="2">
        <v>0</v>
      </c>
      <c r="BB109" s="2">
        <v>0</v>
      </c>
      <c r="BC109" s="2">
        <v>0</v>
      </c>
      <c r="BD109" s="2">
        <v>2813</v>
      </c>
      <c r="BE109" s="2">
        <v>3044</v>
      </c>
      <c r="BF109" s="2">
        <v>32.479999999999997</v>
      </c>
      <c r="BG109" s="2">
        <v>98869</v>
      </c>
      <c r="BH109" s="2">
        <v>657096</v>
      </c>
      <c r="BI109" s="2">
        <v>23160439</v>
      </c>
      <c r="BJ109" s="2">
        <v>0</v>
      </c>
      <c r="BK109" s="2">
        <v>23160439</v>
      </c>
      <c r="BL109" s="2">
        <v>5341201</v>
      </c>
      <c r="BM109" s="2">
        <v>17819238</v>
      </c>
      <c r="BN109" s="2">
        <v>5265641</v>
      </c>
      <c r="BO109" s="2">
        <v>12553597</v>
      </c>
      <c r="BP109" s="2">
        <v>5611.85</v>
      </c>
      <c r="BQ109" s="2">
        <v>1438.89</v>
      </c>
      <c r="BR109" s="2">
        <v>8074835</v>
      </c>
      <c r="BS109" s="2">
        <v>0</v>
      </c>
      <c r="BT109" s="2">
        <v>0</v>
      </c>
      <c r="BU109" s="2">
        <v>5341201</v>
      </c>
      <c r="BV109" s="2">
        <v>5265641</v>
      </c>
      <c r="BW109" s="2">
        <v>0</v>
      </c>
      <c r="BX109" s="2">
        <v>2186927</v>
      </c>
      <c r="BY109" s="2">
        <v>2186927</v>
      </c>
      <c r="BZ109" s="2">
        <v>0</v>
      </c>
      <c r="CA109" s="2">
        <v>12553597</v>
      </c>
      <c r="CB109" s="2" t="b">
        <v>0</v>
      </c>
      <c r="CC109" s="2">
        <v>0</v>
      </c>
      <c r="CD109" s="2">
        <v>15290.66</v>
      </c>
      <c r="CE109" s="2">
        <v>14059.14</v>
      </c>
      <c r="CF109" s="2">
        <v>14475.23</v>
      </c>
      <c r="CG109" s="2">
        <v>17211.939999999999</v>
      </c>
      <c r="CH109" s="4">
        <v>45327.530358796299</v>
      </c>
      <c r="CI109" s="4">
        <v>73415</v>
      </c>
    </row>
    <row r="110" spans="1:87" x14ac:dyDescent="0.35">
      <c r="A110" s="5">
        <v>169</v>
      </c>
      <c r="B110" s="3" t="s">
        <v>163</v>
      </c>
      <c r="C110" s="3" t="s">
        <v>224</v>
      </c>
      <c r="D110" s="2" t="s">
        <v>225</v>
      </c>
      <c r="E110" s="2">
        <v>9166</v>
      </c>
      <c r="F110" s="2">
        <v>9304</v>
      </c>
      <c r="G110" s="2">
        <v>9580</v>
      </c>
      <c r="H110" s="2">
        <v>11102</v>
      </c>
      <c r="I110" s="2">
        <v>1.0822000000000001</v>
      </c>
      <c r="J110" s="2">
        <v>9919</v>
      </c>
      <c r="K110" s="2">
        <v>10069</v>
      </c>
      <c r="L110" s="2">
        <v>10367</v>
      </c>
      <c r="M110" s="2">
        <v>12015</v>
      </c>
      <c r="N110" s="2">
        <v>1.1040000000000001</v>
      </c>
      <c r="O110" s="2">
        <v>1.026</v>
      </c>
      <c r="P110" s="2">
        <v>10951</v>
      </c>
      <c r="Q110" s="2">
        <v>12327</v>
      </c>
      <c r="R110" s="2">
        <v>362.03</v>
      </c>
      <c r="S110" s="2">
        <v>291.37</v>
      </c>
      <c r="T110" s="2">
        <v>207.67</v>
      </c>
      <c r="U110" s="2">
        <v>640.49</v>
      </c>
      <c r="V110" s="2">
        <v>1501.56</v>
      </c>
      <c r="W110" s="2">
        <v>362.03</v>
      </c>
      <c r="X110" s="2">
        <v>291.37</v>
      </c>
      <c r="Y110" s="2">
        <v>207.67</v>
      </c>
      <c r="Z110" s="2">
        <v>640.49</v>
      </c>
      <c r="AA110" s="2">
        <v>1501.56</v>
      </c>
      <c r="AB110" s="2">
        <v>3964591</v>
      </c>
      <c r="AC110" s="2">
        <v>2933805</v>
      </c>
      <c r="AD110" s="2">
        <v>2152915</v>
      </c>
      <c r="AE110" s="2">
        <v>7895320</v>
      </c>
      <c r="AF110" s="2">
        <v>16946631</v>
      </c>
      <c r="AG110" s="2">
        <v>0.88200000000000001</v>
      </c>
      <c r="AH110" s="2">
        <v>0.2</v>
      </c>
      <c r="AI110" s="2">
        <v>699354</v>
      </c>
      <c r="AJ110" s="2">
        <v>517523</v>
      </c>
      <c r="AK110" s="2">
        <v>379774</v>
      </c>
      <c r="AL110" s="2">
        <v>1392734</v>
      </c>
      <c r="AM110" s="2">
        <v>2989385</v>
      </c>
      <c r="AN110" s="2">
        <v>0.88200000000000001</v>
      </c>
      <c r="AO110" s="2">
        <v>0.33200000000000002</v>
      </c>
      <c r="AP110" s="2">
        <v>0.65</v>
      </c>
      <c r="AQ110" s="2">
        <v>855559</v>
      </c>
      <c r="AR110" s="2">
        <v>633115</v>
      </c>
      <c r="AS110" s="2">
        <v>464599</v>
      </c>
      <c r="AT110" s="2">
        <v>1703810</v>
      </c>
      <c r="AU110" s="2">
        <v>3657083</v>
      </c>
      <c r="AV110" s="2">
        <v>23593099</v>
      </c>
      <c r="AW110" s="2">
        <v>0</v>
      </c>
      <c r="AX110" s="2">
        <v>49443</v>
      </c>
      <c r="AY110" s="2">
        <v>341505</v>
      </c>
      <c r="AZ110" s="2">
        <v>369577</v>
      </c>
      <c r="BA110" s="2">
        <v>0</v>
      </c>
      <c r="BB110" s="2">
        <v>0</v>
      </c>
      <c r="BC110" s="2">
        <v>0</v>
      </c>
      <c r="BD110" s="2">
        <v>2813</v>
      </c>
      <c r="BE110" s="2">
        <v>3044</v>
      </c>
      <c r="BF110" s="2">
        <v>40.86</v>
      </c>
      <c r="BG110" s="2">
        <v>124378</v>
      </c>
      <c r="BH110" s="2">
        <v>543398</v>
      </c>
      <c r="BI110" s="2">
        <v>24136497</v>
      </c>
      <c r="BJ110" s="2">
        <v>0</v>
      </c>
      <c r="BK110" s="2">
        <v>24136497</v>
      </c>
      <c r="BL110" s="2">
        <v>3035123</v>
      </c>
      <c r="BM110" s="2">
        <v>21101374</v>
      </c>
      <c r="BN110" s="2">
        <v>5525587</v>
      </c>
      <c r="BO110" s="2">
        <v>15575787</v>
      </c>
      <c r="BP110" s="2">
        <v>5643.1</v>
      </c>
      <c r="BQ110" s="2">
        <v>1501.56</v>
      </c>
      <c r="BR110" s="2">
        <v>8473453</v>
      </c>
      <c r="BS110" s="2">
        <v>0</v>
      </c>
      <c r="BT110" s="2">
        <v>0</v>
      </c>
      <c r="BU110" s="2">
        <v>3035123</v>
      </c>
      <c r="BV110" s="2">
        <v>5525587</v>
      </c>
      <c r="BW110" s="2">
        <v>0</v>
      </c>
      <c r="BX110" s="2">
        <v>1865981</v>
      </c>
      <c r="BY110" s="2">
        <v>1865981</v>
      </c>
      <c r="BZ110" s="2">
        <v>0</v>
      </c>
      <c r="CA110" s="2">
        <v>15575787</v>
      </c>
      <c r="CB110" s="2" t="b">
        <v>0</v>
      </c>
      <c r="CC110" s="2">
        <v>0</v>
      </c>
      <c r="CD110" s="2">
        <v>15245.98</v>
      </c>
      <c r="CE110" s="2">
        <v>14018.06</v>
      </c>
      <c r="CF110" s="2">
        <v>14432.94</v>
      </c>
      <c r="CG110" s="2">
        <v>17161.650000000001</v>
      </c>
      <c r="CH110" s="4">
        <v>45327.529942129629</v>
      </c>
      <c r="CI110" s="4">
        <v>73415</v>
      </c>
    </row>
    <row r="111" spans="1:87" x14ac:dyDescent="0.35">
      <c r="A111" s="5">
        <v>12596</v>
      </c>
      <c r="B111" s="3" t="s">
        <v>163</v>
      </c>
      <c r="C111" s="3" t="s">
        <v>226</v>
      </c>
      <c r="D111" s="2" t="s">
        <v>227</v>
      </c>
      <c r="E111" s="2">
        <v>9166</v>
      </c>
      <c r="F111" s="2">
        <v>9304</v>
      </c>
      <c r="G111" s="2">
        <v>9580</v>
      </c>
      <c r="H111" s="2">
        <v>11102</v>
      </c>
      <c r="I111" s="2">
        <v>1.0822000000000001</v>
      </c>
      <c r="J111" s="2">
        <v>9919</v>
      </c>
      <c r="K111" s="2">
        <v>10069</v>
      </c>
      <c r="L111" s="2">
        <v>10367</v>
      </c>
      <c r="M111" s="2">
        <v>12015</v>
      </c>
      <c r="N111" s="2">
        <v>1.1040000000000001</v>
      </c>
      <c r="O111" s="2">
        <v>1.026</v>
      </c>
      <c r="P111" s="2">
        <v>10951</v>
      </c>
      <c r="Q111" s="2">
        <v>12327</v>
      </c>
      <c r="R111" s="2">
        <v>534.22</v>
      </c>
      <c r="S111" s="2">
        <v>397.14</v>
      </c>
      <c r="T111" s="2">
        <v>273.33999999999997</v>
      </c>
      <c r="U111" s="2">
        <v>1196.28</v>
      </c>
      <c r="V111" s="2">
        <v>2400.98</v>
      </c>
      <c r="W111" s="2">
        <v>534.22</v>
      </c>
      <c r="X111" s="2">
        <v>397.14</v>
      </c>
      <c r="Y111" s="2">
        <v>273.33999999999997</v>
      </c>
      <c r="Z111" s="2">
        <v>1196.28</v>
      </c>
      <c r="AA111" s="2">
        <v>2400.98</v>
      </c>
      <c r="AB111" s="2">
        <v>5850243</v>
      </c>
      <c r="AC111" s="2">
        <v>3998803</v>
      </c>
      <c r="AD111" s="2">
        <v>2833716</v>
      </c>
      <c r="AE111" s="2">
        <v>14746544</v>
      </c>
      <c r="AF111" s="2">
        <v>27429306</v>
      </c>
      <c r="AG111" s="2">
        <v>0.87770000000000004</v>
      </c>
      <c r="AH111" s="2">
        <v>0.2</v>
      </c>
      <c r="AI111" s="2">
        <v>1026952</v>
      </c>
      <c r="AJ111" s="2">
        <v>701950</v>
      </c>
      <c r="AK111" s="2">
        <v>497430</v>
      </c>
      <c r="AL111" s="2">
        <v>2588608</v>
      </c>
      <c r="AM111" s="2">
        <v>4814940</v>
      </c>
      <c r="AN111" s="2">
        <v>0.87770000000000004</v>
      </c>
      <c r="AO111" s="2">
        <v>0.32769999999999999</v>
      </c>
      <c r="AP111" s="2">
        <v>0.65</v>
      </c>
      <c r="AQ111" s="2">
        <v>1246131</v>
      </c>
      <c r="AR111" s="2">
        <v>851765</v>
      </c>
      <c r="AS111" s="2">
        <v>603596</v>
      </c>
      <c r="AT111" s="2">
        <v>3141088</v>
      </c>
      <c r="AU111" s="2">
        <v>5842580</v>
      </c>
      <c r="AV111" s="2">
        <v>38086826</v>
      </c>
      <c r="AW111" s="2">
        <v>0</v>
      </c>
      <c r="AX111" s="2">
        <v>0</v>
      </c>
      <c r="AY111" s="2">
        <v>645726</v>
      </c>
      <c r="AZ111" s="2">
        <v>698805</v>
      </c>
      <c r="BA111" s="2">
        <v>0</v>
      </c>
      <c r="BB111" s="2">
        <v>0</v>
      </c>
      <c r="BC111" s="2">
        <v>0</v>
      </c>
      <c r="BD111" s="2">
        <v>2813</v>
      </c>
      <c r="BE111" s="2">
        <v>3044</v>
      </c>
      <c r="BF111" s="2">
        <v>38.67</v>
      </c>
      <c r="BG111" s="2">
        <v>117711</v>
      </c>
      <c r="BH111" s="2">
        <v>816516</v>
      </c>
      <c r="BI111" s="2">
        <v>38903342</v>
      </c>
      <c r="BJ111" s="2">
        <v>0</v>
      </c>
      <c r="BK111" s="2">
        <v>38903342</v>
      </c>
      <c r="BL111" s="2">
        <v>5426647</v>
      </c>
      <c r="BM111" s="2">
        <v>33476695</v>
      </c>
      <c r="BN111" s="2">
        <v>10558583</v>
      </c>
      <c r="BO111" s="2">
        <v>22918112</v>
      </c>
      <c r="BP111" s="2">
        <v>6743.74</v>
      </c>
      <c r="BQ111" s="2">
        <v>2400.98</v>
      </c>
      <c r="BR111" s="2">
        <v>16191585</v>
      </c>
      <c r="BS111" s="2">
        <v>0</v>
      </c>
      <c r="BT111" s="2">
        <v>0</v>
      </c>
      <c r="BU111" s="2">
        <v>5426647</v>
      </c>
      <c r="BV111" s="2">
        <v>10558583</v>
      </c>
      <c r="BW111" s="2">
        <v>206355</v>
      </c>
      <c r="BX111" s="2">
        <v>3996336</v>
      </c>
      <c r="BY111" s="2">
        <v>4202691</v>
      </c>
      <c r="BZ111" s="2">
        <v>0</v>
      </c>
      <c r="CA111" s="2">
        <v>22918112</v>
      </c>
      <c r="CB111" s="2" t="b">
        <v>0</v>
      </c>
      <c r="CC111" s="2">
        <v>0</v>
      </c>
      <c r="CD111" s="2">
        <v>15205.96</v>
      </c>
      <c r="CE111" s="2">
        <v>13981.26</v>
      </c>
      <c r="CF111" s="2">
        <v>14395.05</v>
      </c>
      <c r="CG111" s="2">
        <v>17116.59</v>
      </c>
      <c r="CH111" s="4">
        <v>45327.530509259261</v>
      </c>
      <c r="CI111" s="4">
        <v>73415</v>
      </c>
    </row>
    <row r="112" spans="1:87" x14ac:dyDescent="0.35">
      <c r="A112" s="5">
        <v>170</v>
      </c>
      <c r="B112" s="3" t="s">
        <v>228</v>
      </c>
      <c r="C112" s="3" t="s">
        <v>229</v>
      </c>
      <c r="D112" s="2" t="s">
        <v>230</v>
      </c>
      <c r="E112" s="2">
        <v>9166</v>
      </c>
      <c r="F112" s="2">
        <v>9304</v>
      </c>
      <c r="G112" s="2">
        <v>9580</v>
      </c>
      <c r="H112" s="2">
        <v>11102</v>
      </c>
      <c r="I112" s="2">
        <v>1.0822000000000001</v>
      </c>
      <c r="J112" s="2">
        <v>9919</v>
      </c>
      <c r="K112" s="2">
        <v>10069</v>
      </c>
      <c r="L112" s="2">
        <v>10367</v>
      </c>
      <c r="M112" s="2">
        <v>12015</v>
      </c>
      <c r="N112" s="2">
        <v>1.1040000000000001</v>
      </c>
      <c r="O112" s="2">
        <v>1.026</v>
      </c>
      <c r="P112" s="2">
        <v>10951</v>
      </c>
      <c r="Q112" s="2">
        <v>12327</v>
      </c>
      <c r="R112" s="2">
        <v>91.03</v>
      </c>
      <c r="S112" s="2">
        <v>59.66</v>
      </c>
      <c r="T112" s="2">
        <v>34.93</v>
      </c>
      <c r="U112" s="2">
        <v>0</v>
      </c>
      <c r="V112" s="2">
        <v>185.62</v>
      </c>
      <c r="W112" s="2">
        <v>91.03</v>
      </c>
      <c r="X112" s="2">
        <v>59.66</v>
      </c>
      <c r="Y112" s="2">
        <v>34.93</v>
      </c>
      <c r="Z112" s="2">
        <v>0</v>
      </c>
      <c r="AA112" s="2">
        <v>185.62</v>
      </c>
      <c r="AB112" s="2">
        <v>996870</v>
      </c>
      <c r="AC112" s="2">
        <v>600717</v>
      </c>
      <c r="AD112" s="2">
        <v>362119</v>
      </c>
      <c r="AE112" s="2">
        <v>0</v>
      </c>
      <c r="AF112" s="2">
        <v>1959706</v>
      </c>
      <c r="AG112" s="2">
        <v>0.47070000000000001</v>
      </c>
      <c r="AH112" s="2">
        <v>0.2</v>
      </c>
      <c r="AI112" s="2">
        <v>93845</v>
      </c>
      <c r="AJ112" s="2">
        <v>56551</v>
      </c>
      <c r="AK112" s="2">
        <v>34090</v>
      </c>
      <c r="AL112" s="2">
        <v>0</v>
      </c>
      <c r="AM112" s="2">
        <v>184486</v>
      </c>
      <c r="AN112" s="2">
        <v>0.47070000000000001</v>
      </c>
      <c r="AO112" s="2">
        <v>0</v>
      </c>
      <c r="AP112" s="2">
        <v>0.65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2144192</v>
      </c>
      <c r="AW112" s="2">
        <v>0</v>
      </c>
      <c r="AX112" s="2">
        <v>4201</v>
      </c>
      <c r="AY112" s="2">
        <v>25107</v>
      </c>
      <c r="AZ112" s="2">
        <v>27171</v>
      </c>
      <c r="BA112" s="2">
        <v>0</v>
      </c>
      <c r="BB112" s="2">
        <v>0</v>
      </c>
      <c r="BC112" s="2">
        <v>0</v>
      </c>
      <c r="BD112" s="2">
        <v>2813</v>
      </c>
      <c r="BE112" s="2">
        <v>3044</v>
      </c>
      <c r="BF112" s="2">
        <v>0</v>
      </c>
      <c r="BG112" s="2">
        <v>0</v>
      </c>
      <c r="BH112" s="2">
        <v>31372</v>
      </c>
      <c r="BI112" s="2">
        <v>2175564</v>
      </c>
      <c r="BJ112" s="2">
        <v>0</v>
      </c>
      <c r="BK112" s="2">
        <v>2175564</v>
      </c>
      <c r="BL112" s="2">
        <v>355547</v>
      </c>
      <c r="BM112" s="2">
        <v>1820017</v>
      </c>
      <c r="BN112" s="2">
        <v>634771</v>
      </c>
      <c r="BO112" s="2">
        <v>1185246</v>
      </c>
      <c r="BP112" s="2">
        <v>5244.16</v>
      </c>
      <c r="BQ112" s="2">
        <v>185.62</v>
      </c>
      <c r="BR112" s="2">
        <v>973421</v>
      </c>
      <c r="BS112" s="2">
        <v>0</v>
      </c>
      <c r="BT112" s="2">
        <v>0</v>
      </c>
      <c r="BU112" s="2">
        <v>355547</v>
      </c>
      <c r="BV112" s="2">
        <v>634771</v>
      </c>
      <c r="BW112" s="2">
        <v>0</v>
      </c>
      <c r="BX112" s="2">
        <v>178079</v>
      </c>
      <c r="BY112" s="2">
        <v>178079</v>
      </c>
      <c r="BZ112" s="2">
        <v>0</v>
      </c>
      <c r="CA112" s="2">
        <v>1185246</v>
      </c>
      <c r="CB112" s="2" t="b">
        <v>0</v>
      </c>
      <c r="CC112" s="2">
        <v>0</v>
      </c>
      <c r="CD112" s="2">
        <v>11981.93</v>
      </c>
      <c r="CE112" s="2">
        <v>11016.9</v>
      </c>
      <c r="CF112" s="2">
        <v>11342.95</v>
      </c>
      <c r="CG112" s="2">
        <v>13487.46</v>
      </c>
      <c r="CH112" s="4">
        <v>45327.529942129629</v>
      </c>
      <c r="CI112" s="4">
        <v>73415</v>
      </c>
    </row>
    <row r="113" spans="1:87" x14ac:dyDescent="0.35">
      <c r="A113" s="5">
        <v>173</v>
      </c>
      <c r="B113" s="3" t="s">
        <v>228</v>
      </c>
      <c r="C113" s="3" t="s">
        <v>231</v>
      </c>
      <c r="D113" s="2" t="s">
        <v>232</v>
      </c>
      <c r="E113" s="2">
        <v>9166</v>
      </c>
      <c r="F113" s="2">
        <v>9304</v>
      </c>
      <c r="G113" s="2">
        <v>9580</v>
      </c>
      <c r="H113" s="2">
        <v>11102</v>
      </c>
      <c r="I113" s="2">
        <v>1.0822000000000001</v>
      </c>
      <c r="J113" s="2">
        <v>9919</v>
      </c>
      <c r="K113" s="2">
        <v>10069</v>
      </c>
      <c r="L113" s="2">
        <v>10367</v>
      </c>
      <c r="M113" s="2">
        <v>12015</v>
      </c>
      <c r="N113" s="2">
        <v>1.1040000000000001</v>
      </c>
      <c r="O113" s="2">
        <v>1.026</v>
      </c>
      <c r="P113" s="2">
        <v>10951</v>
      </c>
      <c r="Q113" s="2">
        <v>12327</v>
      </c>
      <c r="R113" s="2">
        <v>84.27</v>
      </c>
      <c r="S113" s="2">
        <v>63.33</v>
      </c>
      <c r="T113" s="2">
        <v>40.270000000000003</v>
      </c>
      <c r="U113" s="2">
        <v>0</v>
      </c>
      <c r="V113" s="2">
        <v>187.87</v>
      </c>
      <c r="W113" s="2">
        <v>84.27</v>
      </c>
      <c r="X113" s="2">
        <v>63.33</v>
      </c>
      <c r="Y113" s="2">
        <v>40.270000000000003</v>
      </c>
      <c r="Z113" s="2">
        <v>0</v>
      </c>
      <c r="AA113" s="2">
        <v>187.87</v>
      </c>
      <c r="AB113" s="2">
        <v>922841</v>
      </c>
      <c r="AC113" s="2">
        <v>637670</v>
      </c>
      <c r="AD113" s="2">
        <v>417479</v>
      </c>
      <c r="AE113" s="2">
        <v>0</v>
      </c>
      <c r="AF113" s="2">
        <v>1977990</v>
      </c>
      <c r="AG113" s="2">
        <v>0.44969999999999999</v>
      </c>
      <c r="AH113" s="2">
        <v>0.2</v>
      </c>
      <c r="AI113" s="2">
        <v>83000</v>
      </c>
      <c r="AJ113" s="2">
        <v>57352</v>
      </c>
      <c r="AK113" s="2">
        <v>37548</v>
      </c>
      <c r="AL113" s="2">
        <v>0</v>
      </c>
      <c r="AM113" s="2">
        <v>177900</v>
      </c>
      <c r="AN113" s="2">
        <v>0.44969999999999999</v>
      </c>
      <c r="AO113" s="2">
        <v>0</v>
      </c>
      <c r="AP113" s="2">
        <v>0.65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2155890</v>
      </c>
      <c r="AW113" s="2">
        <v>0</v>
      </c>
      <c r="AX113" s="2">
        <v>0</v>
      </c>
      <c r="AY113" s="2">
        <v>21049</v>
      </c>
      <c r="AZ113" s="2">
        <v>22779</v>
      </c>
      <c r="BA113" s="2">
        <v>0</v>
      </c>
      <c r="BB113" s="2">
        <v>0</v>
      </c>
      <c r="BC113" s="2">
        <v>28452</v>
      </c>
      <c r="BD113" s="2">
        <v>2813</v>
      </c>
      <c r="BE113" s="2">
        <v>3044</v>
      </c>
      <c r="BF113" s="2">
        <v>0</v>
      </c>
      <c r="BG113" s="2">
        <v>0</v>
      </c>
      <c r="BH113" s="2">
        <v>51231</v>
      </c>
      <c r="BI113" s="2">
        <v>2207121</v>
      </c>
      <c r="BJ113" s="2">
        <v>0</v>
      </c>
      <c r="BK113" s="2">
        <v>2207121</v>
      </c>
      <c r="BL113" s="2">
        <v>43273</v>
      </c>
      <c r="BM113" s="2">
        <v>2163848</v>
      </c>
      <c r="BN113" s="2">
        <v>652198</v>
      </c>
      <c r="BO113" s="2">
        <v>1511650</v>
      </c>
      <c r="BP113" s="2">
        <v>5323.6</v>
      </c>
      <c r="BQ113" s="2">
        <v>187.87</v>
      </c>
      <c r="BR113" s="2">
        <v>1000145</v>
      </c>
      <c r="BS113" s="2">
        <v>0</v>
      </c>
      <c r="BT113" s="2">
        <v>0</v>
      </c>
      <c r="BU113" s="2">
        <v>43273</v>
      </c>
      <c r="BV113" s="2">
        <v>652198</v>
      </c>
      <c r="BW113" s="2">
        <v>304674</v>
      </c>
      <c r="BX113" s="2">
        <v>204858</v>
      </c>
      <c r="BY113" s="2">
        <v>509532</v>
      </c>
      <c r="BZ113" s="2">
        <v>0</v>
      </c>
      <c r="CA113" s="2">
        <v>1511650</v>
      </c>
      <c r="CB113" s="2" t="b">
        <v>0</v>
      </c>
      <c r="CC113" s="2">
        <v>0</v>
      </c>
      <c r="CD113" s="2">
        <v>11935.93</v>
      </c>
      <c r="CE113" s="2">
        <v>10974.61</v>
      </c>
      <c r="CF113" s="2">
        <v>11299.41</v>
      </c>
      <c r="CG113" s="2">
        <v>13435.69</v>
      </c>
      <c r="CH113" s="4">
        <v>45327.530150462961</v>
      </c>
      <c r="CI113" s="4">
        <v>73415</v>
      </c>
    </row>
    <row r="114" spans="1:87" x14ac:dyDescent="0.35">
      <c r="A114" s="5">
        <v>174</v>
      </c>
      <c r="B114" s="3" t="s">
        <v>228</v>
      </c>
      <c r="C114" s="3" t="s">
        <v>233</v>
      </c>
      <c r="D114" s="2" t="s">
        <v>234</v>
      </c>
      <c r="E114" s="2">
        <v>9166</v>
      </c>
      <c r="F114" s="2">
        <v>9304</v>
      </c>
      <c r="G114" s="2">
        <v>9580</v>
      </c>
      <c r="H114" s="2">
        <v>11102</v>
      </c>
      <c r="I114" s="2">
        <v>1.0822000000000001</v>
      </c>
      <c r="J114" s="2">
        <v>9919</v>
      </c>
      <c r="K114" s="2">
        <v>10069</v>
      </c>
      <c r="L114" s="2">
        <v>10367</v>
      </c>
      <c r="M114" s="2">
        <v>12015</v>
      </c>
      <c r="N114" s="2">
        <v>1.1040000000000001</v>
      </c>
      <c r="O114" s="2">
        <v>1.026</v>
      </c>
      <c r="P114" s="2">
        <v>10951</v>
      </c>
      <c r="Q114" s="2">
        <v>12327</v>
      </c>
      <c r="R114" s="2">
        <v>86.97</v>
      </c>
      <c r="S114" s="2">
        <v>66.03</v>
      </c>
      <c r="T114" s="2">
        <v>40.89</v>
      </c>
      <c r="U114" s="2">
        <v>0</v>
      </c>
      <c r="V114" s="2">
        <v>193.89</v>
      </c>
      <c r="W114" s="2">
        <v>86.97</v>
      </c>
      <c r="X114" s="2">
        <v>66.03</v>
      </c>
      <c r="Y114" s="2">
        <v>40.89</v>
      </c>
      <c r="Z114" s="2">
        <v>0</v>
      </c>
      <c r="AA114" s="2">
        <v>193.89</v>
      </c>
      <c r="AB114" s="2">
        <v>952408</v>
      </c>
      <c r="AC114" s="2">
        <v>664856</v>
      </c>
      <c r="AD114" s="2">
        <v>423907</v>
      </c>
      <c r="AE114" s="2">
        <v>0</v>
      </c>
      <c r="AF114" s="2">
        <v>2041171</v>
      </c>
      <c r="AG114" s="2">
        <v>0.48980000000000001</v>
      </c>
      <c r="AH114" s="2">
        <v>0.2</v>
      </c>
      <c r="AI114" s="2">
        <v>93298</v>
      </c>
      <c r="AJ114" s="2">
        <v>65129</v>
      </c>
      <c r="AK114" s="2">
        <v>41526</v>
      </c>
      <c r="AL114" s="2">
        <v>0</v>
      </c>
      <c r="AM114" s="2">
        <v>199953</v>
      </c>
      <c r="AN114" s="2">
        <v>0.48980000000000001</v>
      </c>
      <c r="AO114" s="2">
        <v>0</v>
      </c>
      <c r="AP114" s="2">
        <v>0.65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2241124</v>
      </c>
      <c r="AW114" s="2">
        <v>0</v>
      </c>
      <c r="AX114" s="2">
        <v>0</v>
      </c>
      <c r="AY114" s="2">
        <v>26602</v>
      </c>
      <c r="AZ114" s="2">
        <v>28789</v>
      </c>
      <c r="BA114" s="2">
        <v>0</v>
      </c>
      <c r="BB114" s="2">
        <v>0</v>
      </c>
      <c r="BC114" s="2">
        <v>0</v>
      </c>
      <c r="BD114" s="2">
        <v>2813</v>
      </c>
      <c r="BE114" s="2">
        <v>3044</v>
      </c>
      <c r="BF114" s="2">
        <v>0</v>
      </c>
      <c r="BG114" s="2">
        <v>0</v>
      </c>
      <c r="BH114" s="2">
        <v>28789</v>
      </c>
      <c r="BI114" s="2">
        <v>2269913</v>
      </c>
      <c r="BJ114" s="2">
        <v>0</v>
      </c>
      <c r="BK114" s="2">
        <v>2269913</v>
      </c>
      <c r="BL114" s="2">
        <v>522152</v>
      </c>
      <c r="BM114" s="2">
        <v>1747761</v>
      </c>
      <c r="BN114" s="2">
        <v>660165</v>
      </c>
      <c r="BO114" s="2">
        <v>1087596</v>
      </c>
      <c r="BP114" s="2">
        <v>5221.32</v>
      </c>
      <c r="BQ114" s="2">
        <v>193.89</v>
      </c>
      <c r="BR114" s="2">
        <v>1012362</v>
      </c>
      <c r="BS114" s="2">
        <v>0</v>
      </c>
      <c r="BT114" s="2">
        <v>0</v>
      </c>
      <c r="BU114" s="2">
        <v>522152</v>
      </c>
      <c r="BV114" s="2">
        <v>660165</v>
      </c>
      <c r="BW114" s="2">
        <v>0</v>
      </c>
      <c r="BX114" s="2">
        <v>135511</v>
      </c>
      <c r="BY114" s="2">
        <v>135511</v>
      </c>
      <c r="BZ114" s="2">
        <v>0</v>
      </c>
      <c r="CA114" s="2">
        <v>1087596</v>
      </c>
      <c r="CB114" s="2" t="b">
        <v>0</v>
      </c>
      <c r="CC114" s="2">
        <v>0</v>
      </c>
      <c r="CD114" s="2">
        <v>12023.76</v>
      </c>
      <c r="CE114" s="2">
        <v>11055.36</v>
      </c>
      <c r="CF114" s="2">
        <v>11382.55</v>
      </c>
      <c r="CG114" s="2">
        <v>13534.55</v>
      </c>
      <c r="CH114" s="4">
        <v>45327.530324074076</v>
      </c>
      <c r="CI114" s="4">
        <v>73415</v>
      </c>
    </row>
    <row r="115" spans="1:87" x14ac:dyDescent="0.35">
      <c r="A115" s="5">
        <v>175</v>
      </c>
      <c r="B115" s="3" t="s">
        <v>228</v>
      </c>
      <c r="C115" s="3" t="s">
        <v>235</v>
      </c>
      <c r="D115" s="2" t="s">
        <v>236</v>
      </c>
      <c r="E115" s="2">
        <v>9166</v>
      </c>
      <c r="F115" s="2">
        <v>9304</v>
      </c>
      <c r="G115" s="2">
        <v>9580</v>
      </c>
      <c r="H115" s="2">
        <v>11102</v>
      </c>
      <c r="I115" s="2">
        <v>1.0822000000000001</v>
      </c>
      <c r="J115" s="2">
        <v>9919</v>
      </c>
      <c r="K115" s="2">
        <v>10069</v>
      </c>
      <c r="L115" s="2">
        <v>10367</v>
      </c>
      <c r="M115" s="2">
        <v>12015</v>
      </c>
      <c r="N115" s="2">
        <v>1.1040000000000001</v>
      </c>
      <c r="O115" s="2">
        <v>1.026</v>
      </c>
      <c r="P115" s="2">
        <v>10951</v>
      </c>
      <c r="Q115" s="2">
        <v>12327</v>
      </c>
      <c r="R115" s="2">
        <v>0</v>
      </c>
      <c r="S115" s="2">
        <v>0</v>
      </c>
      <c r="T115" s="2">
        <v>20.02</v>
      </c>
      <c r="U115" s="2">
        <v>2.16</v>
      </c>
      <c r="V115" s="2">
        <v>22.18</v>
      </c>
      <c r="W115" s="2">
        <v>30.22</v>
      </c>
      <c r="X115" s="2">
        <v>22.05</v>
      </c>
      <c r="Y115" s="2">
        <v>33.909999999999997</v>
      </c>
      <c r="Z115" s="2">
        <v>52.75</v>
      </c>
      <c r="AA115" s="2">
        <v>138.93</v>
      </c>
      <c r="AB115" s="2">
        <v>0</v>
      </c>
      <c r="AC115" s="2">
        <v>0</v>
      </c>
      <c r="AD115" s="2">
        <v>207547</v>
      </c>
      <c r="AE115" s="2">
        <v>26626</v>
      </c>
      <c r="AF115" s="2">
        <v>234173</v>
      </c>
      <c r="AG115" s="2">
        <v>0.70820000000000005</v>
      </c>
      <c r="AH115" s="2">
        <v>0.2</v>
      </c>
      <c r="AI115" s="2">
        <v>46874</v>
      </c>
      <c r="AJ115" s="2">
        <v>31447</v>
      </c>
      <c r="AK115" s="2">
        <v>49793</v>
      </c>
      <c r="AL115" s="2">
        <v>92101</v>
      </c>
      <c r="AM115" s="2">
        <v>220215</v>
      </c>
      <c r="AN115" s="2">
        <v>0.70820000000000005</v>
      </c>
      <c r="AO115" s="2">
        <v>0.15820000000000001</v>
      </c>
      <c r="AP115" s="2">
        <v>0.65</v>
      </c>
      <c r="AQ115" s="2">
        <v>34030</v>
      </c>
      <c r="AR115" s="2">
        <v>22830</v>
      </c>
      <c r="AS115" s="2">
        <v>36149</v>
      </c>
      <c r="AT115" s="2">
        <v>66865</v>
      </c>
      <c r="AU115" s="2">
        <v>159874</v>
      </c>
      <c r="AV115" s="2">
        <v>614262</v>
      </c>
      <c r="AW115" s="2">
        <v>1937824</v>
      </c>
      <c r="AX115" s="2">
        <v>0</v>
      </c>
      <c r="AY115" s="2">
        <v>83384</v>
      </c>
      <c r="AZ115" s="2">
        <v>90238</v>
      </c>
      <c r="BA115" s="2">
        <v>0</v>
      </c>
      <c r="BB115" s="2">
        <v>0</v>
      </c>
      <c r="BC115" s="2">
        <v>0</v>
      </c>
      <c r="BD115" s="2">
        <v>2813</v>
      </c>
      <c r="BE115" s="2">
        <v>3044</v>
      </c>
      <c r="BF115" s="2">
        <v>3.17</v>
      </c>
      <c r="BG115" s="2">
        <v>9649</v>
      </c>
      <c r="BH115" s="2">
        <v>2037711</v>
      </c>
      <c r="BI115" s="2">
        <v>2651973</v>
      </c>
      <c r="BJ115" s="2">
        <v>0</v>
      </c>
      <c r="BK115" s="2">
        <v>2651973</v>
      </c>
      <c r="BL115" s="2">
        <v>1737393</v>
      </c>
      <c r="BM115" s="2">
        <v>914580</v>
      </c>
      <c r="BN115" s="2">
        <v>27786</v>
      </c>
      <c r="BO115" s="2">
        <v>886794</v>
      </c>
      <c r="BP115" s="2">
        <v>3662.96</v>
      </c>
      <c r="BQ115" s="2">
        <v>138.93</v>
      </c>
      <c r="BR115" s="2">
        <v>508895</v>
      </c>
      <c r="BS115" s="2">
        <v>823449</v>
      </c>
      <c r="BT115" s="2">
        <v>0</v>
      </c>
      <c r="BU115" s="2">
        <v>1737393</v>
      </c>
      <c r="BV115" s="2">
        <v>27786</v>
      </c>
      <c r="BW115" s="2">
        <v>0</v>
      </c>
      <c r="BX115" s="2">
        <v>392075</v>
      </c>
      <c r="BY115" s="2">
        <v>392075</v>
      </c>
      <c r="BZ115" s="2">
        <v>0</v>
      </c>
      <c r="CA115" s="2">
        <v>886794</v>
      </c>
      <c r="CB115" s="2" t="b">
        <v>0</v>
      </c>
      <c r="CC115" s="2">
        <v>0</v>
      </c>
      <c r="CD115" s="2">
        <v>13628.19</v>
      </c>
      <c r="CE115" s="2">
        <v>12530.57</v>
      </c>
      <c r="CF115" s="2">
        <v>12901.42</v>
      </c>
      <c r="CG115" s="2">
        <v>15340.58</v>
      </c>
      <c r="CH115" s="4">
        <v>45327.530335648145</v>
      </c>
      <c r="CI115" s="4">
        <v>73415</v>
      </c>
    </row>
    <row r="116" spans="1:87" x14ac:dyDescent="0.35">
      <c r="A116" s="5">
        <v>176</v>
      </c>
      <c r="B116" s="3" t="s">
        <v>228</v>
      </c>
      <c r="C116" s="3" t="s">
        <v>237</v>
      </c>
      <c r="D116" s="2" t="s">
        <v>238</v>
      </c>
      <c r="E116" s="2">
        <v>9166</v>
      </c>
      <c r="F116" s="2">
        <v>9304</v>
      </c>
      <c r="G116" s="2">
        <v>9580</v>
      </c>
      <c r="H116" s="2">
        <v>11102</v>
      </c>
      <c r="I116" s="2">
        <v>1.0822000000000001</v>
      </c>
      <c r="J116" s="2">
        <v>9919</v>
      </c>
      <c r="K116" s="2">
        <v>10069</v>
      </c>
      <c r="L116" s="2">
        <v>10367</v>
      </c>
      <c r="M116" s="2">
        <v>12015</v>
      </c>
      <c r="N116" s="2">
        <v>1.1040000000000001</v>
      </c>
      <c r="O116" s="2">
        <v>1.026</v>
      </c>
      <c r="P116" s="2">
        <v>10951</v>
      </c>
      <c r="Q116" s="2">
        <v>12327</v>
      </c>
      <c r="R116" s="2">
        <v>0</v>
      </c>
      <c r="S116" s="2">
        <v>0</v>
      </c>
      <c r="T116" s="2">
        <v>3.26</v>
      </c>
      <c r="U116" s="2">
        <v>1.83</v>
      </c>
      <c r="V116" s="2">
        <v>5.09</v>
      </c>
      <c r="W116" s="2">
        <v>26.03</v>
      </c>
      <c r="X116" s="2">
        <v>19.260000000000002</v>
      </c>
      <c r="Y116" s="2">
        <v>16.41</v>
      </c>
      <c r="Z116" s="2">
        <v>19.55</v>
      </c>
      <c r="AA116" s="2">
        <v>81.25</v>
      </c>
      <c r="AB116" s="2">
        <v>0</v>
      </c>
      <c r="AC116" s="2">
        <v>0</v>
      </c>
      <c r="AD116" s="2">
        <v>33796</v>
      </c>
      <c r="AE116" s="2">
        <v>22558</v>
      </c>
      <c r="AF116" s="2">
        <v>56354</v>
      </c>
      <c r="AG116" s="2">
        <v>0.61480000000000001</v>
      </c>
      <c r="AH116" s="2">
        <v>0.2</v>
      </c>
      <c r="AI116" s="2">
        <v>35050</v>
      </c>
      <c r="AJ116" s="2">
        <v>23846</v>
      </c>
      <c r="AK116" s="2">
        <v>20918</v>
      </c>
      <c r="AL116" s="2">
        <v>29632</v>
      </c>
      <c r="AM116" s="2">
        <v>109446</v>
      </c>
      <c r="AN116" s="2">
        <v>0.61480000000000001</v>
      </c>
      <c r="AO116" s="2">
        <v>6.4799999999999996E-2</v>
      </c>
      <c r="AP116" s="2">
        <v>0.65</v>
      </c>
      <c r="AQ116" s="2">
        <v>12006</v>
      </c>
      <c r="AR116" s="2">
        <v>8168</v>
      </c>
      <c r="AS116" s="2">
        <v>7166</v>
      </c>
      <c r="AT116" s="2">
        <v>10151</v>
      </c>
      <c r="AU116" s="2">
        <v>37491</v>
      </c>
      <c r="AV116" s="2">
        <v>203291</v>
      </c>
      <c r="AW116" s="2">
        <v>1550099</v>
      </c>
      <c r="AX116" s="2">
        <v>0</v>
      </c>
      <c r="AY116" s="2">
        <v>97048</v>
      </c>
      <c r="AZ116" s="2">
        <v>105025</v>
      </c>
      <c r="BA116" s="2">
        <v>0</v>
      </c>
      <c r="BB116" s="2">
        <v>0</v>
      </c>
      <c r="BC116" s="2">
        <v>0</v>
      </c>
      <c r="BD116" s="2">
        <v>2813</v>
      </c>
      <c r="BE116" s="2">
        <v>3044</v>
      </c>
      <c r="BF116" s="2">
        <v>1.79</v>
      </c>
      <c r="BG116" s="2">
        <v>5449</v>
      </c>
      <c r="BH116" s="2">
        <v>1660573</v>
      </c>
      <c r="BI116" s="2">
        <v>1863864</v>
      </c>
      <c r="BJ116" s="2">
        <v>0</v>
      </c>
      <c r="BK116" s="2">
        <v>1863864</v>
      </c>
      <c r="BL116" s="2">
        <v>467075</v>
      </c>
      <c r="BM116" s="2">
        <v>1396789</v>
      </c>
      <c r="BN116" s="2">
        <v>527838</v>
      </c>
      <c r="BO116" s="2">
        <v>868951</v>
      </c>
      <c r="BP116" s="2">
        <v>917.72</v>
      </c>
      <c r="BQ116" s="2">
        <v>81.25</v>
      </c>
      <c r="BR116" s="2">
        <v>74565</v>
      </c>
      <c r="BS116" s="2">
        <v>869799</v>
      </c>
      <c r="BT116" s="2">
        <v>0</v>
      </c>
      <c r="BU116" s="2">
        <v>467075</v>
      </c>
      <c r="BV116" s="2">
        <v>527838</v>
      </c>
      <c r="BW116" s="2">
        <v>0</v>
      </c>
      <c r="BX116" s="2">
        <v>462941</v>
      </c>
      <c r="BY116" s="2">
        <v>462941</v>
      </c>
      <c r="BZ116" s="2">
        <v>0</v>
      </c>
      <c r="CA116" s="2">
        <v>868951</v>
      </c>
      <c r="CB116" s="2" t="b">
        <v>0</v>
      </c>
      <c r="CC116" s="2">
        <v>0</v>
      </c>
      <c r="CD116" s="2">
        <v>12758.79</v>
      </c>
      <c r="CE116" s="2">
        <v>11731.19</v>
      </c>
      <c r="CF116" s="2">
        <v>12078.38</v>
      </c>
      <c r="CG116" s="2">
        <v>14361.94</v>
      </c>
      <c r="CH116" s="4">
        <v>45327.530462962961</v>
      </c>
      <c r="CI116" s="4">
        <v>73415</v>
      </c>
    </row>
    <row r="117" spans="1:87" x14ac:dyDescent="0.35">
      <c r="A117" s="5">
        <v>177</v>
      </c>
      <c r="B117" s="3" t="s">
        <v>228</v>
      </c>
      <c r="C117" s="3" t="s">
        <v>239</v>
      </c>
      <c r="D117" s="2" t="s">
        <v>240</v>
      </c>
      <c r="E117" s="2">
        <v>9166</v>
      </c>
      <c r="F117" s="2">
        <v>9304</v>
      </c>
      <c r="G117" s="2">
        <v>9580</v>
      </c>
      <c r="H117" s="2">
        <v>11102</v>
      </c>
      <c r="I117" s="2">
        <v>1.0822000000000001</v>
      </c>
      <c r="J117" s="2">
        <v>9919</v>
      </c>
      <c r="K117" s="2">
        <v>10069</v>
      </c>
      <c r="L117" s="2">
        <v>10367</v>
      </c>
      <c r="M117" s="2">
        <v>12015</v>
      </c>
      <c r="N117" s="2">
        <v>1.1040000000000001</v>
      </c>
      <c r="O117" s="2">
        <v>1.026</v>
      </c>
      <c r="P117" s="2">
        <v>10951</v>
      </c>
      <c r="Q117" s="2">
        <v>12327</v>
      </c>
      <c r="R117" s="2">
        <v>390.44</v>
      </c>
      <c r="S117" s="2">
        <v>286.92</v>
      </c>
      <c r="T117" s="2">
        <v>198.32</v>
      </c>
      <c r="U117" s="2">
        <v>479.07</v>
      </c>
      <c r="V117" s="2">
        <v>1354.75</v>
      </c>
      <c r="W117" s="2">
        <v>390.44</v>
      </c>
      <c r="X117" s="2">
        <v>286.92</v>
      </c>
      <c r="Y117" s="2">
        <v>198.32</v>
      </c>
      <c r="Z117" s="2">
        <v>479.07</v>
      </c>
      <c r="AA117" s="2">
        <v>1354.75</v>
      </c>
      <c r="AB117" s="2">
        <v>4275708</v>
      </c>
      <c r="AC117" s="2">
        <v>2888997</v>
      </c>
      <c r="AD117" s="2">
        <v>2055983</v>
      </c>
      <c r="AE117" s="2">
        <v>5905496</v>
      </c>
      <c r="AF117" s="2">
        <v>15126184</v>
      </c>
      <c r="AG117" s="2">
        <v>0.81220000000000003</v>
      </c>
      <c r="AH117" s="2">
        <v>0.2</v>
      </c>
      <c r="AI117" s="2">
        <v>694546</v>
      </c>
      <c r="AJ117" s="2">
        <v>469289</v>
      </c>
      <c r="AK117" s="2">
        <v>333974</v>
      </c>
      <c r="AL117" s="2">
        <v>959289</v>
      </c>
      <c r="AM117" s="2">
        <v>2457098</v>
      </c>
      <c r="AN117" s="2">
        <v>0.81220000000000003</v>
      </c>
      <c r="AO117" s="2">
        <v>0.26219999999999999</v>
      </c>
      <c r="AP117" s="2">
        <v>0.65</v>
      </c>
      <c r="AQ117" s="2">
        <v>728709</v>
      </c>
      <c r="AR117" s="2">
        <v>492372</v>
      </c>
      <c r="AS117" s="2">
        <v>350401</v>
      </c>
      <c r="AT117" s="2">
        <v>1006474</v>
      </c>
      <c r="AU117" s="2">
        <v>2577956</v>
      </c>
      <c r="AV117" s="2">
        <v>20161238</v>
      </c>
      <c r="AW117" s="2">
        <v>0</v>
      </c>
      <c r="AX117" s="2">
        <v>0</v>
      </c>
      <c r="AY117" s="2">
        <v>121326</v>
      </c>
      <c r="AZ117" s="2">
        <v>131299</v>
      </c>
      <c r="BA117" s="2">
        <v>0</v>
      </c>
      <c r="BB117" s="2">
        <v>0</v>
      </c>
      <c r="BC117" s="2">
        <v>0</v>
      </c>
      <c r="BD117" s="2">
        <v>2813</v>
      </c>
      <c r="BE117" s="2">
        <v>3044</v>
      </c>
      <c r="BF117" s="2">
        <v>24.37</v>
      </c>
      <c r="BG117" s="2">
        <v>74182</v>
      </c>
      <c r="BH117" s="2">
        <v>205481</v>
      </c>
      <c r="BI117" s="2">
        <v>20366719</v>
      </c>
      <c r="BJ117" s="2">
        <v>0</v>
      </c>
      <c r="BK117" s="2">
        <v>20366719</v>
      </c>
      <c r="BL117" s="2">
        <v>5736825</v>
      </c>
      <c r="BM117" s="2">
        <v>14629894</v>
      </c>
      <c r="BN117" s="2">
        <v>4121285</v>
      </c>
      <c r="BO117" s="2">
        <v>10508609</v>
      </c>
      <c r="BP117" s="2">
        <v>5440.99</v>
      </c>
      <c r="BQ117" s="2">
        <v>1354.75</v>
      </c>
      <c r="BR117" s="2">
        <v>7371181</v>
      </c>
      <c r="BS117" s="2">
        <v>0</v>
      </c>
      <c r="BT117" s="2">
        <v>0</v>
      </c>
      <c r="BU117" s="2">
        <v>5736825</v>
      </c>
      <c r="BV117" s="2">
        <v>4121285</v>
      </c>
      <c r="BW117" s="2">
        <v>0</v>
      </c>
      <c r="BX117" s="2">
        <v>1498277</v>
      </c>
      <c r="BY117" s="2">
        <v>1498277</v>
      </c>
      <c r="BZ117" s="2">
        <v>0</v>
      </c>
      <c r="CA117" s="2">
        <v>10508609</v>
      </c>
      <c r="CB117" s="2" t="b">
        <v>0</v>
      </c>
      <c r="CC117" s="2">
        <v>0</v>
      </c>
      <c r="CD117" s="2">
        <v>14596.26</v>
      </c>
      <c r="CE117" s="2">
        <v>13420.67</v>
      </c>
      <c r="CF117" s="2">
        <v>13817.86</v>
      </c>
      <c r="CG117" s="2">
        <v>16430.29</v>
      </c>
      <c r="CH117" s="4">
        <v>45327.530532407407</v>
      </c>
      <c r="CI117" s="4">
        <v>73415</v>
      </c>
    </row>
    <row r="118" spans="1:87" x14ac:dyDescent="0.35">
      <c r="A118" s="5">
        <v>178</v>
      </c>
      <c r="B118" s="3" t="s">
        <v>228</v>
      </c>
      <c r="C118" s="3" t="s">
        <v>241</v>
      </c>
      <c r="D118" s="2" t="s">
        <v>242</v>
      </c>
      <c r="E118" s="2">
        <v>9166</v>
      </c>
      <c r="F118" s="2">
        <v>9304</v>
      </c>
      <c r="G118" s="2">
        <v>9580</v>
      </c>
      <c r="H118" s="2">
        <v>11102</v>
      </c>
      <c r="I118" s="2">
        <v>1.0822000000000001</v>
      </c>
      <c r="J118" s="2">
        <v>9919</v>
      </c>
      <c r="K118" s="2">
        <v>10069</v>
      </c>
      <c r="L118" s="2">
        <v>10367</v>
      </c>
      <c r="M118" s="2">
        <v>12015</v>
      </c>
      <c r="N118" s="2">
        <v>1.1040000000000001</v>
      </c>
      <c r="O118" s="2">
        <v>1.026</v>
      </c>
      <c r="P118" s="2">
        <v>10951</v>
      </c>
      <c r="Q118" s="2">
        <v>12327</v>
      </c>
      <c r="R118" s="2">
        <v>622.14</v>
      </c>
      <c r="S118" s="2">
        <v>452.15</v>
      </c>
      <c r="T118" s="2">
        <v>329.81</v>
      </c>
      <c r="U118" s="2">
        <v>773.76</v>
      </c>
      <c r="V118" s="2">
        <v>2177.86</v>
      </c>
      <c r="W118" s="2">
        <v>622.14</v>
      </c>
      <c r="X118" s="2">
        <v>452.15</v>
      </c>
      <c r="Y118" s="2">
        <v>329.81</v>
      </c>
      <c r="Z118" s="2">
        <v>773.76</v>
      </c>
      <c r="AA118" s="2">
        <v>2177.86</v>
      </c>
      <c r="AB118" s="2">
        <v>6813055</v>
      </c>
      <c r="AC118" s="2">
        <v>4552698</v>
      </c>
      <c r="AD118" s="2">
        <v>3419140</v>
      </c>
      <c r="AE118" s="2">
        <v>9538140</v>
      </c>
      <c r="AF118" s="2">
        <v>24323033</v>
      </c>
      <c r="AG118" s="2">
        <v>0.83399999999999996</v>
      </c>
      <c r="AH118" s="2">
        <v>0.2</v>
      </c>
      <c r="AI118" s="2">
        <v>1136418</v>
      </c>
      <c r="AJ118" s="2">
        <v>759390</v>
      </c>
      <c r="AK118" s="2">
        <v>570313</v>
      </c>
      <c r="AL118" s="2">
        <v>1590962</v>
      </c>
      <c r="AM118" s="2">
        <v>4057083</v>
      </c>
      <c r="AN118" s="2">
        <v>0.83399999999999996</v>
      </c>
      <c r="AO118" s="2">
        <v>0.28399999999999997</v>
      </c>
      <c r="AP118" s="2">
        <v>0.65</v>
      </c>
      <c r="AQ118" s="2">
        <v>1257690</v>
      </c>
      <c r="AR118" s="2">
        <v>840428</v>
      </c>
      <c r="AS118" s="2">
        <v>631173</v>
      </c>
      <c r="AT118" s="2">
        <v>1760741</v>
      </c>
      <c r="AU118" s="2">
        <v>4490032</v>
      </c>
      <c r="AV118" s="2">
        <v>32870148</v>
      </c>
      <c r="AW118" s="2">
        <v>0</v>
      </c>
      <c r="AX118" s="2">
        <v>39598</v>
      </c>
      <c r="AY118" s="2">
        <v>208378</v>
      </c>
      <c r="AZ118" s="2">
        <v>225507</v>
      </c>
      <c r="BA118" s="2">
        <v>0</v>
      </c>
      <c r="BB118" s="2">
        <v>0</v>
      </c>
      <c r="BC118" s="2">
        <v>0</v>
      </c>
      <c r="BD118" s="2">
        <v>2813</v>
      </c>
      <c r="BE118" s="2">
        <v>3044</v>
      </c>
      <c r="BF118" s="2">
        <v>67.83</v>
      </c>
      <c r="BG118" s="2">
        <v>206475</v>
      </c>
      <c r="BH118" s="2">
        <v>471580</v>
      </c>
      <c r="BI118" s="2">
        <v>33341728</v>
      </c>
      <c r="BJ118" s="2">
        <v>0</v>
      </c>
      <c r="BK118" s="2">
        <v>33341728</v>
      </c>
      <c r="BL118" s="2">
        <v>6876768</v>
      </c>
      <c r="BM118" s="2">
        <v>26464960</v>
      </c>
      <c r="BN118" s="2">
        <v>7691257</v>
      </c>
      <c r="BO118" s="2">
        <v>18773703</v>
      </c>
      <c r="BP118" s="2">
        <v>5415.66</v>
      </c>
      <c r="BQ118" s="2">
        <v>2177.86</v>
      </c>
      <c r="BR118" s="2">
        <v>11794549</v>
      </c>
      <c r="BS118" s="2">
        <v>0</v>
      </c>
      <c r="BT118" s="2">
        <v>0</v>
      </c>
      <c r="BU118" s="2">
        <v>6876768</v>
      </c>
      <c r="BV118" s="2">
        <v>7691257</v>
      </c>
      <c r="BW118" s="2">
        <v>0</v>
      </c>
      <c r="BX118" s="2">
        <v>2306996</v>
      </c>
      <c r="BY118" s="2">
        <v>2306996</v>
      </c>
      <c r="BZ118" s="2">
        <v>0</v>
      </c>
      <c r="CA118" s="2">
        <v>18773703</v>
      </c>
      <c r="CB118" s="2" t="b">
        <v>0</v>
      </c>
      <c r="CC118" s="2">
        <v>0</v>
      </c>
      <c r="CD118" s="2">
        <v>14799.18</v>
      </c>
      <c r="CE118" s="2">
        <v>13607.25</v>
      </c>
      <c r="CF118" s="2">
        <v>14009.96</v>
      </c>
      <c r="CG118" s="2">
        <v>16658.71</v>
      </c>
      <c r="CH118" s="4">
        <v>45327.530289351853</v>
      </c>
      <c r="CI118" s="4">
        <v>73415</v>
      </c>
    </row>
    <row r="119" spans="1:87" x14ac:dyDescent="0.35">
      <c r="A119" s="5">
        <v>12152</v>
      </c>
      <c r="B119" s="3" t="s">
        <v>228</v>
      </c>
      <c r="C119" s="3" t="s">
        <v>243</v>
      </c>
      <c r="D119" s="2" t="s">
        <v>244</v>
      </c>
      <c r="E119" s="2">
        <v>9166</v>
      </c>
      <c r="F119" s="2">
        <v>9304</v>
      </c>
      <c r="G119" s="2">
        <v>9580</v>
      </c>
      <c r="H119" s="2">
        <v>11102</v>
      </c>
      <c r="I119" s="2">
        <v>1.0822000000000001</v>
      </c>
      <c r="J119" s="2">
        <v>9919</v>
      </c>
      <c r="K119" s="2">
        <v>10069</v>
      </c>
      <c r="L119" s="2">
        <v>10367</v>
      </c>
      <c r="M119" s="2">
        <v>12015</v>
      </c>
      <c r="N119" s="2">
        <v>1.1040000000000001</v>
      </c>
      <c r="O119" s="2">
        <v>1.026</v>
      </c>
      <c r="P119" s="2">
        <v>10951</v>
      </c>
      <c r="Q119" s="2">
        <v>12327</v>
      </c>
      <c r="R119" s="2">
        <v>169.16</v>
      </c>
      <c r="S119" s="2">
        <v>132.12</v>
      </c>
      <c r="T119" s="2">
        <v>93.22</v>
      </c>
      <c r="U119" s="2">
        <v>298.86</v>
      </c>
      <c r="V119" s="2">
        <v>693.36</v>
      </c>
      <c r="W119" s="2">
        <v>169.16</v>
      </c>
      <c r="X119" s="2">
        <v>132.12</v>
      </c>
      <c r="Y119" s="2">
        <v>93.22</v>
      </c>
      <c r="Z119" s="2">
        <v>298.86</v>
      </c>
      <c r="AA119" s="2">
        <v>693.36</v>
      </c>
      <c r="AB119" s="2">
        <v>1852471</v>
      </c>
      <c r="AC119" s="2">
        <v>1330316</v>
      </c>
      <c r="AD119" s="2">
        <v>966412</v>
      </c>
      <c r="AE119" s="2">
        <v>3684047</v>
      </c>
      <c r="AF119" s="2">
        <v>7833246</v>
      </c>
      <c r="AG119" s="2">
        <v>0.84540000000000004</v>
      </c>
      <c r="AH119" s="2">
        <v>0.2</v>
      </c>
      <c r="AI119" s="2">
        <v>313216</v>
      </c>
      <c r="AJ119" s="2">
        <v>224930</v>
      </c>
      <c r="AK119" s="2">
        <v>163401</v>
      </c>
      <c r="AL119" s="2">
        <v>622899</v>
      </c>
      <c r="AM119" s="2">
        <v>1324446</v>
      </c>
      <c r="AN119" s="2">
        <v>0.84540000000000004</v>
      </c>
      <c r="AO119" s="2">
        <v>0.2954</v>
      </c>
      <c r="AP119" s="2">
        <v>0.65</v>
      </c>
      <c r="AQ119" s="2">
        <v>355693</v>
      </c>
      <c r="AR119" s="2">
        <v>255434</v>
      </c>
      <c r="AS119" s="2">
        <v>185561</v>
      </c>
      <c r="AT119" s="2">
        <v>707374</v>
      </c>
      <c r="AU119" s="2">
        <v>1504062</v>
      </c>
      <c r="AV119" s="2">
        <v>10661754</v>
      </c>
      <c r="AW119" s="2">
        <v>0</v>
      </c>
      <c r="AX119" s="2">
        <v>39902</v>
      </c>
      <c r="AY119" s="2">
        <v>43154</v>
      </c>
      <c r="AZ119" s="2">
        <v>46701</v>
      </c>
      <c r="BA119" s="2">
        <v>0</v>
      </c>
      <c r="BB119" s="2">
        <v>0</v>
      </c>
      <c r="BC119" s="2">
        <v>0</v>
      </c>
      <c r="BD119" s="2">
        <v>2813</v>
      </c>
      <c r="BE119" s="2">
        <v>3044</v>
      </c>
      <c r="BF119" s="2">
        <v>9.5299999999999994</v>
      </c>
      <c r="BG119" s="2">
        <v>29009</v>
      </c>
      <c r="BH119" s="2">
        <v>115612</v>
      </c>
      <c r="BI119" s="2">
        <v>10777366</v>
      </c>
      <c r="BJ119" s="2">
        <v>0</v>
      </c>
      <c r="BK119" s="2">
        <v>10777366</v>
      </c>
      <c r="BL119" s="2">
        <v>2058134</v>
      </c>
      <c r="BM119" s="2">
        <v>8719232</v>
      </c>
      <c r="BN119" s="2">
        <v>2611652</v>
      </c>
      <c r="BO119" s="2">
        <v>6107580</v>
      </c>
      <c r="BP119" s="2">
        <v>5776.15</v>
      </c>
      <c r="BQ119" s="2">
        <v>693.36</v>
      </c>
      <c r="BR119" s="2">
        <v>4004951</v>
      </c>
      <c r="BS119" s="2">
        <v>0</v>
      </c>
      <c r="BT119" s="2">
        <v>0</v>
      </c>
      <c r="BU119" s="2">
        <v>2058134</v>
      </c>
      <c r="BV119" s="2">
        <v>2611652</v>
      </c>
      <c r="BW119" s="2">
        <v>0</v>
      </c>
      <c r="BX119" s="2">
        <v>997927</v>
      </c>
      <c r="BY119" s="2">
        <v>997927</v>
      </c>
      <c r="BZ119" s="2">
        <v>0</v>
      </c>
      <c r="CA119" s="2">
        <v>6107580</v>
      </c>
      <c r="CB119" s="2" t="b">
        <v>0</v>
      </c>
      <c r="CC119" s="2">
        <v>0</v>
      </c>
      <c r="CD119" s="2">
        <v>14905.3</v>
      </c>
      <c r="CE119" s="2">
        <v>13704.82</v>
      </c>
      <c r="CF119" s="2">
        <v>14110.42</v>
      </c>
      <c r="CG119" s="2">
        <v>16778.16</v>
      </c>
      <c r="CH119" s="4">
        <v>45327.530092592591</v>
      </c>
      <c r="CI119" s="4">
        <v>73415</v>
      </c>
    </row>
    <row r="120" spans="1:87" x14ac:dyDescent="0.35">
      <c r="A120" s="5">
        <v>179</v>
      </c>
      <c r="B120" s="3" t="s">
        <v>245</v>
      </c>
      <c r="C120" s="3" t="s">
        <v>246</v>
      </c>
      <c r="D120" s="2" t="s">
        <v>247</v>
      </c>
      <c r="E120" s="2">
        <v>9166</v>
      </c>
      <c r="F120" s="2">
        <v>9304</v>
      </c>
      <c r="G120" s="2">
        <v>9580</v>
      </c>
      <c r="H120" s="2">
        <v>11102</v>
      </c>
      <c r="I120" s="2">
        <v>1.0822000000000001</v>
      </c>
      <c r="J120" s="2">
        <v>9919</v>
      </c>
      <c r="K120" s="2">
        <v>10069</v>
      </c>
      <c r="L120" s="2">
        <v>10367</v>
      </c>
      <c r="M120" s="2">
        <v>12015</v>
      </c>
      <c r="N120" s="2">
        <v>1.1040000000000001</v>
      </c>
      <c r="O120" s="2">
        <v>1.026</v>
      </c>
      <c r="P120" s="2">
        <v>10951</v>
      </c>
      <c r="Q120" s="2">
        <v>12327</v>
      </c>
      <c r="R120" s="2">
        <v>174.39</v>
      </c>
      <c r="S120" s="2">
        <v>153.44999999999999</v>
      </c>
      <c r="T120" s="2">
        <v>140.12</v>
      </c>
      <c r="U120" s="2">
        <v>0</v>
      </c>
      <c r="V120" s="2">
        <v>467.96</v>
      </c>
      <c r="W120" s="2">
        <v>174.39</v>
      </c>
      <c r="X120" s="2">
        <v>153.44999999999999</v>
      </c>
      <c r="Y120" s="2">
        <v>140.12</v>
      </c>
      <c r="Z120" s="2">
        <v>0</v>
      </c>
      <c r="AA120" s="2">
        <v>467.96</v>
      </c>
      <c r="AB120" s="2">
        <v>1909745</v>
      </c>
      <c r="AC120" s="2">
        <v>1545088</v>
      </c>
      <c r="AD120" s="2">
        <v>1452624</v>
      </c>
      <c r="AE120" s="2">
        <v>0</v>
      </c>
      <c r="AF120" s="2">
        <v>4907457</v>
      </c>
      <c r="AG120" s="2">
        <v>0.68740000000000001</v>
      </c>
      <c r="AH120" s="2">
        <v>0.2</v>
      </c>
      <c r="AI120" s="2">
        <v>262552</v>
      </c>
      <c r="AJ120" s="2">
        <v>212419</v>
      </c>
      <c r="AK120" s="2">
        <v>199707</v>
      </c>
      <c r="AL120" s="2">
        <v>0</v>
      </c>
      <c r="AM120" s="2">
        <v>674678</v>
      </c>
      <c r="AN120" s="2">
        <v>0.68740000000000001</v>
      </c>
      <c r="AO120" s="2">
        <v>0.13739999999999999</v>
      </c>
      <c r="AP120" s="2">
        <v>0.65</v>
      </c>
      <c r="AQ120" s="2">
        <v>170559</v>
      </c>
      <c r="AR120" s="2">
        <v>137992</v>
      </c>
      <c r="AS120" s="2">
        <v>129734</v>
      </c>
      <c r="AT120" s="2">
        <v>0</v>
      </c>
      <c r="AU120" s="2">
        <v>438285</v>
      </c>
      <c r="AV120" s="2">
        <v>6020420</v>
      </c>
      <c r="AW120" s="2">
        <v>0</v>
      </c>
      <c r="AX120" s="2">
        <v>0</v>
      </c>
      <c r="AY120" s="2">
        <v>148497</v>
      </c>
      <c r="AZ120" s="2">
        <v>160703</v>
      </c>
      <c r="BA120" s="2">
        <v>0</v>
      </c>
      <c r="BB120" s="2">
        <v>0</v>
      </c>
      <c r="BC120" s="2">
        <v>0</v>
      </c>
      <c r="BD120" s="2">
        <v>2813</v>
      </c>
      <c r="BE120" s="2">
        <v>3044</v>
      </c>
      <c r="BF120" s="2">
        <v>17.96</v>
      </c>
      <c r="BG120" s="2">
        <v>54670</v>
      </c>
      <c r="BH120" s="2">
        <v>215373</v>
      </c>
      <c r="BI120" s="2">
        <v>6235793</v>
      </c>
      <c r="BJ120" s="2">
        <v>0</v>
      </c>
      <c r="BK120" s="2">
        <v>6235793</v>
      </c>
      <c r="BL120" s="2">
        <v>2078332</v>
      </c>
      <c r="BM120" s="2">
        <v>4157461</v>
      </c>
      <c r="BN120" s="2">
        <v>1124199</v>
      </c>
      <c r="BO120" s="2">
        <v>3033262</v>
      </c>
      <c r="BP120" s="2">
        <v>5117.16</v>
      </c>
      <c r="BQ120" s="2">
        <v>467.96</v>
      </c>
      <c r="BR120" s="2">
        <v>2394626</v>
      </c>
      <c r="BS120" s="2">
        <v>0</v>
      </c>
      <c r="BT120" s="2">
        <v>0</v>
      </c>
      <c r="BU120" s="2">
        <v>2078332</v>
      </c>
      <c r="BV120" s="2">
        <v>1124199</v>
      </c>
      <c r="BW120" s="2">
        <v>0</v>
      </c>
      <c r="BX120" s="2">
        <v>639289</v>
      </c>
      <c r="BY120" s="2">
        <v>639289</v>
      </c>
      <c r="BZ120" s="2">
        <v>0</v>
      </c>
      <c r="CA120" s="2">
        <v>3033262</v>
      </c>
      <c r="CB120" s="2" t="b">
        <v>0</v>
      </c>
      <c r="CC120" s="2">
        <v>0</v>
      </c>
      <c r="CD120" s="2">
        <v>13434.58</v>
      </c>
      <c r="CE120" s="2">
        <v>12352.55</v>
      </c>
      <c r="CF120" s="2">
        <v>12718.13</v>
      </c>
      <c r="CG120" s="2">
        <v>15122.64</v>
      </c>
      <c r="CH120" s="4">
        <v>45327.529872685183</v>
      </c>
      <c r="CI120" s="4">
        <v>73415</v>
      </c>
    </row>
    <row r="121" spans="1:87" x14ac:dyDescent="0.35">
      <c r="A121" s="5">
        <v>180</v>
      </c>
      <c r="B121" s="3" t="s">
        <v>245</v>
      </c>
      <c r="C121" s="3" t="s">
        <v>248</v>
      </c>
      <c r="D121" s="2" t="s">
        <v>249</v>
      </c>
      <c r="E121" s="2">
        <v>9166</v>
      </c>
      <c r="F121" s="2">
        <v>9304</v>
      </c>
      <c r="G121" s="2">
        <v>9580</v>
      </c>
      <c r="H121" s="2">
        <v>11102</v>
      </c>
      <c r="I121" s="2">
        <v>1.0822000000000001</v>
      </c>
      <c r="J121" s="2">
        <v>9919</v>
      </c>
      <c r="K121" s="2">
        <v>10069</v>
      </c>
      <c r="L121" s="2">
        <v>10367</v>
      </c>
      <c r="M121" s="2">
        <v>12015</v>
      </c>
      <c r="N121" s="2">
        <v>1.1040000000000001</v>
      </c>
      <c r="O121" s="2">
        <v>1.026</v>
      </c>
      <c r="P121" s="2">
        <v>10951</v>
      </c>
      <c r="Q121" s="2">
        <v>12327</v>
      </c>
      <c r="R121" s="2">
        <v>0</v>
      </c>
      <c r="S121" s="2">
        <v>0</v>
      </c>
      <c r="T121" s="2">
        <v>0</v>
      </c>
      <c r="U121" s="2">
        <v>1464.33</v>
      </c>
      <c r="V121" s="2">
        <v>1464.33</v>
      </c>
      <c r="W121" s="2">
        <v>0</v>
      </c>
      <c r="X121" s="2">
        <v>0</v>
      </c>
      <c r="Y121" s="2">
        <v>0</v>
      </c>
      <c r="Z121" s="2">
        <v>1464.33</v>
      </c>
      <c r="AA121" s="2">
        <v>1464.33</v>
      </c>
      <c r="AB121" s="2">
        <v>0</v>
      </c>
      <c r="AC121" s="2">
        <v>0</v>
      </c>
      <c r="AD121" s="2">
        <v>0</v>
      </c>
      <c r="AE121" s="2">
        <v>18050796</v>
      </c>
      <c r="AF121" s="2">
        <v>18050796</v>
      </c>
      <c r="AG121" s="2">
        <v>0.44569999999999999</v>
      </c>
      <c r="AH121" s="2">
        <v>0.2</v>
      </c>
      <c r="AI121" s="2">
        <v>0</v>
      </c>
      <c r="AJ121" s="2">
        <v>0</v>
      </c>
      <c r="AK121" s="2">
        <v>0</v>
      </c>
      <c r="AL121" s="2">
        <v>1609048</v>
      </c>
      <c r="AM121" s="2">
        <v>1609048</v>
      </c>
      <c r="AN121" s="2">
        <v>0.44569999999999999</v>
      </c>
      <c r="AO121" s="2">
        <v>0</v>
      </c>
      <c r="AP121" s="2">
        <v>0.65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19659844</v>
      </c>
      <c r="AW121" s="2">
        <v>0</v>
      </c>
      <c r="AX121" s="2">
        <v>0</v>
      </c>
      <c r="AY121" s="2">
        <v>249023</v>
      </c>
      <c r="AZ121" s="2">
        <v>269493</v>
      </c>
      <c r="BA121" s="2">
        <v>0</v>
      </c>
      <c r="BB121" s="2">
        <v>0</v>
      </c>
      <c r="BC121" s="2">
        <v>0</v>
      </c>
      <c r="BD121" s="2">
        <v>2813</v>
      </c>
      <c r="BE121" s="2">
        <v>3044</v>
      </c>
      <c r="BF121" s="2">
        <v>0</v>
      </c>
      <c r="BG121" s="2">
        <v>0</v>
      </c>
      <c r="BH121" s="2">
        <v>269493</v>
      </c>
      <c r="BI121" s="2">
        <v>19929337</v>
      </c>
      <c r="BJ121" s="2">
        <v>0</v>
      </c>
      <c r="BK121" s="2">
        <v>19929337</v>
      </c>
      <c r="BL121" s="2">
        <v>7823276</v>
      </c>
      <c r="BM121" s="2">
        <v>12106061</v>
      </c>
      <c r="BN121" s="2">
        <v>4171095</v>
      </c>
      <c r="BO121" s="2">
        <v>7934966</v>
      </c>
      <c r="BP121" s="2">
        <v>6124.64</v>
      </c>
      <c r="BQ121" s="2">
        <v>1464.33</v>
      </c>
      <c r="BR121" s="2">
        <v>8968494</v>
      </c>
      <c r="BS121" s="2">
        <v>0</v>
      </c>
      <c r="BT121" s="2">
        <v>0</v>
      </c>
      <c r="BU121" s="2">
        <v>7823276</v>
      </c>
      <c r="BV121" s="2">
        <v>4171095</v>
      </c>
      <c r="BW121" s="2">
        <v>0</v>
      </c>
      <c r="BX121" s="2">
        <v>1866236</v>
      </c>
      <c r="BY121" s="2">
        <v>1866236</v>
      </c>
      <c r="BZ121" s="2">
        <v>0</v>
      </c>
      <c r="CA121" s="2">
        <v>7934966</v>
      </c>
      <c r="CB121" s="2" t="b">
        <v>0</v>
      </c>
      <c r="CC121" s="2">
        <v>0</v>
      </c>
      <c r="CD121" s="2">
        <v>11927.17</v>
      </c>
      <c r="CE121" s="2">
        <v>10966.55</v>
      </c>
      <c r="CF121" s="2">
        <v>11291.11</v>
      </c>
      <c r="CG121" s="2">
        <v>13425.83</v>
      </c>
      <c r="CH121" s="4">
        <v>45327.530266203707</v>
      </c>
      <c r="CI121" s="4">
        <v>73415</v>
      </c>
    </row>
    <row r="122" spans="1:87" x14ac:dyDescent="0.35">
      <c r="A122" s="5">
        <v>181</v>
      </c>
      <c r="B122" s="3" t="s">
        <v>245</v>
      </c>
      <c r="C122" s="3" t="s">
        <v>250</v>
      </c>
      <c r="D122" s="2" t="s">
        <v>251</v>
      </c>
      <c r="E122" s="2">
        <v>9166</v>
      </c>
      <c r="F122" s="2">
        <v>9304</v>
      </c>
      <c r="G122" s="2">
        <v>9580</v>
      </c>
      <c r="H122" s="2">
        <v>11102</v>
      </c>
      <c r="I122" s="2">
        <v>1.0822000000000001</v>
      </c>
      <c r="J122" s="2">
        <v>9919</v>
      </c>
      <c r="K122" s="2">
        <v>10069</v>
      </c>
      <c r="L122" s="2">
        <v>10367</v>
      </c>
      <c r="M122" s="2">
        <v>12015</v>
      </c>
      <c r="N122" s="2">
        <v>1.1040000000000001</v>
      </c>
      <c r="O122" s="2">
        <v>1.026</v>
      </c>
      <c r="P122" s="2">
        <v>10951</v>
      </c>
      <c r="Q122" s="2">
        <v>12327</v>
      </c>
      <c r="R122" s="2">
        <v>8.6199999999999992</v>
      </c>
      <c r="S122" s="2">
        <v>6.45</v>
      </c>
      <c r="T122" s="2">
        <v>2.62</v>
      </c>
      <c r="U122" s="2">
        <v>0</v>
      </c>
      <c r="V122" s="2">
        <v>17.690000000000001</v>
      </c>
      <c r="W122" s="2">
        <v>8.6199999999999992</v>
      </c>
      <c r="X122" s="2">
        <v>6.45</v>
      </c>
      <c r="Y122" s="2">
        <v>2.62</v>
      </c>
      <c r="Z122" s="2">
        <v>0</v>
      </c>
      <c r="AA122" s="2">
        <v>17.690000000000001</v>
      </c>
      <c r="AB122" s="2">
        <v>94398</v>
      </c>
      <c r="AC122" s="2">
        <v>64945</v>
      </c>
      <c r="AD122" s="2">
        <v>27162</v>
      </c>
      <c r="AE122" s="2">
        <v>0</v>
      </c>
      <c r="AF122" s="2">
        <v>186505</v>
      </c>
      <c r="AG122" s="2">
        <v>0.42859999999999998</v>
      </c>
      <c r="AH122" s="2">
        <v>0.2</v>
      </c>
      <c r="AI122" s="2">
        <v>8092</v>
      </c>
      <c r="AJ122" s="2">
        <v>5567</v>
      </c>
      <c r="AK122" s="2">
        <v>2328</v>
      </c>
      <c r="AL122" s="2">
        <v>0</v>
      </c>
      <c r="AM122" s="2">
        <v>15987</v>
      </c>
      <c r="AN122" s="2">
        <v>0.42859999999999998</v>
      </c>
      <c r="AO122" s="2">
        <v>0</v>
      </c>
      <c r="AP122" s="2">
        <v>0.65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202492</v>
      </c>
      <c r="AW122" s="2">
        <v>0</v>
      </c>
      <c r="AX122" s="2">
        <v>5885</v>
      </c>
      <c r="AY122" s="2">
        <v>35906</v>
      </c>
      <c r="AZ122" s="2">
        <v>38857</v>
      </c>
      <c r="BA122" s="2">
        <v>0</v>
      </c>
      <c r="BB122" s="2">
        <v>0</v>
      </c>
      <c r="BC122" s="2">
        <v>0</v>
      </c>
      <c r="BD122" s="2">
        <v>2813</v>
      </c>
      <c r="BE122" s="2">
        <v>3044</v>
      </c>
      <c r="BF122" s="2">
        <v>0.66</v>
      </c>
      <c r="BG122" s="2">
        <v>2009</v>
      </c>
      <c r="BH122" s="2">
        <v>46751</v>
      </c>
      <c r="BI122" s="2">
        <v>249243</v>
      </c>
      <c r="BJ122" s="2">
        <v>0</v>
      </c>
      <c r="BK122" s="2">
        <v>249243</v>
      </c>
      <c r="BL122" s="2">
        <v>231988</v>
      </c>
      <c r="BM122" s="2">
        <v>17255</v>
      </c>
      <c r="BN122" s="2">
        <v>3538</v>
      </c>
      <c r="BO122" s="2">
        <v>13717</v>
      </c>
      <c r="BP122" s="2">
        <v>57.14</v>
      </c>
      <c r="BQ122" s="2">
        <v>17.690000000000001</v>
      </c>
      <c r="BR122" s="2">
        <v>1011</v>
      </c>
      <c r="BS122" s="2">
        <v>351500</v>
      </c>
      <c r="BT122" s="2">
        <v>0</v>
      </c>
      <c r="BU122" s="2">
        <v>231988</v>
      </c>
      <c r="BV122" s="2">
        <v>3538</v>
      </c>
      <c r="BW122" s="2">
        <v>116985</v>
      </c>
      <c r="BX122" s="2">
        <v>90577</v>
      </c>
      <c r="BY122" s="2">
        <v>207562</v>
      </c>
      <c r="BZ122" s="2">
        <v>193845</v>
      </c>
      <c r="CA122" s="2">
        <v>207562</v>
      </c>
      <c r="CB122" s="2" t="b">
        <v>1</v>
      </c>
      <c r="CC122" s="2">
        <v>0</v>
      </c>
      <c r="CD122" s="2">
        <v>11889.72</v>
      </c>
      <c r="CE122" s="2">
        <v>10932.11</v>
      </c>
      <c r="CF122" s="2">
        <v>11255.66</v>
      </c>
      <c r="CG122" s="2">
        <v>13383.67</v>
      </c>
      <c r="CH122" s="4">
        <v>45327.529895833337</v>
      </c>
      <c r="CI122" s="4">
        <v>73415</v>
      </c>
    </row>
    <row r="123" spans="1:87" x14ac:dyDescent="0.35">
      <c r="A123" s="5">
        <v>182</v>
      </c>
      <c r="B123" s="3" t="s">
        <v>245</v>
      </c>
      <c r="C123" s="3" t="s">
        <v>252</v>
      </c>
      <c r="D123" s="2" t="s">
        <v>253</v>
      </c>
      <c r="E123" s="2">
        <v>9166</v>
      </c>
      <c r="F123" s="2">
        <v>9304</v>
      </c>
      <c r="G123" s="2">
        <v>9580</v>
      </c>
      <c r="H123" s="2">
        <v>11102</v>
      </c>
      <c r="I123" s="2">
        <v>1.0822000000000001</v>
      </c>
      <c r="J123" s="2">
        <v>9919</v>
      </c>
      <c r="K123" s="2">
        <v>10069</v>
      </c>
      <c r="L123" s="2">
        <v>10367</v>
      </c>
      <c r="M123" s="2">
        <v>12015</v>
      </c>
      <c r="N123" s="2">
        <v>1.1040000000000001</v>
      </c>
      <c r="O123" s="2">
        <v>1.026</v>
      </c>
      <c r="P123" s="2">
        <v>10951</v>
      </c>
      <c r="Q123" s="2">
        <v>12327</v>
      </c>
      <c r="R123" s="2">
        <v>73.290000000000006</v>
      </c>
      <c r="S123" s="2">
        <v>54.88</v>
      </c>
      <c r="T123" s="2">
        <v>37.29</v>
      </c>
      <c r="U123" s="2">
        <v>0</v>
      </c>
      <c r="V123" s="2">
        <v>165.46</v>
      </c>
      <c r="W123" s="2">
        <v>73.290000000000006</v>
      </c>
      <c r="X123" s="2">
        <v>54.88</v>
      </c>
      <c r="Y123" s="2">
        <v>37.29</v>
      </c>
      <c r="Z123" s="2">
        <v>0</v>
      </c>
      <c r="AA123" s="2">
        <v>165.46</v>
      </c>
      <c r="AB123" s="2">
        <v>802599</v>
      </c>
      <c r="AC123" s="2">
        <v>552587</v>
      </c>
      <c r="AD123" s="2">
        <v>386585</v>
      </c>
      <c r="AE123" s="2">
        <v>0</v>
      </c>
      <c r="AF123" s="2">
        <v>1741771</v>
      </c>
      <c r="AG123" s="2">
        <v>0.63549999999999995</v>
      </c>
      <c r="AH123" s="2">
        <v>0.2</v>
      </c>
      <c r="AI123" s="2">
        <v>102010</v>
      </c>
      <c r="AJ123" s="2">
        <v>70234</v>
      </c>
      <c r="AK123" s="2">
        <v>49135</v>
      </c>
      <c r="AL123" s="2">
        <v>0</v>
      </c>
      <c r="AM123" s="2">
        <v>221379</v>
      </c>
      <c r="AN123" s="2">
        <v>0.63549999999999995</v>
      </c>
      <c r="AO123" s="2">
        <v>8.5500000000000007E-2</v>
      </c>
      <c r="AP123" s="2">
        <v>0.65</v>
      </c>
      <c r="AQ123" s="2">
        <v>44604</v>
      </c>
      <c r="AR123" s="2">
        <v>30710</v>
      </c>
      <c r="AS123" s="2">
        <v>21484</v>
      </c>
      <c r="AT123" s="2">
        <v>0</v>
      </c>
      <c r="AU123" s="2">
        <v>96798</v>
      </c>
      <c r="AV123" s="2">
        <v>2059948</v>
      </c>
      <c r="AW123" s="2">
        <v>0</v>
      </c>
      <c r="AX123" s="2">
        <v>0</v>
      </c>
      <c r="AY123" s="2">
        <v>34412</v>
      </c>
      <c r="AZ123" s="2">
        <v>37241</v>
      </c>
      <c r="BA123" s="2">
        <v>0</v>
      </c>
      <c r="BB123" s="2">
        <v>0</v>
      </c>
      <c r="BC123" s="2">
        <v>7669</v>
      </c>
      <c r="BD123" s="2">
        <v>2813</v>
      </c>
      <c r="BE123" s="2">
        <v>3044</v>
      </c>
      <c r="BF123" s="2">
        <v>4.8</v>
      </c>
      <c r="BG123" s="2">
        <v>14611</v>
      </c>
      <c r="BH123" s="2">
        <v>59521</v>
      </c>
      <c r="BI123" s="2">
        <v>2119469</v>
      </c>
      <c r="BJ123" s="2">
        <v>0</v>
      </c>
      <c r="BK123" s="2">
        <v>2119469</v>
      </c>
      <c r="BL123" s="2">
        <v>1119440</v>
      </c>
      <c r="BM123" s="2">
        <v>1000029</v>
      </c>
      <c r="BN123" s="2">
        <v>46224</v>
      </c>
      <c r="BO123" s="2">
        <v>953805</v>
      </c>
      <c r="BP123" s="2">
        <v>5267.72</v>
      </c>
      <c r="BQ123" s="2">
        <v>165.46</v>
      </c>
      <c r="BR123" s="2">
        <v>871597</v>
      </c>
      <c r="BS123" s="2">
        <v>0</v>
      </c>
      <c r="BT123" s="2">
        <v>0</v>
      </c>
      <c r="BU123" s="2">
        <v>1119440</v>
      </c>
      <c r="BV123" s="2">
        <v>46224</v>
      </c>
      <c r="BW123" s="2">
        <v>0</v>
      </c>
      <c r="BX123" s="2">
        <v>217810</v>
      </c>
      <c r="BY123" s="2">
        <v>217810</v>
      </c>
      <c r="BZ123" s="2">
        <v>0</v>
      </c>
      <c r="CA123" s="2">
        <v>953805</v>
      </c>
      <c r="CB123" s="2" t="b">
        <v>0</v>
      </c>
      <c r="CC123" s="2">
        <v>0</v>
      </c>
      <c r="CD123" s="2">
        <v>12951.47</v>
      </c>
      <c r="CE123" s="2">
        <v>11908.35</v>
      </c>
      <c r="CF123" s="2">
        <v>12260.79</v>
      </c>
      <c r="CG123" s="2">
        <v>14578.83</v>
      </c>
      <c r="CH123" s="4">
        <v>45327.529907407406</v>
      </c>
      <c r="CI123" s="4">
        <v>73415</v>
      </c>
    </row>
    <row r="124" spans="1:87" x14ac:dyDescent="0.35">
      <c r="A124" s="5">
        <v>183</v>
      </c>
      <c r="B124" s="3" t="s">
        <v>245</v>
      </c>
      <c r="C124" s="3" t="s">
        <v>254</v>
      </c>
      <c r="D124" s="2" t="s">
        <v>255</v>
      </c>
      <c r="E124" s="2">
        <v>9166</v>
      </c>
      <c r="F124" s="2">
        <v>9304</v>
      </c>
      <c r="G124" s="2">
        <v>9580</v>
      </c>
      <c r="H124" s="2">
        <v>11102</v>
      </c>
      <c r="I124" s="2">
        <v>1.0822000000000001</v>
      </c>
      <c r="J124" s="2">
        <v>9919</v>
      </c>
      <c r="K124" s="2">
        <v>10069</v>
      </c>
      <c r="L124" s="2">
        <v>10367</v>
      </c>
      <c r="M124" s="2">
        <v>12015</v>
      </c>
      <c r="N124" s="2">
        <v>1.1040000000000001</v>
      </c>
      <c r="O124" s="2">
        <v>1.026</v>
      </c>
      <c r="P124" s="2">
        <v>10951</v>
      </c>
      <c r="Q124" s="2">
        <v>12327</v>
      </c>
      <c r="R124" s="2">
        <v>0.08</v>
      </c>
      <c r="S124" s="2">
        <v>0</v>
      </c>
      <c r="T124" s="2">
        <v>0</v>
      </c>
      <c r="U124" s="2">
        <v>0</v>
      </c>
      <c r="V124" s="2">
        <v>0.08</v>
      </c>
      <c r="W124" s="2">
        <v>19.43</v>
      </c>
      <c r="X124" s="2">
        <v>11.6</v>
      </c>
      <c r="Y124" s="2">
        <v>6.18</v>
      </c>
      <c r="Z124" s="2">
        <v>0</v>
      </c>
      <c r="AA124" s="2">
        <v>37.21</v>
      </c>
      <c r="AB124" s="2">
        <v>876</v>
      </c>
      <c r="AC124" s="2">
        <v>0</v>
      </c>
      <c r="AD124" s="2">
        <v>0</v>
      </c>
      <c r="AE124" s="2">
        <v>0</v>
      </c>
      <c r="AF124" s="2">
        <v>876</v>
      </c>
      <c r="AG124" s="2">
        <v>0.64600000000000002</v>
      </c>
      <c r="AH124" s="2">
        <v>0.2</v>
      </c>
      <c r="AI124" s="2">
        <v>27491</v>
      </c>
      <c r="AJ124" s="2">
        <v>15091</v>
      </c>
      <c r="AK124" s="2">
        <v>8278</v>
      </c>
      <c r="AL124" s="2">
        <v>0</v>
      </c>
      <c r="AM124" s="2">
        <v>50860</v>
      </c>
      <c r="AN124" s="2">
        <v>0.64600000000000002</v>
      </c>
      <c r="AO124" s="2">
        <v>9.6000000000000002E-2</v>
      </c>
      <c r="AP124" s="2">
        <v>0.65</v>
      </c>
      <c r="AQ124" s="2">
        <v>13277</v>
      </c>
      <c r="AR124" s="2">
        <v>7288</v>
      </c>
      <c r="AS124" s="2">
        <v>3998</v>
      </c>
      <c r="AT124" s="2">
        <v>0</v>
      </c>
      <c r="AU124" s="2">
        <v>24563</v>
      </c>
      <c r="AV124" s="2">
        <v>76299</v>
      </c>
      <c r="AW124" s="2">
        <v>543764</v>
      </c>
      <c r="AX124" s="2">
        <v>0</v>
      </c>
      <c r="AY124" s="2">
        <v>59120</v>
      </c>
      <c r="AZ124" s="2">
        <v>63980</v>
      </c>
      <c r="BA124" s="2">
        <v>0</v>
      </c>
      <c r="BB124" s="2">
        <v>0</v>
      </c>
      <c r="BC124" s="2">
        <v>0</v>
      </c>
      <c r="BD124" s="2">
        <v>2813</v>
      </c>
      <c r="BE124" s="2">
        <v>3044</v>
      </c>
      <c r="BF124" s="2">
        <v>0.05</v>
      </c>
      <c r="BG124" s="2">
        <v>152</v>
      </c>
      <c r="BH124" s="2">
        <v>607896</v>
      </c>
      <c r="BI124" s="2">
        <v>684195</v>
      </c>
      <c r="BJ124" s="2">
        <v>0</v>
      </c>
      <c r="BK124" s="2">
        <v>684195</v>
      </c>
      <c r="BL124" s="2">
        <v>206872</v>
      </c>
      <c r="BM124" s="2">
        <v>477323</v>
      </c>
      <c r="BN124" s="2">
        <v>137756</v>
      </c>
      <c r="BO124" s="2">
        <v>339567</v>
      </c>
      <c r="BP124" s="2">
        <v>86.68</v>
      </c>
      <c r="BQ124" s="2">
        <v>37.21</v>
      </c>
      <c r="BR124" s="2">
        <v>3225</v>
      </c>
      <c r="BS124" s="2">
        <v>254802</v>
      </c>
      <c r="BT124" s="2">
        <v>0</v>
      </c>
      <c r="BU124" s="2">
        <v>206872</v>
      </c>
      <c r="BV124" s="2">
        <v>137756</v>
      </c>
      <c r="BW124" s="2">
        <v>0</v>
      </c>
      <c r="BX124" s="2">
        <v>148045</v>
      </c>
      <c r="BY124" s="2">
        <v>148045</v>
      </c>
      <c r="BZ124" s="2">
        <v>0</v>
      </c>
      <c r="CA124" s="2">
        <v>339567</v>
      </c>
      <c r="CB124" s="2" t="b">
        <v>0</v>
      </c>
      <c r="CC124" s="2">
        <v>0</v>
      </c>
      <c r="CD124" s="2">
        <v>13049.21</v>
      </c>
      <c r="CE124" s="2">
        <v>11998.22</v>
      </c>
      <c r="CF124" s="2">
        <v>12353.32</v>
      </c>
      <c r="CG124" s="2">
        <v>14688.85</v>
      </c>
      <c r="CH124" s="4">
        <v>45327.529918981483</v>
      </c>
      <c r="CI124" s="4">
        <v>73415</v>
      </c>
    </row>
    <row r="125" spans="1:87" x14ac:dyDescent="0.35">
      <c r="A125" s="5">
        <v>184</v>
      </c>
      <c r="B125" s="3" t="s">
        <v>245</v>
      </c>
      <c r="C125" s="3" t="s">
        <v>256</v>
      </c>
      <c r="D125" s="2" t="s">
        <v>257</v>
      </c>
      <c r="E125" s="2">
        <v>9166</v>
      </c>
      <c r="F125" s="2">
        <v>9304</v>
      </c>
      <c r="G125" s="2">
        <v>9580</v>
      </c>
      <c r="H125" s="2">
        <v>11102</v>
      </c>
      <c r="I125" s="2">
        <v>1.0822000000000001</v>
      </c>
      <c r="J125" s="2">
        <v>9919</v>
      </c>
      <c r="K125" s="2">
        <v>10069</v>
      </c>
      <c r="L125" s="2">
        <v>10367</v>
      </c>
      <c r="M125" s="2">
        <v>12015</v>
      </c>
      <c r="N125" s="2">
        <v>1.1040000000000001</v>
      </c>
      <c r="O125" s="2">
        <v>1.026</v>
      </c>
      <c r="P125" s="2">
        <v>10951</v>
      </c>
      <c r="Q125" s="2">
        <v>12327</v>
      </c>
      <c r="R125" s="2">
        <v>74.39</v>
      </c>
      <c r="S125" s="2">
        <v>54.38</v>
      </c>
      <c r="T125" s="2">
        <v>22.32</v>
      </c>
      <c r="U125" s="2">
        <v>0</v>
      </c>
      <c r="V125" s="2">
        <v>151.09</v>
      </c>
      <c r="W125" s="2">
        <v>74.39</v>
      </c>
      <c r="X125" s="2">
        <v>54.38</v>
      </c>
      <c r="Y125" s="2">
        <v>22.32</v>
      </c>
      <c r="Z125" s="2">
        <v>0</v>
      </c>
      <c r="AA125" s="2">
        <v>151.09</v>
      </c>
      <c r="AB125" s="2">
        <v>814645</v>
      </c>
      <c r="AC125" s="2">
        <v>547552</v>
      </c>
      <c r="AD125" s="2">
        <v>231391</v>
      </c>
      <c r="AE125" s="2">
        <v>0</v>
      </c>
      <c r="AF125" s="2">
        <v>1593588</v>
      </c>
      <c r="AG125" s="2">
        <v>0.62470000000000003</v>
      </c>
      <c r="AH125" s="2">
        <v>0.2</v>
      </c>
      <c r="AI125" s="2">
        <v>101782</v>
      </c>
      <c r="AJ125" s="2">
        <v>68411</v>
      </c>
      <c r="AK125" s="2">
        <v>28910</v>
      </c>
      <c r="AL125" s="2">
        <v>0</v>
      </c>
      <c r="AM125" s="2">
        <v>199103</v>
      </c>
      <c r="AN125" s="2">
        <v>0.62470000000000003</v>
      </c>
      <c r="AO125" s="2">
        <v>7.4700000000000003E-2</v>
      </c>
      <c r="AP125" s="2">
        <v>0.65</v>
      </c>
      <c r="AQ125" s="2">
        <v>39555</v>
      </c>
      <c r="AR125" s="2">
        <v>26586</v>
      </c>
      <c r="AS125" s="2">
        <v>11235</v>
      </c>
      <c r="AT125" s="2">
        <v>0</v>
      </c>
      <c r="AU125" s="2">
        <v>77376</v>
      </c>
      <c r="AV125" s="2">
        <v>1870067</v>
      </c>
      <c r="AW125" s="2">
        <v>0</v>
      </c>
      <c r="AX125" s="2">
        <v>0</v>
      </c>
      <c r="AY125" s="2">
        <v>39001</v>
      </c>
      <c r="AZ125" s="2">
        <v>42207</v>
      </c>
      <c r="BA125" s="2">
        <v>0</v>
      </c>
      <c r="BB125" s="2">
        <v>0</v>
      </c>
      <c r="BC125" s="2">
        <v>20084</v>
      </c>
      <c r="BD125" s="2">
        <v>2813</v>
      </c>
      <c r="BE125" s="2">
        <v>3044</v>
      </c>
      <c r="BF125" s="2">
        <v>6.44</v>
      </c>
      <c r="BG125" s="2">
        <v>19603</v>
      </c>
      <c r="BH125" s="2">
        <v>81894</v>
      </c>
      <c r="BI125" s="2">
        <v>1951961</v>
      </c>
      <c r="BJ125" s="2">
        <v>0</v>
      </c>
      <c r="BK125" s="2">
        <v>1951961</v>
      </c>
      <c r="BL125" s="2">
        <v>418319</v>
      </c>
      <c r="BM125" s="2">
        <v>1533642</v>
      </c>
      <c r="BN125" s="2">
        <v>546313</v>
      </c>
      <c r="BO125" s="2">
        <v>987329</v>
      </c>
      <c r="BP125" s="2">
        <v>5544.85</v>
      </c>
      <c r="BQ125" s="2">
        <v>151.09</v>
      </c>
      <c r="BR125" s="2">
        <v>837771</v>
      </c>
      <c r="BS125" s="2">
        <v>0</v>
      </c>
      <c r="BT125" s="2">
        <v>0</v>
      </c>
      <c r="BU125" s="2">
        <v>418319</v>
      </c>
      <c r="BV125" s="2">
        <v>546313</v>
      </c>
      <c r="BW125" s="2">
        <v>0</v>
      </c>
      <c r="BX125" s="2">
        <v>170324</v>
      </c>
      <c r="BY125" s="2">
        <v>170324</v>
      </c>
      <c r="BZ125" s="2">
        <v>0</v>
      </c>
      <c r="CA125" s="2">
        <v>987329</v>
      </c>
      <c r="CB125" s="2" t="b">
        <v>0</v>
      </c>
      <c r="CC125" s="2">
        <v>0</v>
      </c>
      <c r="CD125" s="2">
        <v>12850.94</v>
      </c>
      <c r="CE125" s="2">
        <v>11815.92</v>
      </c>
      <c r="CF125" s="2">
        <v>12165.62</v>
      </c>
      <c r="CG125" s="2">
        <v>14465.67</v>
      </c>
      <c r="CH125" s="4">
        <v>45327.529988425929</v>
      </c>
      <c r="CI125" s="4">
        <v>73415</v>
      </c>
    </row>
    <row r="126" spans="1:87" x14ac:dyDescent="0.35">
      <c r="A126" s="5">
        <v>185</v>
      </c>
      <c r="B126" s="3" t="s">
        <v>245</v>
      </c>
      <c r="C126" s="3" t="s">
        <v>258</v>
      </c>
      <c r="D126" s="2" t="s">
        <v>259</v>
      </c>
      <c r="E126" s="2">
        <v>9166</v>
      </c>
      <c r="F126" s="2">
        <v>9304</v>
      </c>
      <c r="G126" s="2">
        <v>9580</v>
      </c>
      <c r="H126" s="2">
        <v>11102</v>
      </c>
      <c r="I126" s="2">
        <v>1.0822000000000001</v>
      </c>
      <c r="J126" s="2">
        <v>9919</v>
      </c>
      <c r="K126" s="2">
        <v>10069</v>
      </c>
      <c r="L126" s="2">
        <v>10367</v>
      </c>
      <c r="M126" s="2">
        <v>12015</v>
      </c>
      <c r="N126" s="2">
        <v>1.1040000000000001</v>
      </c>
      <c r="O126" s="2">
        <v>1.026</v>
      </c>
      <c r="P126" s="2">
        <v>10951</v>
      </c>
      <c r="Q126" s="2">
        <v>12327</v>
      </c>
      <c r="R126" s="2">
        <v>330.3</v>
      </c>
      <c r="S126" s="2">
        <v>233.58</v>
      </c>
      <c r="T126" s="2">
        <v>0</v>
      </c>
      <c r="U126" s="2">
        <v>0</v>
      </c>
      <c r="V126" s="2">
        <v>563.88</v>
      </c>
      <c r="W126" s="2">
        <v>330.3</v>
      </c>
      <c r="X126" s="2">
        <v>233.58</v>
      </c>
      <c r="Y126" s="2">
        <v>0</v>
      </c>
      <c r="Z126" s="2">
        <v>0</v>
      </c>
      <c r="AA126" s="2">
        <v>563.88</v>
      </c>
      <c r="AB126" s="2">
        <v>3617115</v>
      </c>
      <c r="AC126" s="2">
        <v>2351917</v>
      </c>
      <c r="AD126" s="2">
        <v>0</v>
      </c>
      <c r="AE126" s="2">
        <v>0</v>
      </c>
      <c r="AF126" s="2">
        <v>5969032</v>
      </c>
      <c r="AG126" s="2">
        <v>0.46500000000000002</v>
      </c>
      <c r="AH126" s="2">
        <v>0.2</v>
      </c>
      <c r="AI126" s="2">
        <v>336392</v>
      </c>
      <c r="AJ126" s="2">
        <v>218728</v>
      </c>
      <c r="AK126" s="2">
        <v>0</v>
      </c>
      <c r="AL126" s="2">
        <v>0</v>
      </c>
      <c r="AM126" s="2">
        <v>555120</v>
      </c>
      <c r="AN126" s="2">
        <v>0.46500000000000002</v>
      </c>
      <c r="AO126" s="2">
        <v>0</v>
      </c>
      <c r="AP126" s="2">
        <v>0.65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6524152</v>
      </c>
      <c r="AW126" s="2">
        <v>0</v>
      </c>
      <c r="AX126" s="2">
        <v>26378</v>
      </c>
      <c r="AY126" s="2">
        <v>53769</v>
      </c>
      <c r="AZ126" s="2">
        <v>58189</v>
      </c>
      <c r="BA126" s="2">
        <v>0</v>
      </c>
      <c r="BB126" s="2">
        <v>0</v>
      </c>
      <c r="BC126" s="2">
        <v>0</v>
      </c>
      <c r="BD126" s="2">
        <v>2813</v>
      </c>
      <c r="BE126" s="2">
        <v>3044</v>
      </c>
      <c r="BF126" s="2">
        <v>28.91</v>
      </c>
      <c r="BG126" s="2">
        <v>88002</v>
      </c>
      <c r="BH126" s="2">
        <v>172569</v>
      </c>
      <c r="BI126" s="2">
        <v>6696721</v>
      </c>
      <c r="BJ126" s="2">
        <v>0</v>
      </c>
      <c r="BK126" s="2">
        <v>6696721</v>
      </c>
      <c r="BL126" s="2">
        <v>1269483</v>
      </c>
      <c r="BM126" s="2">
        <v>5427238</v>
      </c>
      <c r="BN126" s="2">
        <v>1847490</v>
      </c>
      <c r="BO126" s="2">
        <v>3579748</v>
      </c>
      <c r="BP126" s="2">
        <v>5024.34</v>
      </c>
      <c r="BQ126" s="2">
        <v>563.88</v>
      </c>
      <c r="BR126" s="2">
        <v>2833125</v>
      </c>
      <c r="BS126" s="2">
        <v>0</v>
      </c>
      <c r="BT126" s="2">
        <v>0</v>
      </c>
      <c r="BU126" s="2">
        <v>1269483</v>
      </c>
      <c r="BV126" s="2">
        <v>1847490</v>
      </c>
      <c r="BW126" s="2">
        <v>0</v>
      </c>
      <c r="BX126" s="2">
        <v>586216</v>
      </c>
      <c r="BY126" s="2">
        <v>586216</v>
      </c>
      <c r="BZ126" s="2">
        <v>0</v>
      </c>
      <c r="CA126" s="2">
        <v>3579748</v>
      </c>
      <c r="CB126" s="2" t="b">
        <v>0</v>
      </c>
      <c r="CC126" s="2">
        <v>0</v>
      </c>
      <c r="CD126" s="2">
        <v>11969.44</v>
      </c>
      <c r="CE126" s="2">
        <v>11005.42</v>
      </c>
      <c r="CF126" s="2">
        <v>11331.13</v>
      </c>
      <c r="CG126" s="2">
        <v>13473.41</v>
      </c>
      <c r="CH126" s="4">
        <v>45327.529988425929</v>
      </c>
      <c r="CI126" s="4">
        <v>73415</v>
      </c>
    </row>
    <row r="127" spans="1:87" x14ac:dyDescent="0.35">
      <c r="A127" s="5">
        <v>186</v>
      </c>
      <c r="B127" s="3" t="s">
        <v>245</v>
      </c>
      <c r="C127" s="3" t="s">
        <v>260</v>
      </c>
      <c r="D127" s="2" t="s">
        <v>261</v>
      </c>
      <c r="E127" s="2">
        <v>9166</v>
      </c>
      <c r="F127" s="2">
        <v>9304</v>
      </c>
      <c r="G127" s="2">
        <v>9580</v>
      </c>
      <c r="H127" s="2">
        <v>11102</v>
      </c>
      <c r="I127" s="2">
        <v>1.0822000000000001</v>
      </c>
      <c r="J127" s="2">
        <v>9919</v>
      </c>
      <c r="K127" s="2">
        <v>10069</v>
      </c>
      <c r="L127" s="2">
        <v>10367</v>
      </c>
      <c r="M127" s="2">
        <v>12015</v>
      </c>
      <c r="N127" s="2">
        <v>1.1040000000000001</v>
      </c>
      <c r="O127" s="2">
        <v>1.026</v>
      </c>
      <c r="P127" s="2">
        <v>10951</v>
      </c>
      <c r="Q127" s="2">
        <v>12327</v>
      </c>
      <c r="R127" s="2">
        <v>51.33</v>
      </c>
      <c r="S127" s="2">
        <v>37.450000000000003</v>
      </c>
      <c r="T127" s="2">
        <v>21.8</v>
      </c>
      <c r="U127" s="2">
        <v>0</v>
      </c>
      <c r="V127" s="2">
        <v>110.58</v>
      </c>
      <c r="W127" s="2">
        <v>51.33</v>
      </c>
      <c r="X127" s="2">
        <v>37.450000000000003</v>
      </c>
      <c r="Y127" s="2">
        <v>21.8</v>
      </c>
      <c r="Z127" s="2">
        <v>0</v>
      </c>
      <c r="AA127" s="2">
        <v>110.58</v>
      </c>
      <c r="AB127" s="2">
        <v>562115</v>
      </c>
      <c r="AC127" s="2">
        <v>377084</v>
      </c>
      <c r="AD127" s="2">
        <v>226001</v>
      </c>
      <c r="AE127" s="2">
        <v>0</v>
      </c>
      <c r="AF127" s="2">
        <v>1165200</v>
      </c>
      <c r="AG127" s="2">
        <v>0.36830000000000002</v>
      </c>
      <c r="AH127" s="2">
        <v>0.2</v>
      </c>
      <c r="AI127" s="2">
        <v>41405</v>
      </c>
      <c r="AJ127" s="2">
        <v>27776</v>
      </c>
      <c r="AK127" s="2">
        <v>16647</v>
      </c>
      <c r="AL127" s="2">
        <v>0</v>
      </c>
      <c r="AM127" s="2">
        <v>85828</v>
      </c>
      <c r="AN127" s="2">
        <v>0.36830000000000002</v>
      </c>
      <c r="AO127" s="2">
        <v>0</v>
      </c>
      <c r="AP127" s="2">
        <v>0.65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1251028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36763</v>
      </c>
      <c r="BD127" s="2">
        <v>2813</v>
      </c>
      <c r="BE127" s="2">
        <v>3044</v>
      </c>
      <c r="BF127" s="2">
        <v>0.96</v>
      </c>
      <c r="BG127" s="2">
        <v>2922</v>
      </c>
      <c r="BH127" s="2">
        <v>39685</v>
      </c>
      <c r="BI127" s="2">
        <v>1290713</v>
      </c>
      <c r="BJ127" s="2">
        <v>0</v>
      </c>
      <c r="BK127" s="2">
        <v>1290713</v>
      </c>
      <c r="BL127" s="2">
        <v>509682</v>
      </c>
      <c r="BM127" s="2">
        <v>781031</v>
      </c>
      <c r="BN127" s="2">
        <v>307553</v>
      </c>
      <c r="BO127" s="2">
        <v>473478</v>
      </c>
      <c r="BP127" s="2">
        <v>5526.05</v>
      </c>
      <c r="BQ127" s="2">
        <v>110.58</v>
      </c>
      <c r="BR127" s="2">
        <v>611071</v>
      </c>
      <c r="BS127" s="2">
        <v>0</v>
      </c>
      <c r="BT127" s="2">
        <v>0</v>
      </c>
      <c r="BU127" s="2">
        <v>509682</v>
      </c>
      <c r="BV127" s="2">
        <v>307553</v>
      </c>
      <c r="BW127" s="2">
        <v>0</v>
      </c>
      <c r="BX127" s="2">
        <v>129504</v>
      </c>
      <c r="BY127" s="2">
        <v>129504</v>
      </c>
      <c r="BZ127" s="2">
        <v>0</v>
      </c>
      <c r="CA127" s="2">
        <v>473478</v>
      </c>
      <c r="CB127" s="2" t="b">
        <v>0</v>
      </c>
      <c r="CC127" s="2">
        <v>0</v>
      </c>
      <c r="CD127" s="2">
        <v>11757.65</v>
      </c>
      <c r="CE127" s="2">
        <v>10810.68</v>
      </c>
      <c r="CF127" s="2">
        <v>11130.63</v>
      </c>
      <c r="CG127" s="2">
        <v>13235.01</v>
      </c>
      <c r="CH127" s="4">
        <v>45327.530046296299</v>
      </c>
      <c r="CI127" s="4">
        <v>73415</v>
      </c>
    </row>
    <row r="128" spans="1:87" x14ac:dyDescent="0.35">
      <c r="A128" s="5">
        <v>188</v>
      </c>
      <c r="B128" s="3" t="s">
        <v>245</v>
      </c>
      <c r="C128" s="3" t="s">
        <v>262</v>
      </c>
      <c r="D128" s="2" t="s">
        <v>263</v>
      </c>
      <c r="E128" s="2">
        <v>9166</v>
      </c>
      <c r="F128" s="2">
        <v>9304</v>
      </c>
      <c r="G128" s="2">
        <v>9580</v>
      </c>
      <c r="H128" s="2">
        <v>11102</v>
      </c>
      <c r="I128" s="2">
        <v>1.0822000000000001</v>
      </c>
      <c r="J128" s="2">
        <v>9919</v>
      </c>
      <c r="K128" s="2">
        <v>10069</v>
      </c>
      <c r="L128" s="2">
        <v>10367</v>
      </c>
      <c r="M128" s="2">
        <v>12015</v>
      </c>
      <c r="N128" s="2">
        <v>1.1040000000000001</v>
      </c>
      <c r="O128" s="2">
        <v>1.026</v>
      </c>
      <c r="P128" s="2">
        <v>10951</v>
      </c>
      <c r="Q128" s="2">
        <v>12327</v>
      </c>
      <c r="R128" s="2">
        <v>0</v>
      </c>
      <c r="S128" s="2">
        <v>0</v>
      </c>
      <c r="T128" s="2">
        <v>0</v>
      </c>
      <c r="U128" s="2">
        <v>1083.51</v>
      </c>
      <c r="V128" s="2">
        <v>1083.51</v>
      </c>
      <c r="W128" s="2">
        <v>0</v>
      </c>
      <c r="X128" s="2">
        <v>0</v>
      </c>
      <c r="Y128" s="2">
        <v>0</v>
      </c>
      <c r="Z128" s="2">
        <v>1083.51</v>
      </c>
      <c r="AA128" s="2">
        <v>1083.51</v>
      </c>
      <c r="AB128" s="2">
        <v>0</v>
      </c>
      <c r="AC128" s="2">
        <v>0</v>
      </c>
      <c r="AD128" s="2">
        <v>0</v>
      </c>
      <c r="AE128" s="2">
        <v>13356428</v>
      </c>
      <c r="AF128" s="2">
        <v>13356428</v>
      </c>
      <c r="AG128" s="2">
        <v>0.54239999999999999</v>
      </c>
      <c r="AH128" s="2">
        <v>0.2</v>
      </c>
      <c r="AI128" s="2">
        <v>0</v>
      </c>
      <c r="AJ128" s="2">
        <v>0</v>
      </c>
      <c r="AK128" s="2">
        <v>0</v>
      </c>
      <c r="AL128" s="2">
        <v>1448905</v>
      </c>
      <c r="AM128" s="2">
        <v>1448905</v>
      </c>
      <c r="AN128" s="2">
        <v>0.54239999999999999</v>
      </c>
      <c r="AO128" s="2">
        <v>0</v>
      </c>
      <c r="AP128" s="2">
        <v>0.65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14805333</v>
      </c>
      <c r="AW128" s="2">
        <v>0</v>
      </c>
      <c r="AX128" s="2">
        <v>0</v>
      </c>
      <c r="AY128" s="2">
        <v>205526</v>
      </c>
      <c r="AZ128" s="2">
        <v>222420</v>
      </c>
      <c r="BA128" s="2">
        <v>0</v>
      </c>
      <c r="BB128" s="2">
        <v>0</v>
      </c>
      <c r="BC128" s="2">
        <v>0</v>
      </c>
      <c r="BD128" s="2">
        <v>2813</v>
      </c>
      <c r="BE128" s="2">
        <v>3044</v>
      </c>
      <c r="BF128" s="2">
        <v>0</v>
      </c>
      <c r="BG128" s="2">
        <v>0</v>
      </c>
      <c r="BH128" s="2">
        <v>222420</v>
      </c>
      <c r="BI128" s="2">
        <v>15027753</v>
      </c>
      <c r="BJ128" s="2">
        <v>0</v>
      </c>
      <c r="BK128" s="2">
        <v>15027753</v>
      </c>
      <c r="BL128" s="2">
        <v>6425050</v>
      </c>
      <c r="BM128" s="2">
        <v>8602703</v>
      </c>
      <c r="BN128" s="2">
        <v>2470556</v>
      </c>
      <c r="BO128" s="2">
        <v>6132147</v>
      </c>
      <c r="BP128" s="2">
        <v>6138.85</v>
      </c>
      <c r="BQ128" s="2">
        <v>1083.51</v>
      </c>
      <c r="BR128" s="2">
        <v>6651505</v>
      </c>
      <c r="BS128" s="2">
        <v>0</v>
      </c>
      <c r="BT128" s="2">
        <v>0</v>
      </c>
      <c r="BU128" s="2">
        <v>6425050</v>
      </c>
      <c r="BV128" s="2">
        <v>2470556</v>
      </c>
      <c r="BW128" s="2">
        <v>0</v>
      </c>
      <c r="BX128" s="2">
        <v>976116</v>
      </c>
      <c r="BY128" s="2">
        <v>976116</v>
      </c>
      <c r="BZ128" s="2">
        <v>0</v>
      </c>
      <c r="CA128" s="2">
        <v>6132147</v>
      </c>
      <c r="CB128" s="2" t="b">
        <v>0</v>
      </c>
      <c r="CC128" s="2">
        <v>0</v>
      </c>
      <c r="CD128" s="2">
        <v>12138.96</v>
      </c>
      <c r="CE128" s="2">
        <v>11161.29</v>
      </c>
      <c r="CF128" s="2">
        <v>11491.61</v>
      </c>
      <c r="CG128" s="2">
        <v>13664.23</v>
      </c>
      <c r="CH128" s="4">
        <v>45327.530057870368</v>
      </c>
      <c r="CI128" s="4">
        <v>73415</v>
      </c>
    </row>
    <row r="129" spans="1:87" x14ac:dyDescent="0.35">
      <c r="A129" s="5">
        <v>189</v>
      </c>
      <c r="B129" s="3" t="s">
        <v>245</v>
      </c>
      <c r="C129" s="3" t="s">
        <v>264</v>
      </c>
      <c r="D129" s="2" t="s">
        <v>265</v>
      </c>
      <c r="E129" s="2">
        <v>9166</v>
      </c>
      <c r="F129" s="2">
        <v>9304</v>
      </c>
      <c r="G129" s="2">
        <v>9580</v>
      </c>
      <c r="H129" s="2">
        <v>11102</v>
      </c>
      <c r="I129" s="2">
        <v>1.0822000000000001</v>
      </c>
      <c r="J129" s="2">
        <v>9919</v>
      </c>
      <c r="K129" s="2">
        <v>10069</v>
      </c>
      <c r="L129" s="2">
        <v>10367</v>
      </c>
      <c r="M129" s="2">
        <v>12015</v>
      </c>
      <c r="N129" s="2">
        <v>1.1040000000000001</v>
      </c>
      <c r="O129" s="2">
        <v>1.026</v>
      </c>
      <c r="P129" s="2">
        <v>10951</v>
      </c>
      <c r="Q129" s="2">
        <v>12327</v>
      </c>
      <c r="R129" s="2">
        <v>145.81</v>
      </c>
      <c r="S129" s="2">
        <v>109.9</v>
      </c>
      <c r="T129" s="2">
        <v>0</v>
      </c>
      <c r="U129" s="2">
        <v>0</v>
      </c>
      <c r="V129" s="2">
        <v>255.71</v>
      </c>
      <c r="W129" s="2">
        <v>145.81</v>
      </c>
      <c r="X129" s="2">
        <v>109.9</v>
      </c>
      <c r="Y129" s="2">
        <v>0</v>
      </c>
      <c r="Z129" s="2">
        <v>0</v>
      </c>
      <c r="AA129" s="2">
        <v>255.71</v>
      </c>
      <c r="AB129" s="2">
        <v>1596765</v>
      </c>
      <c r="AC129" s="2">
        <v>1106583</v>
      </c>
      <c r="AD129" s="2">
        <v>0</v>
      </c>
      <c r="AE129" s="2">
        <v>0</v>
      </c>
      <c r="AF129" s="2">
        <v>2703348</v>
      </c>
      <c r="AG129" s="2">
        <v>0.4299</v>
      </c>
      <c r="AH129" s="2">
        <v>0.2</v>
      </c>
      <c r="AI129" s="2">
        <v>137290</v>
      </c>
      <c r="AJ129" s="2">
        <v>95144</v>
      </c>
      <c r="AK129" s="2">
        <v>0</v>
      </c>
      <c r="AL129" s="2">
        <v>0</v>
      </c>
      <c r="AM129" s="2">
        <v>232434</v>
      </c>
      <c r="AN129" s="2">
        <v>0.4299</v>
      </c>
      <c r="AO129" s="2">
        <v>0</v>
      </c>
      <c r="AP129" s="2">
        <v>0.65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2935782</v>
      </c>
      <c r="AW129" s="2">
        <v>0</v>
      </c>
      <c r="AX129" s="2">
        <v>0</v>
      </c>
      <c r="AY129" s="2">
        <v>75046</v>
      </c>
      <c r="AZ129" s="2">
        <v>81215</v>
      </c>
      <c r="BA129" s="2">
        <v>0</v>
      </c>
      <c r="BB129" s="2">
        <v>0</v>
      </c>
      <c r="BC129" s="2">
        <v>0</v>
      </c>
      <c r="BD129" s="2">
        <v>2813</v>
      </c>
      <c r="BE129" s="2">
        <v>3044</v>
      </c>
      <c r="BF129" s="2">
        <v>15.2</v>
      </c>
      <c r="BG129" s="2">
        <v>46269</v>
      </c>
      <c r="BH129" s="2">
        <v>127484</v>
      </c>
      <c r="BI129" s="2">
        <v>3063266</v>
      </c>
      <c r="BJ129" s="2">
        <v>0</v>
      </c>
      <c r="BK129" s="2">
        <v>3063266</v>
      </c>
      <c r="BL129" s="2">
        <v>693890</v>
      </c>
      <c r="BM129" s="2">
        <v>2369376</v>
      </c>
      <c r="BN129" s="2">
        <v>852722</v>
      </c>
      <c r="BO129" s="2">
        <v>1516654</v>
      </c>
      <c r="BP129" s="2">
        <v>5113.8</v>
      </c>
      <c r="BQ129" s="2">
        <v>255.71</v>
      </c>
      <c r="BR129" s="2">
        <v>1307650</v>
      </c>
      <c r="BS129" s="2">
        <v>0</v>
      </c>
      <c r="BT129" s="2">
        <v>0</v>
      </c>
      <c r="BU129" s="2">
        <v>693890</v>
      </c>
      <c r="BV129" s="2">
        <v>852722</v>
      </c>
      <c r="BW129" s="2">
        <v>0</v>
      </c>
      <c r="BX129" s="2">
        <v>343577</v>
      </c>
      <c r="BY129" s="2">
        <v>343577</v>
      </c>
      <c r="BZ129" s="2">
        <v>0</v>
      </c>
      <c r="CA129" s="2">
        <v>1516654</v>
      </c>
      <c r="CB129" s="2" t="b">
        <v>0</v>
      </c>
      <c r="CC129" s="2">
        <v>0</v>
      </c>
      <c r="CD129" s="2">
        <v>11892.57</v>
      </c>
      <c r="CE129" s="2">
        <v>10934.73</v>
      </c>
      <c r="CF129" s="2">
        <v>11258.35</v>
      </c>
      <c r="CG129" s="2">
        <v>13386.88</v>
      </c>
      <c r="CH129" s="4">
        <v>45327.530057870368</v>
      </c>
      <c r="CI129" s="4">
        <v>73415</v>
      </c>
    </row>
    <row r="130" spans="1:87" x14ac:dyDescent="0.35">
      <c r="A130" s="5">
        <v>190</v>
      </c>
      <c r="B130" s="3" t="s">
        <v>245</v>
      </c>
      <c r="C130" s="3" t="s">
        <v>266</v>
      </c>
      <c r="D130" s="2" t="s">
        <v>267</v>
      </c>
      <c r="E130" s="2">
        <v>9166</v>
      </c>
      <c r="F130" s="2">
        <v>9304</v>
      </c>
      <c r="G130" s="2">
        <v>9580</v>
      </c>
      <c r="H130" s="2">
        <v>11102</v>
      </c>
      <c r="I130" s="2">
        <v>1.0822000000000001</v>
      </c>
      <c r="J130" s="2">
        <v>9919</v>
      </c>
      <c r="K130" s="2">
        <v>10069</v>
      </c>
      <c r="L130" s="2">
        <v>10367</v>
      </c>
      <c r="M130" s="2">
        <v>12015</v>
      </c>
      <c r="N130" s="2">
        <v>1.1040000000000001</v>
      </c>
      <c r="O130" s="2">
        <v>1.026</v>
      </c>
      <c r="P130" s="2">
        <v>10951</v>
      </c>
      <c r="Q130" s="2">
        <v>12327</v>
      </c>
      <c r="R130" s="2">
        <v>41.36</v>
      </c>
      <c r="S130" s="2">
        <v>24.45</v>
      </c>
      <c r="T130" s="2">
        <v>0</v>
      </c>
      <c r="U130" s="2">
        <v>0</v>
      </c>
      <c r="V130" s="2">
        <v>65.81</v>
      </c>
      <c r="W130" s="2">
        <v>41.36</v>
      </c>
      <c r="X130" s="2">
        <v>24.45</v>
      </c>
      <c r="Y130" s="2">
        <v>0</v>
      </c>
      <c r="Z130" s="2">
        <v>0</v>
      </c>
      <c r="AA130" s="2">
        <v>65.81</v>
      </c>
      <c r="AB130" s="2">
        <v>452933</v>
      </c>
      <c r="AC130" s="2">
        <v>246187</v>
      </c>
      <c r="AD130" s="2">
        <v>0</v>
      </c>
      <c r="AE130" s="2">
        <v>0</v>
      </c>
      <c r="AF130" s="2">
        <v>699120</v>
      </c>
      <c r="AG130" s="2">
        <v>0.29210000000000003</v>
      </c>
      <c r="AH130" s="2">
        <v>0.2</v>
      </c>
      <c r="AI130" s="2">
        <v>26460</v>
      </c>
      <c r="AJ130" s="2">
        <v>14382</v>
      </c>
      <c r="AK130" s="2">
        <v>0</v>
      </c>
      <c r="AL130" s="2">
        <v>0</v>
      </c>
      <c r="AM130" s="2">
        <v>40842</v>
      </c>
      <c r="AN130" s="2">
        <v>0.29210000000000003</v>
      </c>
      <c r="AO130" s="2">
        <v>0</v>
      </c>
      <c r="AP130" s="2">
        <v>0.65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739962</v>
      </c>
      <c r="AW130" s="2">
        <v>0</v>
      </c>
      <c r="AX130" s="2">
        <v>2631</v>
      </c>
      <c r="AY130" s="2">
        <v>0</v>
      </c>
      <c r="AZ130" s="2">
        <v>0</v>
      </c>
      <c r="BA130" s="2">
        <v>0</v>
      </c>
      <c r="BB130" s="2">
        <v>0</v>
      </c>
      <c r="BC130" s="2">
        <v>109381</v>
      </c>
      <c r="BD130" s="2">
        <v>2813</v>
      </c>
      <c r="BE130" s="2">
        <v>3044</v>
      </c>
      <c r="BF130" s="2">
        <v>3.74</v>
      </c>
      <c r="BG130" s="2">
        <v>11385</v>
      </c>
      <c r="BH130" s="2">
        <v>123397</v>
      </c>
      <c r="BI130" s="2">
        <v>863359</v>
      </c>
      <c r="BJ130" s="2">
        <v>0</v>
      </c>
      <c r="BK130" s="2">
        <v>863359</v>
      </c>
      <c r="BL130" s="2">
        <v>71980</v>
      </c>
      <c r="BM130" s="2">
        <v>791379</v>
      </c>
      <c r="BN130" s="2">
        <v>250050</v>
      </c>
      <c r="BO130" s="2">
        <v>541329</v>
      </c>
      <c r="BP130" s="2">
        <v>35.69</v>
      </c>
      <c r="BQ130" s="2">
        <v>65.81</v>
      </c>
      <c r="BR130" s="2">
        <v>2349</v>
      </c>
      <c r="BS130" s="2">
        <v>350767</v>
      </c>
      <c r="BT130" s="2">
        <v>0</v>
      </c>
      <c r="BU130" s="2">
        <v>71980</v>
      </c>
      <c r="BV130" s="2">
        <v>250050</v>
      </c>
      <c r="BW130" s="2">
        <v>31086</v>
      </c>
      <c r="BX130" s="2">
        <v>101213</v>
      </c>
      <c r="BY130" s="2">
        <v>132299</v>
      </c>
      <c r="BZ130" s="2">
        <v>0</v>
      </c>
      <c r="CA130" s="2">
        <v>541329</v>
      </c>
      <c r="CB130" s="2" t="b">
        <v>0</v>
      </c>
      <c r="CC130" s="2">
        <v>0</v>
      </c>
      <c r="CD130" s="2">
        <v>11590.76</v>
      </c>
      <c r="CE130" s="2">
        <v>10657.23</v>
      </c>
      <c r="CF130" s="2">
        <v>10972.64</v>
      </c>
      <c r="CG130" s="2">
        <v>13047.14</v>
      </c>
      <c r="CH130" s="4">
        <v>45327.530069444445</v>
      </c>
      <c r="CI130" s="4">
        <v>73415</v>
      </c>
    </row>
    <row r="131" spans="1:87" x14ac:dyDescent="0.35">
      <c r="A131" s="5">
        <v>191</v>
      </c>
      <c r="B131" s="3" t="s">
        <v>245</v>
      </c>
      <c r="C131" s="3" t="s">
        <v>268</v>
      </c>
      <c r="D131" s="2" t="s">
        <v>269</v>
      </c>
      <c r="E131" s="2">
        <v>9166</v>
      </c>
      <c r="F131" s="2">
        <v>9304</v>
      </c>
      <c r="G131" s="2">
        <v>9580</v>
      </c>
      <c r="H131" s="2">
        <v>11102</v>
      </c>
      <c r="I131" s="2">
        <v>1.0822000000000001</v>
      </c>
      <c r="J131" s="2">
        <v>9919</v>
      </c>
      <c r="K131" s="2">
        <v>10069</v>
      </c>
      <c r="L131" s="2">
        <v>10367</v>
      </c>
      <c r="M131" s="2">
        <v>12015</v>
      </c>
      <c r="N131" s="2">
        <v>1.1040000000000001</v>
      </c>
      <c r="O131" s="2">
        <v>1.026</v>
      </c>
      <c r="P131" s="2">
        <v>10951</v>
      </c>
      <c r="Q131" s="2">
        <v>12327</v>
      </c>
      <c r="R131" s="2">
        <v>3.19</v>
      </c>
      <c r="S131" s="2">
        <v>5.8</v>
      </c>
      <c r="T131" s="2">
        <v>2.2400000000000002</v>
      </c>
      <c r="U131" s="2">
        <v>0</v>
      </c>
      <c r="V131" s="2">
        <v>11.23</v>
      </c>
      <c r="W131" s="2">
        <v>3.19</v>
      </c>
      <c r="X131" s="2">
        <v>5.8</v>
      </c>
      <c r="Y131" s="2">
        <v>2.2400000000000002</v>
      </c>
      <c r="Z131" s="2">
        <v>0</v>
      </c>
      <c r="AA131" s="2">
        <v>11.23</v>
      </c>
      <c r="AB131" s="2">
        <v>34934</v>
      </c>
      <c r="AC131" s="2">
        <v>58400</v>
      </c>
      <c r="AD131" s="2">
        <v>23222</v>
      </c>
      <c r="AE131" s="2">
        <v>0</v>
      </c>
      <c r="AF131" s="2">
        <v>116556</v>
      </c>
      <c r="AG131" s="2">
        <v>0.73329999999999995</v>
      </c>
      <c r="AH131" s="2">
        <v>0.2</v>
      </c>
      <c r="AI131" s="2">
        <v>5123</v>
      </c>
      <c r="AJ131" s="2">
        <v>8565</v>
      </c>
      <c r="AK131" s="2">
        <v>3406</v>
      </c>
      <c r="AL131" s="2">
        <v>0</v>
      </c>
      <c r="AM131" s="2">
        <v>17094</v>
      </c>
      <c r="AN131" s="2">
        <v>0.73329999999999995</v>
      </c>
      <c r="AO131" s="2">
        <v>0.18329999999999999</v>
      </c>
      <c r="AP131" s="2">
        <v>0.65</v>
      </c>
      <c r="AQ131" s="2">
        <v>4162</v>
      </c>
      <c r="AR131" s="2">
        <v>6958</v>
      </c>
      <c r="AS131" s="2">
        <v>2767</v>
      </c>
      <c r="AT131" s="2">
        <v>0</v>
      </c>
      <c r="AU131" s="2">
        <v>13887</v>
      </c>
      <c r="AV131" s="2">
        <v>147537</v>
      </c>
      <c r="AW131" s="2">
        <v>0</v>
      </c>
      <c r="AX131" s="2">
        <v>808</v>
      </c>
      <c r="AY131" s="2">
        <v>17630</v>
      </c>
      <c r="AZ131" s="2">
        <v>19079</v>
      </c>
      <c r="BA131" s="2">
        <v>0</v>
      </c>
      <c r="BB131" s="2">
        <v>0</v>
      </c>
      <c r="BC131" s="2">
        <v>0</v>
      </c>
      <c r="BD131" s="2">
        <v>2813</v>
      </c>
      <c r="BE131" s="2">
        <v>3044</v>
      </c>
      <c r="BF131" s="2">
        <v>0</v>
      </c>
      <c r="BG131" s="2">
        <v>0</v>
      </c>
      <c r="BH131" s="2">
        <v>19887</v>
      </c>
      <c r="BI131" s="2">
        <v>167424</v>
      </c>
      <c r="BJ131" s="2">
        <v>0</v>
      </c>
      <c r="BK131" s="2">
        <v>167424</v>
      </c>
      <c r="BL131" s="2">
        <v>72030</v>
      </c>
      <c r="BM131" s="2">
        <v>95394</v>
      </c>
      <c r="BN131" s="2">
        <v>23783</v>
      </c>
      <c r="BO131" s="2">
        <v>71611</v>
      </c>
      <c r="BP131" s="2">
        <v>167.46</v>
      </c>
      <c r="BQ131" s="2">
        <v>11.23</v>
      </c>
      <c r="BR131" s="2">
        <v>1881</v>
      </c>
      <c r="BS131" s="2">
        <v>117847</v>
      </c>
      <c r="BT131" s="2">
        <v>0</v>
      </c>
      <c r="BU131" s="2">
        <v>72030</v>
      </c>
      <c r="BV131" s="2">
        <v>23783</v>
      </c>
      <c r="BW131" s="2">
        <v>23915</v>
      </c>
      <c r="BX131" s="2">
        <v>49546</v>
      </c>
      <c r="BY131" s="2">
        <v>73461</v>
      </c>
      <c r="BZ131" s="2">
        <v>1850</v>
      </c>
      <c r="CA131" s="2">
        <v>73461</v>
      </c>
      <c r="CB131" s="2" t="b">
        <v>0</v>
      </c>
      <c r="CC131" s="2">
        <v>0</v>
      </c>
      <c r="CD131" s="2">
        <v>13861.83</v>
      </c>
      <c r="CE131" s="2">
        <v>12745.39</v>
      </c>
      <c r="CF131" s="2">
        <v>13122.6</v>
      </c>
      <c r="CG131" s="2">
        <v>15603.58</v>
      </c>
      <c r="CH131" s="4">
        <v>45327.530081018522</v>
      </c>
      <c r="CI131" s="4">
        <v>73415</v>
      </c>
    </row>
    <row r="132" spans="1:87" x14ac:dyDescent="0.35">
      <c r="A132" s="5">
        <v>192</v>
      </c>
      <c r="B132" s="3" t="s">
        <v>245</v>
      </c>
      <c r="C132" s="3" t="s">
        <v>270</v>
      </c>
      <c r="D132" s="2" t="s">
        <v>271</v>
      </c>
      <c r="E132" s="2">
        <v>9166</v>
      </c>
      <c r="F132" s="2">
        <v>9304</v>
      </c>
      <c r="G132" s="2">
        <v>9580</v>
      </c>
      <c r="H132" s="2">
        <v>11102</v>
      </c>
      <c r="I132" s="2">
        <v>1.0822000000000001</v>
      </c>
      <c r="J132" s="2">
        <v>9919</v>
      </c>
      <c r="K132" s="2">
        <v>10069</v>
      </c>
      <c r="L132" s="2">
        <v>10367</v>
      </c>
      <c r="M132" s="2">
        <v>12015</v>
      </c>
      <c r="N132" s="2">
        <v>1.1040000000000001</v>
      </c>
      <c r="O132" s="2">
        <v>1.026</v>
      </c>
      <c r="P132" s="2">
        <v>10951</v>
      </c>
      <c r="Q132" s="2">
        <v>12327</v>
      </c>
      <c r="R132" s="2">
        <v>99.63</v>
      </c>
      <c r="S132" s="2">
        <v>70.5</v>
      </c>
      <c r="T132" s="2">
        <v>43.28</v>
      </c>
      <c r="U132" s="2">
        <v>0</v>
      </c>
      <c r="V132" s="2">
        <v>213.41</v>
      </c>
      <c r="W132" s="2">
        <v>99.63</v>
      </c>
      <c r="X132" s="2">
        <v>70.5</v>
      </c>
      <c r="Y132" s="2">
        <v>43.28</v>
      </c>
      <c r="Z132" s="2">
        <v>0</v>
      </c>
      <c r="AA132" s="2">
        <v>213.41</v>
      </c>
      <c r="AB132" s="2">
        <v>1091048</v>
      </c>
      <c r="AC132" s="2">
        <v>709865</v>
      </c>
      <c r="AD132" s="2">
        <v>448684</v>
      </c>
      <c r="AE132" s="2">
        <v>0</v>
      </c>
      <c r="AF132" s="2">
        <v>2249597</v>
      </c>
      <c r="AG132" s="2">
        <v>0.44</v>
      </c>
      <c r="AH132" s="2">
        <v>0.2</v>
      </c>
      <c r="AI132" s="2">
        <v>96012</v>
      </c>
      <c r="AJ132" s="2">
        <v>62468</v>
      </c>
      <c r="AK132" s="2">
        <v>39484</v>
      </c>
      <c r="AL132" s="2">
        <v>0</v>
      </c>
      <c r="AM132" s="2">
        <v>197964</v>
      </c>
      <c r="AN132" s="2">
        <v>0.44</v>
      </c>
      <c r="AO132" s="2">
        <v>0</v>
      </c>
      <c r="AP132" s="2">
        <v>0.65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2447561</v>
      </c>
      <c r="AW132" s="2">
        <v>0</v>
      </c>
      <c r="AX132" s="2">
        <v>2515</v>
      </c>
      <c r="AY132" s="2">
        <v>17902</v>
      </c>
      <c r="AZ132" s="2">
        <v>19374</v>
      </c>
      <c r="BA132" s="2">
        <v>0</v>
      </c>
      <c r="BB132" s="2">
        <v>0</v>
      </c>
      <c r="BC132" s="2">
        <v>0</v>
      </c>
      <c r="BD132" s="2">
        <v>2813</v>
      </c>
      <c r="BE132" s="2">
        <v>3044</v>
      </c>
      <c r="BF132" s="2">
        <v>13.99</v>
      </c>
      <c r="BG132" s="2">
        <v>42586</v>
      </c>
      <c r="BH132" s="2">
        <v>64475</v>
      </c>
      <c r="BI132" s="2">
        <v>2512036</v>
      </c>
      <c r="BJ132" s="2">
        <v>0</v>
      </c>
      <c r="BK132" s="2">
        <v>2512036</v>
      </c>
      <c r="BL132" s="2">
        <v>642565</v>
      </c>
      <c r="BM132" s="2">
        <v>1869471</v>
      </c>
      <c r="BN132" s="2">
        <v>710636</v>
      </c>
      <c r="BO132" s="2">
        <v>1158835</v>
      </c>
      <c r="BP132" s="2">
        <v>5106.42</v>
      </c>
      <c r="BQ132" s="2">
        <v>213.41</v>
      </c>
      <c r="BR132" s="2">
        <v>1089761</v>
      </c>
      <c r="BS132" s="2">
        <v>0</v>
      </c>
      <c r="BT132" s="2">
        <v>0</v>
      </c>
      <c r="BU132" s="2">
        <v>642565</v>
      </c>
      <c r="BV132" s="2">
        <v>710636</v>
      </c>
      <c r="BW132" s="2">
        <v>0</v>
      </c>
      <c r="BX132" s="2">
        <v>184608</v>
      </c>
      <c r="BY132" s="2">
        <v>184608</v>
      </c>
      <c r="BZ132" s="2">
        <v>0</v>
      </c>
      <c r="CA132" s="2">
        <v>1158835</v>
      </c>
      <c r="CB132" s="2" t="b">
        <v>0</v>
      </c>
      <c r="CC132" s="2">
        <v>0</v>
      </c>
      <c r="CD132" s="2">
        <v>11914.69</v>
      </c>
      <c r="CE132" s="2">
        <v>10955.07</v>
      </c>
      <c r="CF132" s="2">
        <v>11279.3</v>
      </c>
      <c r="CG132" s="2">
        <v>13411.78</v>
      </c>
      <c r="CH132" s="4">
        <v>45327.530115740738</v>
      </c>
      <c r="CI132" s="4">
        <v>73415</v>
      </c>
    </row>
    <row r="133" spans="1:87" x14ac:dyDescent="0.35">
      <c r="A133" s="5">
        <v>193</v>
      </c>
      <c r="B133" s="3" t="s">
        <v>245</v>
      </c>
      <c r="C133" s="3" t="s">
        <v>272</v>
      </c>
      <c r="D133" s="2" t="s">
        <v>273</v>
      </c>
      <c r="E133" s="2">
        <v>9166</v>
      </c>
      <c r="F133" s="2">
        <v>9304</v>
      </c>
      <c r="G133" s="2">
        <v>9580</v>
      </c>
      <c r="H133" s="2">
        <v>11102</v>
      </c>
      <c r="I133" s="2">
        <v>1.0822000000000001</v>
      </c>
      <c r="J133" s="2">
        <v>9919</v>
      </c>
      <c r="K133" s="2">
        <v>10069</v>
      </c>
      <c r="L133" s="2">
        <v>10367</v>
      </c>
      <c r="M133" s="2">
        <v>12015</v>
      </c>
      <c r="N133" s="2">
        <v>1.1040000000000001</v>
      </c>
      <c r="O133" s="2">
        <v>1.026</v>
      </c>
      <c r="P133" s="2">
        <v>10951</v>
      </c>
      <c r="Q133" s="2">
        <v>12327</v>
      </c>
      <c r="R133" s="2">
        <v>193.42</v>
      </c>
      <c r="S133" s="2">
        <v>151.15</v>
      </c>
      <c r="T133" s="2">
        <v>99.32</v>
      </c>
      <c r="U133" s="2">
        <v>0</v>
      </c>
      <c r="V133" s="2">
        <v>443.89</v>
      </c>
      <c r="W133" s="2">
        <v>193.42</v>
      </c>
      <c r="X133" s="2">
        <v>151.15</v>
      </c>
      <c r="Y133" s="2">
        <v>99.32</v>
      </c>
      <c r="Z133" s="2">
        <v>0</v>
      </c>
      <c r="AA133" s="2">
        <v>443.89</v>
      </c>
      <c r="AB133" s="2">
        <v>2118142</v>
      </c>
      <c r="AC133" s="2">
        <v>1521929</v>
      </c>
      <c r="AD133" s="2">
        <v>1029650</v>
      </c>
      <c r="AE133" s="2">
        <v>0</v>
      </c>
      <c r="AF133" s="2">
        <v>4669721</v>
      </c>
      <c r="AG133" s="2">
        <v>0.30649999999999999</v>
      </c>
      <c r="AH133" s="2">
        <v>0.2</v>
      </c>
      <c r="AI133" s="2">
        <v>129842</v>
      </c>
      <c r="AJ133" s="2">
        <v>93294</v>
      </c>
      <c r="AK133" s="2">
        <v>63118</v>
      </c>
      <c r="AL133" s="2">
        <v>0</v>
      </c>
      <c r="AM133" s="2">
        <v>286254</v>
      </c>
      <c r="AN133" s="2">
        <v>0.30649999999999999</v>
      </c>
      <c r="AO133" s="2">
        <v>0</v>
      </c>
      <c r="AP133" s="2">
        <v>0.65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4955975</v>
      </c>
      <c r="AW133" s="2">
        <v>0</v>
      </c>
      <c r="AX133" s="2">
        <v>0</v>
      </c>
      <c r="AY133" s="2">
        <v>42624</v>
      </c>
      <c r="AZ133" s="2">
        <v>46128</v>
      </c>
      <c r="BA133" s="2">
        <v>0</v>
      </c>
      <c r="BB133" s="2">
        <v>0</v>
      </c>
      <c r="BC133" s="2">
        <v>0</v>
      </c>
      <c r="BD133" s="2">
        <v>2813</v>
      </c>
      <c r="BE133" s="2">
        <v>3044</v>
      </c>
      <c r="BF133" s="2">
        <v>15.47</v>
      </c>
      <c r="BG133" s="2">
        <v>47091</v>
      </c>
      <c r="BH133" s="2">
        <v>93219</v>
      </c>
      <c r="BI133" s="2">
        <v>5049194</v>
      </c>
      <c r="BJ133" s="2">
        <v>0</v>
      </c>
      <c r="BK133" s="2">
        <v>5049194</v>
      </c>
      <c r="BL133" s="2">
        <v>1136425</v>
      </c>
      <c r="BM133" s="2">
        <v>3912769</v>
      </c>
      <c r="BN133" s="2">
        <v>1456215</v>
      </c>
      <c r="BO133" s="2">
        <v>2456554</v>
      </c>
      <c r="BP133" s="2">
        <v>5030.75</v>
      </c>
      <c r="BQ133" s="2">
        <v>443.89</v>
      </c>
      <c r="BR133" s="2">
        <v>2233100</v>
      </c>
      <c r="BS133" s="2">
        <v>0</v>
      </c>
      <c r="BT133" s="2">
        <v>0</v>
      </c>
      <c r="BU133" s="2">
        <v>1136425</v>
      </c>
      <c r="BV133" s="2">
        <v>1456215</v>
      </c>
      <c r="BW133" s="2">
        <v>0</v>
      </c>
      <c r="BX133" s="2">
        <v>352715</v>
      </c>
      <c r="BY133" s="2">
        <v>352715</v>
      </c>
      <c r="BZ133" s="2">
        <v>0</v>
      </c>
      <c r="CA133" s="2">
        <v>2456554</v>
      </c>
      <c r="CB133" s="2" t="b">
        <v>0</v>
      </c>
      <c r="CC133" s="2">
        <v>0</v>
      </c>
      <c r="CD133" s="2">
        <v>11622.3</v>
      </c>
      <c r="CE133" s="2">
        <v>10686.23</v>
      </c>
      <c r="CF133" s="2">
        <v>11002.5</v>
      </c>
      <c r="CG133" s="2">
        <v>13082.65</v>
      </c>
      <c r="CH133" s="4">
        <v>45327.530115740738</v>
      </c>
      <c r="CI133" s="4">
        <v>73415</v>
      </c>
    </row>
    <row r="134" spans="1:87" x14ac:dyDescent="0.35">
      <c r="A134" s="5">
        <v>194</v>
      </c>
      <c r="B134" s="3" t="s">
        <v>245</v>
      </c>
      <c r="C134" s="3" t="s">
        <v>274</v>
      </c>
      <c r="D134" s="2" t="s">
        <v>275</v>
      </c>
      <c r="E134" s="2">
        <v>9166</v>
      </c>
      <c r="F134" s="2">
        <v>9304</v>
      </c>
      <c r="G134" s="2">
        <v>9580</v>
      </c>
      <c r="H134" s="2">
        <v>11102</v>
      </c>
      <c r="I134" s="2">
        <v>1.0822000000000001</v>
      </c>
      <c r="J134" s="2">
        <v>9919</v>
      </c>
      <c r="K134" s="2">
        <v>10069</v>
      </c>
      <c r="L134" s="2">
        <v>10367</v>
      </c>
      <c r="M134" s="2">
        <v>12015</v>
      </c>
      <c r="N134" s="2">
        <v>1.1040000000000001</v>
      </c>
      <c r="O134" s="2">
        <v>1.026</v>
      </c>
      <c r="P134" s="2">
        <v>10951</v>
      </c>
      <c r="Q134" s="2">
        <v>12327</v>
      </c>
      <c r="R134" s="2">
        <v>212.9</v>
      </c>
      <c r="S134" s="2">
        <v>171.8</v>
      </c>
      <c r="T134" s="2">
        <v>116.77</v>
      </c>
      <c r="U134" s="2">
        <v>25.26</v>
      </c>
      <c r="V134" s="2">
        <v>526.73</v>
      </c>
      <c r="W134" s="2">
        <v>259.06</v>
      </c>
      <c r="X134" s="2">
        <v>205.52</v>
      </c>
      <c r="Y134" s="2">
        <v>137.31</v>
      </c>
      <c r="Z134" s="2">
        <v>265.64999999999998</v>
      </c>
      <c r="AA134" s="2">
        <v>867.54</v>
      </c>
      <c r="AB134" s="2">
        <v>2331468</v>
      </c>
      <c r="AC134" s="2">
        <v>1729854</v>
      </c>
      <c r="AD134" s="2">
        <v>1210555</v>
      </c>
      <c r="AE134" s="2">
        <v>311380</v>
      </c>
      <c r="AF134" s="2">
        <v>5583257</v>
      </c>
      <c r="AG134" s="2">
        <v>0.78559999999999997</v>
      </c>
      <c r="AH134" s="2">
        <v>0.2</v>
      </c>
      <c r="AI134" s="2">
        <v>445744</v>
      </c>
      <c r="AJ134" s="2">
        <v>325141</v>
      </c>
      <c r="AK134" s="2">
        <v>223659</v>
      </c>
      <c r="AL134" s="2">
        <v>514516</v>
      </c>
      <c r="AM134" s="2">
        <v>1509060</v>
      </c>
      <c r="AN134" s="2">
        <v>0.78559999999999997</v>
      </c>
      <c r="AO134" s="2">
        <v>0.2356</v>
      </c>
      <c r="AP134" s="2">
        <v>0.65</v>
      </c>
      <c r="AQ134" s="2">
        <v>434453</v>
      </c>
      <c r="AR134" s="2">
        <v>316905</v>
      </c>
      <c r="AS134" s="2">
        <v>217994</v>
      </c>
      <c r="AT134" s="2">
        <v>501483</v>
      </c>
      <c r="AU134" s="2">
        <v>1470835</v>
      </c>
      <c r="AV134" s="2">
        <v>8563152</v>
      </c>
      <c r="AW134" s="2">
        <v>4696715</v>
      </c>
      <c r="AX134" s="2">
        <v>0</v>
      </c>
      <c r="AY134" s="2">
        <v>627806</v>
      </c>
      <c r="AZ134" s="2">
        <v>679412</v>
      </c>
      <c r="BA134" s="2">
        <v>0</v>
      </c>
      <c r="BB134" s="2">
        <v>0</v>
      </c>
      <c r="BC134" s="2">
        <v>0</v>
      </c>
      <c r="BD134" s="2">
        <v>2813</v>
      </c>
      <c r="BE134" s="2">
        <v>3044</v>
      </c>
      <c r="BF134" s="2">
        <v>13.49</v>
      </c>
      <c r="BG134" s="2">
        <v>41064</v>
      </c>
      <c r="BH134" s="2">
        <v>5417191</v>
      </c>
      <c r="BI134" s="2">
        <v>13980343</v>
      </c>
      <c r="BJ134" s="2">
        <v>0</v>
      </c>
      <c r="BK134" s="2">
        <v>13980343</v>
      </c>
      <c r="BL134" s="2">
        <v>2180302</v>
      </c>
      <c r="BM134" s="2">
        <v>11800041</v>
      </c>
      <c r="BN134" s="2">
        <v>3384810</v>
      </c>
      <c r="BO134" s="2">
        <v>8415231</v>
      </c>
      <c r="BP134" s="2">
        <v>3858.81</v>
      </c>
      <c r="BQ134" s="2">
        <v>867.54</v>
      </c>
      <c r="BR134" s="2">
        <v>3347672</v>
      </c>
      <c r="BS134" s="2">
        <v>2185952</v>
      </c>
      <c r="BT134" s="2">
        <v>0</v>
      </c>
      <c r="BU134" s="2">
        <v>2180302</v>
      </c>
      <c r="BV134" s="2">
        <v>3384810</v>
      </c>
      <c r="BW134" s="2">
        <v>0</v>
      </c>
      <c r="BX134" s="2">
        <v>1812347</v>
      </c>
      <c r="BY134" s="2">
        <v>1812347</v>
      </c>
      <c r="BZ134" s="2">
        <v>0</v>
      </c>
      <c r="CA134" s="2">
        <v>8415231</v>
      </c>
      <c r="CB134" s="2" t="b">
        <v>0</v>
      </c>
      <c r="CC134" s="2">
        <v>0</v>
      </c>
      <c r="CD134" s="2">
        <v>14348.66</v>
      </c>
      <c r="CE134" s="2">
        <v>13193.01</v>
      </c>
      <c r="CF134" s="2">
        <v>13583.47</v>
      </c>
      <c r="CG134" s="2">
        <v>16151.58</v>
      </c>
      <c r="CH134" s="4">
        <v>45327.530138888891</v>
      </c>
      <c r="CI134" s="4">
        <v>73415</v>
      </c>
    </row>
    <row r="135" spans="1:87" x14ac:dyDescent="0.35">
      <c r="A135" s="5">
        <v>195</v>
      </c>
      <c r="B135" s="3" t="s">
        <v>245</v>
      </c>
      <c r="C135" s="3" t="s">
        <v>276</v>
      </c>
      <c r="D135" s="2" t="s">
        <v>277</v>
      </c>
      <c r="E135" s="2">
        <v>9166</v>
      </c>
      <c r="F135" s="2">
        <v>9304</v>
      </c>
      <c r="G135" s="2">
        <v>9580</v>
      </c>
      <c r="H135" s="2">
        <v>11102</v>
      </c>
      <c r="I135" s="2">
        <v>1.0822000000000001</v>
      </c>
      <c r="J135" s="2">
        <v>9919</v>
      </c>
      <c r="K135" s="2">
        <v>10069</v>
      </c>
      <c r="L135" s="2">
        <v>10367</v>
      </c>
      <c r="M135" s="2">
        <v>12015</v>
      </c>
      <c r="N135" s="2">
        <v>1.1040000000000001</v>
      </c>
      <c r="O135" s="2">
        <v>1.026</v>
      </c>
      <c r="P135" s="2">
        <v>10951</v>
      </c>
      <c r="Q135" s="2">
        <v>12327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14.81</v>
      </c>
      <c r="X135" s="2">
        <v>11.11</v>
      </c>
      <c r="Y135" s="2">
        <v>3.89</v>
      </c>
      <c r="Z135" s="2">
        <v>0</v>
      </c>
      <c r="AA135" s="2">
        <v>29.81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0.5111</v>
      </c>
      <c r="AH135" s="2">
        <v>0.2</v>
      </c>
      <c r="AI135" s="2">
        <v>16578</v>
      </c>
      <c r="AJ135" s="2">
        <v>11435</v>
      </c>
      <c r="AK135" s="2">
        <v>4122</v>
      </c>
      <c r="AL135" s="2">
        <v>0</v>
      </c>
      <c r="AM135" s="2">
        <v>32135</v>
      </c>
      <c r="AN135" s="2">
        <v>0.5111</v>
      </c>
      <c r="AO135" s="2">
        <v>0</v>
      </c>
      <c r="AP135" s="2">
        <v>0.65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32135</v>
      </c>
      <c r="AW135" s="2">
        <v>540853</v>
      </c>
      <c r="AX135" s="2">
        <v>3506</v>
      </c>
      <c r="AY135" s="2">
        <v>33725</v>
      </c>
      <c r="AZ135" s="2">
        <v>36497</v>
      </c>
      <c r="BA135" s="2">
        <v>0</v>
      </c>
      <c r="BB135" s="2">
        <v>0</v>
      </c>
      <c r="BC135" s="2">
        <v>0</v>
      </c>
      <c r="BD135" s="2">
        <v>2813</v>
      </c>
      <c r="BE135" s="2">
        <v>3044</v>
      </c>
      <c r="BF135" s="2">
        <v>0.96</v>
      </c>
      <c r="BG135" s="2">
        <v>2922</v>
      </c>
      <c r="BH135" s="2">
        <v>583778</v>
      </c>
      <c r="BI135" s="2">
        <v>615913</v>
      </c>
      <c r="BJ135" s="2">
        <v>0</v>
      </c>
      <c r="BK135" s="2">
        <v>615913</v>
      </c>
      <c r="BL135" s="2">
        <v>104899</v>
      </c>
      <c r="BM135" s="2">
        <v>511014</v>
      </c>
      <c r="BN135" s="2">
        <v>152361</v>
      </c>
      <c r="BO135" s="2">
        <v>358653</v>
      </c>
      <c r="BP135" s="2">
        <v>54.39</v>
      </c>
      <c r="BQ135" s="2">
        <v>29.81</v>
      </c>
      <c r="BR135" s="2">
        <v>1621</v>
      </c>
      <c r="BS135" s="2">
        <v>232170</v>
      </c>
      <c r="BT135" s="2">
        <v>0</v>
      </c>
      <c r="BU135" s="2">
        <v>104899</v>
      </c>
      <c r="BV135" s="2">
        <v>152361</v>
      </c>
      <c r="BW135" s="2">
        <v>0</v>
      </c>
      <c r="BX135" s="2">
        <v>87521</v>
      </c>
      <c r="BY135" s="2">
        <v>87521</v>
      </c>
      <c r="BZ135" s="2">
        <v>0</v>
      </c>
      <c r="CA135" s="2">
        <v>358653</v>
      </c>
      <c r="CB135" s="2" t="b">
        <v>0</v>
      </c>
      <c r="CC135" s="2">
        <v>0</v>
      </c>
      <c r="CD135" s="2">
        <v>12070.41</v>
      </c>
      <c r="CE135" s="2">
        <v>11098.25</v>
      </c>
      <c r="CF135" s="2">
        <v>11426.71</v>
      </c>
      <c r="CG135" s="2">
        <v>13587.07</v>
      </c>
      <c r="CH135" s="4">
        <v>45327.530138888891</v>
      </c>
      <c r="CI135" s="4">
        <v>73415</v>
      </c>
    </row>
    <row r="136" spans="1:87" x14ac:dyDescent="0.35">
      <c r="A136" s="5">
        <v>196</v>
      </c>
      <c r="B136" s="3" t="s">
        <v>245</v>
      </c>
      <c r="C136" s="3" t="s">
        <v>278</v>
      </c>
      <c r="D136" s="2" t="s">
        <v>279</v>
      </c>
      <c r="E136" s="2">
        <v>9166</v>
      </c>
      <c r="F136" s="2">
        <v>9304</v>
      </c>
      <c r="G136" s="2">
        <v>9580</v>
      </c>
      <c r="H136" s="2">
        <v>11102</v>
      </c>
      <c r="I136" s="2">
        <v>1.0822000000000001</v>
      </c>
      <c r="J136" s="2">
        <v>9919</v>
      </c>
      <c r="K136" s="2">
        <v>10069</v>
      </c>
      <c r="L136" s="2">
        <v>10367</v>
      </c>
      <c r="M136" s="2">
        <v>12015</v>
      </c>
      <c r="N136" s="2">
        <v>1.1040000000000001</v>
      </c>
      <c r="O136" s="2">
        <v>1.026</v>
      </c>
      <c r="P136" s="2">
        <v>10951</v>
      </c>
      <c r="Q136" s="2">
        <v>12327</v>
      </c>
      <c r="R136" s="2">
        <v>42.43</v>
      </c>
      <c r="S136" s="2">
        <v>30.46</v>
      </c>
      <c r="T136" s="2">
        <v>21.11</v>
      </c>
      <c r="U136" s="2">
        <v>0</v>
      </c>
      <c r="V136" s="2">
        <v>94</v>
      </c>
      <c r="W136" s="2">
        <v>42.43</v>
      </c>
      <c r="X136" s="2">
        <v>30.46</v>
      </c>
      <c r="Y136" s="2">
        <v>21.11</v>
      </c>
      <c r="Z136" s="2">
        <v>0</v>
      </c>
      <c r="AA136" s="2">
        <v>94</v>
      </c>
      <c r="AB136" s="2">
        <v>464651</v>
      </c>
      <c r="AC136" s="2">
        <v>306702</v>
      </c>
      <c r="AD136" s="2">
        <v>218847</v>
      </c>
      <c r="AE136" s="2">
        <v>0</v>
      </c>
      <c r="AF136" s="2">
        <v>990200</v>
      </c>
      <c r="AG136" s="2">
        <v>0.91290000000000004</v>
      </c>
      <c r="AH136" s="2">
        <v>0.2</v>
      </c>
      <c r="AI136" s="2">
        <v>84836</v>
      </c>
      <c r="AJ136" s="2">
        <v>55998</v>
      </c>
      <c r="AK136" s="2">
        <v>39957</v>
      </c>
      <c r="AL136" s="2">
        <v>0</v>
      </c>
      <c r="AM136" s="2">
        <v>180791</v>
      </c>
      <c r="AN136" s="2">
        <v>0.91290000000000004</v>
      </c>
      <c r="AO136" s="2">
        <v>0.3629</v>
      </c>
      <c r="AP136" s="2">
        <v>0.65</v>
      </c>
      <c r="AQ136" s="2">
        <v>109604</v>
      </c>
      <c r="AR136" s="2">
        <v>72346</v>
      </c>
      <c r="AS136" s="2">
        <v>51623</v>
      </c>
      <c r="AT136" s="2">
        <v>0</v>
      </c>
      <c r="AU136" s="2">
        <v>233573</v>
      </c>
      <c r="AV136" s="2">
        <v>1404564</v>
      </c>
      <c r="AW136" s="2">
        <v>0</v>
      </c>
      <c r="AX136" s="2">
        <v>0</v>
      </c>
      <c r="AY136" s="2">
        <v>20992</v>
      </c>
      <c r="AZ136" s="2">
        <v>22718</v>
      </c>
      <c r="BA136" s="2">
        <v>0</v>
      </c>
      <c r="BB136" s="2">
        <v>0</v>
      </c>
      <c r="BC136" s="2">
        <v>0</v>
      </c>
      <c r="BD136" s="2">
        <v>2813</v>
      </c>
      <c r="BE136" s="2">
        <v>3044</v>
      </c>
      <c r="BF136" s="2">
        <v>6.33</v>
      </c>
      <c r="BG136" s="2">
        <v>19269</v>
      </c>
      <c r="BH136" s="2">
        <v>41987</v>
      </c>
      <c r="BI136" s="2">
        <v>1446551</v>
      </c>
      <c r="BJ136" s="2">
        <v>0</v>
      </c>
      <c r="BK136" s="2">
        <v>1446551</v>
      </c>
      <c r="BL136" s="2">
        <v>412177</v>
      </c>
      <c r="BM136" s="2">
        <v>1034374</v>
      </c>
      <c r="BN136" s="2">
        <v>272300</v>
      </c>
      <c r="BO136" s="2">
        <v>762074</v>
      </c>
      <c r="BP136" s="2">
        <v>5444.71</v>
      </c>
      <c r="BQ136" s="2">
        <v>94</v>
      </c>
      <c r="BR136" s="2">
        <v>511803</v>
      </c>
      <c r="BS136" s="2">
        <v>0</v>
      </c>
      <c r="BT136" s="2">
        <v>0</v>
      </c>
      <c r="BU136" s="2">
        <v>412177</v>
      </c>
      <c r="BV136" s="2">
        <v>272300</v>
      </c>
      <c r="BW136" s="2">
        <v>0</v>
      </c>
      <c r="BX136" s="2">
        <v>144984</v>
      </c>
      <c r="BY136" s="2">
        <v>144984</v>
      </c>
      <c r="BZ136" s="2">
        <v>0</v>
      </c>
      <c r="CA136" s="2">
        <v>762074</v>
      </c>
      <c r="CB136" s="2" t="b">
        <v>0</v>
      </c>
      <c r="CC136" s="2">
        <v>0</v>
      </c>
      <c r="CD136" s="2">
        <v>15533.61</v>
      </c>
      <c r="CE136" s="2">
        <v>14282.52</v>
      </c>
      <c r="CF136" s="2">
        <v>14705.23</v>
      </c>
      <c r="CG136" s="2">
        <v>17485.419999999998</v>
      </c>
      <c r="CH136" s="4">
        <v>45327.530185185184</v>
      </c>
      <c r="CI136" s="4">
        <v>73415</v>
      </c>
    </row>
    <row r="137" spans="1:87" x14ac:dyDescent="0.35">
      <c r="A137" s="5">
        <v>197</v>
      </c>
      <c r="B137" s="3" t="s">
        <v>245</v>
      </c>
      <c r="C137" s="3" t="s">
        <v>280</v>
      </c>
      <c r="D137" s="2" t="s">
        <v>281</v>
      </c>
      <c r="E137" s="2">
        <v>9166</v>
      </c>
      <c r="F137" s="2">
        <v>9304</v>
      </c>
      <c r="G137" s="2">
        <v>9580</v>
      </c>
      <c r="H137" s="2">
        <v>11102</v>
      </c>
      <c r="I137" s="2">
        <v>1.0822000000000001</v>
      </c>
      <c r="J137" s="2">
        <v>9919</v>
      </c>
      <c r="K137" s="2">
        <v>10069</v>
      </c>
      <c r="L137" s="2">
        <v>10367</v>
      </c>
      <c r="M137" s="2">
        <v>12015</v>
      </c>
      <c r="N137" s="2">
        <v>1.1040000000000001</v>
      </c>
      <c r="O137" s="2">
        <v>1.026</v>
      </c>
      <c r="P137" s="2">
        <v>10951</v>
      </c>
      <c r="Q137" s="2">
        <v>12327</v>
      </c>
      <c r="R137" s="2">
        <v>3.8</v>
      </c>
      <c r="S137" s="2">
        <v>2.97</v>
      </c>
      <c r="T137" s="2">
        <v>0.63</v>
      </c>
      <c r="U137" s="2">
        <v>0</v>
      </c>
      <c r="V137" s="2">
        <v>7.4</v>
      </c>
      <c r="W137" s="2">
        <v>3.8</v>
      </c>
      <c r="X137" s="2">
        <v>2.97</v>
      </c>
      <c r="Y137" s="2">
        <v>0.63</v>
      </c>
      <c r="Z137" s="2">
        <v>0</v>
      </c>
      <c r="AA137" s="2">
        <v>7.4</v>
      </c>
      <c r="AB137" s="2">
        <v>41614</v>
      </c>
      <c r="AC137" s="2">
        <v>29905</v>
      </c>
      <c r="AD137" s="2">
        <v>6531</v>
      </c>
      <c r="AE137" s="2">
        <v>0</v>
      </c>
      <c r="AF137" s="2">
        <v>78050</v>
      </c>
      <c r="AG137" s="2">
        <v>0.61539999999999995</v>
      </c>
      <c r="AH137" s="2">
        <v>0.2</v>
      </c>
      <c r="AI137" s="2">
        <v>5122</v>
      </c>
      <c r="AJ137" s="2">
        <v>3681</v>
      </c>
      <c r="AK137" s="2">
        <v>804</v>
      </c>
      <c r="AL137" s="2">
        <v>0</v>
      </c>
      <c r="AM137" s="2">
        <v>9607</v>
      </c>
      <c r="AN137" s="2">
        <v>0.61539999999999995</v>
      </c>
      <c r="AO137" s="2">
        <v>6.54E-2</v>
      </c>
      <c r="AP137" s="2">
        <v>0.65</v>
      </c>
      <c r="AQ137" s="2">
        <v>1769</v>
      </c>
      <c r="AR137" s="2">
        <v>1271</v>
      </c>
      <c r="AS137" s="2">
        <v>278</v>
      </c>
      <c r="AT137" s="2">
        <v>0</v>
      </c>
      <c r="AU137" s="2">
        <v>3318</v>
      </c>
      <c r="AV137" s="2">
        <v>90975</v>
      </c>
      <c r="AW137" s="2">
        <v>0</v>
      </c>
      <c r="AX137" s="2">
        <v>0</v>
      </c>
      <c r="AY137" s="2">
        <v>15299</v>
      </c>
      <c r="AZ137" s="2">
        <v>16557</v>
      </c>
      <c r="BA137" s="2">
        <v>137554</v>
      </c>
      <c r="BB137" s="2">
        <v>148861</v>
      </c>
      <c r="BC137" s="2">
        <v>0</v>
      </c>
      <c r="BD137" s="2">
        <v>2813</v>
      </c>
      <c r="BE137" s="2">
        <v>3044</v>
      </c>
      <c r="BF137" s="2">
        <v>0</v>
      </c>
      <c r="BG137" s="2">
        <v>0</v>
      </c>
      <c r="BH137" s="2">
        <v>165418</v>
      </c>
      <c r="BI137" s="2">
        <v>256393</v>
      </c>
      <c r="BJ137" s="2">
        <v>0</v>
      </c>
      <c r="BK137" s="2">
        <v>256393</v>
      </c>
      <c r="BL137" s="2">
        <v>37316</v>
      </c>
      <c r="BM137" s="2">
        <v>219077</v>
      </c>
      <c r="BN137" s="2">
        <v>24602</v>
      </c>
      <c r="BO137" s="2">
        <v>194475</v>
      </c>
      <c r="BP137" s="2">
        <v>87.87</v>
      </c>
      <c r="BQ137" s="2">
        <v>7.4</v>
      </c>
      <c r="BR137" s="2">
        <v>650</v>
      </c>
      <c r="BS137" s="2">
        <v>120897</v>
      </c>
      <c r="BT137" s="2">
        <v>0</v>
      </c>
      <c r="BU137" s="2">
        <v>37316</v>
      </c>
      <c r="BV137" s="2">
        <v>24602</v>
      </c>
      <c r="BW137" s="2">
        <v>59629</v>
      </c>
      <c r="BX137" s="2">
        <v>173565</v>
      </c>
      <c r="BY137" s="2">
        <v>233194</v>
      </c>
      <c r="BZ137" s="2">
        <v>38719</v>
      </c>
      <c r="CA137" s="2">
        <v>233194</v>
      </c>
      <c r="CB137" s="2" t="b">
        <v>0</v>
      </c>
      <c r="CC137" s="2">
        <v>0</v>
      </c>
      <c r="CD137" s="2">
        <v>12764.38</v>
      </c>
      <c r="CE137" s="2">
        <v>11736.33</v>
      </c>
      <c r="CF137" s="2">
        <v>12083.67</v>
      </c>
      <c r="CG137" s="2">
        <v>14368.23</v>
      </c>
      <c r="CH137" s="4">
        <v>45327.53020833333</v>
      </c>
      <c r="CI137" s="4">
        <v>73415</v>
      </c>
    </row>
    <row r="138" spans="1:87" x14ac:dyDescent="0.35">
      <c r="A138" s="5">
        <v>198</v>
      </c>
      <c r="B138" s="3" t="s">
        <v>245</v>
      </c>
      <c r="C138" s="3" t="s">
        <v>282</v>
      </c>
      <c r="D138" s="2" t="s">
        <v>283</v>
      </c>
      <c r="E138" s="2">
        <v>9166</v>
      </c>
      <c r="F138" s="2">
        <v>9304</v>
      </c>
      <c r="G138" s="2">
        <v>9580</v>
      </c>
      <c r="H138" s="2">
        <v>11102</v>
      </c>
      <c r="I138" s="2">
        <v>1.0822000000000001</v>
      </c>
      <c r="J138" s="2">
        <v>9919</v>
      </c>
      <c r="K138" s="2">
        <v>10069</v>
      </c>
      <c r="L138" s="2">
        <v>10367</v>
      </c>
      <c r="M138" s="2">
        <v>12015</v>
      </c>
      <c r="N138" s="2">
        <v>1.1040000000000001</v>
      </c>
      <c r="O138" s="2">
        <v>1.026</v>
      </c>
      <c r="P138" s="2">
        <v>10951</v>
      </c>
      <c r="Q138" s="2">
        <v>12327</v>
      </c>
      <c r="R138" s="2">
        <v>383.3</v>
      </c>
      <c r="S138" s="2">
        <v>318.25</v>
      </c>
      <c r="T138" s="2">
        <v>223.14</v>
      </c>
      <c r="U138" s="2">
        <v>0</v>
      </c>
      <c r="V138" s="2">
        <v>924.69</v>
      </c>
      <c r="W138" s="2">
        <v>383.3</v>
      </c>
      <c r="X138" s="2">
        <v>318.25</v>
      </c>
      <c r="Y138" s="2">
        <v>223.14</v>
      </c>
      <c r="Z138" s="2">
        <v>0</v>
      </c>
      <c r="AA138" s="2">
        <v>924.69</v>
      </c>
      <c r="AB138" s="2">
        <v>4197518</v>
      </c>
      <c r="AC138" s="2">
        <v>3204459</v>
      </c>
      <c r="AD138" s="2">
        <v>2313292</v>
      </c>
      <c r="AE138" s="2">
        <v>0</v>
      </c>
      <c r="AF138" s="2">
        <v>9715269</v>
      </c>
      <c r="AG138" s="2">
        <v>0.56130000000000002</v>
      </c>
      <c r="AH138" s="2">
        <v>0.2</v>
      </c>
      <c r="AI138" s="2">
        <v>471213</v>
      </c>
      <c r="AJ138" s="2">
        <v>359733</v>
      </c>
      <c r="AK138" s="2">
        <v>259690</v>
      </c>
      <c r="AL138" s="2">
        <v>0</v>
      </c>
      <c r="AM138" s="2">
        <v>1090636</v>
      </c>
      <c r="AN138" s="2">
        <v>0.56130000000000002</v>
      </c>
      <c r="AO138" s="2">
        <v>1.1299999999999999E-2</v>
      </c>
      <c r="AP138" s="2">
        <v>0.65</v>
      </c>
      <c r="AQ138" s="2">
        <v>30831</v>
      </c>
      <c r="AR138" s="2">
        <v>23537</v>
      </c>
      <c r="AS138" s="2">
        <v>16991</v>
      </c>
      <c r="AT138" s="2">
        <v>0</v>
      </c>
      <c r="AU138" s="2">
        <v>71359</v>
      </c>
      <c r="AV138" s="2">
        <v>10877264</v>
      </c>
      <c r="AW138" s="2">
        <v>0</v>
      </c>
      <c r="AX138" s="2">
        <v>55345</v>
      </c>
      <c r="AY138" s="2">
        <v>170422</v>
      </c>
      <c r="AZ138" s="2">
        <v>184431</v>
      </c>
      <c r="BA138" s="2">
        <v>0</v>
      </c>
      <c r="BB138" s="2">
        <v>0</v>
      </c>
      <c r="BC138" s="2">
        <v>0</v>
      </c>
      <c r="BD138" s="2">
        <v>2813</v>
      </c>
      <c r="BE138" s="2">
        <v>3044</v>
      </c>
      <c r="BF138" s="2">
        <v>46.64</v>
      </c>
      <c r="BG138" s="2">
        <v>141972</v>
      </c>
      <c r="BH138" s="2">
        <v>381748</v>
      </c>
      <c r="BI138" s="2">
        <v>11259012</v>
      </c>
      <c r="BJ138" s="2">
        <v>0</v>
      </c>
      <c r="BK138" s="2">
        <v>11259012</v>
      </c>
      <c r="BL138" s="2">
        <v>6413597</v>
      </c>
      <c r="BM138" s="2">
        <v>4845415</v>
      </c>
      <c r="BN138" s="2">
        <v>184938</v>
      </c>
      <c r="BO138" s="2">
        <v>4660477</v>
      </c>
      <c r="BP138" s="2">
        <v>5029.1099999999997</v>
      </c>
      <c r="BQ138" s="2">
        <v>924.69</v>
      </c>
      <c r="BR138" s="2">
        <v>4650368</v>
      </c>
      <c r="BS138" s="2">
        <v>0</v>
      </c>
      <c r="BT138" s="2">
        <v>0</v>
      </c>
      <c r="BU138" s="2">
        <v>6413597</v>
      </c>
      <c r="BV138" s="2">
        <v>184938</v>
      </c>
      <c r="BW138" s="2">
        <v>0</v>
      </c>
      <c r="BX138" s="2">
        <v>1183790</v>
      </c>
      <c r="BY138" s="2">
        <v>1183790</v>
      </c>
      <c r="BZ138" s="2">
        <v>0</v>
      </c>
      <c r="CA138" s="2">
        <v>4660477</v>
      </c>
      <c r="CB138" s="2" t="b">
        <v>0</v>
      </c>
      <c r="CC138" s="2">
        <v>0</v>
      </c>
      <c r="CD138" s="2">
        <v>12260.79</v>
      </c>
      <c r="CE138" s="2">
        <v>11273.3</v>
      </c>
      <c r="CF138" s="2">
        <v>11606.95</v>
      </c>
      <c r="CG138" s="2">
        <v>13801.37</v>
      </c>
      <c r="CH138" s="4">
        <v>45327.530219907407</v>
      </c>
      <c r="CI138" s="4">
        <v>73415</v>
      </c>
    </row>
    <row r="139" spans="1:87" x14ac:dyDescent="0.35">
      <c r="A139" s="5">
        <v>199</v>
      </c>
      <c r="B139" s="3" t="s">
        <v>245</v>
      </c>
      <c r="C139" s="3" t="s">
        <v>284</v>
      </c>
      <c r="D139" s="2" t="s">
        <v>285</v>
      </c>
      <c r="E139" s="2">
        <v>9166</v>
      </c>
      <c r="F139" s="2">
        <v>9304</v>
      </c>
      <c r="G139" s="2">
        <v>9580</v>
      </c>
      <c r="H139" s="2">
        <v>11102</v>
      </c>
      <c r="I139" s="2">
        <v>1.0822000000000001</v>
      </c>
      <c r="J139" s="2">
        <v>9919</v>
      </c>
      <c r="K139" s="2">
        <v>10069</v>
      </c>
      <c r="L139" s="2">
        <v>10367</v>
      </c>
      <c r="M139" s="2">
        <v>12015</v>
      </c>
      <c r="N139" s="2">
        <v>1.1040000000000001</v>
      </c>
      <c r="O139" s="2">
        <v>1.026</v>
      </c>
      <c r="P139" s="2">
        <v>10951</v>
      </c>
      <c r="Q139" s="2">
        <v>12327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5.78</v>
      </c>
      <c r="X139" s="2">
        <v>4</v>
      </c>
      <c r="Y139" s="2">
        <v>3.8</v>
      </c>
      <c r="Z139" s="2">
        <v>0</v>
      </c>
      <c r="AA139" s="2">
        <v>13.58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1</v>
      </c>
      <c r="AH139" s="2">
        <v>0.2</v>
      </c>
      <c r="AI139" s="2">
        <v>12659</v>
      </c>
      <c r="AJ139" s="2">
        <v>8055</v>
      </c>
      <c r="AK139" s="2">
        <v>7879</v>
      </c>
      <c r="AL139" s="2">
        <v>0</v>
      </c>
      <c r="AM139" s="2">
        <v>28593</v>
      </c>
      <c r="AN139" s="2">
        <v>1</v>
      </c>
      <c r="AO139" s="2">
        <v>0.45</v>
      </c>
      <c r="AP139" s="2">
        <v>0.65</v>
      </c>
      <c r="AQ139" s="2">
        <v>18514</v>
      </c>
      <c r="AR139" s="2">
        <v>11781</v>
      </c>
      <c r="AS139" s="2">
        <v>11523</v>
      </c>
      <c r="AT139" s="2">
        <v>0</v>
      </c>
      <c r="AU139" s="2">
        <v>41818</v>
      </c>
      <c r="AV139" s="2">
        <v>70411</v>
      </c>
      <c r="AW139" s="2">
        <v>272913</v>
      </c>
      <c r="AX139" s="2">
        <v>7085</v>
      </c>
      <c r="AY139" s="2">
        <v>763</v>
      </c>
      <c r="AZ139" s="2">
        <v>826</v>
      </c>
      <c r="BA139" s="2">
        <v>0</v>
      </c>
      <c r="BB139" s="2">
        <v>0</v>
      </c>
      <c r="BC139" s="2">
        <v>0</v>
      </c>
      <c r="BD139" s="2">
        <v>2813</v>
      </c>
      <c r="BE139" s="2">
        <v>3044</v>
      </c>
      <c r="BF139" s="2">
        <v>0</v>
      </c>
      <c r="BG139" s="2">
        <v>0</v>
      </c>
      <c r="BH139" s="2">
        <v>280824</v>
      </c>
      <c r="BI139" s="2">
        <v>351235</v>
      </c>
      <c r="BJ139" s="2">
        <v>0</v>
      </c>
      <c r="BK139" s="2">
        <v>351235</v>
      </c>
      <c r="BL139" s="2">
        <v>124085</v>
      </c>
      <c r="BM139" s="2">
        <v>227150</v>
      </c>
      <c r="BN139" s="2">
        <v>31766</v>
      </c>
      <c r="BO139" s="2">
        <v>195384</v>
      </c>
      <c r="BP139" s="2">
        <v>52.7</v>
      </c>
      <c r="BQ139" s="2">
        <v>13.58</v>
      </c>
      <c r="BR139" s="2">
        <v>716</v>
      </c>
      <c r="BS139" s="2">
        <v>116793</v>
      </c>
      <c r="BT139" s="2">
        <v>0</v>
      </c>
      <c r="BU139" s="2">
        <v>124085</v>
      </c>
      <c r="BV139" s="2">
        <v>31766</v>
      </c>
      <c r="BW139" s="2">
        <v>0</v>
      </c>
      <c r="BX139" s="2">
        <v>257873</v>
      </c>
      <c r="BY139" s="2">
        <v>257873</v>
      </c>
      <c r="BZ139" s="2">
        <v>62489</v>
      </c>
      <c r="CA139" s="2">
        <v>257873</v>
      </c>
      <c r="CB139" s="2" t="b">
        <v>1</v>
      </c>
      <c r="CC139" s="2">
        <v>0</v>
      </c>
      <c r="CD139" s="2">
        <v>16344.37</v>
      </c>
      <c r="CE139" s="2">
        <v>15027.98</v>
      </c>
      <c r="CF139" s="2">
        <v>15472.75</v>
      </c>
      <c r="CG139" s="2">
        <v>18398.05</v>
      </c>
      <c r="CH139" s="4">
        <v>45327.530289351853</v>
      </c>
      <c r="CI139" s="4">
        <v>73415</v>
      </c>
    </row>
    <row r="140" spans="1:87" x14ac:dyDescent="0.35">
      <c r="A140" s="5">
        <v>200</v>
      </c>
      <c r="B140" s="3" t="s">
        <v>245</v>
      </c>
      <c r="C140" s="3" t="s">
        <v>286</v>
      </c>
      <c r="D140" s="2" t="s">
        <v>193</v>
      </c>
      <c r="E140" s="2">
        <v>9166</v>
      </c>
      <c r="F140" s="2">
        <v>9304</v>
      </c>
      <c r="G140" s="2">
        <v>9580</v>
      </c>
      <c r="H140" s="2">
        <v>11102</v>
      </c>
      <c r="I140" s="2">
        <v>1.0822000000000001</v>
      </c>
      <c r="J140" s="2">
        <v>9919</v>
      </c>
      <c r="K140" s="2">
        <v>10069</v>
      </c>
      <c r="L140" s="2">
        <v>10367</v>
      </c>
      <c r="M140" s="2">
        <v>12015</v>
      </c>
      <c r="N140" s="2">
        <v>1.1040000000000001</v>
      </c>
      <c r="O140" s="2">
        <v>1.026</v>
      </c>
      <c r="P140" s="2">
        <v>10951</v>
      </c>
      <c r="Q140" s="2">
        <v>12327</v>
      </c>
      <c r="R140" s="2">
        <v>223.13</v>
      </c>
      <c r="S140" s="2">
        <v>181.68</v>
      </c>
      <c r="T140" s="2">
        <v>110.33</v>
      </c>
      <c r="U140" s="2">
        <v>0</v>
      </c>
      <c r="V140" s="2">
        <v>515.14</v>
      </c>
      <c r="W140" s="2">
        <v>223.13</v>
      </c>
      <c r="X140" s="2">
        <v>181.68</v>
      </c>
      <c r="Y140" s="2">
        <v>110.33</v>
      </c>
      <c r="Z140" s="2">
        <v>0</v>
      </c>
      <c r="AA140" s="2">
        <v>515.14</v>
      </c>
      <c r="AB140" s="2">
        <v>2443497</v>
      </c>
      <c r="AC140" s="2">
        <v>1829336</v>
      </c>
      <c r="AD140" s="2">
        <v>1143791</v>
      </c>
      <c r="AE140" s="2">
        <v>0</v>
      </c>
      <c r="AF140" s="2">
        <v>5416624</v>
      </c>
      <c r="AG140" s="2">
        <v>0.54479999999999995</v>
      </c>
      <c r="AH140" s="2">
        <v>0.2</v>
      </c>
      <c r="AI140" s="2">
        <v>266243</v>
      </c>
      <c r="AJ140" s="2">
        <v>199324</v>
      </c>
      <c r="AK140" s="2">
        <v>124627</v>
      </c>
      <c r="AL140" s="2">
        <v>0</v>
      </c>
      <c r="AM140" s="2">
        <v>590194</v>
      </c>
      <c r="AN140" s="2">
        <v>0.54479999999999995</v>
      </c>
      <c r="AO140" s="2">
        <v>0</v>
      </c>
      <c r="AP140" s="2">
        <v>0.65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6006818</v>
      </c>
      <c r="AW140" s="2">
        <v>0</v>
      </c>
      <c r="AX140" s="2">
        <v>37829</v>
      </c>
      <c r="AY140" s="2">
        <v>43677</v>
      </c>
      <c r="AZ140" s="2">
        <v>47267</v>
      </c>
      <c r="BA140" s="2">
        <v>0</v>
      </c>
      <c r="BB140" s="2">
        <v>0</v>
      </c>
      <c r="BC140" s="2">
        <v>0</v>
      </c>
      <c r="BD140" s="2">
        <v>2813</v>
      </c>
      <c r="BE140" s="2">
        <v>3044</v>
      </c>
      <c r="BF140" s="2">
        <v>23</v>
      </c>
      <c r="BG140" s="2">
        <v>70012</v>
      </c>
      <c r="BH140" s="2">
        <v>155108</v>
      </c>
      <c r="BI140" s="2">
        <v>6161926</v>
      </c>
      <c r="BJ140" s="2">
        <v>0</v>
      </c>
      <c r="BK140" s="2">
        <v>6161926</v>
      </c>
      <c r="BL140" s="2">
        <v>1512409</v>
      </c>
      <c r="BM140" s="2">
        <v>4649517</v>
      </c>
      <c r="BN140" s="2">
        <v>1689906</v>
      </c>
      <c r="BO140" s="2">
        <v>2959611</v>
      </c>
      <c r="BP140" s="2">
        <v>5030.59</v>
      </c>
      <c r="BQ140" s="2">
        <v>515.14</v>
      </c>
      <c r="BR140" s="2">
        <v>2591458</v>
      </c>
      <c r="BS140" s="2">
        <v>0</v>
      </c>
      <c r="BT140" s="2">
        <v>0</v>
      </c>
      <c r="BU140" s="2">
        <v>1512409</v>
      </c>
      <c r="BV140" s="2">
        <v>1689906</v>
      </c>
      <c r="BW140" s="2">
        <v>0</v>
      </c>
      <c r="BX140" s="2">
        <v>492856</v>
      </c>
      <c r="BY140" s="2">
        <v>492856</v>
      </c>
      <c r="BZ140" s="2">
        <v>0</v>
      </c>
      <c r="CA140" s="2">
        <v>2959611</v>
      </c>
      <c r="CB140" s="2" t="b">
        <v>0</v>
      </c>
      <c r="CC140" s="2">
        <v>0</v>
      </c>
      <c r="CD140" s="2">
        <v>12144.22</v>
      </c>
      <c r="CE140" s="2">
        <v>11166.12</v>
      </c>
      <c r="CF140" s="2">
        <v>11496.59</v>
      </c>
      <c r="CG140" s="2">
        <v>13670.15</v>
      </c>
      <c r="CH140" s="4">
        <v>45327.530300925922</v>
      </c>
      <c r="CI140" s="4">
        <v>73415</v>
      </c>
    </row>
    <row r="141" spans="1:87" x14ac:dyDescent="0.35">
      <c r="A141" s="5">
        <v>201</v>
      </c>
      <c r="B141" s="3" t="s">
        <v>245</v>
      </c>
      <c r="C141" s="3" t="s">
        <v>287</v>
      </c>
      <c r="D141" s="2" t="s">
        <v>288</v>
      </c>
      <c r="E141" s="2">
        <v>9166</v>
      </c>
      <c r="F141" s="2">
        <v>9304</v>
      </c>
      <c r="G141" s="2">
        <v>9580</v>
      </c>
      <c r="H141" s="2">
        <v>11102</v>
      </c>
      <c r="I141" s="2">
        <v>1.0822000000000001</v>
      </c>
      <c r="J141" s="2">
        <v>9919</v>
      </c>
      <c r="K141" s="2">
        <v>10069</v>
      </c>
      <c r="L141" s="2">
        <v>10367</v>
      </c>
      <c r="M141" s="2">
        <v>12015</v>
      </c>
      <c r="N141" s="2">
        <v>1.1040000000000001</v>
      </c>
      <c r="O141" s="2">
        <v>1.026</v>
      </c>
      <c r="P141" s="2">
        <v>10951</v>
      </c>
      <c r="Q141" s="2">
        <v>12327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32.36</v>
      </c>
      <c r="X141" s="2">
        <v>14.85</v>
      </c>
      <c r="Y141" s="2">
        <v>12.8</v>
      </c>
      <c r="Z141" s="2">
        <v>0</v>
      </c>
      <c r="AA141" s="2">
        <v>60.01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0.81</v>
      </c>
      <c r="AH141" s="2">
        <v>0.2</v>
      </c>
      <c r="AI141" s="2">
        <v>57409</v>
      </c>
      <c r="AJ141" s="2">
        <v>24223</v>
      </c>
      <c r="AK141" s="2">
        <v>21497</v>
      </c>
      <c r="AL141" s="2">
        <v>0</v>
      </c>
      <c r="AM141" s="2">
        <v>103129</v>
      </c>
      <c r="AN141" s="2">
        <v>0.81</v>
      </c>
      <c r="AO141" s="2">
        <v>0.26</v>
      </c>
      <c r="AP141" s="2">
        <v>0.65</v>
      </c>
      <c r="AQ141" s="2">
        <v>59889</v>
      </c>
      <c r="AR141" s="2">
        <v>25270</v>
      </c>
      <c r="AS141" s="2">
        <v>22426</v>
      </c>
      <c r="AT141" s="2">
        <v>0</v>
      </c>
      <c r="AU141" s="2">
        <v>107585</v>
      </c>
      <c r="AV141" s="2">
        <v>210714</v>
      </c>
      <c r="AW141" s="2">
        <v>842175</v>
      </c>
      <c r="AX141" s="2">
        <v>0</v>
      </c>
      <c r="AY141" s="2">
        <v>18983</v>
      </c>
      <c r="AZ141" s="2">
        <v>20543</v>
      </c>
      <c r="BA141" s="2">
        <v>0</v>
      </c>
      <c r="BB141" s="2">
        <v>0</v>
      </c>
      <c r="BC141" s="2">
        <v>0</v>
      </c>
      <c r="BD141" s="2">
        <v>2813</v>
      </c>
      <c r="BE141" s="2">
        <v>3044</v>
      </c>
      <c r="BF141" s="2">
        <v>1.79</v>
      </c>
      <c r="BG141" s="2">
        <v>5449</v>
      </c>
      <c r="BH141" s="2">
        <v>868167</v>
      </c>
      <c r="BI141" s="2">
        <v>1078881</v>
      </c>
      <c r="BJ141" s="2">
        <v>0</v>
      </c>
      <c r="BK141" s="2">
        <v>1078881</v>
      </c>
      <c r="BL141" s="2">
        <v>25053</v>
      </c>
      <c r="BM141" s="2">
        <v>1053828</v>
      </c>
      <c r="BN141" s="2">
        <v>241654</v>
      </c>
      <c r="BO141" s="2">
        <v>812174</v>
      </c>
      <c r="BP141" s="2">
        <v>57.48</v>
      </c>
      <c r="BQ141" s="2">
        <v>60.01</v>
      </c>
      <c r="BR141" s="2">
        <v>3449</v>
      </c>
      <c r="BS141" s="2">
        <v>242608</v>
      </c>
      <c r="BT141" s="2">
        <v>0</v>
      </c>
      <c r="BU141" s="2">
        <v>25053</v>
      </c>
      <c r="BV141" s="2">
        <v>241654</v>
      </c>
      <c r="BW141" s="2">
        <v>0</v>
      </c>
      <c r="BX141" s="2">
        <v>79318</v>
      </c>
      <c r="BY141" s="2">
        <v>79318</v>
      </c>
      <c r="BZ141" s="2">
        <v>0</v>
      </c>
      <c r="CA141" s="2">
        <v>812174</v>
      </c>
      <c r="CB141" s="2" t="b">
        <v>0</v>
      </c>
      <c r="CC141" s="2">
        <v>0</v>
      </c>
      <c r="CD141" s="2">
        <v>14575.78</v>
      </c>
      <c r="CE141" s="2">
        <v>13401.84</v>
      </c>
      <c r="CF141" s="2">
        <v>13798.48</v>
      </c>
      <c r="CG141" s="2">
        <v>16407.240000000002</v>
      </c>
      <c r="CH141" s="4">
        <v>45327.530312499999</v>
      </c>
      <c r="CI141" s="4">
        <v>73415</v>
      </c>
    </row>
    <row r="142" spans="1:87" x14ac:dyDescent="0.35">
      <c r="A142" s="5">
        <v>202</v>
      </c>
      <c r="B142" s="3" t="s">
        <v>245</v>
      </c>
      <c r="C142" s="3" t="s">
        <v>289</v>
      </c>
      <c r="D142" s="2" t="s">
        <v>290</v>
      </c>
      <c r="E142" s="2">
        <v>9166</v>
      </c>
      <c r="F142" s="2">
        <v>9304</v>
      </c>
      <c r="G142" s="2">
        <v>9580</v>
      </c>
      <c r="H142" s="2">
        <v>11102</v>
      </c>
      <c r="I142" s="2">
        <v>1.0822000000000001</v>
      </c>
      <c r="J142" s="2">
        <v>9919</v>
      </c>
      <c r="K142" s="2">
        <v>10069</v>
      </c>
      <c r="L142" s="2">
        <v>10367</v>
      </c>
      <c r="M142" s="2">
        <v>12015</v>
      </c>
      <c r="N142" s="2">
        <v>1.1040000000000001</v>
      </c>
      <c r="O142" s="2">
        <v>1.026</v>
      </c>
      <c r="P142" s="2">
        <v>10951</v>
      </c>
      <c r="Q142" s="2">
        <v>12327</v>
      </c>
      <c r="R142" s="2">
        <v>152.53</v>
      </c>
      <c r="S142" s="2">
        <v>101.16</v>
      </c>
      <c r="T142" s="2">
        <v>57.09</v>
      </c>
      <c r="U142" s="2">
        <v>0</v>
      </c>
      <c r="V142" s="2">
        <v>310.77999999999997</v>
      </c>
      <c r="W142" s="2">
        <v>152.53</v>
      </c>
      <c r="X142" s="2">
        <v>101.16</v>
      </c>
      <c r="Y142" s="2">
        <v>57.09</v>
      </c>
      <c r="Z142" s="2">
        <v>0</v>
      </c>
      <c r="AA142" s="2">
        <v>310.77999999999997</v>
      </c>
      <c r="AB142" s="2">
        <v>1670356</v>
      </c>
      <c r="AC142" s="2">
        <v>1018580</v>
      </c>
      <c r="AD142" s="2">
        <v>591852</v>
      </c>
      <c r="AE142" s="2">
        <v>0</v>
      </c>
      <c r="AF142" s="2">
        <v>3280788</v>
      </c>
      <c r="AG142" s="2">
        <v>0.70779999999999998</v>
      </c>
      <c r="AH142" s="2">
        <v>0.2</v>
      </c>
      <c r="AI142" s="2">
        <v>236456</v>
      </c>
      <c r="AJ142" s="2">
        <v>144190</v>
      </c>
      <c r="AK142" s="2">
        <v>83783</v>
      </c>
      <c r="AL142" s="2">
        <v>0</v>
      </c>
      <c r="AM142" s="2">
        <v>464429</v>
      </c>
      <c r="AN142" s="2">
        <v>0.70779999999999998</v>
      </c>
      <c r="AO142" s="2">
        <v>0.1578</v>
      </c>
      <c r="AP142" s="2">
        <v>0.65</v>
      </c>
      <c r="AQ142" s="2">
        <v>171328</v>
      </c>
      <c r="AR142" s="2">
        <v>104476</v>
      </c>
      <c r="AS142" s="2">
        <v>60706</v>
      </c>
      <c r="AT142" s="2">
        <v>0</v>
      </c>
      <c r="AU142" s="2">
        <v>336510</v>
      </c>
      <c r="AV142" s="2">
        <v>4081727</v>
      </c>
      <c r="AW142" s="2">
        <v>0</v>
      </c>
      <c r="AX142" s="2">
        <v>2564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2813</v>
      </c>
      <c r="BE142" s="2">
        <v>3044</v>
      </c>
      <c r="BF142" s="2">
        <v>14.38</v>
      </c>
      <c r="BG142" s="2">
        <v>43773</v>
      </c>
      <c r="BH142" s="2">
        <v>46337</v>
      </c>
      <c r="BI142" s="2">
        <v>4128064</v>
      </c>
      <c r="BJ142" s="2">
        <v>0</v>
      </c>
      <c r="BK142" s="2">
        <v>4128064</v>
      </c>
      <c r="BL142" s="2">
        <v>670855</v>
      </c>
      <c r="BM142" s="2">
        <v>3457209</v>
      </c>
      <c r="BN142" s="2">
        <v>1049426</v>
      </c>
      <c r="BO142" s="2">
        <v>2407783</v>
      </c>
      <c r="BP142" s="2">
        <v>5178.24</v>
      </c>
      <c r="BQ142" s="2">
        <v>310.77999999999997</v>
      </c>
      <c r="BR142" s="2">
        <v>1609293</v>
      </c>
      <c r="BS142" s="2">
        <v>0</v>
      </c>
      <c r="BT142" s="2">
        <v>0</v>
      </c>
      <c r="BU142" s="2">
        <v>670855</v>
      </c>
      <c r="BV142" s="2">
        <v>1049426</v>
      </c>
      <c r="BW142" s="2">
        <v>0</v>
      </c>
      <c r="BX142" s="2">
        <v>322016</v>
      </c>
      <c r="BY142" s="2">
        <v>322016</v>
      </c>
      <c r="BZ142" s="2">
        <v>0</v>
      </c>
      <c r="CA142" s="2">
        <v>2407783</v>
      </c>
      <c r="CB142" s="2" t="b">
        <v>0</v>
      </c>
      <c r="CC142" s="2">
        <v>0</v>
      </c>
      <c r="CD142" s="2">
        <v>13624.47</v>
      </c>
      <c r="CE142" s="2">
        <v>12527.14</v>
      </c>
      <c r="CF142" s="2">
        <v>12897.9</v>
      </c>
      <c r="CG142" s="2">
        <v>15336.39</v>
      </c>
      <c r="CH142" s="4">
        <v>45327.530358796299</v>
      </c>
      <c r="CI142" s="4">
        <v>73415</v>
      </c>
    </row>
    <row r="143" spans="1:87" x14ac:dyDescent="0.35">
      <c r="A143" s="5">
        <v>204</v>
      </c>
      <c r="B143" s="3" t="s">
        <v>245</v>
      </c>
      <c r="C143" s="3" t="s">
        <v>291</v>
      </c>
      <c r="D143" s="2" t="s">
        <v>292</v>
      </c>
      <c r="E143" s="2">
        <v>9166</v>
      </c>
      <c r="F143" s="2">
        <v>9304</v>
      </c>
      <c r="G143" s="2">
        <v>9580</v>
      </c>
      <c r="H143" s="2">
        <v>11102</v>
      </c>
      <c r="I143" s="2">
        <v>1.0822000000000001</v>
      </c>
      <c r="J143" s="2">
        <v>9919</v>
      </c>
      <c r="K143" s="2">
        <v>10069</v>
      </c>
      <c r="L143" s="2">
        <v>10367</v>
      </c>
      <c r="M143" s="2">
        <v>12015</v>
      </c>
      <c r="N143" s="2">
        <v>1.1040000000000001</v>
      </c>
      <c r="O143" s="2">
        <v>1.026</v>
      </c>
      <c r="P143" s="2">
        <v>10951</v>
      </c>
      <c r="Q143" s="2">
        <v>12327</v>
      </c>
      <c r="R143" s="2">
        <v>77.040000000000006</v>
      </c>
      <c r="S143" s="2">
        <v>58.92</v>
      </c>
      <c r="T143" s="2">
        <v>41.06</v>
      </c>
      <c r="U143" s="2">
        <v>0</v>
      </c>
      <c r="V143" s="2">
        <v>177.02</v>
      </c>
      <c r="W143" s="2">
        <v>77.040000000000006</v>
      </c>
      <c r="X143" s="2">
        <v>58.92</v>
      </c>
      <c r="Y143" s="2">
        <v>41.06</v>
      </c>
      <c r="Z143" s="2">
        <v>0</v>
      </c>
      <c r="AA143" s="2">
        <v>177.02</v>
      </c>
      <c r="AB143" s="2">
        <v>843665</v>
      </c>
      <c r="AC143" s="2">
        <v>593265</v>
      </c>
      <c r="AD143" s="2">
        <v>425669</v>
      </c>
      <c r="AE143" s="2">
        <v>0</v>
      </c>
      <c r="AF143" s="2">
        <v>1862599</v>
      </c>
      <c r="AG143" s="2">
        <v>0.73199999999999998</v>
      </c>
      <c r="AH143" s="2">
        <v>0.2</v>
      </c>
      <c r="AI143" s="2">
        <v>123513</v>
      </c>
      <c r="AJ143" s="2">
        <v>86854</v>
      </c>
      <c r="AK143" s="2">
        <v>62318</v>
      </c>
      <c r="AL143" s="2">
        <v>0</v>
      </c>
      <c r="AM143" s="2">
        <v>272685</v>
      </c>
      <c r="AN143" s="2">
        <v>0.73199999999999998</v>
      </c>
      <c r="AO143" s="2">
        <v>0.182</v>
      </c>
      <c r="AP143" s="2">
        <v>0.65</v>
      </c>
      <c r="AQ143" s="2">
        <v>99806</v>
      </c>
      <c r="AR143" s="2">
        <v>70183</v>
      </c>
      <c r="AS143" s="2">
        <v>50357</v>
      </c>
      <c r="AT143" s="2">
        <v>0</v>
      </c>
      <c r="AU143" s="2">
        <v>220346</v>
      </c>
      <c r="AV143" s="2">
        <v>2355630</v>
      </c>
      <c r="AW143" s="2">
        <v>0</v>
      </c>
      <c r="AX143" s="2">
        <v>11388</v>
      </c>
      <c r="AY143" s="2">
        <v>27883</v>
      </c>
      <c r="AZ143" s="2">
        <v>30175</v>
      </c>
      <c r="BA143" s="2">
        <v>0</v>
      </c>
      <c r="BB143" s="2">
        <v>0</v>
      </c>
      <c r="BC143" s="2">
        <v>0</v>
      </c>
      <c r="BD143" s="2">
        <v>2813</v>
      </c>
      <c r="BE143" s="2">
        <v>3044</v>
      </c>
      <c r="BF143" s="2">
        <v>7.53</v>
      </c>
      <c r="BG143" s="2">
        <v>22921</v>
      </c>
      <c r="BH143" s="2">
        <v>64484</v>
      </c>
      <c r="BI143" s="2">
        <v>2420114</v>
      </c>
      <c r="BJ143" s="2">
        <v>0</v>
      </c>
      <c r="BK143" s="2">
        <v>2420114</v>
      </c>
      <c r="BL143" s="2">
        <v>407712</v>
      </c>
      <c r="BM143" s="2">
        <v>2012402</v>
      </c>
      <c r="BN143" s="2">
        <v>585126</v>
      </c>
      <c r="BO143" s="2">
        <v>1427276</v>
      </c>
      <c r="BP143" s="2">
        <v>5068.8599999999997</v>
      </c>
      <c r="BQ143" s="2">
        <v>177.02</v>
      </c>
      <c r="BR143" s="2">
        <v>897290</v>
      </c>
      <c r="BS143" s="2">
        <v>0</v>
      </c>
      <c r="BT143" s="2">
        <v>0</v>
      </c>
      <c r="BU143" s="2">
        <v>407712</v>
      </c>
      <c r="BV143" s="2">
        <v>585126</v>
      </c>
      <c r="BW143" s="2">
        <v>0</v>
      </c>
      <c r="BX143" s="2">
        <v>214360</v>
      </c>
      <c r="BY143" s="2">
        <v>214360</v>
      </c>
      <c r="BZ143" s="2">
        <v>0</v>
      </c>
      <c r="CA143" s="2">
        <v>1427276</v>
      </c>
      <c r="CB143" s="2" t="b">
        <v>0</v>
      </c>
      <c r="CC143" s="2">
        <v>0</v>
      </c>
      <c r="CD143" s="2">
        <v>13849.73</v>
      </c>
      <c r="CE143" s="2">
        <v>12734.26</v>
      </c>
      <c r="CF143" s="2">
        <v>13111.14</v>
      </c>
      <c r="CG143" s="2">
        <v>15589.96</v>
      </c>
      <c r="CH143" s="4">
        <v>45327.530416666668</v>
      </c>
      <c r="CI143" s="4">
        <v>73415</v>
      </c>
    </row>
    <row r="144" spans="1:87" x14ac:dyDescent="0.35">
      <c r="A144" s="5">
        <v>205</v>
      </c>
      <c r="B144" s="3" t="s">
        <v>245</v>
      </c>
      <c r="C144" s="3" t="s">
        <v>293</v>
      </c>
      <c r="D144" s="2" t="s">
        <v>294</v>
      </c>
      <c r="E144" s="2">
        <v>9166</v>
      </c>
      <c r="F144" s="2">
        <v>9304</v>
      </c>
      <c r="G144" s="2">
        <v>9580</v>
      </c>
      <c r="H144" s="2">
        <v>11102</v>
      </c>
      <c r="I144" s="2">
        <v>1.0822000000000001</v>
      </c>
      <c r="J144" s="2">
        <v>9919</v>
      </c>
      <c r="K144" s="2">
        <v>10069</v>
      </c>
      <c r="L144" s="2">
        <v>10367</v>
      </c>
      <c r="M144" s="2">
        <v>12015</v>
      </c>
      <c r="N144" s="2">
        <v>1.1040000000000001</v>
      </c>
      <c r="O144" s="2">
        <v>1.026</v>
      </c>
      <c r="P144" s="2">
        <v>10951</v>
      </c>
      <c r="Q144" s="2">
        <v>12327</v>
      </c>
      <c r="R144" s="2">
        <v>219.66</v>
      </c>
      <c r="S144" s="2">
        <v>128.56</v>
      </c>
      <c r="T144" s="2">
        <v>0</v>
      </c>
      <c r="U144" s="2">
        <v>0</v>
      </c>
      <c r="V144" s="2">
        <v>348.22</v>
      </c>
      <c r="W144" s="2">
        <v>219.66</v>
      </c>
      <c r="X144" s="2">
        <v>128.56</v>
      </c>
      <c r="Y144" s="2">
        <v>0</v>
      </c>
      <c r="Z144" s="2">
        <v>0</v>
      </c>
      <c r="AA144" s="2">
        <v>348.22</v>
      </c>
      <c r="AB144" s="2">
        <v>2405497</v>
      </c>
      <c r="AC144" s="2">
        <v>1294471</v>
      </c>
      <c r="AD144" s="2">
        <v>0</v>
      </c>
      <c r="AE144" s="2">
        <v>0</v>
      </c>
      <c r="AF144" s="2">
        <v>3699968</v>
      </c>
      <c r="AG144" s="2">
        <v>0.74429999999999996</v>
      </c>
      <c r="AH144" s="2">
        <v>0.2</v>
      </c>
      <c r="AI144" s="2">
        <v>358082</v>
      </c>
      <c r="AJ144" s="2">
        <v>192695</v>
      </c>
      <c r="AK144" s="2">
        <v>0</v>
      </c>
      <c r="AL144" s="2">
        <v>0</v>
      </c>
      <c r="AM144" s="2">
        <v>550777</v>
      </c>
      <c r="AN144" s="2">
        <v>0.74429999999999996</v>
      </c>
      <c r="AO144" s="2">
        <v>0.1943</v>
      </c>
      <c r="AP144" s="2">
        <v>0.65</v>
      </c>
      <c r="AQ144" s="2">
        <v>303802</v>
      </c>
      <c r="AR144" s="2">
        <v>163485</v>
      </c>
      <c r="AS144" s="2">
        <v>0</v>
      </c>
      <c r="AT144" s="2">
        <v>0</v>
      </c>
      <c r="AU144" s="2">
        <v>467287</v>
      </c>
      <c r="AV144" s="2">
        <v>4718032</v>
      </c>
      <c r="AW144" s="2">
        <v>0</v>
      </c>
      <c r="AX144" s="2">
        <v>0</v>
      </c>
      <c r="AY144" s="2">
        <v>64435</v>
      </c>
      <c r="AZ144" s="2">
        <v>69732</v>
      </c>
      <c r="BA144" s="2">
        <v>0</v>
      </c>
      <c r="BB144" s="2">
        <v>0</v>
      </c>
      <c r="BC144" s="2">
        <v>0</v>
      </c>
      <c r="BD144" s="2">
        <v>2813</v>
      </c>
      <c r="BE144" s="2">
        <v>3044</v>
      </c>
      <c r="BF144" s="2">
        <v>15.3</v>
      </c>
      <c r="BG144" s="2">
        <v>46573</v>
      </c>
      <c r="BH144" s="2">
        <v>116305</v>
      </c>
      <c r="BI144" s="2">
        <v>4834337</v>
      </c>
      <c r="BJ144" s="2">
        <v>0</v>
      </c>
      <c r="BK144" s="2">
        <v>4834337</v>
      </c>
      <c r="BL144" s="2">
        <v>554213</v>
      </c>
      <c r="BM144" s="2">
        <v>4280124</v>
      </c>
      <c r="BN144" s="2">
        <v>1157971</v>
      </c>
      <c r="BO144" s="2">
        <v>3122153</v>
      </c>
      <c r="BP144" s="2">
        <v>5099.4799999999996</v>
      </c>
      <c r="BQ144" s="2">
        <v>348.22</v>
      </c>
      <c r="BR144" s="2">
        <v>1775741</v>
      </c>
      <c r="BS144" s="2">
        <v>0</v>
      </c>
      <c r="BT144" s="2">
        <v>0</v>
      </c>
      <c r="BU144" s="2">
        <v>554213</v>
      </c>
      <c r="BV144" s="2">
        <v>1157971</v>
      </c>
      <c r="BW144" s="2">
        <v>63557</v>
      </c>
      <c r="BX144" s="2">
        <v>611017</v>
      </c>
      <c r="BY144" s="2">
        <v>674574</v>
      </c>
      <c r="BZ144" s="2">
        <v>0</v>
      </c>
      <c r="CA144" s="2">
        <v>3122153</v>
      </c>
      <c r="CB144" s="2" t="b">
        <v>0</v>
      </c>
      <c r="CC144" s="2">
        <v>0</v>
      </c>
      <c r="CD144" s="2">
        <v>13964.22</v>
      </c>
      <c r="CE144" s="2">
        <v>12839.54</v>
      </c>
      <c r="CF144" s="2">
        <v>13219.53</v>
      </c>
      <c r="CG144" s="2">
        <v>15718.84</v>
      </c>
      <c r="CH144" s="4">
        <v>45327.530439814815</v>
      </c>
      <c r="CI144" s="4">
        <v>73415</v>
      </c>
    </row>
    <row r="145" spans="1:87" x14ac:dyDescent="0.35">
      <c r="A145" s="5">
        <v>206</v>
      </c>
      <c r="B145" s="3" t="s">
        <v>245</v>
      </c>
      <c r="C145" s="3" t="s">
        <v>295</v>
      </c>
      <c r="D145" s="2" t="s">
        <v>296</v>
      </c>
      <c r="E145" s="2">
        <v>9166</v>
      </c>
      <c r="F145" s="2">
        <v>9304</v>
      </c>
      <c r="G145" s="2">
        <v>9580</v>
      </c>
      <c r="H145" s="2">
        <v>11102</v>
      </c>
      <c r="I145" s="2">
        <v>1.0822000000000001</v>
      </c>
      <c r="J145" s="2">
        <v>9919</v>
      </c>
      <c r="K145" s="2">
        <v>10069</v>
      </c>
      <c r="L145" s="2">
        <v>10367</v>
      </c>
      <c r="M145" s="2">
        <v>12015</v>
      </c>
      <c r="N145" s="2">
        <v>1.1040000000000001</v>
      </c>
      <c r="O145" s="2">
        <v>1.026</v>
      </c>
      <c r="P145" s="2">
        <v>10951</v>
      </c>
      <c r="Q145" s="2">
        <v>12327</v>
      </c>
      <c r="R145" s="2">
        <v>168.13</v>
      </c>
      <c r="S145" s="2">
        <v>110.4</v>
      </c>
      <c r="T145" s="2">
        <v>97.69</v>
      </c>
      <c r="U145" s="2">
        <v>13.65</v>
      </c>
      <c r="V145" s="2">
        <v>389.87</v>
      </c>
      <c r="W145" s="2">
        <v>201.61</v>
      </c>
      <c r="X145" s="2">
        <v>131.53</v>
      </c>
      <c r="Y145" s="2">
        <v>100.25</v>
      </c>
      <c r="Z145" s="2">
        <v>219.61</v>
      </c>
      <c r="AA145" s="2">
        <v>653</v>
      </c>
      <c r="AB145" s="2">
        <v>1841192</v>
      </c>
      <c r="AC145" s="2">
        <v>1111618</v>
      </c>
      <c r="AD145" s="2">
        <v>1012752</v>
      </c>
      <c r="AE145" s="2">
        <v>168264</v>
      </c>
      <c r="AF145" s="2">
        <v>4133826</v>
      </c>
      <c r="AG145" s="2">
        <v>0.66469999999999996</v>
      </c>
      <c r="AH145" s="2">
        <v>0.2</v>
      </c>
      <c r="AI145" s="2">
        <v>293509</v>
      </c>
      <c r="AJ145" s="2">
        <v>176062</v>
      </c>
      <c r="AK145" s="2">
        <v>138163</v>
      </c>
      <c r="AL145" s="2">
        <v>359886</v>
      </c>
      <c r="AM145" s="2">
        <v>967620</v>
      </c>
      <c r="AN145" s="2">
        <v>0.66469999999999996</v>
      </c>
      <c r="AO145" s="2">
        <v>0.1147</v>
      </c>
      <c r="AP145" s="2">
        <v>0.65</v>
      </c>
      <c r="AQ145" s="2">
        <v>164605</v>
      </c>
      <c r="AR145" s="2">
        <v>98739</v>
      </c>
      <c r="AS145" s="2">
        <v>77484</v>
      </c>
      <c r="AT145" s="2">
        <v>201830</v>
      </c>
      <c r="AU145" s="2">
        <v>542658</v>
      </c>
      <c r="AV145" s="2">
        <v>5644104</v>
      </c>
      <c r="AW145" s="2">
        <v>4471676</v>
      </c>
      <c r="AX145" s="2">
        <v>0</v>
      </c>
      <c r="AY145" s="2">
        <v>953683</v>
      </c>
      <c r="AZ145" s="2">
        <v>1032076</v>
      </c>
      <c r="BA145" s="2">
        <v>0</v>
      </c>
      <c r="BB145" s="2">
        <v>0</v>
      </c>
      <c r="BC145" s="2">
        <v>357002</v>
      </c>
      <c r="BD145" s="2">
        <v>2813</v>
      </c>
      <c r="BE145" s="2">
        <v>3044</v>
      </c>
      <c r="BF145" s="2">
        <v>17.28</v>
      </c>
      <c r="BG145" s="2">
        <v>52600</v>
      </c>
      <c r="BH145" s="2">
        <v>5913354</v>
      </c>
      <c r="BI145" s="2">
        <v>11557458</v>
      </c>
      <c r="BJ145" s="2">
        <v>0</v>
      </c>
      <c r="BK145" s="2">
        <v>11557458</v>
      </c>
      <c r="BL145" s="2">
        <v>5021181</v>
      </c>
      <c r="BM145" s="2">
        <v>6536277</v>
      </c>
      <c r="BN145" s="2">
        <v>1031771</v>
      </c>
      <c r="BO145" s="2">
        <v>5504506</v>
      </c>
      <c r="BP145" s="2">
        <v>2818.01</v>
      </c>
      <c r="BQ145" s="2">
        <v>653</v>
      </c>
      <c r="BR145" s="2">
        <v>1840161</v>
      </c>
      <c r="BS145" s="2">
        <v>2487395</v>
      </c>
      <c r="BT145" s="2">
        <v>0</v>
      </c>
      <c r="BU145" s="2">
        <v>5021181</v>
      </c>
      <c r="BV145" s="2">
        <v>1031771</v>
      </c>
      <c r="BW145" s="2">
        <v>0</v>
      </c>
      <c r="BX145" s="2">
        <v>1673495</v>
      </c>
      <c r="BY145" s="2">
        <v>1673495</v>
      </c>
      <c r="BZ145" s="2">
        <v>0</v>
      </c>
      <c r="CA145" s="2">
        <v>5504506</v>
      </c>
      <c r="CB145" s="2" t="b">
        <v>0</v>
      </c>
      <c r="CC145" s="2">
        <v>0</v>
      </c>
      <c r="CD145" s="2">
        <v>13223.28</v>
      </c>
      <c r="CE145" s="2">
        <v>12158.27</v>
      </c>
      <c r="CF145" s="2">
        <v>12518.1</v>
      </c>
      <c r="CG145" s="2">
        <v>14884.79</v>
      </c>
      <c r="CH145" s="4">
        <v>45327.530451388891</v>
      </c>
      <c r="CI145" s="4">
        <v>73415</v>
      </c>
    </row>
    <row r="146" spans="1:87" x14ac:dyDescent="0.35">
      <c r="A146" s="5">
        <v>207</v>
      </c>
      <c r="B146" s="3" t="s">
        <v>245</v>
      </c>
      <c r="C146" s="3" t="s">
        <v>297</v>
      </c>
      <c r="D146" s="2" t="s">
        <v>298</v>
      </c>
      <c r="E146" s="2">
        <v>9166</v>
      </c>
      <c r="F146" s="2">
        <v>9304</v>
      </c>
      <c r="G146" s="2">
        <v>9580</v>
      </c>
      <c r="H146" s="2">
        <v>11102</v>
      </c>
      <c r="I146" s="2">
        <v>1.0822000000000001</v>
      </c>
      <c r="J146" s="2">
        <v>9919</v>
      </c>
      <c r="K146" s="2">
        <v>10069</v>
      </c>
      <c r="L146" s="2">
        <v>10367</v>
      </c>
      <c r="M146" s="2">
        <v>12015</v>
      </c>
      <c r="N146" s="2">
        <v>1.1040000000000001</v>
      </c>
      <c r="O146" s="2">
        <v>1.026</v>
      </c>
      <c r="P146" s="2">
        <v>10951</v>
      </c>
      <c r="Q146" s="2">
        <v>12327</v>
      </c>
      <c r="R146" s="2">
        <v>77.13</v>
      </c>
      <c r="S146" s="2">
        <v>61.71</v>
      </c>
      <c r="T146" s="2">
        <v>36.53</v>
      </c>
      <c r="U146" s="2">
        <v>0</v>
      </c>
      <c r="V146" s="2">
        <v>175.37</v>
      </c>
      <c r="W146" s="2">
        <v>77.13</v>
      </c>
      <c r="X146" s="2">
        <v>61.71</v>
      </c>
      <c r="Y146" s="2">
        <v>36.53</v>
      </c>
      <c r="Z146" s="2">
        <v>0</v>
      </c>
      <c r="AA146" s="2">
        <v>175.37</v>
      </c>
      <c r="AB146" s="2">
        <v>844651</v>
      </c>
      <c r="AC146" s="2">
        <v>621358</v>
      </c>
      <c r="AD146" s="2">
        <v>378707</v>
      </c>
      <c r="AE146" s="2">
        <v>0</v>
      </c>
      <c r="AF146" s="2">
        <v>1844716</v>
      </c>
      <c r="AG146" s="2">
        <v>0.59430000000000005</v>
      </c>
      <c r="AH146" s="2">
        <v>0.2</v>
      </c>
      <c r="AI146" s="2">
        <v>100395</v>
      </c>
      <c r="AJ146" s="2">
        <v>73855</v>
      </c>
      <c r="AK146" s="2">
        <v>45013</v>
      </c>
      <c r="AL146" s="2">
        <v>0</v>
      </c>
      <c r="AM146" s="2">
        <v>219263</v>
      </c>
      <c r="AN146" s="2">
        <v>0.59430000000000005</v>
      </c>
      <c r="AO146" s="2">
        <v>4.4299999999999999E-2</v>
      </c>
      <c r="AP146" s="2">
        <v>0.65</v>
      </c>
      <c r="AQ146" s="2">
        <v>24322</v>
      </c>
      <c r="AR146" s="2">
        <v>17892</v>
      </c>
      <c r="AS146" s="2">
        <v>10905</v>
      </c>
      <c r="AT146" s="2">
        <v>0</v>
      </c>
      <c r="AU146" s="2">
        <v>53119</v>
      </c>
      <c r="AV146" s="2">
        <v>2117098</v>
      </c>
      <c r="AW146" s="2">
        <v>0</v>
      </c>
      <c r="AX146" s="2">
        <v>0</v>
      </c>
      <c r="AY146" s="2">
        <v>18934</v>
      </c>
      <c r="AZ146" s="2">
        <v>20490</v>
      </c>
      <c r="BA146" s="2">
        <v>0</v>
      </c>
      <c r="BB146" s="2">
        <v>0</v>
      </c>
      <c r="BC146" s="2">
        <v>17706</v>
      </c>
      <c r="BD146" s="2">
        <v>2813</v>
      </c>
      <c r="BE146" s="2">
        <v>3044</v>
      </c>
      <c r="BF146" s="2">
        <v>6.26</v>
      </c>
      <c r="BG146" s="2">
        <v>19055</v>
      </c>
      <c r="BH146" s="2">
        <v>57251</v>
      </c>
      <c r="BI146" s="2">
        <v>2174349</v>
      </c>
      <c r="BJ146" s="2">
        <v>0</v>
      </c>
      <c r="BK146" s="2">
        <v>2174349</v>
      </c>
      <c r="BL146" s="2">
        <v>853582</v>
      </c>
      <c r="BM146" s="2">
        <v>1320767</v>
      </c>
      <c r="BN146" s="2">
        <v>351429</v>
      </c>
      <c r="BO146" s="2">
        <v>969338</v>
      </c>
      <c r="BP146" s="2">
        <v>5137.8100000000004</v>
      </c>
      <c r="BQ146" s="2">
        <v>175.37</v>
      </c>
      <c r="BR146" s="2">
        <v>901018</v>
      </c>
      <c r="BS146" s="2">
        <v>0</v>
      </c>
      <c r="BT146" s="2">
        <v>0</v>
      </c>
      <c r="BU146" s="2">
        <v>853582</v>
      </c>
      <c r="BV146" s="2">
        <v>351429</v>
      </c>
      <c r="BW146" s="2">
        <v>0</v>
      </c>
      <c r="BX146" s="2">
        <v>323215</v>
      </c>
      <c r="BY146" s="2">
        <v>323215</v>
      </c>
      <c r="BZ146" s="2">
        <v>0</v>
      </c>
      <c r="CA146" s="2">
        <v>969338</v>
      </c>
      <c r="CB146" s="2" t="b">
        <v>0</v>
      </c>
      <c r="CC146" s="2">
        <v>0</v>
      </c>
      <c r="CD146" s="2">
        <v>12567.97</v>
      </c>
      <c r="CE146" s="2">
        <v>11555.74</v>
      </c>
      <c r="CF146" s="2">
        <v>11897.74</v>
      </c>
      <c r="CG146" s="2">
        <v>14147.14</v>
      </c>
      <c r="CH146" s="4">
        <v>45327.530486111114</v>
      </c>
      <c r="CI146" s="4">
        <v>73415</v>
      </c>
    </row>
    <row r="147" spans="1:87" x14ac:dyDescent="0.35">
      <c r="A147" s="5">
        <v>208</v>
      </c>
      <c r="B147" s="3" t="s">
        <v>245</v>
      </c>
      <c r="C147" s="3" t="s">
        <v>299</v>
      </c>
      <c r="D147" s="2" t="s">
        <v>300</v>
      </c>
      <c r="E147" s="2">
        <v>9166</v>
      </c>
      <c r="F147" s="2">
        <v>9304</v>
      </c>
      <c r="G147" s="2">
        <v>9580</v>
      </c>
      <c r="H147" s="2">
        <v>11102</v>
      </c>
      <c r="I147" s="2">
        <v>1.0822000000000001</v>
      </c>
      <c r="J147" s="2">
        <v>9919</v>
      </c>
      <c r="K147" s="2">
        <v>10069</v>
      </c>
      <c r="L147" s="2">
        <v>10367</v>
      </c>
      <c r="M147" s="2">
        <v>12015</v>
      </c>
      <c r="N147" s="2">
        <v>1.1040000000000001</v>
      </c>
      <c r="O147" s="2">
        <v>1.026</v>
      </c>
      <c r="P147" s="2">
        <v>10951</v>
      </c>
      <c r="Q147" s="2">
        <v>12327</v>
      </c>
      <c r="R147" s="2">
        <v>142.25</v>
      </c>
      <c r="S147" s="2">
        <v>109.3</v>
      </c>
      <c r="T147" s="2">
        <v>80.02</v>
      </c>
      <c r="U147" s="2">
        <v>3.41</v>
      </c>
      <c r="V147" s="2">
        <v>334.98</v>
      </c>
      <c r="W147" s="2">
        <v>142.25</v>
      </c>
      <c r="X147" s="2">
        <v>109.3</v>
      </c>
      <c r="Y147" s="2">
        <v>80.02</v>
      </c>
      <c r="Z147" s="2">
        <v>131.44999999999999</v>
      </c>
      <c r="AA147" s="2">
        <v>463.02</v>
      </c>
      <c r="AB147" s="2">
        <v>1557780</v>
      </c>
      <c r="AC147" s="2">
        <v>1100542</v>
      </c>
      <c r="AD147" s="2">
        <v>829567</v>
      </c>
      <c r="AE147" s="2">
        <v>42035</v>
      </c>
      <c r="AF147" s="2">
        <v>3529924</v>
      </c>
      <c r="AG147" s="2">
        <v>0.50660000000000005</v>
      </c>
      <c r="AH147" s="2">
        <v>0.2</v>
      </c>
      <c r="AI147" s="2">
        <v>157834</v>
      </c>
      <c r="AJ147" s="2">
        <v>111507</v>
      </c>
      <c r="AK147" s="2">
        <v>84052</v>
      </c>
      <c r="AL147" s="2">
        <v>164177</v>
      </c>
      <c r="AM147" s="2">
        <v>517570</v>
      </c>
      <c r="AN147" s="2">
        <v>0.50660000000000005</v>
      </c>
      <c r="AO147" s="2">
        <v>0</v>
      </c>
      <c r="AP147" s="2">
        <v>0.65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4047494</v>
      </c>
      <c r="AW147" s="2">
        <v>1908595</v>
      </c>
      <c r="AX147" s="2">
        <v>28978</v>
      </c>
      <c r="AY147" s="2">
        <v>47717</v>
      </c>
      <c r="AZ147" s="2">
        <v>51639</v>
      </c>
      <c r="BA147" s="2">
        <v>0</v>
      </c>
      <c r="BB147" s="2">
        <v>0</v>
      </c>
      <c r="BC147" s="2">
        <v>450865</v>
      </c>
      <c r="BD147" s="2">
        <v>2813</v>
      </c>
      <c r="BE147" s="2">
        <v>3044</v>
      </c>
      <c r="BF147" s="2">
        <v>20.9</v>
      </c>
      <c r="BG147" s="2">
        <v>63620</v>
      </c>
      <c r="BH147" s="2">
        <v>2503697</v>
      </c>
      <c r="BI147" s="2">
        <v>6551191</v>
      </c>
      <c r="BJ147" s="2">
        <v>0</v>
      </c>
      <c r="BK147" s="2">
        <v>6551191</v>
      </c>
      <c r="BL147" s="2">
        <v>2344180</v>
      </c>
      <c r="BM147" s="2">
        <v>4207011</v>
      </c>
      <c r="BN147" s="2">
        <v>1661102</v>
      </c>
      <c r="BO147" s="2">
        <v>2545909</v>
      </c>
      <c r="BP147" s="2">
        <v>4031.23</v>
      </c>
      <c r="BQ147" s="2">
        <v>463.02</v>
      </c>
      <c r="BR147" s="2">
        <v>1866540</v>
      </c>
      <c r="BS147" s="2">
        <v>1190962</v>
      </c>
      <c r="BT147" s="2">
        <v>0</v>
      </c>
      <c r="BU147" s="2">
        <v>2344180</v>
      </c>
      <c r="BV147" s="2">
        <v>1661102</v>
      </c>
      <c r="BW147" s="2">
        <v>0</v>
      </c>
      <c r="BX147" s="2">
        <v>446759</v>
      </c>
      <c r="BY147" s="2">
        <v>446759</v>
      </c>
      <c r="BZ147" s="2">
        <v>0</v>
      </c>
      <c r="CA147" s="2">
        <v>2545909</v>
      </c>
      <c r="CB147" s="2" t="b">
        <v>0</v>
      </c>
      <c r="CC147" s="2">
        <v>0</v>
      </c>
      <c r="CD147" s="2">
        <v>12060.56</v>
      </c>
      <c r="CE147" s="2">
        <v>11089.19</v>
      </c>
      <c r="CF147" s="2">
        <v>11417.38</v>
      </c>
      <c r="CG147" s="2">
        <v>13575.97</v>
      </c>
      <c r="CH147" s="4">
        <v>45327.530046296299</v>
      </c>
      <c r="CI147" s="4">
        <v>73415</v>
      </c>
    </row>
    <row r="148" spans="1:87" x14ac:dyDescent="0.35">
      <c r="A148" s="5">
        <v>209</v>
      </c>
      <c r="B148" s="3" t="s">
        <v>245</v>
      </c>
      <c r="C148" s="3" t="s">
        <v>301</v>
      </c>
      <c r="D148" s="2" t="s">
        <v>302</v>
      </c>
      <c r="E148" s="2">
        <v>9166</v>
      </c>
      <c r="F148" s="2">
        <v>9304</v>
      </c>
      <c r="G148" s="2">
        <v>9580</v>
      </c>
      <c r="H148" s="2">
        <v>11102</v>
      </c>
      <c r="I148" s="2">
        <v>1.0822000000000001</v>
      </c>
      <c r="J148" s="2">
        <v>9919</v>
      </c>
      <c r="K148" s="2">
        <v>10069</v>
      </c>
      <c r="L148" s="2">
        <v>10367</v>
      </c>
      <c r="M148" s="2">
        <v>12015</v>
      </c>
      <c r="N148" s="2">
        <v>1.1040000000000001</v>
      </c>
      <c r="O148" s="2">
        <v>1.026</v>
      </c>
      <c r="P148" s="2">
        <v>10951</v>
      </c>
      <c r="Q148" s="2">
        <v>12327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19.68</v>
      </c>
      <c r="X148" s="2">
        <v>6.78</v>
      </c>
      <c r="Y148" s="2">
        <v>5.33</v>
      </c>
      <c r="Z148" s="2">
        <v>9.0500000000000007</v>
      </c>
      <c r="AA148" s="2">
        <v>40.840000000000003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0.30280000000000001</v>
      </c>
      <c r="AH148" s="2">
        <v>0.2</v>
      </c>
      <c r="AI148" s="2">
        <v>13052</v>
      </c>
      <c r="AJ148" s="2">
        <v>4134</v>
      </c>
      <c r="AK148" s="2">
        <v>3346</v>
      </c>
      <c r="AL148" s="2">
        <v>6756</v>
      </c>
      <c r="AM148" s="2">
        <v>27288</v>
      </c>
      <c r="AN148" s="2">
        <v>0.30280000000000001</v>
      </c>
      <c r="AO148" s="2">
        <v>0</v>
      </c>
      <c r="AP148" s="2">
        <v>0.65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27288</v>
      </c>
      <c r="AW148" s="2">
        <v>1528596</v>
      </c>
      <c r="AX148" s="2">
        <v>0</v>
      </c>
      <c r="AY148" s="2">
        <v>50981</v>
      </c>
      <c r="AZ148" s="2">
        <v>55172</v>
      </c>
      <c r="BA148" s="2">
        <v>0</v>
      </c>
      <c r="BB148" s="2">
        <v>0</v>
      </c>
      <c r="BC148" s="2">
        <v>0</v>
      </c>
      <c r="BD148" s="2">
        <v>2813</v>
      </c>
      <c r="BE148" s="2">
        <v>3044</v>
      </c>
      <c r="BF148" s="2">
        <v>0.84</v>
      </c>
      <c r="BG148" s="2">
        <v>2557</v>
      </c>
      <c r="BH148" s="2">
        <v>1586325</v>
      </c>
      <c r="BI148" s="2">
        <v>1613613</v>
      </c>
      <c r="BJ148" s="2">
        <v>0</v>
      </c>
      <c r="BK148" s="2">
        <v>1613613</v>
      </c>
      <c r="BL148" s="2">
        <v>811565</v>
      </c>
      <c r="BM148" s="2">
        <v>802048</v>
      </c>
      <c r="BN148" s="2">
        <v>204781</v>
      </c>
      <c r="BO148" s="2">
        <v>597267</v>
      </c>
      <c r="BP148" s="2">
        <v>4380.58</v>
      </c>
      <c r="BQ148" s="2">
        <v>40.840000000000003</v>
      </c>
      <c r="BR148" s="2">
        <v>178903</v>
      </c>
      <c r="BS148" s="2">
        <v>523868</v>
      </c>
      <c r="BT148" s="2">
        <v>0</v>
      </c>
      <c r="BU148" s="2">
        <v>811565</v>
      </c>
      <c r="BV148" s="2">
        <v>204781</v>
      </c>
      <c r="BW148" s="2">
        <v>0</v>
      </c>
      <c r="BX148" s="2">
        <v>297308</v>
      </c>
      <c r="BY148" s="2">
        <v>297308</v>
      </c>
      <c r="BZ148" s="2">
        <v>0</v>
      </c>
      <c r="CA148" s="2">
        <v>597267</v>
      </c>
      <c r="CB148" s="2" t="b">
        <v>0</v>
      </c>
      <c r="CC148" s="2">
        <v>0</v>
      </c>
      <c r="CD148" s="2">
        <v>11614.19</v>
      </c>
      <c r="CE148" s="2">
        <v>10678.78</v>
      </c>
      <c r="CF148" s="2">
        <v>10994.83</v>
      </c>
      <c r="CG148" s="2">
        <v>13073.52</v>
      </c>
      <c r="CH148" s="4">
        <v>45327.53020833333</v>
      </c>
      <c r="CI148" s="4">
        <v>73415</v>
      </c>
    </row>
    <row r="149" spans="1:87" x14ac:dyDescent="0.35">
      <c r="A149" s="5">
        <v>210</v>
      </c>
      <c r="B149" s="3" t="s">
        <v>245</v>
      </c>
      <c r="C149" s="3" t="s">
        <v>303</v>
      </c>
      <c r="D149" s="2" t="s">
        <v>304</v>
      </c>
      <c r="E149" s="2">
        <v>9166</v>
      </c>
      <c r="F149" s="2">
        <v>9304</v>
      </c>
      <c r="G149" s="2">
        <v>9580</v>
      </c>
      <c r="H149" s="2">
        <v>11102</v>
      </c>
      <c r="I149" s="2">
        <v>1.0822000000000001</v>
      </c>
      <c r="J149" s="2">
        <v>9919</v>
      </c>
      <c r="K149" s="2">
        <v>10069</v>
      </c>
      <c r="L149" s="2">
        <v>10367</v>
      </c>
      <c r="M149" s="2">
        <v>12015</v>
      </c>
      <c r="N149" s="2">
        <v>1.1040000000000001</v>
      </c>
      <c r="O149" s="2">
        <v>1.026</v>
      </c>
      <c r="P149" s="2">
        <v>10951</v>
      </c>
      <c r="Q149" s="2">
        <v>12327</v>
      </c>
      <c r="R149" s="2">
        <v>911.16</v>
      </c>
      <c r="S149" s="2">
        <v>633.78</v>
      </c>
      <c r="T149" s="2">
        <v>622.48</v>
      </c>
      <c r="U149" s="2">
        <v>1305.1600000000001</v>
      </c>
      <c r="V149" s="2">
        <v>3472.58</v>
      </c>
      <c r="W149" s="2">
        <v>911.16</v>
      </c>
      <c r="X149" s="2">
        <v>633.78</v>
      </c>
      <c r="Y149" s="2">
        <v>622.48</v>
      </c>
      <c r="Z149" s="2">
        <v>1305.1600000000001</v>
      </c>
      <c r="AA149" s="2">
        <v>3472.58</v>
      </c>
      <c r="AB149" s="2">
        <v>9978113</v>
      </c>
      <c r="AC149" s="2">
        <v>6381531</v>
      </c>
      <c r="AD149" s="2">
        <v>6453250</v>
      </c>
      <c r="AE149" s="2">
        <v>16088707</v>
      </c>
      <c r="AF149" s="2">
        <v>38901601</v>
      </c>
      <c r="AG149" s="2">
        <v>0.69720000000000004</v>
      </c>
      <c r="AH149" s="2">
        <v>0.2</v>
      </c>
      <c r="AI149" s="2">
        <v>1391348</v>
      </c>
      <c r="AJ149" s="2">
        <v>889841</v>
      </c>
      <c r="AK149" s="2">
        <v>899841</v>
      </c>
      <c r="AL149" s="2">
        <v>2243409</v>
      </c>
      <c r="AM149" s="2">
        <v>5424439</v>
      </c>
      <c r="AN149" s="2">
        <v>0.69720000000000004</v>
      </c>
      <c r="AO149" s="2">
        <v>0.1472</v>
      </c>
      <c r="AP149" s="2">
        <v>0.65</v>
      </c>
      <c r="AQ149" s="2">
        <v>954706</v>
      </c>
      <c r="AR149" s="2">
        <v>610585</v>
      </c>
      <c r="AS149" s="2">
        <v>617447</v>
      </c>
      <c r="AT149" s="2">
        <v>1539368</v>
      </c>
      <c r="AU149" s="2">
        <v>3722106</v>
      </c>
      <c r="AV149" s="2">
        <v>48048146</v>
      </c>
      <c r="AW149" s="2">
        <v>0</v>
      </c>
      <c r="AX149" s="2">
        <v>210990</v>
      </c>
      <c r="AY149" s="2">
        <v>384657</v>
      </c>
      <c r="AZ149" s="2">
        <v>416276</v>
      </c>
      <c r="BA149" s="2">
        <v>0</v>
      </c>
      <c r="BB149" s="2">
        <v>0</v>
      </c>
      <c r="BC149" s="2">
        <v>0</v>
      </c>
      <c r="BD149" s="2">
        <v>2813</v>
      </c>
      <c r="BE149" s="2">
        <v>3044</v>
      </c>
      <c r="BF149" s="2">
        <v>80.94</v>
      </c>
      <c r="BG149" s="2">
        <v>246381</v>
      </c>
      <c r="BH149" s="2">
        <v>873647</v>
      </c>
      <c r="BI149" s="2">
        <v>48921793</v>
      </c>
      <c r="BJ149" s="2">
        <v>0</v>
      </c>
      <c r="BK149" s="2">
        <v>48921793</v>
      </c>
      <c r="BL149" s="2">
        <v>18950217</v>
      </c>
      <c r="BM149" s="2">
        <v>29971576</v>
      </c>
      <c r="BN149" s="2">
        <v>6797158</v>
      </c>
      <c r="BO149" s="2">
        <v>23174418</v>
      </c>
      <c r="BP149" s="2">
        <v>5544.01</v>
      </c>
      <c r="BQ149" s="2">
        <v>3472.58</v>
      </c>
      <c r="BR149" s="2">
        <v>19252018</v>
      </c>
      <c r="BS149" s="2">
        <v>0</v>
      </c>
      <c r="BT149" s="2">
        <v>0</v>
      </c>
      <c r="BU149" s="2">
        <v>18950217</v>
      </c>
      <c r="BV149" s="2">
        <v>6797158</v>
      </c>
      <c r="BW149" s="2">
        <v>0</v>
      </c>
      <c r="BX149" s="2">
        <v>6371883</v>
      </c>
      <c r="BY149" s="2">
        <v>6371883</v>
      </c>
      <c r="BZ149" s="2">
        <v>0</v>
      </c>
      <c r="CA149" s="2">
        <v>23174418</v>
      </c>
      <c r="CB149" s="2" t="b">
        <v>0</v>
      </c>
      <c r="CC149" s="2">
        <v>0</v>
      </c>
      <c r="CD149" s="2">
        <v>13525.8</v>
      </c>
      <c r="CE149" s="2">
        <v>12436.42</v>
      </c>
      <c r="CF149" s="2">
        <v>12804.49</v>
      </c>
      <c r="CG149" s="2">
        <v>15225.32</v>
      </c>
      <c r="CH149" s="4">
        <v>45327.530034722222</v>
      </c>
      <c r="CI149" s="4">
        <v>73415</v>
      </c>
    </row>
    <row r="150" spans="1:87" x14ac:dyDescent="0.35">
      <c r="A150" s="5">
        <v>12760</v>
      </c>
      <c r="B150" s="3" t="s">
        <v>245</v>
      </c>
      <c r="C150" s="3" t="s">
        <v>305</v>
      </c>
      <c r="D150" s="2" t="s">
        <v>306</v>
      </c>
      <c r="E150" s="2">
        <v>9166</v>
      </c>
      <c r="F150" s="2">
        <v>9304</v>
      </c>
      <c r="G150" s="2">
        <v>9580</v>
      </c>
      <c r="H150" s="2">
        <v>11102</v>
      </c>
      <c r="I150" s="2">
        <v>1.0822000000000001</v>
      </c>
      <c r="J150" s="2">
        <v>9919</v>
      </c>
      <c r="K150" s="2">
        <v>10069</v>
      </c>
      <c r="L150" s="2">
        <v>10367</v>
      </c>
      <c r="M150" s="2">
        <v>12015</v>
      </c>
      <c r="N150" s="2">
        <v>1.1040000000000001</v>
      </c>
      <c r="O150" s="2">
        <v>1.026</v>
      </c>
      <c r="P150" s="2">
        <v>10951</v>
      </c>
      <c r="Q150" s="2">
        <v>12327</v>
      </c>
      <c r="R150" s="2">
        <v>467.46</v>
      </c>
      <c r="S150" s="2">
        <v>367.68</v>
      </c>
      <c r="T150" s="2">
        <v>239.01</v>
      </c>
      <c r="U150" s="2">
        <v>0</v>
      </c>
      <c r="V150" s="2">
        <v>1074.1500000000001</v>
      </c>
      <c r="W150" s="2">
        <v>467.46</v>
      </c>
      <c r="X150" s="2">
        <v>367.68</v>
      </c>
      <c r="Y150" s="2">
        <v>239.01</v>
      </c>
      <c r="Z150" s="2">
        <v>0</v>
      </c>
      <c r="AA150" s="2">
        <v>1074.1500000000001</v>
      </c>
      <c r="AB150" s="2">
        <v>5119154</v>
      </c>
      <c r="AC150" s="2">
        <v>3702170</v>
      </c>
      <c r="AD150" s="2">
        <v>2477817</v>
      </c>
      <c r="AE150" s="2">
        <v>0</v>
      </c>
      <c r="AF150" s="2">
        <v>11299141</v>
      </c>
      <c r="AG150" s="2">
        <v>0.81259999999999999</v>
      </c>
      <c r="AH150" s="2">
        <v>0.2</v>
      </c>
      <c r="AI150" s="2">
        <v>831965</v>
      </c>
      <c r="AJ150" s="2">
        <v>601677</v>
      </c>
      <c r="AK150" s="2">
        <v>402695</v>
      </c>
      <c r="AL150" s="2">
        <v>0</v>
      </c>
      <c r="AM150" s="2">
        <v>1836337</v>
      </c>
      <c r="AN150" s="2">
        <v>0.81259999999999999</v>
      </c>
      <c r="AO150" s="2">
        <v>0.2626</v>
      </c>
      <c r="AP150" s="2">
        <v>0.65</v>
      </c>
      <c r="AQ150" s="2">
        <v>873788</v>
      </c>
      <c r="AR150" s="2">
        <v>631923</v>
      </c>
      <c r="AS150" s="2">
        <v>422939</v>
      </c>
      <c r="AT150" s="2">
        <v>0</v>
      </c>
      <c r="AU150" s="2">
        <v>1928650</v>
      </c>
      <c r="AV150" s="2">
        <v>15064128</v>
      </c>
      <c r="AW150" s="2">
        <v>0</v>
      </c>
      <c r="AX150" s="2">
        <v>42752</v>
      </c>
      <c r="AY150" s="2">
        <v>79679</v>
      </c>
      <c r="AZ150" s="2">
        <v>86229</v>
      </c>
      <c r="BA150" s="2">
        <v>0</v>
      </c>
      <c r="BB150" s="2">
        <v>0</v>
      </c>
      <c r="BC150" s="2">
        <v>0</v>
      </c>
      <c r="BD150" s="2">
        <v>2813</v>
      </c>
      <c r="BE150" s="2">
        <v>3044</v>
      </c>
      <c r="BF150" s="2">
        <v>34.32</v>
      </c>
      <c r="BG150" s="2">
        <v>104470</v>
      </c>
      <c r="BH150" s="2">
        <v>233451</v>
      </c>
      <c r="BI150" s="2">
        <v>15297579</v>
      </c>
      <c r="BJ150" s="2">
        <v>0</v>
      </c>
      <c r="BK150" s="2">
        <v>15297579</v>
      </c>
      <c r="BL150" s="2">
        <v>3265972</v>
      </c>
      <c r="BM150" s="2">
        <v>12031607</v>
      </c>
      <c r="BN150" s="2">
        <v>3717430</v>
      </c>
      <c r="BO150" s="2">
        <v>8314177</v>
      </c>
      <c r="BP150" s="2">
        <v>5307.14</v>
      </c>
      <c r="BQ150" s="2">
        <v>1074.1500000000001</v>
      </c>
      <c r="BR150" s="2">
        <v>5700664</v>
      </c>
      <c r="BS150" s="2">
        <v>0</v>
      </c>
      <c r="BT150" s="2">
        <v>0</v>
      </c>
      <c r="BU150" s="2">
        <v>3265972</v>
      </c>
      <c r="BV150" s="2">
        <v>3717430</v>
      </c>
      <c r="BW150" s="2">
        <v>0</v>
      </c>
      <c r="BX150" s="2">
        <v>1135418</v>
      </c>
      <c r="BY150" s="2">
        <v>1135418</v>
      </c>
      <c r="BZ150" s="2">
        <v>0</v>
      </c>
      <c r="CA150" s="2">
        <v>8314177</v>
      </c>
      <c r="CB150" s="2" t="b">
        <v>0</v>
      </c>
      <c r="CC150" s="2">
        <v>0</v>
      </c>
      <c r="CD150" s="2">
        <v>14599.98</v>
      </c>
      <c r="CE150" s="2">
        <v>13424.09</v>
      </c>
      <c r="CF150" s="2">
        <v>13821.39</v>
      </c>
      <c r="CG150" s="2">
        <v>16434.48</v>
      </c>
      <c r="CH150" s="4">
        <v>45327.530046296299</v>
      </c>
      <c r="CI150" s="4">
        <v>73415</v>
      </c>
    </row>
    <row r="151" spans="1:87" x14ac:dyDescent="0.35">
      <c r="A151" s="5">
        <v>211</v>
      </c>
      <c r="B151" s="3" t="s">
        <v>307</v>
      </c>
      <c r="C151" s="3" t="s">
        <v>308</v>
      </c>
      <c r="D151" s="2" t="s">
        <v>309</v>
      </c>
      <c r="E151" s="2">
        <v>9166</v>
      </c>
      <c r="F151" s="2">
        <v>9304</v>
      </c>
      <c r="G151" s="2">
        <v>9580</v>
      </c>
      <c r="H151" s="2">
        <v>11102</v>
      </c>
      <c r="I151" s="2">
        <v>1.0822000000000001</v>
      </c>
      <c r="J151" s="2">
        <v>9919</v>
      </c>
      <c r="K151" s="2">
        <v>10069</v>
      </c>
      <c r="L151" s="2">
        <v>10367</v>
      </c>
      <c r="M151" s="2">
        <v>12015</v>
      </c>
      <c r="N151" s="2">
        <v>1.1040000000000001</v>
      </c>
      <c r="O151" s="2">
        <v>1.026</v>
      </c>
      <c r="P151" s="2">
        <v>10951</v>
      </c>
      <c r="Q151" s="2">
        <v>12327</v>
      </c>
      <c r="R151" s="2">
        <v>1570.93</v>
      </c>
      <c r="S151" s="2">
        <v>1255.82</v>
      </c>
      <c r="T151" s="2">
        <v>874.02</v>
      </c>
      <c r="U151" s="2">
        <v>0</v>
      </c>
      <c r="V151" s="2">
        <v>3700.77</v>
      </c>
      <c r="W151" s="2">
        <v>1570.93</v>
      </c>
      <c r="X151" s="2">
        <v>1255.82</v>
      </c>
      <c r="Y151" s="2">
        <v>874.02</v>
      </c>
      <c r="Z151" s="2">
        <v>0</v>
      </c>
      <c r="AA151" s="2">
        <v>3700.77</v>
      </c>
      <c r="AB151" s="2">
        <v>17203254</v>
      </c>
      <c r="AC151" s="2">
        <v>12644852</v>
      </c>
      <c r="AD151" s="2">
        <v>9060965</v>
      </c>
      <c r="AE151" s="2">
        <v>0</v>
      </c>
      <c r="AF151" s="2">
        <v>38909071</v>
      </c>
      <c r="AG151" s="2">
        <v>0.879</v>
      </c>
      <c r="AH151" s="2">
        <v>0.2</v>
      </c>
      <c r="AI151" s="2">
        <v>3024332</v>
      </c>
      <c r="AJ151" s="2">
        <v>2222965</v>
      </c>
      <c r="AK151" s="2">
        <v>1592918</v>
      </c>
      <c r="AL151" s="2">
        <v>0</v>
      </c>
      <c r="AM151" s="2">
        <v>6840215</v>
      </c>
      <c r="AN151" s="2">
        <v>0.879</v>
      </c>
      <c r="AO151" s="2">
        <v>0.32900000000000001</v>
      </c>
      <c r="AP151" s="2">
        <v>0.65</v>
      </c>
      <c r="AQ151" s="2">
        <v>3678916</v>
      </c>
      <c r="AR151" s="2">
        <v>2704102</v>
      </c>
      <c r="AS151" s="2">
        <v>1937687</v>
      </c>
      <c r="AT151" s="2">
        <v>0</v>
      </c>
      <c r="AU151" s="2">
        <v>8320705</v>
      </c>
      <c r="AV151" s="2">
        <v>54069991</v>
      </c>
      <c r="AW151" s="2">
        <v>0</v>
      </c>
      <c r="AX151" s="2">
        <v>332942</v>
      </c>
      <c r="AY151" s="2">
        <v>205717</v>
      </c>
      <c r="AZ151" s="2">
        <v>222627</v>
      </c>
      <c r="BA151" s="2">
        <v>0</v>
      </c>
      <c r="BB151" s="2">
        <v>0</v>
      </c>
      <c r="BC151" s="2">
        <v>0</v>
      </c>
      <c r="BD151" s="2">
        <v>2813</v>
      </c>
      <c r="BE151" s="2">
        <v>3044</v>
      </c>
      <c r="BF151" s="2">
        <v>133.41</v>
      </c>
      <c r="BG151" s="2">
        <v>406100</v>
      </c>
      <c r="BH151" s="2">
        <v>961669</v>
      </c>
      <c r="BI151" s="2">
        <v>55031660</v>
      </c>
      <c r="BJ151" s="2">
        <v>0</v>
      </c>
      <c r="BK151" s="2">
        <v>55031660</v>
      </c>
      <c r="BL151" s="2">
        <v>3143810</v>
      </c>
      <c r="BM151" s="2">
        <v>51887850</v>
      </c>
      <c r="BN151" s="2">
        <v>12179130</v>
      </c>
      <c r="BO151" s="2">
        <v>39708720</v>
      </c>
      <c r="BP151" s="2">
        <v>5046.7</v>
      </c>
      <c r="BQ151" s="2">
        <v>3700.77</v>
      </c>
      <c r="BR151" s="2">
        <v>18676676</v>
      </c>
      <c r="BS151" s="2">
        <v>0</v>
      </c>
      <c r="BT151" s="2">
        <v>0</v>
      </c>
      <c r="BU151" s="2">
        <v>3143810</v>
      </c>
      <c r="BV151" s="2">
        <v>12179130</v>
      </c>
      <c r="BW151" s="2">
        <v>3353736</v>
      </c>
      <c r="BX151" s="2">
        <v>4017746</v>
      </c>
      <c r="BY151" s="2">
        <v>7371482</v>
      </c>
      <c r="BZ151" s="2">
        <v>0</v>
      </c>
      <c r="CA151" s="2">
        <v>39708720</v>
      </c>
      <c r="CB151" s="2" t="b">
        <v>0</v>
      </c>
      <c r="CC151" s="2">
        <v>0</v>
      </c>
      <c r="CD151" s="2">
        <v>15218.06</v>
      </c>
      <c r="CE151" s="2">
        <v>13992.39</v>
      </c>
      <c r="CF151" s="2">
        <v>14406.5</v>
      </c>
      <c r="CG151" s="2">
        <v>17130.22</v>
      </c>
      <c r="CH151" s="4">
        <v>45327.529907407406</v>
      </c>
      <c r="CI151" s="4">
        <v>73415</v>
      </c>
    </row>
    <row r="152" spans="1:87" x14ac:dyDescent="0.35">
      <c r="A152" s="5">
        <v>212</v>
      </c>
      <c r="B152" s="3" t="s">
        <v>307</v>
      </c>
      <c r="C152" s="3" t="s">
        <v>310</v>
      </c>
      <c r="D152" s="2" t="s">
        <v>311</v>
      </c>
      <c r="E152" s="2">
        <v>9166</v>
      </c>
      <c r="F152" s="2">
        <v>9304</v>
      </c>
      <c r="G152" s="2">
        <v>9580</v>
      </c>
      <c r="H152" s="2">
        <v>11102</v>
      </c>
      <c r="I152" s="2">
        <v>1.0822000000000001</v>
      </c>
      <c r="J152" s="2">
        <v>9919</v>
      </c>
      <c r="K152" s="2">
        <v>10069</v>
      </c>
      <c r="L152" s="2">
        <v>10367</v>
      </c>
      <c r="M152" s="2">
        <v>12015</v>
      </c>
      <c r="N152" s="2">
        <v>1.1040000000000001</v>
      </c>
      <c r="O152" s="2">
        <v>1.026</v>
      </c>
      <c r="P152" s="2">
        <v>10951</v>
      </c>
      <c r="Q152" s="2">
        <v>12327</v>
      </c>
      <c r="R152" s="2">
        <v>0</v>
      </c>
      <c r="S152" s="2">
        <v>0</v>
      </c>
      <c r="T152" s="2">
        <v>0</v>
      </c>
      <c r="U152" s="2">
        <v>1935.31</v>
      </c>
      <c r="V152" s="2">
        <v>1935.31</v>
      </c>
      <c r="W152" s="2">
        <v>0</v>
      </c>
      <c r="X152" s="2">
        <v>0</v>
      </c>
      <c r="Y152" s="2">
        <v>0</v>
      </c>
      <c r="Z152" s="2">
        <v>1935.31</v>
      </c>
      <c r="AA152" s="2">
        <v>1935.31</v>
      </c>
      <c r="AB152" s="2">
        <v>0</v>
      </c>
      <c r="AC152" s="2">
        <v>0</v>
      </c>
      <c r="AD152" s="2">
        <v>0</v>
      </c>
      <c r="AE152" s="2">
        <v>23856566</v>
      </c>
      <c r="AF152" s="2">
        <v>23856566</v>
      </c>
      <c r="AG152" s="2">
        <v>0.7752</v>
      </c>
      <c r="AH152" s="2">
        <v>0.2</v>
      </c>
      <c r="AI152" s="2">
        <v>0</v>
      </c>
      <c r="AJ152" s="2">
        <v>0</v>
      </c>
      <c r="AK152" s="2">
        <v>0</v>
      </c>
      <c r="AL152" s="2">
        <v>3698722</v>
      </c>
      <c r="AM152" s="2">
        <v>3698722</v>
      </c>
      <c r="AN152" s="2">
        <v>0.7752</v>
      </c>
      <c r="AO152" s="2">
        <v>0.22520000000000001</v>
      </c>
      <c r="AP152" s="2">
        <v>0.65</v>
      </c>
      <c r="AQ152" s="2">
        <v>0</v>
      </c>
      <c r="AR152" s="2">
        <v>0</v>
      </c>
      <c r="AS152" s="2">
        <v>0</v>
      </c>
      <c r="AT152" s="2">
        <v>3492124</v>
      </c>
      <c r="AU152" s="2">
        <v>3492124</v>
      </c>
      <c r="AV152" s="2">
        <v>31047412</v>
      </c>
      <c r="AW152" s="2">
        <v>0</v>
      </c>
      <c r="AX152" s="2">
        <v>0</v>
      </c>
      <c r="AY152" s="2">
        <v>164190</v>
      </c>
      <c r="AZ152" s="2">
        <v>177686</v>
      </c>
      <c r="BA152" s="2">
        <v>0</v>
      </c>
      <c r="BB152" s="2">
        <v>0</v>
      </c>
      <c r="BC152" s="2">
        <v>0</v>
      </c>
      <c r="BD152" s="2">
        <v>2813</v>
      </c>
      <c r="BE152" s="2">
        <v>3044</v>
      </c>
      <c r="BF152" s="2">
        <v>0</v>
      </c>
      <c r="BG152" s="2">
        <v>0</v>
      </c>
      <c r="BH152" s="2">
        <v>177686</v>
      </c>
      <c r="BI152" s="2">
        <v>31225098</v>
      </c>
      <c r="BJ152" s="2">
        <v>0</v>
      </c>
      <c r="BK152" s="2">
        <v>31225098</v>
      </c>
      <c r="BL152" s="2">
        <v>3571925</v>
      </c>
      <c r="BM152" s="2">
        <v>27653173</v>
      </c>
      <c r="BN152" s="2">
        <v>7703152</v>
      </c>
      <c r="BO152" s="2">
        <v>19950021</v>
      </c>
      <c r="BP152" s="2">
        <v>6103.8</v>
      </c>
      <c r="BQ152" s="2">
        <v>1935.31</v>
      </c>
      <c r="BR152" s="2">
        <v>11812745</v>
      </c>
      <c r="BS152" s="2">
        <v>0</v>
      </c>
      <c r="BT152" s="2">
        <v>0</v>
      </c>
      <c r="BU152" s="2">
        <v>3571925</v>
      </c>
      <c r="BV152" s="2">
        <v>7703152</v>
      </c>
      <c r="BW152" s="2">
        <v>537668</v>
      </c>
      <c r="BX152" s="2">
        <v>2492007</v>
      </c>
      <c r="BY152" s="2">
        <v>3029675</v>
      </c>
      <c r="BZ152" s="2">
        <v>0</v>
      </c>
      <c r="CA152" s="2">
        <v>19950021</v>
      </c>
      <c r="CB152" s="2" t="b">
        <v>0</v>
      </c>
      <c r="CC152" s="2">
        <v>0</v>
      </c>
      <c r="CD152" s="2">
        <v>14251.85</v>
      </c>
      <c r="CE152" s="2">
        <v>13104</v>
      </c>
      <c r="CF152" s="2">
        <v>13491.82</v>
      </c>
      <c r="CG152" s="2">
        <v>16042.6</v>
      </c>
      <c r="CH152" s="4">
        <v>45327.529907407406</v>
      </c>
      <c r="CI152" s="4">
        <v>73415</v>
      </c>
    </row>
    <row r="153" spans="1:87" x14ac:dyDescent="0.35">
      <c r="A153" s="5">
        <v>213</v>
      </c>
      <c r="B153" s="3" t="s">
        <v>307</v>
      </c>
      <c r="C153" s="3" t="s">
        <v>312</v>
      </c>
      <c r="D153" s="2" t="s">
        <v>313</v>
      </c>
      <c r="E153" s="2">
        <v>9166</v>
      </c>
      <c r="F153" s="2">
        <v>9304</v>
      </c>
      <c r="G153" s="2">
        <v>9580</v>
      </c>
      <c r="H153" s="2">
        <v>11102</v>
      </c>
      <c r="I153" s="2">
        <v>1.0822000000000001</v>
      </c>
      <c r="J153" s="2">
        <v>9919</v>
      </c>
      <c r="K153" s="2">
        <v>10069</v>
      </c>
      <c r="L153" s="2">
        <v>10367</v>
      </c>
      <c r="M153" s="2">
        <v>12015</v>
      </c>
      <c r="N153" s="2">
        <v>1.1040000000000001</v>
      </c>
      <c r="O153" s="2">
        <v>1.026</v>
      </c>
      <c r="P153" s="2">
        <v>10951</v>
      </c>
      <c r="Q153" s="2">
        <v>12327</v>
      </c>
      <c r="R153" s="2">
        <v>2199.31</v>
      </c>
      <c r="S153" s="2">
        <v>1777.93</v>
      </c>
      <c r="T153" s="2">
        <v>1284.56</v>
      </c>
      <c r="U153" s="2">
        <v>2965.42</v>
      </c>
      <c r="V153" s="2">
        <v>8227.2199999999993</v>
      </c>
      <c r="W153" s="2">
        <v>2199.31</v>
      </c>
      <c r="X153" s="2">
        <v>1777.93</v>
      </c>
      <c r="Y153" s="2">
        <v>1284.56</v>
      </c>
      <c r="Z153" s="2">
        <v>2965.42</v>
      </c>
      <c r="AA153" s="2">
        <v>8227.2199999999993</v>
      </c>
      <c r="AB153" s="2">
        <v>24084644</v>
      </c>
      <c r="AC153" s="2">
        <v>17901977</v>
      </c>
      <c r="AD153" s="2">
        <v>13317034</v>
      </c>
      <c r="AE153" s="2">
        <v>36554732</v>
      </c>
      <c r="AF153" s="2">
        <v>91858387</v>
      </c>
      <c r="AG153" s="2">
        <v>0.91669999999999996</v>
      </c>
      <c r="AH153" s="2">
        <v>0.2</v>
      </c>
      <c r="AI153" s="2">
        <v>4415679</v>
      </c>
      <c r="AJ153" s="2">
        <v>3282148</v>
      </c>
      <c r="AK153" s="2">
        <v>2441545</v>
      </c>
      <c r="AL153" s="2">
        <v>6701945</v>
      </c>
      <c r="AM153" s="2">
        <v>16841317</v>
      </c>
      <c r="AN153" s="2">
        <v>0.91669999999999996</v>
      </c>
      <c r="AO153" s="2">
        <v>0.36670000000000003</v>
      </c>
      <c r="AP153" s="2">
        <v>0.65</v>
      </c>
      <c r="AQ153" s="2">
        <v>5740695</v>
      </c>
      <c r="AR153" s="2">
        <v>4267026</v>
      </c>
      <c r="AS153" s="2">
        <v>3174182</v>
      </c>
      <c r="AT153" s="2">
        <v>8713003</v>
      </c>
      <c r="AU153" s="2">
        <v>21894906</v>
      </c>
      <c r="AV153" s="2">
        <v>130594610</v>
      </c>
      <c r="AW153" s="2">
        <v>0</v>
      </c>
      <c r="AX153" s="2">
        <v>0</v>
      </c>
      <c r="AY153" s="2">
        <v>192866</v>
      </c>
      <c r="AZ153" s="2">
        <v>208720</v>
      </c>
      <c r="BA153" s="2">
        <v>0</v>
      </c>
      <c r="BB153" s="2">
        <v>0</v>
      </c>
      <c r="BC153" s="2">
        <v>0</v>
      </c>
      <c r="BD153" s="2">
        <v>2813</v>
      </c>
      <c r="BE153" s="2">
        <v>3044</v>
      </c>
      <c r="BF153" s="2">
        <v>129.63</v>
      </c>
      <c r="BG153" s="2">
        <v>394594</v>
      </c>
      <c r="BH153" s="2">
        <v>603314</v>
      </c>
      <c r="BI153" s="2">
        <v>131197924</v>
      </c>
      <c r="BJ153" s="2">
        <v>0</v>
      </c>
      <c r="BK153" s="2">
        <v>131197924</v>
      </c>
      <c r="BL153" s="2">
        <v>6831485</v>
      </c>
      <c r="BM153" s="2">
        <v>124366439</v>
      </c>
      <c r="BN153" s="2">
        <v>28430532</v>
      </c>
      <c r="BO153" s="2">
        <v>95935907</v>
      </c>
      <c r="BP153" s="2">
        <v>5299.26</v>
      </c>
      <c r="BQ153" s="2">
        <v>8227.2199999999993</v>
      </c>
      <c r="BR153" s="2">
        <v>43598178</v>
      </c>
      <c r="BS153" s="2">
        <v>0</v>
      </c>
      <c r="BT153" s="2">
        <v>0</v>
      </c>
      <c r="BU153" s="2">
        <v>6831485</v>
      </c>
      <c r="BV153" s="2">
        <v>28430532</v>
      </c>
      <c r="BW153" s="2">
        <v>8336161</v>
      </c>
      <c r="BX153" s="2">
        <v>10592130</v>
      </c>
      <c r="BY153" s="2">
        <v>18928291</v>
      </c>
      <c r="BZ153" s="2">
        <v>0</v>
      </c>
      <c r="CA153" s="2">
        <v>95935907</v>
      </c>
      <c r="CB153" s="2" t="b">
        <v>0</v>
      </c>
      <c r="CC153" s="2">
        <v>0</v>
      </c>
      <c r="CD153" s="2">
        <v>15568.98</v>
      </c>
      <c r="CE153" s="2">
        <v>14315.05</v>
      </c>
      <c r="CF153" s="2">
        <v>14738.71</v>
      </c>
      <c r="CG153" s="2">
        <v>17525.23</v>
      </c>
      <c r="CH153" s="4">
        <v>45327.529930555553</v>
      </c>
      <c r="CI153" s="4">
        <v>73415</v>
      </c>
    </row>
    <row r="154" spans="1:87" x14ac:dyDescent="0.35">
      <c r="A154" s="5">
        <v>214</v>
      </c>
      <c r="B154" s="3" t="s">
        <v>307</v>
      </c>
      <c r="C154" s="3" t="s">
        <v>314</v>
      </c>
      <c r="D154" s="2" t="s">
        <v>315</v>
      </c>
      <c r="E154" s="2">
        <v>9166</v>
      </c>
      <c r="F154" s="2">
        <v>9304</v>
      </c>
      <c r="G154" s="2">
        <v>9580</v>
      </c>
      <c r="H154" s="2">
        <v>11102</v>
      </c>
      <c r="I154" s="2">
        <v>1.0822000000000001</v>
      </c>
      <c r="J154" s="2">
        <v>9919</v>
      </c>
      <c r="K154" s="2">
        <v>10069</v>
      </c>
      <c r="L154" s="2">
        <v>10367</v>
      </c>
      <c r="M154" s="2">
        <v>12015</v>
      </c>
      <c r="N154" s="2">
        <v>1.1040000000000001</v>
      </c>
      <c r="O154" s="2">
        <v>1.026</v>
      </c>
      <c r="P154" s="2">
        <v>10951</v>
      </c>
      <c r="Q154" s="2">
        <v>12327</v>
      </c>
      <c r="R154" s="2">
        <v>337.79</v>
      </c>
      <c r="S154" s="2">
        <v>242.89</v>
      </c>
      <c r="T154" s="2">
        <v>165.08</v>
      </c>
      <c r="U154" s="2">
        <v>339.01</v>
      </c>
      <c r="V154" s="2">
        <v>1084.77</v>
      </c>
      <c r="W154" s="2">
        <v>337.79</v>
      </c>
      <c r="X154" s="2">
        <v>242.89</v>
      </c>
      <c r="Y154" s="2">
        <v>165.08</v>
      </c>
      <c r="Z154" s="2">
        <v>339.01</v>
      </c>
      <c r="AA154" s="2">
        <v>1084.77</v>
      </c>
      <c r="AB154" s="2">
        <v>3699138</v>
      </c>
      <c r="AC154" s="2">
        <v>2445659</v>
      </c>
      <c r="AD154" s="2">
        <v>1711384</v>
      </c>
      <c r="AE154" s="2">
        <v>4178976</v>
      </c>
      <c r="AF154" s="2">
        <v>12035157</v>
      </c>
      <c r="AG154" s="2">
        <v>0.89190000000000003</v>
      </c>
      <c r="AH154" s="2">
        <v>0.2</v>
      </c>
      <c r="AI154" s="2">
        <v>659852</v>
      </c>
      <c r="AJ154" s="2">
        <v>436257</v>
      </c>
      <c r="AK154" s="2">
        <v>305277</v>
      </c>
      <c r="AL154" s="2">
        <v>745446</v>
      </c>
      <c r="AM154" s="2">
        <v>2146832</v>
      </c>
      <c r="AN154" s="2">
        <v>0.89190000000000003</v>
      </c>
      <c r="AO154" s="2">
        <v>0.34189999999999998</v>
      </c>
      <c r="AP154" s="2">
        <v>0.65</v>
      </c>
      <c r="AQ154" s="2">
        <v>822078</v>
      </c>
      <c r="AR154" s="2">
        <v>543511</v>
      </c>
      <c r="AS154" s="2">
        <v>380330</v>
      </c>
      <c r="AT154" s="2">
        <v>928715</v>
      </c>
      <c r="AU154" s="2">
        <v>2674634</v>
      </c>
      <c r="AV154" s="2">
        <v>16856623</v>
      </c>
      <c r="AW154" s="2">
        <v>0</v>
      </c>
      <c r="AX154" s="2">
        <v>97981</v>
      </c>
      <c r="AY154" s="2">
        <v>166512</v>
      </c>
      <c r="AZ154" s="2">
        <v>180199</v>
      </c>
      <c r="BA154" s="2">
        <v>155000</v>
      </c>
      <c r="BB154" s="2">
        <v>167741</v>
      </c>
      <c r="BC154" s="2">
        <v>0</v>
      </c>
      <c r="BD154" s="2">
        <v>2813</v>
      </c>
      <c r="BE154" s="2">
        <v>3044</v>
      </c>
      <c r="BF154" s="2">
        <v>19.47</v>
      </c>
      <c r="BG154" s="2">
        <v>59267</v>
      </c>
      <c r="BH154" s="2">
        <v>505188</v>
      </c>
      <c r="BI154" s="2">
        <v>17361811</v>
      </c>
      <c r="BJ154" s="2">
        <v>0</v>
      </c>
      <c r="BK154" s="2">
        <v>17361811</v>
      </c>
      <c r="BL154" s="2">
        <v>3993081</v>
      </c>
      <c r="BM154" s="2">
        <v>13368730</v>
      </c>
      <c r="BN154" s="2">
        <v>3998480</v>
      </c>
      <c r="BO154" s="2">
        <v>9370250</v>
      </c>
      <c r="BP154" s="2">
        <v>5652.48</v>
      </c>
      <c r="BQ154" s="2">
        <v>1084.77</v>
      </c>
      <c r="BR154" s="2">
        <v>6131641</v>
      </c>
      <c r="BS154" s="2">
        <v>0</v>
      </c>
      <c r="BT154" s="2">
        <v>0</v>
      </c>
      <c r="BU154" s="2">
        <v>3993081</v>
      </c>
      <c r="BV154" s="2">
        <v>3998480</v>
      </c>
      <c r="BW154" s="2">
        <v>0</v>
      </c>
      <c r="BX154" s="2">
        <v>1758614</v>
      </c>
      <c r="BY154" s="2">
        <v>1758614</v>
      </c>
      <c r="BZ154" s="2">
        <v>0</v>
      </c>
      <c r="CA154" s="2">
        <v>9370250</v>
      </c>
      <c r="CB154" s="2" t="b">
        <v>0</v>
      </c>
      <c r="CC154" s="2">
        <v>0</v>
      </c>
      <c r="CD154" s="2">
        <v>15338.13</v>
      </c>
      <c r="CE154" s="2">
        <v>14102.79</v>
      </c>
      <c r="CF154" s="2">
        <v>14520.18</v>
      </c>
      <c r="CG154" s="2">
        <v>17265.38</v>
      </c>
      <c r="CH154" s="4">
        <v>45327.529930555553</v>
      </c>
      <c r="CI154" s="4">
        <v>73415</v>
      </c>
    </row>
    <row r="155" spans="1:87" x14ac:dyDescent="0.35">
      <c r="A155" s="5">
        <v>215</v>
      </c>
      <c r="B155" s="3" t="s">
        <v>307</v>
      </c>
      <c r="C155" s="3" t="s">
        <v>316</v>
      </c>
      <c r="D155" s="2" t="s">
        <v>317</v>
      </c>
      <c r="E155" s="2">
        <v>9166</v>
      </c>
      <c r="F155" s="2">
        <v>9304</v>
      </c>
      <c r="G155" s="2">
        <v>9580</v>
      </c>
      <c r="H155" s="2">
        <v>11102</v>
      </c>
      <c r="I155" s="2">
        <v>1.0822000000000001</v>
      </c>
      <c r="J155" s="2">
        <v>9919</v>
      </c>
      <c r="K155" s="2">
        <v>10069</v>
      </c>
      <c r="L155" s="2">
        <v>10367</v>
      </c>
      <c r="M155" s="2">
        <v>12015</v>
      </c>
      <c r="N155" s="2">
        <v>1.1040000000000001</v>
      </c>
      <c r="O155" s="2">
        <v>1.026</v>
      </c>
      <c r="P155" s="2">
        <v>10951</v>
      </c>
      <c r="Q155" s="2">
        <v>12327</v>
      </c>
      <c r="R155" s="2">
        <v>0</v>
      </c>
      <c r="S155" s="2">
        <v>0</v>
      </c>
      <c r="T155" s="2">
        <v>0</v>
      </c>
      <c r="U155" s="2">
        <v>3994.66</v>
      </c>
      <c r="V155" s="2">
        <v>3994.66</v>
      </c>
      <c r="W155" s="2">
        <v>0</v>
      </c>
      <c r="X155" s="2">
        <v>0</v>
      </c>
      <c r="Y155" s="2">
        <v>0</v>
      </c>
      <c r="Z155" s="2">
        <v>3994.66</v>
      </c>
      <c r="AA155" s="2">
        <v>3994.66</v>
      </c>
      <c r="AB155" s="2">
        <v>0</v>
      </c>
      <c r="AC155" s="2">
        <v>0</v>
      </c>
      <c r="AD155" s="2">
        <v>0</v>
      </c>
      <c r="AE155" s="2">
        <v>49242174</v>
      </c>
      <c r="AF155" s="2">
        <v>49242174</v>
      </c>
      <c r="AG155" s="2">
        <v>0.78029999999999999</v>
      </c>
      <c r="AH155" s="2">
        <v>0.2</v>
      </c>
      <c r="AI155" s="2">
        <v>0</v>
      </c>
      <c r="AJ155" s="2">
        <v>0</v>
      </c>
      <c r="AK155" s="2">
        <v>0</v>
      </c>
      <c r="AL155" s="2">
        <v>7684734</v>
      </c>
      <c r="AM155" s="2">
        <v>7684734</v>
      </c>
      <c r="AN155" s="2">
        <v>0.78029999999999999</v>
      </c>
      <c r="AO155" s="2">
        <v>0.2303</v>
      </c>
      <c r="AP155" s="2">
        <v>0.65</v>
      </c>
      <c r="AQ155" s="2">
        <v>0</v>
      </c>
      <c r="AR155" s="2">
        <v>0</v>
      </c>
      <c r="AS155" s="2">
        <v>0</v>
      </c>
      <c r="AT155" s="2">
        <v>7371307</v>
      </c>
      <c r="AU155" s="2">
        <v>7371307</v>
      </c>
      <c r="AV155" s="2">
        <v>64298215</v>
      </c>
      <c r="AW155" s="2">
        <v>0</v>
      </c>
      <c r="AX155" s="2">
        <v>132598</v>
      </c>
      <c r="AY155" s="2">
        <v>210945</v>
      </c>
      <c r="AZ155" s="2">
        <v>228285</v>
      </c>
      <c r="BA155" s="2">
        <v>0</v>
      </c>
      <c r="BB155" s="2">
        <v>0</v>
      </c>
      <c r="BC155" s="2">
        <v>0</v>
      </c>
      <c r="BD155" s="2">
        <v>2813</v>
      </c>
      <c r="BE155" s="2">
        <v>3044</v>
      </c>
      <c r="BF155" s="2">
        <v>0</v>
      </c>
      <c r="BG155" s="2">
        <v>0</v>
      </c>
      <c r="BH155" s="2">
        <v>360883</v>
      </c>
      <c r="BI155" s="2">
        <v>64659098</v>
      </c>
      <c r="BJ155" s="2">
        <v>0</v>
      </c>
      <c r="BK155" s="2">
        <v>64659098</v>
      </c>
      <c r="BL155" s="2">
        <v>5518571</v>
      </c>
      <c r="BM155" s="2">
        <v>59140527</v>
      </c>
      <c r="BN155" s="2">
        <v>15786975</v>
      </c>
      <c r="BO155" s="2">
        <v>43353552</v>
      </c>
      <c r="BP155" s="2">
        <v>6060.41</v>
      </c>
      <c r="BQ155" s="2">
        <v>3994.66</v>
      </c>
      <c r="BR155" s="2">
        <v>24209277</v>
      </c>
      <c r="BS155" s="2">
        <v>0</v>
      </c>
      <c r="BT155" s="2">
        <v>0</v>
      </c>
      <c r="BU155" s="2">
        <v>5518571</v>
      </c>
      <c r="BV155" s="2">
        <v>15786975</v>
      </c>
      <c r="BW155" s="2">
        <v>2903731</v>
      </c>
      <c r="BX155" s="2">
        <v>4442102</v>
      </c>
      <c r="BY155" s="2">
        <v>7345833</v>
      </c>
      <c r="BZ155" s="2">
        <v>0</v>
      </c>
      <c r="CA155" s="2">
        <v>43353552</v>
      </c>
      <c r="CB155" s="2" t="b">
        <v>0</v>
      </c>
      <c r="CC155" s="2">
        <v>0</v>
      </c>
      <c r="CD155" s="2">
        <v>14299.32</v>
      </c>
      <c r="CE155" s="2">
        <v>13147.65</v>
      </c>
      <c r="CF155" s="2">
        <v>13536.76</v>
      </c>
      <c r="CG155" s="2">
        <v>16096.04</v>
      </c>
      <c r="CH155" s="4">
        <v>45327.529953703706</v>
      </c>
      <c r="CI155" s="4">
        <v>73415</v>
      </c>
    </row>
    <row r="156" spans="1:87" x14ac:dyDescent="0.35">
      <c r="A156" s="5">
        <v>216</v>
      </c>
      <c r="B156" s="3" t="s">
        <v>307</v>
      </c>
      <c r="C156" s="3" t="s">
        <v>318</v>
      </c>
      <c r="D156" s="2" t="s">
        <v>319</v>
      </c>
      <c r="E156" s="2">
        <v>9166</v>
      </c>
      <c r="F156" s="2">
        <v>9304</v>
      </c>
      <c r="G156" s="2">
        <v>9580</v>
      </c>
      <c r="H156" s="2">
        <v>11102</v>
      </c>
      <c r="I156" s="2">
        <v>1.0822000000000001</v>
      </c>
      <c r="J156" s="2">
        <v>9919</v>
      </c>
      <c r="K156" s="2">
        <v>10069</v>
      </c>
      <c r="L156" s="2">
        <v>10367</v>
      </c>
      <c r="M156" s="2">
        <v>12015</v>
      </c>
      <c r="N156" s="2">
        <v>1.1040000000000001</v>
      </c>
      <c r="O156" s="2">
        <v>1.026</v>
      </c>
      <c r="P156" s="2">
        <v>10951</v>
      </c>
      <c r="Q156" s="2">
        <v>12327</v>
      </c>
      <c r="R156" s="2">
        <v>2163.2199999999998</v>
      </c>
      <c r="S156" s="2">
        <v>1671.73</v>
      </c>
      <c r="T156" s="2">
        <v>1158.8900000000001</v>
      </c>
      <c r="U156" s="2">
        <v>0</v>
      </c>
      <c r="V156" s="2">
        <v>4993.84</v>
      </c>
      <c r="W156" s="2">
        <v>2163.2199999999998</v>
      </c>
      <c r="X156" s="2">
        <v>1671.73</v>
      </c>
      <c r="Y156" s="2">
        <v>1158.8900000000001</v>
      </c>
      <c r="Z156" s="2">
        <v>0</v>
      </c>
      <c r="AA156" s="2">
        <v>4993.84</v>
      </c>
      <c r="AB156" s="2">
        <v>23689422</v>
      </c>
      <c r="AC156" s="2">
        <v>16832649</v>
      </c>
      <c r="AD156" s="2">
        <v>12014213</v>
      </c>
      <c r="AE156" s="2">
        <v>0</v>
      </c>
      <c r="AF156" s="2">
        <v>52536284</v>
      </c>
      <c r="AG156" s="2">
        <v>0.87509999999999999</v>
      </c>
      <c r="AH156" s="2">
        <v>0.2</v>
      </c>
      <c r="AI156" s="2">
        <v>4146123</v>
      </c>
      <c r="AJ156" s="2">
        <v>2946050</v>
      </c>
      <c r="AK156" s="2">
        <v>2102727</v>
      </c>
      <c r="AL156" s="2">
        <v>0</v>
      </c>
      <c r="AM156" s="2">
        <v>9194900</v>
      </c>
      <c r="AN156" s="2">
        <v>0.87509999999999999</v>
      </c>
      <c r="AO156" s="2">
        <v>0.3251</v>
      </c>
      <c r="AP156" s="2">
        <v>0.65</v>
      </c>
      <c r="AQ156" s="2">
        <v>5005930</v>
      </c>
      <c r="AR156" s="2">
        <v>3556991</v>
      </c>
      <c r="AS156" s="2">
        <v>2538783</v>
      </c>
      <c r="AT156" s="2">
        <v>0</v>
      </c>
      <c r="AU156" s="2">
        <v>11101704</v>
      </c>
      <c r="AV156" s="2">
        <v>72832888</v>
      </c>
      <c r="AW156" s="2">
        <v>0</v>
      </c>
      <c r="AX156" s="2">
        <v>758914</v>
      </c>
      <c r="AY156" s="2">
        <v>138666</v>
      </c>
      <c r="AZ156" s="2">
        <v>150064</v>
      </c>
      <c r="BA156" s="2">
        <v>0</v>
      </c>
      <c r="BB156" s="2">
        <v>0</v>
      </c>
      <c r="BC156" s="2">
        <v>0</v>
      </c>
      <c r="BD156" s="2">
        <v>2813</v>
      </c>
      <c r="BE156" s="2">
        <v>3044</v>
      </c>
      <c r="BF156" s="2">
        <v>86.38</v>
      </c>
      <c r="BG156" s="2">
        <v>262941</v>
      </c>
      <c r="BH156" s="2">
        <v>1171919</v>
      </c>
      <c r="BI156" s="2">
        <v>74004807</v>
      </c>
      <c r="BJ156" s="2">
        <v>0</v>
      </c>
      <c r="BK156" s="2">
        <v>74004807</v>
      </c>
      <c r="BL156" s="2">
        <v>3681115</v>
      </c>
      <c r="BM156" s="2">
        <v>70323692</v>
      </c>
      <c r="BN156" s="2">
        <v>16444157</v>
      </c>
      <c r="BO156" s="2">
        <v>53879535</v>
      </c>
      <c r="BP156" s="2">
        <v>5049.6499999999996</v>
      </c>
      <c r="BQ156" s="2">
        <v>4993.84</v>
      </c>
      <c r="BR156" s="2">
        <v>25217144</v>
      </c>
      <c r="BS156" s="2">
        <v>0</v>
      </c>
      <c r="BT156" s="2">
        <v>0</v>
      </c>
      <c r="BU156" s="2">
        <v>3681115</v>
      </c>
      <c r="BV156" s="2">
        <v>16444157</v>
      </c>
      <c r="BW156" s="2">
        <v>5091872</v>
      </c>
      <c r="BX156" s="2">
        <v>5545650</v>
      </c>
      <c r="BY156" s="2">
        <v>10637522</v>
      </c>
      <c r="BZ156" s="2">
        <v>0</v>
      </c>
      <c r="CA156" s="2">
        <v>53879535</v>
      </c>
      <c r="CB156" s="2" t="b">
        <v>0</v>
      </c>
      <c r="CC156" s="2">
        <v>0</v>
      </c>
      <c r="CD156" s="2">
        <v>15181.75</v>
      </c>
      <c r="CE156" s="2">
        <v>13959.01</v>
      </c>
      <c r="CF156" s="2">
        <v>14372.13</v>
      </c>
      <c r="CG156" s="2">
        <v>17089.349999999999</v>
      </c>
      <c r="CH156" s="4">
        <v>45327.530023148145</v>
      </c>
      <c r="CI156" s="4">
        <v>73415</v>
      </c>
    </row>
    <row r="157" spans="1:87" x14ac:dyDescent="0.35">
      <c r="A157" s="5">
        <v>217</v>
      </c>
      <c r="B157" s="3" t="s">
        <v>307</v>
      </c>
      <c r="C157" s="3" t="s">
        <v>320</v>
      </c>
      <c r="D157" s="2" t="s">
        <v>321</v>
      </c>
      <c r="E157" s="2">
        <v>9166</v>
      </c>
      <c r="F157" s="2">
        <v>9304</v>
      </c>
      <c r="G157" s="2">
        <v>9580</v>
      </c>
      <c r="H157" s="2">
        <v>11102</v>
      </c>
      <c r="I157" s="2">
        <v>1.0822000000000001</v>
      </c>
      <c r="J157" s="2">
        <v>9919</v>
      </c>
      <c r="K157" s="2">
        <v>10069</v>
      </c>
      <c r="L157" s="2">
        <v>10367</v>
      </c>
      <c r="M157" s="2">
        <v>12015</v>
      </c>
      <c r="N157" s="2">
        <v>1.1040000000000001</v>
      </c>
      <c r="O157" s="2">
        <v>1.026</v>
      </c>
      <c r="P157" s="2">
        <v>10951</v>
      </c>
      <c r="Q157" s="2">
        <v>12327</v>
      </c>
      <c r="R157" s="2">
        <v>505.4</v>
      </c>
      <c r="S157" s="2">
        <v>385.16</v>
      </c>
      <c r="T157" s="2">
        <v>258.39999999999998</v>
      </c>
      <c r="U157" s="2">
        <v>0</v>
      </c>
      <c r="V157" s="2">
        <v>1148.96</v>
      </c>
      <c r="W157" s="2">
        <v>505.4</v>
      </c>
      <c r="X157" s="2">
        <v>385.16</v>
      </c>
      <c r="Y157" s="2">
        <v>258.39999999999998</v>
      </c>
      <c r="Z157" s="2">
        <v>0</v>
      </c>
      <c r="AA157" s="2">
        <v>1148.96</v>
      </c>
      <c r="AB157" s="2">
        <v>5534635</v>
      </c>
      <c r="AC157" s="2">
        <v>3878176</v>
      </c>
      <c r="AD157" s="2">
        <v>2678833</v>
      </c>
      <c r="AE157" s="2">
        <v>0</v>
      </c>
      <c r="AF157" s="2">
        <v>12091644</v>
      </c>
      <c r="AG157" s="2">
        <v>0.82120000000000004</v>
      </c>
      <c r="AH157" s="2">
        <v>0.2</v>
      </c>
      <c r="AI157" s="2">
        <v>909009</v>
      </c>
      <c r="AJ157" s="2">
        <v>636952</v>
      </c>
      <c r="AK157" s="2">
        <v>439971</v>
      </c>
      <c r="AL157" s="2">
        <v>0</v>
      </c>
      <c r="AM157" s="2">
        <v>1985932</v>
      </c>
      <c r="AN157" s="2">
        <v>0.82120000000000004</v>
      </c>
      <c r="AO157" s="2">
        <v>0.2712</v>
      </c>
      <c r="AP157" s="2">
        <v>0.65</v>
      </c>
      <c r="AQ157" s="2">
        <v>975646</v>
      </c>
      <c r="AR157" s="2">
        <v>683645</v>
      </c>
      <c r="AS157" s="2">
        <v>472225</v>
      </c>
      <c r="AT157" s="2">
        <v>0</v>
      </c>
      <c r="AU157" s="2">
        <v>2131516</v>
      </c>
      <c r="AV157" s="2">
        <v>16209092</v>
      </c>
      <c r="AW157" s="2">
        <v>0</v>
      </c>
      <c r="AX157" s="2">
        <v>0</v>
      </c>
      <c r="AY157" s="2">
        <v>67767</v>
      </c>
      <c r="AZ157" s="2">
        <v>73337</v>
      </c>
      <c r="BA157" s="2">
        <v>0</v>
      </c>
      <c r="BB157" s="2">
        <v>0</v>
      </c>
      <c r="BC157" s="2">
        <v>0</v>
      </c>
      <c r="BD157" s="2">
        <v>2813</v>
      </c>
      <c r="BE157" s="2">
        <v>3044</v>
      </c>
      <c r="BF157" s="2">
        <v>40.72</v>
      </c>
      <c r="BG157" s="2">
        <v>123952</v>
      </c>
      <c r="BH157" s="2">
        <v>197289</v>
      </c>
      <c r="BI157" s="2">
        <v>16406381</v>
      </c>
      <c r="BJ157" s="2">
        <v>0</v>
      </c>
      <c r="BK157" s="2">
        <v>16406381</v>
      </c>
      <c r="BL157" s="2">
        <v>1174919</v>
      </c>
      <c r="BM157" s="2">
        <v>15231462</v>
      </c>
      <c r="BN157" s="2">
        <v>3776382</v>
      </c>
      <c r="BO157" s="2">
        <v>11455080</v>
      </c>
      <c r="BP157" s="2">
        <v>5040.25</v>
      </c>
      <c r="BQ157" s="2">
        <v>1148.96</v>
      </c>
      <c r="BR157" s="2">
        <v>5791046</v>
      </c>
      <c r="BS157" s="2">
        <v>0</v>
      </c>
      <c r="BT157" s="2">
        <v>0</v>
      </c>
      <c r="BU157" s="2">
        <v>1174919</v>
      </c>
      <c r="BV157" s="2">
        <v>3776382</v>
      </c>
      <c r="BW157" s="2">
        <v>839745</v>
      </c>
      <c r="BX157" s="2">
        <v>1364345</v>
      </c>
      <c r="BY157" s="2">
        <v>2204090</v>
      </c>
      <c r="BZ157" s="2">
        <v>0</v>
      </c>
      <c r="CA157" s="2">
        <v>11455080</v>
      </c>
      <c r="CB157" s="2" t="b">
        <v>0</v>
      </c>
      <c r="CC157" s="2">
        <v>0</v>
      </c>
      <c r="CD157" s="2">
        <v>14680.03</v>
      </c>
      <c r="CE157" s="2">
        <v>13497.7</v>
      </c>
      <c r="CF157" s="2">
        <v>13897.17</v>
      </c>
      <c r="CG157" s="2">
        <v>16524.59</v>
      </c>
      <c r="CH157" s="4">
        <v>45327.530092592591</v>
      </c>
      <c r="CI157" s="4">
        <v>73415</v>
      </c>
    </row>
    <row r="158" spans="1:87" x14ac:dyDescent="0.35">
      <c r="A158" s="5">
        <v>218</v>
      </c>
      <c r="B158" s="3" t="s">
        <v>307</v>
      </c>
      <c r="C158" s="3" t="s">
        <v>322</v>
      </c>
      <c r="D158" s="2" t="s">
        <v>323</v>
      </c>
      <c r="E158" s="2">
        <v>9166</v>
      </c>
      <c r="F158" s="2">
        <v>9304</v>
      </c>
      <c r="G158" s="2">
        <v>9580</v>
      </c>
      <c r="H158" s="2">
        <v>11102</v>
      </c>
      <c r="I158" s="2">
        <v>1.0822000000000001</v>
      </c>
      <c r="J158" s="2">
        <v>9919</v>
      </c>
      <c r="K158" s="2">
        <v>10069</v>
      </c>
      <c r="L158" s="2">
        <v>10367</v>
      </c>
      <c r="M158" s="2">
        <v>12015</v>
      </c>
      <c r="N158" s="2">
        <v>1.1040000000000001</v>
      </c>
      <c r="O158" s="2">
        <v>1.026</v>
      </c>
      <c r="P158" s="2">
        <v>10951</v>
      </c>
      <c r="Q158" s="2">
        <v>12327</v>
      </c>
      <c r="R158" s="2">
        <v>444.64</v>
      </c>
      <c r="S158" s="2">
        <v>316.01</v>
      </c>
      <c r="T158" s="2">
        <v>233.57</v>
      </c>
      <c r="U158" s="2">
        <v>536.35</v>
      </c>
      <c r="V158" s="2">
        <v>1530.57</v>
      </c>
      <c r="W158" s="2">
        <v>444.64</v>
      </c>
      <c r="X158" s="2">
        <v>316.01</v>
      </c>
      <c r="Y158" s="2">
        <v>233.57</v>
      </c>
      <c r="Z158" s="2">
        <v>536.35</v>
      </c>
      <c r="AA158" s="2">
        <v>1530.57</v>
      </c>
      <c r="AB158" s="2">
        <v>4869253</v>
      </c>
      <c r="AC158" s="2">
        <v>3181905</v>
      </c>
      <c r="AD158" s="2">
        <v>2421420</v>
      </c>
      <c r="AE158" s="2">
        <v>6611586</v>
      </c>
      <c r="AF158" s="2">
        <v>17084164</v>
      </c>
      <c r="AG158" s="2">
        <v>0.81840000000000002</v>
      </c>
      <c r="AH158" s="2">
        <v>0.2</v>
      </c>
      <c r="AI158" s="2">
        <v>796999</v>
      </c>
      <c r="AJ158" s="2">
        <v>520814</v>
      </c>
      <c r="AK158" s="2">
        <v>396338</v>
      </c>
      <c r="AL158" s="2">
        <v>1082184</v>
      </c>
      <c r="AM158" s="2">
        <v>2796335</v>
      </c>
      <c r="AN158" s="2">
        <v>0.81840000000000002</v>
      </c>
      <c r="AO158" s="2">
        <v>0.26840000000000003</v>
      </c>
      <c r="AP158" s="2">
        <v>0.65</v>
      </c>
      <c r="AQ158" s="2">
        <v>849490</v>
      </c>
      <c r="AR158" s="2">
        <v>555115</v>
      </c>
      <c r="AS158" s="2">
        <v>422441</v>
      </c>
      <c r="AT158" s="2">
        <v>1153457</v>
      </c>
      <c r="AU158" s="2">
        <v>2980503</v>
      </c>
      <c r="AV158" s="2">
        <v>22861002</v>
      </c>
      <c r="AW158" s="2">
        <v>0</v>
      </c>
      <c r="AX158" s="2">
        <v>0</v>
      </c>
      <c r="AY158" s="2">
        <v>353701</v>
      </c>
      <c r="AZ158" s="2">
        <v>382775</v>
      </c>
      <c r="BA158" s="2">
        <v>0</v>
      </c>
      <c r="BB158" s="2">
        <v>0</v>
      </c>
      <c r="BC158" s="2">
        <v>0</v>
      </c>
      <c r="BD158" s="2">
        <v>2813</v>
      </c>
      <c r="BE158" s="2">
        <v>3044</v>
      </c>
      <c r="BF158" s="2">
        <v>33.71</v>
      </c>
      <c r="BG158" s="2">
        <v>102613</v>
      </c>
      <c r="BH158" s="2">
        <v>485388</v>
      </c>
      <c r="BI158" s="2">
        <v>23346390</v>
      </c>
      <c r="BJ158" s="2">
        <v>0</v>
      </c>
      <c r="BK158" s="2">
        <v>23346390</v>
      </c>
      <c r="BL158" s="2">
        <v>3504778</v>
      </c>
      <c r="BM158" s="2">
        <v>19841612</v>
      </c>
      <c r="BN158" s="2">
        <v>5248952</v>
      </c>
      <c r="BO158" s="2">
        <v>14592660</v>
      </c>
      <c r="BP158" s="2">
        <v>5258.98</v>
      </c>
      <c r="BQ158" s="2">
        <v>1530.57</v>
      </c>
      <c r="BR158" s="2">
        <v>8049237</v>
      </c>
      <c r="BS158" s="2">
        <v>0</v>
      </c>
      <c r="BT158" s="2">
        <v>0</v>
      </c>
      <c r="BU158" s="2">
        <v>3504778</v>
      </c>
      <c r="BV158" s="2">
        <v>5248952</v>
      </c>
      <c r="BW158" s="2">
        <v>0</v>
      </c>
      <c r="BX158" s="2">
        <v>2545979</v>
      </c>
      <c r="BY158" s="2">
        <v>2545979</v>
      </c>
      <c r="BZ158" s="2">
        <v>0</v>
      </c>
      <c r="CA158" s="2">
        <v>14592660</v>
      </c>
      <c r="CB158" s="2" t="b">
        <v>0</v>
      </c>
      <c r="CC158" s="2">
        <v>0</v>
      </c>
      <c r="CD158" s="2">
        <v>14653.97</v>
      </c>
      <c r="CE158" s="2">
        <v>13473.73</v>
      </c>
      <c r="CF158" s="2">
        <v>13872.5</v>
      </c>
      <c r="CG158" s="2">
        <v>16495.25</v>
      </c>
      <c r="CH158" s="4">
        <v>45327.530104166668</v>
      </c>
      <c r="CI158" s="4">
        <v>73415</v>
      </c>
    </row>
    <row r="159" spans="1:87" x14ac:dyDescent="0.35">
      <c r="A159" s="5">
        <v>219</v>
      </c>
      <c r="B159" s="3" t="s">
        <v>307</v>
      </c>
      <c r="C159" s="3" t="s">
        <v>324</v>
      </c>
      <c r="D159" s="2" t="s">
        <v>325</v>
      </c>
      <c r="E159" s="2">
        <v>9166</v>
      </c>
      <c r="F159" s="2">
        <v>9304</v>
      </c>
      <c r="G159" s="2">
        <v>9580</v>
      </c>
      <c r="H159" s="2">
        <v>11102</v>
      </c>
      <c r="I159" s="2">
        <v>1.0822000000000001</v>
      </c>
      <c r="J159" s="2">
        <v>9919</v>
      </c>
      <c r="K159" s="2">
        <v>10069</v>
      </c>
      <c r="L159" s="2">
        <v>10367</v>
      </c>
      <c r="M159" s="2">
        <v>12015</v>
      </c>
      <c r="N159" s="2">
        <v>1.1040000000000001</v>
      </c>
      <c r="O159" s="2">
        <v>1.026</v>
      </c>
      <c r="P159" s="2">
        <v>10951</v>
      </c>
      <c r="Q159" s="2">
        <v>12327</v>
      </c>
      <c r="R159" s="2">
        <v>1429.94</v>
      </c>
      <c r="S159" s="2">
        <v>1018.1</v>
      </c>
      <c r="T159" s="2">
        <v>688.19</v>
      </c>
      <c r="U159" s="2">
        <v>1380</v>
      </c>
      <c r="V159" s="2">
        <v>4516.2299999999996</v>
      </c>
      <c r="W159" s="2">
        <v>1429.94</v>
      </c>
      <c r="X159" s="2">
        <v>1018.1</v>
      </c>
      <c r="Y159" s="2">
        <v>688.19</v>
      </c>
      <c r="Z159" s="2">
        <v>1380</v>
      </c>
      <c r="AA159" s="2">
        <v>4516.2299999999996</v>
      </c>
      <c r="AB159" s="2">
        <v>15659273</v>
      </c>
      <c r="AC159" s="2">
        <v>10251249</v>
      </c>
      <c r="AD159" s="2">
        <v>7134466</v>
      </c>
      <c r="AE159" s="2">
        <v>17011260</v>
      </c>
      <c r="AF159" s="2">
        <v>50056248</v>
      </c>
      <c r="AG159" s="2">
        <v>0.61119999999999997</v>
      </c>
      <c r="AH159" s="2">
        <v>0.2</v>
      </c>
      <c r="AI159" s="2">
        <v>1914190</v>
      </c>
      <c r="AJ159" s="2">
        <v>1253113</v>
      </c>
      <c r="AK159" s="2">
        <v>872117</v>
      </c>
      <c r="AL159" s="2">
        <v>2079456</v>
      </c>
      <c r="AM159" s="2">
        <v>6118876</v>
      </c>
      <c r="AN159" s="2">
        <v>0.61119999999999997</v>
      </c>
      <c r="AO159" s="2">
        <v>6.1199999999999997E-2</v>
      </c>
      <c r="AP159" s="2">
        <v>0.65</v>
      </c>
      <c r="AQ159" s="2">
        <v>622926</v>
      </c>
      <c r="AR159" s="2">
        <v>407795</v>
      </c>
      <c r="AS159" s="2">
        <v>283809</v>
      </c>
      <c r="AT159" s="2">
        <v>676708</v>
      </c>
      <c r="AU159" s="2">
        <v>1991238</v>
      </c>
      <c r="AV159" s="2">
        <v>58166362</v>
      </c>
      <c r="AW159" s="2">
        <v>0</v>
      </c>
      <c r="AX159" s="2">
        <v>0</v>
      </c>
      <c r="AY159" s="2">
        <v>270516</v>
      </c>
      <c r="AZ159" s="2">
        <v>292752</v>
      </c>
      <c r="BA159" s="2">
        <v>0</v>
      </c>
      <c r="BB159" s="2">
        <v>0</v>
      </c>
      <c r="BC159" s="2">
        <v>0</v>
      </c>
      <c r="BD159" s="2">
        <v>2813</v>
      </c>
      <c r="BE159" s="2">
        <v>3044</v>
      </c>
      <c r="BF159" s="2">
        <v>122.36</v>
      </c>
      <c r="BG159" s="2">
        <v>372464</v>
      </c>
      <c r="BH159" s="2">
        <v>665216</v>
      </c>
      <c r="BI159" s="2">
        <v>58831578</v>
      </c>
      <c r="BJ159" s="2">
        <v>0</v>
      </c>
      <c r="BK159" s="2">
        <v>58831578</v>
      </c>
      <c r="BL159" s="2">
        <v>8312149</v>
      </c>
      <c r="BM159" s="2">
        <v>50519429</v>
      </c>
      <c r="BN159" s="2">
        <v>15823317</v>
      </c>
      <c r="BO159" s="2">
        <v>34696112</v>
      </c>
      <c r="BP159" s="2">
        <v>5372.84</v>
      </c>
      <c r="BQ159" s="2">
        <v>4516.2299999999996</v>
      </c>
      <c r="BR159" s="2">
        <v>24264981</v>
      </c>
      <c r="BS159" s="2">
        <v>0</v>
      </c>
      <c r="BT159" s="2">
        <v>0</v>
      </c>
      <c r="BU159" s="2">
        <v>8312149</v>
      </c>
      <c r="BV159" s="2">
        <v>15823317</v>
      </c>
      <c r="BW159" s="2">
        <v>129515</v>
      </c>
      <c r="BX159" s="2">
        <v>3237967</v>
      </c>
      <c r="BY159" s="2">
        <v>3367482</v>
      </c>
      <c r="BZ159" s="2">
        <v>0</v>
      </c>
      <c r="CA159" s="2">
        <v>34696112</v>
      </c>
      <c r="CB159" s="2" t="b">
        <v>0</v>
      </c>
      <c r="CC159" s="2">
        <v>0</v>
      </c>
      <c r="CD159" s="2">
        <v>12725.28</v>
      </c>
      <c r="CE159" s="2">
        <v>11700.38</v>
      </c>
      <c r="CF159" s="2">
        <v>12046.66</v>
      </c>
      <c r="CG159" s="2">
        <v>14324.22</v>
      </c>
      <c r="CH159" s="4">
        <v>45327.530115740738</v>
      </c>
      <c r="CI159" s="4">
        <v>73415</v>
      </c>
    </row>
    <row r="160" spans="1:87" x14ac:dyDescent="0.35">
      <c r="A160" s="5">
        <v>220</v>
      </c>
      <c r="B160" s="3" t="s">
        <v>307</v>
      </c>
      <c r="C160" s="3" t="s">
        <v>326</v>
      </c>
      <c r="D160" s="2" t="s">
        <v>327</v>
      </c>
      <c r="E160" s="2">
        <v>9166</v>
      </c>
      <c r="F160" s="2">
        <v>9304</v>
      </c>
      <c r="G160" s="2">
        <v>9580</v>
      </c>
      <c r="H160" s="2">
        <v>11102</v>
      </c>
      <c r="I160" s="2">
        <v>1.0822000000000001</v>
      </c>
      <c r="J160" s="2">
        <v>9919</v>
      </c>
      <c r="K160" s="2">
        <v>10069</v>
      </c>
      <c r="L160" s="2">
        <v>10367</v>
      </c>
      <c r="M160" s="2">
        <v>12015</v>
      </c>
      <c r="N160" s="2">
        <v>1.1040000000000001</v>
      </c>
      <c r="O160" s="2">
        <v>1.026</v>
      </c>
      <c r="P160" s="2">
        <v>10951</v>
      </c>
      <c r="Q160" s="2">
        <v>12327</v>
      </c>
      <c r="R160" s="2">
        <v>59.21</v>
      </c>
      <c r="S160" s="2">
        <v>36.81</v>
      </c>
      <c r="T160" s="2">
        <v>25.96</v>
      </c>
      <c r="U160" s="2">
        <v>0</v>
      </c>
      <c r="V160" s="2">
        <v>121.98</v>
      </c>
      <c r="W160" s="2">
        <v>59.21</v>
      </c>
      <c r="X160" s="2">
        <v>36.81</v>
      </c>
      <c r="Y160" s="2">
        <v>25.96</v>
      </c>
      <c r="Z160" s="2">
        <v>0</v>
      </c>
      <c r="AA160" s="2">
        <v>121.98</v>
      </c>
      <c r="AB160" s="2">
        <v>648409</v>
      </c>
      <c r="AC160" s="2">
        <v>370640</v>
      </c>
      <c r="AD160" s="2">
        <v>269127</v>
      </c>
      <c r="AE160" s="2">
        <v>0</v>
      </c>
      <c r="AF160" s="2">
        <v>1288176</v>
      </c>
      <c r="AG160" s="2">
        <v>0.2072</v>
      </c>
      <c r="AH160" s="2">
        <v>0.2</v>
      </c>
      <c r="AI160" s="2">
        <v>26870</v>
      </c>
      <c r="AJ160" s="2">
        <v>15359</v>
      </c>
      <c r="AK160" s="2">
        <v>11153</v>
      </c>
      <c r="AL160" s="2">
        <v>0</v>
      </c>
      <c r="AM160" s="2">
        <v>53382</v>
      </c>
      <c r="AN160" s="2">
        <v>0.2072</v>
      </c>
      <c r="AO160" s="2">
        <v>0</v>
      </c>
      <c r="AP160" s="2">
        <v>0.65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1341558</v>
      </c>
      <c r="AW160" s="2">
        <v>0</v>
      </c>
      <c r="AX160" s="2">
        <v>3689</v>
      </c>
      <c r="AY160" s="2">
        <v>27118</v>
      </c>
      <c r="AZ160" s="2">
        <v>29347</v>
      </c>
      <c r="BA160" s="2">
        <v>0</v>
      </c>
      <c r="BB160" s="2">
        <v>0</v>
      </c>
      <c r="BC160" s="2">
        <v>17062</v>
      </c>
      <c r="BD160" s="2">
        <v>2813</v>
      </c>
      <c r="BE160" s="2">
        <v>3044</v>
      </c>
      <c r="BF160" s="2">
        <v>0.9</v>
      </c>
      <c r="BG160" s="2">
        <v>2740</v>
      </c>
      <c r="BH160" s="2">
        <v>52838</v>
      </c>
      <c r="BI160" s="2">
        <v>1394396</v>
      </c>
      <c r="BJ160" s="2">
        <v>0</v>
      </c>
      <c r="BK160" s="2">
        <v>1394396</v>
      </c>
      <c r="BL160" s="2">
        <v>218450</v>
      </c>
      <c r="BM160" s="2">
        <v>1175946</v>
      </c>
      <c r="BN160" s="2">
        <v>432078</v>
      </c>
      <c r="BO160" s="2">
        <v>743868</v>
      </c>
      <c r="BP160" s="2">
        <v>5431.97</v>
      </c>
      <c r="BQ160" s="2">
        <v>121.98</v>
      </c>
      <c r="BR160" s="2">
        <v>662592</v>
      </c>
      <c r="BS160" s="2">
        <v>0</v>
      </c>
      <c r="BT160" s="2">
        <v>0</v>
      </c>
      <c r="BU160" s="2">
        <v>218450</v>
      </c>
      <c r="BV160" s="2">
        <v>432078</v>
      </c>
      <c r="BW160" s="2">
        <v>12064</v>
      </c>
      <c r="BX160" s="2">
        <v>123939</v>
      </c>
      <c r="BY160" s="2">
        <v>136003</v>
      </c>
      <c r="BZ160" s="2">
        <v>0</v>
      </c>
      <c r="CA160" s="2">
        <v>743868</v>
      </c>
      <c r="CB160" s="2" t="b">
        <v>0</v>
      </c>
      <c r="CC160" s="2">
        <v>0</v>
      </c>
      <c r="CD160" s="2">
        <v>11404.81</v>
      </c>
      <c r="CE160" s="2">
        <v>10486.26</v>
      </c>
      <c r="CF160" s="2">
        <v>10796.61</v>
      </c>
      <c r="CG160" s="2">
        <v>12837.83</v>
      </c>
      <c r="CH160" s="4">
        <v>45327.53019675926</v>
      </c>
      <c r="CI160" s="4">
        <v>73415</v>
      </c>
    </row>
    <row r="161" spans="1:87" x14ac:dyDescent="0.35">
      <c r="A161" s="5">
        <v>221</v>
      </c>
      <c r="B161" s="3" t="s">
        <v>307</v>
      </c>
      <c r="C161" s="3" t="s">
        <v>328</v>
      </c>
      <c r="D161" s="2" t="s">
        <v>329</v>
      </c>
      <c r="E161" s="2">
        <v>9166</v>
      </c>
      <c r="F161" s="2">
        <v>9304</v>
      </c>
      <c r="G161" s="2">
        <v>9580</v>
      </c>
      <c r="H161" s="2">
        <v>11102</v>
      </c>
      <c r="I161" s="2">
        <v>1.0822000000000001</v>
      </c>
      <c r="J161" s="2">
        <v>9919</v>
      </c>
      <c r="K161" s="2">
        <v>10069</v>
      </c>
      <c r="L161" s="2">
        <v>10367</v>
      </c>
      <c r="M161" s="2">
        <v>12015</v>
      </c>
      <c r="N161" s="2">
        <v>1.1040000000000001</v>
      </c>
      <c r="O161" s="2">
        <v>1.026</v>
      </c>
      <c r="P161" s="2">
        <v>10951</v>
      </c>
      <c r="Q161" s="2">
        <v>12327</v>
      </c>
      <c r="R161" s="2">
        <v>512.22</v>
      </c>
      <c r="S161" s="2">
        <v>415.88</v>
      </c>
      <c r="T161" s="2">
        <v>303.12</v>
      </c>
      <c r="U161" s="2">
        <v>0</v>
      </c>
      <c r="V161" s="2">
        <v>1231.22</v>
      </c>
      <c r="W161" s="2">
        <v>512.22</v>
      </c>
      <c r="X161" s="2">
        <v>415.88</v>
      </c>
      <c r="Y161" s="2">
        <v>303.12</v>
      </c>
      <c r="Z161" s="2">
        <v>0</v>
      </c>
      <c r="AA161" s="2">
        <v>1231.22</v>
      </c>
      <c r="AB161" s="2">
        <v>5609321</v>
      </c>
      <c r="AC161" s="2">
        <v>4187496</v>
      </c>
      <c r="AD161" s="2">
        <v>3142445</v>
      </c>
      <c r="AE161" s="2">
        <v>0</v>
      </c>
      <c r="AF161" s="2">
        <v>12939262</v>
      </c>
      <c r="AG161" s="2">
        <v>0.44900000000000001</v>
      </c>
      <c r="AH161" s="2">
        <v>0.2</v>
      </c>
      <c r="AI161" s="2">
        <v>503717</v>
      </c>
      <c r="AJ161" s="2">
        <v>376037</v>
      </c>
      <c r="AK161" s="2">
        <v>282192</v>
      </c>
      <c r="AL161" s="2">
        <v>0</v>
      </c>
      <c r="AM161" s="2">
        <v>1161946</v>
      </c>
      <c r="AN161" s="2">
        <v>0.44900000000000001</v>
      </c>
      <c r="AO161" s="2">
        <v>0</v>
      </c>
      <c r="AP161" s="2">
        <v>0.65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14101208</v>
      </c>
      <c r="AW161" s="2">
        <v>0</v>
      </c>
      <c r="AX161" s="2">
        <v>21859</v>
      </c>
      <c r="AY161" s="2">
        <v>69840</v>
      </c>
      <c r="AZ161" s="2">
        <v>75581</v>
      </c>
      <c r="BA161" s="2">
        <v>0</v>
      </c>
      <c r="BB161" s="2">
        <v>0</v>
      </c>
      <c r="BC161" s="2">
        <v>0</v>
      </c>
      <c r="BD161" s="2">
        <v>2813</v>
      </c>
      <c r="BE161" s="2">
        <v>3044</v>
      </c>
      <c r="BF161" s="2">
        <v>43.49</v>
      </c>
      <c r="BG161" s="2">
        <v>132384</v>
      </c>
      <c r="BH161" s="2">
        <v>229824</v>
      </c>
      <c r="BI161" s="2">
        <v>14331032</v>
      </c>
      <c r="BJ161" s="2">
        <v>0</v>
      </c>
      <c r="BK161" s="2">
        <v>14331032</v>
      </c>
      <c r="BL161" s="2">
        <v>2135638</v>
      </c>
      <c r="BM161" s="2">
        <v>12195394</v>
      </c>
      <c r="BN161" s="2">
        <v>4021599</v>
      </c>
      <c r="BO161" s="2">
        <v>8173795</v>
      </c>
      <c r="BP161" s="2">
        <v>5008.95</v>
      </c>
      <c r="BQ161" s="2">
        <v>1231.22</v>
      </c>
      <c r="BR161" s="2">
        <v>6167119</v>
      </c>
      <c r="BS161" s="2">
        <v>0</v>
      </c>
      <c r="BT161" s="2">
        <v>0</v>
      </c>
      <c r="BU161" s="2">
        <v>2135638</v>
      </c>
      <c r="BV161" s="2">
        <v>4021599</v>
      </c>
      <c r="BW161" s="2">
        <v>9882</v>
      </c>
      <c r="BX161" s="2">
        <v>1060300</v>
      </c>
      <c r="BY161" s="2">
        <v>1070182</v>
      </c>
      <c r="BZ161" s="2">
        <v>0</v>
      </c>
      <c r="CA161" s="2">
        <v>8173795</v>
      </c>
      <c r="CB161" s="2" t="b">
        <v>0</v>
      </c>
      <c r="CC161" s="2">
        <v>0</v>
      </c>
      <c r="CD161" s="2">
        <v>11934.4</v>
      </c>
      <c r="CE161" s="2">
        <v>10973.2</v>
      </c>
      <c r="CF161" s="2">
        <v>11297.96</v>
      </c>
      <c r="CG161" s="2">
        <v>13433.96</v>
      </c>
      <c r="CH161" s="4">
        <v>45327.530219907407</v>
      </c>
      <c r="CI161" s="4">
        <v>73415</v>
      </c>
    </row>
    <row r="162" spans="1:87" x14ac:dyDescent="0.35">
      <c r="A162" s="5">
        <v>222</v>
      </c>
      <c r="B162" s="3" t="s">
        <v>307</v>
      </c>
      <c r="C162" s="3" t="s">
        <v>330</v>
      </c>
      <c r="D162" s="2" t="s">
        <v>331</v>
      </c>
      <c r="E162" s="2">
        <v>9166</v>
      </c>
      <c r="F162" s="2">
        <v>9304</v>
      </c>
      <c r="G162" s="2">
        <v>9580</v>
      </c>
      <c r="H162" s="2">
        <v>11102</v>
      </c>
      <c r="I162" s="2">
        <v>1.0822000000000001</v>
      </c>
      <c r="J162" s="2">
        <v>9919</v>
      </c>
      <c r="K162" s="2">
        <v>10069</v>
      </c>
      <c r="L162" s="2">
        <v>10367</v>
      </c>
      <c r="M162" s="2">
        <v>12015</v>
      </c>
      <c r="N162" s="2">
        <v>1.1040000000000001</v>
      </c>
      <c r="O162" s="2">
        <v>1.026</v>
      </c>
      <c r="P162" s="2">
        <v>10951</v>
      </c>
      <c r="Q162" s="2">
        <v>12327</v>
      </c>
      <c r="R162" s="2">
        <v>165.21</v>
      </c>
      <c r="S162" s="2">
        <v>135.96</v>
      </c>
      <c r="T162" s="2">
        <v>101.86</v>
      </c>
      <c r="U162" s="2">
        <v>0</v>
      </c>
      <c r="V162" s="2">
        <v>403.03</v>
      </c>
      <c r="W162" s="2">
        <v>165.21</v>
      </c>
      <c r="X162" s="2">
        <v>135.96</v>
      </c>
      <c r="Y162" s="2">
        <v>101.86</v>
      </c>
      <c r="Z162" s="2">
        <v>0</v>
      </c>
      <c r="AA162" s="2">
        <v>403.03</v>
      </c>
      <c r="AB162" s="2">
        <v>1809215</v>
      </c>
      <c r="AC162" s="2">
        <v>1368981</v>
      </c>
      <c r="AD162" s="2">
        <v>1055983</v>
      </c>
      <c r="AE162" s="2">
        <v>0</v>
      </c>
      <c r="AF162" s="2">
        <v>4234179</v>
      </c>
      <c r="AG162" s="2">
        <v>0.85529999999999995</v>
      </c>
      <c r="AH162" s="2">
        <v>0.2</v>
      </c>
      <c r="AI162" s="2">
        <v>309484</v>
      </c>
      <c r="AJ162" s="2">
        <v>234178</v>
      </c>
      <c r="AK162" s="2">
        <v>180636</v>
      </c>
      <c r="AL162" s="2">
        <v>0</v>
      </c>
      <c r="AM162" s="2">
        <v>724298</v>
      </c>
      <c r="AN162" s="2">
        <v>0.85529999999999995</v>
      </c>
      <c r="AO162" s="2">
        <v>0.30530000000000002</v>
      </c>
      <c r="AP162" s="2">
        <v>0.65</v>
      </c>
      <c r="AQ162" s="2">
        <v>359030</v>
      </c>
      <c r="AR162" s="2">
        <v>271667</v>
      </c>
      <c r="AS162" s="2">
        <v>209554</v>
      </c>
      <c r="AT162" s="2">
        <v>0</v>
      </c>
      <c r="AU162" s="2">
        <v>840251</v>
      </c>
      <c r="AV162" s="2">
        <v>5798728</v>
      </c>
      <c r="AW162" s="2">
        <v>0</v>
      </c>
      <c r="AX162" s="2">
        <v>0</v>
      </c>
      <c r="AY162" s="2">
        <v>95411</v>
      </c>
      <c r="AZ162" s="2">
        <v>103254</v>
      </c>
      <c r="BA162" s="2">
        <v>0</v>
      </c>
      <c r="BB162" s="2">
        <v>0</v>
      </c>
      <c r="BC162" s="2">
        <v>0</v>
      </c>
      <c r="BD162" s="2">
        <v>2813</v>
      </c>
      <c r="BE162" s="2">
        <v>3044</v>
      </c>
      <c r="BF162" s="2">
        <v>8.3699999999999992</v>
      </c>
      <c r="BG162" s="2">
        <v>25478</v>
      </c>
      <c r="BH162" s="2">
        <v>128732</v>
      </c>
      <c r="BI162" s="2">
        <v>5927460</v>
      </c>
      <c r="BJ162" s="2">
        <v>0</v>
      </c>
      <c r="BK162" s="2">
        <v>5927460</v>
      </c>
      <c r="BL162" s="2">
        <v>592294</v>
      </c>
      <c r="BM162" s="2">
        <v>5335166</v>
      </c>
      <c r="BN162" s="2">
        <v>1324291</v>
      </c>
      <c r="BO162" s="2">
        <v>4010875</v>
      </c>
      <c r="BP162" s="2">
        <v>5038.84</v>
      </c>
      <c r="BQ162" s="2">
        <v>403.03</v>
      </c>
      <c r="BR162" s="2">
        <v>2030804</v>
      </c>
      <c r="BS162" s="2">
        <v>0</v>
      </c>
      <c r="BT162" s="2">
        <v>0</v>
      </c>
      <c r="BU162" s="2">
        <v>592294</v>
      </c>
      <c r="BV162" s="2">
        <v>1324291</v>
      </c>
      <c r="BW162" s="2">
        <v>114219</v>
      </c>
      <c r="BX162" s="2">
        <v>620233</v>
      </c>
      <c r="BY162" s="2">
        <v>734452</v>
      </c>
      <c r="BZ162" s="2">
        <v>0</v>
      </c>
      <c r="CA162" s="2">
        <v>4010875</v>
      </c>
      <c r="CB162" s="2" t="b">
        <v>0</v>
      </c>
      <c r="CC162" s="2">
        <v>0</v>
      </c>
      <c r="CD162" s="2">
        <v>14997.45</v>
      </c>
      <c r="CE162" s="2">
        <v>13789.55</v>
      </c>
      <c r="CF162" s="2">
        <v>14197.66</v>
      </c>
      <c r="CG162" s="2">
        <v>16881.89</v>
      </c>
      <c r="CH162" s="4">
        <v>45327.530219907407</v>
      </c>
      <c r="CI162" s="4">
        <v>73415</v>
      </c>
    </row>
    <row r="163" spans="1:87" x14ac:dyDescent="0.35">
      <c r="A163" s="5">
        <v>223</v>
      </c>
      <c r="B163" s="3" t="s">
        <v>307</v>
      </c>
      <c r="C163" s="3" t="s">
        <v>332</v>
      </c>
      <c r="D163" s="2" t="s">
        <v>333</v>
      </c>
      <c r="E163" s="2">
        <v>9166</v>
      </c>
      <c r="F163" s="2">
        <v>9304</v>
      </c>
      <c r="G163" s="2">
        <v>9580</v>
      </c>
      <c r="H163" s="2">
        <v>11102</v>
      </c>
      <c r="I163" s="2">
        <v>1.0822000000000001</v>
      </c>
      <c r="J163" s="2">
        <v>9919</v>
      </c>
      <c r="K163" s="2">
        <v>10069</v>
      </c>
      <c r="L163" s="2">
        <v>10367</v>
      </c>
      <c r="M163" s="2">
        <v>12015</v>
      </c>
      <c r="N163" s="2">
        <v>1.1040000000000001</v>
      </c>
      <c r="O163" s="2">
        <v>1.026</v>
      </c>
      <c r="P163" s="2">
        <v>10951</v>
      </c>
      <c r="Q163" s="2">
        <v>12327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29.39</v>
      </c>
      <c r="X163" s="2">
        <v>23.45</v>
      </c>
      <c r="Y163" s="2">
        <v>13.08</v>
      </c>
      <c r="Z163" s="2">
        <v>0</v>
      </c>
      <c r="AA163" s="2">
        <v>65.92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0.49</v>
      </c>
      <c r="AH163" s="2">
        <v>0.2</v>
      </c>
      <c r="AI163" s="2">
        <v>31541</v>
      </c>
      <c r="AJ163" s="2">
        <v>23140</v>
      </c>
      <c r="AK163" s="2">
        <v>13289</v>
      </c>
      <c r="AL163" s="2">
        <v>0</v>
      </c>
      <c r="AM163" s="2">
        <v>67970</v>
      </c>
      <c r="AN163" s="2">
        <v>0.49</v>
      </c>
      <c r="AO163" s="2">
        <v>0</v>
      </c>
      <c r="AP163" s="2">
        <v>0.65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67970</v>
      </c>
      <c r="AW163" s="2">
        <v>875851</v>
      </c>
      <c r="AX163" s="2">
        <v>2512</v>
      </c>
      <c r="AY163" s="2">
        <v>21660</v>
      </c>
      <c r="AZ163" s="2">
        <v>23440</v>
      </c>
      <c r="BA163" s="2">
        <v>0</v>
      </c>
      <c r="BB163" s="2">
        <v>0</v>
      </c>
      <c r="BC163" s="2">
        <v>0</v>
      </c>
      <c r="BD163" s="2">
        <v>2813</v>
      </c>
      <c r="BE163" s="2">
        <v>3044</v>
      </c>
      <c r="BF163" s="2">
        <v>0.91</v>
      </c>
      <c r="BG163" s="2">
        <v>2770</v>
      </c>
      <c r="BH163" s="2">
        <v>904573</v>
      </c>
      <c r="BI163" s="2">
        <v>972543</v>
      </c>
      <c r="BJ163" s="2">
        <v>0</v>
      </c>
      <c r="BK163" s="2">
        <v>972543</v>
      </c>
      <c r="BL163" s="2">
        <v>232467</v>
      </c>
      <c r="BM163" s="2">
        <v>740076</v>
      </c>
      <c r="BN163" s="2">
        <v>254040</v>
      </c>
      <c r="BO163" s="2">
        <v>486036</v>
      </c>
      <c r="BP163" s="2">
        <v>104.82</v>
      </c>
      <c r="BQ163" s="2">
        <v>65.92</v>
      </c>
      <c r="BR163" s="2">
        <v>6910</v>
      </c>
      <c r="BS163" s="2">
        <v>512758</v>
      </c>
      <c r="BT163" s="2">
        <v>0</v>
      </c>
      <c r="BU163" s="2">
        <v>232467</v>
      </c>
      <c r="BV163" s="2">
        <v>254040</v>
      </c>
      <c r="BW163" s="2">
        <v>33161</v>
      </c>
      <c r="BX163" s="2">
        <v>108265</v>
      </c>
      <c r="BY163" s="2">
        <v>141426</v>
      </c>
      <c r="BZ163" s="2">
        <v>0</v>
      </c>
      <c r="CA163" s="2">
        <v>486036</v>
      </c>
      <c r="CB163" s="2" t="b">
        <v>0</v>
      </c>
      <c r="CC163" s="2">
        <v>0</v>
      </c>
      <c r="CD163" s="2">
        <v>12024.2</v>
      </c>
      <c r="CE163" s="2">
        <v>11055.76</v>
      </c>
      <c r="CF163" s="2">
        <v>11382.97</v>
      </c>
      <c r="CG163" s="2">
        <v>13535.05</v>
      </c>
      <c r="CH163" s="4">
        <v>45327.53025462963</v>
      </c>
      <c r="CI163" s="4">
        <v>73415</v>
      </c>
    </row>
    <row r="164" spans="1:87" x14ac:dyDescent="0.35">
      <c r="A164" s="5">
        <v>224</v>
      </c>
      <c r="B164" s="3" t="s">
        <v>307</v>
      </c>
      <c r="C164" s="3" t="s">
        <v>334</v>
      </c>
      <c r="D164" s="2" t="s">
        <v>335</v>
      </c>
      <c r="E164" s="2">
        <v>9166</v>
      </c>
      <c r="F164" s="2">
        <v>9304</v>
      </c>
      <c r="G164" s="2">
        <v>9580</v>
      </c>
      <c r="H164" s="2">
        <v>11102</v>
      </c>
      <c r="I164" s="2">
        <v>1.0822000000000001</v>
      </c>
      <c r="J164" s="2">
        <v>9919</v>
      </c>
      <c r="K164" s="2">
        <v>10069</v>
      </c>
      <c r="L164" s="2">
        <v>10367</v>
      </c>
      <c r="M164" s="2">
        <v>12015</v>
      </c>
      <c r="N164" s="2">
        <v>1.1040000000000001</v>
      </c>
      <c r="O164" s="2">
        <v>1.026</v>
      </c>
      <c r="P164" s="2">
        <v>10951</v>
      </c>
      <c r="Q164" s="2">
        <v>12327</v>
      </c>
      <c r="R164" s="2">
        <v>152.19</v>
      </c>
      <c r="S164" s="2">
        <v>126.75</v>
      </c>
      <c r="T164" s="2">
        <v>88.99</v>
      </c>
      <c r="U164" s="2">
        <v>12.4</v>
      </c>
      <c r="V164" s="2">
        <v>380.33</v>
      </c>
      <c r="W164" s="2">
        <v>152.19</v>
      </c>
      <c r="X164" s="2">
        <v>126.75</v>
      </c>
      <c r="Y164" s="2">
        <v>88.99</v>
      </c>
      <c r="Z164" s="2">
        <v>198.64</v>
      </c>
      <c r="AA164" s="2">
        <v>566.57000000000005</v>
      </c>
      <c r="AB164" s="2">
        <v>1666633</v>
      </c>
      <c r="AC164" s="2">
        <v>1276246</v>
      </c>
      <c r="AD164" s="2">
        <v>922559</v>
      </c>
      <c r="AE164" s="2">
        <v>152855</v>
      </c>
      <c r="AF164" s="2">
        <v>4018293</v>
      </c>
      <c r="AG164" s="2">
        <v>0.93279999999999996</v>
      </c>
      <c r="AH164" s="2">
        <v>0.2</v>
      </c>
      <c r="AI164" s="2">
        <v>310927</v>
      </c>
      <c r="AJ164" s="2">
        <v>238096</v>
      </c>
      <c r="AK164" s="2">
        <v>172113</v>
      </c>
      <c r="AL164" s="2">
        <v>456817</v>
      </c>
      <c r="AM164" s="2">
        <v>1177953</v>
      </c>
      <c r="AN164" s="2">
        <v>0.93279999999999996</v>
      </c>
      <c r="AO164" s="2">
        <v>0.38279999999999997</v>
      </c>
      <c r="AP164" s="2">
        <v>0.65</v>
      </c>
      <c r="AQ164" s="2">
        <v>414692</v>
      </c>
      <c r="AR164" s="2">
        <v>317555</v>
      </c>
      <c r="AS164" s="2">
        <v>229551</v>
      </c>
      <c r="AT164" s="2">
        <v>609269</v>
      </c>
      <c r="AU164" s="2">
        <v>1571067</v>
      </c>
      <c r="AV164" s="2">
        <v>6767313</v>
      </c>
      <c r="AW164" s="2">
        <v>2723003</v>
      </c>
      <c r="AX164" s="2">
        <v>0</v>
      </c>
      <c r="AY164" s="2">
        <v>496017</v>
      </c>
      <c r="AZ164" s="2">
        <v>536790</v>
      </c>
      <c r="BA164" s="2">
        <v>0</v>
      </c>
      <c r="BB164" s="2">
        <v>0</v>
      </c>
      <c r="BC164" s="2">
        <v>0</v>
      </c>
      <c r="BD164" s="2">
        <v>2813</v>
      </c>
      <c r="BE164" s="2">
        <v>3044</v>
      </c>
      <c r="BF164" s="2">
        <v>6.62</v>
      </c>
      <c r="BG164" s="2">
        <v>20151</v>
      </c>
      <c r="BH164" s="2">
        <v>3279944</v>
      </c>
      <c r="BI164" s="2">
        <v>10047257</v>
      </c>
      <c r="BJ164" s="2">
        <v>0</v>
      </c>
      <c r="BK164" s="2">
        <v>10047257</v>
      </c>
      <c r="BL164" s="2">
        <v>1512289</v>
      </c>
      <c r="BM164" s="2">
        <v>8534968</v>
      </c>
      <c r="BN164" s="2">
        <v>2320065</v>
      </c>
      <c r="BO164" s="2">
        <v>6214903</v>
      </c>
      <c r="BP164" s="2">
        <v>4450.2700000000004</v>
      </c>
      <c r="BQ164" s="2">
        <v>566.57000000000005</v>
      </c>
      <c r="BR164" s="2">
        <v>2521389</v>
      </c>
      <c r="BS164" s="2">
        <v>1296526</v>
      </c>
      <c r="BT164" s="2">
        <v>0</v>
      </c>
      <c r="BU164" s="2">
        <v>1512289</v>
      </c>
      <c r="BV164" s="2">
        <v>2320065</v>
      </c>
      <c r="BW164" s="2">
        <v>0</v>
      </c>
      <c r="BX164" s="2">
        <v>1728707</v>
      </c>
      <c r="BY164" s="2">
        <v>1728707</v>
      </c>
      <c r="BZ164" s="2">
        <v>0</v>
      </c>
      <c r="CA164" s="2">
        <v>6214903</v>
      </c>
      <c r="CB164" s="2" t="b">
        <v>0</v>
      </c>
      <c r="CC164" s="2">
        <v>0</v>
      </c>
      <c r="CD164" s="2">
        <v>15718.85</v>
      </c>
      <c r="CE164" s="2">
        <v>14452.84</v>
      </c>
      <c r="CF164" s="2">
        <v>14880.58</v>
      </c>
      <c r="CG164" s="2">
        <v>17693.93</v>
      </c>
      <c r="CH164" s="4">
        <v>45327.530405092592</v>
      </c>
      <c r="CI164" s="4">
        <v>73415</v>
      </c>
    </row>
    <row r="165" spans="1:87" x14ac:dyDescent="0.35">
      <c r="A165" s="5">
        <v>225</v>
      </c>
      <c r="B165" s="3" t="s">
        <v>307</v>
      </c>
      <c r="C165" s="3" t="s">
        <v>336</v>
      </c>
      <c r="D165" s="2" t="s">
        <v>337</v>
      </c>
      <c r="E165" s="2">
        <v>9166</v>
      </c>
      <c r="F165" s="2">
        <v>9304</v>
      </c>
      <c r="G165" s="2">
        <v>9580</v>
      </c>
      <c r="H165" s="2">
        <v>11102</v>
      </c>
      <c r="I165" s="2">
        <v>1.0822000000000001</v>
      </c>
      <c r="J165" s="2">
        <v>9919</v>
      </c>
      <c r="K165" s="2">
        <v>10069</v>
      </c>
      <c r="L165" s="2">
        <v>10367</v>
      </c>
      <c r="M165" s="2">
        <v>12015</v>
      </c>
      <c r="N165" s="2">
        <v>1.1040000000000001</v>
      </c>
      <c r="O165" s="2">
        <v>1.026</v>
      </c>
      <c r="P165" s="2">
        <v>10951</v>
      </c>
      <c r="Q165" s="2">
        <v>12327</v>
      </c>
      <c r="R165" s="2">
        <v>159.08000000000001</v>
      </c>
      <c r="S165" s="2">
        <v>117.56</v>
      </c>
      <c r="T165" s="2">
        <v>78.09</v>
      </c>
      <c r="U165" s="2">
        <v>0</v>
      </c>
      <c r="V165" s="2">
        <v>354.73</v>
      </c>
      <c r="W165" s="2">
        <v>159.08000000000001</v>
      </c>
      <c r="X165" s="2">
        <v>117.56</v>
      </c>
      <c r="Y165" s="2">
        <v>78.09</v>
      </c>
      <c r="Z165" s="2">
        <v>0</v>
      </c>
      <c r="AA165" s="2">
        <v>354.73</v>
      </c>
      <c r="AB165" s="2">
        <v>1742085</v>
      </c>
      <c r="AC165" s="2">
        <v>1183712</v>
      </c>
      <c r="AD165" s="2">
        <v>809559</v>
      </c>
      <c r="AE165" s="2">
        <v>0</v>
      </c>
      <c r="AF165" s="2">
        <v>3735356</v>
      </c>
      <c r="AG165" s="2">
        <v>0.94240000000000002</v>
      </c>
      <c r="AH165" s="2">
        <v>0.2</v>
      </c>
      <c r="AI165" s="2">
        <v>328348</v>
      </c>
      <c r="AJ165" s="2">
        <v>223106</v>
      </c>
      <c r="AK165" s="2">
        <v>152586</v>
      </c>
      <c r="AL165" s="2">
        <v>0</v>
      </c>
      <c r="AM165" s="2">
        <v>704040</v>
      </c>
      <c r="AN165" s="2">
        <v>0.94240000000000002</v>
      </c>
      <c r="AO165" s="2">
        <v>0.39240000000000003</v>
      </c>
      <c r="AP165" s="2">
        <v>0.65</v>
      </c>
      <c r="AQ165" s="2">
        <v>444336</v>
      </c>
      <c r="AR165" s="2">
        <v>301917</v>
      </c>
      <c r="AS165" s="2">
        <v>206486</v>
      </c>
      <c r="AT165" s="2">
        <v>0</v>
      </c>
      <c r="AU165" s="2">
        <v>952739</v>
      </c>
      <c r="AV165" s="2">
        <v>5392135</v>
      </c>
      <c r="AW165" s="2">
        <v>0</v>
      </c>
      <c r="AX165" s="2">
        <v>13857</v>
      </c>
      <c r="AY165" s="2">
        <v>58148</v>
      </c>
      <c r="AZ165" s="2">
        <v>62928</v>
      </c>
      <c r="BA165" s="2">
        <v>0</v>
      </c>
      <c r="BB165" s="2">
        <v>0</v>
      </c>
      <c r="BC165" s="2">
        <v>0</v>
      </c>
      <c r="BD165" s="2">
        <v>2813</v>
      </c>
      <c r="BE165" s="2">
        <v>3044</v>
      </c>
      <c r="BF165" s="2">
        <v>12.85</v>
      </c>
      <c r="BG165" s="2">
        <v>39115</v>
      </c>
      <c r="BH165" s="2">
        <v>115900</v>
      </c>
      <c r="BI165" s="2">
        <v>5508035</v>
      </c>
      <c r="BJ165" s="2">
        <v>0</v>
      </c>
      <c r="BK165" s="2">
        <v>5508035</v>
      </c>
      <c r="BL165" s="2">
        <v>536614</v>
      </c>
      <c r="BM165" s="2">
        <v>4971421</v>
      </c>
      <c r="BN165" s="2">
        <v>1165995</v>
      </c>
      <c r="BO165" s="2">
        <v>3805426</v>
      </c>
      <c r="BP165" s="2">
        <v>5040.6000000000004</v>
      </c>
      <c r="BQ165" s="2">
        <v>354.73</v>
      </c>
      <c r="BR165" s="2">
        <v>1788052</v>
      </c>
      <c r="BS165" s="2">
        <v>0</v>
      </c>
      <c r="BT165" s="2">
        <v>0</v>
      </c>
      <c r="BU165" s="2">
        <v>536614</v>
      </c>
      <c r="BV165" s="2">
        <v>1165995</v>
      </c>
      <c r="BW165" s="2">
        <v>85443</v>
      </c>
      <c r="BX165" s="2">
        <v>541925</v>
      </c>
      <c r="BY165" s="2">
        <v>627368</v>
      </c>
      <c r="BZ165" s="2">
        <v>0</v>
      </c>
      <c r="CA165" s="2">
        <v>3805426</v>
      </c>
      <c r="CB165" s="2" t="b">
        <v>0</v>
      </c>
      <c r="CC165" s="2">
        <v>0</v>
      </c>
      <c r="CD165" s="2">
        <v>15808.21</v>
      </c>
      <c r="CE165" s="2">
        <v>14535</v>
      </c>
      <c r="CF165" s="2">
        <v>14965.18</v>
      </c>
      <c r="CG165" s="2">
        <v>17794.52</v>
      </c>
      <c r="CH165" s="4">
        <v>45327.530416666668</v>
      </c>
      <c r="CI165" s="4">
        <v>73415</v>
      </c>
    </row>
    <row r="166" spans="1:87" x14ac:dyDescent="0.35">
      <c r="A166" s="5">
        <v>226</v>
      </c>
      <c r="B166" s="3" t="s">
        <v>307</v>
      </c>
      <c r="C166" s="3" t="s">
        <v>338</v>
      </c>
      <c r="D166" s="2" t="s">
        <v>339</v>
      </c>
      <c r="E166" s="2">
        <v>9166</v>
      </c>
      <c r="F166" s="2">
        <v>9304</v>
      </c>
      <c r="G166" s="2">
        <v>9580</v>
      </c>
      <c r="H166" s="2">
        <v>11102</v>
      </c>
      <c r="I166" s="2">
        <v>1.0822000000000001</v>
      </c>
      <c r="J166" s="2">
        <v>9919</v>
      </c>
      <c r="K166" s="2">
        <v>10069</v>
      </c>
      <c r="L166" s="2">
        <v>10367</v>
      </c>
      <c r="M166" s="2">
        <v>12015</v>
      </c>
      <c r="N166" s="2">
        <v>1.1040000000000001</v>
      </c>
      <c r="O166" s="2">
        <v>1.026</v>
      </c>
      <c r="P166" s="2">
        <v>10951</v>
      </c>
      <c r="Q166" s="2">
        <v>12327</v>
      </c>
      <c r="R166" s="2">
        <v>139.99</v>
      </c>
      <c r="S166" s="2">
        <v>119.51</v>
      </c>
      <c r="T166" s="2">
        <v>73.87</v>
      </c>
      <c r="U166" s="2">
        <v>0</v>
      </c>
      <c r="V166" s="2">
        <v>333.37</v>
      </c>
      <c r="W166" s="2">
        <v>139.99</v>
      </c>
      <c r="X166" s="2">
        <v>119.51</v>
      </c>
      <c r="Y166" s="2">
        <v>73.87</v>
      </c>
      <c r="Z166" s="2">
        <v>0</v>
      </c>
      <c r="AA166" s="2">
        <v>333.37</v>
      </c>
      <c r="AB166" s="2">
        <v>1533030</v>
      </c>
      <c r="AC166" s="2">
        <v>1203346</v>
      </c>
      <c r="AD166" s="2">
        <v>765810</v>
      </c>
      <c r="AE166" s="2">
        <v>0</v>
      </c>
      <c r="AF166" s="2">
        <v>3502186</v>
      </c>
      <c r="AG166" s="2">
        <v>0.9637</v>
      </c>
      <c r="AH166" s="2">
        <v>0.2</v>
      </c>
      <c r="AI166" s="2">
        <v>295476</v>
      </c>
      <c r="AJ166" s="2">
        <v>231933</v>
      </c>
      <c r="AK166" s="2">
        <v>147602</v>
      </c>
      <c r="AL166" s="2">
        <v>0</v>
      </c>
      <c r="AM166" s="2">
        <v>675011</v>
      </c>
      <c r="AN166" s="2">
        <v>0.9637</v>
      </c>
      <c r="AO166" s="2">
        <v>0.41370000000000001</v>
      </c>
      <c r="AP166" s="2">
        <v>0.65</v>
      </c>
      <c r="AQ166" s="2">
        <v>412240</v>
      </c>
      <c r="AR166" s="2">
        <v>323586</v>
      </c>
      <c r="AS166" s="2">
        <v>205930</v>
      </c>
      <c r="AT166" s="2">
        <v>0</v>
      </c>
      <c r="AU166" s="2">
        <v>941756</v>
      </c>
      <c r="AV166" s="2">
        <v>5118953</v>
      </c>
      <c r="AW166" s="2">
        <v>0</v>
      </c>
      <c r="AX166" s="2">
        <v>0</v>
      </c>
      <c r="AY166" s="2">
        <v>70547</v>
      </c>
      <c r="AZ166" s="2">
        <v>76346</v>
      </c>
      <c r="BA166" s="2">
        <v>0</v>
      </c>
      <c r="BB166" s="2">
        <v>0</v>
      </c>
      <c r="BC166" s="2">
        <v>0</v>
      </c>
      <c r="BD166" s="2">
        <v>2813</v>
      </c>
      <c r="BE166" s="2">
        <v>3044</v>
      </c>
      <c r="BF166" s="2">
        <v>3.31</v>
      </c>
      <c r="BG166" s="2">
        <v>10076</v>
      </c>
      <c r="BH166" s="2">
        <v>86422</v>
      </c>
      <c r="BI166" s="2">
        <v>5205375</v>
      </c>
      <c r="BJ166" s="2">
        <v>0</v>
      </c>
      <c r="BK166" s="2">
        <v>5205375</v>
      </c>
      <c r="BL166" s="2">
        <v>812676</v>
      </c>
      <c r="BM166" s="2">
        <v>4392699</v>
      </c>
      <c r="BN166" s="2">
        <v>1118679</v>
      </c>
      <c r="BO166" s="2">
        <v>3274020</v>
      </c>
      <c r="BP166" s="2">
        <v>5145.91</v>
      </c>
      <c r="BQ166" s="2">
        <v>333.37</v>
      </c>
      <c r="BR166" s="2">
        <v>1715492</v>
      </c>
      <c r="BS166" s="2">
        <v>0</v>
      </c>
      <c r="BT166" s="2">
        <v>0</v>
      </c>
      <c r="BU166" s="2">
        <v>812676</v>
      </c>
      <c r="BV166" s="2">
        <v>1118679</v>
      </c>
      <c r="BW166" s="2">
        <v>0</v>
      </c>
      <c r="BX166" s="2">
        <v>506805</v>
      </c>
      <c r="BY166" s="2">
        <v>506805</v>
      </c>
      <c r="BZ166" s="2">
        <v>0</v>
      </c>
      <c r="CA166" s="2">
        <v>3274020</v>
      </c>
      <c r="CB166" s="2" t="b">
        <v>0</v>
      </c>
      <c r="CC166" s="2">
        <v>0</v>
      </c>
      <c r="CD166" s="2">
        <v>16006.47</v>
      </c>
      <c r="CE166" s="2">
        <v>14717.3</v>
      </c>
      <c r="CF166" s="2">
        <v>15152.87</v>
      </c>
      <c r="CG166" s="2">
        <v>18017.7</v>
      </c>
      <c r="CH166" s="4">
        <v>45327.53052083333</v>
      </c>
      <c r="CI166" s="4">
        <v>73415</v>
      </c>
    </row>
    <row r="167" spans="1:87" x14ac:dyDescent="0.35">
      <c r="A167" s="5">
        <v>227</v>
      </c>
      <c r="B167" s="3" t="s">
        <v>340</v>
      </c>
      <c r="C167" s="3" t="s">
        <v>341</v>
      </c>
      <c r="D167" s="2" t="s">
        <v>342</v>
      </c>
      <c r="E167" s="2">
        <v>9166</v>
      </c>
      <c r="F167" s="2">
        <v>9304</v>
      </c>
      <c r="G167" s="2">
        <v>9580</v>
      </c>
      <c r="H167" s="2">
        <v>11102</v>
      </c>
      <c r="I167" s="2">
        <v>1.0822000000000001</v>
      </c>
      <c r="J167" s="2">
        <v>9919</v>
      </c>
      <c r="K167" s="2">
        <v>10069</v>
      </c>
      <c r="L167" s="2">
        <v>10367</v>
      </c>
      <c r="M167" s="2">
        <v>12015</v>
      </c>
      <c r="N167" s="2">
        <v>1.1040000000000001</v>
      </c>
      <c r="O167" s="2">
        <v>1.026</v>
      </c>
      <c r="P167" s="2">
        <v>10951</v>
      </c>
      <c r="Q167" s="2">
        <v>12327</v>
      </c>
      <c r="R167" s="2">
        <v>58.15</v>
      </c>
      <c r="S167" s="2">
        <v>36.28</v>
      </c>
      <c r="T167" s="2">
        <v>18.989999999999998</v>
      </c>
      <c r="U167" s="2">
        <v>0</v>
      </c>
      <c r="V167" s="2">
        <v>113.42</v>
      </c>
      <c r="W167" s="2">
        <v>58.15</v>
      </c>
      <c r="X167" s="2">
        <v>36.28</v>
      </c>
      <c r="Y167" s="2">
        <v>18.989999999999998</v>
      </c>
      <c r="Z167" s="2">
        <v>27.13</v>
      </c>
      <c r="AA167" s="2">
        <v>140.55000000000001</v>
      </c>
      <c r="AB167" s="2">
        <v>636801</v>
      </c>
      <c r="AC167" s="2">
        <v>365303</v>
      </c>
      <c r="AD167" s="2">
        <v>196869</v>
      </c>
      <c r="AE167" s="2">
        <v>0</v>
      </c>
      <c r="AF167" s="2">
        <v>1198973</v>
      </c>
      <c r="AG167" s="2">
        <v>0.66169999999999995</v>
      </c>
      <c r="AH167" s="2">
        <v>0.2</v>
      </c>
      <c r="AI167" s="2">
        <v>84274</v>
      </c>
      <c r="AJ167" s="2">
        <v>48344</v>
      </c>
      <c r="AK167" s="2">
        <v>26054</v>
      </c>
      <c r="AL167" s="2">
        <v>44259</v>
      </c>
      <c r="AM167" s="2">
        <v>202931</v>
      </c>
      <c r="AN167" s="2">
        <v>0.66169999999999995</v>
      </c>
      <c r="AO167" s="2">
        <v>0.11169999999999999</v>
      </c>
      <c r="AP167" s="2">
        <v>0.65</v>
      </c>
      <c r="AQ167" s="2">
        <v>46235</v>
      </c>
      <c r="AR167" s="2">
        <v>26523</v>
      </c>
      <c r="AS167" s="2">
        <v>14294</v>
      </c>
      <c r="AT167" s="2">
        <v>24281</v>
      </c>
      <c r="AU167" s="2">
        <v>111333</v>
      </c>
      <c r="AV167" s="2">
        <v>1513237</v>
      </c>
      <c r="AW167" s="2">
        <v>887565</v>
      </c>
      <c r="AX167" s="2">
        <v>0</v>
      </c>
      <c r="AY167" s="2">
        <v>32608</v>
      </c>
      <c r="AZ167" s="2">
        <v>35288</v>
      </c>
      <c r="BA167" s="2">
        <v>0</v>
      </c>
      <c r="BB167" s="2">
        <v>0</v>
      </c>
      <c r="BC167" s="2">
        <v>0</v>
      </c>
      <c r="BD167" s="2">
        <v>2813</v>
      </c>
      <c r="BE167" s="2">
        <v>3044</v>
      </c>
      <c r="BF167" s="2">
        <v>4.43</v>
      </c>
      <c r="BG167" s="2">
        <v>13485</v>
      </c>
      <c r="BH167" s="2">
        <v>936338</v>
      </c>
      <c r="BI167" s="2">
        <v>2449575</v>
      </c>
      <c r="BJ167" s="2">
        <v>0</v>
      </c>
      <c r="BK167" s="2">
        <v>2449575</v>
      </c>
      <c r="BL167" s="2">
        <v>3460336</v>
      </c>
      <c r="BM167" s="2">
        <v>0</v>
      </c>
      <c r="BN167" s="2">
        <v>28110</v>
      </c>
      <c r="BO167" s="2">
        <v>0</v>
      </c>
      <c r="BP167" s="2">
        <v>4311.8100000000004</v>
      </c>
      <c r="BQ167" s="2">
        <v>140.55000000000001</v>
      </c>
      <c r="BR167" s="2">
        <v>606025</v>
      </c>
      <c r="BS167" s="2">
        <v>601238</v>
      </c>
      <c r="BT167" s="2">
        <v>0</v>
      </c>
      <c r="BU167" s="2">
        <v>3460336</v>
      </c>
      <c r="BV167" s="2">
        <v>28110</v>
      </c>
      <c r="BW167" s="2">
        <v>0</v>
      </c>
      <c r="BX167" s="2">
        <v>248617</v>
      </c>
      <c r="BY167" s="2">
        <v>248617</v>
      </c>
      <c r="BZ167" s="2">
        <v>248617</v>
      </c>
      <c r="CA167" s="2">
        <v>248617</v>
      </c>
      <c r="CB167" s="2" t="b">
        <v>1</v>
      </c>
      <c r="CC167" s="2">
        <v>1010761</v>
      </c>
      <c r="CD167" s="2">
        <v>13195.35</v>
      </c>
      <c r="CE167" s="2">
        <v>12132.59</v>
      </c>
      <c r="CF167" s="2">
        <v>12491.66</v>
      </c>
      <c r="CG167" s="2">
        <v>14853.36</v>
      </c>
      <c r="CH167" s="4">
        <v>45327.529895833337</v>
      </c>
      <c r="CI167" s="4">
        <v>73415</v>
      </c>
    </row>
    <row r="168" spans="1:87" x14ac:dyDescent="0.35">
      <c r="A168" s="5">
        <v>230</v>
      </c>
      <c r="B168" s="3" t="s">
        <v>340</v>
      </c>
      <c r="C168" s="3" t="s">
        <v>343</v>
      </c>
      <c r="D168" s="2" t="s">
        <v>344</v>
      </c>
      <c r="E168" s="2">
        <v>9166</v>
      </c>
      <c r="F168" s="2">
        <v>9304</v>
      </c>
      <c r="G168" s="2">
        <v>9580</v>
      </c>
      <c r="H168" s="2">
        <v>11102</v>
      </c>
      <c r="I168" s="2">
        <v>1.0822000000000001</v>
      </c>
      <c r="J168" s="2">
        <v>9919</v>
      </c>
      <c r="K168" s="2">
        <v>10069</v>
      </c>
      <c r="L168" s="2">
        <v>10367</v>
      </c>
      <c r="M168" s="2">
        <v>12015</v>
      </c>
      <c r="N168" s="2">
        <v>1.1040000000000001</v>
      </c>
      <c r="O168" s="2">
        <v>1.026</v>
      </c>
      <c r="P168" s="2">
        <v>10951</v>
      </c>
      <c r="Q168" s="2">
        <v>12327</v>
      </c>
      <c r="R168" s="2">
        <v>0</v>
      </c>
      <c r="S168" s="2">
        <v>0</v>
      </c>
      <c r="T168" s="2">
        <v>1.71</v>
      </c>
      <c r="U168" s="2">
        <v>0.26</v>
      </c>
      <c r="V168" s="2">
        <v>1.97</v>
      </c>
      <c r="W168" s="2">
        <v>10.130000000000001</v>
      </c>
      <c r="X168" s="2">
        <v>5.65</v>
      </c>
      <c r="Y168" s="2">
        <v>1.71</v>
      </c>
      <c r="Z168" s="2">
        <v>4.87</v>
      </c>
      <c r="AA168" s="2">
        <v>22.36</v>
      </c>
      <c r="AB168" s="2">
        <v>0</v>
      </c>
      <c r="AC168" s="2">
        <v>0</v>
      </c>
      <c r="AD168" s="2">
        <v>17728</v>
      </c>
      <c r="AE168" s="2">
        <v>3205</v>
      </c>
      <c r="AF168" s="2">
        <v>20933</v>
      </c>
      <c r="AG168" s="2">
        <v>0.63770000000000004</v>
      </c>
      <c r="AH168" s="2">
        <v>0.2</v>
      </c>
      <c r="AI168" s="2">
        <v>14148</v>
      </c>
      <c r="AJ168" s="2">
        <v>7256</v>
      </c>
      <c r="AK168" s="2">
        <v>2261</v>
      </c>
      <c r="AL168" s="2">
        <v>7657</v>
      </c>
      <c r="AM168" s="2">
        <v>31322</v>
      </c>
      <c r="AN168" s="2">
        <v>0.63770000000000004</v>
      </c>
      <c r="AO168" s="2">
        <v>8.77E-2</v>
      </c>
      <c r="AP168" s="2">
        <v>0.65</v>
      </c>
      <c r="AQ168" s="2">
        <v>6324</v>
      </c>
      <c r="AR168" s="2">
        <v>3243</v>
      </c>
      <c r="AS168" s="2">
        <v>1011</v>
      </c>
      <c r="AT168" s="2">
        <v>3422</v>
      </c>
      <c r="AU168" s="2">
        <v>14000</v>
      </c>
      <c r="AV168" s="2">
        <v>66255</v>
      </c>
      <c r="AW168" s="2">
        <v>992440</v>
      </c>
      <c r="AX168" s="2">
        <v>0</v>
      </c>
      <c r="AY168" s="2">
        <v>165821</v>
      </c>
      <c r="AZ168" s="2">
        <v>179451</v>
      </c>
      <c r="BA168" s="2">
        <v>0</v>
      </c>
      <c r="BB168" s="2">
        <v>0</v>
      </c>
      <c r="BC168" s="2">
        <v>0</v>
      </c>
      <c r="BD168" s="2">
        <v>2813</v>
      </c>
      <c r="BE168" s="2">
        <v>3044</v>
      </c>
      <c r="BF168" s="2">
        <v>0</v>
      </c>
      <c r="BG168" s="2">
        <v>0</v>
      </c>
      <c r="BH168" s="2">
        <v>1171891</v>
      </c>
      <c r="BI168" s="2">
        <v>1238146</v>
      </c>
      <c r="BJ168" s="2">
        <v>0</v>
      </c>
      <c r="BK168" s="2">
        <v>1238146</v>
      </c>
      <c r="BL168" s="2">
        <v>1062893</v>
      </c>
      <c r="BM168" s="2">
        <v>175253</v>
      </c>
      <c r="BN168" s="2">
        <v>4472</v>
      </c>
      <c r="BO168" s="2">
        <v>170781</v>
      </c>
      <c r="BP168" s="2">
        <v>837.32</v>
      </c>
      <c r="BQ168" s="2">
        <v>22.36</v>
      </c>
      <c r="BR168" s="2">
        <v>18722</v>
      </c>
      <c r="BS168" s="2">
        <v>758611</v>
      </c>
      <c r="BT168" s="2">
        <v>0</v>
      </c>
      <c r="BU168" s="2">
        <v>1062893</v>
      </c>
      <c r="BV168" s="2">
        <v>4472</v>
      </c>
      <c r="BW168" s="2">
        <v>0</v>
      </c>
      <c r="BX168" s="2">
        <v>261047</v>
      </c>
      <c r="BY168" s="2">
        <v>261047</v>
      </c>
      <c r="BZ168" s="2">
        <v>90266</v>
      </c>
      <c r="CA168" s="2">
        <v>261047</v>
      </c>
      <c r="CB168" s="2" t="b">
        <v>1</v>
      </c>
      <c r="CC168" s="2">
        <v>0</v>
      </c>
      <c r="CD168" s="2">
        <v>12971.95</v>
      </c>
      <c r="CE168" s="2">
        <v>11927.18</v>
      </c>
      <c r="CF168" s="2">
        <v>12280.18</v>
      </c>
      <c r="CG168" s="2">
        <v>14601.89</v>
      </c>
      <c r="CH168" s="4">
        <v>45327.53</v>
      </c>
      <c r="CI168" s="4">
        <v>73415</v>
      </c>
    </row>
    <row r="169" spans="1:87" x14ac:dyDescent="0.35">
      <c r="A169" s="5">
        <v>231</v>
      </c>
      <c r="B169" s="3" t="s">
        <v>340</v>
      </c>
      <c r="C169" s="3" t="s">
        <v>345</v>
      </c>
      <c r="D169" s="2" t="s">
        <v>346</v>
      </c>
      <c r="E169" s="2">
        <v>9166</v>
      </c>
      <c r="F169" s="2">
        <v>9304</v>
      </c>
      <c r="G169" s="2">
        <v>9580</v>
      </c>
      <c r="H169" s="2">
        <v>11102</v>
      </c>
      <c r="I169" s="2">
        <v>1.0822000000000001</v>
      </c>
      <c r="J169" s="2">
        <v>9919</v>
      </c>
      <c r="K169" s="2">
        <v>10069</v>
      </c>
      <c r="L169" s="2">
        <v>10367</v>
      </c>
      <c r="M169" s="2">
        <v>12015</v>
      </c>
      <c r="N169" s="2">
        <v>1.1040000000000001</v>
      </c>
      <c r="O169" s="2">
        <v>1.026</v>
      </c>
      <c r="P169" s="2">
        <v>10951</v>
      </c>
      <c r="Q169" s="2">
        <v>12327</v>
      </c>
      <c r="R169" s="2">
        <v>94.55</v>
      </c>
      <c r="S169" s="2">
        <v>64.459999999999994</v>
      </c>
      <c r="T169" s="2">
        <v>45.39</v>
      </c>
      <c r="U169" s="2">
        <v>0</v>
      </c>
      <c r="V169" s="2">
        <v>204.4</v>
      </c>
      <c r="W169" s="2">
        <v>94.55</v>
      </c>
      <c r="X169" s="2">
        <v>64.459999999999994</v>
      </c>
      <c r="Y169" s="2">
        <v>45.39</v>
      </c>
      <c r="Z169" s="2">
        <v>99.02</v>
      </c>
      <c r="AA169" s="2">
        <v>303.42</v>
      </c>
      <c r="AB169" s="2">
        <v>1035417</v>
      </c>
      <c r="AC169" s="2">
        <v>649048</v>
      </c>
      <c r="AD169" s="2">
        <v>470558</v>
      </c>
      <c r="AE169" s="2">
        <v>0</v>
      </c>
      <c r="AF169" s="2">
        <v>2155023</v>
      </c>
      <c r="AG169" s="2">
        <v>0.65620000000000001</v>
      </c>
      <c r="AH169" s="2">
        <v>0.2</v>
      </c>
      <c r="AI169" s="2">
        <v>135888</v>
      </c>
      <c r="AJ169" s="2">
        <v>85181</v>
      </c>
      <c r="AK169" s="2">
        <v>61756</v>
      </c>
      <c r="AL169" s="2">
        <v>160194</v>
      </c>
      <c r="AM169" s="2">
        <v>443019</v>
      </c>
      <c r="AN169" s="2">
        <v>0.65620000000000001</v>
      </c>
      <c r="AO169" s="2">
        <v>0.1062</v>
      </c>
      <c r="AP169" s="2">
        <v>0.65</v>
      </c>
      <c r="AQ169" s="2">
        <v>71475</v>
      </c>
      <c r="AR169" s="2">
        <v>44804</v>
      </c>
      <c r="AS169" s="2">
        <v>32483</v>
      </c>
      <c r="AT169" s="2">
        <v>84259</v>
      </c>
      <c r="AU169" s="2">
        <v>233021</v>
      </c>
      <c r="AV169" s="2">
        <v>2831063</v>
      </c>
      <c r="AW169" s="2">
        <v>1560495</v>
      </c>
      <c r="AX169" s="2">
        <v>0</v>
      </c>
      <c r="AY169" s="2">
        <v>261906</v>
      </c>
      <c r="AZ169" s="2">
        <v>283435</v>
      </c>
      <c r="BA169" s="2">
        <v>0</v>
      </c>
      <c r="BB169" s="2">
        <v>0</v>
      </c>
      <c r="BC169" s="2">
        <v>0</v>
      </c>
      <c r="BD169" s="2">
        <v>2813</v>
      </c>
      <c r="BE169" s="2">
        <v>3044</v>
      </c>
      <c r="BF169" s="2">
        <v>4.3899999999999997</v>
      </c>
      <c r="BG169" s="2">
        <v>13363</v>
      </c>
      <c r="BH169" s="2">
        <v>1857293</v>
      </c>
      <c r="BI169" s="2">
        <v>4688356</v>
      </c>
      <c r="BJ169" s="2">
        <v>0</v>
      </c>
      <c r="BK169" s="2">
        <v>4688356</v>
      </c>
      <c r="BL169" s="2">
        <v>6029158</v>
      </c>
      <c r="BM169" s="2">
        <v>0</v>
      </c>
      <c r="BN169" s="2">
        <v>60684</v>
      </c>
      <c r="BO169" s="2">
        <v>0</v>
      </c>
      <c r="BP169" s="2">
        <v>4128.33</v>
      </c>
      <c r="BQ169" s="2">
        <v>303.42</v>
      </c>
      <c r="BR169" s="2">
        <v>1252618</v>
      </c>
      <c r="BS169" s="2">
        <v>991399</v>
      </c>
      <c r="BT169" s="2">
        <v>0</v>
      </c>
      <c r="BU169" s="2">
        <v>6029158</v>
      </c>
      <c r="BV169" s="2">
        <v>60684</v>
      </c>
      <c r="BW169" s="2">
        <v>0</v>
      </c>
      <c r="BX169" s="2">
        <v>445343</v>
      </c>
      <c r="BY169" s="2">
        <v>445343</v>
      </c>
      <c r="BZ169" s="2">
        <v>445343</v>
      </c>
      <c r="CA169" s="2">
        <v>445343</v>
      </c>
      <c r="CB169" s="2" t="b">
        <v>1</v>
      </c>
      <c r="CC169" s="2">
        <v>1340802</v>
      </c>
      <c r="CD169" s="2">
        <v>13144.16</v>
      </c>
      <c r="CE169" s="2">
        <v>12085.52</v>
      </c>
      <c r="CF169" s="2">
        <v>12443.2</v>
      </c>
      <c r="CG169" s="2">
        <v>14795.73</v>
      </c>
      <c r="CH169" s="4">
        <v>45327.530185185184</v>
      </c>
      <c r="CI169" s="4">
        <v>73415</v>
      </c>
    </row>
    <row r="170" spans="1:87" x14ac:dyDescent="0.35">
      <c r="A170" s="5">
        <v>232</v>
      </c>
      <c r="B170" s="3" t="s">
        <v>340</v>
      </c>
      <c r="C170" s="3" t="s">
        <v>347</v>
      </c>
      <c r="D170" s="2" t="s">
        <v>348</v>
      </c>
      <c r="E170" s="2">
        <v>9166</v>
      </c>
      <c r="F170" s="2">
        <v>9304</v>
      </c>
      <c r="G170" s="2">
        <v>9580</v>
      </c>
      <c r="H170" s="2">
        <v>11102</v>
      </c>
      <c r="I170" s="2">
        <v>1.0822000000000001</v>
      </c>
      <c r="J170" s="2">
        <v>9919</v>
      </c>
      <c r="K170" s="2">
        <v>10069</v>
      </c>
      <c r="L170" s="2">
        <v>10367</v>
      </c>
      <c r="M170" s="2">
        <v>12015</v>
      </c>
      <c r="N170" s="2">
        <v>1.1040000000000001</v>
      </c>
      <c r="O170" s="2">
        <v>1.026</v>
      </c>
      <c r="P170" s="2">
        <v>10951</v>
      </c>
      <c r="Q170" s="2">
        <v>12327</v>
      </c>
      <c r="R170" s="2">
        <v>31.92</v>
      </c>
      <c r="S170" s="2">
        <v>27.77</v>
      </c>
      <c r="T170" s="2">
        <v>12.99</v>
      </c>
      <c r="U170" s="2">
        <v>1</v>
      </c>
      <c r="V170" s="2">
        <v>73.680000000000007</v>
      </c>
      <c r="W170" s="2">
        <v>31.92</v>
      </c>
      <c r="X170" s="2">
        <v>27.77</v>
      </c>
      <c r="Y170" s="2">
        <v>12.99</v>
      </c>
      <c r="Z170" s="2">
        <v>20.71</v>
      </c>
      <c r="AA170" s="2">
        <v>93.39</v>
      </c>
      <c r="AB170" s="2">
        <v>349556</v>
      </c>
      <c r="AC170" s="2">
        <v>279616</v>
      </c>
      <c r="AD170" s="2">
        <v>134667</v>
      </c>
      <c r="AE170" s="2">
        <v>12327</v>
      </c>
      <c r="AF170" s="2">
        <v>776166</v>
      </c>
      <c r="AG170" s="2">
        <v>0.40379999999999999</v>
      </c>
      <c r="AH170" s="2">
        <v>0.2</v>
      </c>
      <c r="AI170" s="2">
        <v>28230</v>
      </c>
      <c r="AJ170" s="2">
        <v>22582</v>
      </c>
      <c r="AK170" s="2">
        <v>10876</v>
      </c>
      <c r="AL170" s="2">
        <v>20617</v>
      </c>
      <c r="AM170" s="2">
        <v>82305</v>
      </c>
      <c r="AN170" s="2">
        <v>0.40379999999999999</v>
      </c>
      <c r="AO170" s="2">
        <v>0</v>
      </c>
      <c r="AP170" s="2">
        <v>0.65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858471</v>
      </c>
      <c r="AW170" s="2">
        <v>889220</v>
      </c>
      <c r="AX170" s="2">
        <v>0</v>
      </c>
      <c r="AY170" s="2">
        <v>11441</v>
      </c>
      <c r="AZ170" s="2">
        <v>12381</v>
      </c>
      <c r="BA170" s="2">
        <v>0</v>
      </c>
      <c r="BB170" s="2">
        <v>0</v>
      </c>
      <c r="BC170" s="2">
        <v>0</v>
      </c>
      <c r="BD170" s="2">
        <v>2813</v>
      </c>
      <c r="BE170" s="2">
        <v>3044</v>
      </c>
      <c r="BF170" s="2">
        <v>2.65</v>
      </c>
      <c r="BG170" s="2">
        <v>8067</v>
      </c>
      <c r="BH170" s="2">
        <v>909668</v>
      </c>
      <c r="BI170" s="2">
        <v>1768139</v>
      </c>
      <c r="BJ170" s="2">
        <v>0</v>
      </c>
      <c r="BK170" s="2">
        <v>1768139</v>
      </c>
      <c r="BL170" s="2">
        <v>2495861</v>
      </c>
      <c r="BM170" s="2">
        <v>0</v>
      </c>
      <c r="BN170" s="2">
        <v>18678</v>
      </c>
      <c r="BO170" s="2">
        <v>0</v>
      </c>
      <c r="BP170" s="2">
        <v>4905.7299999999996</v>
      </c>
      <c r="BQ170" s="2">
        <v>93.39</v>
      </c>
      <c r="BR170" s="2">
        <v>458146</v>
      </c>
      <c r="BS170" s="2">
        <v>415595</v>
      </c>
      <c r="BT170" s="2">
        <v>0</v>
      </c>
      <c r="BU170" s="2">
        <v>2495861</v>
      </c>
      <c r="BV170" s="2">
        <v>18678</v>
      </c>
      <c r="BW170" s="2">
        <v>0</v>
      </c>
      <c r="BX170" s="2">
        <v>28793</v>
      </c>
      <c r="BY170" s="2">
        <v>28793</v>
      </c>
      <c r="BZ170" s="2">
        <v>28793</v>
      </c>
      <c r="CA170" s="2">
        <v>28793</v>
      </c>
      <c r="CB170" s="2" t="b">
        <v>1</v>
      </c>
      <c r="CC170" s="2">
        <v>727722</v>
      </c>
      <c r="CD170" s="2">
        <v>11835.4</v>
      </c>
      <c r="CE170" s="2">
        <v>10882.17</v>
      </c>
      <c r="CF170" s="2">
        <v>11204.24</v>
      </c>
      <c r="CG170" s="2">
        <v>13322.53</v>
      </c>
      <c r="CH170" s="4">
        <v>45327.530289351853</v>
      </c>
      <c r="CI170" s="4">
        <v>73415</v>
      </c>
    </row>
    <row r="171" spans="1:87" x14ac:dyDescent="0.35">
      <c r="A171" s="5">
        <v>233</v>
      </c>
      <c r="B171" s="3" t="s">
        <v>340</v>
      </c>
      <c r="C171" s="3" t="s">
        <v>349</v>
      </c>
      <c r="D171" s="2" t="s">
        <v>350</v>
      </c>
      <c r="E171" s="2">
        <v>9166</v>
      </c>
      <c r="F171" s="2">
        <v>9304</v>
      </c>
      <c r="G171" s="2">
        <v>9580</v>
      </c>
      <c r="H171" s="2">
        <v>11102</v>
      </c>
      <c r="I171" s="2">
        <v>1.0822000000000001</v>
      </c>
      <c r="J171" s="2">
        <v>9919</v>
      </c>
      <c r="K171" s="2">
        <v>10069</v>
      </c>
      <c r="L171" s="2">
        <v>10367</v>
      </c>
      <c r="M171" s="2">
        <v>12015</v>
      </c>
      <c r="N171" s="2">
        <v>1.1040000000000001</v>
      </c>
      <c r="O171" s="2">
        <v>1.026</v>
      </c>
      <c r="P171" s="2">
        <v>10951</v>
      </c>
      <c r="Q171" s="2">
        <v>12327</v>
      </c>
      <c r="R171" s="2">
        <v>29.29</v>
      </c>
      <c r="S171" s="2">
        <v>13.51</v>
      </c>
      <c r="T171" s="2">
        <v>0</v>
      </c>
      <c r="U171" s="2">
        <v>0</v>
      </c>
      <c r="V171" s="2">
        <v>42.8</v>
      </c>
      <c r="W171" s="2">
        <v>29.29</v>
      </c>
      <c r="X171" s="2">
        <v>13.51</v>
      </c>
      <c r="Y171" s="2">
        <v>0</v>
      </c>
      <c r="Z171" s="2">
        <v>0</v>
      </c>
      <c r="AA171" s="2">
        <v>42.8</v>
      </c>
      <c r="AB171" s="2">
        <v>320755</v>
      </c>
      <c r="AC171" s="2">
        <v>136032</v>
      </c>
      <c r="AD171" s="2">
        <v>0</v>
      </c>
      <c r="AE171" s="2">
        <v>0</v>
      </c>
      <c r="AF171" s="2">
        <v>456787</v>
      </c>
      <c r="AG171" s="2">
        <v>0.43919999999999998</v>
      </c>
      <c r="AH171" s="2">
        <v>0.2</v>
      </c>
      <c r="AI171" s="2">
        <v>28175</v>
      </c>
      <c r="AJ171" s="2">
        <v>11949</v>
      </c>
      <c r="AK171" s="2">
        <v>0</v>
      </c>
      <c r="AL171" s="2">
        <v>0</v>
      </c>
      <c r="AM171" s="2">
        <v>40124</v>
      </c>
      <c r="AN171" s="2">
        <v>0.43919999999999998</v>
      </c>
      <c r="AO171" s="2">
        <v>0</v>
      </c>
      <c r="AP171" s="2">
        <v>0.65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496911</v>
      </c>
      <c r="AW171" s="2">
        <v>0</v>
      </c>
      <c r="AX171" s="2">
        <v>0</v>
      </c>
      <c r="AY171" s="2">
        <v>31736</v>
      </c>
      <c r="AZ171" s="2">
        <v>34345</v>
      </c>
      <c r="BA171" s="2">
        <v>0</v>
      </c>
      <c r="BB171" s="2">
        <v>0</v>
      </c>
      <c r="BC171" s="2">
        <v>3097</v>
      </c>
      <c r="BD171" s="2">
        <v>2813</v>
      </c>
      <c r="BE171" s="2">
        <v>3044</v>
      </c>
      <c r="BF171" s="2">
        <v>1.88</v>
      </c>
      <c r="BG171" s="2">
        <v>5723</v>
      </c>
      <c r="BH171" s="2">
        <v>43165</v>
      </c>
      <c r="BI171" s="2">
        <v>540076</v>
      </c>
      <c r="BJ171" s="2">
        <v>0</v>
      </c>
      <c r="BK171" s="2">
        <v>540076</v>
      </c>
      <c r="BL171" s="2">
        <v>1236391</v>
      </c>
      <c r="BM171" s="2">
        <v>0</v>
      </c>
      <c r="BN171" s="2">
        <v>13286</v>
      </c>
      <c r="BO171" s="2">
        <v>0</v>
      </c>
      <c r="BP171" s="2">
        <v>5094.08</v>
      </c>
      <c r="BQ171" s="2">
        <v>42.8</v>
      </c>
      <c r="BR171" s="2">
        <v>218027</v>
      </c>
      <c r="BS171" s="2">
        <v>0</v>
      </c>
      <c r="BT171" s="2">
        <v>0</v>
      </c>
      <c r="BU171" s="2">
        <v>1236391</v>
      </c>
      <c r="BV171" s="2">
        <v>13286</v>
      </c>
      <c r="BW171" s="2">
        <v>0</v>
      </c>
      <c r="BX171" s="2">
        <v>97223</v>
      </c>
      <c r="BY171" s="2">
        <v>97223</v>
      </c>
      <c r="BZ171" s="2">
        <v>97223</v>
      </c>
      <c r="CA171" s="2">
        <v>97223</v>
      </c>
      <c r="CB171" s="2" t="b">
        <v>1</v>
      </c>
      <c r="CC171" s="2">
        <v>696315</v>
      </c>
      <c r="CD171" s="2">
        <v>11912.94</v>
      </c>
      <c r="CE171" s="2">
        <v>10953.46</v>
      </c>
      <c r="CF171" s="2">
        <v>11277.64</v>
      </c>
      <c r="CG171" s="2">
        <v>13409.8</v>
      </c>
      <c r="CH171" s="4">
        <v>45327.530370370368</v>
      </c>
      <c r="CI171" s="4">
        <v>73415</v>
      </c>
    </row>
    <row r="172" spans="1:87" x14ac:dyDescent="0.35">
      <c r="A172" s="5">
        <v>12317</v>
      </c>
      <c r="B172" s="3" t="s">
        <v>340</v>
      </c>
      <c r="C172" s="3" t="s">
        <v>351</v>
      </c>
      <c r="D172" s="2" t="s">
        <v>352</v>
      </c>
      <c r="E172" s="2">
        <v>9166</v>
      </c>
      <c r="F172" s="2">
        <v>9304</v>
      </c>
      <c r="G172" s="2">
        <v>9580</v>
      </c>
      <c r="H172" s="2">
        <v>11102</v>
      </c>
      <c r="I172" s="2">
        <v>1.0822000000000001</v>
      </c>
      <c r="J172" s="2">
        <v>9919</v>
      </c>
      <c r="K172" s="2">
        <v>10069</v>
      </c>
      <c r="L172" s="2">
        <v>10367</v>
      </c>
      <c r="M172" s="2">
        <v>12015</v>
      </c>
      <c r="N172" s="2">
        <v>1.1040000000000001</v>
      </c>
      <c r="O172" s="2">
        <v>1.026</v>
      </c>
      <c r="P172" s="2">
        <v>10951</v>
      </c>
      <c r="Q172" s="2">
        <v>12327</v>
      </c>
      <c r="R172" s="2">
        <v>548.29</v>
      </c>
      <c r="S172" s="2">
        <v>393.6</v>
      </c>
      <c r="T172" s="2">
        <v>295.64</v>
      </c>
      <c r="U172" s="2">
        <v>625.21</v>
      </c>
      <c r="V172" s="2">
        <v>1862.74</v>
      </c>
      <c r="W172" s="2">
        <v>548.29</v>
      </c>
      <c r="X172" s="2">
        <v>393.6</v>
      </c>
      <c r="Y172" s="2">
        <v>295.64</v>
      </c>
      <c r="Z172" s="2">
        <v>626.91999999999996</v>
      </c>
      <c r="AA172" s="2">
        <v>1864.45</v>
      </c>
      <c r="AB172" s="2">
        <v>6004324</v>
      </c>
      <c r="AC172" s="2">
        <v>3963158</v>
      </c>
      <c r="AD172" s="2">
        <v>3064900</v>
      </c>
      <c r="AE172" s="2">
        <v>7706964</v>
      </c>
      <c r="AF172" s="2">
        <v>20739346</v>
      </c>
      <c r="AG172" s="2">
        <v>0.6069</v>
      </c>
      <c r="AH172" s="2">
        <v>0.2</v>
      </c>
      <c r="AI172" s="2">
        <v>728805</v>
      </c>
      <c r="AJ172" s="2">
        <v>481048</v>
      </c>
      <c r="AK172" s="2">
        <v>372018</v>
      </c>
      <c r="AL172" s="2">
        <v>938030</v>
      </c>
      <c r="AM172" s="2">
        <v>2519901</v>
      </c>
      <c r="AN172" s="2">
        <v>0.6069</v>
      </c>
      <c r="AO172" s="2">
        <v>5.6899999999999999E-2</v>
      </c>
      <c r="AP172" s="2">
        <v>0.65</v>
      </c>
      <c r="AQ172" s="2">
        <v>222070</v>
      </c>
      <c r="AR172" s="2">
        <v>146577</v>
      </c>
      <c r="AS172" s="2">
        <v>113355</v>
      </c>
      <c r="AT172" s="2">
        <v>285822</v>
      </c>
      <c r="AU172" s="2">
        <v>767824</v>
      </c>
      <c r="AV172" s="2">
        <v>24027071</v>
      </c>
      <c r="AW172" s="2">
        <v>716921</v>
      </c>
      <c r="AX172" s="2">
        <v>103549</v>
      </c>
      <c r="AY172" s="2">
        <v>225587</v>
      </c>
      <c r="AZ172" s="2">
        <v>244130</v>
      </c>
      <c r="BA172" s="2">
        <v>0</v>
      </c>
      <c r="BB172" s="2">
        <v>0</v>
      </c>
      <c r="BC172" s="2">
        <v>0</v>
      </c>
      <c r="BD172" s="2">
        <v>2813</v>
      </c>
      <c r="BE172" s="2">
        <v>3044</v>
      </c>
      <c r="BF172" s="2">
        <v>3.17</v>
      </c>
      <c r="BG172" s="2">
        <v>9649</v>
      </c>
      <c r="BH172" s="2">
        <v>1074249</v>
      </c>
      <c r="BI172" s="2">
        <v>25101320</v>
      </c>
      <c r="BJ172" s="2">
        <v>0</v>
      </c>
      <c r="BK172" s="2">
        <v>25101320</v>
      </c>
      <c r="BL172" s="2">
        <v>16283563</v>
      </c>
      <c r="BM172" s="2">
        <v>8817757</v>
      </c>
      <c r="BN172" s="2">
        <v>372890</v>
      </c>
      <c r="BO172" s="2">
        <v>8444867</v>
      </c>
      <c r="BP172" s="2">
        <v>5869.3</v>
      </c>
      <c r="BQ172" s="2">
        <v>1864.45</v>
      </c>
      <c r="BR172" s="2">
        <v>10943016</v>
      </c>
      <c r="BS172" s="2">
        <v>409892</v>
      </c>
      <c r="BT172" s="2">
        <v>0</v>
      </c>
      <c r="BU172" s="2">
        <v>16283563</v>
      </c>
      <c r="BV172" s="2">
        <v>372890</v>
      </c>
      <c r="BW172" s="2">
        <v>0</v>
      </c>
      <c r="BX172" s="2">
        <v>2166467</v>
      </c>
      <c r="BY172" s="2">
        <v>2166467</v>
      </c>
      <c r="BZ172" s="2">
        <v>0</v>
      </c>
      <c r="CA172" s="2">
        <v>8444867</v>
      </c>
      <c r="CB172" s="2" t="b">
        <v>0</v>
      </c>
      <c r="CC172" s="2">
        <v>0</v>
      </c>
      <c r="CD172" s="2">
        <v>12685.26</v>
      </c>
      <c r="CE172" s="2">
        <v>11663.58</v>
      </c>
      <c r="CF172" s="2">
        <v>12008.77</v>
      </c>
      <c r="CG172" s="2">
        <v>14279.17</v>
      </c>
      <c r="CH172" s="4">
        <v>45327.529895833337</v>
      </c>
      <c r="CI172" s="4">
        <v>73415</v>
      </c>
    </row>
    <row r="173" spans="1:87" x14ac:dyDescent="0.35">
      <c r="A173" s="5">
        <v>234</v>
      </c>
      <c r="B173" s="3" t="s">
        <v>353</v>
      </c>
      <c r="C173" s="3" t="s">
        <v>354</v>
      </c>
      <c r="D173" s="2" t="s">
        <v>355</v>
      </c>
      <c r="E173" s="2">
        <v>9166</v>
      </c>
      <c r="F173" s="2">
        <v>9304</v>
      </c>
      <c r="G173" s="2">
        <v>9580</v>
      </c>
      <c r="H173" s="2">
        <v>11102</v>
      </c>
      <c r="I173" s="2">
        <v>1.0822000000000001</v>
      </c>
      <c r="J173" s="2">
        <v>9919</v>
      </c>
      <c r="K173" s="2">
        <v>10069</v>
      </c>
      <c r="L173" s="2">
        <v>10367</v>
      </c>
      <c r="M173" s="2">
        <v>12015</v>
      </c>
      <c r="N173" s="2">
        <v>1.1040000000000001</v>
      </c>
      <c r="O173" s="2">
        <v>1.026</v>
      </c>
      <c r="P173" s="2">
        <v>10951</v>
      </c>
      <c r="Q173" s="2">
        <v>12327</v>
      </c>
      <c r="R173" s="2">
        <v>1256.68</v>
      </c>
      <c r="S173" s="2">
        <v>967.77</v>
      </c>
      <c r="T173" s="2">
        <v>623.21</v>
      </c>
      <c r="U173" s="2">
        <v>0</v>
      </c>
      <c r="V173" s="2">
        <v>2847.66</v>
      </c>
      <c r="W173" s="2">
        <v>1256.68</v>
      </c>
      <c r="X173" s="2">
        <v>967.77</v>
      </c>
      <c r="Y173" s="2">
        <v>623.21</v>
      </c>
      <c r="Z173" s="2">
        <v>0</v>
      </c>
      <c r="AA173" s="2">
        <v>2847.66</v>
      </c>
      <c r="AB173" s="2">
        <v>13761903</v>
      </c>
      <c r="AC173" s="2">
        <v>9744476</v>
      </c>
      <c r="AD173" s="2">
        <v>6460818</v>
      </c>
      <c r="AE173" s="2">
        <v>0</v>
      </c>
      <c r="AF173" s="2">
        <v>29967197</v>
      </c>
      <c r="AG173" s="2">
        <v>0.96360000000000001</v>
      </c>
      <c r="AH173" s="2">
        <v>0.2</v>
      </c>
      <c r="AI173" s="2">
        <v>2652194</v>
      </c>
      <c r="AJ173" s="2">
        <v>1877955</v>
      </c>
      <c r="AK173" s="2">
        <v>1245129</v>
      </c>
      <c r="AL173" s="2">
        <v>0</v>
      </c>
      <c r="AM173" s="2">
        <v>5775278</v>
      </c>
      <c r="AN173" s="2">
        <v>0.96360000000000001</v>
      </c>
      <c r="AO173" s="2">
        <v>0.41360000000000002</v>
      </c>
      <c r="AP173" s="2">
        <v>0.65</v>
      </c>
      <c r="AQ173" s="2">
        <v>3699750</v>
      </c>
      <c r="AR173" s="2">
        <v>2619705</v>
      </c>
      <c r="AS173" s="2">
        <v>1736926</v>
      </c>
      <c r="AT173" s="2">
        <v>0</v>
      </c>
      <c r="AU173" s="2">
        <v>8056381</v>
      </c>
      <c r="AV173" s="2">
        <v>43798856</v>
      </c>
      <c r="AW173" s="2">
        <v>0</v>
      </c>
      <c r="AX173" s="2">
        <v>4993</v>
      </c>
      <c r="AY173" s="2">
        <v>198467</v>
      </c>
      <c r="AZ173" s="2">
        <v>214781</v>
      </c>
      <c r="BA173" s="2">
        <v>0</v>
      </c>
      <c r="BB173" s="2">
        <v>0</v>
      </c>
      <c r="BC173" s="2">
        <v>0</v>
      </c>
      <c r="BD173" s="2">
        <v>2813</v>
      </c>
      <c r="BE173" s="2">
        <v>3044</v>
      </c>
      <c r="BF173" s="2">
        <v>81.92</v>
      </c>
      <c r="BG173" s="2">
        <v>249364</v>
      </c>
      <c r="BH173" s="2">
        <v>469138</v>
      </c>
      <c r="BI173" s="2">
        <v>44267994</v>
      </c>
      <c r="BJ173" s="2">
        <v>0</v>
      </c>
      <c r="BK173" s="2">
        <v>44267994</v>
      </c>
      <c r="BL173" s="2">
        <v>3343938</v>
      </c>
      <c r="BM173" s="2">
        <v>40924056</v>
      </c>
      <c r="BN173" s="2">
        <v>9496285</v>
      </c>
      <c r="BO173" s="2">
        <v>31427771</v>
      </c>
      <c r="BP173" s="2">
        <v>5113.8599999999997</v>
      </c>
      <c r="BQ173" s="2">
        <v>2847.66</v>
      </c>
      <c r="BR173" s="2">
        <v>14562535</v>
      </c>
      <c r="BS173" s="2">
        <v>0</v>
      </c>
      <c r="BT173" s="2">
        <v>0</v>
      </c>
      <c r="BU173" s="2">
        <v>3343938</v>
      </c>
      <c r="BV173" s="2">
        <v>9496285</v>
      </c>
      <c r="BW173" s="2">
        <v>1722312</v>
      </c>
      <c r="BX173" s="2">
        <v>3661309</v>
      </c>
      <c r="BY173" s="2">
        <v>5383621</v>
      </c>
      <c r="BZ173" s="2">
        <v>0</v>
      </c>
      <c r="CA173" s="2">
        <v>31427771</v>
      </c>
      <c r="CB173" s="2" t="b">
        <v>0</v>
      </c>
      <c r="CC173" s="2">
        <v>0</v>
      </c>
      <c r="CD173" s="2">
        <v>16005.54</v>
      </c>
      <c r="CE173" s="2">
        <v>14716.45</v>
      </c>
      <c r="CF173" s="2">
        <v>15151.99</v>
      </c>
      <c r="CG173" s="2">
        <v>18016.650000000001</v>
      </c>
      <c r="CH173" s="4">
        <v>45327.529872685183</v>
      </c>
      <c r="CI173" s="4">
        <v>73415</v>
      </c>
    </row>
    <row r="174" spans="1:87" x14ac:dyDescent="0.35">
      <c r="A174" s="5">
        <v>235</v>
      </c>
      <c r="B174" s="3" t="s">
        <v>353</v>
      </c>
      <c r="C174" s="3" t="s">
        <v>356</v>
      </c>
      <c r="D174" s="2" t="s">
        <v>357</v>
      </c>
      <c r="E174" s="2">
        <v>9166</v>
      </c>
      <c r="F174" s="2">
        <v>9304</v>
      </c>
      <c r="G174" s="2">
        <v>9580</v>
      </c>
      <c r="H174" s="2">
        <v>11102</v>
      </c>
      <c r="I174" s="2">
        <v>1.0822000000000001</v>
      </c>
      <c r="J174" s="2">
        <v>9919</v>
      </c>
      <c r="K174" s="2">
        <v>10069</v>
      </c>
      <c r="L174" s="2">
        <v>10367</v>
      </c>
      <c r="M174" s="2">
        <v>12015</v>
      </c>
      <c r="N174" s="2">
        <v>1.1040000000000001</v>
      </c>
      <c r="O174" s="2">
        <v>1.026</v>
      </c>
      <c r="P174" s="2">
        <v>10951</v>
      </c>
      <c r="Q174" s="2">
        <v>12327</v>
      </c>
      <c r="R174" s="2">
        <v>12495.66</v>
      </c>
      <c r="S174" s="2">
        <v>9455.9599999999991</v>
      </c>
      <c r="T174" s="2">
        <v>5984.67</v>
      </c>
      <c r="U174" s="2">
        <v>0</v>
      </c>
      <c r="V174" s="2">
        <v>27936.29</v>
      </c>
      <c r="W174" s="2">
        <v>12495.66</v>
      </c>
      <c r="X174" s="2">
        <v>9455.9599999999991</v>
      </c>
      <c r="Y174" s="2">
        <v>5984.67</v>
      </c>
      <c r="Z174" s="2">
        <v>0</v>
      </c>
      <c r="AA174" s="2">
        <v>27936.29</v>
      </c>
      <c r="AB174" s="2">
        <v>136839973</v>
      </c>
      <c r="AC174" s="2">
        <v>95212061</v>
      </c>
      <c r="AD174" s="2">
        <v>62043074</v>
      </c>
      <c r="AE174" s="2">
        <v>0</v>
      </c>
      <c r="AF174" s="2">
        <v>294095108</v>
      </c>
      <c r="AG174" s="2">
        <v>0.90049999999999997</v>
      </c>
      <c r="AH174" s="2">
        <v>0.2</v>
      </c>
      <c r="AI174" s="2">
        <v>24644879</v>
      </c>
      <c r="AJ174" s="2">
        <v>17147692</v>
      </c>
      <c r="AK174" s="2">
        <v>11173958</v>
      </c>
      <c r="AL174" s="2">
        <v>0</v>
      </c>
      <c r="AM174" s="2">
        <v>52966529</v>
      </c>
      <c r="AN174" s="2">
        <v>0.90049999999999997</v>
      </c>
      <c r="AO174" s="2">
        <v>0.35049999999999998</v>
      </c>
      <c r="AP174" s="2">
        <v>0.65</v>
      </c>
      <c r="AQ174" s="2">
        <v>31175567</v>
      </c>
      <c r="AR174" s="2">
        <v>21691688</v>
      </c>
      <c r="AS174" s="2">
        <v>14134963</v>
      </c>
      <c r="AT174" s="2">
        <v>0</v>
      </c>
      <c r="AU174" s="2">
        <v>67002218</v>
      </c>
      <c r="AV174" s="2">
        <v>414063855</v>
      </c>
      <c r="AW174" s="2">
        <v>0</v>
      </c>
      <c r="AX174" s="2">
        <v>6647597</v>
      </c>
      <c r="AY174" s="2">
        <v>2450168</v>
      </c>
      <c r="AZ174" s="2">
        <v>2651572</v>
      </c>
      <c r="BA174" s="2">
        <v>0</v>
      </c>
      <c r="BB174" s="2">
        <v>0</v>
      </c>
      <c r="BC174" s="2">
        <v>0</v>
      </c>
      <c r="BD174" s="2">
        <v>2813</v>
      </c>
      <c r="BE174" s="2">
        <v>3044</v>
      </c>
      <c r="BF174" s="2">
        <v>847.27</v>
      </c>
      <c r="BG174" s="2">
        <v>2579090</v>
      </c>
      <c r="BH174" s="2">
        <v>11878259</v>
      </c>
      <c r="BI174" s="2">
        <v>425942114</v>
      </c>
      <c r="BJ174" s="2">
        <v>0</v>
      </c>
      <c r="BK174" s="2">
        <v>425942114</v>
      </c>
      <c r="BL174" s="2">
        <v>27460304</v>
      </c>
      <c r="BM174" s="2">
        <v>398481810</v>
      </c>
      <c r="BN174" s="2">
        <v>93558243</v>
      </c>
      <c r="BO174" s="2">
        <v>304923567</v>
      </c>
      <c r="BP174" s="2">
        <v>5135.66</v>
      </c>
      <c r="BQ174" s="2">
        <v>27936.29</v>
      </c>
      <c r="BR174" s="2">
        <v>143471287</v>
      </c>
      <c r="BS174" s="2">
        <v>0</v>
      </c>
      <c r="BT174" s="2">
        <v>0</v>
      </c>
      <c r="BU174" s="2">
        <v>27460304</v>
      </c>
      <c r="BV174" s="2">
        <v>93558243</v>
      </c>
      <c r="BW174" s="2">
        <v>22452740</v>
      </c>
      <c r="BX174" s="2">
        <v>39117261</v>
      </c>
      <c r="BY174" s="2">
        <v>61570001</v>
      </c>
      <c r="BZ174" s="2">
        <v>0</v>
      </c>
      <c r="CA174" s="2">
        <v>304923567</v>
      </c>
      <c r="CB174" s="2" t="b">
        <v>0</v>
      </c>
      <c r="CC174" s="2">
        <v>0</v>
      </c>
      <c r="CD174" s="2">
        <v>15418.19</v>
      </c>
      <c r="CE174" s="2">
        <v>14176.4</v>
      </c>
      <c r="CF174" s="2">
        <v>14595.96</v>
      </c>
      <c r="CG174" s="2">
        <v>17355.490000000002</v>
      </c>
      <c r="CH174" s="4">
        <v>45327.529872685183</v>
      </c>
      <c r="CI174" s="4">
        <v>73415</v>
      </c>
    </row>
    <row r="175" spans="1:87" x14ac:dyDescent="0.35">
      <c r="A175" s="5">
        <v>236</v>
      </c>
      <c r="B175" s="3" t="s">
        <v>353</v>
      </c>
      <c r="C175" s="3" t="s">
        <v>358</v>
      </c>
      <c r="D175" s="2" t="s">
        <v>359</v>
      </c>
      <c r="E175" s="2">
        <v>9166</v>
      </c>
      <c r="F175" s="2">
        <v>9304</v>
      </c>
      <c r="G175" s="2">
        <v>9580</v>
      </c>
      <c r="H175" s="2">
        <v>11102</v>
      </c>
      <c r="I175" s="2">
        <v>1.0822000000000001</v>
      </c>
      <c r="J175" s="2">
        <v>9919</v>
      </c>
      <c r="K175" s="2">
        <v>10069</v>
      </c>
      <c r="L175" s="2">
        <v>10367</v>
      </c>
      <c r="M175" s="2">
        <v>12015</v>
      </c>
      <c r="N175" s="2">
        <v>1.1040000000000001</v>
      </c>
      <c r="O175" s="2">
        <v>1.026</v>
      </c>
      <c r="P175" s="2">
        <v>10951</v>
      </c>
      <c r="Q175" s="2">
        <v>12327</v>
      </c>
      <c r="R175" s="2">
        <v>882.33</v>
      </c>
      <c r="S175" s="2">
        <v>581.1</v>
      </c>
      <c r="T175" s="2">
        <v>359.25</v>
      </c>
      <c r="U175" s="2">
        <v>0</v>
      </c>
      <c r="V175" s="2">
        <v>1822.68</v>
      </c>
      <c r="W175" s="2">
        <v>882.33</v>
      </c>
      <c r="X175" s="2">
        <v>581.1</v>
      </c>
      <c r="Y175" s="2">
        <v>359.25</v>
      </c>
      <c r="Z175" s="2">
        <v>0</v>
      </c>
      <c r="AA175" s="2">
        <v>1822.68</v>
      </c>
      <c r="AB175" s="2">
        <v>9662396</v>
      </c>
      <c r="AC175" s="2">
        <v>5851096</v>
      </c>
      <c r="AD175" s="2">
        <v>3724345</v>
      </c>
      <c r="AE175" s="2">
        <v>0</v>
      </c>
      <c r="AF175" s="2">
        <v>19237837</v>
      </c>
      <c r="AG175" s="2">
        <v>0.95330000000000004</v>
      </c>
      <c r="AH175" s="2">
        <v>0.2</v>
      </c>
      <c r="AI175" s="2">
        <v>1842232</v>
      </c>
      <c r="AJ175" s="2">
        <v>1115570</v>
      </c>
      <c r="AK175" s="2">
        <v>710084</v>
      </c>
      <c r="AL175" s="2">
        <v>0</v>
      </c>
      <c r="AM175" s="2">
        <v>3667886</v>
      </c>
      <c r="AN175" s="2">
        <v>0.95330000000000004</v>
      </c>
      <c r="AO175" s="2">
        <v>0.40329999999999999</v>
      </c>
      <c r="AP175" s="2">
        <v>0.65</v>
      </c>
      <c r="AQ175" s="2">
        <v>2532949</v>
      </c>
      <c r="AR175" s="2">
        <v>1533836</v>
      </c>
      <c r="AS175" s="2">
        <v>976318</v>
      </c>
      <c r="AT175" s="2">
        <v>0</v>
      </c>
      <c r="AU175" s="2">
        <v>5043103</v>
      </c>
      <c r="AV175" s="2">
        <v>27948826</v>
      </c>
      <c r="AW175" s="2">
        <v>0</v>
      </c>
      <c r="AX175" s="2">
        <v>6171</v>
      </c>
      <c r="AY175" s="2">
        <v>190575</v>
      </c>
      <c r="AZ175" s="2">
        <v>206240</v>
      </c>
      <c r="BA175" s="2">
        <v>0</v>
      </c>
      <c r="BB175" s="2">
        <v>0</v>
      </c>
      <c r="BC175" s="2">
        <v>0</v>
      </c>
      <c r="BD175" s="2">
        <v>2813</v>
      </c>
      <c r="BE175" s="2">
        <v>3044</v>
      </c>
      <c r="BF175" s="2">
        <v>48.62</v>
      </c>
      <c r="BG175" s="2">
        <v>147999</v>
      </c>
      <c r="BH175" s="2">
        <v>360410</v>
      </c>
      <c r="BI175" s="2">
        <v>28309236</v>
      </c>
      <c r="BJ175" s="2">
        <v>0</v>
      </c>
      <c r="BK175" s="2">
        <v>28309236</v>
      </c>
      <c r="BL175" s="2">
        <v>6239421</v>
      </c>
      <c r="BM175" s="2">
        <v>22069815</v>
      </c>
      <c r="BN175" s="2">
        <v>6244282</v>
      </c>
      <c r="BO175" s="2">
        <v>15825533</v>
      </c>
      <c r="BP175" s="2">
        <v>5253.57</v>
      </c>
      <c r="BQ175" s="2">
        <v>1822.68</v>
      </c>
      <c r="BR175" s="2">
        <v>9575577</v>
      </c>
      <c r="BS175" s="2">
        <v>0</v>
      </c>
      <c r="BT175" s="2">
        <v>0</v>
      </c>
      <c r="BU175" s="2">
        <v>6239421</v>
      </c>
      <c r="BV175" s="2">
        <v>6244282</v>
      </c>
      <c r="BW175" s="2">
        <v>0</v>
      </c>
      <c r="BX175" s="2">
        <v>1542954</v>
      </c>
      <c r="BY175" s="2">
        <v>1542954</v>
      </c>
      <c r="BZ175" s="2">
        <v>0</v>
      </c>
      <c r="CA175" s="2">
        <v>15825533</v>
      </c>
      <c r="CB175" s="2" t="b">
        <v>0</v>
      </c>
      <c r="CC175" s="2">
        <v>0</v>
      </c>
      <c r="CD175" s="2">
        <v>15909.67</v>
      </c>
      <c r="CE175" s="2">
        <v>14628.29</v>
      </c>
      <c r="CF175" s="2">
        <v>15061.23</v>
      </c>
      <c r="CG175" s="2">
        <v>17908.73</v>
      </c>
      <c r="CH175" s="4">
        <v>45327.52988425926</v>
      </c>
      <c r="CI175" s="4">
        <v>73415</v>
      </c>
    </row>
    <row r="176" spans="1:87" x14ac:dyDescent="0.35">
      <c r="A176" s="5">
        <v>238</v>
      </c>
      <c r="B176" s="3" t="s">
        <v>353</v>
      </c>
      <c r="C176" s="3" t="s">
        <v>360</v>
      </c>
      <c r="D176" s="2" t="s">
        <v>361</v>
      </c>
      <c r="E176" s="2">
        <v>9166</v>
      </c>
      <c r="F176" s="2">
        <v>9304</v>
      </c>
      <c r="G176" s="2">
        <v>9580</v>
      </c>
      <c r="H176" s="2">
        <v>11102</v>
      </c>
      <c r="I176" s="2">
        <v>1.0822000000000001</v>
      </c>
      <c r="J176" s="2">
        <v>9919</v>
      </c>
      <c r="K176" s="2">
        <v>10069</v>
      </c>
      <c r="L176" s="2">
        <v>10367</v>
      </c>
      <c r="M176" s="2">
        <v>12015</v>
      </c>
      <c r="N176" s="2">
        <v>1.1040000000000001</v>
      </c>
      <c r="O176" s="2">
        <v>1.026</v>
      </c>
      <c r="P176" s="2">
        <v>10951</v>
      </c>
      <c r="Q176" s="2">
        <v>12327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10.58</v>
      </c>
      <c r="X176" s="2">
        <v>4.4400000000000004</v>
      </c>
      <c r="Y176" s="2">
        <v>1.7</v>
      </c>
      <c r="Z176" s="2">
        <v>0</v>
      </c>
      <c r="AA176" s="2">
        <v>16.72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0.44440000000000002</v>
      </c>
      <c r="AH176" s="2">
        <v>0.2</v>
      </c>
      <c r="AI176" s="2">
        <v>10298</v>
      </c>
      <c r="AJ176" s="2">
        <v>3974</v>
      </c>
      <c r="AK176" s="2">
        <v>1566</v>
      </c>
      <c r="AL176" s="2">
        <v>0</v>
      </c>
      <c r="AM176" s="2">
        <v>15838</v>
      </c>
      <c r="AN176" s="2">
        <v>0.44440000000000002</v>
      </c>
      <c r="AO176" s="2">
        <v>0</v>
      </c>
      <c r="AP176" s="2">
        <v>0.65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15838</v>
      </c>
      <c r="AW176" s="2">
        <v>277425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2813</v>
      </c>
      <c r="BE176" s="2">
        <v>3044</v>
      </c>
      <c r="BF176" s="2">
        <v>0</v>
      </c>
      <c r="BG176" s="2">
        <v>0</v>
      </c>
      <c r="BH176" s="2">
        <v>277425</v>
      </c>
      <c r="BI176" s="2">
        <v>293263</v>
      </c>
      <c r="BJ176" s="2">
        <v>0</v>
      </c>
      <c r="BK176" s="2">
        <v>293263</v>
      </c>
      <c r="BL176" s="2">
        <v>82609</v>
      </c>
      <c r="BM176" s="2">
        <v>210654</v>
      </c>
      <c r="BN176" s="2">
        <v>79576</v>
      </c>
      <c r="BO176" s="2">
        <v>131078</v>
      </c>
      <c r="BP176" s="2">
        <v>88.3</v>
      </c>
      <c r="BQ176" s="2">
        <v>16.72</v>
      </c>
      <c r="BR176" s="2">
        <v>1476</v>
      </c>
      <c r="BS176" s="2">
        <v>115949</v>
      </c>
      <c r="BT176" s="2">
        <v>0</v>
      </c>
      <c r="BU176" s="2">
        <v>82609</v>
      </c>
      <c r="BV176" s="2">
        <v>79576</v>
      </c>
      <c r="BW176" s="2">
        <v>0</v>
      </c>
      <c r="BX176" s="2">
        <v>15196</v>
      </c>
      <c r="BY176" s="2">
        <v>15196</v>
      </c>
      <c r="BZ176" s="2">
        <v>0</v>
      </c>
      <c r="CA176" s="2">
        <v>131078</v>
      </c>
      <c r="CB176" s="2" t="b">
        <v>0</v>
      </c>
      <c r="CC176" s="2">
        <v>0</v>
      </c>
      <c r="CD176" s="2">
        <v>11924.32</v>
      </c>
      <c r="CE176" s="2">
        <v>10963.93</v>
      </c>
      <c r="CF176" s="2">
        <v>11288.42</v>
      </c>
      <c r="CG176" s="2">
        <v>13422.62</v>
      </c>
      <c r="CH176" s="4">
        <v>45327.529907407406</v>
      </c>
      <c r="CI176" s="4">
        <v>73415</v>
      </c>
    </row>
    <row r="177" spans="1:87" x14ac:dyDescent="0.35">
      <c r="A177" s="5">
        <v>239</v>
      </c>
      <c r="B177" s="3" t="s">
        <v>353</v>
      </c>
      <c r="C177" s="3" t="s">
        <v>362</v>
      </c>
      <c r="D177" s="2" t="s">
        <v>363</v>
      </c>
      <c r="E177" s="2">
        <v>9166</v>
      </c>
      <c r="F177" s="2">
        <v>9304</v>
      </c>
      <c r="G177" s="2">
        <v>9580</v>
      </c>
      <c r="H177" s="2">
        <v>11102</v>
      </c>
      <c r="I177" s="2">
        <v>1.0822000000000001</v>
      </c>
      <c r="J177" s="2">
        <v>9919</v>
      </c>
      <c r="K177" s="2">
        <v>10069</v>
      </c>
      <c r="L177" s="2">
        <v>10367</v>
      </c>
      <c r="M177" s="2">
        <v>12015</v>
      </c>
      <c r="N177" s="2">
        <v>1.1040000000000001</v>
      </c>
      <c r="O177" s="2">
        <v>1.026</v>
      </c>
      <c r="P177" s="2">
        <v>10951</v>
      </c>
      <c r="Q177" s="2">
        <v>12327</v>
      </c>
      <c r="R177" s="2">
        <v>7952.75</v>
      </c>
      <c r="S177" s="2">
        <v>5925.14</v>
      </c>
      <c r="T177" s="2">
        <v>4210.59</v>
      </c>
      <c r="U177" s="2">
        <v>0</v>
      </c>
      <c r="V177" s="2">
        <v>18088.48</v>
      </c>
      <c r="W177" s="2">
        <v>7952.75</v>
      </c>
      <c r="X177" s="2">
        <v>5925.14</v>
      </c>
      <c r="Y177" s="2">
        <v>4210.59</v>
      </c>
      <c r="Z177" s="2">
        <v>0</v>
      </c>
      <c r="AA177" s="2">
        <v>18088.48</v>
      </c>
      <c r="AB177" s="2">
        <v>87090565</v>
      </c>
      <c r="AC177" s="2">
        <v>59660235</v>
      </c>
      <c r="AD177" s="2">
        <v>43651187</v>
      </c>
      <c r="AE177" s="2">
        <v>0</v>
      </c>
      <c r="AF177" s="2">
        <v>190401987</v>
      </c>
      <c r="AG177" s="2">
        <v>0.77380000000000004</v>
      </c>
      <c r="AH177" s="2">
        <v>0.2</v>
      </c>
      <c r="AI177" s="2">
        <v>13478136</v>
      </c>
      <c r="AJ177" s="2">
        <v>9233018</v>
      </c>
      <c r="AK177" s="2">
        <v>6755458</v>
      </c>
      <c r="AL177" s="2">
        <v>0</v>
      </c>
      <c r="AM177" s="2">
        <v>29466612</v>
      </c>
      <c r="AN177" s="2">
        <v>0.77380000000000004</v>
      </c>
      <c r="AO177" s="2">
        <v>0.2238</v>
      </c>
      <c r="AP177" s="2">
        <v>0.65</v>
      </c>
      <c r="AQ177" s="2">
        <v>12669065</v>
      </c>
      <c r="AR177" s="2">
        <v>8678774</v>
      </c>
      <c r="AS177" s="2">
        <v>6349938</v>
      </c>
      <c r="AT177" s="2">
        <v>0</v>
      </c>
      <c r="AU177" s="2">
        <v>27697777</v>
      </c>
      <c r="AV177" s="2">
        <v>247566376</v>
      </c>
      <c r="AW177" s="2">
        <v>0</v>
      </c>
      <c r="AX177" s="2">
        <v>0</v>
      </c>
      <c r="AY177" s="2">
        <v>434387</v>
      </c>
      <c r="AZ177" s="2">
        <v>470094</v>
      </c>
      <c r="BA177" s="2">
        <v>0</v>
      </c>
      <c r="BB177" s="2">
        <v>0</v>
      </c>
      <c r="BC177" s="2">
        <v>0</v>
      </c>
      <c r="BD177" s="2">
        <v>2813</v>
      </c>
      <c r="BE177" s="2">
        <v>3044</v>
      </c>
      <c r="BF177" s="2">
        <v>756.45</v>
      </c>
      <c r="BG177" s="2">
        <v>2302634</v>
      </c>
      <c r="BH177" s="2">
        <v>2772728</v>
      </c>
      <c r="BI177" s="2">
        <v>250339104</v>
      </c>
      <c r="BJ177" s="2">
        <v>0</v>
      </c>
      <c r="BK177" s="2">
        <v>250339104</v>
      </c>
      <c r="BL177" s="2">
        <v>20619383</v>
      </c>
      <c r="BM177" s="2">
        <v>229719721</v>
      </c>
      <c r="BN177" s="2">
        <v>66929600</v>
      </c>
      <c r="BO177" s="2">
        <v>162790121</v>
      </c>
      <c r="BP177" s="2">
        <v>5674.16</v>
      </c>
      <c r="BQ177" s="2">
        <v>18088.48</v>
      </c>
      <c r="BR177" s="2">
        <v>102636930</v>
      </c>
      <c r="BS177" s="2">
        <v>0</v>
      </c>
      <c r="BT177" s="2">
        <v>0</v>
      </c>
      <c r="BU177" s="2">
        <v>20619383</v>
      </c>
      <c r="BV177" s="2">
        <v>66929600</v>
      </c>
      <c r="BW177" s="2">
        <v>15087947</v>
      </c>
      <c r="BX177" s="2">
        <v>10898437</v>
      </c>
      <c r="BY177" s="2">
        <v>25986384</v>
      </c>
      <c r="BZ177" s="2">
        <v>0</v>
      </c>
      <c r="CA177" s="2">
        <v>162790121</v>
      </c>
      <c r="CB177" s="2" t="b">
        <v>0</v>
      </c>
      <c r="CC177" s="2">
        <v>0</v>
      </c>
      <c r="CD177" s="2">
        <v>14238.82</v>
      </c>
      <c r="CE177" s="2">
        <v>13092.02</v>
      </c>
      <c r="CF177" s="2">
        <v>13479.48</v>
      </c>
      <c r="CG177" s="2">
        <v>16027.94</v>
      </c>
      <c r="CH177" s="4">
        <v>45327.530300925922</v>
      </c>
      <c r="CI177" s="4">
        <v>73415</v>
      </c>
    </row>
    <row r="178" spans="1:87" x14ac:dyDescent="0.35">
      <c r="A178" s="5">
        <v>240</v>
      </c>
      <c r="B178" s="3" t="s">
        <v>353</v>
      </c>
      <c r="C178" s="3" t="s">
        <v>364</v>
      </c>
      <c r="D178" s="2" t="s">
        <v>365</v>
      </c>
      <c r="E178" s="2">
        <v>9166</v>
      </c>
      <c r="F178" s="2">
        <v>9304</v>
      </c>
      <c r="G178" s="2">
        <v>9580</v>
      </c>
      <c r="H178" s="2">
        <v>11102</v>
      </c>
      <c r="I178" s="2">
        <v>1.0822000000000001</v>
      </c>
      <c r="J178" s="2">
        <v>9919</v>
      </c>
      <c r="K178" s="2">
        <v>10069</v>
      </c>
      <c r="L178" s="2">
        <v>10367</v>
      </c>
      <c r="M178" s="2">
        <v>12015</v>
      </c>
      <c r="N178" s="2">
        <v>1.1040000000000001</v>
      </c>
      <c r="O178" s="2">
        <v>1.026</v>
      </c>
      <c r="P178" s="2">
        <v>10951</v>
      </c>
      <c r="Q178" s="2">
        <v>12327</v>
      </c>
      <c r="R178" s="2">
        <v>121.97</v>
      </c>
      <c r="S178" s="2">
        <v>106.42</v>
      </c>
      <c r="T178" s="2">
        <v>77.290000000000006</v>
      </c>
      <c r="U178" s="2">
        <v>0</v>
      </c>
      <c r="V178" s="2">
        <v>305.68</v>
      </c>
      <c r="W178" s="2">
        <v>121.97</v>
      </c>
      <c r="X178" s="2">
        <v>106.42</v>
      </c>
      <c r="Y178" s="2">
        <v>77.290000000000006</v>
      </c>
      <c r="Z178" s="2">
        <v>0</v>
      </c>
      <c r="AA178" s="2">
        <v>305.68</v>
      </c>
      <c r="AB178" s="2">
        <v>1335693</v>
      </c>
      <c r="AC178" s="2">
        <v>1071543</v>
      </c>
      <c r="AD178" s="2">
        <v>801265</v>
      </c>
      <c r="AE178" s="2">
        <v>0</v>
      </c>
      <c r="AF178" s="2">
        <v>3208501</v>
      </c>
      <c r="AG178" s="2">
        <v>0.95299999999999996</v>
      </c>
      <c r="AH178" s="2">
        <v>0.2</v>
      </c>
      <c r="AI178" s="2">
        <v>254583</v>
      </c>
      <c r="AJ178" s="2">
        <v>204236</v>
      </c>
      <c r="AK178" s="2">
        <v>152721</v>
      </c>
      <c r="AL178" s="2">
        <v>0</v>
      </c>
      <c r="AM178" s="2">
        <v>611540</v>
      </c>
      <c r="AN178" s="2">
        <v>0.95299999999999996</v>
      </c>
      <c r="AO178" s="2">
        <v>0.40300000000000002</v>
      </c>
      <c r="AP178" s="2">
        <v>0.65</v>
      </c>
      <c r="AQ178" s="2">
        <v>349885</v>
      </c>
      <c r="AR178" s="2">
        <v>280691</v>
      </c>
      <c r="AS178" s="2">
        <v>209891</v>
      </c>
      <c r="AT178" s="2">
        <v>0</v>
      </c>
      <c r="AU178" s="2">
        <v>840467</v>
      </c>
      <c r="AV178" s="2">
        <v>4660508</v>
      </c>
      <c r="AW178" s="2">
        <v>0</v>
      </c>
      <c r="AX178" s="2">
        <v>0</v>
      </c>
      <c r="AY178" s="2">
        <v>138342</v>
      </c>
      <c r="AZ178" s="2">
        <v>149714</v>
      </c>
      <c r="BA178" s="2">
        <v>0</v>
      </c>
      <c r="BB178" s="2">
        <v>0</v>
      </c>
      <c r="BC178" s="2">
        <v>0</v>
      </c>
      <c r="BD178" s="2">
        <v>2813</v>
      </c>
      <c r="BE178" s="2">
        <v>3044</v>
      </c>
      <c r="BF178" s="2">
        <v>4.54</v>
      </c>
      <c r="BG178" s="2">
        <v>13820</v>
      </c>
      <c r="BH178" s="2">
        <v>163534</v>
      </c>
      <c r="BI178" s="2">
        <v>4824042</v>
      </c>
      <c r="BJ178" s="2">
        <v>0</v>
      </c>
      <c r="BK178" s="2">
        <v>4824042</v>
      </c>
      <c r="BL178" s="2">
        <v>1074350</v>
      </c>
      <c r="BM178" s="2">
        <v>3749692</v>
      </c>
      <c r="BN178" s="2">
        <v>1006447</v>
      </c>
      <c r="BO178" s="2">
        <v>2743245</v>
      </c>
      <c r="BP178" s="2">
        <v>5089.87</v>
      </c>
      <c r="BQ178" s="2">
        <v>305.68</v>
      </c>
      <c r="BR178" s="2">
        <v>1555871</v>
      </c>
      <c r="BS178" s="2">
        <v>0</v>
      </c>
      <c r="BT178" s="2">
        <v>0</v>
      </c>
      <c r="BU178" s="2">
        <v>1074350</v>
      </c>
      <c r="BV178" s="2">
        <v>1006447</v>
      </c>
      <c r="BW178" s="2">
        <v>0</v>
      </c>
      <c r="BX178" s="2">
        <v>609429</v>
      </c>
      <c r="BY178" s="2">
        <v>609429</v>
      </c>
      <c r="BZ178" s="2">
        <v>0</v>
      </c>
      <c r="CA178" s="2">
        <v>2743245</v>
      </c>
      <c r="CB178" s="2" t="b">
        <v>0</v>
      </c>
      <c r="CC178" s="2">
        <v>0</v>
      </c>
      <c r="CD178" s="2">
        <v>15906.88</v>
      </c>
      <c r="CE178" s="2">
        <v>14625.73</v>
      </c>
      <c r="CF178" s="2">
        <v>15058.59</v>
      </c>
      <c r="CG178" s="2">
        <v>17905.580000000002</v>
      </c>
      <c r="CH178" s="4">
        <v>45327.529930555553</v>
      </c>
      <c r="CI178" s="4">
        <v>73415</v>
      </c>
    </row>
    <row r="179" spans="1:87" x14ac:dyDescent="0.35">
      <c r="A179" s="5">
        <v>241</v>
      </c>
      <c r="B179" s="3" t="s">
        <v>353</v>
      </c>
      <c r="C179" s="3" t="s">
        <v>366</v>
      </c>
      <c r="D179" s="2" t="s">
        <v>367</v>
      </c>
      <c r="E179" s="2">
        <v>9166</v>
      </c>
      <c r="F179" s="2">
        <v>9304</v>
      </c>
      <c r="G179" s="2">
        <v>9580</v>
      </c>
      <c r="H179" s="2">
        <v>11102</v>
      </c>
      <c r="I179" s="2">
        <v>1.0822000000000001</v>
      </c>
      <c r="J179" s="2">
        <v>9919</v>
      </c>
      <c r="K179" s="2">
        <v>10069</v>
      </c>
      <c r="L179" s="2">
        <v>10367</v>
      </c>
      <c r="M179" s="2">
        <v>12015</v>
      </c>
      <c r="N179" s="2">
        <v>1.1040000000000001</v>
      </c>
      <c r="O179" s="2">
        <v>1.026</v>
      </c>
      <c r="P179" s="2">
        <v>10951</v>
      </c>
      <c r="Q179" s="2">
        <v>12327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27.75</v>
      </c>
      <c r="X179" s="2">
        <v>18.71</v>
      </c>
      <c r="Y179" s="2">
        <v>14.04</v>
      </c>
      <c r="Z179" s="2">
        <v>0</v>
      </c>
      <c r="AA179" s="2">
        <v>60.5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0.67600000000000005</v>
      </c>
      <c r="AH179" s="2">
        <v>0.2</v>
      </c>
      <c r="AI179" s="2">
        <v>41086</v>
      </c>
      <c r="AJ179" s="2">
        <v>25470</v>
      </c>
      <c r="AK179" s="2">
        <v>19679</v>
      </c>
      <c r="AL179" s="2">
        <v>0</v>
      </c>
      <c r="AM179" s="2">
        <v>86235</v>
      </c>
      <c r="AN179" s="2">
        <v>0.67600000000000005</v>
      </c>
      <c r="AO179" s="2">
        <v>0.126</v>
      </c>
      <c r="AP179" s="2">
        <v>0.65</v>
      </c>
      <c r="AQ179" s="2">
        <v>24889</v>
      </c>
      <c r="AR179" s="2">
        <v>15429</v>
      </c>
      <c r="AS179" s="2">
        <v>11921</v>
      </c>
      <c r="AT179" s="2">
        <v>0</v>
      </c>
      <c r="AU179" s="2">
        <v>52239</v>
      </c>
      <c r="AV179" s="2">
        <v>138474</v>
      </c>
      <c r="AW179" s="2">
        <v>811724</v>
      </c>
      <c r="AX179" s="2">
        <v>0</v>
      </c>
      <c r="AY179" s="2">
        <v>44561</v>
      </c>
      <c r="AZ179" s="2">
        <v>48224</v>
      </c>
      <c r="BA179" s="2">
        <v>0</v>
      </c>
      <c r="BB179" s="2">
        <v>0</v>
      </c>
      <c r="BC179" s="2">
        <v>0</v>
      </c>
      <c r="BD179" s="2">
        <v>2813</v>
      </c>
      <c r="BE179" s="2">
        <v>3044</v>
      </c>
      <c r="BF179" s="2">
        <v>3.94</v>
      </c>
      <c r="BG179" s="2">
        <v>11993</v>
      </c>
      <c r="BH179" s="2">
        <v>871941</v>
      </c>
      <c r="BI179" s="2">
        <v>1010415</v>
      </c>
      <c r="BJ179" s="2">
        <v>0</v>
      </c>
      <c r="BK179" s="2">
        <v>1010415</v>
      </c>
      <c r="BL179" s="2">
        <v>272248</v>
      </c>
      <c r="BM179" s="2">
        <v>738167</v>
      </c>
      <c r="BN179" s="2">
        <v>217435</v>
      </c>
      <c r="BO179" s="2">
        <v>520732</v>
      </c>
      <c r="BP179" s="2">
        <v>110.33</v>
      </c>
      <c r="BQ179" s="2">
        <v>60.5</v>
      </c>
      <c r="BR179" s="2">
        <v>6675</v>
      </c>
      <c r="BS179" s="2">
        <v>473878</v>
      </c>
      <c r="BT179" s="2">
        <v>0</v>
      </c>
      <c r="BU179" s="2">
        <v>272248</v>
      </c>
      <c r="BV179" s="2">
        <v>217435</v>
      </c>
      <c r="BW179" s="2">
        <v>0</v>
      </c>
      <c r="BX179" s="2">
        <v>159815</v>
      </c>
      <c r="BY179" s="2">
        <v>159815</v>
      </c>
      <c r="BZ179" s="2">
        <v>0</v>
      </c>
      <c r="CA179" s="2">
        <v>520732</v>
      </c>
      <c r="CB179" s="2" t="b">
        <v>0</v>
      </c>
      <c r="CC179" s="2">
        <v>0</v>
      </c>
      <c r="CD179" s="2">
        <v>13328.46</v>
      </c>
      <c r="CE179" s="2">
        <v>12254.98</v>
      </c>
      <c r="CF179" s="2">
        <v>12617.68</v>
      </c>
      <c r="CG179" s="2">
        <v>15003.19</v>
      </c>
      <c r="CH179" s="4">
        <v>45327.529930555553</v>
      </c>
      <c r="CI179" s="4">
        <v>73415</v>
      </c>
    </row>
    <row r="180" spans="1:87" x14ac:dyDescent="0.35">
      <c r="A180" s="5">
        <v>242</v>
      </c>
      <c r="B180" s="3" t="s">
        <v>353</v>
      </c>
      <c r="C180" s="3" t="s">
        <v>368</v>
      </c>
      <c r="D180" s="2" t="s">
        <v>369</v>
      </c>
      <c r="E180" s="2">
        <v>9166</v>
      </c>
      <c r="F180" s="2">
        <v>9304</v>
      </c>
      <c r="G180" s="2">
        <v>9580</v>
      </c>
      <c r="H180" s="2">
        <v>11102</v>
      </c>
      <c r="I180" s="2">
        <v>1.0822000000000001</v>
      </c>
      <c r="J180" s="2">
        <v>9919</v>
      </c>
      <c r="K180" s="2">
        <v>10069</v>
      </c>
      <c r="L180" s="2">
        <v>10367</v>
      </c>
      <c r="M180" s="2">
        <v>12015</v>
      </c>
      <c r="N180" s="2">
        <v>1.1040000000000001</v>
      </c>
      <c r="O180" s="2">
        <v>1.026</v>
      </c>
      <c r="P180" s="2">
        <v>10951</v>
      </c>
      <c r="Q180" s="2">
        <v>12327</v>
      </c>
      <c r="R180" s="2">
        <v>1987.74</v>
      </c>
      <c r="S180" s="2">
        <v>1542.91</v>
      </c>
      <c r="T180" s="2">
        <v>972.96</v>
      </c>
      <c r="U180" s="2">
        <v>0</v>
      </c>
      <c r="V180" s="2">
        <v>4503.6099999999997</v>
      </c>
      <c r="W180" s="2">
        <v>1987.74</v>
      </c>
      <c r="X180" s="2">
        <v>1542.91</v>
      </c>
      <c r="Y180" s="2">
        <v>972.96</v>
      </c>
      <c r="Z180" s="2">
        <v>0</v>
      </c>
      <c r="AA180" s="2">
        <v>4503.6099999999997</v>
      </c>
      <c r="AB180" s="2">
        <v>21767741</v>
      </c>
      <c r="AC180" s="2">
        <v>15535561</v>
      </c>
      <c r="AD180" s="2">
        <v>10086676</v>
      </c>
      <c r="AE180" s="2">
        <v>0</v>
      </c>
      <c r="AF180" s="2">
        <v>47389978</v>
      </c>
      <c r="AG180" s="2">
        <v>0.85819999999999996</v>
      </c>
      <c r="AH180" s="2">
        <v>0.2</v>
      </c>
      <c r="AI180" s="2">
        <v>3736215</v>
      </c>
      <c r="AJ180" s="2">
        <v>2666524</v>
      </c>
      <c r="AK180" s="2">
        <v>1731277</v>
      </c>
      <c r="AL180" s="2">
        <v>0</v>
      </c>
      <c r="AM180" s="2">
        <v>8134016</v>
      </c>
      <c r="AN180" s="2">
        <v>0.85819999999999996</v>
      </c>
      <c r="AO180" s="2">
        <v>0.30819999999999997</v>
      </c>
      <c r="AP180" s="2">
        <v>0.65</v>
      </c>
      <c r="AQ180" s="2">
        <v>4360732</v>
      </c>
      <c r="AR180" s="2">
        <v>3112239</v>
      </c>
      <c r="AS180" s="2">
        <v>2020664</v>
      </c>
      <c r="AT180" s="2">
        <v>0</v>
      </c>
      <c r="AU180" s="2">
        <v>9493635</v>
      </c>
      <c r="AV180" s="2">
        <v>65017629</v>
      </c>
      <c r="AW180" s="2">
        <v>0</v>
      </c>
      <c r="AX180" s="2">
        <v>1867504</v>
      </c>
      <c r="AY180" s="2">
        <v>188776</v>
      </c>
      <c r="AZ180" s="2">
        <v>204293</v>
      </c>
      <c r="BA180" s="2">
        <v>0</v>
      </c>
      <c r="BB180" s="2">
        <v>0</v>
      </c>
      <c r="BC180" s="2">
        <v>0</v>
      </c>
      <c r="BD180" s="2">
        <v>2813</v>
      </c>
      <c r="BE180" s="2">
        <v>3044</v>
      </c>
      <c r="BF180" s="2">
        <v>109.98</v>
      </c>
      <c r="BG180" s="2">
        <v>334779</v>
      </c>
      <c r="BH180" s="2">
        <v>2406576</v>
      </c>
      <c r="BI180" s="2">
        <v>67424205</v>
      </c>
      <c r="BJ180" s="2">
        <v>0</v>
      </c>
      <c r="BK180" s="2">
        <v>67424205</v>
      </c>
      <c r="BL180" s="2">
        <v>3613962</v>
      </c>
      <c r="BM180" s="2">
        <v>63810243</v>
      </c>
      <c r="BN180" s="2">
        <v>15040826</v>
      </c>
      <c r="BO180" s="2">
        <v>48769417</v>
      </c>
      <c r="BP180" s="2">
        <v>5121.47</v>
      </c>
      <c r="BQ180" s="2">
        <v>4503.6099999999997</v>
      </c>
      <c r="BR180" s="2">
        <v>23065104</v>
      </c>
      <c r="BS180" s="2">
        <v>0</v>
      </c>
      <c r="BT180" s="2">
        <v>0</v>
      </c>
      <c r="BU180" s="2">
        <v>3613962</v>
      </c>
      <c r="BV180" s="2">
        <v>15040826</v>
      </c>
      <c r="BW180" s="2">
        <v>4410316</v>
      </c>
      <c r="BX180" s="2">
        <v>9564057</v>
      </c>
      <c r="BY180" s="2">
        <v>13974373</v>
      </c>
      <c r="BZ180" s="2">
        <v>0</v>
      </c>
      <c r="CA180" s="2">
        <v>48769417</v>
      </c>
      <c r="CB180" s="2" t="b">
        <v>0</v>
      </c>
      <c r="CC180" s="2">
        <v>0</v>
      </c>
      <c r="CD180" s="2">
        <v>15024.44</v>
      </c>
      <c r="CE180" s="2">
        <v>13814.37</v>
      </c>
      <c r="CF180" s="2">
        <v>14223.21</v>
      </c>
      <c r="CG180" s="2">
        <v>16912.27</v>
      </c>
      <c r="CH180" s="4">
        <v>45327.53</v>
      </c>
      <c r="CI180" s="4">
        <v>73415</v>
      </c>
    </row>
    <row r="181" spans="1:87" x14ac:dyDescent="0.35">
      <c r="A181" s="5">
        <v>243</v>
      </c>
      <c r="B181" s="3" t="s">
        <v>353</v>
      </c>
      <c r="C181" s="3" t="s">
        <v>370</v>
      </c>
      <c r="D181" s="2" t="s">
        <v>371</v>
      </c>
      <c r="E181" s="2">
        <v>9166</v>
      </c>
      <c r="F181" s="2">
        <v>9304</v>
      </c>
      <c r="G181" s="2">
        <v>9580</v>
      </c>
      <c r="H181" s="2">
        <v>11102</v>
      </c>
      <c r="I181" s="2">
        <v>1.0822000000000001</v>
      </c>
      <c r="J181" s="2">
        <v>9919</v>
      </c>
      <c r="K181" s="2">
        <v>10069</v>
      </c>
      <c r="L181" s="2">
        <v>10367</v>
      </c>
      <c r="M181" s="2">
        <v>12015</v>
      </c>
      <c r="N181" s="2">
        <v>1.1040000000000001</v>
      </c>
      <c r="O181" s="2">
        <v>1.026</v>
      </c>
      <c r="P181" s="2">
        <v>10951</v>
      </c>
      <c r="Q181" s="2">
        <v>12327</v>
      </c>
      <c r="R181" s="2">
        <v>0</v>
      </c>
      <c r="S181" s="2">
        <v>0</v>
      </c>
      <c r="T181" s="2">
        <v>0</v>
      </c>
      <c r="U181" s="2">
        <v>3959.51</v>
      </c>
      <c r="V181" s="2">
        <v>3959.51</v>
      </c>
      <c r="W181" s="2">
        <v>0</v>
      </c>
      <c r="X181" s="2">
        <v>0</v>
      </c>
      <c r="Y181" s="2">
        <v>0</v>
      </c>
      <c r="Z181" s="2">
        <v>3959.51</v>
      </c>
      <c r="AA181" s="2">
        <v>3959.51</v>
      </c>
      <c r="AB181" s="2">
        <v>0</v>
      </c>
      <c r="AC181" s="2">
        <v>0</v>
      </c>
      <c r="AD181" s="2">
        <v>0</v>
      </c>
      <c r="AE181" s="2">
        <v>48808880</v>
      </c>
      <c r="AF181" s="2">
        <v>48808880</v>
      </c>
      <c r="AG181" s="2">
        <v>0.91279999999999994</v>
      </c>
      <c r="AH181" s="2">
        <v>0.2</v>
      </c>
      <c r="AI181" s="2">
        <v>0</v>
      </c>
      <c r="AJ181" s="2">
        <v>0</v>
      </c>
      <c r="AK181" s="2">
        <v>0</v>
      </c>
      <c r="AL181" s="2">
        <v>8910549</v>
      </c>
      <c r="AM181" s="2">
        <v>8910549</v>
      </c>
      <c r="AN181" s="2">
        <v>0.91279999999999994</v>
      </c>
      <c r="AO181" s="2">
        <v>0.36280000000000001</v>
      </c>
      <c r="AP181" s="2">
        <v>0.65</v>
      </c>
      <c r="AQ181" s="2">
        <v>0</v>
      </c>
      <c r="AR181" s="2">
        <v>0</v>
      </c>
      <c r="AS181" s="2">
        <v>0</v>
      </c>
      <c r="AT181" s="2">
        <v>11510110</v>
      </c>
      <c r="AU181" s="2">
        <v>11510110</v>
      </c>
      <c r="AV181" s="2">
        <v>69229539</v>
      </c>
      <c r="AW181" s="2">
        <v>0</v>
      </c>
      <c r="AX181" s="2">
        <v>921926</v>
      </c>
      <c r="AY181" s="2">
        <v>277179</v>
      </c>
      <c r="AZ181" s="2">
        <v>299963</v>
      </c>
      <c r="BA181" s="2">
        <v>0</v>
      </c>
      <c r="BB181" s="2">
        <v>0</v>
      </c>
      <c r="BC181" s="2">
        <v>0</v>
      </c>
      <c r="BD181" s="2">
        <v>2813</v>
      </c>
      <c r="BE181" s="2">
        <v>3044</v>
      </c>
      <c r="BF181" s="2">
        <v>0</v>
      </c>
      <c r="BG181" s="2">
        <v>0</v>
      </c>
      <c r="BH181" s="2">
        <v>1221889</v>
      </c>
      <c r="BI181" s="2">
        <v>70451428</v>
      </c>
      <c r="BJ181" s="2">
        <v>0</v>
      </c>
      <c r="BK181" s="2">
        <v>70451428</v>
      </c>
      <c r="BL181" s="2">
        <v>9069317</v>
      </c>
      <c r="BM181" s="2">
        <v>61382111</v>
      </c>
      <c r="BN181" s="2">
        <v>15979668</v>
      </c>
      <c r="BO181" s="2">
        <v>45402443</v>
      </c>
      <c r="BP181" s="2">
        <v>6188.87</v>
      </c>
      <c r="BQ181" s="2">
        <v>3959.51</v>
      </c>
      <c r="BR181" s="2">
        <v>24504893</v>
      </c>
      <c r="BS181" s="2">
        <v>0</v>
      </c>
      <c r="BT181" s="2">
        <v>0</v>
      </c>
      <c r="BU181" s="2">
        <v>9069317</v>
      </c>
      <c r="BV181" s="2">
        <v>15979668</v>
      </c>
      <c r="BW181" s="2">
        <v>0</v>
      </c>
      <c r="BX181" s="2">
        <v>7080615</v>
      </c>
      <c r="BY181" s="2">
        <v>7080615</v>
      </c>
      <c r="BZ181" s="2">
        <v>0</v>
      </c>
      <c r="CA181" s="2">
        <v>45402443</v>
      </c>
      <c r="CB181" s="2" t="b">
        <v>0</v>
      </c>
      <c r="CC181" s="2">
        <v>0</v>
      </c>
      <c r="CD181" s="2">
        <v>15532.68</v>
      </c>
      <c r="CE181" s="2">
        <v>14281.67</v>
      </c>
      <c r="CF181" s="2">
        <v>14704.35</v>
      </c>
      <c r="CG181" s="2">
        <v>17484.37</v>
      </c>
      <c r="CH181" s="4">
        <v>45327.53</v>
      </c>
      <c r="CI181" s="4">
        <v>73415</v>
      </c>
    </row>
    <row r="182" spans="1:87" x14ac:dyDescent="0.35">
      <c r="A182" s="5">
        <v>244</v>
      </c>
      <c r="B182" s="3" t="s">
        <v>353</v>
      </c>
      <c r="C182" s="3" t="s">
        <v>372</v>
      </c>
      <c r="D182" s="2" t="s">
        <v>373</v>
      </c>
      <c r="E182" s="2">
        <v>9166</v>
      </c>
      <c r="F182" s="2">
        <v>9304</v>
      </c>
      <c r="G182" s="2">
        <v>9580</v>
      </c>
      <c r="H182" s="2">
        <v>11102</v>
      </c>
      <c r="I182" s="2">
        <v>1.0822000000000001</v>
      </c>
      <c r="J182" s="2">
        <v>9919</v>
      </c>
      <c r="K182" s="2">
        <v>10069</v>
      </c>
      <c r="L182" s="2">
        <v>10367</v>
      </c>
      <c r="M182" s="2">
        <v>12015</v>
      </c>
      <c r="N182" s="2">
        <v>1.1040000000000001</v>
      </c>
      <c r="O182" s="2">
        <v>1.026</v>
      </c>
      <c r="P182" s="2">
        <v>10951</v>
      </c>
      <c r="Q182" s="2">
        <v>12327</v>
      </c>
      <c r="R182" s="2">
        <v>105.25</v>
      </c>
      <c r="S182" s="2">
        <v>63.97</v>
      </c>
      <c r="T182" s="2">
        <v>51.1</v>
      </c>
      <c r="U182" s="2">
        <v>0</v>
      </c>
      <c r="V182" s="2">
        <v>220.32</v>
      </c>
      <c r="W182" s="2">
        <v>105.25</v>
      </c>
      <c r="X182" s="2">
        <v>63.97</v>
      </c>
      <c r="Y182" s="2">
        <v>51.1</v>
      </c>
      <c r="Z182" s="2">
        <v>0</v>
      </c>
      <c r="AA182" s="2">
        <v>220.32</v>
      </c>
      <c r="AB182" s="2">
        <v>1152593</v>
      </c>
      <c r="AC182" s="2">
        <v>644114</v>
      </c>
      <c r="AD182" s="2">
        <v>529754</v>
      </c>
      <c r="AE182" s="2">
        <v>0</v>
      </c>
      <c r="AF182" s="2">
        <v>2326461</v>
      </c>
      <c r="AG182" s="2">
        <v>0.92869999999999997</v>
      </c>
      <c r="AH182" s="2">
        <v>0.2</v>
      </c>
      <c r="AI182" s="2">
        <v>214083</v>
      </c>
      <c r="AJ182" s="2">
        <v>119638</v>
      </c>
      <c r="AK182" s="2">
        <v>98396</v>
      </c>
      <c r="AL182" s="2">
        <v>0</v>
      </c>
      <c r="AM182" s="2">
        <v>432117</v>
      </c>
      <c r="AN182" s="2">
        <v>0.92869999999999997</v>
      </c>
      <c r="AO182" s="2">
        <v>0.37869999999999998</v>
      </c>
      <c r="AP182" s="2">
        <v>0.65</v>
      </c>
      <c r="AQ182" s="2">
        <v>283716</v>
      </c>
      <c r="AR182" s="2">
        <v>158552</v>
      </c>
      <c r="AS182" s="2">
        <v>130402</v>
      </c>
      <c r="AT182" s="2">
        <v>0</v>
      </c>
      <c r="AU182" s="2">
        <v>572670</v>
      </c>
      <c r="AV182" s="2">
        <v>3331248</v>
      </c>
      <c r="AW182" s="2">
        <v>0</v>
      </c>
      <c r="AX182" s="2">
        <v>0</v>
      </c>
      <c r="AY182" s="2">
        <v>58429</v>
      </c>
      <c r="AZ182" s="2">
        <v>63232</v>
      </c>
      <c r="BA182" s="2">
        <v>0</v>
      </c>
      <c r="BB182" s="2">
        <v>0</v>
      </c>
      <c r="BC182" s="2">
        <v>0</v>
      </c>
      <c r="BD182" s="2">
        <v>2813</v>
      </c>
      <c r="BE182" s="2">
        <v>3044</v>
      </c>
      <c r="BF182" s="2">
        <v>10.45</v>
      </c>
      <c r="BG182" s="2">
        <v>31810</v>
      </c>
      <c r="BH182" s="2">
        <v>95042</v>
      </c>
      <c r="BI182" s="2">
        <v>3426290</v>
      </c>
      <c r="BJ182" s="2">
        <v>0</v>
      </c>
      <c r="BK182" s="2">
        <v>3426290</v>
      </c>
      <c r="BL182" s="2">
        <v>611483</v>
      </c>
      <c r="BM182" s="2">
        <v>2814807</v>
      </c>
      <c r="BN182" s="2">
        <v>784648</v>
      </c>
      <c r="BO182" s="2">
        <v>2030159</v>
      </c>
      <c r="BP182" s="2">
        <v>5461.39</v>
      </c>
      <c r="BQ182" s="2">
        <v>220.32</v>
      </c>
      <c r="BR182" s="2">
        <v>1203253</v>
      </c>
      <c r="BS182" s="2">
        <v>0</v>
      </c>
      <c r="BT182" s="2">
        <v>0</v>
      </c>
      <c r="BU182" s="2">
        <v>611483</v>
      </c>
      <c r="BV182" s="2">
        <v>784648</v>
      </c>
      <c r="BW182" s="2">
        <v>0</v>
      </c>
      <c r="BX182" s="2">
        <v>244101</v>
      </c>
      <c r="BY182" s="2">
        <v>244101</v>
      </c>
      <c r="BZ182" s="2">
        <v>0</v>
      </c>
      <c r="CA182" s="2">
        <v>2030159</v>
      </c>
      <c r="CB182" s="2" t="b">
        <v>0</v>
      </c>
      <c r="CC182" s="2">
        <v>0</v>
      </c>
      <c r="CD182" s="2">
        <v>15680.68</v>
      </c>
      <c r="CE182" s="2">
        <v>14417.75</v>
      </c>
      <c r="CF182" s="2">
        <v>14844.46</v>
      </c>
      <c r="CG182" s="2">
        <v>17650.97</v>
      </c>
      <c r="CH182" s="4">
        <v>45327.53</v>
      </c>
      <c r="CI182" s="4">
        <v>73415</v>
      </c>
    </row>
    <row r="183" spans="1:87" x14ac:dyDescent="0.35">
      <c r="A183" s="5">
        <v>245</v>
      </c>
      <c r="B183" s="3" t="s">
        <v>353</v>
      </c>
      <c r="C183" s="3" t="s">
        <v>374</v>
      </c>
      <c r="D183" s="2" t="s">
        <v>375</v>
      </c>
      <c r="E183" s="2">
        <v>9166</v>
      </c>
      <c r="F183" s="2">
        <v>9304</v>
      </c>
      <c r="G183" s="2">
        <v>9580</v>
      </c>
      <c r="H183" s="2">
        <v>11102</v>
      </c>
      <c r="I183" s="2">
        <v>1.0822000000000001</v>
      </c>
      <c r="J183" s="2">
        <v>9919</v>
      </c>
      <c r="K183" s="2">
        <v>10069</v>
      </c>
      <c r="L183" s="2">
        <v>10367</v>
      </c>
      <c r="M183" s="2">
        <v>12015</v>
      </c>
      <c r="N183" s="2">
        <v>1.1040000000000001</v>
      </c>
      <c r="O183" s="2">
        <v>1.026</v>
      </c>
      <c r="P183" s="2">
        <v>10951</v>
      </c>
      <c r="Q183" s="2">
        <v>12327</v>
      </c>
      <c r="R183" s="2">
        <v>483.34</v>
      </c>
      <c r="S183" s="2">
        <v>333.34</v>
      </c>
      <c r="T183" s="2">
        <v>217.11</v>
      </c>
      <c r="U183" s="2">
        <v>0</v>
      </c>
      <c r="V183" s="2">
        <v>1033.79</v>
      </c>
      <c r="W183" s="2">
        <v>483.34</v>
      </c>
      <c r="X183" s="2">
        <v>333.34</v>
      </c>
      <c r="Y183" s="2">
        <v>217.11</v>
      </c>
      <c r="Z183" s="2">
        <v>0</v>
      </c>
      <c r="AA183" s="2">
        <v>1033.79</v>
      </c>
      <c r="AB183" s="2">
        <v>5293056</v>
      </c>
      <c r="AC183" s="2">
        <v>3356400</v>
      </c>
      <c r="AD183" s="2">
        <v>2250779</v>
      </c>
      <c r="AE183" s="2">
        <v>0</v>
      </c>
      <c r="AF183" s="2">
        <v>10900235</v>
      </c>
      <c r="AG183" s="2">
        <v>0.92849999999999999</v>
      </c>
      <c r="AH183" s="2">
        <v>0.2</v>
      </c>
      <c r="AI183" s="2">
        <v>982921</v>
      </c>
      <c r="AJ183" s="2">
        <v>623284</v>
      </c>
      <c r="AK183" s="2">
        <v>417970</v>
      </c>
      <c r="AL183" s="2">
        <v>0</v>
      </c>
      <c r="AM183" s="2">
        <v>2024175</v>
      </c>
      <c r="AN183" s="2">
        <v>0.92849999999999999</v>
      </c>
      <c r="AO183" s="2">
        <v>0.3785</v>
      </c>
      <c r="AP183" s="2">
        <v>0.65</v>
      </c>
      <c r="AQ183" s="2">
        <v>1302224</v>
      </c>
      <c r="AR183" s="2">
        <v>825758</v>
      </c>
      <c r="AS183" s="2">
        <v>553748</v>
      </c>
      <c r="AT183" s="2">
        <v>0</v>
      </c>
      <c r="AU183" s="2">
        <v>2681730</v>
      </c>
      <c r="AV183" s="2">
        <v>15606140</v>
      </c>
      <c r="AW183" s="2">
        <v>0</v>
      </c>
      <c r="AX183" s="2">
        <v>0</v>
      </c>
      <c r="AY183" s="2">
        <v>80222</v>
      </c>
      <c r="AZ183" s="2">
        <v>86816</v>
      </c>
      <c r="BA183" s="2">
        <v>0</v>
      </c>
      <c r="BB183" s="2">
        <v>0</v>
      </c>
      <c r="BC183" s="2">
        <v>0</v>
      </c>
      <c r="BD183" s="2">
        <v>2813</v>
      </c>
      <c r="BE183" s="2">
        <v>3044</v>
      </c>
      <c r="BF183" s="2">
        <v>42.2</v>
      </c>
      <c r="BG183" s="2">
        <v>128457</v>
      </c>
      <c r="BH183" s="2">
        <v>215273</v>
      </c>
      <c r="BI183" s="2">
        <v>15821413</v>
      </c>
      <c r="BJ183" s="2">
        <v>0</v>
      </c>
      <c r="BK183" s="2">
        <v>15821413</v>
      </c>
      <c r="BL183" s="2">
        <v>1623539</v>
      </c>
      <c r="BM183" s="2">
        <v>14197874</v>
      </c>
      <c r="BN183" s="2">
        <v>3519496</v>
      </c>
      <c r="BO183" s="2">
        <v>10678378</v>
      </c>
      <c r="BP183" s="2">
        <v>5220.74</v>
      </c>
      <c r="BQ183" s="2">
        <v>1033.79</v>
      </c>
      <c r="BR183" s="2">
        <v>5397149</v>
      </c>
      <c r="BS183" s="2">
        <v>0</v>
      </c>
      <c r="BT183" s="2">
        <v>0</v>
      </c>
      <c r="BU183" s="2">
        <v>1623539</v>
      </c>
      <c r="BV183" s="2">
        <v>3519496</v>
      </c>
      <c r="BW183" s="2">
        <v>254114</v>
      </c>
      <c r="BX183" s="2">
        <v>1183338</v>
      </c>
      <c r="BY183" s="2">
        <v>1437452</v>
      </c>
      <c r="BZ183" s="2">
        <v>0</v>
      </c>
      <c r="CA183" s="2">
        <v>10678378</v>
      </c>
      <c r="CB183" s="2" t="b">
        <v>0</v>
      </c>
      <c r="CC183" s="2">
        <v>0</v>
      </c>
      <c r="CD183" s="2">
        <v>15678.82</v>
      </c>
      <c r="CE183" s="2">
        <v>14416.04</v>
      </c>
      <c r="CF183" s="2">
        <v>14842.69</v>
      </c>
      <c r="CG183" s="2">
        <v>17648.87</v>
      </c>
      <c r="CH183" s="4">
        <v>45327.530023148145</v>
      </c>
      <c r="CI183" s="4">
        <v>73415</v>
      </c>
    </row>
    <row r="184" spans="1:87" x14ac:dyDescent="0.35">
      <c r="A184" s="5">
        <v>246</v>
      </c>
      <c r="B184" s="3" t="s">
        <v>353</v>
      </c>
      <c r="C184" s="3" t="s">
        <v>376</v>
      </c>
      <c r="D184" s="2" t="s">
        <v>377</v>
      </c>
      <c r="E184" s="2">
        <v>9166</v>
      </c>
      <c r="F184" s="2">
        <v>9304</v>
      </c>
      <c r="G184" s="2">
        <v>9580</v>
      </c>
      <c r="H184" s="2">
        <v>11102</v>
      </c>
      <c r="I184" s="2">
        <v>1.0822000000000001</v>
      </c>
      <c r="J184" s="2">
        <v>9919</v>
      </c>
      <c r="K184" s="2">
        <v>10069</v>
      </c>
      <c r="L184" s="2">
        <v>10367</v>
      </c>
      <c r="M184" s="2">
        <v>12015</v>
      </c>
      <c r="N184" s="2">
        <v>1.1040000000000001</v>
      </c>
      <c r="O184" s="2">
        <v>1.026</v>
      </c>
      <c r="P184" s="2">
        <v>10951</v>
      </c>
      <c r="Q184" s="2">
        <v>12327</v>
      </c>
      <c r="R184" s="2">
        <v>71.400000000000006</v>
      </c>
      <c r="S184" s="2">
        <v>57.34</v>
      </c>
      <c r="T184" s="2">
        <v>35.9</v>
      </c>
      <c r="U184" s="2">
        <v>0</v>
      </c>
      <c r="V184" s="2">
        <v>164.64</v>
      </c>
      <c r="W184" s="2">
        <v>71.400000000000006</v>
      </c>
      <c r="X184" s="2">
        <v>57.34</v>
      </c>
      <c r="Y184" s="2">
        <v>35.9</v>
      </c>
      <c r="Z184" s="2">
        <v>0</v>
      </c>
      <c r="AA184" s="2">
        <v>164.64</v>
      </c>
      <c r="AB184" s="2">
        <v>781901</v>
      </c>
      <c r="AC184" s="2">
        <v>577356</v>
      </c>
      <c r="AD184" s="2">
        <v>372175</v>
      </c>
      <c r="AE184" s="2">
        <v>0</v>
      </c>
      <c r="AF184" s="2">
        <v>1731432</v>
      </c>
      <c r="AG184" s="2">
        <v>0.71430000000000005</v>
      </c>
      <c r="AH184" s="2">
        <v>0.2</v>
      </c>
      <c r="AI184" s="2">
        <v>111702</v>
      </c>
      <c r="AJ184" s="2">
        <v>82481</v>
      </c>
      <c r="AK184" s="2">
        <v>53169</v>
      </c>
      <c r="AL184" s="2">
        <v>0</v>
      </c>
      <c r="AM184" s="2">
        <v>247352</v>
      </c>
      <c r="AN184" s="2">
        <v>0.71430000000000005</v>
      </c>
      <c r="AO184" s="2">
        <v>0.1643</v>
      </c>
      <c r="AP184" s="2">
        <v>0.65</v>
      </c>
      <c r="AQ184" s="2">
        <v>83503</v>
      </c>
      <c r="AR184" s="2">
        <v>61659</v>
      </c>
      <c r="AS184" s="2">
        <v>39746</v>
      </c>
      <c r="AT184" s="2">
        <v>0</v>
      </c>
      <c r="AU184" s="2">
        <v>184908</v>
      </c>
      <c r="AV184" s="2">
        <v>2163692</v>
      </c>
      <c r="AW184" s="2">
        <v>0</v>
      </c>
      <c r="AX184" s="2">
        <v>0</v>
      </c>
      <c r="AY184" s="2">
        <v>26230</v>
      </c>
      <c r="AZ184" s="2">
        <v>28386</v>
      </c>
      <c r="BA184" s="2">
        <v>0</v>
      </c>
      <c r="BB184" s="2">
        <v>0</v>
      </c>
      <c r="BC184" s="2">
        <v>0</v>
      </c>
      <c r="BD184" s="2">
        <v>2813</v>
      </c>
      <c r="BE184" s="2">
        <v>3044</v>
      </c>
      <c r="BF184" s="2">
        <v>3.74</v>
      </c>
      <c r="BG184" s="2">
        <v>11385</v>
      </c>
      <c r="BH184" s="2">
        <v>39771</v>
      </c>
      <c r="BI184" s="2">
        <v>2203463</v>
      </c>
      <c r="BJ184" s="2">
        <v>0</v>
      </c>
      <c r="BK184" s="2">
        <v>2203463</v>
      </c>
      <c r="BL184" s="2">
        <v>269481</v>
      </c>
      <c r="BM184" s="2">
        <v>1933982</v>
      </c>
      <c r="BN184" s="2">
        <v>896351</v>
      </c>
      <c r="BO184" s="2">
        <v>1037631</v>
      </c>
      <c r="BP184" s="2">
        <v>8348.83</v>
      </c>
      <c r="BQ184" s="2">
        <v>164.64</v>
      </c>
      <c r="BR184" s="2">
        <v>1374551</v>
      </c>
      <c r="BS184" s="2">
        <v>0</v>
      </c>
      <c r="BT184" s="2">
        <v>0</v>
      </c>
      <c r="BU184" s="2">
        <v>269481</v>
      </c>
      <c r="BV184" s="2">
        <v>896351</v>
      </c>
      <c r="BW184" s="2">
        <v>208719</v>
      </c>
      <c r="BX184" s="2">
        <v>122871</v>
      </c>
      <c r="BY184" s="2">
        <v>331590</v>
      </c>
      <c r="BZ184" s="2">
        <v>0</v>
      </c>
      <c r="CA184" s="2">
        <v>1037631</v>
      </c>
      <c r="CB184" s="2" t="b">
        <v>0</v>
      </c>
      <c r="CC184" s="2">
        <v>0</v>
      </c>
      <c r="CD184" s="2">
        <v>13684.97</v>
      </c>
      <c r="CE184" s="2">
        <v>12582.78</v>
      </c>
      <c r="CF184" s="2">
        <v>12955.17</v>
      </c>
      <c r="CG184" s="2">
        <v>15404.5</v>
      </c>
      <c r="CH184" s="4">
        <v>45327.530023148145</v>
      </c>
      <c r="CI184" s="4">
        <v>73415</v>
      </c>
    </row>
    <row r="185" spans="1:87" x14ac:dyDescent="0.35">
      <c r="A185" s="5">
        <v>247</v>
      </c>
      <c r="B185" s="3" t="s">
        <v>353</v>
      </c>
      <c r="C185" s="3" t="s">
        <v>378</v>
      </c>
      <c r="D185" s="2" t="s">
        <v>379</v>
      </c>
      <c r="E185" s="2">
        <v>9166</v>
      </c>
      <c r="F185" s="2">
        <v>9304</v>
      </c>
      <c r="G185" s="2">
        <v>9580</v>
      </c>
      <c r="H185" s="2">
        <v>11102</v>
      </c>
      <c r="I185" s="2">
        <v>1.0822000000000001</v>
      </c>
      <c r="J185" s="2">
        <v>9919</v>
      </c>
      <c r="K185" s="2">
        <v>10069</v>
      </c>
      <c r="L185" s="2">
        <v>10367</v>
      </c>
      <c r="M185" s="2">
        <v>12015</v>
      </c>
      <c r="N185" s="2">
        <v>1.1040000000000001</v>
      </c>
      <c r="O185" s="2">
        <v>1.026</v>
      </c>
      <c r="P185" s="2">
        <v>10951</v>
      </c>
      <c r="Q185" s="2">
        <v>12327</v>
      </c>
      <c r="R185" s="2">
        <v>1124.75</v>
      </c>
      <c r="S185" s="2">
        <v>867.05</v>
      </c>
      <c r="T185" s="2">
        <v>566.37</v>
      </c>
      <c r="U185" s="2">
        <v>0</v>
      </c>
      <c r="V185" s="2">
        <v>2558.17</v>
      </c>
      <c r="W185" s="2">
        <v>1124.75</v>
      </c>
      <c r="X185" s="2">
        <v>867.05</v>
      </c>
      <c r="Y185" s="2">
        <v>566.37</v>
      </c>
      <c r="Z185" s="2">
        <v>0</v>
      </c>
      <c r="AA185" s="2">
        <v>2558.17</v>
      </c>
      <c r="AB185" s="2">
        <v>12317137</v>
      </c>
      <c r="AC185" s="2">
        <v>8730326</v>
      </c>
      <c r="AD185" s="2">
        <v>5871558</v>
      </c>
      <c r="AE185" s="2">
        <v>0</v>
      </c>
      <c r="AF185" s="2">
        <v>26919021</v>
      </c>
      <c r="AG185" s="2">
        <v>0.94889999999999997</v>
      </c>
      <c r="AH185" s="2">
        <v>0.2</v>
      </c>
      <c r="AI185" s="2">
        <v>2337546</v>
      </c>
      <c r="AJ185" s="2">
        <v>1656841</v>
      </c>
      <c r="AK185" s="2">
        <v>1114304</v>
      </c>
      <c r="AL185" s="2">
        <v>0</v>
      </c>
      <c r="AM185" s="2">
        <v>5108691</v>
      </c>
      <c r="AN185" s="2">
        <v>0.94889999999999997</v>
      </c>
      <c r="AO185" s="2">
        <v>0.39889999999999998</v>
      </c>
      <c r="AP185" s="2">
        <v>0.65</v>
      </c>
      <c r="AQ185" s="2">
        <v>3193649</v>
      </c>
      <c r="AR185" s="2">
        <v>2263643</v>
      </c>
      <c r="AS185" s="2">
        <v>1522407</v>
      </c>
      <c r="AT185" s="2">
        <v>0</v>
      </c>
      <c r="AU185" s="2">
        <v>6979699</v>
      </c>
      <c r="AV185" s="2">
        <v>39007411</v>
      </c>
      <c r="AW185" s="2">
        <v>0</v>
      </c>
      <c r="AX185" s="2">
        <v>0</v>
      </c>
      <c r="AY185" s="2">
        <v>146849</v>
      </c>
      <c r="AZ185" s="2">
        <v>158920</v>
      </c>
      <c r="BA185" s="2">
        <v>0</v>
      </c>
      <c r="BB185" s="2">
        <v>0</v>
      </c>
      <c r="BC185" s="2">
        <v>0</v>
      </c>
      <c r="BD185" s="2">
        <v>2813</v>
      </c>
      <c r="BE185" s="2">
        <v>3044</v>
      </c>
      <c r="BF185" s="2">
        <v>92.02</v>
      </c>
      <c r="BG185" s="2">
        <v>280109</v>
      </c>
      <c r="BH185" s="2">
        <v>439029</v>
      </c>
      <c r="BI185" s="2">
        <v>39446440</v>
      </c>
      <c r="BJ185" s="2">
        <v>0</v>
      </c>
      <c r="BK185" s="2">
        <v>39446440</v>
      </c>
      <c r="BL185" s="2">
        <v>2403631</v>
      </c>
      <c r="BM185" s="2">
        <v>37042809</v>
      </c>
      <c r="BN185" s="2">
        <v>8510932</v>
      </c>
      <c r="BO185" s="2">
        <v>28531877</v>
      </c>
      <c r="BP185" s="2">
        <v>5101.8900000000003</v>
      </c>
      <c r="BQ185" s="2">
        <v>2558.17</v>
      </c>
      <c r="BR185" s="2">
        <v>13051502</v>
      </c>
      <c r="BS185" s="2">
        <v>0</v>
      </c>
      <c r="BT185" s="2">
        <v>0</v>
      </c>
      <c r="BU185" s="2">
        <v>2403631</v>
      </c>
      <c r="BV185" s="2">
        <v>8510932</v>
      </c>
      <c r="BW185" s="2">
        <v>2136939</v>
      </c>
      <c r="BX185" s="2">
        <v>2291948</v>
      </c>
      <c r="BY185" s="2">
        <v>4428887</v>
      </c>
      <c r="BZ185" s="2">
        <v>0</v>
      </c>
      <c r="CA185" s="2">
        <v>28531877</v>
      </c>
      <c r="CB185" s="2" t="b">
        <v>0</v>
      </c>
      <c r="CC185" s="2">
        <v>0</v>
      </c>
      <c r="CD185" s="2">
        <v>15868.71</v>
      </c>
      <c r="CE185" s="2">
        <v>14590.64</v>
      </c>
      <c r="CF185" s="2">
        <v>15022.46</v>
      </c>
      <c r="CG185" s="2">
        <v>17862.62</v>
      </c>
      <c r="CH185" s="4">
        <v>45327.530034722222</v>
      </c>
      <c r="CI185" s="4">
        <v>73415</v>
      </c>
    </row>
    <row r="186" spans="1:87" x14ac:dyDescent="0.35">
      <c r="A186" s="5">
        <v>248</v>
      </c>
      <c r="B186" s="3" t="s">
        <v>353</v>
      </c>
      <c r="C186" s="3" t="s">
        <v>380</v>
      </c>
      <c r="D186" s="2" t="s">
        <v>381</v>
      </c>
      <c r="E186" s="2">
        <v>9166</v>
      </c>
      <c r="F186" s="2">
        <v>9304</v>
      </c>
      <c r="G186" s="2">
        <v>9580</v>
      </c>
      <c r="H186" s="2">
        <v>11102</v>
      </c>
      <c r="I186" s="2">
        <v>1.0822000000000001</v>
      </c>
      <c r="J186" s="2">
        <v>9919</v>
      </c>
      <c r="K186" s="2">
        <v>10069</v>
      </c>
      <c r="L186" s="2">
        <v>10367</v>
      </c>
      <c r="M186" s="2">
        <v>12015</v>
      </c>
      <c r="N186" s="2">
        <v>1.1040000000000001</v>
      </c>
      <c r="O186" s="2">
        <v>1.026</v>
      </c>
      <c r="P186" s="2">
        <v>10951</v>
      </c>
      <c r="Q186" s="2">
        <v>12327</v>
      </c>
      <c r="R186" s="2">
        <v>1332.85</v>
      </c>
      <c r="S186" s="2">
        <v>989.2</v>
      </c>
      <c r="T186" s="2">
        <v>641.09</v>
      </c>
      <c r="U186" s="2">
        <v>0</v>
      </c>
      <c r="V186" s="2">
        <v>2963.14</v>
      </c>
      <c r="W186" s="2">
        <v>1332.85</v>
      </c>
      <c r="X186" s="2">
        <v>989.2</v>
      </c>
      <c r="Y186" s="2">
        <v>641.09</v>
      </c>
      <c r="Z186" s="2">
        <v>0</v>
      </c>
      <c r="AA186" s="2">
        <v>2963.14</v>
      </c>
      <c r="AB186" s="2">
        <v>14596040</v>
      </c>
      <c r="AC186" s="2">
        <v>9960255</v>
      </c>
      <c r="AD186" s="2">
        <v>6646180</v>
      </c>
      <c r="AE186" s="2">
        <v>0</v>
      </c>
      <c r="AF186" s="2">
        <v>31202475</v>
      </c>
      <c r="AG186" s="2">
        <v>0.63070000000000004</v>
      </c>
      <c r="AH186" s="2">
        <v>0.2</v>
      </c>
      <c r="AI186" s="2">
        <v>1841145</v>
      </c>
      <c r="AJ186" s="2">
        <v>1256387</v>
      </c>
      <c r="AK186" s="2">
        <v>838349</v>
      </c>
      <c r="AL186" s="2">
        <v>0</v>
      </c>
      <c r="AM186" s="2">
        <v>3935881</v>
      </c>
      <c r="AN186" s="2">
        <v>0.63070000000000004</v>
      </c>
      <c r="AO186" s="2">
        <v>8.0699999999999994E-2</v>
      </c>
      <c r="AP186" s="2">
        <v>0.65</v>
      </c>
      <c r="AQ186" s="2">
        <v>765635</v>
      </c>
      <c r="AR186" s="2">
        <v>522465</v>
      </c>
      <c r="AS186" s="2">
        <v>348625</v>
      </c>
      <c r="AT186" s="2">
        <v>0</v>
      </c>
      <c r="AU186" s="2">
        <v>1636725</v>
      </c>
      <c r="AV186" s="2">
        <v>36775081</v>
      </c>
      <c r="AW186" s="2">
        <v>0</v>
      </c>
      <c r="AX186" s="2">
        <v>0</v>
      </c>
      <c r="AY186" s="2">
        <v>121420</v>
      </c>
      <c r="AZ186" s="2">
        <v>131401</v>
      </c>
      <c r="BA186" s="2">
        <v>0</v>
      </c>
      <c r="BB186" s="2">
        <v>0</v>
      </c>
      <c r="BC186" s="2">
        <v>0</v>
      </c>
      <c r="BD186" s="2">
        <v>2813</v>
      </c>
      <c r="BE186" s="2">
        <v>3044</v>
      </c>
      <c r="BF186" s="2">
        <v>129.13</v>
      </c>
      <c r="BG186" s="2">
        <v>393072</v>
      </c>
      <c r="BH186" s="2">
        <v>524473</v>
      </c>
      <c r="BI186" s="2">
        <v>37299554</v>
      </c>
      <c r="BJ186" s="2">
        <v>0</v>
      </c>
      <c r="BK186" s="2">
        <v>37299554</v>
      </c>
      <c r="BL186" s="2">
        <v>5844275</v>
      </c>
      <c r="BM186" s="2">
        <v>31455279</v>
      </c>
      <c r="BN186" s="2">
        <v>10006996</v>
      </c>
      <c r="BO186" s="2">
        <v>21448283</v>
      </c>
      <c r="BP186" s="2">
        <v>5178.84</v>
      </c>
      <c r="BQ186" s="2">
        <v>2963.14</v>
      </c>
      <c r="BR186" s="2">
        <v>15345628</v>
      </c>
      <c r="BS186" s="2">
        <v>0</v>
      </c>
      <c r="BT186" s="2">
        <v>0</v>
      </c>
      <c r="BU186" s="2">
        <v>5844275</v>
      </c>
      <c r="BV186" s="2">
        <v>10006996</v>
      </c>
      <c r="BW186" s="2">
        <v>0</v>
      </c>
      <c r="BX186" s="2">
        <v>2137424</v>
      </c>
      <c r="BY186" s="2">
        <v>2137424</v>
      </c>
      <c r="BZ186" s="2">
        <v>0</v>
      </c>
      <c r="CA186" s="2">
        <v>21448283</v>
      </c>
      <c r="CB186" s="2" t="b">
        <v>0</v>
      </c>
      <c r="CC186" s="2">
        <v>0</v>
      </c>
      <c r="CD186" s="2">
        <v>12906.79</v>
      </c>
      <c r="CE186" s="2">
        <v>11867.27</v>
      </c>
      <c r="CF186" s="2">
        <v>12218.49</v>
      </c>
      <c r="CG186" s="2">
        <v>14528.54</v>
      </c>
      <c r="CH186" s="4">
        <v>45327.530057870368</v>
      </c>
      <c r="CI186" s="4">
        <v>73415</v>
      </c>
    </row>
    <row r="187" spans="1:87" x14ac:dyDescent="0.35">
      <c r="A187" s="5">
        <v>249</v>
      </c>
      <c r="B187" s="3" t="s">
        <v>353</v>
      </c>
      <c r="C187" s="3" t="s">
        <v>382</v>
      </c>
      <c r="D187" s="2" t="s">
        <v>383</v>
      </c>
      <c r="E187" s="2">
        <v>9166</v>
      </c>
      <c r="F187" s="2">
        <v>9304</v>
      </c>
      <c r="G187" s="2">
        <v>9580</v>
      </c>
      <c r="H187" s="2">
        <v>11102</v>
      </c>
      <c r="I187" s="2">
        <v>1.0822000000000001</v>
      </c>
      <c r="J187" s="2">
        <v>9919</v>
      </c>
      <c r="K187" s="2">
        <v>10069</v>
      </c>
      <c r="L187" s="2">
        <v>10367</v>
      </c>
      <c r="M187" s="2">
        <v>12015</v>
      </c>
      <c r="N187" s="2">
        <v>1.1040000000000001</v>
      </c>
      <c r="O187" s="2">
        <v>1.026</v>
      </c>
      <c r="P187" s="2">
        <v>10951</v>
      </c>
      <c r="Q187" s="2">
        <v>12327</v>
      </c>
      <c r="R187" s="2">
        <v>86.32</v>
      </c>
      <c r="S187" s="2">
        <v>61.67</v>
      </c>
      <c r="T187" s="2">
        <v>38.6</v>
      </c>
      <c r="U187" s="2">
        <v>0</v>
      </c>
      <c r="V187" s="2">
        <v>186.59</v>
      </c>
      <c r="W187" s="2">
        <v>86.32</v>
      </c>
      <c r="X187" s="2">
        <v>61.67</v>
      </c>
      <c r="Y187" s="2">
        <v>38.6</v>
      </c>
      <c r="Z187" s="2">
        <v>0</v>
      </c>
      <c r="AA187" s="2">
        <v>186.59</v>
      </c>
      <c r="AB187" s="2">
        <v>945290</v>
      </c>
      <c r="AC187" s="2">
        <v>620955</v>
      </c>
      <c r="AD187" s="2">
        <v>400166</v>
      </c>
      <c r="AE187" s="2">
        <v>0</v>
      </c>
      <c r="AF187" s="2">
        <v>1966411</v>
      </c>
      <c r="AG187" s="2">
        <v>0.73640000000000005</v>
      </c>
      <c r="AH187" s="2">
        <v>0.2</v>
      </c>
      <c r="AI187" s="2">
        <v>139222</v>
      </c>
      <c r="AJ187" s="2">
        <v>91454</v>
      </c>
      <c r="AK187" s="2">
        <v>58936</v>
      </c>
      <c r="AL187" s="2">
        <v>0</v>
      </c>
      <c r="AM187" s="2">
        <v>289612</v>
      </c>
      <c r="AN187" s="2">
        <v>0.73640000000000005</v>
      </c>
      <c r="AO187" s="2">
        <v>0.18640000000000001</v>
      </c>
      <c r="AP187" s="2">
        <v>0.65</v>
      </c>
      <c r="AQ187" s="2">
        <v>114531</v>
      </c>
      <c r="AR187" s="2">
        <v>75235</v>
      </c>
      <c r="AS187" s="2">
        <v>48484</v>
      </c>
      <c r="AT187" s="2">
        <v>0</v>
      </c>
      <c r="AU187" s="2">
        <v>238250</v>
      </c>
      <c r="AV187" s="2">
        <v>2494273</v>
      </c>
      <c r="AW187" s="2">
        <v>0</v>
      </c>
      <c r="AX187" s="2">
        <v>0</v>
      </c>
      <c r="AY187" s="2">
        <v>76591</v>
      </c>
      <c r="AZ187" s="2">
        <v>82887</v>
      </c>
      <c r="BA187" s="2">
        <v>0</v>
      </c>
      <c r="BB187" s="2">
        <v>0</v>
      </c>
      <c r="BC187" s="2">
        <v>0</v>
      </c>
      <c r="BD187" s="2">
        <v>2813</v>
      </c>
      <c r="BE187" s="2">
        <v>3044</v>
      </c>
      <c r="BF187" s="2">
        <v>13</v>
      </c>
      <c r="BG187" s="2">
        <v>39572</v>
      </c>
      <c r="BH187" s="2">
        <v>122459</v>
      </c>
      <c r="BI187" s="2">
        <v>2616732</v>
      </c>
      <c r="BJ187" s="2">
        <v>0</v>
      </c>
      <c r="BK187" s="2">
        <v>2616732</v>
      </c>
      <c r="BL187" s="2">
        <v>3197181</v>
      </c>
      <c r="BM187" s="2">
        <v>0</v>
      </c>
      <c r="BN187" s="2">
        <v>37318</v>
      </c>
      <c r="BO187" s="2">
        <v>0</v>
      </c>
      <c r="BP187" s="2">
        <v>5191.7</v>
      </c>
      <c r="BQ187" s="2">
        <v>186.59</v>
      </c>
      <c r="BR187" s="2">
        <v>968719</v>
      </c>
      <c r="BS187" s="2">
        <v>0</v>
      </c>
      <c r="BT187" s="2">
        <v>0</v>
      </c>
      <c r="BU187" s="2">
        <v>3197181</v>
      </c>
      <c r="BV187" s="2">
        <v>37318</v>
      </c>
      <c r="BW187" s="2">
        <v>0</v>
      </c>
      <c r="BX187" s="2">
        <v>152886</v>
      </c>
      <c r="BY187" s="2">
        <v>152886</v>
      </c>
      <c r="BZ187" s="2">
        <v>152886</v>
      </c>
      <c r="CA187" s="2">
        <v>152886</v>
      </c>
      <c r="CB187" s="2" t="b">
        <v>1</v>
      </c>
      <c r="CC187" s="2">
        <v>580449</v>
      </c>
      <c r="CD187" s="2">
        <v>13890.69</v>
      </c>
      <c r="CE187" s="2">
        <v>12771.92</v>
      </c>
      <c r="CF187" s="2">
        <v>13149.92</v>
      </c>
      <c r="CG187" s="2">
        <v>15636.06</v>
      </c>
      <c r="CH187" s="4">
        <v>45327.530069444445</v>
      </c>
      <c r="CI187" s="4">
        <v>73415</v>
      </c>
    </row>
    <row r="188" spans="1:87" x14ac:dyDescent="0.35">
      <c r="A188" s="5">
        <v>250</v>
      </c>
      <c r="B188" s="3" t="s">
        <v>353</v>
      </c>
      <c r="C188" s="3" t="s">
        <v>384</v>
      </c>
      <c r="D188" s="2" t="s">
        <v>385</v>
      </c>
      <c r="E188" s="2">
        <v>9166</v>
      </c>
      <c r="F188" s="2">
        <v>9304</v>
      </c>
      <c r="G188" s="2">
        <v>9580</v>
      </c>
      <c r="H188" s="2">
        <v>11102</v>
      </c>
      <c r="I188" s="2">
        <v>1.0822000000000001</v>
      </c>
      <c r="J188" s="2">
        <v>9919</v>
      </c>
      <c r="K188" s="2">
        <v>10069</v>
      </c>
      <c r="L188" s="2">
        <v>10367</v>
      </c>
      <c r="M188" s="2">
        <v>12015</v>
      </c>
      <c r="N188" s="2">
        <v>1.1040000000000001</v>
      </c>
      <c r="O188" s="2">
        <v>1.026</v>
      </c>
      <c r="P188" s="2">
        <v>10951</v>
      </c>
      <c r="Q188" s="2">
        <v>12327</v>
      </c>
      <c r="R188" s="2">
        <v>3966.63</v>
      </c>
      <c r="S188" s="2">
        <v>2921.68</v>
      </c>
      <c r="T188" s="2">
        <v>1960.67</v>
      </c>
      <c r="U188" s="2">
        <v>0</v>
      </c>
      <c r="V188" s="2">
        <v>8848.98</v>
      </c>
      <c r="W188" s="2">
        <v>3966.63</v>
      </c>
      <c r="X188" s="2">
        <v>2921.68</v>
      </c>
      <c r="Y188" s="2">
        <v>1960.67</v>
      </c>
      <c r="Z188" s="2">
        <v>0</v>
      </c>
      <c r="AA188" s="2">
        <v>8848.98</v>
      </c>
      <c r="AB188" s="2">
        <v>43438565</v>
      </c>
      <c r="AC188" s="2">
        <v>29418396</v>
      </c>
      <c r="AD188" s="2">
        <v>20326266</v>
      </c>
      <c r="AE188" s="2">
        <v>0</v>
      </c>
      <c r="AF188" s="2">
        <v>93183227</v>
      </c>
      <c r="AG188" s="2">
        <v>0.94310000000000005</v>
      </c>
      <c r="AH188" s="2">
        <v>0.2</v>
      </c>
      <c r="AI188" s="2">
        <v>8193382</v>
      </c>
      <c r="AJ188" s="2">
        <v>5548898</v>
      </c>
      <c r="AK188" s="2">
        <v>3833940</v>
      </c>
      <c r="AL188" s="2">
        <v>0</v>
      </c>
      <c r="AM188" s="2">
        <v>17576220</v>
      </c>
      <c r="AN188" s="2">
        <v>0.94310000000000005</v>
      </c>
      <c r="AO188" s="2">
        <v>0.3931</v>
      </c>
      <c r="AP188" s="2">
        <v>0.65</v>
      </c>
      <c r="AQ188" s="2">
        <v>11099205</v>
      </c>
      <c r="AR188" s="2">
        <v>7516841</v>
      </c>
      <c r="AS188" s="2">
        <v>5193666</v>
      </c>
      <c r="AT188" s="2">
        <v>0</v>
      </c>
      <c r="AU188" s="2">
        <v>23809712</v>
      </c>
      <c r="AV188" s="2">
        <v>134569159</v>
      </c>
      <c r="AW188" s="2">
        <v>0</v>
      </c>
      <c r="AX188" s="2">
        <v>212241</v>
      </c>
      <c r="AY188" s="2">
        <v>286869</v>
      </c>
      <c r="AZ188" s="2">
        <v>310450</v>
      </c>
      <c r="BA188" s="2">
        <v>0</v>
      </c>
      <c r="BB188" s="2">
        <v>0</v>
      </c>
      <c r="BC188" s="2">
        <v>0</v>
      </c>
      <c r="BD188" s="2">
        <v>2813</v>
      </c>
      <c r="BE188" s="2">
        <v>3044</v>
      </c>
      <c r="BF188" s="2">
        <v>323.08999999999997</v>
      </c>
      <c r="BG188" s="2">
        <v>983486</v>
      </c>
      <c r="BH188" s="2">
        <v>1506177</v>
      </c>
      <c r="BI188" s="2">
        <v>136075336</v>
      </c>
      <c r="BJ188" s="2">
        <v>0</v>
      </c>
      <c r="BK188" s="2">
        <v>136075336</v>
      </c>
      <c r="BL188" s="2">
        <v>6151162</v>
      </c>
      <c r="BM188" s="2">
        <v>129924174</v>
      </c>
      <c r="BN188" s="2">
        <v>29676575</v>
      </c>
      <c r="BO188" s="2">
        <v>100247599</v>
      </c>
      <c r="BP188" s="2">
        <v>5142.8500000000004</v>
      </c>
      <c r="BQ188" s="2">
        <v>8848.98</v>
      </c>
      <c r="BR188" s="2">
        <v>45508977</v>
      </c>
      <c r="BS188" s="2">
        <v>0</v>
      </c>
      <c r="BT188" s="2">
        <v>0</v>
      </c>
      <c r="BU188" s="2">
        <v>6151162</v>
      </c>
      <c r="BV188" s="2">
        <v>29676575</v>
      </c>
      <c r="BW188" s="2">
        <v>9681240</v>
      </c>
      <c r="BX188" s="2">
        <v>6899521</v>
      </c>
      <c r="BY188" s="2">
        <v>16580761</v>
      </c>
      <c r="BZ188" s="2">
        <v>0</v>
      </c>
      <c r="CA188" s="2">
        <v>100247599</v>
      </c>
      <c r="CB188" s="2" t="b">
        <v>0</v>
      </c>
      <c r="CC188" s="2">
        <v>0</v>
      </c>
      <c r="CD188" s="2">
        <v>15814.72</v>
      </c>
      <c r="CE188" s="2">
        <v>14541</v>
      </c>
      <c r="CF188" s="2">
        <v>14971.35</v>
      </c>
      <c r="CG188" s="2">
        <v>17801.849999999999</v>
      </c>
      <c r="CH188" s="4">
        <v>45327.530081018522</v>
      </c>
      <c r="CI188" s="4">
        <v>73415</v>
      </c>
    </row>
    <row r="189" spans="1:87" x14ac:dyDescent="0.35">
      <c r="A189" s="5">
        <v>251</v>
      </c>
      <c r="B189" s="3" t="s">
        <v>353</v>
      </c>
      <c r="C189" s="3" t="s">
        <v>386</v>
      </c>
      <c r="D189" s="2" t="s">
        <v>387</v>
      </c>
      <c r="E189" s="2">
        <v>9166</v>
      </c>
      <c r="F189" s="2">
        <v>9304</v>
      </c>
      <c r="G189" s="2">
        <v>9580</v>
      </c>
      <c r="H189" s="2">
        <v>11102</v>
      </c>
      <c r="I189" s="2">
        <v>1.0822000000000001</v>
      </c>
      <c r="J189" s="2">
        <v>9919</v>
      </c>
      <c r="K189" s="2">
        <v>10069</v>
      </c>
      <c r="L189" s="2">
        <v>10367</v>
      </c>
      <c r="M189" s="2">
        <v>12015</v>
      </c>
      <c r="N189" s="2">
        <v>1.1040000000000001</v>
      </c>
      <c r="O189" s="2">
        <v>1.026</v>
      </c>
      <c r="P189" s="2">
        <v>10951</v>
      </c>
      <c r="Q189" s="2">
        <v>12327</v>
      </c>
      <c r="R189" s="2">
        <v>0</v>
      </c>
      <c r="S189" s="2">
        <v>0</v>
      </c>
      <c r="T189" s="2">
        <v>0</v>
      </c>
      <c r="U189" s="2">
        <v>39703.78</v>
      </c>
      <c r="V189" s="2">
        <v>39703.78</v>
      </c>
      <c r="W189" s="2">
        <v>0</v>
      </c>
      <c r="X189" s="2">
        <v>0</v>
      </c>
      <c r="Y189" s="2">
        <v>0</v>
      </c>
      <c r="Z189" s="2">
        <v>39703.78</v>
      </c>
      <c r="AA189" s="2">
        <v>39703.78</v>
      </c>
      <c r="AB189" s="2">
        <v>0</v>
      </c>
      <c r="AC189" s="2">
        <v>0</v>
      </c>
      <c r="AD189" s="2">
        <v>0</v>
      </c>
      <c r="AE189" s="2">
        <v>489428496</v>
      </c>
      <c r="AF189" s="2">
        <v>489428496</v>
      </c>
      <c r="AG189" s="2">
        <v>0.75470000000000004</v>
      </c>
      <c r="AH189" s="2">
        <v>0.2</v>
      </c>
      <c r="AI189" s="2">
        <v>0</v>
      </c>
      <c r="AJ189" s="2">
        <v>0</v>
      </c>
      <c r="AK189" s="2">
        <v>0</v>
      </c>
      <c r="AL189" s="2">
        <v>73874337</v>
      </c>
      <c r="AM189" s="2">
        <v>73874337</v>
      </c>
      <c r="AN189" s="2">
        <v>0.75470000000000004</v>
      </c>
      <c r="AO189" s="2">
        <v>0.20469999999999999</v>
      </c>
      <c r="AP189" s="2">
        <v>0.65</v>
      </c>
      <c r="AQ189" s="2">
        <v>0</v>
      </c>
      <c r="AR189" s="2">
        <v>0</v>
      </c>
      <c r="AS189" s="2">
        <v>0</v>
      </c>
      <c r="AT189" s="2">
        <v>65120909</v>
      </c>
      <c r="AU189" s="2">
        <v>65120909</v>
      </c>
      <c r="AV189" s="2">
        <v>628423742</v>
      </c>
      <c r="AW189" s="2">
        <v>0</v>
      </c>
      <c r="AX189" s="2">
        <v>0</v>
      </c>
      <c r="AY189" s="2">
        <v>2199503</v>
      </c>
      <c r="AZ189" s="2">
        <v>2380302</v>
      </c>
      <c r="BA189" s="2">
        <v>0</v>
      </c>
      <c r="BB189" s="2">
        <v>0</v>
      </c>
      <c r="BC189" s="2">
        <v>0</v>
      </c>
      <c r="BD189" s="2">
        <v>2813</v>
      </c>
      <c r="BE189" s="2">
        <v>3044</v>
      </c>
      <c r="BF189" s="2">
        <v>0</v>
      </c>
      <c r="BG189" s="2">
        <v>0</v>
      </c>
      <c r="BH189" s="2">
        <v>2380302</v>
      </c>
      <c r="BI189" s="2">
        <v>630804044</v>
      </c>
      <c r="BJ189" s="2">
        <v>0</v>
      </c>
      <c r="BK189" s="2">
        <v>630804044</v>
      </c>
      <c r="BL189" s="2">
        <v>156716816</v>
      </c>
      <c r="BM189" s="2">
        <v>474087228</v>
      </c>
      <c r="BN189" s="2">
        <v>168384812</v>
      </c>
      <c r="BO189" s="2">
        <v>305702416</v>
      </c>
      <c r="BP189" s="2">
        <v>6503.61</v>
      </c>
      <c r="BQ189" s="2">
        <v>39703.78</v>
      </c>
      <c r="BR189" s="2">
        <v>258217901</v>
      </c>
      <c r="BS189" s="2">
        <v>0</v>
      </c>
      <c r="BT189" s="2">
        <v>0</v>
      </c>
      <c r="BU189" s="2">
        <v>156716816</v>
      </c>
      <c r="BV189" s="2">
        <v>168384812</v>
      </c>
      <c r="BW189" s="2">
        <v>0</v>
      </c>
      <c r="BX189" s="2">
        <v>42047238</v>
      </c>
      <c r="BY189" s="2">
        <v>42047238</v>
      </c>
      <c r="BZ189" s="2">
        <v>0</v>
      </c>
      <c r="CA189" s="2">
        <v>305702416</v>
      </c>
      <c r="CB189" s="2" t="b">
        <v>0</v>
      </c>
      <c r="CC189" s="2">
        <v>0</v>
      </c>
      <c r="CD189" s="2">
        <v>14061.03</v>
      </c>
      <c r="CE189" s="2">
        <v>12928.55</v>
      </c>
      <c r="CF189" s="2">
        <v>13311.18</v>
      </c>
      <c r="CG189" s="2">
        <v>15827.81</v>
      </c>
      <c r="CH189" s="4">
        <v>45327.530127314814</v>
      </c>
      <c r="CI189" s="4">
        <v>73415</v>
      </c>
    </row>
    <row r="190" spans="1:87" x14ac:dyDescent="0.35">
      <c r="A190" s="5">
        <v>252</v>
      </c>
      <c r="B190" s="3" t="s">
        <v>353</v>
      </c>
      <c r="C190" s="3" t="s">
        <v>388</v>
      </c>
      <c r="D190" s="2" t="s">
        <v>389</v>
      </c>
      <c r="E190" s="2">
        <v>9166</v>
      </c>
      <c r="F190" s="2">
        <v>9304</v>
      </c>
      <c r="G190" s="2">
        <v>9580</v>
      </c>
      <c r="H190" s="2">
        <v>11102</v>
      </c>
      <c r="I190" s="2">
        <v>1.0822000000000001</v>
      </c>
      <c r="J190" s="2">
        <v>9919</v>
      </c>
      <c r="K190" s="2">
        <v>10069</v>
      </c>
      <c r="L190" s="2">
        <v>10367</v>
      </c>
      <c r="M190" s="2">
        <v>12015</v>
      </c>
      <c r="N190" s="2">
        <v>1.1040000000000001</v>
      </c>
      <c r="O190" s="2">
        <v>1.026</v>
      </c>
      <c r="P190" s="2">
        <v>10951</v>
      </c>
      <c r="Q190" s="2">
        <v>12327</v>
      </c>
      <c r="R190" s="2">
        <v>334.1</v>
      </c>
      <c r="S190" s="2">
        <v>247.62</v>
      </c>
      <c r="T190" s="2">
        <v>168.13</v>
      </c>
      <c r="U190" s="2">
        <v>0</v>
      </c>
      <c r="V190" s="2">
        <v>749.85</v>
      </c>
      <c r="W190" s="2">
        <v>334.1</v>
      </c>
      <c r="X190" s="2">
        <v>247.62</v>
      </c>
      <c r="Y190" s="2">
        <v>168.13</v>
      </c>
      <c r="Z190" s="2">
        <v>0</v>
      </c>
      <c r="AA190" s="2">
        <v>749.85</v>
      </c>
      <c r="AB190" s="2">
        <v>3658729</v>
      </c>
      <c r="AC190" s="2">
        <v>2493286</v>
      </c>
      <c r="AD190" s="2">
        <v>1743004</v>
      </c>
      <c r="AE190" s="2">
        <v>0</v>
      </c>
      <c r="AF190" s="2">
        <v>7895019</v>
      </c>
      <c r="AG190" s="2">
        <v>0.83330000000000004</v>
      </c>
      <c r="AH190" s="2">
        <v>0.2</v>
      </c>
      <c r="AI190" s="2">
        <v>609764</v>
      </c>
      <c r="AJ190" s="2">
        <v>415531</v>
      </c>
      <c r="AK190" s="2">
        <v>290489</v>
      </c>
      <c r="AL190" s="2">
        <v>0</v>
      </c>
      <c r="AM190" s="2">
        <v>1315784</v>
      </c>
      <c r="AN190" s="2">
        <v>0.83330000000000004</v>
      </c>
      <c r="AO190" s="2">
        <v>0.2833</v>
      </c>
      <c r="AP190" s="2">
        <v>0.65</v>
      </c>
      <c r="AQ190" s="2">
        <v>673737</v>
      </c>
      <c r="AR190" s="2">
        <v>459126</v>
      </c>
      <c r="AS190" s="2">
        <v>320965</v>
      </c>
      <c r="AT190" s="2">
        <v>0</v>
      </c>
      <c r="AU190" s="2">
        <v>1453828</v>
      </c>
      <c r="AV190" s="2">
        <v>10664631</v>
      </c>
      <c r="AW190" s="2">
        <v>0</v>
      </c>
      <c r="AX190" s="2">
        <v>0</v>
      </c>
      <c r="AY190" s="2">
        <v>236602</v>
      </c>
      <c r="AZ190" s="2">
        <v>256051</v>
      </c>
      <c r="BA190" s="2">
        <v>0</v>
      </c>
      <c r="BB190" s="2">
        <v>0</v>
      </c>
      <c r="BC190" s="2">
        <v>0</v>
      </c>
      <c r="BD190" s="2">
        <v>2813</v>
      </c>
      <c r="BE190" s="2">
        <v>3044</v>
      </c>
      <c r="BF190" s="2">
        <v>25.41</v>
      </c>
      <c r="BG190" s="2">
        <v>77348</v>
      </c>
      <c r="BH190" s="2">
        <v>333399</v>
      </c>
      <c r="BI190" s="2">
        <v>10998030</v>
      </c>
      <c r="BJ190" s="2">
        <v>0</v>
      </c>
      <c r="BK190" s="2">
        <v>10998030</v>
      </c>
      <c r="BL190" s="2">
        <v>2225074</v>
      </c>
      <c r="BM190" s="2">
        <v>8772956</v>
      </c>
      <c r="BN190" s="2">
        <v>2565339</v>
      </c>
      <c r="BO190" s="2">
        <v>6207617</v>
      </c>
      <c r="BP190" s="2">
        <v>4604.6099999999997</v>
      </c>
      <c r="BQ190" s="2">
        <v>749.85</v>
      </c>
      <c r="BR190" s="2">
        <v>3452767</v>
      </c>
      <c r="BS190" s="2">
        <v>488649</v>
      </c>
      <c r="BT190" s="2">
        <v>0</v>
      </c>
      <c r="BU190" s="2">
        <v>2225074</v>
      </c>
      <c r="BV190" s="2">
        <v>2565339</v>
      </c>
      <c r="BW190" s="2">
        <v>0</v>
      </c>
      <c r="BX190" s="2">
        <v>883675</v>
      </c>
      <c r="BY190" s="2">
        <v>883675</v>
      </c>
      <c r="BZ190" s="2">
        <v>0</v>
      </c>
      <c r="CA190" s="2">
        <v>6207617</v>
      </c>
      <c r="CB190" s="2" t="b">
        <v>0</v>
      </c>
      <c r="CC190" s="2">
        <v>0</v>
      </c>
      <c r="CD190" s="2">
        <v>14792.67</v>
      </c>
      <c r="CE190" s="2">
        <v>13601.26</v>
      </c>
      <c r="CF190" s="2">
        <v>14003.8</v>
      </c>
      <c r="CG190" s="2">
        <v>16651.37</v>
      </c>
      <c r="CH190" s="4">
        <v>45327.530138888891</v>
      </c>
      <c r="CI190" s="4">
        <v>73415</v>
      </c>
    </row>
    <row r="191" spans="1:87" x14ac:dyDescent="0.35">
      <c r="A191" s="5">
        <v>253</v>
      </c>
      <c r="B191" s="3" t="s">
        <v>353</v>
      </c>
      <c r="C191" s="3" t="s">
        <v>390</v>
      </c>
      <c r="D191" s="2" t="s">
        <v>391</v>
      </c>
      <c r="E191" s="2">
        <v>9166</v>
      </c>
      <c r="F191" s="2">
        <v>9304</v>
      </c>
      <c r="G191" s="2">
        <v>9580</v>
      </c>
      <c r="H191" s="2">
        <v>11102</v>
      </c>
      <c r="I191" s="2">
        <v>1.0822000000000001</v>
      </c>
      <c r="J191" s="2">
        <v>9919</v>
      </c>
      <c r="K191" s="2">
        <v>10069</v>
      </c>
      <c r="L191" s="2">
        <v>10367</v>
      </c>
      <c r="M191" s="2">
        <v>12015</v>
      </c>
      <c r="N191" s="2">
        <v>1.1040000000000001</v>
      </c>
      <c r="O191" s="2">
        <v>1.026</v>
      </c>
      <c r="P191" s="2">
        <v>10951</v>
      </c>
      <c r="Q191" s="2">
        <v>12327</v>
      </c>
      <c r="R191" s="2">
        <v>676.92</v>
      </c>
      <c r="S191" s="2">
        <v>501.23</v>
      </c>
      <c r="T191" s="2">
        <v>319.23</v>
      </c>
      <c r="U191" s="2">
        <v>0</v>
      </c>
      <c r="V191" s="2">
        <v>1497.38</v>
      </c>
      <c r="W191" s="2">
        <v>676.92</v>
      </c>
      <c r="X191" s="2">
        <v>501.23</v>
      </c>
      <c r="Y191" s="2">
        <v>319.23</v>
      </c>
      <c r="Z191" s="2">
        <v>0</v>
      </c>
      <c r="AA191" s="2">
        <v>1497.38</v>
      </c>
      <c r="AB191" s="2">
        <v>7412951</v>
      </c>
      <c r="AC191" s="2">
        <v>5046885</v>
      </c>
      <c r="AD191" s="2">
        <v>3309457</v>
      </c>
      <c r="AE191" s="2">
        <v>0</v>
      </c>
      <c r="AF191" s="2">
        <v>15769293</v>
      </c>
      <c r="AG191" s="2">
        <v>0.66500000000000004</v>
      </c>
      <c r="AH191" s="2">
        <v>0.2</v>
      </c>
      <c r="AI191" s="2">
        <v>985922</v>
      </c>
      <c r="AJ191" s="2">
        <v>671236</v>
      </c>
      <c r="AK191" s="2">
        <v>440158</v>
      </c>
      <c r="AL191" s="2">
        <v>0</v>
      </c>
      <c r="AM191" s="2">
        <v>2097316</v>
      </c>
      <c r="AN191" s="2">
        <v>0.66500000000000004</v>
      </c>
      <c r="AO191" s="2">
        <v>0.115</v>
      </c>
      <c r="AP191" s="2">
        <v>0.65</v>
      </c>
      <c r="AQ191" s="2">
        <v>554118</v>
      </c>
      <c r="AR191" s="2">
        <v>377255</v>
      </c>
      <c r="AS191" s="2">
        <v>247382</v>
      </c>
      <c r="AT191" s="2">
        <v>0</v>
      </c>
      <c r="AU191" s="2">
        <v>1178755</v>
      </c>
      <c r="AV191" s="2">
        <v>19045364</v>
      </c>
      <c r="AW191" s="2">
        <v>0</v>
      </c>
      <c r="AX191" s="2">
        <v>0</v>
      </c>
      <c r="AY191" s="2">
        <v>209005</v>
      </c>
      <c r="AZ191" s="2">
        <v>226185</v>
      </c>
      <c r="BA191" s="2">
        <v>0</v>
      </c>
      <c r="BB191" s="2">
        <v>0</v>
      </c>
      <c r="BC191" s="2">
        <v>0</v>
      </c>
      <c r="BD191" s="2">
        <v>2813</v>
      </c>
      <c r="BE191" s="2">
        <v>3044</v>
      </c>
      <c r="BF191" s="2">
        <v>61.26</v>
      </c>
      <c r="BG191" s="2">
        <v>186475</v>
      </c>
      <c r="BH191" s="2">
        <v>412660</v>
      </c>
      <c r="BI191" s="2">
        <v>19458024</v>
      </c>
      <c r="BJ191" s="2">
        <v>0</v>
      </c>
      <c r="BK191" s="2">
        <v>19458024</v>
      </c>
      <c r="BL191" s="2">
        <v>3146996</v>
      </c>
      <c r="BM191" s="2">
        <v>16311028</v>
      </c>
      <c r="BN191" s="2">
        <v>5604667</v>
      </c>
      <c r="BO191" s="2">
        <v>10706361</v>
      </c>
      <c r="BP191" s="2">
        <v>5739.87</v>
      </c>
      <c r="BQ191" s="2">
        <v>1497.38</v>
      </c>
      <c r="BR191" s="2">
        <v>8594767</v>
      </c>
      <c r="BS191" s="2">
        <v>0</v>
      </c>
      <c r="BT191" s="2">
        <v>0</v>
      </c>
      <c r="BU191" s="2">
        <v>3146996</v>
      </c>
      <c r="BV191" s="2">
        <v>5604667</v>
      </c>
      <c r="BW191" s="2">
        <v>0</v>
      </c>
      <c r="BX191" s="2">
        <v>1127676</v>
      </c>
      <c r="BY191" s="2">
        <v>1127676</v>
      </c>
      <c r="BZ191" s="2">
        <v>0</v>
      </c>
      <c r="CA191" s="2">
        <v>10706361</v>
      </c>
      <c r="CB191" s="2" t="b">
        <v>0</v>
      </c>
      <c r="CC191" s="2">
        <v>0</v>
      </c>
      <c r="CD191" s="2">
        <v>13226.07</v>
      </c>
      <c r="CE191" s="2">
        <v>12160.83</v>
      </c>
      <c r="CF191" s="2">
        <v>12520.74</v>
      </c>
      <c r="CG191" s="2">
        <v>14887.93</v>
      </c>
      <c r="CH191" s="4">
        <v>45327.530162037037</v>
      </c>
      <c r="CI191" s="4">
        <v>73415</v>
      </c>
    </row>
    <row r="192" spans="1:87" x14ac:dyDescent="0.35">
      <c r="A192" s="5">
        <v>254</v>
      </c>
      <c r="B192" s="3" t="s">
        <v>353</v>
      </c>
      <c r="C192" s="3" t="s">
        <v>392</v>
      </c>
      <c r="D192" s="2" t="s">
        <v>393</v>
      </c>
      <c r="E192" s="2">
        <v>9166</v>
      </c>
      <c r="F192" s="2">
        <v>9304</v>
      </c>
      <c r="G192" s="2">
        <v>9580</v>
      </c>
      <c r="H192" s="2">
        <v>11102</v>
      </c>
      <c r="I192" s="2">
        <v>1.0822000000000001</v>
      </c>
      <c r="J192" s="2">
        <v>9919</v>
      </c>
      <c r="K192" s="2">
        <v>10069</v>
      </c>
      <c r="L192" s="2">
        <v>10367</v>
      </c>
      <c r="M192" s="2">
        <v>12015</v>
      </c>
      <c r="N192" s="2">
        <v>1.1040000000000001</v>
      </c>
      <c r="O192" s="2">
        <v>1.026</v>
      </c>
      <c r="P192" s="2">
        <v>10951</v>
      </c>
      <c r="Q192" s="2">
        <v>12327</v>
      </c>
      <c r="R192" s="2">
        <v>1174.95</v>
      </c>
      <c r="S192" s="2">
        <v>907.49</v>
      </c>
      <c r="T192" s="2">
        <v>586.95000000000005</v>
      </c>
      <c r="U192" s="2">
        <v>0</v>
      </c>
      <c r="V192" s="2">
        <v>2669.39</v>
      </c>
      <c r="W192" s="2">
        <v>1174.95</v>
      </c>
      <c r="X192" s="2">
        <v>907.49</v>
      </c>
      <c r="Y192" s="2">
        <v>586.95000000000005</v>
      </c>
      <c r="Z192" s="2">
        <v>0</v>
      </c>
      <c r="AA192" s="2">
        <v>2669.39</v>
      </c>
      <c r="AB192" s="2">
        <v>12866877</v>
      </c>
      <c r="AC192" s="2">
        <v>9137517</v>
      </c>
      <c r="AD192" s="2">
        <v>6084911</v>
      </c>
      <c r="AE192" s="2">
        <v>0</v>
      </c>
      <c r="AF192" s="2">
        <v>28089305</v>
      </c>
      <c r="AG192" s="2">
        <v>0.91369999999999996</v>
      </c>
      <c r="AH192" s="2">
        <v>0.2</v>
      </c>
      <c r="AI192" s="2">
        <v>2351293</v>
      </c>
      <c r="AJ192" s="2">
        <v>1669790</v>
      </c>
      <c r="AK192" s="2">
        <v>1111957</v>
      </c>
      <c r="AL192" s="2">
        <v>0</v>
      </c>
      <c r="AM192" s="2">
        <v>5133040</v>
      </c>
      <c r="AN192" s="2">
        <v>0.91369999999999996</v>
      </c>
      <c r="AO192" s="2">
        <v>0.36370000000000002</v>
      </c>
      <c r="AP192" s="2">
        <v>0.65</v>
      </c>
      <c r="AQ192" s="2">
        <v>3041794</v>
      </c>
      <c r="AR192" s="2">
        <v>2160155</v>
      </c>
      <c r="AS192" s="2">
        <v>1438503</v>
      </c>
      <c r="AT192" s="2">
        <v>0</v>
      </c>
      <c r="AU192" s="2">
        <v>6640452</v>
      </c>
      <c r="AV192" s="2">
        <v>39862797</v>
      </c>
      <c r="AW192" s="2">
        <v>0</v>
      </c>
      <c r="AX192" s="2">
        <v>3719</v>
      </c>
      <c r="AY192" s="2">
        <v>315478</v>
      </c>
      <c r="AZ192" s="2">
        <v>341410</v>
      </c>
      <c r="BA192" s="2">
        <v>0</v>
      </c>
      <c r="BB192" s="2">
        <v>0</v>
      </c>
      <c r="BC192" s="2">
        <v>0</v>
      </c>
      <c r="BD192" s="2">
        <v>2813</v>
      </c>
      <c r="BE192" s="2">
        <v>3044</v>
      </c>
      <c r="BF192" s="2">
        <v>76.09</v>
      </c>
      <c r="BG192" s="2">
        <v>231618</v>
      </c>
      <c r="BH192" s="2">
        <v>576747</v>
      </c>
      <c r="BI192" s="2">
        <v>40439544</v>
      </c>
      <c r="BJ192" s="2">
        <v>0</v>
      </c>
      <c r="BK192" s="2">
        <v>40439544</v>
      </c>
      <c r="BL192" s="2">
        <v>1565469</v>
      </c>
      <c r="BM192" s="2">
        <v>38874075</v>
      </c>
      <c r="BN192" s="2">
        <v>8821410</v>
      </c>
      <c r="BO192" s="2">
        <v>30052665</v>
      </c>
      <c r="BP192" s="2">
        <v>5067.67</v>
      </c>
      <c r="BQ192" s="2">
        <v>2669.39</v>
      </c>
      <c r="BR192" s="2">
        <v>13527588</v>
      </c>
      <c r="BS192" s="2">
        <v>0</v>
      </c>
      <c r="BT192" s="2">
        <v>0</v>
      </c>
      <c r="BU192" s="2">
        <v>1565469</v>
      </c>
      <c r="BV192" s="2">
        <v>8821410</v>
      </c>
      <c r="BW192" s="2">
        <v>3140709</v>
      </c>
      <c r="BX192" s="2">
        <v>3469358</v>
      </c>
      <c r="BY192" s="2">
        <v>6610067</v>
      </c>
      <c r="BZ192" s="2">
        <v>0</v>
      </c>
      <c r="CA192" s="2">
        <v>30052665</v>
      </c>
      <c r="CB192" s="2" t="b">
        <v>0</v>
      </c>
      <c r="CC192" s="2">
        <v>0</v>
      </c>
      <c r="CD192" s="2">
        <v>15541.06</v>
      </c>
      <c r="CE192" s="2">
        <v>14289.37</v>
      </c>
      <c r="CF192" s="2">
        <v>14712.28</v>
      </c>
      <c r="CG192" s="2">
        <v>17493.8</v>
      </c>
      <c r="CH192" s="4">
        <v>45327.530162037037</v>
      </c>
      <c r="CI192" s="4">
        <v>73415</v>
      </c>
    </row>
    <row r="193" spans="1:87" x14ac:dyDescent="0.35">
      <c r="A193" s="5">
        <v>255</v>
      </c>
      <c r="B193" s="3" t="s">
        <v>353</v>
      </c>
      <c r="C193" s="3" t="s">
        <v>394</v>
      </c>
      <c r="D193" s="2" t="s">
        <v>395</v>
      </c>
      <c r="E193" s="2">
        <v>9166</v>
      </c>
      <c r="F193" s="2">
        <v>9304</v>
      </c>
      <c r="G193" s="2">
        <v>9580</v>
      </c>
      <c r="H193" s="2">
        <v>11102</v>
      </c>
      <c r="I193" s="2">
        <v>1.0822000000000001</v>
      </c>
      <c r="J193" s="2">
        <v>9919</v>
      </c>
      <c r="K193" s="2">
        <v>10069</v>
      </c>
      <c r="L193" s="2">
        <v>10367</v>
      </c>
      <c r="M193" s="2">
        <v>12015</v>
      </c>
      <c r="N193" s="2">
        <v>1.1040000000000001</v>
      </c>
      <c r="O193" s="2">
        <v>1.026</v>
      </c>
      <c r="P193" s="2">
        <v>10951</v>
      </c>
      <c r="Q193" s="2">
        <v>12327</v>
      </c>
      <c r="R193" s="2">
        <v>1068.6099999999999</v>
      </c>
      <c r="S193" s="2">
        <v>848.82</v>
      </c>
      <c r="T193" s="2">
        <v>592.92999999999995</v>
      </c>
      <c r="U193" s="2">
        <v>0</v>
      </c>
      <c r="V193" s="2">
        <v>2510.36</v>
      </c>
      <c r="W193" s="2">
        <v>1068.6099999999999</v>
      </c>
      <c r="X193" s="2">
        <v>848.82</v>
      </c>
      <c r="Y193" s="2">
        <v>592.92999999999995</v>
      </c>
      <c r="Z193" s="2">
        <v>0</v>
      </c>
      <c r="AA193" s="2">
        <v>2510.36</v>
      </c>
      <c r="AB193" s="2">
        <v>11702348</v>
      </c>
      <c r="AC193" s="2">
        <v>8546769</v>
      </c>
      <c r="AD193" s="2">
        <v>6146905</v>
      </c>
      <c r="AE193" s="2">
        <v>0</v>
      </c>
      <c r="AF193" s="2">
        <v>26396022</v>
      </c>
      <c r="AG193" s="2">
        <v>0.89300000000000002</v>
      </c>
      <c r="AH193" s="2">
        <v>0.2</v>
      </c>
      <c r="AI193" s="2">
        <v>2090039</v>
      </c>
      <c r="AJ193" s="2">
        <v>1526453</v>
      </c>
      <c r="AK193" s="2">
        <v>1097837</v>
      </c>
      <c r="AL193" s="2">
        <v>0</v>
      </c>
      <c r="AM193" s="2">
        <v>4714329</v>
      </c>
      <c r="AN193" s="2">
        <v>0.89300000000000002</v>
      </c>
      <c r="AO193" s="2">
        <v>0.34300000000000003</v>
      </c>
      <c r="AP193" s="2">
        <v>0.65</v>
      </c>
      <c r="AQ193" s="2">
        <v>2609039</v>
      </c>
      <c r="AR193" s="2">
        <v>1905502</v>
      </c>
      <c r="AS193" s="2">
        <v>1370453</v>
      </c>
      <c r="AT193" s="2">
        <v>0</v>
      </c>
      <c r="AU193" s="2">
        <v>5884994</v>
      </c>
      <c r="AV193" s="2">
        <v>36995345</v>
      </c>
      <c r="AW193" s="2">
        <v>0</v>
      </c>
      <c r="AX193" s="2">
        <v>0</v>
      </c>
      <c r="AY193" s="2">
        <v>318130</v>
      </c>
      <c r="AZ193" s="2">
        <v>344280</v>
      </c>
      <c r="BA193" s="2">
        <v>0</v>
      </c>
      <c r="BB193" s="2">
        <v>0</v>
      </c>
      <c r="BC193" s="2">
        <v>0</v>
      </c>
      <c r="BD193" s="2">
        <v>2813</v>
      </c>
      <c r="BE193" s="2">
        <v>3044</v>
      </c>
      <c r="BF193" s="2">
        <v>78.87</v>
      </c>
      <c r="BG193" s="2">
        <v>240080</v>
      </c>
      <c r="BH193" s="2">
        <v>584360</v>
      </c>
      <c r="BI193" s="2">
        <v>37579705</v>
      </c>
      <c r="BJ193" s="2">
        <v>0</v>
      </c>
      <c r="BK193" s="2">
        <v>37579705</v>
      </c>
      <c r="BL193" s="2">
        <v>3529084</v>
      </c>
      <c r="BM193" s="2">
        <v>34050621</v>
      </c>
      <c r="BN193" s="2">
        <v>8717173</v>
      </c>
      <c r="BO193" s="2">
        <v>25333448</v>
      </c>
      <c r="BP193" s="2">
        <v>5325.04</v>
      </c>
      <c r="BQ193" s="2">
        <v>2510.36</v>
      </c>
      <c r="BR193" s="2">
        <v>13367767</v>
      </c>
      <c r="BS193" s="2">
        <v>0</v>
      </c>
      <c r="BT193" s="2">
        <v>0</v>
      </c>
      <c r="BU193" s="2">
        <v>3529084</v>
      </c>
      <c r="BV193" s="2">
        <v>8717173</v>
      </c>
      <c r="BW193" s="2">
        <v>1121510</v>
      </c>
      <c r="BX193" s="2">
        <v>3019582</v>
      </c>
      <c r="BY193" s="2">
        <v>4141092</v>
      </c>
      <c r="BZ193" s="2">
        <v>0</v>
      </c>
      <c r="CA193" s="2">
        <v>25333448</v>
      </c>
      <c r="CB193" s="2" t="b">
        <v>0</v>
      </c>
      <c r="CC193" s="2">
        <v>0</v>
      </c>
      <c r="CD193" s="2">
        <v>15348.37</v>
      </c>
      <c r="CE193" s="2">
        <v>14112.21</v>
      </c>
      <c r="CF193" s="2">
        <v>14529.87</v>
      </c>
      <c r="CG193" s="2">
        <v>17276.91</v>
      </c>
      <c r="CH193" s="4">
        <v>45327.530358796299</v>
      </c>
      <c r="CI193" s="4">
        <v>73415</v>
      </c>
    </row>
    <row r="194" spans="1:87" x14ac:dyDescent="0.35">
      <c r="A194" s="5">
        <v>256</v>
      </c>
      <c r="B194" s="3" t="s">
        <v>353</v>
      </c>
      <c r="C194" s="3" t="s">
        <v>396</v>
      </c>
      <c r="D194" s="2" t="s">
        <v>397</v>
      </c>
      <c r="E194" s="2">
        <v>9166</v>
      </c>
      <c r="F194" s="2">
        <v>9304</v>
      </c>
      <c r="G194" s="2">
        <v>9580</v>
      </c>
      <c r="H194" s="2">
        <v>11102</v>
      </c>
      <c r="I194" s="2">
        <v>1.0822000000000001</v>
      </c>
      <c r="J194" s="2">
        <v>9919</v>
      </c>
      <c r="K194" s="2">
        <v>10069</v>
      </c>
      <c r="L194" s="2">
        <v>10367</v>
      </c>
      <c r="M194" s="2">
        <v>12015</v>
      </c>
      <c r="N194" s="2">
        <v>1.1040000000000001</v>
      </c>
      <c r="O194" s="2">
        <v>1.026</v>
      </c>
      <c r="P194" s="2">
        <v>10951</v>
      </c>
      <c r="Q194" s="2">
        <v>12327</v>
      </c>
      <c r="R194" s="2">
        <v>12.44</v>
      </c>
      <c r="S194" s="2">
        <v>3.4</v>
      </c>
      <c r="T194" s="2">
        <v>1.48</v>
      </c>
      <c r="U194" s="2">
        <v>0</v>
      </c>
      <c r="V194" s="2">
        <v>17.32</v>
      </c>
      <c r="W194" s="2">
        <v>12.44</v>
      </c>
      <c r="X194" s="2">
        <v>3.4</v>
      </c>
      <c r="Y194" s="2">
        <v>1.48</v>
      </c>
      <c r="Z194" s="2">
        <v>0</v>
      </c>
      <c r="AA194" s="2">
        <v>17.32</v>
      </c>
      <c r="AB194" s="2">
        <v>136230</v>
      </c>
      <c r="AC194" s="2">
        <v>34235</v>
      </c>
      <c r="AD194" s="2">
        <v>15343</v>
      </c>
      <c r="AE194" s="2">
        <v>0</v>
      </c>
      <c r="AF194" s="2">
        <v>185808</v>
      </c>
      <c r="AG194" s="2">
        <v>0.65080000000000005</v>
      </c>
      <c r="AH194" s="2">
        <v>0.2</v>
      </c>
      <c r="AI194" s="2">
        <v>17732</v>
      </c>
      <c r="AJ194" s="2">
        <v>4456</v>
      </c>
      <c r="AK194" s="2">
        <v>1997</v>
      </c>
      <c r="AL194" s="2">
        <v>0</v>
      </c>
      <c r="AM194" s="2">
        <v>24185</v>
      </c>
      <c r="AN194" s="2">
        <v>0.65080000000000005</v>
      </c>
      <c r="AO194" s="2">
        <v>0.1008</v>
      </c>
      <c r="AP194" s="2">
        <v>0.65</v>
      </c>
      <c r="AQ194" s="2">
        <v>8926</v>
      </c>
      <c r="AR194" s="2">
        <v>2243</v>
      </c>
      <c r="AS194" s="2">
        <v>1005</v>
      </c>
      <c r="AT194" s="2">
        <v>0</v>
      </c>
      <c r="AU194" s="2">
        <v>12174</v>
      </c>
      <c r="AV194" s="2">
        <v>222167</v>
      </c>
      <c r="AW194" s="2">
        <v>0</v>
      </c>
      <c r="AX194" s="2">
        <v>3577</v>
      </c>
      <c r="AY194" s="2">
        <v>25280</v>
      </c>
      <c r="AZ194" s="2">
        <v>27358</v>
      </c>
      <c r="BA194" s="2">
        <v>0</v>
      </c>
      <c r="BB194" s="2">
        <v>0</v>
      </c>
      <c r="BC194" s="2">
        <v>0</v>
      </c>
      <c r="BD194" s="2">
        <v>2813</v>
      </c>
      <c r="BE194" s="2">
        <v>3044</v>
      </c>
      <c r="BF194" s="2">
        <v>2</v>
      </c>
      <c r="BG194" s="2">
        <v>6088</v>
      </c>
      <c r="BH194" s="2">
        <v>37023</v>
      </c>
      <c r="BI194" s="2">
        <v>259190</v>
      </c>
      <c r="BJ194" s="2">
        <v>0</v>
      </c>
      <c r="BK194" s="2">
        <v>259190</v>
      </c>
      <c r="BL194" s="2">
        <v>376946</v>
      </c>
      <c r="BM194" s="2">
        <v>0</v>
      </c>
      <c r="BN194" s="2">
        <v>3464</v>
      </c>
      <c r="BO194" s="2">
        <v>0</v>
      </c>
      <c r="BP194" s="2">
        <v>123.54</v>
      </c>
      <c r="BQ194" s="2">
        <v>17.32</v>
      </c>
      <c r="BR194" s="2">
        <v>2140</v>
      </c>
      <c r="BS194" s="2">
        <v>119506</v>
      </c>
      <c r="BT194" s="2">
        <v>0</v>
      </c>
      <c r="BU194" s="2">
        <v>376946</v>
      </c>
      <c r="BV194" s="2">
        <v>3464</v>
      </c>
      <c r="BW194" s="2">
        <v>0</v>
      </c>
      <c r="BX194" s="2">
        <v>65262</v>
      </c>
      <c r="BY194" s="2">
        <v>65262</v>
      </c>
      <c r="BZ194" s="2">
        <v>65262</v>
      </c>
      <c r="CA194" s="2">
        <v>65262</v>
      </c>
      <c r="CB194" s="2" t="b">
        <v>1</v>
      </c>
      <c r="CC194" s="2">
        <v>117756</v>
      </c>
      <c r="CD194" s="2">
        <v>13093.89</v>
      </c>
      <c r="CE194" s="2">
        <v>12039.3</v>
      </c>
      <c r="CF194" s="2">
        <v>12395.61</v>
      </c>
      <c r="CG194" s="2">
        <v>14739.15</v>
      </c>
      <c r="CH194" s="4">
        <v>45327.530173611114</v>
      </c>
      <c r="CI194" s="4">
        <v>73415</v>
      </c>
    </row>
    <row r="195" spans="1:87" x14ac:dyDescent="0.35">
      <c r="A195" s="5">
        <v>257</v>
      </c>
      <c r="B195" s="3" t="s">
        <v>353</v>
      </c>
      <c r="C195" s="3" t="s">
        <v>398</v>
      </c>
      <c r="D195" s="2" t="s">
        <v>399</v>
      </c>
      <c r="E195" s="2">
        <v>9166</v>
      </c>
      <c r="F195" s="2">
        <v>9304</v>
      </c>
      <c r="G195" s="2">
        <v>9580</v>
      </c>
      <c r="H195" s="2">
        <v>11102</v>
      </c>
      <c r="I195" s="2">
        <v>1.0822000000000001</v>
      </c>
      <c r="J195" s="2">
        <v>9919</v>
      </c>
      <c r="K195" s="2">
        <v>10069</v>
      </c>
      <c r="L195" s="2">
        <v>10367</v>
      </c>
      <c r="M195" s="2">
        <v>12015</v>
      </c>
      <c r="N195" s="2">
        <v>1.1040000000000001</v>
      </c>
      <c r="O195" s="2">
        <v>1.026</v>
      </c>
      <c r="P195" s="2">
        <v>10951</v>
      </c>
      <c r="Q195" s="2">
        <v>12327</v>
      </c>
      <c r="R195" s="2">
        <v>116.97</v>
      </c>
      <c r="S195" s="2">
        <v>82.58</v>
      </c>
      <c r="T195" s="2">
        <v>61.27</v>
      </c>
      <c r="U195" s="2">
        <v>0</v>
      </c>
      <c r="V195" s="2">
        <v>260.82</v>
      </c>
      <c r="W195" s="2">
        <v>116.97</v>
      </c>
      <c r="X195" s="2">
        <v>82.58</v>
      </c>
      <c r="Y195" s="2">
        <v>61.27</v>
      </c>
      <c r="Z195" s="2">
        <v>0</v>
      </c>
      <c r="AA195" s="2">
        <v>260.82</v>
      </c>
      <c r="AB195" s="2">
        <v>1280938</v>
      </c>
      <c r="AC195" s="2">
        <v>831498</v>
      </c>
      <c r="AD195" s="2">
        <v>635186</v>
      </c>
      <c r="AE195" s="2">
        <v>0</v>
      </c>
      <c r="AF195" s="2">
        <v>2747622</v>
      </c>
      <c r="AG195" s="2">
        <v>0.87439999999999996</v>
      </c>
      <c r="AH195" s="2">
        <v>0.2</v>
      </c>
      <c r="AI195" s="2">
        <v>224011</v>
      </c>
      <c r="AJ195" s="2">
        <v>145412</v>
      </c>
      <c r="AK195" s="2">
        <v>111081</v>
      </c>
      <c r="AL195" s="2">
        <v>0</v>
      </c>
      <c r="AM195" s="2">
        <v>480504</v>
      </c>
      <c r="AN195" s="2">
        <v>0.87439999999999996</v>
      </c>
      <c r="AO195" s="2">
        <v>0.32440000000000002</v>
      </c>
      <c r="AP195" s="2">
        <v>0.65</v>
      </c>
      <c r="AQ195" s="2">
        <v>270099</v>
      </c>
      <c r="AR195" s="2">
        <v>175330</v>
      </c>
      <c r="AS195" s="2">
        <v>133935</v>
      </c>
      <c r="AT195" s="2">
        <v>0</v>
      </c>
      <c r="AU195" s="2">
        <v>579364</v>
      </c>
      <c r="AV195" s="2">
        <v>3807490</v>
      </c>
      <c r="AW195" s="2">
        <v>0</v>
      </c>
      <c r="AX195" s="2">
        <v>0</v>
      </c>
      <c r="AY195" s="2">
        <v>156077</v>
      </c>
      <c r="AZ195" s="2">
        <v>168907</v>
      </c>
      <c r="BA195" s="2">
        <v>0</v>
      </c>
      <c r="BB195" s="2">
        <v>0</v>
      </c>
      <c r="BC195" s="2">
        <v>0</v>
      </c>
      <c r="BD195" s="2">
        <v>2813</v>
      </c>
      <c r="BE195" s="2">
        <v>3044</v>
      </c>
      <c r="BF195" s="2">
        <v>18.309999999999999</v>
      </c>
      <c r="BG195" s="2">
        <v>55736</v>
      </c>
      <c r="BH195" s="2">
        <v>224643</v>
      </c>
      <c r="BI195" s="2">
        <v>4032133</v>
      </c>
      <c r="BJ195" s="2">
        <v>0</v>
      </c>
      <c r="BK195" s="2">
        <v>4032133</v>
      </c>
      <c r="BL195" s="2">
        <v>970446</v>
      </c>
      <c r="BM195" s="2">
        <v>3061687</v>
      </c>
      <c r="BN195" s="2">
        <v>903606</v>
      </c>
      <c r="BO195" s="2">
        <v>2158081</v>
      </c>
      <c r="BP195" s="2">
        <v>5372.61</v>
      </c>
      <c r="BQ195" s="2">
        <v>260.82</v>
      </c>
      <c r="BR195" s="2">
        <v>1401284</v>
      </c>
      <c r="BS195" s="2">
        <v>0</v>
      </c>
      <c r="BT195" s="2">
        <v>0</v>
      </c>
      <c r="BU195" s="2">
        <v>970446</v>
      </c>
      <c r="BV195" s="2">
        <v>903606</v>
      </c>
      <c r="BW195" s="2">
        <v>0</v>
      </c>
      <c r="BX195" s="2">
        <v>440006</v>
      </c>
      <c r="BY195" s="2">
        <v>440006</v>
      </c>
      <c r="BZ195" s="2">
        <v>0</v>
      </c>
      <c r="CA195" s="2">
        <v>2158081</v>
      </c>
      <c r="CB195" s="2" t="b">
        <v>0</v>
      </c>
      <c r="CC195" s="2">
        <v>0</v>
      </c>
      <c r="CD195" s="2">
        <v>15175.24</v>
      </c>
      <c r="CE195" s="2">
        <v>13953.02</v>
      </c>
      <c r="CF195" s="2">
        <v>14365.97</v>
      </c>
      <c r="CG195" s="2">
        <v>17082.02</v>
      </c>
      <c r="CH195" s="4">
        <v>45327.53019675926</v>
      </c>
      <c r="CI195" s="4">
        <v>73415</v>
      </c>
    </row>
    <row r="196" spans="1:87" x14ac:dyDescent="0.35">
      <c r="A196" s="5">
        <v>258</v>
      </c>
      <c r="B196" s="3" t="s">
        <v>353</v>
      </c>
      <c r="C196" s="3" t="s">
        <v>400</v>
      </c>
      <c r="D196" s="2" t="s">
        <v>401</v>
      </c>
      <c r="E196" s="2">
        <v>9166</v>
      </c>
      <c r="F196" s="2">
        <v>9304</v>
      </c>
      <c r="G196" s="2">
        <v>9580</v>
      </c>
      <c r="H196" s="2">
        <v>11102</v>
      </c>
      <c r="I196" s="2">
        <v>1.0822000000000001</v>
      </c>
      <c r="J196" s="2">
        <v>9919</v>
      </c>
      <c r="K196" s="2">
        <v>10069</v>
      </c>
      <c r="L196" s="2">
        <v>10367</v>
      </c>
      <c r="M196" s="2">
        <v>12015</v>
      </c>
      <c r="N196" s="2">
        <v>1.1040000000000001</v>
      </c>
      <c r="O196" s="2">
        <v>1.026</v>
      </c>
      <c r="P196" s="2">
        <v>10951</v>
      </c>
      <c r="Q196" s="2">
        <v>12327</v>
      </c>
      <c r="R196" s="2">
        <v>129.58000000000001</v>
      </c>
      <c r="S196" s="2">
        <v>86.35</v>
      </c>
      <c r="T196" s="2">
        <v>58.3</v>
      </c>
      <c r="U196" s="2">
        <v>0</v>
      </c>
      <c r="V196" s="2">
        <v>274.23</v>
      </c>
      <c r="W196" s="2">
        <v>129.58000000000001</v>
      </c>
      <c r="X196" s="2">
        <v>86.35</v>
      </c>
      <c r="Y196" s="2">
        <v>58.3</v>
      </c>
      <c r="Z196" s="2">
        <v>0</v>
      </c>
      <c r="AA196" s="2">
        <v>274.23</v>
      </c>
      <c r="AB196" s="2">
        <v>1419031</v>
      </c>
      <c r="AC196" s="2">
        <v>869458</v>
      </c>
      <c r="AD196" s="2">
        <v>604396</v>
      </c>
      <c r="AE196" s="2">
        <v>0</v>
      </c>
      <c r="AF196" s="2">
        <v>2892885</v>
      </c>
      <c r="AG196" s="2">
        <v>0.50290000000000001</v>
      </c>
      <c r="AH196" s="2">
        <v>0.2</v>
      </c>
      <c r="AI196" s="2">
        <v>142726</v>
      </c>
      <c r="AJ196" s="2">
        <v>87450</v>
      </c>
      <c r="AK196" s="2">
        <v>60790</v>
      </c>
      <c r="AL196" s="2">
        <v>0</v>
      </c>
      <c r="AM196" s="2">
        <v>290966</v>
      </c>
      <c r="AN196" s="2">
        <v>0.50290000000000001</v>
      </c>
      <c r="AO196" s="2">
        <v>0</v>
      </c>
      <c r="AP196" s="2">
        <v>0.65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3183851</v>
      </c>
      <c r="AW196" s="2">
        <v>0</v>
      </c>
      <c r="AX196" s="2">
        <v>0</v>
      </c>
      <c r="AY196" s="2">
        <v>42435</v>
      </c>
      <c r="AZ196" s="2">
        <v>45923</v>
      </c>
      <c r="BA196" s="2">
        <v>0</v>
      </c>
      <c r="BB196" s="2">
        <v>0</v>
      </c>
      <c r="BC196" s="2">
        <v>0</v>
      </c>
      <c r="BD196" s="2">
        <v>2813</v>
      </c>
      <c r="BE196" s="2">
        <v>3044</v>
      </c>
      <c r="BF196" s="2">
        <v>17.329999999999998</v>
      </c>
      <c r="BG196" s="2">
        <v>52753</v>
      </c>
      <c r="BH196" s="2">
        <v>98676</v>
      </c>
      <c r="BI196" s="2">
        <v>3282527</v>
      </c>
      <c r="BJ196" s="2">
        <v>0</v>
      </c>
      <c r="BK196" s="2">
        <v>3282527</v>
      </c>
      <c r="BL196" s="2">
        <v>708783</v>
      </c>
      <c r="BM196" s="2">
        <v>2573744</v>
      </c>
      <c r="BN196" s="2">
        <v>916050</v>
      </c>
      <c r="BO196" s="2">
        <v>1657694</v>
      </c>
      <c r="BP196" s="2">
        <v>5122.5600000000004</v>
      </c>
      <c r="BQ196" s="2">
        <v>274.23</v>
      </c>
      <c r="BR196" s="2">
        <v>1404760</v>
      </c>
      <c r="BS196" s="2">
        <v>0</v>
      </c>
      <c r="BT196" s="2">
        <v>0</v>
      </c>
      <c r="BU196" s="2">
        <v>708783</v>
      </c>
      <c r="BV196" s="2">
        <v>916050</v>
      </c>
      <c r="BW196" s="2">
        <v>0</v>
      </c>
      <c r="BX196" s="2">
        <v>141104</v>
      </c>
      <c r="BY196" s="2">
        <v>141104</v>
      </c>
      <c r="BZ196" s="2">
        <v>0</v>
      </c>
      <c r="CA196" s="2">
        <v>1657694</v>
      </c>
      <c r="CB196" s="2" t="b">
        <v>0</v>
      </c>
      <c r="CC196" s="2">
        <v>0</v>
      </c>
      <c r="CD196" s="2">
        <v>12052.45</v>
      </c>
      <c r="CE196" s="2">
        <v>11081.74</v>
      </c>
      <c r="CF196" s="2">
        <v>11409.71</v>
      </c>
      <c r="CG196" s="2">
        <v>13566.85</v>
      </c>
      <c r="CH196" s="4">
        <v>45327.53020833333</v>
      </c>
      <c r="CI196" s="4">
        <v>73415</v>
      </c>
    </row>
    <row r="197" spans="1:87" x14ac:dyDescent="0.35">
      <c r="A197" s="5">
        <v>259</v>
      </c>
      <c r="B197" s="3" t="s">
        <v>353</v>
      </c>
      <c r="C197" s="3" t="s">
        <v>402</v>
      </c>
      <c r="D197" s="2" t="s">
        <v>403</v>
      </c>
      <c r="E197" s="2">
        <v>9166</v>
      </c>
      <c r="F197" s="2">
        <v>9304</v>
      </c>
      <c r="G197" s="2">
        <v>9580</v>
      </c>
      <c r="H197" s="2">
        <v>11102</v>
      </c>
      <c r="I197" s="2">
        <v>1.0822000000000001</v>
      </c>
      <c r="J197" s="2">
        <v>9919</v>
      </c>
      <c r="K197" s="2">
        <v>10069</v>
      </c>
      <c r="L197" s="2">
        <v>10367</v>
      </c>
      <c r="M197" s="2">
        <v>12015</v>
      </c>
      <c r="N197" s="2">
        <v>1.1040000000000001</v>
      </c>
      <c r="O197" s="2">
        <v>1.026</v>
      </c>
      <c r="P197" s="2">
        <v>10951</v>
      </c>
      <c r="Q197" s="2">
        <v>12327</v>
      </c>
      <c r="R197" s="2">
        <v>96.86</v>
      </c>
      <c r="S197" s="2">
        <v>70.099999999999994</v>
      </c>
      <c r="T197" s="2">
        <v>48.08</v>
      </c>
      <c r="U197" s="2">
        <v>2.21</v>
      </c>
      <c r="V197" s="2">
        <v>217.25</v>
      </c>
      <c r="W197" s="2">
        <v>96.86</v>
      </c>
      <c r="X197" s="2">
        <v>70.099999999999994</v>
      </c>
      <c r="Y197" s="2">
        <v>48.08</v>
      </c>
      <c r="Z197" s="2">
        <v>82.78</v>
      </c>
      <c r="AA197" s="2">
        <v>297.82</v>
      </c>
      <c r="AB197" s="2">
        <v>1060714</v>
      </c>
      <c r="AC197" s="2">
        <v>705837</v>
      </c>
      <c r="AD197" s="2">
        <v>498445</v>
      </c>
      <c r="AE197" s="2">
        <v>27243</v>
      </c>
      <c r="AF197" s="2">
        <v>2292239</v>
      </c>
      <c r="AG197" s="2">
        <v>0.9778</v>
      </c>
      <c r="AH197" s="2">
        <v>0.2</v>
      </c>
      <c r="AI197" s="2">
        <v>207433</v>
      </c>
      <c r="AJ197" s="2">
        <v>138033</v>
      </c>
      <c r="AK197" s="2">
        <v>97476</v>
      </c>
      <c r="AL197" s="2">
        <v>199555</v>
      </c>
      <c r="AM197" s="2">
        <v>642497</v>
      </c>
      <c r="AN197" s="2">
        <v>0.9778</v>
      </c>
      <c r="AO197" s="2">
        <v>0.42780000000000001</v>
      </c>
      <c r="AP197" s="2">
        <v>0.65</v>
      </c>
      <c r="AQ197" s="2">
        <v>294953</v>
      </c>
      <c r="AR197" s="2">
        <v>196272</v>
      </c>
      <c r="AS197" s="2">
        <v>138603</v>
      </c>
      <c r="AT197" s="2">
        <v>283751</v>
      </c>
      <c r="AU197" s="2">
        <v>913579</v>
      </c>
      <c r="AV197" s="2">
        <v>3848315</v>
      </c>
      <c r="AW197" s="2">
        <v>1396239</v>
      </c>
      <c r="AX197" s="2">
        <v>0</v>
      </c>
      <c r="AY197" s="2">
        <v>110968</v>
      </c>
      <c r="AZ197" s="2">
        <v>120090</v>
      </c>
      <c r="BA197" s="2">
        <v>0</v>
      </c>
      <c r="BB197" s="2">
        <v>0</v>
      </c>
      <c r="BC197" s="2">
        <v>0</v>
      </c>
      <c r="BD197" s="2">
        <v>2813</v>
      </c>
      <c r="BE197" s="2">
        <v>3044</v>
      </c>
      <c r="BF197" s="2">
        <v>6.58</v>
      </c>
      <c r="BG197" s="2">
        <v>20030</v>
      </c>
      <c r="BH197" s="2">
        <v>1536359</v>
      </c>
      <c r="BI197" s="2">
        <v>5384674</v>
      </c>
      <c r="BJ197" s="2">
        <v>0</v>
      </c>
      <c r="BK197" s="2">
        <v>5384674</v>
      </c>
      <c r="BL197" s="2">
        <v>52644</v>
      </c>
      <c r="BM197" s="2">
        <v>5332030</v>
      </c>
      <c r="BN197" s="2">
        <v>1343180</v>
      </c>
      <c r="BO197" s="2">
        <v>3988850</v>
      </c>
      <c r="BP197" s="2">
        <v>4416.53</v>
      </c>
      <c r="BQ197" s="2">
        <v>297.82</v>
      </c>
      <c r="BR197" s="2">
        <v>1315331</v>
      </c>
      <c r="BS197" s="2">
        <v>713842</v>
      </c>
      <c r="BT197" s="2">
        <v>0</v>
      </c>
      <c r="BU197" s="2">
        <v>52644</v>
      </c>
      <c r="BV197" s="2">
        <v>1343180</v>
      </c>
      <c r="BW197" s="2">
        <v>633349</v>
      </c>
      <c r="BX197" s="2">
        <v>434475</v>
      </c>
      <c r="BY197" s="2">
        <v>1067824</v>
      </c>
      <c r="BZ197" s="2">
        <v>0</v>
      </c>
      <c r="CA197" s="2">
        <v>3988850</v>
      </c>
      <c r="CB197" s="2" t="b">
        <v>0</v>
      </c>
      <c r="CC197" s="2">
        <v>0</v>
      </c>
      <c r="CD197" s="2">
        <v>16137.72</v>
      </c>
      <c r="CE197" s="2">
        <v>14837.98</v>
      </c>
      <c r="CF197" s="2">
        <v>15277.12</v>
      </c>
      <c r="CG197" s="2">
        <v>18165.439999999999</v>
      </c>
      <c r="CH197" s="4">
        <v>45327.53020833333</v>
      </c>
      <c r="CI197" s="4">
        <v>73415</v>
      </c>
    </row>
    <row r="198" spans="1:87" x14ac:dyDescent="0.35">
      <c r="A198" s="5">
        <v>260</v>
      </c>
      <c r="B198" s="3" t="s">
        <v>353</v>
      </c>
      <c r="C198" s="3" t="s">
        <v>404</v>
      </c>
      <c r="D198" s="2" t="s">
        <v>405</v>
      </c>
      <c r="E198" s="2">
        <v>9166</v>
      </c>
      <c r="F198" s="2">
        <v>9304</v>
      </c>
      <c r="G198" s="2">
        <v>9580</v>
      </c>
      <c r="H198" s="2">
        <v>11102</v>
      </c>
      <c r="I198" s="2">
        <v>1.0822000000000001</v>
      </c>
      <c r="J198" s="2">
        <v>9919</v>
      </c>
      <c r="K198" s="2">
        <v>10069</v>
      </c>
      <c r="L198" s="2">
        <v>10367</v>
      </c>
      <c r="M198" s="2">
        <v>12015</v>
      </c>
      <c r="N198" s="2">
        <v>1.1040000000000001</v>
      </c>
      <c r="O198" s="2">
        <v>1.026</v>
      </c>
      <c r="P198" s="2">
        <v>10951</v>
      </c>
      <c r="Q198" s="2">
        <v>12327</v>
      </c>
      <c r="R198" s="2">
        <v>22.88</v>
      </c>
      <c r="S198" s="2">
        <v>14.07</v>
      </c>
      <c r="T198" s="2">
        <v>7.42</v>
      </c>
      <c r="U198" s="2">
        <v>0</v>
      </c>
      <c r="V198" s="2">
        <v>44.37</v>
      </c>
      <c r="W198" s="2">
        <v>22.88</v>
      </c>
      <c r="X198" s="2">
        <v>14.07</v>
      </c>
      <c r="Y198" s="2">
        <v>7.42</v>
      </c>
      <c r="Z198" s="2">
        <v>0</v>
      </c>
      <c r="AA198" s="2">
        <v>44.37</v>
      </c>
      <c r="AB198" s="2">
        <v>250559</v>
      </c>
      <c r="AC198" s="2">
        <v>141671</v>
      </c>
      <c r="AD198" s="2">
        <v>76923</v>
      </c>
      <c r="AE198" s="2">
        <v>0</v>
      </c>
      <c r="AF198" s="2">
        <v>469153</v>
      </c>
      <c r="AG198" s="2">
        <v>0.45810000000000001</v>
      </c>
      <c r="AH198" s="2">
        <v>0.2</v>
      </c>
      <c r="AI198" s="2">
        <v>22956</v>
      </c>
      <c r="AJ198" s="2">
        <v>12980</v>
      </c>
      <c r="AK198" s="2">
        <v>7048</v>
      </c>
      <c r="AL198" s="2">
        <v>0</v>
      </c>
      <c r="AM198" s="2">
        <v>42984</v>
      </c>
      <c r="AN198" s="2">
        <v>0.45810000000000001</v>
      </c>
      <c r="AO198" s="2">
        <v>0</v>
      </c>
      <c r="AP198" s="2">
        <v>0.65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512137</v>
      </c>
      <c r="AW198" s="2">
        <v>0</v>
      </c>
      <c r="AX198" s="2">
        <v>0</v>
      </c>
      <c r="AY198" s="2">
        <v>61391</v>
      </c>
      <c r="AZ198" s="2">
        <v>66437</v>
      </c>
      <c r="BA198" s="2">
        <v>0</v>
      </c>
      <c r="BB198" s="2">
        <v>0</v>
      </c>
      <c r="BC198" s="2">
        <v>0</v>
      </c>
      <c r="BD198" s="2">
        <v>2813</v>
      </c>
      <c r="BE198" s="2">
        <v>3044</v>
      </c>
      <c r="BF198" s="2">
        <v>1</v>
      </c>
      <c r="BG198" s="2">
        <v>3044</v>
      </c>
      <c r="BH198" s="2">
        <v>69481</v>
      </c>
      <c r="BI198" s="2">
        <v>581618</v>
      </c>
      <c r="BJ198" s="2">
        <v>0</v>
      </c>
      <c r="BK198" s="2">
        <v>581618</v>
      </c>
      <c r="BL198" s="2">
        <v>2375747</v>
      </c>
      <c r="BM198" s="2">
        <v>0</v>
      </c>
      <c r="BN198" s="2">
        <v>14940</v>
      </c>
      <c r="BO198" s="2">
        <v>0</v>
      </c>
      <c r="BP198" s="2">
        <v>6823.45</v>
      </c>
      <c r="BQ198" s="2">
        <v>44.37</v>
      </c>
      <c r="BR198" s="2">
        <v>302756</v>
      </c>
      <c r="BS198" s="2">
        <v>0</v>
      </c>
      <c r="BT198" s="2">
        <v>0</v>
      </c>
      <c r="BU198" s="2">
        <v>2375747</v>
      </c>
      <c r="BV198" s="2">
        <v>14940</v>
      </c>
      <c r="BW198" s="2">
        <v>0</v>
      </c>
      <c r="BX198" s="2">
        <v>184477</v>
      </c>
      <c r="BY198" s="2">
        <v>184477</v>
      </c>
      <c r="BZ198" s="2">
        <v>184477</v>
      </c>
      <c r="CA198" s="2">
        <v>184477</v>
      </c>
      <c r="CB198" s="2" t="b">
        <v>1</v>
      </c>
      <c r="CC198" s="2">
        <v>1794129</v>
      </c>
      <c r="CD198" s="2">
        <v>11954.33</v>
      </c>
      <c r="CE198" s="2">
        <v>10991.52</v>
      </c>
      <c r="CF198" s="2">
        <v>11316.82</v>
      </c>
      <c r="CG198" s="2">
        <v>13456.4</v>
      </c>
      <c r="CH198" s="4">
        <v>45327.530219907407</v>
      </c>
      <c r="CI198" s="4">
        <v>73415</v>
      </c>
    </row>
    <row r="199" spans="1:87" x14ac:dyDescent="0.35">
      <c r="A199" s="5">
        <v>261</v>
      </c>
      <c r="B199" s="3" t="s">
        <v>353</v>
      </c>
      <c r="C199" s="3" t="s">
        <v>406</v>
      </c>
      <c r="D199" s="2" t="s">
        <v>407</v>
      </c>
      <c r="E199" s="2">
        <v>9166</v>
      </c>
      <c r="F199" s="2">
        <v>9304</v>
      </c>
      <c r="G199" s="2">
        <v>9580</v>
      </c>
      <c r="H199" s="2">
        <v>11102</v>
      </c>
      <c r="I199" s="2">
        <v>1.0822000000000001</v>
      </c>
      <c r="J199" s="2">
        <v>9919</v>
      </c>
      <c r="K199" s="2">
        <v>10069</v>
      </c>
      <c r="L199" s="2">
        <v>10367</v>
      </c>
      <c r="M199" s="2">
        <v>12015</v>
      </c>
      <c r="N199" s="2">
        <v>1.1040000000000001</v>
      </c>
      <c r="O199" s="2">
        <v>1.026</v>
      </c>
      <c r="P199" s="2">
        <v>10951</v>
      </c>
      <c r="Q199" s="2">
        <v>12327</v>
      </c>
      <c r="R199" s="2">
        <v>24.2</v>
      </c>
      <c r="S199" s="2">
        <v>13.72</v>
      </c>
      <c r="T199" s="2">
        <v>9.39</v>
      </c>
      <c r="U199" s="2">
        <v>0</v>
      </c>
      <c r="V199" s="2">
        <v>47.31</v>
      </c>
      <c r="W199" s="2">
        <v>24.2</v>
      </c>
      <c r="X199" s="2">
        <v>13.72</v>
      </c>
      <c r="Y199" s="2">
        <v>9.39</v>
      </c>
      <c r="Z199" s="2">
        <v>0</v>
      </c>
      <c r="AA199" s="2">
        <v>47.31</v>
      </c>
      <c r="AB199" s="2">
        <v>265014</v>
      </c>
      <c r="AC199" s="2">
        <v>138147</v>
      </c>
      <c r="AD199" s="2">
        <v>97346</v>
      </c>
      <c r="AE199" s="2">
        <v>0</v>
      </c>
      <c r="AF199" s="2">
        <v>500507</v>
      </c>
      <c r="AG199" s="2">
        <v>0.56479999999999997</v>
      </c>
      <c r="AH199" s="2">
        <v>0.2</v>
      </c>
      <c r="AI199" s="2">
        <v>29936</v>
      </c>
      <c r="AJ199" s="2">
        <v>15605</v>
      </c>
      <c r="AK199" s="2">
        <v>10996</v>
      </c>
      <c r="AL199" s="2">
        <v>0</v>
      </c>
      <c r="AM199" s="2">
        <v>56537</v>
      </c>
      <c r="AN199" s="2">
        <v>0.56479999999999997</v>
      </c>
      <c r="AO199" s="2">
        <v>1.4800000000000001E-2</v>
      </c>
      <c r="AP199" s="2">
        <v>0.65</v>
      </c>
      <c r="AQ199" s="2">
        <v>2549</v>
      </c>
      <c r="AR199" s="2">
        <v>1329</v>
      </c>
      <c r="AS199" s="2">
        <v>936</v>
      </c>
      <c r="AT199" s="2">
        <v>0</v>
      </c>
      <c r="AU199" s="2">
        <v>4814</v>
      </c>
      <c r="AV199" s="2">
        <v>561858</v>
      </c>
      <c r="AW199" s="2">
        <v>0</v>
      </c>
      <c r="AX199" s="2">
        <v>0</v>
      </c>
      <c r="AY199" s="2">
        <v>65255</v>
      </c>
      <c r="AZ199" s="2">
        <v>70619</v>
      </c>
      <c r="BA199" s="2">
        <v>0</v>
      </c>
      <c r="BB199" s="2">
        <v>0</v>
      </c>
      <c r="BC199" s="2">
        <v>75078</v>
      </c>
      <c r="BD199" s="2">
        <v>2813</v>
      </c>
      <c r="BE199" s="2">
        <v>3044</v>
      </c>
      <c r="BF199" s="2">
        <v>1.82</v>
      </c>
      <c r="BG199" s="2">
        <v>5540</v>
      </c>
      <c r="BH199" s="2">
        <v>151237</v>
      </c>
      <c r="BI199" s="2">
        <v>713095</v>
      </c>
      <c r="BJ199" s="2">
        <v>0</v>
      </c>
      <c r="BK199" s="2">
        <v>713095</v>
      </c>
      <c r="BL199" s="2">
        <v>1265699</v>
      </c>
      <c r="BM199" s="2">
        <v>0</v>
      </c>
      <c r="BN199" s="2">
        <v>14222</v>
      </c>
      <c r="BO199" s="2">
        <v>0</v>
      </c>
      <c r="BP199" s="2">
        <v>5875.26</v>
      </c>
      <c r="BQ199" s="2">
        <v>47.31</v>
      </c>
      <c r="BR199" s="2">
        <v>277959</v>
      </c>
      <c r="BS199" s="2">
        <v>0</v>
      </c>
      <c r="BT199" s="2">
        <v>0</v>
      </c>
      <c r="BU199" s="2">
        <v>1265699</v>
      </c>
      <c r="BV199" s="2">
        <v>14222</v>
      </c>
      <c r="BW199" s="2">
        <v>0</v>
      </c>
      <c r="BX199" s="2">
        <v>95884</v>
      </c>
      <c r="BY199" s="2">
        <v>95884</v>
      </c>
      <c r="BZ199" s="2">
        <v>95884</v>
      </c>
      <c r="CA199" s="2">
        <v>95884</v>
      </c>
      <c r="CB199" s="2" t="b">
        <v>1</v>
      </c>
      <c r="CC199" s="2">
        <v>552604</v>
      </c>
      <c r="CD199" s="2">
        <v>12293.37</v>
      </c>
      <c r="CE199" s="2">
        <v>11303.26</v>
      </c>
      <c r="CF199" s="2">
        <v>11637.79</v>
      </c>
      <c r="CG199" s="2">
        <v>13838.04</v>
      </c>
      <c r="CH199" s="4">
        <v>45327.530231481483</v>
      </c>
      <c r="CI199" s="4">
        <v>73415</v>
      </c>
    </row>
    <row r="200" spans="1:87" x14ac:dyDescent="0.35">
      <c r="A200" s="5">
        <v>262</v>
      </c>
      <c r="B200" s="3" t="s">
        <v>353</v>
      </c>
      <c r="C200" s="3" t="s">
        <v>408</v>
      </c>
      <c r="D200" s="2" t="s">
        <v>409</v>
      </c>
      <c r="E200" s="2">
        <v>9166</v>
      </c>
      <c r="F200" s="2">
        <v>9304</v>
      </c>
      <c r="G200" s="2">
        <v>9580</v>
      </c>
      <c r="H200" s="2">
        <v>11102</v>
      </c>
      <c r="I200" s="2">
        <v>1.0822000000000001</v>
      </c>
      <c r="J200" s="2">
        <v>9919</v>
      </c>
      <c r="K200" s="2">
        <v>10069</v>
      </c>
      <c r="L200" s="2">
        <v>10367</v>
      </c>
      <c r="M200" s="2">
        <v>12015</v>
      </c>
      <c r="N200" s="2">
        <v>1.1040000000000001</v>
      </c>
      <c r="O200" s="2">
        <v>1.026</v>
      </c>
      <c r="P200" s="2">
        <v>10951</v>
      </c>
      <c r="Q200" s="2">
        <v>12327</v>
      </c>
      <c r="R200" s="2">
        <v>859.26</v>
      </c>
      <c r="S200" s="2">
        <v>667.26</v>
      </c>
      <c r="T200" s="2">
        <v>415.75</v>
      </c>
      <c r="U200" s="2">
        <v>702.19</v>
      </c>
      <c r="V200" s="2">
        <v>2644.46</v>
      </c>
      <c r="W200" s="2">
        <v>859.26</v>
      </c>
      <c r="X200" s="2">
        <v>667.26</v>
      </c>
      <c r="Y200" s="2">
        <v>415.75</v>
      </c>
      <c r="Z200" s="2">
        <v>702.19</v>
      </c>
      <c r="AA200" s="2">
        <v>2644.46</v>
      </c>
      <c r="AB200" s="2">
        <v>9409756</v>
      </c>
      <c r="AC200" s="2">
        <v>6718641</v>
      </c>
      <c r="AD200" s="2">
        <v>4310080</v>
      </c>
      <c r="AE200" s="2">
        <v>8655896</v>
      </c>
      <c r="AF200" s="2">
        <v>29094373</v>
      </c>
      <c r="AG200" s="2">
        <v>0.89200000000000002</v>
      </c>
      <c r="AH200" s="2">
        <v>0.2</v>
      </c>
      <c r="AI200" s="2">
        <v>1678701</v>
      </c>
      <c r="AJ200" s="2">
        <v>1198606</v>
      </c>
      <c r="AK200" s="2">
        <v>768918</v>
      </c>
      <c r="AL200" s="2">
        <v>1544212</v>
      </c>
      <c r="AM200" s="2">
        <v>5190437</v>
      </c>
      <c r="AN200" s="2">
        <v>0.89200000000000002</v>
      </c>
      <c r="AO200" s="2">
        <v>0.34200000000000003</v>
      </c>
      <c r="AP200" s="2">
        <v>0.65</v>
      </c>
      <c r="AQ200" s="2">
        <v>2091789</v>
      </c>
      <c r="AR200" s="2">
        <v>1493554</v>
      </c>
      <c r="AS200" s="2">
        <v>958131</v>
      </c>
      <c r="AT200" s="2">
        <v>1924206</v>
      </c>
      <c r="AU200" s="2">
        <v>6467680</v>
      </c>
      <c r="AV200" s="2">
        <v>40752490</v>
      </c>
      <c r="AW200" s="2">
        <v>0</v>
      </c>
      <c r="AX200" s="2">
        <v>0</v>
      </c>
      <c r="AY200" s="2">
        <v>705796</v>
      </c>
      <c r="AZ200" s="2">
        <v>763812</v>
      </c>
      <c r="BA200" s="2">
        <v>155000</v>
      </c>
      <c r="BB200" s="2">
        <v>167741</v>
      </c>
      <c r="BC200" s="2">
        <v>0</v>
      </c>
      <c r="BD200" s="2">
        <v>2813</v>
      </c>
      <c r="BE200" s="2">
        <v>3044</v>
      </c>
      <c r="BF200" s="2">
        <v>57.21</v>
      </c>
      <c r="BG200" s="2">
        <v>174147</v>
      </c>
      <c r="BH200" s="2">
        <v>1105700</v>
      </c>
      <c r="BI200" s="2">
        <v>41858190</v>
      </c>
      <c r="BJ200" s="2">
        <v>0</v>
      </c>
      <c r="BK200" s="2">
        <v>41858190</v>
      </c>
      <c r="BL200" s="2">
        <v>20597814</v>
      </c>
      <c r="BM200" s="2">
        <v>21260376</v>
      </c>
      <c r="BN200" s="2">
        <v>528892</v>
      </c>
      <c r="BO200" s="2">
        <v>20731484</v>
      </c>
      <c r="BP200" s="2">
        <v>5037.7</v>
      </c>
      <c r="BQ200" s="2">
        <v>2644.46</v>
      </c>
      <c r="BR200" s="2">
        <v>13321996</v>
      </c>
      <c r="BS200" s="2">
        <v>1283342</v>
      </c>
      <c r="BT200" s="2">
        <v>0</v>
      </c>
      <c r="BU200" s="2">
        <v>20597814</v>
      </c>
      <c r="BV200" s="2">
        <v>528892</v>
      </c>
      <c r="BW200" s="2">
        <v>0</v>
      </c>
      <c r="BX200" s="2">
        <v>3014505</v>
      </c>
      <c r="BY200" s="2">
        <v>3014505</v>
      </c>
      <c r="BZ200" s="2">
        <v>0</v>
      </c>
      <c r="CA200" s="2">
        <v>20731484</v>
      </c>
      <c r="CB200" s="2" t="b">
        <v>0</v>
      </c>
      <c r="CC200" s="2">
        <v>0</v>
      </c>
      <c r="CD200" s="2">
        <v>15339.07</v>
      </c>
      <c r="CE200" s="2">
        <v>14103.65</v>
      </c>
      <c r="CF200" s="2">
        <v>14521.06</v>
      </c>
      <c r="CG200" s="2">
        <v>17266.43</v>
      </c>
      <c r="CH200" s="4">
        <v>45327.530231481483</v>
      </c>
      <c r="CI200" s="4">
        <v>73415</v>
      </c>
    </row>
    <row r="201" spans="1:87" x14ac:dyDescent="0.35">
      <c r="A201" s="5">
        <v>263</v>
      </c>
      <c r="B201" s="3" t="s">
        <v>353</v>
      </c>
      <c r="C201" s="3" t="s">
        <v>410</v>
      </c>
      <c r="D201" s="2" t="s">
        <v>411</v>
      </c>
      <c r="E201" s="2">
        <v>9166</v>
      </c>
      <c r="F201" s="2">
        <v>9304</v>
      </c>
      <c r="G201" s="2">
        <v>9580</v>
      </c>
      <c r="H201" s="2">
        <v>11102</v>
      </c>
      <c r="I201" s="2">
        <v>1.0822000000000001</v>
      </c>
      <c r="J201" s="2">
        <v>9919</v>
      </c>
      <c r="K201" s="2">
        <v>10069</v>
      </c>
      <c r="L201" s="2">
        <v>10367</v>
      </c>
      <c r="M201" s="2">
        <v>12015</v>
      </c>
      <c r="N201" s="2">
        <v>1.1040000000000001</v>
      </c>
      <c r="O201" s="2">
        <v>1.026</v>
      </c>
      <c r="P201" s="2">
        <v>10951</v>
      </c>
      <c r="Q201" s="2">
        <v>12327</v>
      </c>
      <c r="R201" s="2">
        <v>590.23</v>
      </c>
      <c r="S201" s="2">
        <v>406.69</v>
      </c>
      <c r="T201" s="2">
        <v>252</v>
      </c>
      <c r="U201" s="2">
        <v>255.97</v>
      </c>
      <c r="V201" s="2">
        <v>1504.89</v>
      </c>
      <c r="W201" s="2">
        <v>590.23</v>
      </c>
      <c r="X201" s="2">
        <v>406.69</v>
      </c>
      <c r="Y201" s="2">
        <v>252</v>
      </c>
      <c r="Z201" s="2">
        <v>393.65</v>
      </c>
      <c r="AA201" s="2">
        <v>1642.57</v>
      </c>
      <c r="AB201" s="2">
        <v>6463609</v>
      </c>
      <c r="AC201" s="2">
        <v>4094962</v>
      </c>
      <c r="AD201" s="2">
        <v>2612484</v>
      </c>
      <c r="AE201" s="2">
        <v>3155342</v>
      </c>
      <c r="AF201" s="2">
        <v>16326397</v>
      </c>
      <c r="AG201" s="2">
        <v>0.29559999999999997</v>
      </c>
      <c r="AH201" s="2">
        <v>0.2</v>
      </c>
      <c r="AI201" s="2">
        <v>382129</v>
      </c>
      <c r="AJ201" s="2">
        <v>242094</v>
      </c>
      <c r="AK201" s="2">
        <v>154450</v>
      </c>
      <c r="AL201" s="2">
        <v>286881</v>
      </c>
      <c r="AM201" s="2">
        <v>1065554</v>
      </c>
      <c r="AN201" s="2">
        <v>0.29559999999999997</v>
      </c>
      <c r="AO201" s="2">
        <v>0</v>
      </c>
      <c r="AP201" s="2">
        <v>0.65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17391951</v>
      </c>
      <c r="AW201" s="2">
        <v>2061352</v>
      </c>
      <c r="AX201" s="2">
        <v>15124</v>
      </c>
      <c r="AY201" s="2">
        <v>341091</v>
      </c>
      <c r="AZ201" s="2">
        <v>369129</v>
      </c>
      <c r="BA201" s="2">
        <v>151455</v>
      </c>
      <c r="BB201" s="2">
        <v>163905</v>
      </c>
      <c r="BC201" s="2">
        <v>0</v>
      </c>
      <c r="BD201" s="2">
        <v>2813</v>
      </c>
      <c r="BE201" s="2">
        <v>3044</v>
      </c>
      <c r="BF201" s="2">
        <v>53.36</v>
      </c>
      <c r="BG201" s="2">
        <v>162428</v>
      </c>
      <c r="BH201" s="2">
        <v>2771938</v>
      </c>
      <c r="BI201" s="2">
        <v>20163889</v>
      </c>
      <c r="BJ201" s="2">
        <v>0</v>
      </c>
      <c r="BK201" s="2">
        <v>20163889</v>
      </c>
      <c r="BL201" s="2">
        <v>5095409</v>
      </c>
      <c r="BM201" s="2">
        <v>15068480</v>
      </c>
      <c r="BN201" s="2">
        <v>5924066</v>
      </c>
      <c r="BO201" s="2">
        <v>9144414</v>
      </c>
      <c r="BP201" s="2">
        <v>4870.21</v>
      </c>
      <c r="BQ201" s="2">
        <v>1642.57</v>
      </c>
      <c r="BR201" s="2">
        <v>7999661</v>
      </c>
      <c r="BS201" s="2">
        <v>1270202</v>
      </c>
      <c r="BT201" s="2">
        <v>0</v>
      </c>
      <c r="BU201" s="2">
        <v>5095409</v>
      </c>
      <c r="BV201" s="2">
        <v>5924066</v>
      </c>
      <c r="BW201" s="2">
        <v>0</v>
      </c>
      <c r="BX201" s="2">
        <v>1897969</v>
      </c>
      <c r="BY201" s="2">
        <v>1897969</v>
      </c>
      <c r="BZ201" s="2">
        <v>0</v>
      </c>
      <c r="CA201" s="2">
        <v>9144414</v>
      </c>
      <c r="CB201" s="2" t="b">
        <v>0</v>
      </c>
      <c r="CC201" s="2">
        <v>0</v>
      </c>
      <c r="CD201" s="2">
        <v>11598.42</v>
      </c>
      <c r="CE201" s="2">
        <v>10664.28</v>
      </c>
      <c r="CF201" s="2">
        <v>10979.9</v>
      </c>
      <c r="CG201" s="2">
        <v>13055.77</v>
      </c>
      <c r="CH201" s="4">
        <v>45327.53025462963</v>
      </c>
      <c r="CI201" s="4">
        <v>73415</v>
      </c>
    </row>
    <row r="202" spans="1:87" x14ac:dyDescent="0.35">
      <c r="A202" s="5">
        <v>264</v>
      </c>
      <c r="B202" s="3" t="s">
        <v>353</v>
      </c>
      <c r="C202" s="3" t="s">
        <v>412</v>
      </c>
      <c r="D202" s="2" t="s">
        <v>413</v>
      </c>
      <c r="E202" s="2">
        <v>9166</v>
      </c>
      <c r="F202" s="2">
        <v>9304</v>
      </c>
      <c r="G202" s="2">
        <v>9580</v>
      </c>
      <c r="H202" s="2">
        <v>11102</v>
      </c>
      <c r="I202" s="2">
        <v>1.0822000000000001</v>
      </c>
      <c r="J202" s="2">
        <v>9919</v>
      </c>
      <c r="K202" s="2">
        <v>10069</v>
      </c>
      <c r="L202" s="2">
        <v>10367</v>
      </c>
      <c r="M202" s="2">
        <v>12015</v>
      </c>
      <c r="N202" s="2">
        <v>1.1040000000000001</v>
      </c>
      <c r="O202" s="2">
        <v>1.026</v>
      </c>
      <c r="P202" s="2">
        <v>10951</v>
      </c>
      <c r="Q202" s="2">
        <v>12327</v>
      </c>
      <c r="R202" s="2">
        <v>1641.5</v>
      </c>
      <c r="S202" s="2">
        <v>1347.69</v>
      </c>
      <c r="T202" s="2">
        <v>907.1</v>
      </c>
      <c r="U202" s="2">
        <v>0</v>
      </c>
      <c r="V202" s="2">
        <v>3896.29</v>
      </c>
      <c r="W202" s="2">
        <v>1641.5</v>
      </c>
      <c r="X202" s="2">
        <v>1347.69</v>
      </c>
      <c r="Y202" s="2">
        <v>907.1</v>
      </c>
      <c r="Z202" s="2">
        <v>0</v>
      </c>
      <c r="AA202" s="2">
        <v>3896.29</v>
      </c>
      <c r="AB202" s="2">
        <v>17976067</v>
      </c>
      <c r="AC202" s="2">
        <v>13569891</v>
      </c>
      <c r="AD202" s="2">
        <v>9403906</v>
      </c>
      <c r="AE202" s="2">
        <v>0</v>
      </c>
      <c r="AF202" s="2">
        <v>40949864</v>
      </c>
      <c r="AG202" s="2">
        <v>0.35099999999999998</v>
      </c>
      <c r="AH202" s="2">
        <v>0.2</v>
      </c>
      <c r="AI202" s="2">
        <v>1261920</v>
      </c>
      <c r="AJ202" s="2">
        <v>952606</v>
      </c>
      <c r="AK202" s="2">
        <v>660154</v>
      </c>
      <c r="AL202" s="2">
        <v>0</v>
      </c>
      <c r="AM202" s="2">
        <v>2874680</v>
      </c>
      <c r="AN202" s="2">
        <v>0.35099999999999998</v>
      </c>
      <c r="AO202" s="2">
        <v>0</v>
      </c>
      <c r="AP202" s="2">
        <v>0.65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43824544</v>
      </c>
      <c r="AW202" s="2">
        <v>0</v>
      </c>
      <c r="AX202" s="2">
        <v>88738</v>
      </c>
      <c r="AY202" s="2">
        <v>121623</v>
      </c>
      <c r="AZ202" s="2">
        <v>131620</v>
      </c>
      <c r="BA202" s="2">
        <v>0</v>
      </c>
      <c r="BB202" s="2">
        <v>0</v>
      </c>
      <c r="BC202" s="2">
        <v>0</v>
      </c>
      <c r="BD202" s="2">
        <v>2813</v>
      </c>
      <c r="BE202" s="2">
        <v>3044</v>
      </c>
      <c r="BF202" s="2">
        <v>139</v>
      </c>
      <c r="BG202" s="2">
        <v>423116</v>
      </c>
      <c r="BH202" s="2">
        <v>643474</v>
      </c>
      <c r="BI202" s="2">
        <v>44468018</v>
      </c>
      <c r="BJ202" s="2">
        <v>0</v>
      </c>
      <c r="BK202" s="2">
        <v>44468018</v>
      </c>
      <c r="BL202" s="2">
        <v>5838150</v>
      </c>
      <c r="BM202" s="2">
        <v>38629868</v>
      </c>
      <c r="BN202" s="2">
        <v>12754814</v>
      </c>
      <c r="BO202" s="2">
        <v>25875054</v>
      </c>
      <c r="BP202" s="2">
        <v>5020.01</v>
      </c>
      <c r="BQ202" s="2">
        <v>3896.29</v>
      </c>
      <c r="BR202" s="2">
        <v>19559415</v>
      </c>
      <c r="BS202" s="2">
        <v>0</v>
      </c>
      <c r="BT202" s="2">
        <v>0</v>
      </c>
      <c r="BU202" s="2">
        <v>5838150</v>
      </c>
      <c r="BV202" s="2">
        <v>12754814</v>
      </c>
      <c r="BW202" s="2">
        <v>966451</v>
      </c>
      <c r="BX202" s="2">
        <v>2076127</v>
      </c>
      <c r="BY202" s="2">
        <v>3042578</v>
      </c>
      <c r="BZ202" s="2">
        <v>0</v>
      </c>
      <c r="CA202" s="2">
        <v>25875054</v>
      </c>
      <c r="CB202" s="2" t="b">
        <v>0</v>
      </c>
      <c r="CC202" s="2">
        <v>0</v>
      </c>
      <c r="CD202" s="2">
        <v>11719.76</v>
      </c>
      <c r="CE202" s="2">
        <v>10775.84</v>
      </c>
      <c r="CF202" s="2">
        <v>11094.76</v>
      </c>
      <c r="CG202" s="2">
        <v>13192.36</v>
      </c>
      <c r="CH202" s="4">
        <v>45327.530266203707</v>
      </c>
      <c r="CI202" s="4">
        <v>73415</v>
      </c>
    </row>
    <row r="203" spans="1:87" x14ac:dyDescent="0.35">
      <c r="A203" s="5">
        <v>265</v>
      </c>
      <c r="B203" s="3" t="s">
        <v>353</v>
      </c>
      <c r="C203" s="3" t="s">
        <v>414</v>
      </c>
      <c r="D203" s="2" t="s">
        <v>415</v>
      </c>
      <c r="E203" s="2">
        <v>9166</v>
      </c>
      <c r="F203" s="2">
        <v>9304</v>
      </c>
      <c r="G203" s="2">
        <v>9580</v>
      </c>
      <c r="H203" s="2">
        <v>11102</v>
      </c>
      <c r="I203" s="2">
        <v>1.0822000000000001</v>
      </c>
      <c r="J203" s="2">
        <v>9919</v>
      </c>
      <c r="K203" s="2">
        <v>10069</v>
      </c>
      <c r="L203" s="2">
        <v>10367</v>
      </c>
      <c r="M203" s="2">
        <v>12015</v>
      </c>
      <c r="N203" s="2">
        <v>1.1040000000000001</v>
      </c>
      <c r="O203" s="2">
        <v>1.026</v>
      </c>
      <c r="P203" s="2">
        <v>10951</v>
      </c>
      <c r="Q203" s="2">
        <v>12327</v>
      </c>
      <c r="R203" s="2">
        <v>73.959999999999994</v>
      </c>
      <c r="S203" s="2">
        <v>60.25</v>
      </c>
      <c r="T203" s="2">
        <v>36.08</v>
      </c>
      <c r="U203" s="2">
        <v>0</v>
      </c>
      <c r="V203" s="2">
        <v>170.29</v>
      </c>
      <c r="W203" s="2">
        <v>73.959999999999994</v>
      </c>
      <c r="X203" s="2">
        <v>60.25</v>
      </c>
      <c r="Y203" s="2">
        <v>36.08</v>
      </c>
      <c r="Z203" s="2">
        <v>0</v>
      </c>
      <c r="AA203" s="2">
        <v>170.29</v>
      </c>
      <c r="AB203" s="2">
        <v>809936</v>
      </c>
      <c r="AC203" s="2">
        <v>606657</v>
      </c>
      <c r="AD203" s="2">
        <v>374041</v>
      </c>
      <c r="AE203" s="2">
        <v>0</v>
      </c>
      <c r="AF203" s="2">
        <v>1790634</v>
      </c>
      <c r="AG203" s="2">
        <v>0.91920000000000002</v>
      </c>
      <c r="AH203" s="2">
        <v>0.2</v>
      </c>
      <c r="AI203" s="2">
        <v>148899</v>
      </c>
      <c r="AJ203" s="2">
        <v>111528</v>
      </c>
      <c r="AK203" s="2">
        <v>68764</v>
      </c>
      <c r="AL203" s="2">
        <v>0</v>
      </c>
      <c r="AM203" s="2">
        <v>329191</v>
      </c>
      <c r="AN203" s="2">
        <v>0.91920000000000002</v>
      </c>
      <c r="AO203" s="2">
        <v>0.36919999999999997</v>
      </c>
      <c r="AP203" s="2">
        <v>0.65</v>
      </c>
      <c r="AQ203" s="2">
        <v>194368</v>
      </c>
      <c r="AR203" s="2">
        <v>145586</v>
      </c>
      <c r="AS203" s="2">
        <v>89762</v>
      </c>
      <c r="AT203" s="2">
        <v>0</v>
      </c>
      <c r="AU203" s="2">
        <v>429716</v>
      </c>
      <c r="AV203" s="2">
        <v>2549541</v>
      </c>
      <c r="AW203" s="2">
        <v>0</v>
      </c>
      <c r="AX203" s="2">
        <v>0</v>
      </c>
      <c r="AY203" s="2">
        <v>45399</v>
      </c>
      <c r="AZ203" s="2">
        <v>49131</v>
      </c>
      <c r="BA203" s="2">
        <v>155000</v>
      </c>
      <c r="BB203" s="2">
        <v>167741</v>
      </c>
      <c r="BC203" s="2">
        <v>0</v>
      </c>
      <c r="BD203" s="2">
        <v>2813</v>
      </c>
      <c r="BE203" s="2">
        <v>3044</v>
      </c>
      <c r="BF203" s="2">
        <v>7.7</v>
      </c>
      <c r="BG203" s="2">
        <v>23439</v>
      </c>
      <c r="BH203" s="2">
        <v>240311</v>
      </c>
      <c r="BI203" s="2">
        <v>2789852</v>
      </c>
      <c r="BJ203" s="2">
        <v>0</v>
      </c>
      <c r="BK203" s="2">
        <v>2789852</v>
      </c>
      <c r="BL203" s="2">
        <v>1173752</v>
      </c>
      <c r="BM203" s="2">
        <v>1616100</v>
      </c>
      <c r="BN203" s="2">
        <v>43402</v>
      </c>
      <c r="BO203" s="2">
        <v>1572698</v>
      </c>
      <c r="BP203" s="2">
        <v>5344.41</v>
      </c>
      <c r="BQ203" s="2">
        <v>170.29</v>
      </c>
      <c r="BR203" s="2">
        <v>910100</v>
      </c>
      <c r="BS203" s="2">
        <v>0</v>
      </c>
      <c r="BT203" s="2">
        <v>0</v>
      </c>
      <c r="BU203" s="2">
        <v>1173752</v>
      </c>
      <c r="BV203" s="2">
        <v>43402</v>
      </c>
      <c r="BW203" s="2">
        <v>0</v>
      </c>
      <c r="BX203" s="2">
        <v>470602</v>
      </c>
      <c r="BY203" s="2">
        <v>470602</v>
      </c>
      <c r="BZ203" s="2">
        <v>0</v>
      </c>
      <c r="CA203" s="2">
        <v>1572698</v>
      </c>
      <c r="CB203" s="2" t="b">
        <v>0</v>
      </c>
      <c r="CC203" s="2">
        <v>0</v>
      </c>
      <c r="CD203" s="2">
        <v>15592.25</v>
      </c>
      <c r="CE203" s="2">
        <v>14336.44</v>
      </c>
      <c r="CF203" s="2">
        <v>14760.74</v>
      </c>
      <c r="CG203" s="2">
        <v>17551.43</v>
      </c>
      <c r="CH203" s="4">
        <v>45327.530335648145</v>
      </c>
      <c r="CI203" s="4">
        <v>73415</v>
      </c>
    </row>
    <row r="204" spans="1:87" x14ac:dyDescent="0.35">
      <c r="A204" s="5">
        <v>266</v>
      </c>
      <c r="B204" s="3" t="s">
        <v>353</v>
      </c>
      <c r="C204" s="3" t="s">
        <v>416</v>
      </c>
      <c r="D204" s="2" t="s">
        <v>417</v>
      </c>
      <c r="E204" s="2">
        <v>9166</v>
      </c>
      <c r="F204" s="2">
        <v>9304</v>
      </c>
      <c r="G204" s="2">
        <v>9580</v>
      </c>
      <c r="H204" s="2">
        <v>11102</v>
      </c>
      <c r="I204" s="2">
        <v>1.0822000000000001</v>
      </c>
      <c r="J204" s="2">
        <v>9919</v>
      </c>
      <c r="K204" s="2">
        <v>10069</v>
      </c>
      <c r="L204" s="2">
        <v>10367</v>
      </c>
      <c r="M204" s="2">
        <v>12015</v>
      </c>
      <c r="N204" s="2">
        <v>1.1040000000000001</v>
      </c>
      <c r="O204" s="2">
        <v>1.026</v>
      </c>
      <c r="P204" s="2">
        <v>10951</v>
      </c>
      <c r="Q204" s="2">
        <v>12327</v>
      </c>
      <c r="R204" s="2">
        <v>2539.0700000000002</v>
      </c>
      <c r="S204" s="2">
        <v>1978.02</v>
      </c>
      <c r="T204" s="2">
        <v>1431.23</v>
      </c>
      <c r="U204" s="2">
        <v>0</v>
      </c>
      <c r="V204" s="2">
        <v>5948.32</v>
      </c>
      <c r="W204" s="2">
        <v>2539.0700000000002</v>
      </c>
      <c r="X204" s="2">
        <v>1978.02</v>
      </c>
      <c r="Y204" s="2">
        <v>1431.23</v>
      </c>
      <c r="Z204" s="2">
        <v>0</v>
      </c>
      <c r="AA204" s="2">
        <v>5948.32</v>
      </c>
      <c r="AB204" s="2">
        <v>27805356</v>
      </c>
      <c r="AC204" s="2">
        <v>19916683</v>
      </c>
      <c r="AD204" s="2">
        <v>14837561</v>
      </c>
      <c r="AE204" s="2">
        <v>0</v>
      </c>
      <c r="AF204" s="2">
        <v>62559600</v>
      </c>
      <c r="AG204" s="2">
        <v>0.38090000000000002</v>
      </c>
      <c r="AH204" s="2">
        <v>0.2</v>
      </c>
      <c r="AI204" s="2">
        <v>2118212</v>
      </c>
      <c r="AJ204" s="2">
        <v>1517253</v>
      </c>
      <c r="AK204" s="2">
        <v>1130325</v>
      </c>
      <c r="AL204" s="2">
        <v>0</v>
      </c>
      <c r="AM204" s="2">
        <v>4765790</v>
      </c>
      <c r="AN204" s="2">
        <v>0.38090000000000002</v>
      </c>
      <c r="AO204" s="2">
        <v>0</v>
      </c>
      <c r="AP204" s="2">
        <v>0.65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67325390</v>
      </c>
      <c r="AW204" s="2">
        <v>0</v>
      </c>
      <c r="AX204" s="2">
        <v>167297</v>
      </c>
      <c r="AY204" s="2">
        <v>200988</v>
      </c>
      <c r="AZ204" s="2">
        <v>217509</v>
      </c>
      <c r="BA204" s="2">
        <v>0</v>
      </c>
      <c r="BB204" s="2">
        <v>0</v>
      </c>
      <c r="BC204" s="2">
        <v>0</v>
      </c>
      <c r="BD204" s="2">
        <v>2813</v>
      </c>
      <c r="BE204" s="2">
        <v>3044</v>
      </c>
      <c r="BF204" s="2">
        <v>256.29000000000002</v>
      </c>
      <c r="BG204" s="2">
        <v>780147</v>
      </c>
      <c r="BH204" s="2">
        <v>1164953</v>
      </c>
      <c r="BI204" s="2">
        <v>68490343</v>
      </c>
      <c r="BJ204" s="2">
        <v>0</v>
      </c>
      <c r="BK204" s="2">
        <v>68490343</v>
      </c>
      <c r="BL204" s="2">
        <v>10593790</v>
      </c>
      <c r="BM204" s="2">
        <v>57896553</v>
      </c>
      <c r="BN204" s="2">
        <v>19517079</v>
      </c>
      <c r="BO204" s="2">
        <v>38379474</v>
      </c>
      <c r="BP204" s="2">
        <v>5031.57</v>
      </c>
      <c r="BQ204" s="2">
        <v>5948.32</v>
      </c>
      <c r="BR204" s="2">
        <v>29929388</v>
      </c>
      <c r="BS204" s="2">
        <v>0</v>
      </c>
      <c r="BT204" s="2">
        <v>0</v>
      </c>
      <c r="BU204" s="2">
        <v>10593790</v>
      </c>
      <c r="BV204" s="2">
        <v>19517079</v>
      </c>
      <c r="BW204" s="2">
        <v>0</v>
      </c>
      <c r="BX204" s="2">
        <v>3656619</v>
      </c>
      <c r="BY204" s="2">
        <v>3656619</v>
      </c>
      <c r="BZ204" s="2">
        <v>0</v>
      </c>
      <c r="CA204" s="2">
        <v>38379474</v>
      </c>
      <c r="CB204" s="2" t="b">
        <v>0</v>
      </c>
      <c r="CC204" s="2">
        <v>0</v>
      </c>
      <c r="CD204" s="2">
        <v>11785.25</v>
      </c>
      <c r="CE204" s="2">
        <v>10836.06</v>
      </c>
      <c r="CF204" s="2">
        <v>11156.76</v>
      </c>
      <c r="CG204" s="2">
        <v>13266.07</v>
      </c>
      <c r="CH204" s="4">
        <v>45327.530370370368</v>
      </c>
      <c r="CI204" s="4">
        <v>73415</v>
      </c>
    </row>
    <row r="205" spans="1:87" x14ac:dyDescent="0.35">
      <c r="A205" s="5">
        <v>267</v>
      </c>
      <c r="B205" s="3" t="s">
        <v>353</v>
      </c>
      <c r="C205" s="3" t="s">
        <v>418</v>
      </c>
      <c r="D205" s="2" t="s">
        <v>419</v>
      </c>
      <c r="E205" s="2">
        <v>9166</v>
      </c>
      <c r="F205" s="2">
        <v>9304</v>
      </c>
      <c r="G205" s="2">
        <v>9580</v>
      </c>
      <c r="H205" s="2">
        <v>11102</v>
      </c>
      <c r="I205" s="2">
        <v>1.0822000000000001</v>
      </c>
      <c r="J205" s="2">
        <v>9919</v>
      </c>
      <c r="K205" s="2">
        <v>10069</v>
      </c>
      <c r="L205" s="2">
        <v>10367</v>
      </c>
      <c r="M205" s="2">
        <v>12015</v>
      </c>
      <c r="N205" s="2">
        <v>1.1040000000000001</v>
      </c>
      <c r="O205" s="2">
        <v>1.026</v>
      </c>
      <c r="P205" s="2">
        <v>10951</v>
      </c>
      <c r="Q205" s="2">
        <v>12327</v>
      </c>
      <c r="R205" s="2">
        <v>64.03</v>
      </c>
      <c r="S205" s="2">
        <v>57.35</v>
      </c>
      <c r="T205" s="2">
        <v>41.81</v>
      </c>
      <c r="U205" s="2">
        <v>0</v>
      </c>
      <c r="V205" s="2">
        <v>163.19</v>
      </c>
      <c r="W205" s="2">
        <v>64.03</v>
      </c>
      <c r="X205" s="2">
        <v>57.35</v>
      </c>
      <c r="Y205" s="2">
        <v>41.81</v>
      </c>
      <c r="Z205" s="2">
        <v>0</v>
      </c>
      <c r="AA205" s="2">
        <v>163.19</v>
      </c>
      <c r="AB205" s="2">
        <v>701193</v>
      </c>
      <c r="AC205" s="2">
        <v>577457</v>
      </c>
      <c r="AD205" s="2">
        <v>433444</v>
      </c>
      <c r="AE205" s="2">
        <v>0</v>
      </c>
      <c r="AF205" s="2">
        <v>1712094</v>
      </c>
      <c r="AG205" s="2">
        <v>0.86560000000000004</v>
      </c>
      <c r="AH205" s="2">
        <v>0.2</v>
      </c>
      <c r="AI205" s="2">
        <v>121390</v>
      </c>
      <c r="AJ205" s="2">
        <v>99969</v>
      </c>
      <c r="AK205" s="2">
        <v>75038</v>
      </c>
      <c r="AL205" s="2">
        <v>0</v>
      </c>
      <c r="AM205" s="2">
        <v>296397</v>
      </c>
      <c r="AN205" s="2">
        <v>0.86560000000000004</v>
      </c>
      <c r="AO205" s="2">
        <v>0.31559999999999999</v>
      </c>
      <c r="AP205" s="2">
        <v>0.65</v>
      </c>
      <c r="AQ205" s="2">
        <v>143843</v>
      </c>
      <c r="AR205" s="2">
        <v>118460</v>
      </c>
      <c r="AS205" s="2">
        <v>88917</v>
      </c>
      <c r="AT205" s="2">
        <v>0</v>
      </c>
      <c r="AU205" s="2">
        <v>351220</v>
      </c>
      <c r="AV205" s="2">
        <v>2359711</v>
      </c>
      <c r="AW205" s="2">
        <v>0</v>
      </c>
      <c r="AX205" s="2">
        <v>0</v>
      </c>
      <c r="AY205" s="2">
        <v>98731</v>
      </c>
      <c r="AZ205" s="2">
        <v>106847</v>
      </c>
      <c r="BA205" s="2">
        <v>154080</v>
      </c>
      <c r="BB205" s="2">
        <v>166745</v>
      </c>
      <c r="BC205" s="2">
        <v>0</v>
      </c>
      <c r="BD205" s="2">
        <v>2813</v>
      </c>
      <c r="BE205" s="2">
        <v>3044</v>
      </c>
      <c r="BF205" s="2">
        <v>4</v>
      </c>
      <c r="BG205" s="2">
        <v>12176</v>
      </c>
      <c r="BH205" s="2">
        <v>285768</v>
      </c>
      <c r="BI205" s="2">
        <v>2645479</v>
      </c>
      <c r="BJ205" s="2">
        <v>0</v>
      </c>
      <c r="BK205" s="2">
        <v>2645479</v>
      </c>
      <c r="BL205" s="2">
        <v>940119</v>
      </c>
      <c r="BM205" s="2">
        <v>1705360</v>
      </c>
      <c r="BN205" s="2">
        <v>195974</v>
      </c>
      <c r="BO205" s="2">
        <v>1509386</v>
      </c>
      <c r="BP205" s="2">
        <v>5205.5</v>
      </c>
      <c r="BQ205" s="2">
        <v>163.19</v>
      </c>
      <c r="BR205" s="2">
        <v>849486</v>
      </c>
      <c r="BS205" s="2">
        <v>0</v>
      </c>
      <c r="BT205" s="2">
        <v>0</v>
      </c>
      <c r="BU205" s="2">
        <v>940119</v>
      </c>
      <c r="BV205" s="2">
        <v>195974</v>
      </c>
      <c r="BW205" s="2">
        <v>0</v>
      </c>
      <c r="BX205" s="2">
        <v>374591</v>
      </c>
      <c r="BY205" s="2">
        <v>374591</v>
      </c>
      <c r="BZ205" s="2">
        <v>0</v>
      </c>
      <c r="CA205" s="2">
        <v>1509386</v>
      </c>
      <c r="CB205" s="2" t="b">
        <v>0</v>
      </c>
      <c r="CC205" s="2">
        <v>0</v>
      </c>
      <c r="CD205" s="2">
        <v>15093.33</v>
      </c>
      <c r="CE205" s="2">
        <v>13877.7</v>
      </c>
      <c r="CF205" s="2">
        <v>14288.42</v>
      </c>
      <c r="CG205" s="2">
        <v>16989.810000000001</v>
      </c>
      <c r="CH205" s="4">
        <v>45327.530428240738</v>
      </c>
      <c r="CI205" s="4">
        <v>73415</v>
      </c>
    </row>
    <row r="206" spans="1:87" x14ac:dyDescent="0.35">
      <c r="A206" s="5">
        <v>268</v>
      </c>
      <c r="B206" s="3" t="s">
        <v>353</v>
      </c>
      <c r="C206" s="3" t="s">
        <v>420</v>
      </c>
      <c r="D206" s="2" t="s">
        <v>421</v>
      </c>
      <c r="E206" s="2">
        <v>9166</v>
      </c>
      <c r="F206" s="2">
        <v>9304</v>
      </c>
      <c r="G206" s="2">
        <v>9580</v>
      </c>
      <c r="H206" s="2">
        <v>11102</v>
      </c>
      <c r="I206" s="2">
        <v>1.0822000000000001</v>
      </c>
      <c r="J206" s="2">
        <v>9919</v>
      </c>
      <c r="K206" s="2">
        <v>10069</v>
      </c>
      <c r="L206" s="2">
        <v>10367</v>
      </c>
      <c r="M206" s="2">
        <v>12015</v>
      </c>
      <c r="N206" s="2">
        <v>1.1040000000000001</v>
      </c>
      <c r="O206" s="2">
        <v>1.026</v>
      </c>
      <c r="P206" s="2">
        <v>10951</v>
      </c>
      <c r="Q206" s="2">
        <v>12327</v>
      </c>
      <c r="R206" s="2">
        <v>1162.5899999999999</v>
      </c>
      <c r="S206" s="2">
        <v>817.67</v>
      </c>
      <c r="T206" s="2">
        <v>483.36</v>
      </c>
      <c r="U206" s="2">
        <v>933.44</v>
      </c>
      <c r="V206" s="2">
        <v>3397.06</v>
      </c>
      <c r="W206" s="2">
        <v>1162.5899999999999</v>
      </c>
      <c r="X206" s="2">
        <v>817.67</v>
      </c>
      <c r="Y206" s="2">
        <v>483.36</v>
      </c>
      <c r="Z206" s="2">
        <v>933.44</v>
      </c>
      <c r="AA206" s="2">
        <v>3397.06</v>
      </c>
      <c r="AB206" s="2">
        <v>12731523</v>
      </c>
      <c r="AC206" s="2">
        <v>8233119</v>
      </c>
      <c r="AD206" s="2">
        <v>5010993</v>
      </c>
      <c r="AE206" s="2">
        <v>11506515</v>
      </c>
      <c r="AF206" s="2">
        <v>37482150</v>
      </c>
      <c r="AG206" s="2">
        <v>0.83730000000000004</v>
      </c>
      <c r="AH206" s="2">
        <v>0.2</v>
      </c>
      <c r="AI206" s="2">
        <v>2132021</v>
      </c>
      <c r="AJ206" s="2">
        <v>1378718</v>
      </c>
      <c r="AK206" s="2">
        <v>839141</v>
      </c>
      <c r="AL206" s="2">
        <v>1926881</v>
      </c>
      <c r="AM206" s="2">
        <v>6276761</v>
      </c>
      <c r="AN206" s="2">
        <v>0.83730000000000004</v>
      </c>
      <c r="AO206" s="2">
        <v>0.2873</v>
      </c>
      <c r="AP206" s="2">
        <v>0.65</v>
      </c>
      <c r="AQ206" s="2">
        <v>2377548</v>
      </c>
      <c r="AR206" s="2">
        <v>1537494</v>
      </c>
      <c r="AS206" s="2">
        <v>935778</v>
      </c>
      <c r="AT206" s="2">
        <v>2148784</v>
      </c>
      <c r="AU206" s="2">
        <v>6999604</v>
      </c>
      <c r="AV206" s="2">
        <v>50758515</v>
      </c>
      <c r="AW206" s="2">
        <v>0</v>
      </c>
      <c r="AX206" s="2">
        <v>0</v>
      </c>
      <c r="AY206" s="2">
        <v>415365</v>
      </c>
      <c r="AZ206" s="2">
        <v>449508</v>
      </c>
      <c r="BA206" s="2">
        <v>0</v>
      </c>
      <c r="BB206" s="2">
        <v>0</v>
      </c>
      <c r="BC206" s="2">
        <v>0</v>
      </c>
      <c r="BD206" s="2">
        <v>2813</v>
      </c>
      <c r="BE206" s="2">
        <v>3044</v>
      </c>
      <c r="BF206" s="2">
        <v>104.18</v>
      </c>
      <c r="BG206" s="2">
        <v>317124</v>
      </c>
      <c r="BH206" s="2">
        <v>766632</v>
      </c>
      <c r="BI206" s="2">
        <v>51525147</v>
      </c>
      <c r="BJ206" s="2">
        <v>0</v>
      </c>
      <c r="BK206" s="2">
        <v>51525147</v>
      </c>
      <c r="BL206" s="2">
        <v>9997028</v>
      </c>
      <c r="BM206" s="2">
        <v>41528119</v>
      </c>
      <c r="BN206" s="2">
        <v>11896631</v>
      </c>
      <c r="BO206" s="2">
        <v>29631488</v>
      </c>
      <c r="BP206" s="2">
        <v>5370.36</v>
      </c>
      <c r="BQ206" s="2">
        <v>3397.06</v>
      </c>
      <c r="BR206" s="2">
        <v>18243435</v>
      </c>
      <c r="BS206" s="2">
        <v>0</v>
      </c>
      <c r="BT206" s="2">
        <v>0</v>
      </c>
      <c r="BU206" s="2">
        <v>9997028</v>
      </c>
      <c r="BV206" s="2">
        <v>11896631</v>
      </c>
      <c r="BW206" s="2">
        <v>0</v>
      </c>
      <c r="BX206" s="2">
        <v>2746639</v>
      </c>
      <c r="BY206" s="2">
        <v>2746639</v>
      </c>
      <c r="BZ206" s="2">
        <v>0</v>
      </c>
      <c r="CA206" s="2">
        <v>29631488</v>
      </c>
      <c r="CB206" s="2" t="b">
        <v>0</v>
      </c>
      <c r="CC206" s="2">
        <v>0</v>
      </c>
      <c r="CD206" s="2">
        <v>14829.9</v>
      </c>
      <c r="CE206" s="2">
        <v>13635.49</v>
      </c>
      <c r="CF206" s="2">
        <v>14039.04</v>
      </c>
      <c r="CG206" s="2">
        <v>16693.29</v>
      </c>
      <c r="CH206" s="4">
        <v>45327.530451388891</v>
      </c>
      <c r="CI206" s="4">
        <v>73415</v>
      </c>
    </row>
    <row r="207" spans="1:87" x14ac:dyDescent="0.35">
      <c r="A207" s="5">
        <v>269</v>
      </c>
      <c r="B207" s="3" t="s">
        <v>353</v>
      </c>
      <c r="C207" s="3" t="s">
        <v>422</v>
      </c>
      <c r="D207" s="2" t="s">
        <v>423</v>
      </c>
      <c r="E207" s="2">
        <v>9166</v>
      </c>
      <c r="F207" s="2">
        <v>9304</v>
      </c>
      <c r="G207" s="2">
        <v>9580</v>
      </c>
      <c r="H207" s="2">
        <v>11102</v>
      </c>
      <c r="I207" s="2">
        <v>1.0822000000000001</v>
      </c>
      <c r="J207" s="2">
        <v>9919</v>
      </c>
      <c r="K207" s="2">
        <v>10069</v>
      </c>
      <c r="L207" s="2">
        <v>10367</v>
      </c>
      <c r="M207" s="2">
        <v>12015</v>
      </c>
      <c r="N207" s="2">
        <v>1.1040000000000001</v>
      </c>
      <c r="O207" s="2">
        <v>1.026</v>
      </c>
      <c r="P207" s="2">
        <v>10951</v>
      </c>
      <c r="Q207" s="2">
        <v>12327</v>
      </c>
      <c r="R207" s="2">
        <v>136.26</v>
      </c>
      <c r="S207" s="2">
        <v>115.16</v>
      </c>
      <c r="T207" s="2">
        <v>69.78</v>
      </c>
      <c r="U207" s="2">
        <v>0</v>
      </c>
      <c r="V207" s="2">
        <v>321.2</v>
      </c>
      <c r="W207" s="2">
        <v>136.26</v>
      </c>
      <c r="X207" s="2">
        <v>115.16</v>
      </c>
      <c r="Y207" s="2">
        <v>69.78</v>
      </c>
      <c r="Z207" s="2">
        <v>0</v>
      </c>
      <c r="AA207" s="2">
        <v>321.2</v>
      </c>
      <c r="AB207" s="2">
        <v>1492183</v>
      </c>
      <c r="AC207" s="2">
        <v>1159546</v>
      </c>
      <c r="AD207" s="2">
        <v>723409</v>
      </c>
      <c r="AE207" s="2">
        <v>0</v>
      </c>
      <c r="AF207" s="2">
        <v>3375138</v>
      </c>
      <c r="AG207" s="2">
        <v>0.71589999999999998</v>
      </c>
      <c r="AH207" s="2">
        <v>0.2</v>
      </c>
      <c r="AI207" s="2">
        <v>213651</v>
      </c>
      <c r="AJ207" s="2">
        <v>166024</v>
      </c>
      <c r="AK207" s="2">
        <v>103578</v>
      </c>
      <c r="AL207" s="2">
        <v>0</v>
      </c>
      <c r="AM207" s="2">
        <v>483253</v>
      </c>
      <c r="AN207" s="2">
        <v>0.71589999999999998</v>
      </c>
      <c r="AO207" s="2">
        <v>0.16589999999999999</v>
      </c>
      <c r="AP207" s="2">
        <v>0.65</v>
      </c>
      <c r="AQ207" s="2">
        <v>160910</v>
      </c>
      <c r="AR207" s="2">
        <v>125040</v>
      </c>
      <c r="AS207" s="2">
        <v>78009</v>
      </c>
      <c r="AT207" s="2">
        <v>0</v>
      </c>
      <c r="AU207" s="2">
        <v>363959</v>
      </c>
      <c r="AV207" s="2">
        <v>4222350</v>
      </c>
      <c r="AW207" s="2">
        <v>0</v>
      </c>
      <c r="AX207" s="2">
        <v>0</v>
      </c>
      <c r="AY207" s="2">
        <v>91305</v>
      </c>
      <c r="AZ207" s="2">
        <v>98810</v>
      </c>
      <c r="BA207" s="2">
        <v>0</v>
      </c>
      <c r="BB207" s="2">
        <v>0</v>
      </c>
      <c r="BC207" s="2">
        <v>0</v>
      </c>
      <c r="BD207" s="2">
        <v>2813</v>
      </c>
      <c r="BE207" s="2">
        <v>3044</v>
      </c>
      <c r="BF207" s="2">
        <v>8.31</v>
      </c>
      <c r="BG207" s="2">
        <v>25296</v>
      </c>
      <c r="BH207" s="2">
        <v>124106</v>
      </c>
      <c r="BI207" s="2">
        <v>4346456</v>
      </c>
      <c r="BJ207" s="2">
        <v>0</v>
      </c>
      <c r="BK207" s="2">
        <v>4346456</v>
      </c>
      <c r="BL207" s="2">
        <v>490183</v>
      </c>
      <c r="BM207" s="2">
        <v>3856273</v>
      </c>
      <c r="BN207" s="2">
        <v>1084513</v>
      </c>
      <c r="BO207" s="2">
        <v>2771760</v>
      </c>
      <c r="BP207" s="2">
        <v>5177.78</v>
      </c>
      <c r="BQ207" s="2">
        <v>321.2</v>
      </c>
      <c r="BR207" s="2">
        <v>1663103</v>
      </c>
      <c r="BS207" s="2">
        <v>0</v>
      </c>
      <c r="BT207" s="2">
        <v>0</v>
      </c>
      <c r="BU207" s="2">
        <v>490183</v>
      </c>
      <c r="BV207" s="2">
        <v>1084513</v>
      </c>
      <c r="BW207" s="2">
        <v>88407</v>
      </c>
      <c r="BX207" s="2">
        <v>356027</v>
      </c>
      <c r="BY207" s="2">
        <v>444434</v>
      </c>
      <c r="BZ207" s="2">
        <v>0</v>
      </c>
      <c r="CA207" s="2">
        <v>2771760</v>
      </c>
      <c r="CB207" s="2" t="b">
        <v>0</v>
      </c>
      <c r="CC207" s="2">
        <v>0</v>
      </c>
      <c r="CD207" s="2">
        <v>13699.87</v>
      </c>
      <c r="CE207" s="2">
        <v>12596.47</v>
      </c>
      <c r="CF207" s="2">
        <v>12969.27</v>
      </c>
      <c r="CG207" s="2">
        <v>15421.26</v>
      </c>
      <c r="CH207" s="4">
        <v>45327.530439814815</v>
      </c>
      <c r="CI207" s="4">
        <v>73415</v>
      </c>
    </row>
    <row r="208" spans="1:87" x14ac:dyDescent="0.35">
      <c r="A208" s="5">
        <v>270</v>
      </c>
      <c r="B208" s="3" t="s">
        <v>353</v>
      </c>
      <c r="C208" s="3" t="s">
        <v>424</v>
      </c>
      <c r="D208" s="2" t="s">
        <v>425</v>
      </c>
      <c r="E208" s="2">
        <v>9166</v>
      </c>
      <c r="F208" s="2">
        <v>9304</v>
      </c>
      <c r="G208" s="2">
        <v>9580</v>
      </c>
      <c r="H208" s="2">
        <v>11102</v>
      </c>
      <c r="I208" s="2">
        <v>1.0822000000000001</v>
      </c>
      <c r="J208" s="2">
        <v>9919</v>
      </c>
      <c r="K208" s="2">
        <v>10069</v>
      </c>
      <c r="L208" s="2">
        <v>10367</v>
      </c>
      <c r="M208" s="2">
        <v>12015</v>
      </c>
      <c r="N208" s="2">
        <v>1.1040000000000001</v>
      </c>
      <c r="O208" s="2">
        <v>1.026</v>
      </c>
      <c r="P208" s="2">
        <v>10951</v>
      </c>
      <c r="Q208" s="2">
        <v>12327</v>
      </c>
      <c r="R208" s="2">
        <v>1251.79</v>
      </c>
      <c r="S208" s="2">
        <v>939.49</v>
      </c>
      <c r="T208" s="2">
        <v>586.05999999999995</v>
      </c>
      <c r="U208" s="2">
        <v>0</v>
      </c>
      <c r="V208" s="2">
        <v>2777.34</v>
      </c>
      <c r="W208" s="2">
        <v>1251.79</v>
      </c>
      <c r="X208" s="2">
        <v>939.49</v>
      </c>
      <c r="Y208" s="2">
        <v>586.05999999999995</v>
      </c>
      <c r="Z208" s="2">
        <v>0</v>
      </c>
      <c r="AA208" s="2">
        <v>2777.34</v>
      </c>
      <c r="AB208" s="2">
        <v>13708352</v>
      </c>
      <c r="AC208" s="2">
        <v>9459725</v>
      </c>
      <c r="AD208" s="2">
        <v>6075684</v>
      </c>
      <c r="AE208" s="2">
        <v>0</v>
      </c>
      <c r="AF208" s="2">
        <v>29243761</v>
      </c>
      <c r="AG208" s="2">
        <v>0.89739999999999998</v>
      </c>
      <c r="AH208" s="2">
        <v>0.2</v>
      </c>
      <c r="AI208" s="2">
        <v>2460375</v>
      </c>
      <c r="AJ208" s="2">
        <v>1697831</v>
      </c>
      <c r="AK208" s="2">
        <v>1090464</v>
      </c>
      <c r="AL208" s="2">
        <v>0</v>
      </c>
      <c r="AM208" s="2">
        <v>5248670</v>
      </c>
      <c r="AN208" s="2">
        <v>0.89739999999999998</v>
      </c>
      <c r="AO208" s="2">
        <v>0.34739999999999999</v>
      </c>
      <c r="AP208" s="2">
        <v>0.65</v>
      </c>
      <c r="AQ208" s="2">
        <v>3095483</v>
      </c>
      <c r="AR208" s="2">
        <v>2136100</v>
      </c>
      <c r="AS208" s="2">
        <v>1371950</v>
      </c>
      <c r="AT208" s="2">
        <v>0</v>
      </c>
      <c r="AU208" s="2">
        <v>6603533</v>
      </c>
      <c r="AV208" s="2">
        <v>41095964</v>
      </c>
      <c r="AW208" s="2">
        <v>0</v>
      </c>
      <c r="AX208" s="2">
        <v>0</v>
      </c>
      <c r="AY208" s="2">
        <v>159819</v>
      </c>
      <c r="AZ208" s="2">
        <v>172956</v>
      </c>
      <c r="BA208" s="2">
        <v>0</v>
      </c>
      <c r="BB208" s="2">
        <v>0</v>
      </c>
      <c r="BC208" s="2">
        <v>0</v>
      </c>
      <c r="BD208" s="2">
        <v>2813</v>
      </c>
      <c r="BE208" s="2">
        <v>3044</v>
      </c>
      <c r="BF208" s="2">
        <v>99.35</v>
      </c>
      <c r="BG208" s="2">
        <v>302421</v>
      </c>
      <c r="BH208" s="2">
        <v>475377</v>
      </c>
      <c r="BI208" s="2">
        <v>41571341</v>
      </c>
      <c r="BJ208" s="2">
        <v>0</v>
      </c>
      <c r="BK208" s="2">
        <v>41571341</v>
      </c>
      <c r="BL208" s="2">
        <v>7890615</v>
      </c>
      <c r="BM208" s="2">
        <v>33680726</v>
      </c>
      <c r="BN208" s="2">
        <v>11190380</v>
      </c>
      <c r="BO208" s="2">
        <v>22490346</v>
      </c>
      <c r="BP208" s="2">
        <v>6178.75</v>
      </c>
      <c r="BQ208" s="2">
        <v>2777.34</v>
      </c>
      <c r="BR208" s="2">
        <v>17160490</v>
      </c>
      <c r="BS208" s="2">
        <v>0</v>
      </c>
      <c r="BT208" s="2">
        <v>0</v>
      </c>
      <c r="BU208" s="2">
        <v>7890615</v>
      </c>
      <c r="BV208" s="2">
        <v>11190380</v>
      </c>
      <c r="BW208" s="2">
        <v>0</v>
      </c>
      <c r="BX208" s="2">
        <v>2399812</v>
      </c>
      <c r="BY208" s="2">
        <v>2399812</v>
      </c>
      <c r="BZ208" s="2">
        <v>0</v>
      </c>
      <c r="CA208" s="2">
        <v>22490346</v>
      </c>
      <c r="CB208" s="2" t="b">
        <v>0</v>
      </c>
      <c r="CC208" s="2">
        <v>0</v>
      </c>
      <c r="CD208" s="2">
        <v>15389.33</v>
      </c>
      <c r="CE208" s="2">
        <v>14149.87</v>
      </c>
      <c r="CF208" s="2">
        <v>14568.64</v>
      </c>
      <c r="CG208" s="2">
        <v>17323.009999999998</v>
      </c>
      <c r="CH208" s="4">
        <v>45327.530451388891</v>
      </c>
      <c r="CI208" s="4">
        <v>73415</v>
      </c>
    </row>
    <row r="209" spans="1:87" x14ac:dyDescent="0.35">
      <c r="A209" s="5">
        <v>271</v>
      </c>
      <c r="B209" s="3" t="s">
        <v>353</v>
      </c>
      <c r="C209" s="3" t="s">
        <v>426</v>
      </c>
      <c r="D209" s="2" t="s">
        <v>427</v>
      </c>
      <c r="E209" s="2">
        <v>9166</v>
      </c>
      <c r="F209" s="2">
        <v>9304</v>
      </c>
      <c r="G209" s="2">
        <v>9580</v>
      </c>
      <c r="H209" s="2">
        <v>11102</v>
      </c>
      <c r="I209" s="2">
        <v>1.0822000000000001</v>
      </c>
      <c r="J209" s="2">
        <v>9919</v>
      </c>
      <c r="K209" s="2">
        <v>10069</v>
      </c>
      <c r="L209" s="2">
        <v>10367</v>
      </c>
      <c r="M209" s="2">
        <v>12015</v>
      </c>
      <c r="N209" s="2">
        <v>1.1040000000000001</v>
      </c>
      <c r="O209" s="2">
        <v>1.026</v>
      </c>
      <c r="P209" s="2">
        <v>10951</v>
      </c>
      <c r="Q209" s="2">
        <v>12327</v>
      </c>
      <c r="R209" s="2">
        <v>1063.9000000000001</v>
      </c>
      <c r="S209" s="2">
        <v>713.25</v>
      </c>
      <c r="T209" s="2">
        <v>509.36</v>
      </c>
      <c r="U209" s="2">
        <v>0</v>
      </c>
      <c r="V209" s="2">
        <v>2286.5100000000002</v>
      </c>
      <c r="W209" s="2">
        <v>1063.9000000000001</v>
      </c>
      <c r="X209" s="2">
        <v>713.25</v>
      </c>
      <c r="Y209" s="2">
        <v>509.36</v>
      </c>
      <c r="Z209" s="2">
        <v>0</v>
      </c>
      <c r="AA209" s="2">
        <v>2286.5100000000002</v>
      </c>
      <c r="AB209" s="2">
        <v>11650769</v>
      </c>
      <c r="AC209" s="2">
        <v>7181714</v>
      </c>
      <c r="AD209" s="2">
        <v>5280535</v>
      </c>
      <c r="AE209" s="2">
        <v>0</v>
      </c>
      <c r="AF209" s="2">
        <v>24113018</v>
      </c>
      <c r="AG209" s="2">
        <v>0.90249999999999997</v>
      </c>
      <c r="AH209" s="2">
        <v>0.2</v>
      </c>
      <c r="AI209" s="2">
        <v>2102964</v>
      </c>
      <c r="AJ209" s="2">
        <v>1296299</v>
      </c>
      <c r="AK209" s="2">
        <v>953137</v>
      </c>
      <c r="AL209" s="2">
        <v>0</v>
      </c>
      <c r="AM209" s="2">
        <v>4352400</v>
      </c>
      <c r="AN209" s="2">
        <v>0.90249999999999997</v>
      </c>
      <c r="AO209" s="2">
        <v>0.35249999999999998</v>
      </c>
      <c r="AP209" s="2">
        <v>0.65</v>
      </c>
      <c r="AQ209" s="2">
        <v>2669482</v>
      </c>
      <c r="AR209" s="2">
        <v>1645510</v>
      </c>
      <c r="AS209" s="2">
        <v>1209903</v>
      </c>
      <c r="AT209" s="2">
        <v>0</v>
      </c>
      <c r="AU209" s="2">
        <v>5524895</v>
      </c>
      <c r="AV209" s="2">
        <v>33990313</v>
      </c>
      <c r="AW209" s="2">
        <v>0</v>
      </c>
      <c r="AX209" s="2">
        <v>0</v>
      </c>
      <c r="AY209" s="2">
        <v>238531</v>
      </c>
      <c r="AZ209" s="2">
        <v>258138</v>
      </c>
      <c r="BA209" s="2">
        <v>141583</v>
      </c>
      <c r="BB209" s="2">
        <v>153221</v>
      </c>
      <c r="BC209" s="2">
        <v>0</v>
      </c>
      <c r="BD209" s="2">
        <v>2813</v>
      </c>
      <c r="BE209" s="2">
        <v>3044</v>
      </c>
      <c r="BF209" s="2">
        <v>90.35</v>
      </c>
      <c r="BG209" s="2">
        <v>275025</v>
      </c>
      <c r="BH209" s="2">
        <v>686384</v>
      </c>
      <c r="BI209" s="2">
        <v>34676697</v>
      </c>
      <c r="BJ209" s="2">
        <v>0</v>
      </c>
      <c r="BK209" s="2">
        <v>34676697</v>
      </c>
      <c r="BL209" s="2">
        <v>7156532</v>
      </c>
      <c r="BM209" s="2">
        <v>27520165</v>
      </c>
      <c r="BN209" s="2">
        <v>7966683</v>
      </c>
      <c r="BO209" s="2">
        <v>19553482</v>
      </c>
      <c r="BP209" s="2">
        <v>5343.03</v>
      </c>
      <c r="BQ209" s="2">
        <v>2286.5100000000002</v>
      </c>
      <c r="BR209" s="2">
        <v>12216892</v>
      </c>
      <c r="BS209" s="2">
        <v>0</v>
      </c>
      <c r="BT209" s="2">
        <v>0</v>
      </c>
      <c r="BU209" s="2">
        <v>7156532</v>
      </c>
      <c r="BV209" s="2">
        <v>7966683</v>
      </c>
      <c r="BW209" s="2">
        <v>0</v>
      </c>
      <c r="BX209" s="2">
        <v>2292399</v>
      </c>
      <c r="BY209" s="2">
        <v>2292399</v>
      </c>
      <c r="BZ209" s="2">
        <v>0</v>
      </c>
      <c r="CA209" s="2">
        <v>19553482</v>
      </c>
      <c r="CB209" s="2" t="b">
        <v>0</v>
      </c>
      <c r="CC209" s="2">
        <v>0</v>
      </c>
      <c r="CD209" s="2">
        <v>15436.8</v>
      </c>
      <c r="CE209" s="2">
        <v>14193.51</v>
      </c>
      <c r="CF209" s="2">
        <v>14613.58</v>
      </c>
      <c r="CG209" s="2">
        <v>17376.45</v>
      </c>
      <c r="CH209" s="4">
        <v>45327.530462962961</v>
      </c>
      <c r="CI209" s="4">
        <v>73415</v>
      </c>
    </row>
    <row r="210" spans="1:87" x14ac:dyDescent="0.35">
      <c r="A210" s="5">
        <v>272</v>
      </c>
      <c r="B210" s="3" t="s">
        <v>353</v>
      </c>
      <c r="C210" s="3" t="s">
        <v>428</v>
      </c>
      <c r="D210" s="2" t="s">
        <v>429</v>
      </c>
      <c r="E210" s="2">
        <v>9166</v>
      </c>
      <c r="F210" s="2">
        <v>9304</v>
      </c>
      <c r="G210" s="2">
        <v>9580</v>
      </c>
      <c r="H210" s="2">
        <v>11102</v>
      </c>
      <c r="I210" s="2">
        <v>1.0822000000000001</v>
      </c>
      <c r="J210" s="2">
        <v>9919</v>
      </c>
      <c r="K210" s="2">
        <v>10069</v>
      </c>
      <c r="L210" s="2">
        <v>10367</v>
      </c>
      <c r="M210" s="2">
        <v>12015</v>
      </c>
      <c r="N210" s="2">
        <v>1.1040000000000001</v>
      </c>
      <c r="O210" s="2">
        <v>1.026</v>
      </c>
      <c r="P210" s="2">
        <v>10951</v>
      </c>
      <c r="Q210" s="2">
        <v>12327</v>
      </c>
      <c r="R210" s="2">
        <v>0</v>
      </c>
      <c r="S210" s="2">
        <v>0</v>
      </c>
      <c r="T210" s="2">
        <v>0</v>
      </c>
      <c r="U210" s="2">
        <v>1115.51</v>
      </c>
      <c r="V210" s="2">
        <v>1115.51</v>
      </c>
      <c r="W210" s="2">
        <v>0</v>
      </c>
      <c r="X210" s="2">
        <v>0</v>
      </c>
      <c r="Y210" s="2">
        <v>0</v>
      </c>
      <c r="Z210" s="2">
        <v>1115.51</v>
      </c>
      <c r="AA210" s="2">
        <v>1115.51</v>
      </c>
      <c r="AB210" s="2">
        <v>0</v>
      </c>
      <c r="AC210" s="2">
        <v>0</v>
      </c>
      <c r="AD210" s="2">
        <v>0</v>
      </c>
      <c r="AE210" s="2">
        <v>13750892</v>
      </c>
      <c r="AF210" s="2">
        <v>13750892</v>
      </c>
      <c r="AG210" s="2">
        <v>0.76749999999999996</v>
      </c>
      <c r="AH210" s="2">
        <v>0.2</v>
      </c>
      <c r="AI210" s="2">
        <v>0</v>
      </c>
      <c r="AJ210" s="2">
        <v>0</v>
      </c>
      <c r="AK210" s="2">
        <v>0</v>
      </c>
      <c r="AL210" s="2">
        <v>2110762</v>
      </c>
      <c r="AM210" s="2">
        <v>2110762</v>
      </c>
      <c r="AN210" s="2">
        <v>0.76749999999999996</v>
      </c>
      <c r="AO210" s="2">
        <v>0.2175</v>
      </c>
      <c r="AP210" s="2">
        <v>0.65</v>
      </c>
      <c r="AQ210" s="2">
        <v>0</v>
      </c>
      <c r="AR210" s="2">
        <v>0</v>
      </c>
      <c r="AS210" s="2">
        <v>0</v>
      </c>
      <c r="AT210" s="2">
        <v>1944032</v>
      </c>
      <c r="AU210" s="2">
        <v>1944032</v>
      </c>
      <c r="AV210" s="2">
        <v>17805686</v>
      </c>
      <c r="AW210" s="2">
        <v>0</v>
      </c>
      <c r="AX210" s="2">
        <v>0</v>
      </c>
      <c r="AY210" s="2">
        <v>71476</v>
      </c>
      <c r="AZ210" s="2">
        <v>77351</v>
      </c>
      <c r="BA210" s="2">
        <v>0</v>
      </c>
      <c r="BB210" s="2">
        <v>0</v>
      </c>
      <c r="BC210" s="2">
        <v>0</v>
      </c>
      <c r="BD210" s="2">
        <v>2813</v>
      </c>
      <c r="BE210" s="2">
        <v>3044</v>
      </c>
      <c r="BF210" s="2">
        <v>0</v>
      </c>
      <c r="BG210" s="2">
        <v>0</v>
      </c>
      <c r="BH210" s="2">
        <v>77351</v>
      </c>
      <c r="BI210" s="2">
        <v>17883037</v>
      </c>
      <c r="BJ210" s="2">
        <v>0</v>
      </c>
      <c r="BK210" s="2">
        <v>17883037</v>
      </c>
      <c r="BL210" s="2">
        <v>12509921</v>
      </c>
      <c r="BM210" s="2">
        <v>5373116</v>
      </c>
      <c r="BN210" s="2">
        <v>14241922</v>
      </c>
      <c r="BO210" s="2">
        <v>0</v>
      </c>
      <c r="BP210" s="2">
        <v>26183.98</v>
      </c>
      <c r="BQ210" s="2">
        <v>1115.51</v>
      </c>
      <c r="BR210" s="2">
        <v>29208492</v>
      </c>
      <c r="BS210" s="2">
        <v>0</v>
      </c>
      <c r="BT210" s="2">
        <v>0</v>
      </c>
      <c r="BU210" s="2">
        <v>12509921</v>
      </c>
      <c r="BV210" s="2">
        <v>14241922</v>
      </c>
      <c r="BW210" s="2">
        <v>2456649</v>
      </c>
      <c r="BX210" s="2">
        <v>0</v>
      </c>
      <c r="BY210" s="2">
        <v>2456649</v>
      </c>
      <c r="BZ210" s="2">
        <v>2456649</v>
      </c>
      <c r="CA210" s="2">
        <v>2456649</v>
      </c>
      <c r="CB210" s="2" t="b">
        <v>0</v>
      </c>
      <c r="CC210" s="2">
        <v>0</v>
      </c>
      <c r="CD210" s="2">
        <v>14180.18</v>
      </c>
      <c r="CE210" s="2">
        <v>13038.1</v>
      </c>
      <c r="CF210" s="2">
        <v>13423.97</v>
      </c>
      <c r="CG210" s="2">
        <v>15961.92</v>
      </c>
      <c r="CH210" s="4">
        <v>45327.530474537038</v>
      </c>
      <c r="CI210" s="4">
        <v>73415</v>
      </c>
    </row>
    <row r="211" spans="1:87" x14ac:dyDescent="0.35">
      <c r="A211" s="5">
        <v>273</v>
      </c>
      <c r="B211" s="3" t="s">
        <v>353</v>
      </c>
      <c r="C211" s="3" t="s">
        <v>430</v>
      </c>
      <c r="D211" s="2" t="s">
        <v>431</v>
      </c>
      <c r="E211" s="2">
        <v>9166</v>
      </c>
      <c r="F211" s="2">
        <v>9304</v>
      </c>
      <c r="G211" s="2">
        <v>9580</v>
      </c>
      <c r="H211" s="2">
        <v>11102</v>
      </c>
      <c r="I211" s="2">
        <v>1.0822000000000001</v>
      </c>
      <c r="J211" s="2">
        <v>9919</v>
      </c>
      <c r="K211" s="2">
        <v>10069</v>
      </c>
      <c r="L211" s="2">
        <v>10367</v>
      </c>
      <c r="M211" s="2">
        <v>12015</v>
      </c>
      <c r="N211" s="2">
        <v>1.1040000000000001</v>
      </c>
      <c r="O211" s="2">
        <v>1.026</v>
      </c>
      <c r="P211" s="2">
        <v>10951</v>
      </c>
      <c r="Q211" s="2">
        <v>12327</v>
      </c>
      <c r="R211" s="2">
        <v>1231.0899999999999</v>
      </c>
      <c r="S211" s="2">
        <v>905.15</v>
      </c>
      <c r="T211" s="2">
        <v>592.95000000000005</v>
      </c>
      <c r="U211" s="2">
        <v>1173.79</v>
      </c>
      <c r="V211" s="2">
        <v>3902.98</v>
      </c>
      <c r="W211" s="2">
        <v>1231.0899999999999</v>
      </c>
      <c r="X211" s="2">
        <v>905.15</v>
      </c>
      <c r="Y211" s="2">
        <v>592.95000000000005</v>
      </c>
      <c r="Z211" s="2">
        <v>1173.79</v>
      </c>
      <c r="AA211" s="2">
        <v>3902.98</v>
      </c>
      <c r="AB211" s="2">
        <v>13481667</v>
      </c>
      <c r="AC211" s="2">
        <v>9113955</v>
      </c>
      <c r="AD211" s="2">
        <v>6147113</v>
      </c>
      <c r="AE211" s="2">
        <v>14469309</v>
      </c>
      <c r="AF211" s="2">
        <v>43212044</v>
      </c>
      <c r="AG211" s="2">
        <v>0.43259999999999998</v>
      </c>
      <c r="AH211" s="2">
        <v>0.2</v>
      </c>
      <c r="AI211" s="2">
        <v>1166434</v>
      </c>
      <c r="AJ211" s="2">
        <v>788539</v>
      </c>
      <c r="AK211" s="2">
        <v>531848</v>
      </c>
      <c r="AL211" s="2">
        <v>1251885</v>
      </c>
      <c r="AM211" s="2">
        <v>3738706</v>
      </c>
      <c r="AN211" s="2">
        <v>0.43259999999999998</v>
      </c>
      <c r="AO211" s="2">
        <v>0</v>
      </c>
      <c r="AP211" s="2">
        <v>0.65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46950750</v>
      </c>
      <c r="AW211" s="2">
        <v>0</v>
      </c>
      <c r="AX211" s="2">
        <v>202363</v>
      </c>
      <c r="AY211" s="2">
        <v>586541</v>
      </c>
      <c r="AZ211" s="2">
        <v>634755</v>
      </c>
      <c r="BA211" s="2">
        <v>0</v>
      </c>
      <c r="BB211" s="2">
        <v>0</v>
      </c>
      <c r="BC211" s="2">
        <v>0</v>
      </c>
      <c r="BD211" s="2">
        <v>2813</v>
      </c>
      <c r="BE211" s="2">
        <v>3044</v>
      </c>
      <c r="BF211" s="2">
        <v>83.33</v>
      </c>
      <c r="BG211" s="2">
        <v>253657</v>
      </c>
      <c r="BH211" s="2">
        <v>1090775</v>
      </c>
      <c r="BI211" s="2">
        <v>48041525</v>
      </c>
      <c r="BJ211" s="2">
        <v>0</v>
      </c>
      <c r="BK211" s="2">
        <v>48041525</v>
      </c>
      <c r="BL211" s="2">
        <v>14376146</v>
      </c>
      <c r="BM211" s="2">
        <v>33665379</v>
      </c>
      <c r="BN211" s="2">
        <v>13533049</v>
      </c>
      <c r="BO211" s="2">
        <v>20132330</v>
      </c>
      <c r="BP211" s="2">
        <v>5346.83</v>
      </c>
      <c r="BQ211" s="2">
        <v>3902.98</v>
      </c>
      <c r="BR211" s="2">
        <v>20868571</v>
      </c>
      <c r="BS211" s="2">
        <v>0</v>
      </c>
      <c r="BT211" s="2">
        <v>0</v>
      </c>
      <c r="BU211" s="2">
        <v>14376146</v>
      </c>
      <c r="BV211" s="2">
        <v>13533049</v>
      </c>
      <c r="BW211" s="2">
        <v>0</v>
      </c>
      <c r="BX211" s="2">
        <v>3357224</v>
      </c>
      <c r="BY211" s="2">
        <v>3357224</v>
      </c>
      <c r="BZ211" s="2">
        <v>0</v>
      </c>
      <c r="CA211" s="2">
        <v>20132330</v>
      </c>
      <c r="CB211" s="2" t="b">
        <v>0</v>
      </c>
      <c r="CC211" s="2">
        <v>0</v>
      </c>
      <c r="CD211" s="2">
        <v>11898.48</v>
      </c>
      <c r="CE211" s="2">
        <v>10940.17</v>
      </c>
      <c r="CF211" s="2">
        <v>11263.95</v>
      </c>
      <c r="CG211" s="2">
        <v>13393.53</v>
      </c>
      <c r="CH211" s="4">
        <v>45327.530474537038</v>
      </c>
      <c r="CI211" s="4">
        <v>73415</v>
      </c>
    </row>
    <row r="212" spans="1:87" x14ac:dyDescent="0.35">
      <c r="A212" s="5">
        <v>274</v>
      </c>
      <c r="B212" s="3" t="s">
        <v>353</v>
      </c>
      <c r="C212" s="3" t="s">
        <v>432</v>
      </c>
      <c r="D212" s="2" t="s">
        <v>433</v>
      </c>
      <c r="E212" s="2">
        <v>9166</v>
      </c>
      <c r="F212" s="2">
        <v>9304</v>
      </c>
      <c r="G212" s="2">
        <v>9580</v>
      </c>
      <c r="H212" s="2">
        <v>11102</v>
      </c>
      <c r="I212" s="2">
        <v>1.0822000000000001</v>
      </c>
      <c r="J212" s="2">
        <v>9919</v>
      </c>
      <c r="K212" s="2">
        <v>10069</v>
      </c>
      <c r="L212" s="2">
        <v>10367</v>
      </c>
      <c r="M212" s="2">
        <v>12015</v>
      </c>
      <c r="N212" s="2">
        <v>1.1040000000000001</v>
      </c>
      <c r="O212" s="2">
        <v>1.026</v>
      </c>
      <c r="P212" s="2">
        <v>10951</v>
      </c>
      <c r="Q212" s="2">
        <v>12327</v>
      </c>
      <c r="R212" s="2">
        <v>268.10000000000002</v>
      </c>
      <c r="S212" s="2">
        <v>220.72</v>
      </c>
      <c r="T212" s="2">
        <v>148.75</v>
      </c>
      <c r="U212" s="2">
        <v>0</v>
      </c>
      <c r="V212" s="2">
        <v>637.57000000000005</v>
      </c>
      <c r="W212" s="2">
        <v>268.10000000000002</v>
      </c>
      <c r="X212" s="2">
        <v>220.72</v>
      </c>
      <c r="Y212" s="2">
        <v>148.75</v>
      </c>
      <c r="Z212" s="2">
        <v>0</v>
      </c>
      <c r="AA212" s="2">
        <v>637.57000000000005</v>
      </c>
      <c r="AB212" s="2">
        <v>2935963</v>
      </c>
      <c r="AC212" s="2">
        <v>2222430</v>
      </c>
      <c r="AD212" s="2">
        <v>1542091</v>
      </c>
      <c r="AE212" s="2">
        <v>0</v>
      </c>
      <c r="AF212" s="2">
        <v>6700484</v>
      </c>
      <c r="AG212" s="2">
        <v>0.97799999999999998</v>
      </c>
      <c r="AH212" s="2">
        <v>0.2</v>
      </c>
      <c r="AI212" s="2">
        <v>574274</v>
      </c>
      <c r="AJ212" s="2">
        <v>434707</v>
      </c>
      <c r="AK212" s="2">
        <v>301633</v>
      </c>
      <c r="AL212" s="2">
        <v>0</v>
      </c>
      <c r="AM212" s="2">
        <v>1310614</v>
      </c>
      <c r="AN212" s="2">
        <v>0.97799999999999998</v>
      </c>
      <c r="AO212" s="2">
        <v>0.42799999999999999</v>
      </c>
      <c r="AP212" s="2">
        <v>0.65</v>
      </c>
      <c r="AQ212" s="2">
        <v>816785</v>
      </c>
      <c r="AR212" s="2">
        <v>618280</v>
      </c>
      <c r="AS212" s="2">
        <v>429010</v>
      </c>
      <c r="AT212" s="2">
        <v>0</v>
      </c>
      <c r="AU212" s="2">
        <v>1864075</v>
      </c>
      <c r="AV212" s="2">
        <v>9875173</v>
      </c>
      <c r="AW212" s="2">
        <v>0</v>
      </c>
      <c r="AX212" s="2">
        <v>0</v>
      </c>
      <c r="AY212" s="2">
        <v>106477</v>
      </c>
      <c r="AZ212" s="2">
        <v>115229</v>
      </c>
      <c r="BA212" s="2">
        <v>0</v>
      </c>
      <c r="BB212" s="2">
        <v>0</v>
      </c>
      <c r="BC212" s="2">
        <v>0</v>
      </c>
      <c r="BD212" s="2">
        <v>2813</v>
      </c>
      <c r="BE212" s="2">
        <v>3044</v>
      </c>
      <c r="BF212" s="2">
        <v>12.98</v>
      </c>
      <c r="BG212" s="2">
        <v>39511</v>
      </c>
      <c r="BH212" s="2">
        <v>154740</v>
      </c>
      <c r="BI212" s="2">
        <v>10029913</v>
      </c>
      <c r="BJ212" s="2">
        <v>0</v>
      </c>
      <c r="BK212" s="2">
        <v>10029913</v>
      </c>
      <c r="BL212" s="2">
        <v>824945</v>
      </c>
      <c r="BM212" s="2">
        <v>9204968</v>
      </c>
      <c r="BN212" s="2">
        <v>2120645</v>
      </c>
      <c r="BO212" s="2">
        <v>7084323</v>
      </c>
      <c r="BP212" s="2">
        <v>5100.63</v>
      </c>
      <c r="BQ212" s="2">
        <v>637.57000000000005</v>
      </c>
      <c r="BR212" s="2">
        <v>3252009</v>
      </c>
      <c r="BS212" s="2">
        <v>0</v>
      </c>
      <c r="BT212" s="2">
        <v>0</v>
      </c>
      <c r="BU212" s="2">
        <v>824945</v>
      </c>
      <c r="BV212" s="2">
        <v>2120645</v>
      </c>
      <c r="BW212" s="2">
        <v>306419</v>
      </c>
      <c r="BX212" s="2">
        <v>942101</v>
      </c>
      <c r="BY212" s="2">
        <v>1248520</v>
      </c>
      <c r="BZ212" s="2">
        <v>0</v>
      </c>
      <c r="CA212" s="2">
        <v>7084323</v>
      </c>
      <c r="CB212" s="2" t="b">
        <v>0</v>
      </c>
      <c r="CC212" s="2">
        <v>0</v>
      </c>
      <c r="CD212" s="2">
        <v>16139.58</v>
      </c>
      <c r="CE212" s="2">
        <v>14839.69</v>
      </c>
      <c r="CF212" s="2">
        <v>15278.88</v>
      </c>
      <c r="CG212" s="2">
        <v>18167.53</v>
      </c>
      <c r="CH212" s="4">
        <v>45327.530509259261</v>
      </c>
      <c r="CI212" s="4">
        <v>73415</v>
      </c>
    </row>
    <row r="213" spans="1:87" x14ac:dyDescent="0.35">
      <c r="A213" s="5">
        <v>275</v>
      </c>
      <c r="B213" s="3" t="s">
        <v>353</v>
      </c>
      <c r="C213" s="3" t="s">
        <v>434</v>
      </c>
      <c r="D213" s="2" t="s">
        <v>435</v>
      </c>
      <c r="E213" s="2">
        <v>9166</v>
      </c>
      <c r="F213" s="2">
        <v>9304</v>
      </c>
      <c r="G213" s="2">
        <v>9580</v>
      </c>
      <c r="H213" s="2">
        <v>11102</v>
      </c>
      <c r="I213" s="2">
        <v>1.0822000000000001</v>
      </c>
      <c r="J213" s="2">
        <v>9919</v>
      </c>
      <c r="K213" s="2">
        <v>10069</v>
      </c>
      <c r="L213" s="2">
        <v>10367</v>
      </c>
      <c r="M213" s="2">
        <v>12015</v>
      </c>
      <c r="N213" s="2">
        <v>1.1040000000000001</v>
      </c>
      <c r="O213" s="2">
        <v>1.026</v>
      </c>
      <c r="P213" s="2">
        <v>10951</v>
      </c>
      <c r="Q213" s="2">
        <v>12327</v>
      </c>
      <c r="R213" s="2">
        <v>1489.12</v>
      </c>
      <c r="S213" s="2">
        <v>1142.31</v>
      </c>
      <c r="T213" s="2">
        <v>721.88</v>
      </c>
      <c r="U213" s="2">
        <v>0</v>
      </c>
      <c r="V213" s="2">
        <v>3353.31</v>
      </c>
      <c r="W213" s="2">
        <v>1489.12</v>
      </c>
      <c r="X213" s="2">
        <v>1142.31</v>
      </c>
      <c r="Y213" s="2">
        <v>721.88</v>
      </c>
      <c r="Z213" s="2">
        <v>0</v>
      </c>
      <c r="AA213" s="2">
        <v>3353.31</v>
      </c>
      <c r="AB213" s="2">
        <v>16307353</v>
      </c>
      <c r="AC213" s="2">
        <v>11501919</v>
      </c>
      <c r="AD213" s="2">
        <v>7483730</v>
      </c>
      <c r="AE213" s="2">
        <v>0</v>
      </c>
      <c r="AF213" s="2">
        <v>35293002</v>
      </c>
      <c r="AG213" s="2">
        <v>0.93440000000000001</v>
      </c>
      <c r="AH213" s="2">
        <v>0.2</v>
      </c>
      <c r="AI213" s="2">
        <v>3047518</v>
      </c>
      <c r="AJ213" s="2">
        <v>2149479</v>
      </c>
      <c r="AK213" s="2">
        <v>1398559</v>
      </c>
      <c r="AL213" s="2">
        <v>0</v>
      </c>
      <c r="AM213" s="2">
        <v>6595556</v>
      </c>
      <c r="AN213" s="2">
        <v>0.93440000000000001</v>
      </c>
      <c r="AO213" s="2">
        <v>0.38440000000000002</v>
      </c>
      <c r="AP213" s="2">
        <v>0.65</v>
      </c>
      <c r="AQ213" s="2">
        <v>4074555</v>
      </c>
      <c r="AR213" s="2">
        <v>2873870</v>
      </c>
      <c r="AS213" s="2">
        <v>1869885</v>
      </c>
      <c r="AT213" s="2">
        <v>0</v>
      </c>
      <c r="AU213" s="2">
        <v>8818310</v>
      </c>
      <c r="AV213" s="2">
        <v>50706868</v>
      </c>
      <c r="AW213" s="2">
        <v>0</v>
      </c>
      <c r="AX213" s="2">
        <v>55711</v>
      </c>
      <c r="AY213" s="2">
        <v>208400</v>
      </c>
      <c r="AZ213" s="2">
        <v>225530</v>
      </c>
      <c r="BA213" s="2">
        <v>0</v>
      </c>
      <c r="BB213" s="2">
        <v>0</v>
      </c>
      <c r="BC213" s="2">
        <v>0</v>
      </c>
      <c r="BD213" s="2">
        <v>2813</v>
      </c>
      <c r="BE213" s="2">
        <v>3044</v>
      </c>
      <c r="BF213" s="2">
        <v>109.23</v>
      </c>
      <c r="BG213" s="2">
        <v>332496</v>
      </c>
      <c r="BH213" s="2">
        <v>613737</v>
      </c>
      <c r="BI213" s="2">
        <v>51320605</v>
      </c>
      <c r="BJ213" s="2">
        <v>0</v>
      </c>
      <c r="BK213" s="2">
        <v>51320605</v>
      </c>
      <c r="BL213" s="2">
        <v>3957602</v>
      </c>
      <c r="BM213" s="2">
        <v>47363003</v>
      </c>
      <c r="BN213" s="2">
        <v>11105760</v>
      </c>
      <c r="BO213" s="2">
        <v>36257243</v>
      </c>
      <c r="BP213" s="2">
        <v>5078.75</v>
      </c>
      <c r="BQ213" s="2">
        <v>3353.31</v>
      </c>
      <c r="BR213" s="2">
        <v>17030623</v>
      </c>
      <c r="BS213" s="2">
        <v>0</v>
      </c>
      <c r="BT213" s="2">
        <v>0</v>
      </c>
      <c r="BU213" s="2">
        <v>3957602</v>
      </c>
      <c r="BV213" s="2">
        <v>11105760</v>
      </c>
      <c r="BW213" s="2">
        <v>1967261</v>
      </c>
      <c r="BX213" s="2">
        <v>3044649</v>
      </c>
      <c r="BY213" s="2">
        <v>5011910</v>
      </c>
      <c r="BZ213" s="2">
        <v>0</v>
      </c>
      <c r="CA213" s="2">
        <v>36257243</v>
      </c>
      <c r="CB213" s="2" t="b">
        <v>0</v>
      </c>
      <c r="CC213" s="2">
        <v>0</v>
      </c>
      <c r="CD213" s="2">
        <v>15733.74</v>
      </c>
      <c r="CE213" s="2">
        <v>14466.54</v>
      </c>
      <c r="CF213" s="2">
        <v>14894.68</v>
      </c>
      <c r="CG213" s="2">
        <v>17710.689999999999</v>
      </c>
      <c r="CH213" s="4">
        <v>45327.530509259261</v>
      </c>
      <c r="CI213" s="4">
        <v>73415</v>
      </c>
    </row>
    <row r="214" spans="1:87" x14ac:dyDescent="0.35">
      <c r="A214" s="5">
        <v>276</v>
      </c>
      <c r="B214" s="3" t="s">
        <v>353</v>
      </c>
      <c r="C214" s="3" t="s">
        <v>436</v>
      </c>
      <c r="D214" s="2" t="s">
        <v>437</v>
      </c>
      <c r="E214" s="2">
        <v>9166</v>
      </c>
      <c r="F214" s="2">
        <v>9304</v>
      </c>
      <c r="G214" s="2">
        <v>9580</v>
      </c>
      <c r="H214" s="2">
        <v>11102</v>
      </c>
      <c r="I214" s="2">
        <v>1.0822000000000001</v>
      </c>
      <c r="J214" s="2">
        <v>9919</v>
      </c>
      <c r="K214" s="2">
        <v>10069</v>
      </c>
      <c r="L214" s="2">
        <v>10367</v>
      </c>
      <c r="M214" s="2">
        <v>12015</v>
      </c>
      <c r="N214" s="2">
        <v>1.1040000000000001</v>
      </c>
      <c r="O214" s="2">
        <v>1.026</v>
      </c>
      <c r="P214" s="2">
        <v>10951</v>
      </c>
      <c r="Q214" s="2">
        <v>12327</v>
      </c>
      <c r="R214" s="2">
        <v>0</v>
      </c>
      <c r="S214" s="2">
        <v>0</v>
      </c>
      <c r="T214" s="2">
        <v>0</v>
      </c>
      <c r="U214" s="2">
        <v>1773.71</v>
      </c>
      <c r="V214" s="2">
        <v>1773.71</v>
      </c>
      <c r="W214" s="2">
        <v>0</v>
      </c>
      <c r="X214" s="2">
        <v>0</v>
      </c>
      <c r="Y214" s="2">
        <v>0</v>
      </c>
      <c r="Z214" s="2">
        <v>1773.71</v>
      </c>
      <c r="AA214" s="2">
        <v>1773.71</v>
      </c>
      <c r="AB214" s="2">
        <v>0</v>
      </c>
      <c r="AC214" s="2">
        <v>0</v>
      </c>
      <c r="AD214" s="2">
        <v>0</v>
      </c>
      <c r="AE214" s="2">
        <v>21864523</v>
      </c>
      <c r="AF214" s="2">
        <v>21864523</v>
      </c>
      <c r="AG214" s="2">
        <v>0.86870000000000003</v>
      </c>
      <c r="AH214" s="2">
        <v>0.2</v>
      </c>
      <c r="AI214" s="2">
        <v>0</v>
      </c>
      <c r="AJ214" s="2">
        <v>0</v>
      </c>
      <c r="AK214" s="2">
        <v>0</v>
      </c>
      <c r="AL214" s="2">
        <v>3798742</v>
      </c>
      <c r="AM214" s="2">
        <v>3798742</v>
      </c>
      <c r="AN214" s="2">
        <v>0.86870000000000003</v>
      </c>
      <c r="AO214" s="2">
        <v>0.31869999999999998</v>
      </c>
      <c r="AP214" s="2">
        <v>0.65</v>
      </c>
      <c r="AQ214" s="2">
        <v>0</v>
      </c>
      <c r="AR214" s="2">
        <v>0</v>
      </c>
      <c r="AS214" s="2">
        <v>0</v>
      </c>
      <c r="AT214" s="2">
        <v>4529345</v>
      </c>
      <c r="AU214" s="2">
        <v>4529345</v>
      </c>
      <c r="AV214" s="2">
        <v>30192610</v>
      </c>
      <c r="AW214" s="2">
        <v>0</v>
      </c>
      <c r="AX214" s="2">
        <v>0</v>
      </c>
      <c r="AY214" s="2">
        <v>159138</v>
      </c>
      <c r="AZ214" s="2">
        <v>172219</v>
      </c>
      <c r="BA214" s="2">
        <v>155000</v>
      </c>
      <c r="BB214" s="2">
        <v>167741</v>
      </c>
      <c r="BC214" s="2">
        <v>0</v>
      </c>
      <c r="BD214" s="2">
        <v>2813</v>
      </c>
      <c r="BE214" s="2">
        <v>3044</v>
      </c>
      <c r="BF214" s="2">
        <v>0</v>
      </c>
      <c r="BG214" s="2">
        <v>0</v>
      </c>
      <c r="BH214" s="2">
        <v>339960</v>
      </c>
      <c r="BI214" s="2">
        <v>30532570</v>
      </c>
      <c r="BJ214" s="2">
        <v>0</v>
      </c>
      <c r="BK214" s="2">
        <v>30532570</v>
      </c>
      <c r="BL214" s="2">
        <v>10022034</v>
      </c>
      <c r="BM214" s="2">
        <v>20510536</v>
      </c>
      <c r="BN214" s="2">
        <v>7765280</v>
      </c>
      <c r="BO214" s="2">
        <v>12745256</v>
      </c>
      <c r="BP214" s="2">
        <v>7498.44</v>
      </c>
      <c r="BQ214" s="2">
        <v>1773.71</v>
      </c>
      <c r="BR214" s="2">
        <v>13300058</v>
      </c>
      <c r="BS214" s="2">
        <v>0</v>
      </c>
      <c r="BT214" s="2">
        <v>0</v>
      </c>
      <c r="BU214" s="2">
        <v>10022034</v>
      </c>
      <c r="BV214" s="2">
        <v>7765280</v>
      </c>
      <c r="BW214" s="2">
        <v>0</v>
      </c>
      <c r="BX214" s="2">
        <v>1869302</v>
      </c>
      <c r="BY214" s="2">
        <v>1869302</v>
      </c>
      <c r="BZ214" s="2">
        <v>0</v>
      </c>
      <c r="CA214" s="2">
        <v>12745256</v>
      </c>
      <c r="CB214" s="2" t="b">
        <v>0</v>
      </c>
      <c r="CC214" s="2">
        <v>0</v>
      </c>
      <c r="CD214" s="2">
        <v>15122.18</v>
      </c>
      <c r="CE214" s="2">
        <v>13904.23</v>
      </c>
      <c r="CF214" s="2">
        <v>14315.74</v>
      </c>
      <c r="CG214" s="2">
        <v>17022.29</v>
      </c>
      <c r="CH214" s="4">
        <v>45327.530509259261</v>
      </c>
      <c r="CI214" s="4">
        <v>73415</v>
      </c>
    </row>
    <row r="215" spans="1:87" x14ac:dyDescent="0.35">
      <c r="A215" s="5">
        <v>277</v>
      </c>
      <c r="B215" s="3" t="s">
        <v>353</v>
      </c>
      <c r="C215" s="3" t="s">
        <v>438</v>
      </c>
      <c r="D215" s="2" t="s">
        <v>439</v>
      </c>
      <c r="E215" s="2">
        <v>9166</v>
      </c>
      <c r="F215" s="2">
        <v>9304</v>
      </c>
      <c r="G215" s="2">
        <v>9580</v>
      </c>
      <c r="H215" s="2">
        <v>11102</v>
      </c>
      <c r="I215" s="2">
        <v>1.0822000000000001</v>
      </c>
      <c r="J215" s="2">
        <v>9919</v>
      </c>
      <c r="K215" s="2">
        <v>10069</v>
      </c>
      <c r="L215" s="2">
        <v>10367</v>
      </c>
      <c r="M215" s="2">
        <v>12015</v>
      </c>
      <c r="N215" s="2">
        <v>1.1040000000000001</v>
      </c>
      <c r="O215" s="2">
        <v>1.026</v>
      </c>
      <c r="P215" s="2">
        <v>10951</v>
      </c>
      <c r="Q215" s="2">
        <v>12327</v>
      </c>
      <c r="R215" s="2">
        <v>439.32</v>
      </c>
      <c r="S215" s="2">
        <v>330.14</v>
      </c>
      <c r="T215" s="2">
        <v>218.83</v>
      </c>
      <c r="U215" s="2">
        <v>0</v>
      </c>
      <c r="V215" s="2">
        <v>988.29</v>
      </c>
      <c r="W215" s="2">
        <v>439.32</v>
      </c>
      <c r="X215" s="2">
        <v>330.14</v>
      </c>
      <c r="Y215" s="2">
        <v>218.83</v>
      </c>
      <c r="Z215" s="2">
        <v>0</v>
      </c>
      <c r="AA215" s="2">
        <v>988.29</v>
      </c>
      <c r="AB215" s="2">
        <v>4810993</v>
      </c>
      <c r="AC215" s="2">
        <v>3324180</v>
      </c>
      <c r="AD215" s="2">
        <v>2268611</v>
      </c>
      <c r="AE215" s="2">
        <v>0</v>
      </c>
      <c r="AF215" s="2">
        <v>10403784</v>
      </c>
      <c r="AG215" s="2">
        <v>0.4995</v>
      </c>
      <c r="AH215" s="2">
        <v>0.2</v>
      </c>
      <c r="AI215" s="2">
        <v>480618</v>
      </c>
      <c r="AJ215" s="2">
        <v>332086</v>
      </c>
      <c r="AK215" s="2">
        <v>226634</v>
      </c>
      <c r="AL215" s="2">
        <v>0</v>
      </c>
      <c r="AM215" s="2">
        <v>1039338</v>
      </c>
      <c r="AN215" s="2">
        <v>0.4995</v>
      </c>
      <c r="AO215" s="2">
        <v>0</v>
      </c>
      <c r="AP215" s="2">
        <v>0.65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11443122</v>
      </c>
      <c r="AW215" s="2">
        <v>0</v>
      </c>
      <c r="AX215" s="2">
        <v>0</v>
      </c>
      <c r="AY215" s="2">
        <v>178794</v>
      </c>
      <c r="AZ215" s="2">
        <v>193491</v>
      </c>
      <c r="BA215" s="2">
        <v>0</v>
      </c>
      <c r="BB215" s="2">
        <v>0</v>
      </c>
      <c r="BC215" s="2">
        <v>0</v>
      </c>
      <c r="BD215" s="2">
        <v>2813</v>
      </c>
      <c r="BE215" s="2">
        <v>3044</v>
      </c>
      <c r="BF215" s="2">
        <v>35.590000000000003</v>
      </c>
      <c r="BG215" s="2">
        <v>108336</v>
      </c>
      <c r="BH215" s="2">
        <v>301827</v>
      </c>
      <c r="BI215" s="2">
        <v>11744949</v>
      </c>
      <c r="BJ215" s="2">
        <v>0</v>
      </c>
      <c r="BK215" s="2">
        <v>11744949</v>
      </c>
      <c r="BL215" s="2">
        <v>5217781</v>
      </c>
      <c r="BM215" s="2">
        <v>6527168</v>
      </c>
      <c r="BN215" s="2">
        <v>1648186</v>
      </c>
      <c r="BO215" s="2">
        <v>4878982</v>
      </c>
      <c r="BP215" s="2">
        <v>5194.6899999999996</v>
      </c>
      <c r="BQ215" s="2">
        <v>988.29</v>
      </c>
      <c r="BR215" s="2">
        <v>5133860</v>
      </c>
      <c r="BS215" s="2">
        <v>0</v>
      </c>
      <c r="BT215" s="2">
        <v>0</v>
      </c>
      <c r="BU215" s="2">
        <v>5217781</v>
      </c>
      <c r="BV215" s="2">
        <v>1648186</v>
      </c>
      <c r="BW215" s="2">
        <v>0</v>
      </c>
      <c r="BX215" s="2">
        <v>805260</v>
      </c>
      <c r="BY215" s="2">
        <v>805260</v>
      </c>
      <c r="BZ215" s="2">
        <v>0</v>
      </c>
      <c r="CA215" s="2">
        <v>4878982</v>
      </c>
      <c r="CB215" s="2" t="b">
        <v>0</v>
      </c>
      <c r="CC215" s="2">
        <v>0</v>
      </c>
      <c r="CD215" s="2">
        <v>12045</v>
      </c>
      <c r="CE215" s="2">
        <v>11074.89</v>
      </c>
      <c r="CF215" s="2">
        <v>11402.66</v>
      </c>
      <c r="CG215" s="2">
        <v>13558.47</v>
      </c>
      <c r="CH215" s="4">
        <v>45327.530358796299</v>
      </c>
      <c r="CI215" s="4">
        <v>73415</v>
      </c>
    </row>
    <row r="216" spans="1:87" x14ac:dyDescent="0.35">
      <c r="A216" s="5">
        <v>278</v>
      </c>
      <c r="B216" s="3" t="s">
        <v>353</v>
      </c>
      <c r="C216" s="3" t="s">
        <v>440</v>
      </c>
      <c r="D216" s="2" t="s">
        <v>441</v>
      </c>
      <c r="E216" s="2">
        <v>9166</v>
      </c>
      <c r="F216" s="2">
        <v>9304</v>
      </c>
      <c r="G216" s="2">
        <v>9580</v>
      </c>
      <c r="H216" s="2">
        <v>11102</v>
      </c>
      <c r="I216" s="2">
        <v>1.0822000000000001</v>
      </c>
      <c r="J216" s="2">
        <v>9919</v>
      </c>
      <c r="K216" s="2">
        <v>10069</v>
      </c>
      <c r="L216" s="2">
        <v>10367</v>
      </c>
      <c r="M216" s="2">
        <v>12015</v>
      </c>
      <c r="N216" s="2">
        <v>1.1040000000000001</v>
      </c>
      <c r="O216" s="2">
        <v>1.026</v>
      </c>
      <c r="P216" s="2">
        <v>10951</v>
      </c>
      <c r="Q216" s="2">
        <v>12327</v>
      </c>
      <c r="R216" s="2">
        <v>1470.76</v>
      </c>
      <c r="S216" s="2">
        <v>1111.04</v>
      </c>
      <c r="T216" s="2">
        <v>773.01</v>
      </c>
      <c r="U216" s="2">
        <v>1470.64</v>
      </c>
      <c r="V216" s="2">
        <v>4825.45</v>
      </c>
      <c r="W216" s="2">
        <v>1470.76</v>
      </c>
      <c r="X216" s="2">
        <v>1111.04</v>
      </c>
      <c r="Y216" s="2">
        <v>773.01</v>
      </c>
      <c r="Z216" s="2">
        <v>1470.64</v>
      </c>
      <c r="AA216" s="2">
        <v>4825.45</v>
      </c>
      <c r="AB216" s="2">
        <v>16106293</v>
      </c>
      <c r="AC216" s="2">
        <v>11187062</v>
      </c>
      <c r="AD216" s="2">
        <v>8013795</v>
      </c>
      <c r="AE216" s="2">
        <v>18128579</v>
      </c>
      <c r="AF216" s="2">
        <v>53435729</v>
      </c>
      <c r="AG216" s="2">
        <v>0.53720000000000001</v>
      </c>
      <c r="AH216" s="2">
        <v>0.2</v>
      </c>
      <c r="AI216" s="2">
        <v>1730460</v>
      </c>
      <c r="AJ216" s="2">
        <v>1201938</v>
      </c>
      <c r="AK216" s="2">
        <v>861002</v>
      </c>
      <c r="AL216" s="2">
        <v>1947735</v>
      </c>
      <c r="AM216" s="2">
        <v>5741135</v>
      </c>
      <c r="AN216" s="2">
        <v>0.53720000000000001</v>
      </c>
      <c r="AO216" s="2">
        <v>0</v>
      </c>
      <c r="AP216" s="2">
        <v>0.65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59176864</v>
      </c>
      <c r="AW216" s="2">
        <v>0</v>
      </c>
      <c r="AX216" s="2">
        <v>213933</v>
      </c>
      <c r="AY216" s="2">
        <v>532175</v>
      </c>
      <c r="AZ216" s="2">
        <v>575920</v>
      </c>
      <c r="BA216" s="2">
        <v>0</v>
      </c>
      <c r="BB216" s="2">
        <v>0</v>
      </c>
      <c r="BC216" s="2">
        <v>0</v>
      </c>
      <c r="BD216" s="2">
        <v>2813</v>
      </c>
      <c r="BE216" s="2">
        <v>3044</v>
      </c>
      <c r="BF216" s="2">
        <v>132.69999999999999</v>
      </c>
      <c r="BG216" s="2">
        <v>403939</v>
      </c>
      <c r="BH216" s="2">
        <v>1193792</v>
      </c>
      <c r="BI216" s="2">
        <v>60370656</v>
      </c>
      <c r="BJ216" s="2">
        <v>0</v>
      </c>
      <c r="BK216" s="2">
        <v>60370656</v>
      </c>
      <c r="BL216" s="2">
        <v>7290125</v>
      </c>
      <c r="BM216" s="2">
        <v>53080531</v>
      </c>
      <c r="BN216" s="2">
        <v>16978715</v>
      </c>
      <c r="BO216" s="2">
        <v>36101816</v>
      </c>
      <c r="BP216" s="2">
        <v>5385.65</v>
      </c>
      <c r="BQ216" s="2">
        <v>4825.45</v>
      </c>
      <c r="BR216" s="2">
        <v>25988185</v>
      </c>
      <c r="BS216" s="2">
        <v>116558</v>
      </c>
      <c r="BT216" s="2">
        <v>0</v>
      </c>
      <c r="BU216" s="2">
        <v>7290125</v>
      </c>
      <c r="BV216" s="2">
        <v>16978715</v>
      </c>
      <c r="BW216" s="2">
        <v>1835903</v>
      </c>
      <c r="BX216" s="2">
        <v>4415638</v>
      </c>
      <c r="BY216" s="2">
        <v>6251541</v>
      </c>
      <c r="BZ216" s="2">
        <v>0</v>
      </c>
      <c r="CA216" s="2">
        <v>36101816</v>
      </c>
      <c r="CB216" s="2" t="b">
        <v>0</v>
      </c>
      <c r="CC216" s="2">
        <v>0</v>
      </c>
      <c r="CD216" s="2">
        <v>12127.58</v>
      </c>
      <c r="CE216" s="2">
        <v>11150.81</v>
      </c>
      <c r="CF216" s="2">
        <v>11480.83</v>
      </c>
      <c r="CG216" s="2">
        <v>13651.41</v>
      </c>
      <c r="CH216" s="4">
        <v>45327.530428240738</v>
      </c>
      <c r="CI216" s="4">
        <v>73415</v>
      </c>
    </row>
    <row r="217" spans="1:87" x14ac:dyDescent="0.35">
      <c r="A217" s="5">
        <v>279</v>
      </c>
      <c r="B217" s="3" t="s">
        <v>353</v>
      </c>
      <c r="C217" s="3" t="s">
        <v>442</v>
      </c>
      <c r="D217" s="2" t="s">
        <v>443</v>
      </c>
      <c r="E217" s="2">
        <v>9166</v>
      </c>
      <c r="F217" s="2">
        <v>9304</v>
      </c>
      <c r="G217" s="2">
        <v>9580</v>
      </c>
      <c r="H217" s="2">
        <v>11102</v>
      </c>
      <c r="I217" s="2">
        <v>1.0822000000000001</v>
      </c>
      <c r="J217" s="2">
        <v>9919</v>
      </c>
      <c r="K217" s="2">
        <v>10069</v>
      </c>
      <c r="L217" s="2">
        <v>10367</v>
      </c>
      <c r="M217" s="2">
        <v>12015</v>
      </c>
      <c r="N217" s="2">
        <v>1.1040000000000001</v>
      </c>
      <c r="O217" s="2">
        <v>1.026</v>
      </c>
      <c r="P217" s="2">
        <v>10951</v>
      </c>
      <c r="Q217" s="2">
        <v>12327</v>
      </c>
      <c r="R217" s="2">
        <v>992.9</v>
      </c>
      <c r="S217" s="2">
        <v>768.08</v>
      </c>
      <c r="T217" s="2">
        <v>505.43</v>
      </c>
      <c r="U217" s="2">
        <v>990.13</v>
      </c>
      <c r="V217" s="2">
        <v>3256.54</v>
      </c>
      <c r="W217" s="2">
        <v>992.9</v>
      </c>
      <c r="X217" s="2">
        <v>768.08</v>
      </c>
      <c r="Y217" s="2">
        <v>505.43</v>
      </c>
      <c r="Z217" s="2">
        <v>990.13</v>
      </c>
      <c r="AA217" s="2">
        <v>3256.54</v>
      </c>
      <c r="AB217" s="2">
        <v>10873248</v>
      </c>
      <c r="AC217" s="2">
        <v>7733798</v>
      </c>
      <c r="AD217" s="2">
        <v>5239793</v>
      </c>
      <c r="AE217" s="2">
        <v>12205333</v>
      </c>
      <c r="AF217" s="2">
        <v>36052172</v>
      </c>
      <c r="AG217" s="2">
        <v>0.90529999999999999</v>
      </c>
      <c r="AH217" s="2">
        <v>0.2</v>
      </c>
      <c r="AI217" s="2">
        <v>1968710</v>
      </c>
      <c r="AJ217" s="2">
        <v>1400281</v>
      </c>
      <c r="AK217" s="2">
        <v>948717</v>
      </c>
      <c r="AL217" s="2">
        <v>2209898</v>
      </c>
      <c r="AM217" s="2">
        <v>6527606</v>
      </c>
      <c r="AN217" s="2">
        <v>0.90529999999999999</v>
      </c>
      <c r="AO217" s="2">
        <v>0.3553</v>
      </c>
      <c r="AP217" s="2">
        <v>0.65</v>
      </c>
      <c r="AQ217" s="2">
        <v>2511122</v>
      </c>
      <c r="AR217" s="2">
        <v>1786082</v>
      </c>
      <c r="AS217" s="2">
        <v>1210104</v>
      </c>
      <c r="AT217" s="2">
        <v>2818761</v>
      </c>
      <c r="AU217" s="2">
        <v>8326069</v>
      </c>
      <c r="AV217" s="2">
        <v>50905847</v>
      </c>
      <c r="AW217" s="2">
        <v>0</v>
      </c>
      <c r="AX217" s="2">
        <v>722511</v>
      </c>
      <c r="AY217" s="2">
        <v>161865</v>
      </c>
      <c r="AZ217" s="2">
        <v>175170</v>
      </c>
      <c r="BA217" s="2">
        <v>0</v>
      </c>
      <c r="BB217" s="2">
        <v>0</v>
      </c>
      <c r="BC217" s="2">
        <v>0</v>
      </c>
      <c r="BD217" s="2">
        <v>2813</v>
      </c>
      <c r="BE217" s="2">
        <v>3044</v>
      </c>
      <c r="BF217" s="2">
        <v>57.92</v>
      </c>
      <c r="BG217" s="2">
        <v>176308</v>
      </c>
      <c r="BH217" s="2">
        <v>1073989</v>
      </c>
      <c r="BI217" s="2">
        <v>51979836</v>
      </c>
      <c r="BJ217" s="2">
        <v>0</v>
      </c>
      <c r="BK217" s="2">
        <v>51979836</v>
      </c>
      <c r="BL217" s="2">
        <v>6675774</v>
      </c>
      <c r="BM217" s="2">
        <v>45304062</v>
      </c>
      <c r="BN217" s="2">
        <v>13048054</v>
      </c>
      <c r="BO217" s="2">
        <v>32256008</v>
      </c>
      <c r="BP217" s="2">
        <v>6144.28</v>
      </c>
      <c r="BQ217" s="2">
        <v>3256.54</v>
      </c>
      <c r="BR217" s="2">
        <v>20009094</v>
      </c>
      <c r="BS217" s="2">
        <v>0</v>
      </c>
      <c r="BT217" s="2">
        <v>0</v>
      </c>
      <c r="BU217" s="2">
        <v>6675774</v>
      </c>
      <c r="BV217" s="2">
        <v>13048054</v>
      </c>
      <c r="BW217" s="2">
        <v>285266</v>
      </c>
      <c r="BX217" s="2">
        <v>4043519</v>
      </c>
      <c r="BY217" s="2">
        <v>4328785</v>
      </c>
      <c r="BZ217" s="2">
        <v>0</v>
      </c>
      <c r="CA217" s="2">
        <v>32256008</v>
      </c>
      <c r="CB217" s="2" t="b">
        <v>0</v>
      </c>
      <c r="CC217" s="2">
        <v>0</v>
      </c>
      <c r="CD217" s="2">
        <v>15462.87</v>
      </c>
      <c r="CE217" s="2">
        <v>14217.48</v>
      </c>
      <c r="CF217" s="2">
        <v>14638.26</v>
      </c>
      <c r="CG217" s="2">
        <v>17405.79</v>
      </c>
      <c r="CH217" s="4">
        <v>45327.530219907407</v>
      </c>
      <c r="CI217" s="4">
        <v>73415</v>
      </c>
    </row>
    <row r="218" spans="1:87" x14ac:dyDescent="0.35">
      <c r="A218" s="5">
        <v>280</v>
      </c>
      <c r="B218" s="3" t="s">
        <v>353</v>
      </c>
      <c r="C218" s="3" t="s">
        <v>444</v>
      </c>
      <c r="D218" s="2" t="s">
        <v>445</v>
      </c>
      <c r="E218" s="2">
        <v>9166</v>
      </c>
      <c r="F218" s="2">
        <v>9304</v>
      </c>
      <c r="G218" s="2">
        <v>9580</v>
      </c>
      <c r="H218" s="2">
        <v>11102</v>
      </c>
      <c r="I218" s="2">
        <v>1.0822000000000001</v>
      </c>
      <c r="J218" s="2">
        <v>9919</v>
      </c>
      <c r="K218" s="2">
        <v>10069</v>
      </c>
      <c r="L218" s="2">
        <v>10367</v>
      </c>
      <c r="M218" s="2">
        <v>12015</v>
      </c>
      <c r="N218" s="2">
        <v>1.1040000000000001</v>
      </c>
      <c r="O218" s="2">
        <v>1.026</v>
      </c>
      <c r="P218" s="2">
        <v>10951</v>
      </c>
      <c r="Q218" s="2">
        <v>12327</v>
      </c>
      <c r="R218" s="2">
        <v>191.08</v>
      </c>
      <c r="S218" s="2">
        <v>142.71</v>
      </c>
      <c r="T218" s="2">
        <v>106.84</v>
      </c>
      <c r="U218" s="2">
        <v>223.52</v>
      </c>
      <c r="V218" s="2">
        <v>664.15</v>
      </c>
      <c r="W218" s="2">
        <v>191.08</v>
      </c>
      <c r="X218" s="2">
        <v>142.71</v>
      </c>
      <c r="Y218" s="2">
        <v>106.84</v>
      </c>
      <c r="Z218" s="2">
        <v>223.52</v>
      </c>
      <c r="AA218" s="2">
        <v>664.15</v>
      </c>
      <c r="AB218" s="2">
        <v>2092517</v>
      </c>
      <c r="AC218" s="2">
        <v>1436947</v>
      </c>
      <c r="AD218" s="2">
        <v>1107610</v>
      </c>
      <c r="AE218" s="2">
        <v>2755331</v>
      </c>
      <c r="AF218" s="2">
        <v>7392405</v>
      </c>
      <c r="AG218" s="2">
        <v>0.7782</v>
      </c>
      <c r="AH218" s="2">
        <v>0.2</v>
      </c>
      <c r="AI218" s="2">
        <v>325679</v>
      </c>
      <c r="AJ218" s="2">
        <v>223646</v>
      </c>
      <c r="AK218" s="2">
        <v>172388</v>
      </c>
      <c r="AL218" s="2">
        <v>428840</v>
      </c>
      <c r="AM218" s="2">
        <v>1150553</v>
      </c>
      <c r="AN218" s="2">
        <v>0.7782</v>
      </c>
      <c r="AO218" s="2">
        <v>0.22819999999999999</v>
      </c>
      <c r="AP218" s="2">
        <v>0.65</v>
      </c>
      <c r="AQ218" s="2">
        <v>310383</v>
      </c>
      <c r="AR218" s="2">
        <v>213142</v>
      </c>
      <c r="AS218" s="2">
        <v>164292</v>
      </c>
      <c r="AT218" s="2">
        <v>408698</v>
      </c>
      <c r="AU218" s="2">
        <v>1096515</v>
      </c>
      <c r="AV218" s="2">
        <v>9639473</v>
      </c>
      <c r="AW218" s="2">
        <v>0</v>
      </c>
      <c r="AX218" s="2">
        <v>85260</v>
      </c>
      <c r="AY218" s="2">
        <v>399543</v>
      </c>
      <c r="AZ218" s="2">
        <v>432385</v>
      </c>
      <c r="BA218" s="2">
        <v>0</v>
      </c>
      <c r="BB218" s="2">
        <v>0</v>
      </c>
      <c r="BC218" s="2">
        <v>0</v>
      </c>
      <c r="BD218" s="2">
        <v>2813</v>
      </c>
      <c r="BE218" s="2">
        <v>3044</v>
      </c>
      <c r="BF218" s="2">
        <v>20.03</v>
      </c>
      <c r="BG218" s="2">
        <v>60971</v>
      </c>
      <c r="BH218" s="2">
        <v>578616</v>
      </c>
      <c r="BI218" s="2">
        <v>10218089</v>
      </c>
      <c r="BJ218" s="2">
        <v>0</v>
      </c>
      <c r="BK218" s="2">
        <v>10218089</v>
      </c>
      <c r="BL218" s="2">
        <v>5309548</v>
      </c>
      <c r="BM218" s="2">
        <v>4908541</v>
      </c>
      <c r="BN218" s="2">
        <v>132830</v>
      </c>
      <c r="BO218" s="2">
        <v>4775711</v>
      </c>
      <c r="BP218" s="2">
        <v>5722.7</v>
      </c>
      <c r="BQ218" s="2">
        <v>664.15</v>
      </c>
      <c r="BR218" s="2">
        <v>3800731</v>
      </c>
      <c r="BS218" s="2">
        <v>0</v>
      </c>
      <c r="BT218" s="2">
        <v>0</v>
      </c>
      <c r="BU218" s="2">
        <v>5309548</v>
      </c>
      <c r="BV218" s="2">
        <v>132830</v>
      </c>
      <c r="BW218" s="2">
        <v>0</v>
      </c>
      <c r="BX218" s="2">
        <v>1189759</v>
      </c>
      <c r="BY218" s="2">
        <v>1189759</v>
      </c>
      <c r="BZ218" s="2">
        <v>0</v>
      </c>
      <c r="CA218" s="2">
        <v>4775711</v>
      </c>
      <c r="CB218" s="2" t="b">
        <v>0</v>
      </c>
      <c r="CC218" s="2">
        <v>0</v>
      </c>
      <c r="CD218" s="2">
        <v>14279.78</v>
      </c>
      <c r="CE218" s="2">
        <v>13129.67</v>
      </c>
      <c r="CF218" s="2">
        <v>13518.26</v>
      </c>
      <c r="CG218" s="2">
        <v>16074.04</v>
      </c>
      <c r="CH218" s="4">
        <v>45327.530023148145</v>
      </c>
      <c r="CI218" s="4">
        <v>73415</v>
      </c>
    </row>
    <row r="219" spans="1:87" x14ac:dyDescent="0.35">
      <c r="A219" s="5">
        <v>281</v>
      </c>
      <c r="B219" s="3" t="s">
        <v>446</v>
      </c>
      <c r="C219" s="3" t="s">
        <v>447</v>
      </c>
      <c r="D219" s="2" t="s">
        <v>448</v>
      </c>
      <c r="E219" s="2">
        <v>9166</v>
      </c>
      <c r="F219" s="2">
        <v>9304</v>
      </c>
      <c r="G219" s="2">
        <v>9580</v>
      </c>
      <c r="H219" s="2">
        <v>11102</v>
      </c>
      <c r="I219" s="2">
        <v>1.0822000000000001</v>
      </c>
      <c r="J219" s="2">
        <v>9919</v>
      </c>
      <c r="K219" s="2">
        <v>10069</v>
      </c>
      <c r="L219" s="2">
        <v>10367</v>
      </c>
      <c r="M219" s="2">
        <v>12015</v>
      </c>
      <c r="N219" s="2">
        <v>1.1040000000000001</v>
      </c>
      <c r="O219" s="2">
        <v>1.026</v>
      </c>
      <c r="P219" s="2">
        <v>10951</v>
      </c>
      <c r="Q219" s="2">
        <v>12327</v>
      </c>
      <c r="R219" s="2">
        <v>418.32</v>
      </c>
      <c r="S219" s="2">
        <v>306.19</v>
      </c>
      <c r="T219" s="2">
        <v>210.53</v>
      </c>
      <c r="U219" s="2">
        <v>0</v>
      </c>
      <c r="V219" s="2">
        <v>935.04</v>
      </c>
      <c r="W219" s="2">
        <v>418.32</v>
      </c>
      <c r="X219" s="2">
        <v>306.19</v>
      </c>
      <c r="Y219" s="2">
        <v>210.53</v>
      </c>
      <c r="Z219" s="2">
        <v>0</v>
      </c>
      <c r="AA219" s="2">
        <v>935.04</v>
      </c>
      <c r="AB219" s="2">
        <v>4581022</v>
      </c>
      <c r="AC219" s="2">
        <v>3083027</v>
      </c>
      <c r="AD219" s="2">
        <v>2182565</v>
      </c>
      <c r="AE219" s="2">
        <v>0</v>
      </c>
      <c r="AF219" s="2">
        <v>9846614</v>
      </c>
      <c r="AG219" s="2">
        <v>0.89490000000000003</v>
      </c>
      <c r="AH219" s="2">
        <v>0.2</v>
      </c>
      <c r="AI219" s="2">
        <v>819911</v>
      </c>
      <c r="AJ219" s="2">
        <v>551800</v>
      </c>
      <c r="AK219" s="2">
        <v>390635</v>
      </c>
      <c r="AL219" s="2">
        <v>0</v>
      </c>
      <c r="AM219" s="2">
        <v>1762346</v>
      </c>
      <c r="AN219" s="2">
        <v>0.89490000000000003</v>
      </c>
      <c r="AO219" s="2">
        <v>0.34489999999999998</v>
      </c>
      <c r="AP219" s="2">
        <v>0.65</v>
      </c>
      <c r="AQ219" s="2">
        <v>1026996</v>
      </c>
      <c r="AR219" s="2">
        <v>691168</v>
      </c>
      <c r="AS219" s="2">
        <v>489298</v>
      </c>
      <c r="AT219" s="2">
        <v>0</v>
      </c>
      <c r="AU219" s="2">
        <v>2207462</v>
      </c>
      <c r="AV219" s="2">
        <v>13816422</v>
      </c>
      <c r="AW219" s="2">
        <v>0</v>
      </c>
      <c r="AX219" s="2">
        <v>43442</v>
      </c>
      <c r="AY219" s="2">
        <v>102102</v>
      </c>
      <c r="AZ219" s="2">
        <v>110495</v>
      </c>
      <c r="BA219" s="2">
        <v>0</v>
      </c>
      <c r="BB219" s="2">
        <v>0</v>
      </c>
      <c r="BC219" s="2">
        <v>0</v>
      </c>
      <c r="BD219" s="2">
        <v>2813</v>
      </c>
      <c r="BE219" s="2">
        <v>3044</v>
      </c>
      <c r="BF219" s="2">
        <v>34.93</v>
      </c>
      <c r="BG219" s="2">
        <v>106327</v>
      </c>
      <c r="BH219" s="2">
        <v>260264</v>
      </c>
      <c r="BI219" s="2">
        <v>14076686</v>
      </c>
      <c r="BJ219" s="2">
        <v>0</v>
      </c>
      <c r="BK219" s="2">
        <v>14076686</v>
      </c>
      <c r="BL219" s="2">
        <v>623035</v>
      </c>
      <c r="BM219" s="2">
        <v>13453651</v>
      </c>
      <c r="BN219" s="2">
        <v>3078184</v>
      </c>
      <c r="BO219" s="2">
        <v>10375467</v>
      </c>
      <c r="BP219" s="2">
        <v>5048.32</v>
      </c>
      <c r="BQ219" s="2">
        <v>935.04</v>
      </c>
      <c r="BR219" s="2">
        <v>4720381</v>
      </c>
      <c r="BS219" s="2">
        <v>0</v>
      </c>
      <c r="BT219" s="2">
        <v>0</v>
      </c>
      <c r="BU219" s="2">
        <v>623035</v>
      </c>
      <c r="BV219" s="2">
        <v>3078184</v>
      </c>
      <c r="BW219" s="2">
        <v>1019162</v>
      </c>
      <c r="BX219" s="2">
        <v>1109937</v>
      </c>
      <c r="BY219" s="2">
        <v>2129099</v>
      </c>
      <c r="BZ219" s="2">
        <v>0</v>
      </c>
      <c r="CA219" s="2">
        <v>10375467</v>
      </c>
      <c r="CB219" s="2" t="b">
        <v>0</v>
      </c>
      <c r="CC219" s="2">
        <v>0</v>
      </c>
      <c r="CD219" s="2">
        <v>15366.06</v>
      </c>
      <c r="CE219" s="2">
        <v>14128.47</v>
      </c>
      <c r="CF219" s="2">
        <v>14546.61</v>
      </c>
      <c r="CG219" s="2">
        <v>17296.810000000001</v>
      </c>
      <c r="CH219" s="4">
        <v>45327.529872685183</v>
      </c>
      <c r="CI219" s="4">
        <v>73415</v>
      </c>
    </row>
    <row r="220" spans="1:87" x14ac:dyDescent="0.35">
      <c r="A220" s="5">
        <v>282</v>
      </c>
      <c r="B220" s="3" t="s">
        <v>446</v>
      </c>
      <c r="C220" s="3" t="s">
        <v>449</v>
      </c>
      <c r="D220" s="2" t="s">
        <v>450</v>
      </c>
      <c r="E220" s="2">
        <v>9166</v>
      </c>
      <c r="F220" s="2">
        <v>9304</v>
      </c>
      <c r="G220" s="2">
        <v>9580</v>
      </c>
      <c r="H220" s="2">
        <v>11102</v>
      </c>
      <c r="I220" s="2">
        <v>1.0822000000000001</v>
      </c>
      <c r="J220" s="2">
        <v>9919</v>
      </c>
      <c r="K220" s="2">
        <v>10069</v>
      </c>
      <c r="L220" s="2">
        <v>10367</v>
      </c>
      <c r="M220" s="2">
        <v>12015</v>
      </c>
      <c r="N220" s="2">
        <v>1.1040000000000001</v>
      </c>
      <c r="O220" s="2">
        <v>1.026</v>
      </c>
      <c r="P220" s="2">
        <v>10951</v>
      </c>
      <c r="Q220" s="2">
        <v>12327</v>
      </c>
      <c r="R220" s="2">
        <v>856.02</v>
      </c>
      <c r="S220" s="2">
        <v>542.88</v>
      </c>
      <c r="T220" s="2">
        <v>305.23</v>
      </c>
      <c r="U220" s="2">
        <v>0</v>
      </c>
      <c r="V220" s="2">
        <v>1704.13</v>
      </c>
      <c r="W220" s="2">
        <v>856.02</v>
      </c>
      <c r="X220" s="2">
        <v>542.88</v>
      </c>
      <c r="Y220" s="2">
        <v>305.23</v>
      </c>
      <c r="Z220" s="2">
        <v>0</v>
      </c>
      <c r="AA220" s="2">
        <v>1704.13</v>
      </c>
      <c r="AB220" s="2">
        <v>9374275</v>
      </c>
      <c r="AC220" s="2">
        <v>5466259</v>
      </c>
      <c r="AD220" s="2">
        <v>3164319</v>
      </c>
      <c r="AE220" s="2">
        <v>0</v>
      </c>
      <c r="AF220" s="2">
        <v>18004853</v>
      </c>
      <c r="AG220" s="2">
        <v>0.49590000000000001</v>
      </c>
      <c r="AH220" s="2">
        <v>0.2</v>
      </c>
      <c r="AI220" s="2">
        <v>929741</v>
      </c>
      <c r="AJ220" s="2">
        <v>542144</v>
      </c>
      <c r="AK220" s="2">
        <v>313837</v>
      </c>
      <c r="AL220" s="2">
        <v>0</v>
      </c>
      <c r="AM220" s="2">
        <v>1785722</v>
      </c>
      <c r="AN220" s="2">
        <v>0.49590000000000001</v>
      </c>
      <c r="AO220" s="2">
        <v>0</v>
      </c>
      <c r="AP220" s="2">
        <v>0.65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19790575</v>
      </c>
      <c r="AW220" s="2">
        <v>0</v>
      </c>
      <c r="AX220" s="2">
        <v>140648</v>
      </c>
      <c r="AY220" s="2">
        <v>132560</v>
      </c>
      <c r="AZ220" s="2">
        <v>143456</v>
      </c>
      <c r="BA220" s="2">
        <v>0</v>
      </c>
      <c r="BB220" s="2">
        <v>0</v>
      </c>
      <c r="BC220" s="2">
        <v>0</v>
      </c>
      <c r="BD220" s="2">
        <v>2813</v>
      </c>
      <c r="BE220" s="2">
        <v>3044</v>
      </c>
      <c r="BF220" s="2">
        <v>54.85</v>
      </c>
      <c r="BG220" s="2">
        <v>166963</v>
      </c>
      <c r="BH220" s="2">
        <v>451067</v>
      </c>
      <c r="BI220" s="2">
        <v>20241642</v>
      </c>
      <c r="BJ220" s="2">
        <v>0</v>
      </c>
      <c r="BK220" s="2">
        <v>20241642</v>
      </c>
      <c r="BL220" s="2">
        <v>786356</v>
      </c>
      <c r="BM220" s="2">
        <v>19455286</v>
      </c>
      <c r="BN220" s="2">
        <v>5610629</v>
      </c>
      <c r="BO220" s="2">
        <v>13844657</v>
      </c>
      <c r="BP220" s="2">
        <v>5048.84</v>
      </c>
      <c r="BQ220" s="2">
        <v>1704.13</v>
      </c>
      <c r="BR220" s="2">
        <v>8603880</v>
      </c>
      <c r="BS220" s="2">
        <v>0</v>
      </c>
      <c r="BT220" s="2">
        <v>0</v>
      </c>
      <c r="BU220" s="2">
        <v>786356</v>
      </c>
      <c r="BV220" s="2">
        <v>5610629</v>
      </c>
      <c r="BW220" s="2">
        <v>2206895</v>
      </c>
      <c r="BX220" s="2">
        <v>1994973</v>
      </c>
      <c r="BY220" s="2">
        <v>4201868</v>
      </c>
      <c r="BZ220" s="2">
        <v>0</v>
      </c>
      <c r="CA220" s="2">
        <v>13844657</v>
      </c>
      <c r="CB220" s="2" t="b">
        <v>0</v>
      </c>
      <c r="CC220" s="2">
        <v>0</v>
      </c>
      <c r="CD220" s="2">
        <v>12037.12</v>
      </c>
      <c r="CE220" s="2">
        <v>11067.64</v>
      </c>
      <c r="CF220" s="2">
        <v>11395.2</v>
      </c>
      <c r="CG220" s="2">
        <v>13549.59</v>
      </c>
      <c r="CH220" s="4">
        <v>45327.529953703706</v>
      </c>
      <c r="CI220" s="4">
        <v>73415</v>
      </c>
    </row>
    <row r="221" spans="1:87" x14ac:dyDescent="0.35">
      <c r="A221" s="5">
        <v>283</v>
      </c>
      <c r="B221" s="3" t="s">
        <v>446</v>
      </c>
      <c r="C221" s="3" t="s">
        <v>451</v>
      </c>
      <c r="D221" s="2" t="s">
        <v>452</v>
      </c>
      <c r="E221" s="2">
        <v>9166</v>
      </c>
      <c r="F221" s="2">
        <v>9304</v>
      </c>
      <c r="G221" s="2">
        <v>9580</v>
      </c>
      <c r="H221" s="2">
        <v>11102</v>
      </c>
      <c r="I221" s="2">
        <v>1.0822000000000001</v>
      </c>
      <c r="J221" s="2">
        <v>9919</v>
      </c>
      <c r="K221" s="2">
        <v>10069</v>
      </c>
      <c r="L221" s="2">
        <v>10367</v>
      </c>
      <c r="M221" s="2">
        <v>12015</v>
      </c>
      <c r="N221" s="2">
        <v>1.1040000000000001</v>
      </c>
      <c r="O221" s="2">
        <v>1.026</v>
      </c>
      <c r="P221" s="2">
        <v>10951</v>
      </c>
      <c r="Q221" s="2">
        <v>12327</v>
      </c>
      <c r="R221" s="2">
        <v>970.31</v>
      </c>
      <c r="S221" s="2">
        <v>748.19</v>
      </c>
      <c r="T221" s="2">
        <v>492.59</v>
      </c>
      <c r="U221" s="2">
        <v>882.85</v>
      </c>
      <c r="V221" s="2">
        <v>3093.94</v>
      </c>
      <c r="W221" s="2">
        <v>970.31</v>
      </c>
      <c r="X221" s="2">
        <v>748.19</v>
      </c>
      <c r="Y221" s="2">
        <v>492.59</v>
      </c>
      <c r="Z221" s="2">
        <v>882.85</v>
      </c>
      <c r="AA221" s="2">
        <v>3093.94</v>
      </c>
      <c r="AB221" s="2">
        <v>10625865</v>
      </c>
      <c r="AC221" s="2">
        <v>7533525</v>
      </c>
      <c r="AD221" s="2">
        <v>5106681</v>
      </c>
      <c r="AE221" s="2">
        <v>10882892</v>
      </c>
      <c r="AF221" s="2">
        <v>34148963</v>
      </c>
      <c r="AG221" s="2">
        <v>0.89380000000000004</v>
      </c>
      <c r="AH221" s="2">
        <v>0.2</v>
      </c>
      <c r="AI221" s="2">
        <v>1899480</v>
      </c>
      <c r="AJ221" s="2">
        <v>1346693</v>
      </c>
      <c r="AK221" s="2">
        <v>912870</v>
      </c>
      <c r="AL221" s="2">
        <v>1945426</v>
      </c>
      <c r="AM221" s="2">
        <v>6104469</v>
      </c>
      <c r="AN221" s="2">
        <v>0.89380000000000004</v>
      </c>
      <c r="AO221" s="2">
        <v>0.34379999999999999</v>
      </c>
      <c r="AP221" s="2">
        <v>0.65</v>
      </c>
      <c r="AQ221" s="2">
        <v>2374562</v>
      </c>
      <c r="AR221" s="2">
        <v>1683517</v>
      </c>
      <c r="AS221" s="2">
        <v>1141190</v>
      </c>
      <c r="AT221" s="2">
        <v>2432000</v>
      </c>
      <c r="AU221" s="2">
        <v>7631269</v>
      </c>
      <c r="AV221" s="2">
        <v>47884701</v>
      </c>
      <c r="AW221" s="2">
        <v>0</v>
      </c>
      <c r="AX221" s="2">
        <v>163925</v>
      </c>
      <c r="AY221" s="2">
        <v>108675</v>
      </c>
      <c r="AZ221" s="2">
        <v>117608</v>
      </c>
      <c r="BA221" s="2">
        <v>0</v>
      </c>
      <c r="BB221" s="2">
        <v>0</v>
      </c>
      <c r="BC221" s="2">
        <v>0</v>
      </c>
      <c r="BD221" s="2">
        <v>2813</v>
      </c>
      <c r="BE221" s="2">
        <v>3044</v>
      </c>
      <c r="BF221" s="2">
        <v>70.06</v>
      </c>
      <c r="BG221" s="2">
        <v>213263</v>
      </c>
      <c r="BH221" s="2">
        <v>494796</v>
      </c>
      <c r="BI221" s="2">
        <v>48379497</v>
      </c>
      <c r="BJ221" s="2">
        <v>0</v>
      </c>
      <c r="BK221" s="2">
        <v>48379497</v>
      </c>
      <c r="BL221" s="2">
        <v>3574247</v>
      </c>
      <c r="BM221" s="2">
        <v>44805250</v>
      </c>
      <c r="BN221" s="2">
        <v>10643774</v>
      </c>
      <c r="BO221" s="2">
        <v>34161476</v>
      </c>
      <c r="BP221" s="2">
        <v>5275.54</v>
      </c>
      <c r="BQ221" s="2">
        <v>3093.94</v>
      </c>
      <c r="BR221" s="2">
        <v>16322204</v>
      </c>
      <c r="BS221" s="2">
        <v>0</v>
      </c>
      <c r="BT221" s="2">
        <v>0</v>
      </c>
      <c r="BU221" s="2">
        <v>3574247</v>
      </c>
      <c r="BV221" s="2">
        <v>10643774</v>
      </c>
      <c r="BW221" s="2">
        <v>2104183</v>
      </c>
      <c r="BX221" s="2">
        <v>3043362</v>
      </c>
      <c r="BY221" s="2">
        <v>5147545</v>
      </c>
      <c r="BZ221" s="2">
        <v>0</v>
      </c>
      <c r="CA221" s="2">
        <v>34161476</v>
      </c>
      <c r="CB221" s="2" t="b">
        <v>0</v>
      </c>
      <c r="CC221" s="2">
        <v>0</v>
      </c>
      <c r="CD221" s="2">
        <v>15355.82</v>
      </c>
      <c r="CE221" s="2">
        <v>14119.05</v>
      </c>
      <c r="CF221" s="2">
        <v>14536.92</v>
      </c>
      <c r="CG221" s="2">
        <v>17285.29</v>
      </c>
      <c r="CH221" s="4">
        <v>45327.529976851853</v>
      </c>
      <c r="CI221" s="4">
        <v>73415</v>
      </c>
    </row>
    <row r="222" spans="1:87" x14ac:dyDescent="0.35">
      <c r="A222" s="5">
        <v>285</v>
      </c>
      <c r="B222" s="3" t="s">
        <v>446</v>
      </c>
      <c r="C222" s="3" t="s">
        <v>453</v>
      </c>
      <c r="D222" s="2" t="s">
        <v>454</v>
      </c>
      <c r="E222" s="2">
        <v>9166</v>
      </c>
      <c r="F222" s="2">
        <v>9304</v>
      </c>
      <c r="G222" s="2">
        <v>9580</v>
      </c>
      <c r="H222" s="2">
        <v>11102</v>
      </c>
      <c r="I222" s="2">
        <v>1.0822000000000001</v>
      </c>
      <c r="J222" s="2">
        <v>9919</v>
      </c>
      <c r="K222" s="2">
        <v>10069</v>
      </c>
      <c r="L222" s="2">
        <v>10367</v>
      </c>
      <c r="M222" s="2">
        <v>12015</v>
      </c>
      <c r="N222" s="2">
        <v>1.1040000000000001</v>
      </c>
      <c r="O222" s="2">
        <v>1.026</v>
      </c>
      <c r="P222" s="2">
        <v>10951</v>
      </c>
      <c r="Q222" s="2">
        <v>12327</v>
      </c>
      <c r="R222" s="2">
        <v>2457.4</v>
      </c>
      <c r="S222" s="2">
        <v>1826.19</v>
      </c>
      <c r="T222" s="2">
        <v>1213</v>
      </c>
      <c r="U222" s="2">
        <v>0</v>
      </c>
      <c r="V222" s="2">
        <v>5496.59</v>
      </c>
      <c r="W222" s="2">
        <v>2457.4</v>
      </c>
      <c r="X222" s="2">
        <v>1826.19</v>
      </c>
      <c r="Y222" s="2">
        <v>1213</v>
      </c>
      <c r="Z222" s="2">
        <v>0</v>
      </c>
      <c r="AA222" s="2">
        <v>5496.59</v>
      </c>
      <c r="AB222" s="2">
        <v>26910987</v>
      </c>
      <c r="AC222" s="2">
        <v>18387907</v>
      </c>
      <c r="AD222" s="2">
        <v>12575171</v>
      </c>
      <c r="AE222" s="2">
        <v>0</v>
      </c>
      <c r="AF222" s="2">
        <v>57874065</v>
      </c>
      <c r="AG222" s="2">
        <v>0.80379999999999996</v>
      </c>
      <c r="AH222" s="2">
        <v>0.2</v>
      </c>
      <c r="AI222" s="2">
        <v>4326210</v>
      </c>
      <c r="AJ222" s="2">
        <v>2956040</v>
      </c>
      <c r="AK222" s="2">
        <v>2021584</v>
      </c>
      <c r="AL222" s="2">
        <v>0</v>
      </c>
      <c r="AM222" s="2">
        <v>9303834</v>
      </c>
      <c r="AN222" s="2">
        <v>0.80379999999999996</v>
      </c>
      <c r="AO222" s="2">
        <v>0.25380000000000003</v>
      </c>
      <c r="AP222" s="2">
        <v>0.65</v>
      </c>
      <c r="AQ222" s="2">
        <v>4439506</v>
      </c>
      <c r="AR222" s="2">
        <v>3033453</v>
      </c>
      <c r="AS222" s="2">
        <v>2074526</v>
      </c>
      <c r="AT222" s="2">
        <v>0</v>
      </c>
      <c r="AU222" s="2">
        <v>9547485</v>
      </c>
      <c r="AV222" s="2">
        <v>76725384</v>
      </c>
      <c r="AW222" s="2">
        <v>0</v>
      </c>
      <c r="AX222" s="2">
        <v>308432</v>
      </c>
      <c r="AY222" s="2">
        <v>281357</v>
      </c>
      <c r="AZ222" s="2">
        <v>304485</v>
      </c>
      <c r="BA222" s="2">
        <v>0</v>
      </c>
      <c r="BB222" s="2">
        <v>0</v>
      </c>
      <c r="BC222" s="2">
        <v>0</v>
      </c>
      <c r="BD222" s="2">
        <v>2813</v>
      </c>
      <c r="BE222" s="2">
        <v>3044</v>
      </c>
      <c r="BF222" s="2">
        <v>189.63</v>
      </c>
      <c r="BG222" s="2">
        <v>577234</v>
      </c>
      <c r="BH222" s="2">
        <v>1190151</v>
      </c>
      <c r="BI222" s="2">
        <v>77915535</v>
      </c>
      <c r="BJ222" s="2">
        <v>0</v>
      </c>
      <c r="BK222" s="2">
        <v>77915535</v>
      </c>
      <c r="BL222" s="2">
        <v>3794112</v>
      </c>
      <c r="BM222" s="2">
        <v>74121423</v>
      </c>
      <c r="BN222" s="2">
        <v>18131791</v>
      </c>
      <c r="BO222" s="2">
        <v>55989632</v>
      </c>
      <c r="BP222" s="2">
        <v>5058.6099999999997</v>
      </c>
      <c r="BQ222" s="2">
        <v>5496.59</v>
      </c>
      <c r="BR222" s="2">
        <v>27805105</v>
      </c>
      <c r="BS222" s="2">
        <v>0</v>
      </c>
      <c r="BT222" s="2">
        <v>0</v>
      </c>
      <c r="BU222" s="2">
        <v>3794112</v>
      </c>
      <c r="BV222" s="2">
        <v>18131791</v>
      </c>
      <c r="BW222" s="2">
        <v>5879202</v>
      </c>
      <c r="BX222" s="2">
        <v>6378940</v>
      </c>
      <c r="BY222" s="2">
        <v>12258142</v>
      </c>
      <c r="BZ222" s="2">
        <v>0</v>
      </c>
      <c r="CA222" s="2">
        <v>55989632</v>
      </c>
      <c r="CB222" s="2" t="b">
        <v>0</v>
      </c>
      <c r="CC222" s="2">
        <v>0</v>
      </c>
      <c r="CD222" s="2">
        <v>14518.07</v>
      </c>
      <c r="CE222" s="2">
        <v>13348.78</v>
      </c>
      <c r="CF222" s="2">
        <v>13743.84</v>
      </c>
      <c r="CG222" s="2">
        <v>16342.27</v>
      </c>
      <c r="CH222" s="4">
        <v>45327.530092592591</v>
      </c>
      <c r="CI222" s="4">
        <v>73415</v>
      </c>
    </row>
    <row r="223" spans="1:87" x14ac:dyDescent="0.35">
      <c r="A223" s="5">
        <v>286</v>
      </c>
      <c r="B223" s="3" t="s">
        <v>446</v>
      </c>
      <c r="C223" s="3" t="s">
        <v>455</v>
      </c>
      <c r="D223" s="2" t="s">
        <v>456</v>
      </c>
      <c r="E223" s="2">
        <v>9166</v>
      </c>
      <c r="F223" s="2">
        <v>9304</v>
      </c>
      <c r="G223" s="2">
        <v>9580</v>
      </c>
      <c r="H223" s="2">
        <v>11102</v>
      </c>
      <c r="I223" s="2">
        <v>1.0822000000000001</v>
      </c>
      <c r="J223" s="2">
        <v>9919</v>
      </c>
      <c r="K223" s="2">
        <v>10069</v>
      </c>
      <c r="L223" s="2">
        <v>10367</v>
      </c>
      <c r="M223" s="2">
        <v>12015</v>
      </c>
      <c r="N223" s="2">
        <v>1.1040000000000001</v>
      </c>
      <c r="O223" s="2">
        <v>1.026</v>
      </c>
      <c r="P223" s="2">
        <v>10951</v>
      </c>
      <c r="Q223" s="2">
        <v>12327</v>
      </c>
      <c r="R223" s="2">
        <v>0</v>
      </c>
      <c r="S223" s="2">
        <v>0</v>
      </c>
      <c r="T223" s="2">
        <v>0</v>
      </c>
      <c r="U223" s="2">
        <v>3849.4</v>
      </c>
      <c r="V223" s="2">
        <v>3849.4</v>
      </c>
      <c r="W223" s="2">
        <v>0</v>
      </c>
      <c r="X223" s="2">
        <v>0</v>
      </c>
      <c r="Y223" s="2">
        <v>0</v>
      </c>
      <c r="Z223" s="2">
        <v>3849.4</v>
      </c>
      <c r="AA223" s="2">
        <v>3849.4</v>
      </c>
      <c r="AB223" s="2">
        <v>0</v>
      </c>
      <c r="AC223" s="2">
        <v>0</v>
      </c>
      <c r="AD223" s="2">
        <v>0</v>
      </c>
      <c r="AE223" s="2">
        <v>47451554</v>
      </c>
      <c r="AF223" s="2">
        <v>47451554</v>
      </c>
      <c r="AG223" s="2">
        <v>0.7399</v>
      </c>
      <c r="AH223" s="2">
        <v>0.2</v>
      </c>
      <c r="AI223" s="2">
        <v>0</v>
      </c>
      <c r="AJ223" s="2">
        <v>0</v>
      </c>
      <c r="AK223" s="2">
        <v>0</v>
      </c>
      <c r="AL223" s="2">
        <v>7021881</v>
      </c>
      <c r="AM223" s="2">
        <v>7021881</v>
      </c>
      <c r="AN223" s="2">
        <v>0.7399</v>
      </c>
      <c r="AO223" s="2">
        <v>0.18990000000000001</v>
      </c>
      <c r="AP223" s="2">
        <v>0.65</v>
      </c>
      <c r="AQ223" s="2">
        <v>0</v>
      </c>
      <c r="AR223" s="2">
        <v>0</v>
      </c>
      <c r="AS223" s="2">
        <v>0</v>
      </c>
      <c r="AT223" s="2">
        <v>5857183</v>
      </c>
      <c r="AU223" s="2">
        <v>5857183</v>
      </c>
      <c r="AV223" s="2">
        <v>60330618</v>
      </c>
      <c r="AW223" s="2">
        <v>0</v>
      </c>
      <c r="AX223" s="2">
        <v>8842</v>
      </c>
      <c r="AY223" s="2">
        <v>259005</v>
      </c>
      <c r="AZ223" s="2">
        <v>280295</v>
      </c>
      <c r="BA223" s="2">
        <v>0</v>
      </c>
      <c r="BB223" s="2">
        <v>0</v>
      </c>
      <c r="BC223" s="2">
        <v>0</v>
      </c>
      <c r="BD223" s="2">
        <v>2813</v>
      </c>
      <c r="BE223" s="2">
        <v>3044</v>
      </c>
      <c r="BF223" s="2">
        <v>0</v>
      </c>
      <c r="BG223" s="2">
        <v>0</v>
      </c>
      <c r="BH223" s="2">
        <v>289137</v>
      </c>
      <c r="BI223" s="2">
        <v>60619755</v>
      </c>
      <c r="BJ223" s="2">
        <v>0</v>
      </c>
      <c r="BK223" s="2">
        <v>60619755</v>
      </c>
      <c r="BL223" s="2">
        <v>6293676</v>
      </c>
      <c r="BM223" s="2">
        <v>54326079</v>
      </c>
      <c r="BN223" s="2">
        <v>15283834</v>
      </c>
      <c r="BO223" s="2">
        <v>39042245</v>
      </c>
      <c r="BP223" s="2">
        <v>6088.66</v>
      </c>
      <c r="BQ223" s="2">
        <v>3849.4</v>
      </c>
      <c r="BR223" s="2">
        <v>23437688</v>
      </c>
      <c r="BS223" s="2">
        <v>0</v>
      </c>
      <c r="BT223" s="2">
        <v>0</v>
      </c>
      <c r="BU223" s="2">
        <v>6293676</v>
      </c>
      <c r="BV223" s="2">
        <v>15283834</v>
      </c>
      <c r="BW223" s="2">
        <v>1860178</v>
      </c>
      <c r="BX223" s="2">
        <v>4189029</v>
      </c>
      <c r="BY223" s="2">
        <v>6049207</v>
      </c>
      <c r="BZ223" s="2">
        <v>0</v>
      </c>
      <c r="CA223" s="2">
        <v>39042245</v>
      </c>
      <c r="CB223" s="2" t="b">
        <v>0</v>
      </c>
      <c r="CC223" s="2">
        <v>0</v>
      </c>
      <c r="CD223" s="2">
        <v>13923.27</v>
      </c>
      <c r="CE223" s="2">
        <v>12801.88</v>
      </c>
      <c r="CF223" s="2">
        <v>13180.76</v>
      </c>
      <c r="CG223" s="2">
        <v>15672.73</v>
      </c>
      <c r="CH223" s="4">
        <v>45327.530092592591</v>
      </c>
      <c r="CI223" s="4">
        <v>73415</v>
      </c>
    </row>
    <row r="224" spans="1:87" x14ac:dyDescent="0.35">
      <c r="A224" s="5">
        <v>287</v>
      </c>
      <c r="B224" s="3" t="s">
        <v>446</v>
      </c>
      <c r="C224" s="3" t="s">
        <v>457</v>
      </c>
      <c r="D224" s="2" t="s">
        <v>458</v>
      </c>
      <c r="E224" s="2">
        <v>9166</v>
      </c>
      <c r="F224" s="2">
        <v>9304</v>
      </c>
      <c r="G224" s="2">
        <v>9580</v>
      </c>
      <c r="H224" s="2">
        <v>11102</v>
      </c>
      <c r="I224" s="2">
        <v>1.0822000000000001</v>
      </c>
      <c r="J224" s="2">
        <v>9919</v>
      </c>
      <c r="K224" s="2">
        <v>10069</v>
      </c>
      <c r="L224" s="2">
        <v>10367</v>
      </c>
      <c r="M224" s="2">
        <v>12015</v>
      </c>
      <c r="N224" s="2">
        <v>1.1040000000000001</v>
      </c>
      <c r="O224" s="2">
        <v>1.026</v>
      </c>
      <c r="P224" s="2">
        <v>10951</v>
      </c>
      <c r="Q224" s="2">
        <v>12327</v>
      </c>
      <c r="R224" s="2">
        <v>158.56</v>
      </c>
      <c r="S224" s="2">
        <v>133</v>
      </c>
      <c r="T224" s="2">
        <v>84.7</v>
      </c>
      <c r="U224" s="2">
        <v>0</v>
      </c>
      <c r="V224" s="2">
        <v>376.26</v>
      </c>
      <c r="W224" s="2">
        <v>158.56</v>
      </c>
      <c r="X224" s="2">
        <v>133</v>
      </c>
      <c r="Y224" s="2">
        <v>84.7</v>
      </c>
      <c r="Z224" s="2">
        <v>0</v>
      </c>
      <c r="AA224" s="2">
        <v>376.26</v>
      </c>
      <c r="AB224" s="2">
        <v>1736391</v>
      </c>
      <c r="AC224" s="2">
        <v>1339177</v>
      </c>
      <c r="AD224" s="2">
        <v>878085</v>
      </c>
      <c r="AE224" s="2">
        <v>0</v>
      </c>
      <c r="AF224" s="2">
        <v>3953653</v>
      </c>
      <c r="AG224" s="2">
        <v>0.44080000000000003</v>
      </c>
      <c r="AH224" s="2">
        <v>0.2</v>
      </c>
      <c r="AI224" s="2">
        <v>153080</v>
      </c>
      <c r="AJ224" s="2">
        <v>118062</v>
      </c>
      <c r="AK224" s="2">
        <v>77412</v>
      </c>
      <c r="AL224" s="2">
        <v>0</v>
      </c>
      <c r="AM224" s="2">
        <v>348554</v>
      </c>
      <c r="AN224" s="2">
        <v>0.44080000000000003</v>
      </c>
      <c r="AO224" s="2">
        <v>0</v>
      </c>
      <c r="AP224" s="2">
        <v>0.65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4302207</v>
      </c>
      <c r="AW224" s="2">
        <v>0</v>
      </c>
      <c r="AX224" s="2">
        <v>971</v>
      </c>
      <c r="AY224" s="2">
        <v>86411</v>
      </c>
      <c r="AZ224" s="2">
        <v>93514</v>
      </c>
      <c r="BA224" s="2">
        <v>0</v>
      </c>
      <c r="BB224" s="2">
        <v>0</v>
      </c>
      <c r="BC224" s="2">
        <v>0</v>
      </c>
      <c r="BD224" s="2">
        <v>2813</v>
      </c>
      <c r="BE224" s="2">
        <v>3044</v>
      </c>
      <c r="BF224" s="2">
        <v>10.41</v>
      </c>
      <c r="BG224" s="2">
        <v>31688</v>
      </c>
      <c r="BH224" s="2">
        <v>126173</v>
      </c>
      <c r="BI224" s="2">
        <v>4428380</v>
      </c>
      <c r="BJ224" s="2">
        <v>0</v>
      </c>
      <c r="BK224" s="2">
        <v>4428380</v>
      </c>
      <c r="BL224" s="2">
        <v>309977</v>
      </c>
      <c r="BM224" s="2">
        <v>4118403</v>
      </c>
      <c r="BN224" s="2">
        <v>1228668</v>
      </c>
      <c r="BO224" s="2">
        <v>2889735</v>
      </c>
      <c r="BP224" s="2">
        <v>5007.6000000000004</v>
      </c>
      <c r="BQ224" s="2">
        <v>376.26</v>
      </c>
      <c r="BR224" s="2">
        <v>1884160</v>
      </c>
      <c r="BS224" s="2">
        <v>0</v>
      </c>
      <c r="BT224" s="2">
        <v>0</v>
      </c>
      <c r="BU224" s="2">
        <v>309977</v>
      </c>
      <c r="BV224" s="2">
        <v>1228668</v>
      </c>
      <c r="BW224" s="2">
        <v>345515</v>
      </c>
      <c r="BX224" s="2">
        <v>488626</v>
      </c>
      <c r="BY224" s="2">
        <v>834141</v>
      </c>
      <c r="BZ224" s="2">
        <v>0</v>
      </c>
      <c r="CA224" s="2">
        <v>2889735</v>
      </c>
      <c r="CB224" s="2" t="b">
        <v>0</v>
      </c>
      <c r="CC224" s="2">
        <v>0</v>
      </c>
      <c r="CD224" s="2">
        <v>11916.44</v>
      </c>
      <c r="CE224" s="2">
        <v>10956.68</v>
      </c>
      <c r="CF224" s="2">
        <v>11280.95</v>
      </c>
      <c r="CG224" s="2">
        <v>13413.75</v>
      </c>
      <c r="CH224" s="4">
        <v>45327.530115740738</v>
      </c>
      <c r="CI224" s="4">
        <v>73415</v>
      </c>
    </row>
    <row r="225" spans="1:87" x14ac:dyDescent="0.35">
      <c r="A225" s="5">
        <v>288</v>
      </c>
      <c r="B225" s="3" t="s">
        <v>446</v>
      </c>
      <c r="C225" s="3" t="s">
        <v>459</v>
      </c>
      <c r="D225" s="2" t="s">
        <v>460</v>
      </c>
      <c r="E225" s="2">
        <v>9166</v>
      </c>
      <c r="F225" s="2">
        <v>9304</v>
      </c>
      <c r="G225" s="2">
        <v>9580</v>
      </c>
      <c r="H225" s="2">
        <v>11102</v>
      </c>
      <c r="I225" s="2">
        <v>1.0822000000000001</v>
      </c>
      <c r="J225" s="2">
        <v>9919</v>
      </c>
      <c r="K225" s="2">
        <v>10069</v>
      </c>
      <c r="L225" s="2">
        <v>10367</v>
      </c>
      <c r="M225" s="2">
        <v>12015</v>
      </c>
      <c r="N225" s="2">
        <v>1.1040000000000001</v>
      </c>
      <c r="O225" s="2">
        <v>1.026</v>
      </c>
      <c r="P225" s="2">
        <v>10951</v>
      </c>
      <c r="Q225" s="2">
        <v>12327</v>
      </c>
      <c r="R225" s="2">
        <v>372.88</v>
      </c>
      <c r="S225" s="2">
        <v>258.61</v>
      </c>
      <c r="T225" s="2">
        <v>185.55</v>
      </c>
      <c r="U225" s="2">
        <v>0</v>
      </c>
      <c r="V225" s="2">
        <v>817.04</v>
      </c>
      <c r="W225" s="2">
        <v>372.88</v>
      </c>
      <c r="X225" s="2">
        <v>258.61</v>
      </c>
      <c r="Y225" s="2">
        <v>185.55</v>
      </c>
      <c r="Z225" s="2">
        <v>0</v>
      </c>
      <c r="AA225" s="2">
        <v>817.04</v>
      </c>
      <c r="AB225" s="2">
        <v>4083409</v>
      </c>
      <c r="AC225" s="2">
        <v>2603944</v>
      </c>
      <c r="AD225" s="2">
        <v>1923597</v>
      </c>
      <c r="AE225" s="2">
        <v>0</v>
      </c>
      <c r="AF225" s="2">
        <v>8610950</v>
      </c>
      <c r="AG225" s="2">
        <v>0.30940000000000001</v>
      </c>
      <c r="AH225" s="2">
        <v>0.2</v>
      </c>
      <c r="AI225" s="2">
        <v>252681</v>
      </c>
      <c r="AJ225" s="2">
        <v>161132</v>
      </c>
      <c r="AK225" s="2">
        <v>119032</v>
      </c>
      <c r="AL225" s="2">
        <v>0</v>
      </c>
      <c r="AM225" s="2">
        <v>532845</v>
      </c>
      <c r="AN225" s="2">
        <v>0.30940000000000001</v>
      </c>
      <c r="AO225" s="2">
        <v>0</v>
      </c>
      <c r="AP225" s="2">
        <v>0.65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9143795</v>
      </c>
      <c r="AW225" s="2">
        <v>0</v>
      </c>
      <c r="AX225" s="2">
        <v>0</v>
      </c>
      <c r="AY225" s="2">
        <v>152318</v>
      </c>
      <c r="AZ225" s="2">
        <v>164839</v>
      </c>
      <c r="BA225" s="2">
        <v>0</v>
      </c>
      <c r="BB225" s="2">
        <v>0</v>
      </c>
      <c r="BC225" s="2">
        <v>0</v>
      </c>
      <c r="BD225" s="2">
        <v>2813</v>
      </c>
      <c r="BE225" s="2">
        <v>3044</v>
      </c>
      <c r="BF225" s="2">
        <v>36.619999999999997</v>
      </c>
      <c r="BG225" s="2">
        <v>111471</v>
      </c>
      <c r="BH225" s="2">
        <v>276310</v>
      </c>
      <c r="BI225" s="2">
        <v>9420105</v>
      </c>
      <c r="BJ225" s="2">
        <v>0</v>
      </c>
      <c r="BK225" s="2">
        <v>9420105</v>
      </c>
      <c r="BL225" s="2">
        <v>671662</v>
      </c>
      <c r="BM225" s="2">
        <v>8748443</v>
      </c>
      <c r="BN225" s="2">
        <v>2683482</v>
      </c>
      <c r="BO225" s="2">
        <v>6064961</v>
      </c>
      <c r="BP225" s="2">
        <v>5036.62</v>
      </c>
      <c r="BQ225" s="2">
        <v>817.04</v>
      </c>
      <c r="BR225" s="2">
        <v>4115120</v>
      </c>
      <c r="BS225" s="2">
        <v>0</v>
      </c>
      <c r="BT225" s="2">
        <v>0</v>
      </c>
      <c r="BU225" s="2">
        <v>671662</v>
      </c>
      <c r="BV225" s="2">
        <v>2683482</v>
      </c>
      <c r="BW225" s="2">
        <v>759976</v>
      </c>
      <c r="BX225" s="2">
        <v>733980</v>
      </c>
      <c r="BY225" s="2">
        <v>1493956</v>
      </c>
      <c r="BZ225" s="2">
        <v>0</v>
      </c>
      <c r="CA225" s="2">
        <v>6064961</v>
      </c>
      <c r="CB225" s="2" t="b">
        <v>0</v>
      </c>
      <c r="CC225" s="2">
        <v>0</v>
      </c>
      <c r="CD225" s="2">
        <v>11628.65</v>
      </c>
      <c r="CE225" s="2">
        <v>10692.07</v>
      </c>
      <c r="CF225" s="2">
        <v>11008.51</v>
      </c>
      <c r="CG225" s="2">
        <v>13089.79</v>
      </c>
      <c r="CH225" s="4">
        <v>45327.530138888891</v>
      </c>
      <c r="CI225" s="4">
        <v>73415</v>
      </c>
    </row>
    <row r="226" spans="1:87" x14ac:dyDescent="0.35">
      <c r="A226" s="5">
        <v>289</v>
      </c>
      <c r="B226" s="3" t="s">
        <v>446</v>
      </c>
      <c r="C226" s="3" t="s">
        <v>461</v>
      </c>
      <c r="D226" s="2" t="s">
        <v>462</v>
      </c>
      <c r="E226" s="2">
        <v>9166</v>
      </c>
      <c r="F226" s="2">
        <v>9304</v>
      </c>
      <c r="G226" s="2">
        <v>9580</v>
      </c>
      <c r="H226" s="2">
        <v>11102</v>
      </c>
      <c r="I226" s="2">
        <v>1.0822000000000001</v>
      </c>
      <c r="J226" s="2">
        <v>9919</v>
      </c>
      <c r="K226" s="2">
        <v>10069</v>
      </c>
      <c r="L226" s="2">
        <v>10367</v>
      </c>
      <c r="M226" s="2">
        <v>12015</v>
      </c>
      <c r="N226" s="2">
        <v>1.1040000000000001</v>
      </c>
      <c r="O226" s="2">
        <v>1.026</v>
      </c>
      <c r="P226" s="2">
        <v>10951</v>
      </c>
      <c r="Q226" s="2">
        <v>12327</v>
      </c>
      <c r="R226" s="2">
        <v>148.97999999999999</v>
      </c>
      <c r="S226" s="2">
        <v>126.24</v>
      </c>
      <c r="T226" s="2">
        <v>92.08</v>
      </c>
      <c r="U226" s="2">
        <v>0</v>
      </c>
      <c r="V226" s="2">
        <v>367.3</v>
      </c>
      <c r="W226" s="2">
        <v>148.97999999999999</v>
      </c>
      <c r="X226" s="2">
        <v>126.24</v>
      </c>
      <c r="Y226" s="2">
        <v>92.08</v>
      </c>
      <c r="Z226" s="2">
        <v>0</v>
      </c>
      <c r="AA226" s="2">
        <v>367.3</v>
      </c>
      <c r="AB226" s="2">
        <v>1631480</v>
      </c>
      <c r="AC226" s="2">
        <v>1271111</v>
      </c>
      <c r="AD226" s="2">
        <v>954593</v>
      </c>
      <c r="AE226" s="2">
        <v>0</v>
      </c>
      <c r="AF226" s="2">
        <v>3857184</v>
      </c>
      <c r="AG226" s="2">
        <v>0.75619999999999998</v>
      </c>
      <c r="AH226" s="2">
        <v>0.2</v>
      </c>
      <c r="AI226" s="2">
        <v>246745</v>
      </c>
      <c r="AJ226" s="2">
        <v>192243</v>
      </c>
      <c r="AK226" s="2">
        <v>144373</v>
      </c>
      <c r="AL226" s="2">
        <v>0</v>
      </c>
      <c r="AM226" s="2">
        <v>583361</v>
      </c>
      <c r="AN226" s="2">
        <v>0.75619999999999998</v>
      </c>
      <c r="AO226" s="2">
        <v>0.20619999999999999</v>
      </c>
      <c r="AP226" s="2">
        <v>0.65</v>
      </c>
      <c r="AQ226" s="2">
        <v>218667</v>
      </c>
      <c r="AR226" s="2">
        <v>170367</v>
      </c>
      <c r="AS226" s="2">
        <v>127944</v>
      </c>
      <c r="AT226" s="2">
        <v>0</v>
      </c>
      <c r="AU226" s="2">
        <v>516978</v>
      </c>
      <c r="AV226" s="2">
        <v>4957523</v>
      </c>
      <c r="AW226" s="2">
        <v>0</v>
      </c>
      <c r="AX226" s="2">
        <v>6232</v>
      </c>
      <c r="AY226" s="2">
        <v>134145</v>
      </c>
      <c r="AZ226" s="2">
        <v>145172</v>
      </c>
      <c r="BA226" s="2">
        <v>0</v>
      </c>
      <c r="BB226" s="2">
        <v>0</v>
      </c>
      <c r="BC226" s="2">
        <v>0</v>
      </c>
      <c r="BD226" s="2">
        <v>2813</v>
      </c>
      <c r="BE226" s="2">
        <v>3044</v>
      </c>
      <c r="BF226" s="2">
        <v>11.08</v>
      </c>
      <c r="BG226" s="2">
        <v>33728</v>
      </c>
      <c r="BH226" s="2">
        <v>185132</v>
      </c>
      <c r="BI226" s="2">
        <v>5142655</v>
      </c>
      <c r="BJ226" s="2">
        <v>0</v>
      </c>
      <c r="BK226" s="2">
        <v>5142655</v>
      </c>
      <c r="BL226" s="2">
        <v>221814</v>
      </c>
      <c r="BM226" s="2">
        <v>4920841</v>
      </c>
      <c r="BN226" s="2">
        <v>1265043</v>
      </c>
      <c r="BO226" s="2">
        <v>3655798</v>
      </c>
      <c r="BP226" s="2">
        <v>5281.62</v>
      </c>
      <c r="BQ226" s="2">
        <v>367.3</v>
      </c>
      <c r="BR226" s="2">
        <v>1939939</v>
      </c>
      <c r="BS226" s="2">
        <v>0</v>
      </c>
      <c r="BT226" s="2">
        <v>0</v>
      </c>
      <c r="BU226" s="2">
        <v>221814</v>
      </c>
      <c r="BV226" s="2">
        <v>1265043</v>
      </c>
      <c r="BW226" s="2">
        <v>453082</v>
      </c>
      <c r="BX226" s="2">
        <v>548113</v>
      </c>
      <c r="BY226" s="2">
        <v>1001195</v>
      </c>
      <c r="BZ226" s="2">
        <v>0</v>
      </c>
      <c r="CA226" s="2">
        <v>3655798</v>
      </c>
      <c r="CB226" s="2" t="b">
        <v>0</v>
      </c>
      <c r="CC226" s="2">
        <v>0</v>
      </c>
      <c r="CD226" s="2">
        <v>14074.99</v>
      </c>
      <c r="CE226" s="2">
        <v>12941.38</v>
      </c>
      <c r="CF226" s="2">
        <v>13324.39</v>
      </c>
      <c r="CG226" s="2">
        <v>15843.52</v>
      </c>
      <c r="CH226" s="4">
        <v>45327.530138888891</v>
      </c>
      <c r="CI226" s="4">
        <v>73415</v>
      </c>
    </row>
    <row r="227" spans="1:87" x14ac:dyDescent="0.35">
      <c r="A227" s="5">
        <v>290</v>
      </c>
      <c r="B227" s="3" t="s">
        <v>446</v>
      </c>
      <c r="C227" s="3" t="s">
        <v>463</v>
      </c>
      <c r="D227" s="2" t="s">
        <v>464</v>
      </c>
      <c r="E227" s="2">
        <v>9166</v>
      </c>
      <c r="F227" s="2">
        <v>9304</v>
      </c>
      <c r="G227" s="2">
        <v>9580</v>
      </c>
      <c r="H227" s="2">
        <v>11102</v>
      </c>
      <c r="I227" s="2">
        <v>1.0822000000000001</v>
      </c>
      <c r="J227" s="2">
        <v>9919</v>
      </c>
      <c r="K227" s="2">
        <v>10069</v>
      </c>
      <c r="L227" s="2">
        <v>10367</v>
      </c>
      <c r="M227" s="2">
        <v>12015</v>
      </c>
      <c r="N227" s="2">
        <v>1.1040000000000001</v>
      </c>
      <c r="O227" s="2">
        <v>1.026</v>
      </c>
      <c r="P227" s="2">
        <v>10951</v>
      </c>
      <c r="Q227" s="2">
        <v>12327</v>
      </c>
      <c r="R227" s="2">
        <v>100.22</v>
      </c>
      <c r="S227" s="2">
        <v>88.26</v>
      </c>
      <c r="T227" s="2">
        <v>64.22</v>
      </c>
      <c r="U227" s="2">
        <v>0</v>
      </c>
      <c r="V227" s="2">
        <v>252.7</v>
      </c>
      <c r="W227" s="2">
        <v>100.22</v>
      </c>
      <c r="X227" s="2">
        <v>88.26</v>
      </c>
      <c r="Y227" s="2">
        <v>64.22</v>
      </c>
      <c r="Z227" s="2">
        <v>0</v>
      </c>
      <c r="AA227" s="2">
        <v>252.7</v>
      </c>
      <c r="AB227" s="2">
        <v>1097509</v>
      </c>
      <c r="AC227" s="2">
        <v>888690</v>
      </c>
      <c r="AD227" s="2">
        <v>665769</v>
      </c>
      <c r="AE227" s="2">
        <v>0</v>
      </c>
      <c r="AF227" s="2">
        <v>2651968</v>
      </c>
      <c r="AG227" s="2">
        <v>0.95409999999999995</v>
      </c>
      <c r="AH227" s="2">
        <v>0.2</v>
      </c>
      <c r="AI227" s="2">
        <v>209427</v>
      </c>
      <c r="AJ227" s="2">
        <v>169580</v>
      </c>
      <c r="AK227" s="2">
        <v>127042</v>
      </c>
      <c r="AL227" s="2">
        <v>0</v>
      </c>
      <c r="AM227" s="2">
        <v>506049</v>
      </c>
      <c r="AN227" s="2">
        <v>0.95409999999999995</v>
      </c>
      <c r="AO227" s="2">
        <v>0.40410000000000001</v>
      </c>
      <c r="AP227" s="2">
        <v>0.65</v>
      </c>
      <c r="AQ227" s="2">
        <v>288277</v>
      </c>
      <c r="AR227" s="2">
        <v>233428</v>
      </c>
      <c r="AS227" s="2">
        <v>174874</v>
      </c>
      <c r="AT227" s="2">
        <v>0</v>
      </c>
      <c r="AU227" s="2">
        <v>696579</v>
      </c>
      <c r="AV227" s="2">
        <v>3854596</v>
      </c>
      <c r="AW227" s="2">
        <v>0</v>
      </c>
      <c r="AX227" s="2">
        <v>0</v>
      </c>
      <c r="AY227" s="2">
        <v>103110</v>
      </c>
      <c r="AZ227" s="2">
        <v>111586</v>
      </c>
      <c r="BA227" s="2">
        <v>0</v>
      </c>
      <c r="BB227" s="2">
        <v>0</v>
      </c>
      <c r="BC227" s="2">
        <v>0</v>
      </c>
      <c r="BD227" s="2">
        <v>2813</v>
      </c>
      <c r="BE227" s="2">
        <v>3044</v>
      </c>
      <c r="BF227" s="2">
        <v>5.37</v>
      </c>
      <c r="BG227" s="2">
        <v>16346</v>
      </c>
      <c r="BH227" s="2">
        <v>127932</v>
      </c>
      <c r="BI227" s="2">
        <v>3982528</v>
      </c>
      <c r="BJ227" s="2">
        <v>0</v>
      </c>
      <c r="BK227" s="2">
        <v>3982528</v>
      </c>
      <c r="BL227" s="2">
        <v>548150</v>
      </c>
      <c r="BM227" s="2">
        <v>3434378</v>
      </c>
      <c r="BN227" s="2">
        <v>831886</v>
      </c>
      <c r="BO227" s="2">
        <v>2602492</v>
      </c>
      <c r="BP227" s="2">
        <v>5048.2700000000004</v>
      </c>
      <c r="BQ227" s="2">
        <v>252.7</v>
      </c>
      <c r="BR227" s="2">
        <v>1275698</v>
      </c>
      <c r="BS227" s="2">
        <v>0</v>
      </c>
      <c r="BT227" s="2">
        <v>0</v>
      </c>
      <c r="BU227" s="2">
        <v>548150</v>
      </c>
      <c r="BV227" s="2">
        <v>831886</v>
      </c>
      <c r="BW227" s="2">
        <v>0</v>
      </c>
      <c r="BX227" s="2">
        <v>685574</v>
      </c>
      <c r="BY227" s="2">
        <v>685574</v>
      </c>
      <c r="BZ227" s="2">
        <v>0</v>
      </c>
      <c r="CA227" s="2">
        <v>2602492</v>
      </c>
      <c r="CB227" s="2" t="b">
        <v>0</v>
      </c>
      <c r="CC227" s="2">
        <v>0</v>
      </c>
      <c r="CD227" s="2">
        <v>15917.11</v>
      </c>
      <c r="CE227" s="2">
        <v>14635.14</v>
      </c>
      <c r="CF227" s="2">
        <v>15068.28</v>
      </c>
      <c r="CG227" s="2">
        <v>17917.11</v>
      </c>
      <c r="CH227" s="4">
        <v>45327.530162037037</v>
      </c>
      <c r="CI227" s="4">
        <v>73415</v>
      </c>
    </row>
    <row r="228" spans="1:87" x14ac:dyDescent="0.35">
      <c r="A228" s="5">
        <v>291</v>
      </c>
      <c r="B228" s="3" t="s">
        <v>446</v>
      </c>
      <c r="C228" s="3" t="s">
        <v>465</v>
      </c>
      <c r="D228" s="2" t="s">
        <v>466</v>
      </c>
      <c r="E228" s="2">
        <v>9166</v>
      </c>
      <c r="F228" s="2">
        <v>9304</v>
      </c>
      <c r="G228" s="2">
        <v>9580</v>
      </c>
      <c r="H228" s="2">
        <v>11102</v>
      </c>
      <c r="I228" s="2">
        <v>1.0822000000000001</v>
      </c>
      <c r="J228" s="2">
        <v>9919</v>
      </c>
      <c r="K228" s="2">
        <v>10069</v>
      </c>
      <c r="L228" s="2">
        <v>10367</v>
      </c>
      <c r="M228" s="2">
        <v>12015</v>
      </c>
      <c r="N228" s="2">
        <v>1.1040000000000001</v>
      </c>
      <c r="O228" s="2">
        <v>1.026</v>
      </c>
      <c r="P228" s="2">
        <v>10951</v>
      </c>
      <c r="Q228" s="2">
        <v>12327</v>
      </c>
      <c r="R228" s="2">
        <v>1334.4</v>
      </c>
      <c r="S228" s="2">
        <v>1057.02</v>
      </c>
      <c r="T228" s="2">
        <v>633.21</v>
      </c>
      <c r="U228" s="2">
        <v>0</v>
      </c>
      <c r="V228" s="2">
        <v>3024.63</v>
      </c>
      <c r="W228" s="2">
        <v>1334.4</v>
      </c>
      <c r="X228" s="2">
        <v>1057.02</v>
      </c>
      <c r="Y228" s="2">
        <v>633.21</v>
      </c>
      <c r="Z228" s="2">
        <v>0</v>
      </c>
      <c r="AA228" s="2">
        <v>3024.63</v>
      </c>
      <c r="AB228" s="2">
        <v>14613014</v>
      </c>
      <c r="AC228" s="2">
        <v>10643134</v>
      </c>
      <c r="AD228" s="2">
        <v>6564488</v>
      </c>
      <c r="AE228" s="2">
        <v>0</v>
      </c>
      <c r="AF228" s="2">
        <v>31820636</v>
      </c>
      <c r="AG228" s="2">
        <v>0.78739999999999999</v>
      </c>
      <c r="AH228" s="2">
        <v>0.2</v>
      </c>
      <c r="AI228" s="2">
        <v>2301258</v>
      </c>
      <c r="AJ228" s="2">
        <v>1676081</v>
      </c>
      <c r="AK228" s="2">
        <v>1033776</v>
      </c>
      <c r="AL228" s="2">
        <v>0</v>
      </c>
      <c r="AM228" s="2">
        <v>5011115</v>
      </c>
      <c r="AN228" s="2">
        <v>0.78739999999999999</v>
      </c>
      <c r="AO228" s="2">
        <v>0.2374</v>
      </c>
      <c r="AP228" s="2">
        <v>0.65</v>
      </c>
      <c r="AQ228" s="2">
        <v>2254934</v>
      </c>
      <c r="AR228" s="2">
        <v>1642342</v>
      </c>
      <c r="AS228" s="2">
        <v>1012966</v>
      </c>
      <c r="AT228" s="2">
        <v>0</v>
      </c>
      <c r="AU228" s="2">
        <v>4910242</v>
      </c>
      <c r="AV228" s="2">
        <v>41741993</v>
      </c>
      <c r="AW228" s="2">
        <v>0</v>
      </c>
      <c r="AX228" s="2">
        <v>164798</v>
      </c>
      <c r="AY228" s="2">
        <v>92014</v>
      </c>
      <c r="AZ228" s="2">
        <v>99578</v>
      </c>
      <c r="BA228" s="2">
        <v>0</v>
      </c>
      <c r="BB228" s="2">
        <v>0</v>
      </c>
      <c r="BC228" s="2">
        <v>0</v>
      </c>
      <c r="BD228" s="2">
        <v>2813</v>
      </c>
      <c r="BE228" s="2">
        <v>3044</v>
      </c>
      <c r="BF228" s="2">
        <v>104.55</v>
      </c>
      <c r="BG228" s="2">
        <v>318250</v>
      </c>
      <c r="BH228" s="2">
        <v>582626</v>
      </c>
      <c r="BI228" s="2">
        <v>42324619</v>
      </c>
      <c r="BJ228" s="2">
        <v>0</v>
      </c>
      <c r="BK228" s="2">
        <v>42324619</v>
      </c>
      <c r="BL228" s="2">
        <v>2189735</v>
      </c>
      <c r="BM228" s="2">
        <v>40134884</v>
      </c>
      <c r="BN228" s="2">
        <v>10028951</v>
      </c>
      <c r="BO228" s="2">
        <v>30105933</v>
      </c>
      <c r="BP228" s="2">
        <v>5084.72</v>
      </c>
      <c r="BQ228" s="2">
        <v>3024.63</v>
      </c>
      <c r="BR228" s="2">
        <v>15379397</v>
      </c>
      <c r="BS228" s="2">
        <v>0</v>
      </c>
      <c r="BT228" s="2">
        <v>0</v>
      </c>
      <c r="BU228" s="2">
        <v>2189735</v>
      </c>
      <c r="BV228" s="2">
        <v>10028951</v>
      </c>
      <c r="BW228" s="2">
        <v>3160711</v>
      </c>
      <c r="BX228" s="2">
        <v>2725733</v>
      </c>
      <c r="BY228" s="2">
        <v>5886444</v>
      </c>
      <c r="BZ228" s="2">
        <v>0</v>
      </c>
      <c r="CA228" s="2">
        <v>30105933</v>
      </c>
      <c r="CB228" s="2" t="b">
        <v>0</v>
      </c>
      <c r="CC228" s="2">
        <v>0</v>
      </c>
      <c r="CD228" s="2">
        <v>14365.41</v>
      </c>
      <c r="CE228" s="2">
        <v>13208.41</v>
      </c>
      <c r="CF228" s="2">
        <v>13599.33</v>
      </c>
      <c r="CG228" s="2">
        <v>16170.44</v>
      </c>
      <c r="CH228" s="4">
        <v>45327.530173611114</v>
      </c>
      <c r="CI228" s="4">
        <v>73415</v>
      </c>
    </row>
    <row r="229" spans="1:87" x14ac:dyDescent="0.35">
      <c r="A229" s="5">
        <v>292</v>
      </c>
      <c r="B229" s="3" t="s">
        <v>446</v>
      </c>
      <c r="C229" s="3" t="s">
        <v>467</v>
      </c>
      <c r="D229" s="2" t="s">
        <v>468</v>
      </c>
      <c r="E229" s="2">
        <v>9166</v>
      </c>
      <c r="F229" s="2">
        <v>9304</v>
      </c>
      <c r="G229" s="2">
        <v>9580</v>
      </c>
      <c r="H229" s="2">
        <v>11102</v>
      </c>
      <c r="I229" s="2">
        <v>1.0822000000000001</v>
      </c>
      <c r="J229" s="2">
        <v>9919</v>
      </c>
      <c r="K229" s="2">
        <v>10069</v>
      </c>
      <c r="L229" s="2">
        <v>10367</v>
      </c>
      <c r="M229" s="2">
        <v>12015</v>
      </c>
      <c r="N229" s="2">
        <v>1.1040000000000001</v>
      </c>
      <c r="O229" s="2">
        <v>1.026</v>
      </c>
      <c r="P229" s="2">
        <v>10951</v>
      </c>
      <c r="Q229" s="2">
        <v>12327</v>
      </c>
      <c r="R229" s="2">
        <v>0</v>
      </c>
      <c r="S229" s="2">
        <v>0</v>
      </c>
      <c r="T229" s="2">
        <v>0</v>
      </c>
      <c r="U229" s="2">
        <v>1846.93</v>
      </c>
      <c r="V229" s="2">
        <v>1846.93</v>
      </c>
      <c r="W229" s="2">
        <v>0</v>
      </c>
      <c r="X229" s="2">
        <v>0</v>
      </c>
      <c r="Y229" s="2">
        <v>0</v>
      </c>
      <c r="Z229" s="2">
        <v>1846.93</v>
      </c>
      <c r="AA229" s="2">
        <v>1846.93</v>
      </c>
      <c r="AB229" s="2">
        <v>0</v>
      </c>
      <c r="AC229" s="2">
        <v>0</v>
      </c>
      <c r="AD229" s="2">
        <v>0</v>
      </c>
      <c r="AE229" s="2">
        <v>22767106</v>
      </c>
      <c r="AF229" s="2">
        <v>22767106</v>
      </c>
      <c r="AG229" s="2">
        <v>0.60670000000000002</v>
      </c>
      <c r="AH229" s="2">
        <v>0.2</v>
      </c>
      <c r="AI229" s="2">
        <v>0</v>
      </c>
      <c r="AJ229" s="2">
        <v>0</v>
      </c>
      <c r="AK229" s="2">
        <v>0</v>
      </c>
      <c r="AL229" s="2">
        <v>2762561</v>
      </c>
      <c r="AM229" s="2">
        <v>2762561</v>
      </c>
      <c r="AN229" s="2">
        <v>0.60670000000000002</v>
      </c>
      <c r="AO229" s="2">
        <v>5.67E-2</v>
      </c>
      <c r="AP229" s="2">
        <v>0.65</v>
      </c>
      <c r="AQ229" s="2">
        <v>0</v>
      </c>
      <c r="AR229" s="2">
        <v>0</v>
      </c>
      <c r="AS229" s="2">
        <v>0</v>
      </c>
      <c r="AT229" s="2">
        <v>839082</v>
      </c>
      <c r="AU229" s="2">
        <v>839082</v>
      </c>
      <c r="AV229" s="2">
        <v>26368749</v>
      </c>
      <c r="AW229" s="2">
        <v>0</v>
      </c>
      <c r="AX229" s="2">
        <v>109133</v>
      </c>
      <c r="AY229" s="2">
        <v>121126</v>
      </c>
      <c r="AZ229" s="2">
        <v>131083</v>
      </c>
      <c r="BA229" s="2">
        <v>0</v>
      </c>
      <c r="BB229" s="2">
        <v>0</v>
      </c>
      <c r="BC229" s="2">
        <v>0</v>
      </c>
      <c r="BD229" s="2">
        <v>2813</v>
      </c>
      <c r="BE229" s="2">
        <v>3044</v>
      </c>
      <c r="BF229" s="2">
        <v>0</v>
      </c>
      <c r="BG229" s="2">
        <v>0</v>
      </c>
      <c r="BH229" s="2">
        <v>240216</v>
      </c>
      <c r="BI229" s="2">
        <v>26608965</v>
      </c>
      <c r="BJ229" s="2">
        <v>0</v>
      </c>
      <c r="BK229" s="2">
        <v>26608965</v>
      </c>
      <c r="BL229" s="2">
        <v>2390230</v>
      </c>
      <c r="BM229" s="2">
        <v>24218735</v>
      </c>
      <c r="BN229" s="2">
        <v>7368797</v>
      </c>
      <c r="BO229" s="2">
        <v>16849938</v>
      </c>
      <c r="BP229" s="2">
        <v>6118.28</v>
      </c>
      <c r="BQ229" s="2">
        <v>1846.93</v>
      </c>
      <c r="BR229" s="2">
        <v>11300035</v>
      </c>
      <c r="BS229" s="2">
        <v>0</v>
      </c>
      <c r="BT229" s="2">
        <v>0</v>
      </c>
      <c r="BU229" s="2">
        <v>2390230</v>
      </c>
      <c r="BV229" s="2">
        <v>7368797</v>
      </c>
      <c r="BW229" s="2">
        <v>1541008</v>
      </c>
      <c r="BX229" s="2">
        <v>1828526</v>
      </c>
      <c r="BY229" s="2">
        <v>3369534</v>
      </c>
      <c r="BZ229" s="2">
        <v>0</v>
      </c>
      <c r="CA229" s="2">
        <v>16849938</v>
      </c>
      <c r="CB229" s="2" t="b">
        <v>0</v>
      </c>
      <c r="CC229" s="2">
        <v>0</v>
      </c>
      <c r="CD229" s="2">
        <v>12683.39</v>
      </c>
      <c r="CE229" s="2">
        <v>11661.87</v>
      </c>
      <c r="CF229" s="2">
        <v>12007.01</v>
      </c>
      <c r="CG229" s="2">
        <v>14277.07</v>
      </c>
      <c r="CH229" s="4">
        <v>45327.530173611114</v>
      </c>
      <c r="CI229" s="4">
        <v>73415</v>
      </c>
    </row>
    <row r="230" spans="1:87" x14ac:dyDescent="0.35">
      <c r="A230" s="5">
        <v>293</v>
      </c>
      <c r="B230" s="3" t="s">
        <v>446</v>
      </c>
      <c r="C230" s="3" t="s">
        <v>469</v>
      </c>
      <c r="D230" s="2" t="s">
        <v>72</v>
      </c>
      <c r="E230" s="2">
        <v>9166</v>
      </c>
      <c r="F230" s="2">
        <v>9304</v>
      </c>
      <c r="G230" s="2">
        <v>9580</v>
      </c>
      <c r="H230" s="2">
        <v>11102</v>
      </c>
      <c r="I230" s="2">
        <v>1.0822000000000001</v>
      </c>
      <c r="J230" s="2">
        <v>9919</v>
      </c>
      <c r="K230" s="2">
        <v>10069</v>
      </c>
      <c r="L230" s="2">
        <v>10367</v>
      </c>
      <c r="M230" s="2">
        <v>12015</v>
      </c>
      <c r="N230" s="2">
        <v>1.1040000000000001</v>
      </c>
      <c r="O230" s="2">
        <v>1.026</v>
      </c>
      <c r="P230" s="2">
        <v>10951</v>
      </c>
      <c r="Q230" s="2">
        <v>12327</v>
      </c>
      <c r="R230" s="2">
        <v>692.38</v>
      </c>
      <c r="S230" s="2">
        <v>509.79</v>
      </c>
      <c r="T230" s="2">
        <v>391.17</v>
      </c>
      <c r="U230" s="2">
        <v>0</v>
      </c>
      <c r="V230" s="2">
        <v>1593.34</v>
      </c>
      <c r="W230" s="2">
        <v>692.38</v>
      </c>
      <c r="X230" s="2">
        <v>509.79</v>
      </c>
      <c r="Y230" s="2">
        <v>391.17</v>
      </c>
      <c r="Z230" s="2">
        <v>0</v>
      </c>
      <c r="AA230" s="2">
        <v>1593.34</v>
      </c>
      <c r="AB230" s="2">
        <v>7582253</v>
      </c>
      <c r="AC230" s="2">
        <v>5133076</v>
      </c>
      <c r="AD230" s="2">
        <v>4055259</v>
      </c>
      <c r="AE230" s="2">
        <v>0</v>
      </c>
      <c r="AF230" s="2">
        <v>16770588</v>
      </c>
      <c r="AG230" s="2">
        <v>0.46089999999999998</v>
      </c>
      <c r="AH230" s="2">
        <v>0.2</v>
      </c>
      <c r="AI230" s="2">
        <v>698932</v>
      </c>
      <c r="AJ230" s="2">
        <v>473167</v>
      </c>
      <c r="AK230" s="2">
        <v>373814</v>
      </c>
      <c r="AL230" s="2">
        <v>0</v>
      </c>
      <c r="AM230" s="2">
        <v>1545913</v>
      </c>
      <c r="AN230" s="2">
        <v>0.46089999999999998</v>
      </c>
      <c r="AO230" s="2">
        <v>0</v>
      </c>
      <c r="AP230" s="2">
        <v>0.65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18316501</v>
      </c>
      <c r="AW230" s="2">
        <v>0</v>
      </c>
      <c r="AX230" s="2">
        <v>0</v>
      </c>
      <c r="AY230" s="2">
        <v>20318</v>
      </c>
      <c r="AZ230" s="2">
        <v>21988</v>
      </c>
      <c r="BA230" s="2">
        <v>100750</v>
      </c>
      <c r="BB230" s="2">
        <v>109032</v>
      </c>
      <c r="BC230" s="2">
        <v>0</v>
      </c>
      <c r="BD230" s="2">
        <v>2813</v>
      </c>
      <c r="BE230" s="2">
        <v>3044</v>
      </c>
      <c r="BF230" s="2">
        <v>58.15</v>
      </c>
      <c r="BG230" s="2">
        <v>177009</v>
      </c>
      <c r="BH230" s="2">
        <v>308029</v>
      </c>
      <c r="BI230" s="2">
        <v>18624530</v>
      </c>
      <c r="BJ230" s="2">
        <v>0</v>
      </c>
      <c r="BK230" s="2">
        <v>18624530</v>
      </c>
      <c r="BL230" s="2">
        <v>1875161</v>
      </c>
      <c r="BM230" s="2">
        <v>16749369</v>
      </c>
      <c r="BN230" s="2">
        <v>5394232</v>
      </c>
      <c r="BO230" s="2">
        <v>11355137</v>
      </c>
      <c r="BP230" s="2">
        <v>5191.6400000000003</v>
      </c>
      <c r="BQ230" s="2">
        <v>1593.34</v>
      </c>
      <c r="BR230" s="2">
        <v>8272048</v>
      </c>
      <c r="BS230" s="2">
        <v>0</v>
      </c>
      <c r="BT230" s="2">
        <v>0</v>
      </c>
      <c r="BU230" s="2">
        <v>1875161</v>
      </c>
      <c r="BV230" s="2">
        <v>5394232</v>
      </c>
      <c r="BW230" s="2">
        <v>1002655</v>
      </c>
      <c r="BX230" s="2">
        <v>1459130</v>
      </c>
      <c r="BY230" s="2">
        <v>2461785</v>
      </c>
      <c r="BZ230" s="2">
        <v>0</v>
      </c>
      <c r="CA230" s="2">
        <v>11355137</v>
      </c>
      <c r="CB230" s="2" t="b">
        <v>0</v>
      </c>
      <c r="CC230" s="2">
        <v>0</v>
      </c>
      <c r="CD230" s="2">
        <v>11960.46</v>
      </c>
      <c r="CE230" s="2">
        <v>10997.16</v>
      </c>
      <c r="CF230" s="2">
        <v>11322.63</v>
      </c>
      <c r="CG230" s="2">
        <v>13463.3</v>
      </c>
      <c r="CH230" s="4">
        <v>45327.530324074076</v>
      </c>
      <c r="CI230" s="4">
        <v>73415</v>
      </c>
    </row>
    <row r="231" spans="1:87" x14ac:dyDescent="0.35">
      <c r="A231" s="5">
        <v>294</v>
      </c>
      <c r="B231" s="3" t="s">
        <v>446</v>
      </c>
      <c r="C231" s="3" t="s">
        <v>470</v>
      </c>
      <c r="D231" s="2" t="s">
        <v>471</v>
      </c>
      <c r="E231" s="2">
        <v>9166</v>
      </c>
      <c r="F231" s="2">
        <v>9304</v>
      </c>
      <c r="G231" s="2">
        <v>9580</v>
      </c>
      <c r="H231" s="2">
        <v>11102</v>
      </c>
      <c r="I231" s="2">
        <v>1.0822000000000001</v>
      </c>
      <c r="J231" s="2">
        <v>9919</v>
      </c>
      <c r="K231" s="2">
        <v>10069</v>
      </c>
      <c r="L231" s="2">
        <v>10367</v>
      </c>
      <c r="M231" s="2">
        <v>12015</v>
      </c>
      <c r="N231" s="2">
        <v>1.1040000000000001</v>
      </c>
      <c r="O231" s="2">
        <v>1.026</v>
      </c>
      <c r="P231" s="2">
        <v>10951</v>
      </c>
      <c r="Q231" s="2">
        <v>12327</v>
      </c>
      <c r="R231" s="2">
        <v>818.66</v>
      </c>
      <c r="S231" s="2">
        <v>634.20000000000005</v>
      </c>
      <c r="T231" s="2">
        <v>419.83</v>
      </c>
      <c r="U231" s="2">
        <v>712.51</v>
      </c>
      <c r="V231" s="2">
        <v>2585.1999999999998</v>
      </c>
      <c r="W231" s="2">
        <v>818.66</v>
      </c>
      <c r="X231" s="2">
        <v>634.20000000000005</v>
      </c>
      <c r="Y231" s="2">
        <v>419.83</v>
      </c>
      <c r="Z231" s="2">
        <v>712.51</v>
      </c>
      <c r="AA231" s="2">
        <v>2585.1999999999998</v>
      </c>
      <c r="AB231" s="2">
        <v>8965146</v>
      </c>
      <c r="AC231" s="2">
        <v>6385760</v>
      </c>
      <c r="AD231" s="2">
        <v>4352378</v>
      </c>
      <c r="AE231" s="2">
        <v>8783111</v>
      </c>
      <c r="AF231" s="2">
        <v>28486395</v>
      </c>
      <c r="AG231" s="2">
        <v>0.97130000000000005</v>
      </c>
      <c r="AH231" s="2">
        <v>0.2</v>
      </c>
      <c r="AI231" s="2">
        <v>1741569</v>
      </c>
      <c r="AJ231" s="2">
        <v>1240498</v>
      </c>
      <c r="AK231" s="2">
        <v>845493</v>
      </c>
      <c r="AL231" s="2">
        <v>1706207</v>
      </c>
      <c r="AM231" s="2">
        <v>5533767</v>
      </c>
      <c r="AN231" s="2">
        <v>0.97130000000000005</v>
      </c>
      <c r="AO231" s="2">
        <v>0.42130000000000001</v>
      </c>
      <c r="AP231" s="2">
        <v>0.65</v>
      </c>
      <c r="AQ231" s="2">
        <v>2455060</v>
      </c>
      <c r="AR231" s="2">
        <v>1748708</v>
      </c>
      <c r="AS231" s="2">
        <v>1191877</v>
      </c>
      <c r="AT231" s="2">
        <v>2405211</v>
      </c>
      <c r="AU231" s="2">
        <v>7800856</v>
      </c>
      <c r="AV231" s="2">
        <v>41821018</v>
      </c>
      <c r="AW231" s="2">
        <v>0</v>
      </c>
      <c r="AX231" s="2">
        <v>0</v>
      </c>
      <c r="AY231" s="2">
        <v>213442</v>
      </c>
      <c r="AZ231" s="2">
        <v>230987</v>
      </c>
      <c r="BA231" s="2">
        <v>0</v>
      </c>
      <c r="BB231" s="2">
        <v>0</v>
      </c>
      <c r="BC231" s="2">
        <v>0</v>
      </c>
      <c r="BD231" s="2">
        <v>2813</v>
      </c>
      <c r="BE231" s="2">
        <v>3044</v>
      </c>
      <c r="BF231" s="2">
        <v>46.88</v>
      </c>
      <c r="BG231" s="2">
        <v>142703</v>
      </c>
      <c r="BH231" s="2">
        <v>373690</v>
      </c>
      <c r="BI231" s="2">
        <v>42194708</v>
      </c>
      <c r="BJ231" s="2">
        <v>0</v>
      </c>
      <c r="BK231" s="2">
        <v>42194708</v>
      </c>
      <c r="BL231" s="2">
        <v>2191012</v>
      </c>
      <c r="BM231" s="2">
        <v>40003696</v>
      </c>
      <c r="BN231" s="2">
        <v>9109674</v>
      </c>
      <c r="BO231" s="2">
        <v>30894022</v>
      </c>
      <c r="BP231" s="2">
        <v>5403.7</v>
      </c>
      <c r="BQ231" s="2">
        <v>2585.1999999999998</v>
      </c>
      <c r="BR231" s="2">
        <v>13969645</v>
      </c>
      <c r="BS231" s="2">
        <v>0</v>
      </c>
      <c r="BT231" s="2">
        <v>0</v>
      </c>
      <c r="BU231" s="2">
        <v>2191012</v>
      </c>
      <c r="BV231" s="2">
        <v>9109674</v>
      </c>
      <c r="BW231" s="2">
        <v>2668959</v>
      </c>
      <c r="BX231" s="2">
        <v>3127256</v>
      </c>
      <c r="BY231" s="2">
        <v>5796215</v>
      </c>
      <c r="BZ231" s="2">
        <v>0</v>
      </c>
      <c r="CA231" s="2">
        <v>30894022</v>
      </c>
      <c r="CB231" s="2" t="b">
        <v>0</v>
      </c>
      <c r="CC231" s="2">
        <v>0</v>
      </c>
      <c r="CD231" s="2">
        <v>16077.22</v>
      </c>
      <c r="CE231" s="2">
        <v>14782.35</v>
      </c>
      <c r="CF231" s="2">
        <v>15219.84</v>
      </c>
      <c r="CG231" s="2">
        <v>18097.330000000002</v>
      </c>
      <c r="CH231" s="4">
        <v>45327.530347222222</v>
      </c>
      <c r="CI231" s="4">
        <v>73415</v>
      </c>
    </row>
    <row r="232" spans="1:87" x14ac:dyDescent="0.35">
      <c r="A232" s="5">
        <v>295</v>
      </c>
      <c r="B232" s="3" t="s">
        <v>472</v>
      </c>
      <c r="C232" s="3" t="s">
        <v>473</v>
      </c>
      <c r="D232" s="2" t="s">
        <v>474</v>
      </c>
      <c r="E232" s="2">
        <v>9166</v>
      </c>
      <c r="F232" s="2">
        <v>9304</v>
      </c>
      <c r="G232" s="2">
        <v>9580</v>
      </c>
      <c r="H232" s="2">
        <v>11102</v>
      </c>
      <c r="I232" s="2">
        <v>1.0822000000000001</v>
      </c>
      <c r="J232" s="2">
        <v>9919</v>
      </c>
      <c r="K232" s="2">
        <v>10069</v>
      </c>
      <c r="L232" s="2">
        <v>10367</v>
      </c>
      <c r="M232" s="2">
        <v>12015</v>
      </c>
      <c r="N232" s="2">
        <v>1.1040000000000001</v>
      </c>
      <c r="O232" s="2">
        <v>1.026</v>
      </c>
      <c r="P232" s="2">
        <v>10951</v>
      </c>
      <c r="Q232" s="2">
        <v>12327</v>
      </c>
      <c r="R232" s="2">
        <v>528.58000000000004</v>
      </c>
      <c r="S232" s="2">
        <v>374.67</v>
      </c>
      <c r="T232" s="2">
        <v>249.33</v>
      </c>
      <c r="U232" s="2">
        <v>547.47</v>
      </c>
      <c r="V232" s="2">
        <v>1700.05</v>
      </c>
      <c r="W232" s="2">
        <v>528.58000000000004</v>
      </c>
      <c r="X232" s="2">
        <v>374.67</v>
      </c>
      <c r="Y232" s="2">
        <v>249.33</v>
      </c>
      <c r="Z232" s="2">
        <v>547.47</v>
      </c>
      <c r="AA232" s="2">
        <v>1700.05</v>
      </c>
      <c r="AB232" s="2">
        <v>5788480</v>
      </c>
      <c r="AC232" s="2">
        <v>3772552</v>
      </c>
      <c r="AD232" s="2">
        <v>2584804</v>
      </c>
      <c r="AE232" s="2">
        <v>6748663</v>
      </c>
      <c r="AF232" s="2">
        <v>18894499</v>
      </c>
      <c r="AG232" s="2">
        <v>0.70499999999999996</v>
      </c>
      <c r="AH232" s="2">
        <v>0.2</v>
      </c>
      <c r="AI232" s="2">
        <v>816176</v>
      </c>
      <c r="AJ232" s="2">
        <v>531930</v>
      </c>
      <c r="AK232" s="2">
        <v>364457</v>
      </c>
      <c r="AL232" s="2">
        <v>951561</v>
      </c>
      <c r="AM232" s="2">
        <v>2664124</v>
      </c>
      <c r="AN232" s="2">
        <v>0.70499999999999996</v>
      </c>
      <c r="AO232" s="2">
        <v>0.155</v>
      </c>
      <c r="AP232" s="2">
        <v>0.65</v>
      </c>
      <c r="AQ232" s="2">
        <v>583189</v>
      </c>
      <c r="AR232" s="2">
        <v>380085</v>
      </c>
      <c r="AS232" s="2">
        <v>260419</v>
      </c>
      <c r="AT232" s="2">
        <v>679928</v>
      </c>
      <c r="AU232" s="2">
        <v>1903621</v>
      </c>
      <c r="AV232" s="2">
        <v>23462244</v>
      </c>
      <c r="AW232" s="2">
        <v>0</v>
      </c>
      <c r="AX232" s="2">
        <v>0</v>
      </c>
      <c r="AY232" s="2">
        <v>363845</v>
      </c>
      <c r="AZ232" s="2">
        <v>393753</v>
      </c>
      <c r="BA232" s="2">
        <v>0</v>
      </c>
      <c r="BB232" s="2">
        <v>0</v>
      </c>
      <c r="BC232" s="2">
        <v>0</v>
      </c>
      <c r="BD232" s="2">
        <v>2813</v>
      </c>
      <c r="BE232" s="2">
        <v>3044</v>
      </c>
      <c r="BF232" s="2">
        <v>31.39</v>
      </c>
      <c r="BG232" s="2">
        <v>95551</v>
      </c>
      <c r="BH232" s="2">
        <v>489304</v>
      </c>
      <c r="BI232" s="2">
        <v>23951548</v>
      </c>
      <c r="BJ232" s="2">
        <v>0</v>
      </c>
      <c r="BK232" s="2">
        <v>23951548</v>
      </c>
      <c r="BL232" s="2">
        <v>7051571</v>
      </c>
      <c r="BM232" s="2">
        <v>16899977</v>
      </c>
      <c r="BN232" s="2">
        <v>5148073</v>
      </c>
      <c r="BO232" s="2">
        <v>11751904</v>
      </c>
      <c r="BP232" s="2">
        <v>5350.66</v>
      </c>
      <c r="BQ232" s="2">
        <v>1700.05</v>
      </c>
      <c r="BR232" s="2">
        <v>9096390</v>
      </c>
      <c r="BS232" s="2">
        <v>409785</v>
      </c>
      <c r="BT232" s="2">
        <v>0</v>
      </c>
      <c r="BU232" s="2">
        <v>7051571</v>
      </c>
      <c r="BV232" s="2">
        <v>5148073</v>
      </c>
      <c r="BW232" s="2">
        <v>0</v>
      </c>
      <c r="BX232" s="2">
        <v>1695795</v>
      </c>
      <c r="BY232" s="2">
        <v>1695795</v>
      </c>
      <c r="BZ232" s="2">
        <v>0</v>
      </c>
      <c r="CA232" s="2">
        <v>11751904</v>
      </c>
      <c r="CB232" s="2" t="b">
        <v>0</v>
      </c>
      <c r="CC232" s="2">
        <v>0</v>
      </c>
      <c r="CD232" s="2">
        <v>13598.4</v>
      </c>
      <c r="CE232" s="2">
        <v>12503.18</v>
      </c>
      <c r="CF232" s="2">
        <v>12873.22</v>
      </c>
      <c r="CG232" s="2">
        <v>15307.05</v>
      </c>
      <c r="CH232" s="4">
        <v>45327.530127314814</v>
      </c>
      <c r="CI232" s="4">
        <v>73415</v>
      </c>
    </row>
    <row r="233" spans="1:87" x14ac:dyDescent="0.35">
      <c r="A233" s="5">
        <v>296</v>
      </c>
      <c r="B233" s="3" t="s">
        <v>472</v>
      </c>
      <c r="C233" s="3" t="s">
        <v>475</v>
      </c>
      <c r="D233" s="2" t="s">
        <v>476</v>
      </c>
      <c r="E233" s="2">
        <v>9166</v>
      </c>
      <c r="F233" s="2">
        <v>9304</v>
      </c>
      <c r="G233" s="2">
        <v>9580</v>
      </c>
      <c r="H233" s="2">
        <v>11102</v>
      </c>
      <c r="I233" s="2">
        <v>1.0822000000000001</v>
      </c>
      <c r="J233" s="2">
        <v>9919</v>
      </c>
      <c r="K233" s="2">
        <v>10069</v>
      </c>
      <c r="L233" s="2">
        <v>10367</v>
      </c>
      <c r="M233" s="2">
        <v>12015</v>
      </c>
      <c r="N233" s="2">
        <v>1.1040000000000001</v>
      </c>
      <c r="O233" s="2">
        <v>1.026</v>
      </c>
      <c r="P233" s="2">
        <v>10951</v>
      </c>
      <c r="Q233" s="2">
        <v>12327</v>
      </c>
      <c r="R233" s="2">
        <v>1095.3499999999999</v>
      </c>
      <c r="S233" s="2">
        <v>826.31</v>
      </c>
      <c r="T233" s="2">
        <v>545.13</v>
      </c>
      <c r="U233" s="2">
        <v>948.11</v>
      </c>
      <c r="V233" s="2">
        <v>3414.9</v>
      </c>
      <c r="W233" s="2">
        <v>1095.3499999999999</v>
      </c>
      <c r="X233" s="2">
        <v>826.31</v>
      </c>
      <c r="Y233" s="2">
        <v>545.13</v>
      </c>
      <c r="Z233" s="2">
        <v>948.11</v>
      </c>
      <c r="AA233" s="2">
        <v>3414.9</v>
      </c>
      <c r="AB233" s="2">
        <v>11995178</v>
      </c>
      <c r="AC233" s="2">
        <v>8320115</v>
      </c>
      <c r="AD233" s="2">
        <v>5651363</v>
      </c>
      <c r="AE233" s="2">
        <v>11687352</v>
      </c>
      <c r="AF233" s="2">
        <v>37654008</v>
      </c>
      <c r="AG233" s="2">
        <v>0.85980000000000001</v>
      </c>
      <c r="AH233" s="2">
        <v>0.2</v>
      </c>
      <c r="AI233" s="2">
        <v>2062691</v>
      </c>
      <c r="AJ233" s="2">
        <v>1430727</v>
      </c>
      <c r="AK233" s="2">
        <v>971808</v>
      </c>
      <c r="AL233" s="2">
        <v>2009757</v>
      </c>
      <c r="AM233" s="2">
        <v>6474983</v>
      </c>
      <c r="AN233" s="2">
        <v>0.85980000000000001</v>
      </c>
      <c r="AO233" s="2">
        <v>0.30980000000000002</v>
      </c>
      <c r="AP233" s="2">
        <v>0.65</v>
      </c>
      <c r="AQ233" s="2">
        <v>2415469</v>
      </c>
      <c r="AR233" s="2">
        <v>1675422</v>
      </c>
      <c r="AS233" s="2">
        <v>1138015</v>
      </c>
      <c r="AT233" s="2">
        <v>2353482</v>
      </c>
      <c r="AU233" s="2">
        <v>7582388</v>
      </c>
      <c r="AV233" s="2">
        <v>51711379</v>
      </c>
      <c r="AW233" s="2">
        <v>0</v>
      </c>
      <c r="AX233" s="2">
        <v>0</v>
      </c>
      <c r="AY233" s="2">
        <v>661960</v>
      </c>
      <c r="AZ233" s="2">
        <v>716373</v>
      </c>
      <c r="BA233" s="2">
        <v>0</v>
      </c>
      <c r="BB233" s="2">
        <v>0</v>
      </c>
      <c r="BC233" s="2">
        <v>0</v>
      </c>
      <c r="BD233" s="2">
        <v>2813</v>
      </c>
      <c r="BE233" s="2">
        <v>3044</v>
      </c>
      <c r="BF233" s="2">
        <v>88.89</v>
      </c>
      <c r="BG233" s="2">
        <v>270581</v>
      </c>
      <c r="BH233" s="2">
        <v>986954</v>
      </c>
      <c r="BI233" s="2">
        <v>52698333</v>
      </c>
      <c r="BJ233" s="2">
        <v>0</v>
      </c>
      <c r="BK233" s="2">
        <v>52698333</v>
      </c>
      <c r="BL233" s="2">
        <v>9238841</v>
      </c>
      <c r="BM233" s="2">
        <v>43459492</v>
      </c>
      <c r="BN233" s="2">
        <v>12178616</v>
      </c>
      <c r="BO233" s="2">
        <v>31280876</v>
      </c>
      <c r="BP233" s="2">
        <v>5468.96</v>
      </c>
      <c r="BQ233" s="2">
        <v>3414.9</v>
      </c>
      <c r="BR233" s="2">
        <v>18675952</v>
      </c>
      <c r="BS233" s="2">
        <v>0</v>
      </c>
      <c r="BT233" s="2">
        <v>0</v>
      </c>
      <c r="BU233" s="2">
        <v>9238841</v>
      </c>
      <c r="BV233" s="2">
        <v>12178616</v>
      </c>
      <c r="BW233" s="2">
        <v>0</v>
      </c>
      <c r="BX233" s="2">
        <v>4206195</v>
      </c>
      <c r="BY233" s="2">
        <v>4206195</v>
      </c>
      <c r="BZ233" s="2">
        <v>0</v>
      </c>
      <c r="CA233" s="2">
        <v>31280876</v>
      </c>
      <c r="CB233" s="2" t="b">
        <v>0</v>
      </c>
      <c r="CC233" s="2">
        <v>0</v>
      </c>
      <c r="CD233" s="2">
        <v>15039.34</v>
      </c>
      <c r="CE233" s="2">
        <v>13828.06</v>
      </c>
      <c r="CF233" s="2">
        <v>14237.31</v>
      </c>
      <c r="CG233" s="2">
        <v>16929.04</v>
      </c>
      <c r="CH233" s="4">
        <v>45327.530150462961</v>
      </c>
      <c r="CI233" s="4">
        <v>73415</v>
      </c>
    </row>
    <row r="234" spans="1:87" x14ac:dyDescent="0.35">
      <c r="A234" s="5">
        <v>297</v>
      </c>
      <c r="B234" s="3" t="s">
        <v>472</v>
      </c>
      <c r="C234" s="3" t="s">
        <v>477</v>
      </c>
      <c r="D234" s="2" t="s">
        <v>478</v>
      </c>
      <c r="E234" s="2">
        <v>9166</v>
      </c>
      <c r="F234" s="2">
        <v>9304</v>
      </c>
      <c r="G234" s="2">
        <v>9580</v>
      </c>
      <c r="H234" s="2">
        <v>11102</v>
      </c>
      <c r="I234" s="2">
        <v>1.0822000000000001</v>
      </c>
      <c r="J234" s="2">
        <v>9919</v>
      </c>
      <c r="K234" s="2">
        <v>10069</v>
      </c>
      <c r="L234" s="2">
        <v>10367</v>
      </c>
      <c r="M234" s="2">
        <v>12015</v>
      </c>
      <c r="N234" s="2">
        <v>1.1040000000000001</v>
      </c>
      <c r="O234" s="2">
        <v>1.026</v>
      </c>
      <c r="P234" s="2">
        <v>10951</v>
      </c>
      <c r="Q234" s="2">
        <v>12327</v>
      </c>
      <c r="R234" s="2">
        <v>382.65</v>
      </c>
      <c r="S234" s="2">
        <v>292.83999999999997</v>
      </c>
      <c r="T234" s="2">
        <v>188.89</v>
      </c>
      <c r="U234" s="2">
        <v>408.55</v>
      </c>
      <c r="V234" s="2">
        <v>1272.93</v>
      </c>
      <c r="W234" s="2">
        <v>382.65</v>
      </c>
      <c r="X234" s="2">
        <v>292.83999999999997</v>
      </c>
      <c r="Y234" s="2">
        <v>188.89</v>
      </c>
      <c r="Z234" s="2">
        <v>408.55</v>
      </c>
      <c r="AA234" s="2">
        <v>1272.93</v>
      </c>
      <c r="AB234" s="2">
        <v>4190400</v>
      </c>
      <c r="AC234" s="2">
        <v>2948606</v>
      </c>
      <c r="AD234" s="2">
        <v>1958223</v>
      </c>
      <c r="AE234" s="2">
        <v>5036196</v>
      </c>
      <c r="AF234" s="2">
        <v>14133425</v>
      </c>
      <c r="AG234" s="2">
        <v>0.6623</v>
      </c>
      <c r="AH234" s="2">
        <v>0.2</v>
      </c>
      <c r="AI234" s="2">
        <v>555060</v>
      </c>
      <c r="AJ234" s="2">
        <v>390572</v>
      </c>
      <c r="AK234" s="2">
        <v>259386</v>
      </c>
      <c r="AL234" s="2">
        <v>667095</v>
      </c>
      <c r="AM234" s="2">
        <v>1872113</v>
      </c>
      <c r="AN234" s="2">
        <v>0.6623</v>
      </c>
      <c r="AO234" s="2">
        <v>0.1123</v>
      </c>
      <c r="AP234" s="2">
        <v>0.65</v>
      </c>
      <c r="AQ234" s="2">
        <v>305878</v>
      </c>
      <c r="AR234" s="2">
        <v>215233</v>
      </c>
      <c r="AS234" s="2">
        <v>142940</v>
      </c>
      <c r="AT234" s="2">
        <v>367617</v>
      </c>
      <c r="AU234" s="2">
        <v>1031668</v>
      </c>
      <c r="AV234" s="2">
        <v>17037206</v>
      </c>
      <c r="AW234" s="2">
        <v>0</v>
      </c>
      <c r="AX234" s="2">
        <v>0</v>
      </c>
      <c r="AY234" s="2">
        <v>110420</v>
      </c>
      <c r="AZ234" s="2">
        <v>119497</v>
      </c>
      <c r="BA234" s="2">
        <v>0</v>
      </c>
      <c r="BB234" s="2">
        <v>0</v>
      </c>
      <c r="BC234" s="2">
        <v>0</v>
      </c>
      <c r="BD234" s="2">
        <v>2813</v>
      </c>
      <c r="BE234" s="2">
        <v>3044</v>
      </c>
      <c r="BF234" s="2">
        <v>30.58</v>
      </c>
      <c r="BG234" s="2">
        <v>93086</v>
      </c>
      <c r="BH234" s="2">
        <v>212583</v>
      </c>
      <c r="BI234" s="2">
        <v>17249789</v>
      </c>
      <c r="BJ234" s="2">
        <v>0</v>
      </c>
      <c r="BK234" s="2">
        <v>17249789</v>
      </c>
      <c r="BL234" s="2">
        <v>5796126</v>
      </c>
      <c r="BM234" s="2">
        <v>11453663</v>
      </c>
      <c r="BN234" s="2">
        <v>3194324</v>
      </c>
      <c r="BO234" s="2">
        <v>8259339</v>
      </c>
      <c r="BP234" s="2">
        <v>5281.03</v>
      </c>
      <c r="BQ234" s="2">
        <v>1272.93</v>
      </c>
      <c r="BR234" s="2">
        <v>6722382</v>
      </c>
      <c r="BS234" s="2">
        <v>0</v>
      </c>
      <c r="BT234" s="2">
        <v>0</v>
      </c>
      <c r="BU234" s="2">
        <v>5796126</v>
      </c>
      <c r="BV234" s="2">
        <v>3194324</v>
      </c>
      <c r="BW234" s="2">
        <v>0</v>
      </c>
      <c r="BX234" s="2">
        <v>1263134</v>
      </c>
      <c r="BY234" s="2">
        <v>1263134</v>
      </c>
      <c r="BZ234" s="2">
        <v>0</v>
      </c>
      <c r="CA234" s="2">
        <v>8259339</v>
      </c>
      <c r="CB234" s="2" t="b">
        <v>0</v>
      </c>
      <c r="CC234" s="2">
        <v>0</v>
      </c>
      <c r="CD234" s="2">
        <v>13200.94</v>
      </c>
      <c r="CE234" s="2">
        <v>12137.73</v>
      </c>
      <c r="CF234" s="2">
        <v>12496.95</v>
      </c>
      <c r="CG234" s="2">
        <v>14859.64</v>
      </c>
      <c r="CH234" s="4">
        <v>45327.530150462961</v>
      </c>
      <c r="CI234" s="4">
        <v>73415</v>
      </c>
    </row>
    <row r="235" spans="1:87" x14ac:dyDescent="0.35">
      <c r="A235" s="5">
        <v>298</v>
      </c>
      <c r="B235" s="3" t="s">
        <v>472</v>
      </c>
      <c r="C235" s="3" t="s">
        <v>479</v>
      </c>
      <c r="D235" s="2" t="s">
        <v>480</v>
      </c>
      <c r="E235" s="2">
        <v>9166</v>
      </c>
      <c r="F235" s="2">
        <v>9304</v>
      </c>
      <c r="G235" s="2">
        <v>9580</v>
      </c>
      <c r="H235" s="2">
        <v>11102</v>
      </c>
      <c r="I235" s="2">
        <v>1.0822000000000001</v>
      </c>
      <c r="J235" s="2">
        <v>9919</v>
      </c>
      <c r="K235" s="2">
        <v>10069</v>
      </c>
      <c r="L235" s="2">
        <v>10367</v>
      </c>
      <c r="M235" s="2">
        <v>12015</v>
      </c>
      <c r="N235" s="2">
        <v>1.1040000000000001</v>
      </c>
      <c r="O235" s="2">
        <v>1.026</v>
      </c>
      <c r="P235" s="2">
        <v>10951</v>
      </c>
      <c r="Q235" s="2">
        <v>12327</v>
      </c>
      <c r="R235" s="2">
        <v>137.91</v>
      </c>
      <c r="S235" s="2">
        <v>85.51</v>
      </c>
      <c r="T235" s="2">
        <v>47.47</v>
      </c>
      <c r="U235" s="2">
        <v>0</v>
      </c>
      <c r="V235" s="2">
        <v>270.89</v>
      </c>
      <c r="W235" s="2">
        <v>137.91</v>
      </c>
      <c r="X235" s="2">
        <v>85.51</v>
      </c>
      <c r="Y235" s="2">
        <v>47.47</v>
      </c>
      <c r="Z235" s="2">
        <v>0</v>
      </c>
      <c r="AA235" s="2">
        <v>270.89</v>
      </c>
      <c r="AB235" s="2">
        <v>1510252</v>
      </c>
      <c r="AC235" s="2">
        <v>861000</v>
      </c>
      <c r="AD235" s="2">
        <v>492121</v>
      </c>
      <c r="AE235" s="2">
        <v>0</v>
      </c>
      <c r="AF235" s="2">
        <v>2863373</v>
      </c>
      <c r="AG235" s="2">
        <v>0.81310000000000004</v>
      </c>
      <c r="AH235" s="2">
        <v>0.2</v>
      </c>
      <c r="AI235" s="2">
        <v>245597</v>
      </c>
      <c r="AJ235" s="2">
        <v>140016</v>
      </c>
      <c r="AK235" s="2">
        <v>80029</v>
      </c>
      <c r="AL235" s="2">
        <v>0</v>
      </c>
      <c r="AM235" s="2">
        <v>465642</v>
      </c>
      <c r="AN235" s="2">
        <v>0.81310000000000004</v>
      </c>
      <c r="AO235" s="2">
        <v>0.2631</v>
      </c>
      <c r="AP235" s="2">
        <v>0.65</v>
      </c>
      <c r="AQ235" s="2">
        <v>258276</v>
      </c>
      <c r="AR235" s="2">
        <v>147244</v>
      </c>
      <c r="AS235" s="2">
        <v>84160</v>
      </c>
      <c r="AT235" s="2">
        <v>0</v>
      </c>
      <c r="AU235" s="2">
        <v>489680</v>
      </c>
      <c r="AV235" s="2">
        <v>3818695</v>
      </c>
      <c r="AW235" s="2">
        <v>0</v>
      </c>
      <c r="AX235" s="2">
        <v>0</v>
      </c>
      <c r="AY235" s="2">
        <v>17712</v>
      </c>
      <c r="AZ235" s="2">
        <v>19168</v>
      </c>
      <c r="BA235" s="2">
        <v>0</v>
      </c>
      <c r="BB235" s="2">
        <v>0</v>
      </c>
      <c r="BC235" s="2">
        <v>0</v>
      </c>
      <c r="BD235" s="2">
        <v>2813</v>
      </c>
      <c r="BE235" s="2">
        <v>3044</v>
      </c>
      <c r="BF235" s="2">
        <v>3.91</v>
      </c>
      <c r="BG235" s="2">
        <v>11902</v>
      </c>
      <c r="BH235" s="2">
        <v>31070</v>
      </c>
      <c r="BI235" s="2">
        <v>3849765</v>
      </c>
      <c r="BJ235" s="2">
        <v>0</v>
      </c>
      <c r="BK235" s="2">
        <v>3849765</v>
      </c>
      <c r="BL235" s="2">
        <v>865446</v>
      </c>
      <c r="BM235" s="2">
        <v>2984319</v>
      </c>
      <c r="BN235" s="2">
        <v>929106</v>
      </c>
      <c r="BO235" s="2">
        <v>2055213</v>
      </c>
      <c r="BP235" s="2">
        <v>5259.62</v>
      </c>
      <c r="BQ235" s="2">
        <v>270.89</v>
      </c>
      <c r="BR235" s="2">
        <v>1424778</v>
      </c>
      <c r="BS235" s="2">
        <v>0</v>
      </c>
      <c r="BT235" s="2">
        <v>0</v>
      </c>
      <c r="BU235" s="2">
        <v>865446</v>
      </c>
      <c r="BV235" s="2">
        <v>929106</v>
      </c>
      <c r="BW235" s="2">
        <v>0</v>
      </c>
      <c r="BX235" s="2">
        <v>464204</v>
      </c>
      <c r="BY235" s="2">
        <v>464204</v>
      </c>
      <c r="BZ235" s="2">
        <v>0</v>
      </c>
      <c r="CA235" s="2">
        <v>2055213</v>
      </c>
      <c r="CB235" s="2" t="b">
        <v>0</v>
      </c>
      <c r="CC235" s="2">
        <v>0</v>
      </c>
      <c r="CD235" s="2">
        <v>14604.64</v>
      </c>
      <c r="CE235" s="2">
        <v>13428.37</v>
      </c>
      <c r="CF235" s="2">
        <v>13825.79</v>
      </c>
      <c r="CG235" s="2">
        <v>16439.72</v>
      </c>
      <c r="CH235" s="4">
        <v>45327.53019675926</v>
      </c>
      <c r="CI235" s="4">
        <v>73415</v>
      </c>
    </row>
    <row r="236" spans="1:87" x14ac:dyDescent="0.35">
      <c r="A236" s="5">
        <v>299</v>
      </c>
      <c r="B236" s="3" t="s">
        <v>472</v>
      </c>
      <c r="C236" s="3" t="s">
        <v>481</v>
      </c>
      <c r="D236" s="2" t="s">
        <v>482</v>
      </c>
      <c r="E236" s="2">
        <v>9166</v>
      </c>
      <c r="F236" s="2">
        <v>9304</v>
      </c>
      <c r="G236" s="2">
        <v>9580</v>
      </c>
      <c r="H236" s="2">
        <v>11102</v>
      </c>
      <c r="I236" s="2">
        <v>1.0822000000000001</v>
      </c>
      <c r="J236" s="2">
        <v>9919</v>
      </c>
      <c r="K236" s="2">
        <v>10069</v>
      </c>
      <c r="L236" s="2">
        <v>10367</v>
      </c>
      <c r="M236" s="2">
        <v>12015</v>
      </c>
      <c r="N236" s="2">
        <v>1.1040000000000001</v>
      </c>
      <c r="O236" s="2">
        <v>1.026</v>
      </c>
      <c r="P236" s="2">
        <v>10951</v>
      </c>
      <c r="Q236" s="2">
        <v>12327</v>
      </c>
      <c r="R236" s="2">
        <v>432.46</v>
      </c>
      <c r="S236" s="2">
        <v>296.81</v>
      </c>
      <c r="T236" s="2">
        <v>208.5</v>
      </c>
      <c r="U236" s="2">
        <v>432.13</v>
      </c>
      <c r="V236" s="2">
        <v>1369.9</v>
      </c>
      <c r="W236" s="2">
        <v>432.46</v>
      </c>
      <c r="X236" s="2">
        <v>296.81</v>
      </c>
      <c r="Y236" s="2">
        <v>208.5</v>
      </c>
      <c r="Z236" s="2">
        <v>432.13</v>
      </c>
      <c r="AA236" s="2">
        <v>1369.9</v>
      </c>
      <c r="AB236" s="2">
        <v>4735869</v>
      </c>
      <c r="AC236" s="2">
        <v>2988580</v>
      </c>
      <c r="AD236" s="2">
        <v>2161520</v>
      </c>
      <c r="AE236" s="2">
        <v>5326867</v>
      </c>
      <c r="AF236" s="2">
        <v>15212836</v>
      </c>
      <c r="AG236" s="2">
        <v>0.55210000000000004</v>
      </c>
      <c r="AH236" s="2">
        <v>0.2</v>
      </c>
      <c r="AI236" s="2">
        <v>522935</v>
      </c>
      <c r="AJ236" s="2">
        <v>329999</v>
      </c>
      <c r="AK236" s="2">
        <v>238675</v>
      </c>
      <c r="AL236" s="2">
        <v>588193</v>
      </c>
      <c r="AM236" s="2">
        <v>1679802</v>
      </c>
      <c r="AN236" s="2">
        <v>0.55210000000000004</v>
      </c>
      <c r="AO236" s="2">
        <v>2.0999999999999999E-3</v>
      </c>
      <c r="AP236" s="2">
        <v>0.65</v>
      </c>
      <c r="AQ236" s="2">
        <v>6464</v>
      </c>
      <c r="AR236" s="2">
        <v>4079</v>
      </c>
      <c r="AS236" s="2">
        <v>2950</v>
      </c>
      <c r="AT236" s="2">
        <v>7271</v>
      </c>
      <c r="AU236" s="2">
        <v>20764</v>
      </c>
      <c r="AV236" s="2">
        <v>16913402</v>
      </c>
      <c r="AW236" s="2">
        <v>0</v>
      </c>
      <c r="AX236" s="2">
        <v>100196</v>
      </c>
      <c r="AY236" s="2">
        <v>124434</v>
      </c>
      <c r="AZ236" s="2">
        <v>134662</v>
      </c>
      <c r="BA236" s="2">
        <v>0</v>
      </c>
      <c r="BB236" s="2">
        <v>0</v>
      </c>
      <c r="BC236" s="2">
        <v>0</v>
      </c>
      <c r="BD236" s="2">
        <v>2813</v>
      </c>
      <c r="BE236" s="2">
        <v>3044</v>
      </c>
      <c r="BF236" s="2">
        <v>45.07</v>
      </c>
      <c r="BG236" s="2">
        <v>137193</v>
      </c>
      <c r="BH236" s="2">
        <v>372051</v>
      </c>
      <c r="BI236" s="2">
        <v>17285453</v>
      </c>
      <c r="BJ236" s="2">
        <v>0</v>
      </c>
      <c r="BK236" s="2">
        <v>17285453</v>
      </c>
      <c r="BL236" s="2">
        <v>6255549</v>
      </c>
      <c r="BM236" s="2">
        <v>11029904</v>
      </c>
      <c r="BN236" s="2">
        <v>3676733</v>
      </c>
      <c r="BO236" s="2">
        <v>7353171</v>
      </c>
      <c r="BP236" s="2">
        <v>5421.29</v>
      </c>
      <c r="BQ236" s="2">
        <v>1369.9</v>
      </c>
      <c r="BR236" s="2">
        <v>7426625</v>
      </c>
      <c r="BS236" s="2">
        <v>0</v>
      </c>
      <c r="BT236" s="2">
        <v>0</v>
      </c>
      <c r="BU236" s="2">
        <v>6255549</v>
      </c>
      <c r="BV236" s="2">
        <v>3676733</v>
      </c>
      <c r="BW236" s="2">
        <v>0</v>
      </c>
      <c r="BX236" s="2">
        <v>1591900</v>
      </c>
      <c r="BY236" s="2">
        <v>1591900</v>
      </c>
      <c r="BZ236" s="2">
        <v>0</v>
      </c>
      <c r="CA236" s="2">
        <v>7353171</v>
      </c>
      <c r="CB236" s="2" t="b">
        <v>0</v>
      </c>
      <c r="CC236" s="2">
        <v>0</v>
      </c>
      <c r="CD236" s="2">
        <v>12175.16</v>
      </c>
      <c r="CE236" s="2">
        <v>11194.56</v>
      </c>
      <c r="CF236" s="2">
        <v>11525.88</v>
      </c>
      <c r="CG236" s="2">
        <v>13704.97</v>
      </c>
      <c r="CH236" s="4">
        <v>45327.530231481483</v>
      </c>
      <c r="CI236" s="4">
        <v>73415</v>
      </c>
    </row>
    <row r="237" spans="1:87" x14ac:dyDescent="0.35">
      <c r="A237" s="5">
        <v>14352</v>
      </c>
      <c r="B237" s="3" t="s">
        <v>472</v>
      </c>
      <c r="C237" s="3" t="s">
        <v>483</v>
      </c>
      <c r="D237" s="2" t="s">
        <v>484</v>
      </c>
      <c r="E237" s="2">
        <v>9166</v>
      </c>
      <c r="F237" s="2">
        <v>9304</v>
      </c>
      <c r="G237" s="2">
        <v>9580</v>
      </c>
      <c r="H237" s="2">
        <v>11102</v>
      </c>
      <c r="I237" s="2">
        <v>1.0822000000000001</v>
      </c>
      <c r="J237" s="2">
        <v>9919</v>
      </c>
      <c r="K237" s="2">
        <v>10069</v>
      </c>
      <c r="L237" s="2">
        <v>10367</v>
      </c>
      <c r="M237" s="2">
        <v>12015</v>
      </c>
      <c r="N237" s="2">
        <v>1.1040000000000001</v>
      </c>
      <c r="O237" s="2">
        <v>1.026</v>
      </c>
      <c r="P237" s="2">
        <v>10951</v>
      </c>
      <c r="Q237" s="2">
        <v>12327</v>
      </c>
      <c r="R237" s="2">
        <v>271.45999999999998</v>
      </c>
      <c r="S237" s="2">
        <v>175.89</v>
      </c>
      <c r="T237" s="2">
        <v>117.29</v>
      </c>
      <c r="U237" s="2">
        <v>315.49</v>
      </c>
      <c r="V237" s="2">
        <v>880.13</v>
      </c>
      <c r="W237" s="2">
        <v>271.45999999999998</v>
      </c>
      <c r="X237" s="2">
        <v>175.89</v>
      </c>
      <c r="Y237" s="2">
        <v>117.29</v>
      </c>
      <c r="Z237" s="2">
        <v>315.49</v>
      </c>
      <c r="AA237" s="2">
        <v>880.13</v>
      </c>
      <c r="AB237" s="2">
        <v>2972758</v>
      </c>
      <c r="AC237" s="2">
        <v>1771036</v>
      </c>
      <c r="AD237" s="2">
        <v>1215945</v>
      </c>
      <c r="AE237" s="2">
        <v>3889045</v>
      </c>
      <c r="AF237" s="2">
        <v>9848784</v>
      </c>
      <c r="AG237" s="2">
        <v>0.84789999999999999</v>
      </c>
      <c r="AH237" s="2">
        <v>0.2</v>
      </c>
      <c r="AI237" s="2">
        <v>504120</v>
      </c>
      <c r="AJ237" s="2">
        <v>300332</v>
      </c>
      <c r="AK237" s="2">
        <v>206200</v>
      </c>
      <c r="AL237" s="2">
        <v>659504</v>
      </c>
      <c r="AM237" s="2">
        <v>1670156</v>
      </c>
      <c r="AN237" s="2">
        <v>0.84789999999999999</v>
      </c>
      <c r="AO237" s="2">
        <v>0.2979</v>
      </c>
      <c r="AP237" s="2">
        <v>0.65</v>
      </c>
      <c r="AQ237" s="2">
        <v>575630</v>
      </c>
      <c r="AR237" s="2">
        <v>342935</v>
      </c>
      <c r="AS237" s="2">
        <v>235450</v>
      </c>
      <c r="AT237" s="2">
        <v>753055</v>
      </c>
      <c r="AU237" s="2">
        <v>1907070</v>
      </c>
      <c r="AV237" s="2">
        <v>13426010</v>
      </c>
      <c r="AW237" s="2">
        <v>0</v>
      </c>
      <c r="AX237" s="2">
        <v>27664</v>
      </c>
      <c r="AY237" s="2">
        <v>198916</v>
      </c>
      <c r="AZ237" s="2">
        <v>215267</v>
      </c>
      <c r="BA237" s="2">
        <v>0</v>
      </c>
      <c r="BB237" s="2">
        <v>0</v>
      </c>
      <c r="BC237" s="2">
        <v>0</v>
      </c>
      <c r="BD237" s="2">
        <v>2813</v>
      </c>
      <c r="BE237" s="2">
        <v>3044</v>
      </c>
      <c r="BF237" s="2">
        <v>24.11</v>
      </c>
      <c r="BG237" s="2">
        <v>73391</v>
      </c>
      <c r="BH237" s="2">
        <v>316322</v>
      </c>
      <c r="BI237" s="2">
        <v>13742332</v>
      </c>
      <c r="BJ237" s="2">
        <v>0</v>
      </c>
      <c r="BK237" s="2">
        <v>13742332</v>
      </c>
      <c r="BL237" s="2">
        <v>3079184</v>
      </c>
      <c r="BM237" s="2">
        <v>10663148</v>
      </c>
      <c r="BN237" s="2">
        <v>3230562</v>
      </c>
      <c r="BO237" s="2">
        <v>7432586</v>
      </c>
      <c r="BP237" s="2">
        <v>5628.79</v>
      </c>
      <c r="BQ237" s="2">
        <v>880.13</v>
      </c>
      <c r="BR237" s="2">
        <v>4954067</v>
      </c>
      <c r="BS237" s="2">
        <v>0</v>
      </c>
      <c r="BT237" s="2">
        <v>0</v>
      </c>
      <c r="BU237" s="2">
        <v>3079184</v>
      </c>
      <c r="BV237" s="2">
        <v>3230562</v>
      </c>
      <c r="BW237" s="2">
        <v>0</v>
      </c>
      <c r="BX237" s="2">
        <v>1112950</v>
      </c>
      <c r="BY237" s="2">
        <v>1112950</v>
      </c>
      <c r="BZ237" s="2">
        <v>0</v>
      </c>
      <c r="CA237" s="2">
        <v>7432586</v>
      </c>
      <c r="CB237" s="2" t="b">
        <v>0</v>
      </c>
      <c r="CC237" s="2">
        <v>0</v>
      </c>
      <c r="CD237" s="2">
        <v>14928.57</v>
      </c>
      <c r="CE237" s="2">
        <v>13726.21</v>
      </c>
      <c r="CF237" s="2">
        <v>14132.45</v>
      </c>
      <c r="CG237" s="2">
        <v>16804.349999999999</v>
      </c>
      <c r="CH237" s="4">
        <v>45327.530497685184</v>
      </c>
      <c r="CI237" s="4">
        <v>73415</v>
      </c>
    </row>
    <row r="238" spans="1:87" x14ac:dyDescent="0.35">
      <c r="A238" s="5">
        <v>302</v>
      </c>
      <c r="B238" s="3" t="s">
        <v>485</v>
      </c>
      <c r="C238" s="3" t="s">
        <v>486</v>
      </c>
      <c r="D238" s="2" t="s">
        <v>487</v>
      </c>
      <c r="E238" s="2">
        <v>9166</v>
      </c>
      <c r="F238" s="2">
        <v>9304</v>
      </c>
      <c r="G238" s="2">
        <v>9580</v>
      </c>
      <c r="H238" s="2">
        <v>11102</v>
      </c>
      <c r="I238" s="2">
        <v>1.0822000000000001</v>
      </c>
      <c r="J238" s="2">
        <v>9919</v>
      </c>
      <c r="K238" s="2">
        <v>10069</v>
      </c>
      <c r="L238" s="2">
        <v>10367</v>
      </c>
      <c r="M238" s="2">
        <v>12015</v>
      </c>
      <c r="N238" s="2">
        <v>1.1040000000000001</v>
      </c>
      <c r="O238" s="2">
        <v>1.026</v>
      </c>
      <c r="P238" s="2">
        <v>10951</v>
      </c>
      <c r="Q238" s="2">
        <v>12327</v>
      </c>
      <c r="R238" s="2">
        <v>37.04</v>
      </c>
      <c r="S238" s="2">
        <v>27.75</v>
      </c>
      <c r="T238" s="2">
        <v>20.13</v>
      </c>
      <c r="U238" s="2">
        <v>0</v>
      </c>
      <c r="V238" s="2">
        <v>84.92</v>
      </c>
      <c r="W238" s="2">
        <v>37.04</v>
      </c>
      <c r="X238" s="2">
        <v>27.75</v>
      </c>
      <c r="Y238" s="2">
        <v>20.13</v>
      </c>
      <c r="Z238" s="2">
        <v>36.270000000000003</v>
      </c>
      <c r="AA238" s="2">
        <v>121.19</v>
      </c>
      <c r="AB238" s="2">
        <v>405625</v>
      </c>
      <c r="AC238" s="2">
        <v>279415</v>
      </c>
      <c r="AD238" s="2">
        <v>208688</v>
      </c>
      <c r="AE238" s="2">
        <v>0</v>
      </c>
      <c r="AF238" s="2">
        <v>893728</v>
      </c>
      <c r="AG238" s="2">
        <v>0.50409999999999999</v>
      </c>
      <c r="AH238" s="2">
        <v>0.2</v>
      </c>
      <c r="AI238" s="2">
        <v>40895</v>
      </c>
      <c r="AJ238" s="2">
        <v>28171</v>
      </c>
      <c r="AK238" s="2">
        <v>21040</v>
      </c>
      <c r="AL238" s="2">
        <v>45077</v>
      </c>
      <c r="AM238" s="2">
        <v>135183</v>
      </c>
      <c r="AN238" s="2">
        <v>0.50409999999999999</v>
      </c>
      <c r="AO238" s="2">
        <v>0</v>
      </c>
      <c r="AP238" s="2">
        <v>0.65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1028911</v>
      </c>
      <c r="AW238" s="2">
        <v>879833</v>
      </c>
      <c r="AX238" s="2">
        <v>0</v>
      </c>
      <c r="AY238" s="2">
        <v>158150</v>
      </c>
      <c r="AZ238" s="2">
        <v>171150</v>
      </c>
      <c r="BA238" s="2">
        <v>0</v>
      </c>
      <c r="BB238" s="2">
        <v>0</v>
      </c>
      <c r="BC238" s="2">
        <v>0</v>
      </c>
      <c r="BD238" s="2">
        <v>2813</v>
      </c>
      <c r="BE238" s="2">
        <v>3044</v>
      </c>
      <c r="BF238" s="2">
        <v>6.59</v>
      </c>
      <c r="BG238" s="2">
        <v>20060</v>
      </c>
      <c r="BH238" s="2">
        <v>1071043</v>
      </c>
      <c r="BI238" s="2">
        <v>2099954</v>
      </c>
      <c r="BJ238" s="2">
        <v>0</v>
      </c>
      <c r="BK238" s="2">
        <v>2099954</v>
      </c>
      <c r="BL238" s="2">
        <v>1254451</v>
      </c>
      <c r="BM238" s="2">
        <v>845503</v>
      </c>
      <c r="BN238" s="2">
        <v>38156</v>
      </c>
      <c r="BO238" s="2">
        <v>807347</v>
      </c>
      <c r="BP238" s="2">
        <v>3470.66</v>
      </c>
      <c r="BQ238" s="2">
        <v>121.19</v>
      </c>
      <c r="BR238" s="2">
        <v>420609</v>
      </c>
      <c r="BS238" s="2">
        <v>779635</v>
      </c>
      <c r="BT238" s="2">
        <v>0</v>
      </c>
      <c r="BU238" s="2">
        <v>1254451</v>
      </c>
      <c r="BV238" s="2">
        <v>38156</v>
      </c>
      <c r="BW238" s="2">
        <v>0</v>
      </c>
      <c r="BX238" s="2">
        <v>563167</v>
      </c>
      <c r="BY238" s="2">
        <v>563167</v>
      </c>
      <c r="BZ238" s="2">
        <v>0</v>
      </c>
      <c r="CA238" s="2">
        <v>807347</v>
      </c>
      <c r="CB238" s="2" t="b">
        <v>0</v>
      </c>
      <c r="CC238" s="2">
        <v>0</v>
      </c>
      <c r="CD238" s="2">
        <v>12055.08</v>
      </c>
      <c r="CE238" s="2">
        <v>11084.16</v>
      </c>
      <c r="CF238" s="2">
        <v>11412.2</v>
      </c>
      <c r="CG238" s="2">
        <v>13569.81</v>
      </c>
      <c r="CH238" s="4">
        <v>45327.529895833337</v>
      </c>
      <c r="CI238" s="4">
        <v>73415</v>
      </c>
    </row>
    <row r="239" spans="1:87" x14ac:dyDescent="0.35">
      <c r="A239" s="5">
        <v>303</v>
      </c>
      <c r="B239" s="3" t="s">
        <v>485</v>
      </c>
      <c r="C239" s="3" t="s">
        <v>488</v>
      </c>
      <c r="D239" s="2" t="s">
        <v>489</v>
      </c>
      <c r="E239" s="2">
        <v>9166</v>
      </c>
      <c r="F239" s="2">
        <v>9304</v>
      </c>
      <c r="G239" s="2">
        <v>9580</v>
      </c>
      <c r="H239" s="2">
        <v>11102</v>
      </c>
      <c r="I239" s="2">
        <v>1.0822000000000001</v>
      </c>
      <c r="J239" s="2">
        <v>9919</v>
      </c>
      <c r="K239" s="2">
        <v>10069</v>
      </c>
      <c r="L239" s="2">
        <v>10367</v>
      </c>
      <c r="M239" s="2">
        <v>12015</v>
      </c>
      <c r="N239" s="2">
        <v>1.1040000000000001</v>
      </c>
      <c r="O239" s="2">
        <v>1.026</v>
      </c>
      <c r="P239" s="2">
        <v>10951</v>
      </c>
      <c r="Q239" s="2">
        <v>12327</v>
      </c>
      <c r="R239" s="2">
        <v>149.29</v>
      </c>
      <c r="S239" s="2">
        <v>112.74</v>
      </c>
      <c r="T239" s="2">
        <v>70.33</v>
      </c>
      <c r="U239" s="2">
        <v>0</v>
      </c>
      <c r="V239" s="2">
        <v>332.36</v>
      </c>
      <c r="W239" s="2">
        <v>149.29</v>
      </c>
      <c r="X239" s="2">
        <v>112.74</v>
      </c>
      <c r="Y239" s="2">
        <v>70.33</v>
      </c>
      <c r="Z239" s="2">
        <v>0</v>
      </c>
      <c r="AA239" s="2">
        <v>332.36</v>
      </c>
      <c r="AB239" s="2">
        <v>1634875</v>
      </c>
      <c r="AC239" s="2">
        <v>1135179</v>
      </c>
      <c r="AD239" s="2">
        <v>729111</v>
      </c>
      <c r="AE239" s="2">
        <v>0</v>
      </c>
      <c r="AF239" s="2">
        <v>3499165</v>
      </c>
      <c r="AG239" s="2">
        <v>0.43280000000000002</v>
      </c>
      <c r="AH239" s="2">
        <v>0.2</v>
      </c>
      <c r="AI239" s="2">
        <v>141515</v>
      </c>
      <c r="AJ239" s="2">
        <v>98261</v>
      </c>
      <c r="AK239" s="2">
        <v>63112</v>
      </c>
      <c r="AL239" s="2">
        <v>0</v>
      </c>
      <c r="AM239" s="2">
        <v>302888</v>
      </c>
      <c r="AN239" s="2">
        <v>0.43280000000000002</v>
      </c>
      <c r="AO239" s="2">
        <v>0</v>
      </c>
      <c r="AP239" s="2">
        <v>0.65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3802053</v>
      </c>
      <c r="AW239" s="2">
        <v>0</v>
      </c>
      <c r="AX239" s="2">
        <v>0</v>
      </c>
      <c r="AY239" s="2">
        <v>69592</v>
      </c>
      <c r="AZ239" s="2">
        <v>75312</v>
      </c>
      <c r="BA239" s="2">
        <v>0</v>
      </c>
      <c r="BB239" s="2">
        <v>0</v>
      </c>
      <c r="BC239" s="2">
        <v>0</v>
      </c>
      <c r="BD239" s="2">
        <v>2813</v>
      </c>
      <c r="BE239" s="2">
        <v>3044</v>
      </c>
      <c r="BF239" s="2">
        <v>10.59</v>
      </c>
      <c r="BG239" s="2">
        <v>32236</v>
      </c>
      <c r="BH239" s="2">
        <v>107548</v>
      </c>
      <c r="BI239" s="2">
        <v>3909601</v>
      </c>
      <c r="BJ239" s="2">
        <v>0</v>
      </c>
      <c r="BK239" s="2">
        <v>3909601</v>
      </c>
      <c r="BL239" s="2">
        <v>403377</v>
      </c>
      <c r="BM239" s="2">
        <v>3506224</v>
      </c>
      <c r="BN239" s="2">
        <v>1080509</v>
      </c>
      <c r="BO239" s="2">
        <v>2425715</v>
      </c>
      <c r="BP239" s="2">
        <v>4985.3999999999996</v>
      </c>
      <c r="BQ239" s="2">
        <v>332.36</v>
      </c>
      <c r="BR239" s="2">
        <v>1656948</v>
      </c>
      <c r="BS239" s="2">
        <v>0</v>
      </c>
      <c r="BT239" s="2">
        <v>0</v>
      </c>
      <c r="BU239" s="2">
        <v>403377</v>
      </c>
      <c r="BV239" s="2">
        <v>1080509</v>
      </c>
      <c r="BW239" s="2">
        <v>173062</v>
      </c>
      <c r="BX239" s="2">
        <v>353448</v>
      </c>
      <c r="BY239" s="2">
        <v>526510</v>
      </c>
      <c r="BZ239" s="2">
        <v>0</v>
      </c>
      <c r="CA239" s="2">
        <v>2425715</v>
      </c>
      <c r="CB239" s="2" t="b">
        <v>0</v>
      </c>
      <c r="CC239" s="2">
        <v>0</v>
      </c>
      <c r="CD239" s="2">
        <v>11898.92</v>
      </c>
      <c r="CE239" s="2">
        <v>10940.57</v>
      </c>
      <c r="CF239" s="2">
        <v>11264.37</v>
      </c>
      <c r="CG239" s="2">
        <v>13394.03</v>
      </c>
      <c r="CH239" s="4">
        <v>45327.530115740738</v>
      </c>
      <c r="CI239" s="4">
        <v>73415</v>
      </c>
    </row>
    <row r="240" spans="1:87" x14ac:dyDescent="0.35">
      <c r="A240" s="5">
        <v>304</v>
      </c>
      <c r="B240" s="3" t="s">
        <v>485</v>
      </c>
      <c r="C240" s="3" t="s">
        <v>490</v>
      </c>
      <c r="D240" s="2" t="s">
        <v>491</v>
      </c>
      <c r="E240" s="2">
        <v>9166</v>
      </c>
      <c r="F240" s="2">
        <v>9304</v>
      </c>
      <c r="G240" s="2">
        <v>9580</v>
      </c>
      <c r="H240" s="2">
        <v>11102</v>
      </c>
      <c r="I240" s="2">
        <v>1.0822000000000001</v>
      </c>
      <c r="J240" s="2">
        <v>9919</v>
      </c>
      <c r="K240" s="2">
        <v>10069</v>
      </c>
      <c r="L240" s="2">
        <v>10367</v>
      </c>
      <c r="M240" s="2">
        <v>12015</v>
      </c>
      <c r="N240" s="2">
        <v>1.1040000000000001</v>
      </c>
      <c r="O240" s="2">
        <v>1.026</v>
      </c>
      <c r="P240" s="2">
        <v>10951</v>
      </c>
      <c r="Q240" s="2">
        <v>12327</v>
      </c>
      <c r="R240" s="2">
        <v>100.92</v>
      </c>
      <c r="S240" s="2">
        <v>60.66</v>
      </c>
      <c r="T240" s="2">
        <v>33.950000000000003</v>
      </c>
      <c r="U240" s="2">
        <v>0</v>
      </c>
      <c r="V240" s="2">
        <v>195.53</v>
      </c>
      <c r="W240" s="2">
        <v>100.92</v>
      </c>
      <c r="X240" s="2">
        <v>60.66</v>
      </c>
      <c r="Y240" s="2">
        <v>33.950000000000003</v>
      </c>
      <c r="Z240" s="2">
        <v>0</v>
      </c>
      <c r="AA240" s="2">
        <v>195.53</v>
      </c>
      <c r="AB240" s="2">
        <v>1105175</v>
      </c>
      <c r="AC240" s="2">
        <v>610786</v>
      </c>
      <c r="AD240" s="2">
        <v>351960</v>
      </c>
      <c r="AE240" s="2">
        <v>0</v>
      </c>
      <c r="AF240" s="2">
        <v>2067921</v>
      </c>
      <c r="AG240" s="2">
        <v>0.54830000000000001</v>
      </c>
      <c r="AH240" s="2">
        <v>0.2</v>
      </c>
      <c r="AI240" s="2">
        <v>121193</v>
      </c>
      <c r="AJ240" s="2">
        <v>66979</v>
      </c>
      <c r="AK240" s="2">
        <v>38596</v>
      </c>
      <c r="AL240" s="2">
        <v>0</v>
      </c>
      <c r="AM240" s="2">
        <v>226768</v>
      </c>
      <c r="AN240" s="2">
        <v>0.54830000000000001</v>
      </c>
      <c r="AO240" s="2">
        <v>0</v>
      </c>
      <c r="AP240" s="2">
        <v>0.65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2294689</v>
      </c>
      <c r="AW240" s="2">
        <v>0</v>
      </c>
      <c r="AX240" s="2">
        <v>12363</v>
      </c>
      <c r="AY240" s="2">
        <v>20880</v>
      </c>
      <c r="AZ240" s="2">
        <v>22596</v>
      </c>
      <c r="BA240" s="2">
        <v>0</v>
      </c>
      <c r="BB240" s="2">
        <v>0</v>
      </c>
      <c r="BC240" s="2">
        <v>0</v>
      </c>
      <c r="BD240" s="2">
        <v>2813</v>
      </c>
      <c r="BE240" s="2">
        <v>3044</v>
      </c>
      <c r="BF240" s="2">
        <v>10.28</v>
      </c>
      <c r="BG240" s="2">
        <v>31292</v>
      </c>
      <c r="BH240" s="2">
        <v>66251</v>
      </c>
      <c r="BI240" s="2">
        <v>2360940</v>
      </c>
      <c r="BJ240" s="2">
        <v>0</v>
      </c>
      <c r="BK240" s="2">
        <v>2360940</v>
      </c>
      <c r="BL240" s="2">
        <v>286246</v>
      </c>
      <c r="BM240" s="2">
        <v>2074694</v>
      </c>
      <c r="BN240" s="2">
        <v>639925</v>
      </c>
      <c r="BO240" s="2">
        <v>1434769</v>
      </c>
      <c r="BP240" s="2">
        <v>5018.7700000000004</v>
      </c>
      <c r="BQ240" s="2">
        <v>195.53</v>
      </c>
      <c r="BR240" s="2">
        <v>981320</v>
      </c>
      <c r="BS240" s="2">
        <v>0</v>
      </c>
      <c r="BT240" s="2">
        <v>0</v>
      </c>
      <c r="BU240" s="2">
        <v>286246</v>
      </c>
      <c r="BV240" s="2">
        <v>639925</v>
      </c>
      <c r="BW240" s="2">
        <v>55149</v>
      </c>
      <c r="BX240" s="2">
        <v>198918</v>
      </c>
      <c r="BY240" s="2">
        <v>254067</v>
      </c>
      <c r="BZ240" s="2">
        <v>0</v>
      </c>
      <c r="CA240" s="2">
        <v>1434769</v>
      </c>
      <c r="CB240" s="2" t="b">
        <v>0</v>
      </c>
      <c r="CC240" s="2">
        <v>0</v>
      </c>
      <c r="CD240" s="2">
        <v>12151.89</v>
      </c>
      <c r="CE240" s="2">
        <v>11173.17</v>
      </c>
      <c r="CF240" s="2">
        <v>11503.85</v>
      </c>
      <c r="CG240" s="2">
        <v>13678.78</v>
      </c>
      <c r="CH240" s="4">
        <v>45327.530127314814</v>
      </c>
      <c r="CI240" s="4">
        <v>73415</v>
      </c>
    </row>
    <row r="241" spans="1:87" x14ac:dyDescent="0.35">
      <c r="A241" s="5">
        <v>305</v>
      </c>
      <c r="B241" s="3" t="s">
        <v>485</v>
      </c>
      <c r="C241" s="3" t="s">
        <v>492</v>
      </c>
      <c r="D241" s="2" t="s">
        <v>493</v>
      </c>
      <c r="E241" s="2">
        <v>9166</v>
      </c>
      <c r="F241" s="2">
        <v>9304</v>
      </c>
      <c r="G241" s="2">
        <v>9580</v>
      </c>
      <c r="H241" s="2">
        <v>11102</v>
      </c>
      <c r="I241" s="2">
        <v>1.0822000000000001</v>
      </c>
      <c r="J241" s="2">
        <v>9919</v>
      </c>
      <c r="K241" s="2">
        <v>10069</v>
      </c>
      <c r="L241" s="2">
        <v>10367</v>
      </c>
      <c r="M241" s="2">
        <v>12015</v>
      </c>
      <c r="N241" s="2">
        <v>1.1040000000000001</v>
      </c>
      <c r="O241" s="2">
        <v>1.026</v>
      </c>
      <c r="P241" s="2">
        <v>10951</v>
      </c>
      <c r="Q241" s="2">
        <v>12327</v>
      </c>
      <c r="R241" s="2">
        <v>0</v>
      </c>
      <c r="S241" s="2">
        <v>0</v>
      </c>
      <c r="T241" s="2">
        <v>0</v>
      </c>
      <c r="U241" s="2">
        <v>791.49</v>
      </c>
      <c r="V241" s="2">
        <v>791.49</v>
      </c>
      <c r="W241" s="2">
        <v>0</v>
      </c>
      <c r="X241" s="2">
        <v>0</v>
      </c>
      <c r="Y241" s="2">
        <v>0</v>
      </c>
      <c r="Z241" s="2">
        <v>791.49</v>
      </c>
      <c r="AA241" s="2">
        <v>791.49</v>
      </c>
      <c r="AB241" s="2">
        <v>0</v>
      </c>
      <c r="AC241" s="2">
        <v>0</v>
      </c>
      <c r="AD241" s="2">
        <v>0</v>
      </c>
      <c r="AE241" s="2">
        <v>9756697</v>
      </c>
      <c r="AF241" s="2">
        <v>9756697</v>
      </c>
      <c r="AG241" s="2">
        <v>0.377</v>
      </c>
      <c r="AH241" s="2">
        <v>0.2</v>
      </c>
      <c r="AI241" s="2">
        <v>0</v>
      </c>
      <c r="AJ241" s="2">
        <v>0</v>
      </c>
      <c r="AK241" s="2">
        <v>0</v>
      </c>
      <c r="AL241" s="2">
        <v>735655</v>
      </c>
      <c r="AM241" s="2">
        <v>735655</v>
      </c>
      <c r="AN241" s="2">
        <v>0.377</v>
      </c>
      <c r="AO241" s="2">
        <v>0</v>
      </c>
      <c r="AP241" s="2">
        <v>0.65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10492352</v>
      </c>
      <c r="AW241" s="2">
        <v>0</v>
      </c>
      <c r="AX241" s="2">
        <v>6494</v>
      </c>
      <c r="AY241" s="2">
        <v>154078</v>
      </c>
      <c r="AZ241" s="2">
        <v>166743</v>
      </c>
      <c r="BA241" s="2">
        <v>154980</v>
      </c>
      <c r="BB241" s="2">
        <v>167719</v>
      </c>
      <c r="BC241" s="2">
        <v>0</v>
      </c>
      <c r="BD241" s="2">
        <v>2813</v>
      </c>
      <c r="BE241" s="2">
        <v>3044</v>
      </c>
      <c r="BF241" s="2">
        <v>0</v>
      </c>
      <c r="BG241" s="2">
        <v>0</v>
      </c>
      <c r="BH241" s="2">
        <v>340956</v>
      </c>
      <c r="BI241" s="2">
        <v>10833308</v>
      </c>
      <c r="BJ241" s="2">
        <v>0</v>
      </c>
      <c r="BK241" s="2">
        <v>10833308</v>
      </c>
      <c r="BL241" s="2">
        <v>3815717</v>
      </c>
      <c r="BM241" s="2">
        <v>7017591</v>
      </c>
      <c r="BN241" s="2">
        <v>2681157</v>
      </c>
      <c r="BO241" s="2">
        <v>4336434</v>
      </c>
      <c r="BP241" s="2">
        <v>6137.66</v>
      </c>
      <c r="BQ241" s="2">
        <v>791.49</v>
      </c>
      <c r="BR241" s="2">
        <v>4857897</v>
      </c>
      <c r="BS241" s="2">
        <v>0</v>
      </c>
      <c r="BT241" s="2">
        <v>0</v>
      </c>
      <c r="BU241" s="2">
        <v>3815717</v>
      </c>
      <c r="BV241" s="2">
        <v>2681157</v>
      </c>
      <c r="BW241" s="2">
        <v>0</v>
      </c>
      <c r="BX241" s="2">
        <v>1037247</v>
      </c>
      <c r="BY241" s="2">
        <v>1037247</v>
      </c>
      <c r="BZ241" s="2">
        <v>0</v>
      </c>
      <c r="CA241" s="2">
        <v>4336434</v>
      </c>
      <c r="CB241" s="2" t="b">
        <v>0</v>
      </c>
      <c r="CC241" s="2">
        <v>0</v>
      </c>
      <c r="CD241" s="2">
        <v>11776.71</v>
      </c>
      <c r="CE241" s="2">
        <v>10828.2</v>
      </c>
      <c r="CF241" s="2">
        <v>11148.67</v>
      </c>
      <c r="CG241" s="2">
        <v>13256.46</v>
      </c>
      <c r="CH241" s="4">
        <v>45327.530162037037</v>
      </c>
      <c r="CI241" s="4">
        <v>73415</v>
      </c>
    </row>
    <row r="242" spans="1:87" x14ac:dyDescent="0.35">
      <c r="A242" s="5">
        <v>306</v>
      </c>
      <c r="B242" s="3" t="s">
        <v>485</v>
      </c>
      <c r="C242" s="3" t="s">
        <v>494</v>
      </c>
      <c r="D242" s="2" t="s">
        <v>495</v>
      </c>
      <c r="E242" s="2">
        <v>9166</v>
      </c>
      <c r="F242" s="2">
        <v>9304</v>
      </c>
      <c r="G242" s="2">
        <v>9580</v>
      </c>
      <c r="H242" s="2">
        <v>11102</v>
      </c>
      <c r="I242" s="2">
        <v>1.0822000000000001</v>
      </c>
      <c r="J242" s="2">
        <v>9919</v>
      </c>
      <c r="K242" s="2">
        <v>10069</v>
      </c>
      <c r="L242" s="2">
        <v>10367</v>
      </c>
      <c r="M242" s="2">
        <v>12015</v>
      </c>
      <c r="N242" s="2">
        <v>1.1040000000000001</v>
      </c>
      <c r="O242" s="2">
        <v>1.026</v>
      </c>
      <c r="P242" s="2">
        <v>10951</v>
      </c>
      <c r="Q242" s="2">
        <v>12327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4.5599999999999996</v>
      </c>
      <c r="X242" s="2">
        <v>3.32</v>
      </c>
      <c r="Y242" s="2">
        <v>0.78</v>
      </c>
      <c r="Z242" s="2">
        <v>0</v>
      </c>
      <c r="AA242" s="2">
        <v>8.66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0.96550000000000002</v>
      </c>
      <c r="AH242" s="2">
        <v>0.2</v>
      </c>
      <c r="AI242" s="2">
        <v>9643</v>
      </c>
      <c r="AJ242" s="2">
        <v>6455</v>
      </c>
      <c r="AK242" s="2">
        <v>1561</v>
      </c>
      <c r="AL242" s="2">
        <v>0</v>
      </c>
      <c r="AM242" s="2">
        <v>17659</v>
      </c>
      <c r="AN242" s="2">
        <v>0.96550000000000002</v>
      </c>
      <c r="AO242" s="2">
        <v>0.41549999999999998</v>
      </c>
      <c r="AP242" s="2">
        <v>0.65</v>
      </c>
      <c r="AQ242" s="2">
        <v>13487</v>
      </c>
      <c r="AR242" s="2">
        <v>9028</v>
      </c>
      <c r="AS242" s="2">
        <v>2184</v>
      </c>
      <c r="AT242" s="2">
        <v>0</v>
      </c>
      <c r="AU242" s="2">
        <v>24699</v>
      </c>
      <c r="AV242" s="2">
        <v>42358</v>
      </c>
      <c r="AW242" s="2">
        <v>273163</v>
      </c>
      <c r="AX242" s="2">
        <v>0</v>
      </c>
      <c r="AY242" s="2">
        <v>29914</v>
      </c>
      <c r="AZ242" s="2">
        <v>32373</v>
      </c>
      <c r="BA242" s="2">
        <v>0</v>
      </c>
      <c r="BB242" s="2">
        <v>0</v>
      </c>
      <c r="BC242" s="2">
        <v>0</v>
      </c>
      <c r="BD242" s="2">
        <v>2813</v>
      </c>
      <c r="BE242" s="2">
        <v>3044</v>
      </c>
      <c r="BF242" s="2">
        <v>0</v>
      </c>
      <c r="BG242" s="2">
        <v>0</v>
      </c>
      <c r="BH242" s="2">
        <v>305536</v>
      </c>
      <c r="BI242" s="2">
        <v>347894</v>
      </c>
      <c r="BJ242" s="2">
        <v>0</v>
      </c>
      <c r="BK242" s="2">
        <v>347894</v>
      </c>
      <c r="BL242" s="2">
        <v>78718</v>
      </c>
      <c r="BM242" s="2">
        <v>269176</v>
      </c>
      <c r="BN242" s="2">
        <v>80112</v>
      </c>
      <c r="BO242" s="2">
        <v>189064</v>
      </c>
      <c r="BP242" s="2">
        <v>536.33000000000004</v>
      </c>
      <c r="BQ242" s="2">
        <v>8.66</v>
      </c>
      <c r="BR242" s="2">
        <v>4645</v>
      </c>
      <c r="BS242" s="2">
        <v>118335</v>
      </c>
      <c r="BT242" s="2">
        <v>0</v>
      </c>
      <c r="BU242" s="2">
        <v>78718</v>
      </c>
      <c r="BV242" s="2">
        <v>80112</v>
      </c>
      <c r="BW242" s="2">
        <v>0</v>
      </c>
      <c r="BX242" s="2">
        <v>147579</v>
      </c>
      <c r="BY242" s="2">
        <v>147579</v>
      </c>
      <c r="BZ242" s="2">
        <v>0</v>
      </c>
      <c r="CA242" s="2">
        <v>189064</v>
      </c>
      <c r="CB242" s="2" t="b">
        <v>0</v>
      </c>
      <c r="CC242" s="2">
        <v>0</v>
      </c>
      <c r="CD242" s="2">
        <v>16023.23</v>
      </c>
      <c r="CE242" s="2">
        <v>14732.71</v>
      </c>
      <c r="CF242" s="2">
        <v>15168.74</v>
      </c>
      <c r="CG242" s="2">
        <v>18036.560000000001</v>
      </c>
      <c r="CH242" s="4">
        <v>45327.530347222222</v>
      </c>
      <c r="CI242" s="4">
        <v>73415</v>
      </c>
    </row>
    <row r="243" spans="1:87" x14ac:dyDescent="0.35">
      <c r="A243" s="5">
        <v>307</v>
      </c>
      <c r="B243" s="3" t="s">
        <v>485</v>
      </c>
      <c r="C243" s="3" t="s">
        <v>496</v>
      </c>
      <c r="D243" s="2" t="s">
        <v>497</v>
      </c>
      <c r="E243" s="2">
        <v>9166</v>
      </c>
      <c r="F243" s="2">
        <v>9304</v>
      </c>
      <c r="G243" s="2">
        <v>9580</v>
      </c>
      <c r="H243" s="2">
        <v>11102</v>
      </c>
      <c r="I243" s="2">
        <v>1.0822000000000001</v>
      </c>
      <c r="J243" s="2">
        <v>9919</v>
      </c>
      <c r="K243" s="2">
        <v>10069</v>
      </c>
      <c r="L243" s="2">
        <v>10367</v>
      </c>
      <c r="M243" s="2">
        <v>12015</v>
      </c>
      <c r="N243" s="2">
        <v>1.1040000000000001</v>
      </c>
      <c r="O243" s="2">
        <v>1.026</v>
      </c>
      <c r="P243" s="2">
        <v>10951</v>
      </c>
      <c r="Q243" s="2">
        <v>12327</v>
      </c>
      <c r="R243" s="2">
        <v>84.13</v>
      </c>
      <c r="S243" s="2">
        <v>65.650000000000006</v>
      </c>
      <c r="T243" s="2">
        <v>42.2</v>
      </c>
      <c r="U243" s="2">
        <v>0</v>
      </c>
      <c r="V243" s="2">
        <v>191.98</v>
      </c>
      <c r="W243" s="2">
        <v>84.13</v>
      </c>
      <c r="X243" s="2">
        <v>65.650000000000006</v>
      </c>
      <c r="Y243" s="2">
        <v>42.2</v>
      </c>
      <c r="Z243" s="2">
        <v>0</v>
      </c>
      <c r="AA243" s="2">
        <v>191.98</v>
      </c>
      <c r="AB243" s="2">
        <v>921308</v>
      </c>
      <c r="AC243" s="2">
        <v>661030</v>
      </c>
      <c r="AD243" s="2">
        <v>437487</v>
      </c>
      <c r="AE243" s="2">
        <v>0</v>
      </c>
      <c r="AF243" s="2">
        <v>2019825</v>
      </c>
      <c r="AG243" s="2">
        <v>0.17050000000000001</v>
      </c>
      <c r="AH243" s="2">
        <v>0.2</v>
      </c>
      <c r="AI243" s="2">
        <v>31417</v>
      </c>
      <c r="AJ243" s="2">
        <v>22541</v>
      </c>
      <c r="AK243" s="2">
        <v>14918</v>
      </c>
      <c r="AL243" s="2">
        <v>0</v>
      </c>
      <c r="AM243" s="2">
        <v>68876</v>
      </c>
      <c r="AN243" s="2">
        <v>0.17050000000000001</v>
      </c>
      <c r="AO243" s="2">
        <v>0</v>
      </c>
      <c r="AP243" s="2">
        <v>0.65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2088701</v>
      </c>
      <c r="AW243" s="2">
        <v>0</v>
      </c>
      <c r="AX243" s="2">
        <v>11981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2813</v>
      </c>
      <c r="BE243" s="2">
        <v>3044</v>
      </c>
      <c r="BF243" s="2">
        <v>5.66</v>
      </c>
      <c r="BG243" s="2">
        <v>17229</v>
      </c>
      <c r="BH243" s="2">
        <v>29210</v>
      </c>
      <c r="BI243" s="2">
        <v>2117911</v>
      </c>
      <c r="BJ243" s="2">
        <v>0</v>
      </c>
      <c r="BK243" s="2">
        <v>2117911</v>
      </c>
      <c r="BL243" s="2">
        <v>130699</v>
      </c>
      <c r="BM243" s="2">
        <v>1987212</v>
      </c>
      <c r="BN243" s="2">
        <v>620045</v>
      </c>
      <c r="BO243" s="2">
        <v>1367167</v>
      </c>
      <c r="BP243" s="2">
        <v>4952.8100000000004</v>
      </c>
      <c r="BQ243" s="2">
        <v>191.98</v>
      </c>
      <c r="BR243" s="2">
        <v>950840</v>
      </c>
      <c r="BS243" s="2">
        <v>0</v>
      </c>
      <c r="BT243" s="2">
        <v>0</v>
      </c>
      <c r="BU243" s="2">
        <v>130699</v>
      </c>
      <c r="BV243" s="2">
        <v>620045</v>
      </c>
      <c r="BW243" s="2">
        <v>200096</v>
      </c>
      <c r="BX243" s="2">
        <v>175874</v>
      </c>
      <c r="BY243" s="2">
        <v>375970</v>
      </c>
      <c r="BZ243" s="2">
        <v>0</v>
      </c>
      <c r="CA243" s="2">
        <v>1367167</v>
      </c>
      <c r="CB243" s="2" t="b">
        <v>0</v>
      </c>
      <c r="CC243" s="2">
        <v>0</v>
      </c>
      <c r="CD243" s="2">
        <v>11324.43</v>
      </c>
      <c r="CE243" s="2">
        <v>10412.35</v>
      </c>
      <c r="CF243" s="2">
        <v>10720.51</v>
      </c>
      <c r="CG243" s="2">
        <v>12747.35</v>
      </c>
      <c r="CH243" s="4">
        <v>45327.530358796299</v>
      </c>
      <c r="CI243" s="4">
        <v>73415</v>
      </c>
    </row>
    <row r="244" spans="1:87" x14ac:dyDescent="0.35">
      <c r="A244" s="5">
        <v>308</v>
      </c>
      <c r="B244" s="3" t="s">
        <v>485</v>
      </c>
      <c r="C244" s="3" t="s">
        <v>498</v>
      </c>
      <c r="D244" s="2" t="s">
        <v>499</v>
      </c>
      <c r="E244" s="2">
        <v>9166</v>
      </c>
      <c r="F244" s="2">
        <v>9304</v>
      </c>
      <c r="G244" s="2">
        <v>9580</v>
      </c>
      <c r="H244" s="2">
        <v>11102</v>
      </c>
      <c r="I244" s="2">
        <v>1.0822000000000001</v>
      </c>
      <c r="J244" s="2">
        <v>9919</v>
      </c>
      <c r="K244" s="2">
        <v>10069</v>
      </c>
      <c r="L244" s="2">
        <v>10367</v>
      </c>
      <c r="M244" s="2">
        <v>12015</v>
      </c>
      <c r="N244" s="2">
        <v>1.1040000000000001</v>
      </c>
      <c r="O244" s="2">
        <v>1.026</v>
      </c>
      <c r="P244" s="2">
        <v>10951</v>
      </c>
      <c r="Q244" s="2">
        <v>12327</v>
      </c>
      <c r="R244" s="2">
        <v>112.03</v>
      </c>
      <c r="S244" s="2">
        <v>71.84</v>
      </c>
      <c r="T244" s="2">
        <v>49.48</v>
      </c>
      <c r="U244" s="2">
        <v>0</v>
      </c>
      <c r="V244" s="2">
        <v>233.35</v>
      </c>
      <c r="W244" s="2">
        <v>112.03</v>
      </c>
      <c r="X244" s="2">
        <v>71.84</v>
      </c>
      <c r="Y244" s="2">
        <v>49.48</v>
      </c>
      <c r="Z244" s="2">
        <v>0</v>
      </c>
      <c r="AA244" s="2">
        <v>233.35</v>
      </c>
      <c r="AB244" s="2">
        <v>1226841</v>
      </c>
      <c r="AC244" s="2">
        <v>723357</v>
      </c>
      <c r="AD244" s="2">
        <v>512959</v>
      </c>
      <c r="AE244" s="2">
        <v>0</v>
      </c>
      <c r="AF244" s="2">
        <v>2463157</v>
      </c>
      <c r="AG244" s="2">
        <v>0.61619999999999997</v>
      </c>
      <c r="AH244" s="2">
        <v>0.2</v>
      </c>
      <c r="AI244" s="2">
        <v>151196</v>
      </c>
      <c r="AJ244" s="2">
        <v>89147</v>
      </c>
      <c r="AK244" s="2">
        <v>63217</v>
      </c>
      <c r="AL244" s="2">
        <v>0</v>
      </c>
      <c r="AM244" s="2">
        <v>303560</v>
      </c>
      <c r="AN244" s="2">
        <v>0.61619999999999997</v>
      </c>
      <c r="AO244" s="2">
        <v>6.6199999999999995E-2</v>
      </c>
      <c r="AP244" s="2">
        <v>0.65</v>
      </c>
      <c r="AQ244" s="2">
        <v>52791</v>
      </c>
      <c r="AR244" s="2">
        <v>31126</v>
      </c>
      <c r="AS244" s="2">
        <v>22073</v>
      </c>
      <c r="AT244" s="2">
        <v>0</v>
      </c>
      <c r="AU244" s="2">
        <v>105990</v>
      </c>
      <c r="AV244" s="2">
        <v>2872707</v>
      </c>
      <c r="AW244" s="2">
        <v>0</v>
      </c>
      <c r="AX244" s="2">
        <v>3447</v>
      </c>
      <c r="AY244" s="2">
        <v>93212</v>
      </c>
      <c r="AZ244" s="2">
        <v>100874</v>
      </c>
      <c r="BA244" s="2">
        <v>0</v>
      </c>
      <c r="BB244" s="2">
        <v>0</v>
      </c>
      <c r="BC244" s="2">
        <v>0</v>
      </c>
      <c r="BD244" s="2">
        <v>2813</v>
      </c>
      <c r="BE244" s="2">
        <v>3044</v>
      </c>
      <c r="BF244" s="2">
        <v>12.49</v>
      </c>
      <c r="BG244" s="2">
        <v>38020</v>
      </c>
      <c r="BH244" s="2">
        <v>142341</v>
      </c>
      <c r="BI244" s="2">
        <v>3015048</v>
      </c>
      <c r="BJ244" s="2">
        <v>0</v>
      </c>
      <c r="BK244" s="2">
        <v>3015048</v>
      </c>
      <c r="BL244" s="2">
        <v>535242</v>
      </c>
      <c r="BM244" s="2">
        <v>2479806</v>
      </c>
      <c r="BN244" s="2">
        <v>761463</v>
      </c>
      <c r="BO244" s="2">
        <v>1718343</v>
      </c>
      <c r="BP244" s="2">
        <v>5004.09</v>
      </c>
      <c r="BQ244" s="2">
        <v>233.35</v>
      </c>
      <c r="BR244" s="2">
        <v>1167704</v>
      </c>
      <c r="BS244" s="2">
        <v>0</v>
      </c>
      <c r="BT244" s="2">
        <v>0</v>
      </c>
      <c r="BU244" s="2">
        <v>535242</v>
      </c>
      <c r="BV244" s="2">
        <v>761463</v>
      </c>
      <c r="BW244" s="2">
        <v>0</v>
      </c>
      <c r="BX244" s="2">
        <v>279835</v>
      </c>
      <c r="BY244" s="2">
        <v>279835</v>
      </c>
      <c r="BZ244" s="2">
        <v>0</v>
      </c>
      <c r="CA244" s="2">
        <v>1718343</v>
      </c>
      <c r="CB244" s="2" t="b">
        <v>0</v>
      </c>
      <c r="CC244" s="2">
        <v>0</v>
      </c>
      <c r="CD244" s="2">
        <v>12771.82</v>
      </c>
      <c r="CE244" s="2">
        <v>11743.17</v>
      </c>
      <c r="CF244" s="2">
        <v>12090.72</v>
      </c>
      <c r="CG244" s="2">
        <v>14376.61</v>
      </c>
      <c r="CH244" s="4">
        <v>45327.530428240738</v>
      </c>
      <c r="CI244" s="4">
        <v>73415</v>
      </c>
    </row>
    <row r="245" spans="1:87" x14ac:dyDescent="0.35">
      <c r="A245" s="5">
        <v>309</v>
      </c>
      <c r="B245" s="3" t="s">
        <v>485</v>
      </c>
      <c r="C245" s="3" t="s">
        <v>500</v>
      </c>
      <c r="D245" s="2" t="s">
        <v>501</v>
      </c>
      <c r="E245" s="2">
        <v>9166</v>
      </c>
      <c r="F245" s="2">
        <v>9304</v>
      </c>
      <c r="G245" s="2">
        <v>9580</v>
      </c>
      <c r="H245" s="2">
        <v>11102</v>
      </c>
      <c r="I245" s="2">
        <v>1.0822000000000001</v>
      </c>
      <c r="J245" s="2">
        <v>9919</v>
      </c>
      <c r="K245" s="2">
        <v>10069</v>
      </c>
      <c r="L245" s="2">
        <v>10367</v>
      </c>
      <c r="M245" s="2">
        <v>12015</v>
      </c>
      <c r="N245" s="2">
        <v>1.1040000000000001</v>
      </c>
      <c r="O245" s="2">
        <v>1.026</v>
      </c>
      <c r="P245" s="2">
        <v>10951</v>
      </c>
      <c r="Q245" s="2">
        <v>12327</v>
      </c>
      <c r="R245" s="2">
        <v>485.21</v>
      </c>
      <c r="S245" s="2">
        <v>317.49</v>
      </c>
      <c r="T245" s="2">
        <v>194.81</v>
      </c>
      <c r="U245" s="2">
        <v>0</v>
      </c>
      <c r="V245" s="2">
        <v>997.51</v>
      </c>
      <c r="W245" s="2">
        <v>485.21</v>
      </c>
      <c r="X245" s="2">
        <v>317.49</v>
      </c>
      <c r="Y245" s="2">
        <v>194.81</v>
      </c>
      <c r="Z245" s="2">
        <v>0</v>
      </c>
      <c r="AA245" s="2">
        <v>997.51</v>
      </c>
      <c r="AB245" s="2">
        <v>5313535</v>
      </c>
      <c r="AC245" s="2">
        <v>3196807</v>
      </c>
      <c r="AD245" s="2">
        <v>2019595</v>
      </c>
      <c r="AE245" s="2">
        <v>0</v>
      </c>
      <c r="AF245" s="2">
        <v>10529937</v>
      </c>
      <c r="AG245" s="2">
        <v>0.65959999999999996</v>
      </c>
      <c r="AH245" s="2">
        <v>0.2</v>
      </c>
      <c r="AI245" s="2">
        <v>700961</v>
      </c>
      <c r="AJ245" s="2">
        <v>421723</v>
      </c>
      <c r="AK245" s="2">
        <v>266425</v>
      </c>
      <c r="AL245" s="2">
        <v>0</v>
      </c>
      <c r="AM245" s="2">
        <v>1389109</v>
      </c>
      <c r="AN245" s="2">
        <v>0.65959999999999996</v>
      </c>
      <c r="AO245" s="2">
        <v>0.1096</v>
      </c>
      <c r="AP245" s="2">
        <v>0.65</v>
      </c>
      <c r="AQ245" s="2">
        <v>378536</v>
      </c>
      <c r="AR245" s="2">
        <v>227741</v>
      </c>
      <c r="AS245" s="2">
        <v>143876</v>
      </c>
      <c r="AT245" s="2">
        <v>0</v>
      </c>
      <c r="AU245" s="2">
        <v>750153</v>
      </c>
      <c r="AV245" s="2">
        <v>12669199</v>
      </c>
      <c r="AW245" s="2">
        <v>0</v>
      </c>
      <c r="AX245" s="2">
        <v>77154</v>
      </c>
      <c r="AY245" s="2">
        <v>97082</v>
      </c>
      <c r="AZ245" s="2">
        <v>105062</v>
      </c>
      <c r="BA245" s="2">
        <v>0</v>
      </c>
      <c r="BB245" s="2">
        <v>0</v>
      </c>
      <c r="BC245" s="2">
        <v>0</v>
      </c>
      <c r="BD245" s="2">
        <v>2813</v>
      </c>
      <c r="BE245" s="2">
        <v>3044</v>
      </c>
      <c r="BF245" s="2">
        <v>36.71</v>
      </c>
      <c r="BG245" s="2">
        <v>111745</v>
      </c>
      <c r="BH245" s="2">
        <v>293961</v>
      </c>
      <c r="BI245" s="2">
        <v>12963160</v>
      </c>
      <c r="BJ245" s="2">
        <v>0</v>
      </c>
      <c r="BK245" s="2">
        <v>12963160</v>
      </c>
      <c r="BL245" s="2">
        <v>2450410</v>
      </c>
      <c r="BM245" s="2">
        <v>10512750</v>
      </c>
      <c r="BN245" s="2">
        <v>3293818</v>
      </c>
      <c r="BO245" s="2">
        <v>7218932</v>
      </c>
      <c r="BP245" s="2">
        <v>5063.6899999999996</v>
      </c>
      <c r="BQ245" s="2">
        <v>997.51</v>
      </c>
      <c r="BR245" s="2">
        <v>5051081</v>
      </c>
      <c r="BS245" s="2">
        <v>0</v>
      </c>
      <c r="BT245" s="2">
        <v>0</v>
      </c>
      <c r="BU245" s="2">
        <v>2450410</v>
      </c>
      <c r="BV245" s="2">
        <v>3293818</v>
      </c>
      <c r="BW245" s="2">
        <v>0</v>
      </c>
      <c r="BX245" s="2">
        <v>1099053</v>
      </c>
      <c r="BY245" s="2">
        <v>1099053</v>
      </c>
      <c r="BZ245" s="2">
        <v>0</v>
      </c>
      <c r="CA245" s="2">
        <v>7218932</v>
      </c>
      <c r="CB245" s="2" t="b">
        <v>0</v>
      </c>
      <c r="CC245" s="2">
        <v>0</v>
      </c>
      <c r="CD245" s="2">
        <v>13175.81</v>
      </c>
      <c r="CE245" s="2">
        <v>12114.62</v>
      </c>
      <c r="CF245" s="2">
        <v>12473.16</v>
      </c>
      <c r="CG245" s="2">
        <v>14831.35</v>
      </c>
      <c r="CH245" s="4">
        <v>45327.530462962961</v>
      </c>
      <c r="CI245" s="4">
        <v>73415</v>
      </c>
    </row>
    <row r="246" spans="1:87" x14ac:dyDescent="0.35">
      <c r="A246" s="5">
        <v>310</v>
      </c>
      <c r="B246" s="3" t="s">
        <v>485</v>
      </c>
      <c r="C246" s="3" t="s">
        <v>502</v>
      </c>
      <c r="D246" s="2" t="s">
        <v>503</v>
      </c>
      <c r="E246" s="2">
        <v>9166</v>
      </c>
      <c r="F246" s="2">
        <v>9304</v>
      </c>
      <c r="G246" s="2">
        <v>9580</v>
      </c>
      <c r="H246" s="2">
        <v>11102</v>
      </c>
      <c r="I246" s="2">
        <v>1.0822000000000001</v>
      </c>
      <c r="J246" s="2">
        <v>9919</v>
      </c>
      <c r="K246" s="2">
        <v>10069</v>
      </c>
      <c r="L246" s="2">
        <v>10367</v>
      </c>
      <c r="M246" s="2">
        <v>12015</v>
      </c>
      <c r="N246" s="2">
        <v>1.1040000000000001</v>
      </c>
      <c r="O246" s="2">
        <v>1.026</v>
      </c>
      <c r="P246" s="2">
        <v>10951</v>
      </c>
      <c r="Q246" s="2">
        <v>12327</v>
      </c>
      <c r="R246" s="2">
        <v>57.15</v>
      </c>
      <c r="S246" s="2">
        <v>39.32</v>
      </c>
      <c r="T246" s="2">
        <v>27.72</v>
      </c>
      <c r="U246" s="2">
        <v>0</v>
      </c>
      <c r="V246" s="2">
        <v>124.19</v>
      </c>
      <c r="W246" s="2">
        <v>57.15</v>
      </c>
      <c r="X246" s="2">
        <v>39.32</v>
      </c>
      <c r="Y246" s="2">
        <v>27.72</v>
      </c>
      <c r="Z246" s="2">
        <v>49.76</v>
      </c>
      <c r="AA246" s="2">
        <v>173.95</v>
      </c>
      <c r="AB246" s="2">
        <v>625850</v>
      </c>
      <c r="AC246" s="2">
        <v>395913</v>
      </c>
      <c r="AD246" s="2">
        <v>287373</v>
      </c>
      <c r="AE246" s="2">
        <v>0</v>
      </c>
      <c r="AF246" s="2">
        <v>1309136</v>
      </c>
      <c r="AG246" s="2">
        <v>0.72809999999999997</v>
      </c>
      <c r="AH246" s="2">
        <v>0.2</v>
      </c>
      <c r="AI246" s="2">
        <v>91136</v>
      </c>
      <c r="AJ246" s="2">
        <v>57653</v>
      </c>
      <c r="AK246" s="2">
        <v>41847</v>
      </c>
      <c r="AL246" s="2">
        <v>89322</v>
      </c>
      <c r="AM246" s="2">
        <v>279958</v>
      </c>
      <c r="AN246" s="2">
        <v>0.72809999999999997</v>
      </c>
      <c r="AO246" s="2">
        <v>0.17810000000000001</v>
      </c>
      <c r="AP246" s="2">
        <v>0.65</v>
      </c>
      <c r="AQ246" s="2">
        <v>72451</v>
      </c>
      <c r="AR246" s="2">
        <v>45833</v>
      </c>
      <c r="AS246" s="2">
        <v>33268</v>
      </c>
      <c r="AT246" s="2">
        <v>71009</v>
      </c>
      <c r="AU246" s="2">
        <v>222561</v>
      </c>
      <c r="AV246" s="2">
        <v>1811655</v>
      </c>
      <c r="AW246" s="2">
        <v>1057359</v>
      </c>
      <c r="AX246" s="2">
        <v>37075</v>
      </c>
      <c r="AY246" s="2">
        <v>11310</v>
      </c>
      <c r="AZ246" s="2">
        <v>12240</v>
      </c>
      <c r="BA246" s="2">
        <v>0</v>
      </c>
      <c r="BB246" s="2">
        <v>0</v>
      </c>
      <c r="BC246" s="2">
        <v>0</v>
      </c>
      <c r="BD246" s="2">
        <v>2813</v>
      </c>
      <c r="BE246" s="2">
        <v>3044</v>
      </c>
      <c r="BF246" s="2">
        <v>5.83</v>
      </c>
      <c r="BG246" s="2">
        <v>17747</v>
      </c>
      <c r="BH246" s="2">
        <v>1124421</v>
      </c>
      <c r="BI246" s="2">
        <v>2936076</v>
      </c>
      <c r="BJ246" s="2">
        <v>0</v>
      </c>
      <c r="BK246" s="2">
        <v>2936076</v>
      </c>
      <c r="BL246" s="2">
        <v>721850</v>
      </c>
      <c r="BM246" s="2">
        <v>2214226</v>
      </c>
      <c r="BN246" s="2">
        <v>850229</v>
      </c>
      <c r="BO246" s="2">
        <v>1363997</v>
      </c>
      <c r="BP246" s="2">
        <v>3754.06</v>
      </c>
      <c r="BQ246" s="2">
        <v>173.95</v>
      </c>
      <c r="BR246" s="2">
        <v>653019</v>
      </c>
      <c r="BS246" s="2">
        <v>795025</v>
      </c>
      <c r="BT246" s="2">
        <v>0</v>
      </c>
      <c r="BU246" s="2">
        <v>721850</v>
      </c>
      <c r="BV246" s="2">
        <v>850229</v>
      </c>
      <c r="BW246" s="2">
        <v>0</v>
      </c>
      <c r="BX246" s="2">
        <v>523950</v>
      </c>
      <c r="BY246" s="2">
        <v>523950</v>
      </c>
      <c r="BZ246" s="2">
        <v>0</v>
      </c>
      <c r="CA246" s="2">
        <v>1363997</v>
      </c>
      <c r="CB246" s="2" t="b">
        <v>0</v>
      </c>
      <c r="CC246" s="2">
        <v>0</v>
      </c>
      <c r="CD246" s="2">
        <v>13813.43</v>
      </c>
      <c r="CE246" s="2">
        <v>12700.89</v>
      </c>
      <c r="CF246" s="2">
        <v>13076.78</v>
      </c>
      <c r="CG246" s="2">
        <v>15549.09</v>
      </c>
      <c r="CH246" s="4">
        <v>45327.53052083333</v>
      </c>
      <c r="CI246" s="4">
        <v>73415</v>
      </c>
    </row>
    <row r="247" spans="1:87" x14ac:dyDescent="0.35">
      <c r="A247" s="5">
        <v>311</v>
      </c>
      <c r="B247" s="3" t="s">
        <v>485</v>
      </c>
      <c r="C247" s="3" t="s">
        <v>504</v>
      </c>
      <c r="D247" s="2" t="s">
        <v>505</v>
      </c>
      <c r="E247" s="2">
        <v>9166</v>
      </c>
      <c r="F247" s="2">
        <v>9304</v>
      </c>
      <c r="G247" s="2">
        <v>9580</v>
      </c>
      <c r="H247" s="2">
        <v>11102</v>
      </c>
      <c r="I247" s="2">
        <v>1.0822000000000001</v>
      </c>
      <c r="J247" s="2">
        <v>9919</v>
      </c>
      <c r="K247" s="2">
        <v>10069</v>
      </c>
      <c r="L247" s="2">
        <v>10367</v>
      </c>
      <c r="M247" s="2">
        <v>12015</v>
      </c>
      <c r="N247" s="2">
        <v>1.1040000000000001</v>
      </c>
      <c r="O247" s="2">
        <v>1.026</v>
      </c>
      <c r="P247" s="2">
        <v>10951</v>
      </c>
      <c r="Q247" s="2">
        <v>12327</v>
      </c>
      <c r="R247" s="2">
        <v>35.06</v>
      </c>
      <c r="S247" s="2">
        <v>20.6</v>
      </c>
      <c r="T247" s="2">
        <v>13.03</v>
      </c>
      <c r="U247" s="2">
        <v>0.69</v>
      </c>
      <c r="V247" s="2">
        <v>69.38</v>
      </c>
      <c r="W247" s="2">
        <v>35.06</v>
      </c>
      <c r="X247" s="2">
        <v>20.6</v>
      </c>
      <c r="Y247" s="2">
        <v>13.03</v>
      </c>
      <c r="Z247" s="2">
        <v>37.75</v>
      </c>
      <c r="AA247" s="2">
        <v>106.44</v>
      </c>
      <c r="AB247" s="2">
        <v>383942</v>
      </c>
      <c r="AC247" s="2">
        <v>207421</v>
      </c>
      <c r="AD247" s="2">
        <v>135082</v>
      </c>
      <c r="AE247" s="2">
        <v>8506</v>
      </c>
      <c r="AF247" s="2">
        <v>734951</v>
      </c>
      <c r="AG247" s="2">
        <v>0.69840000000000002</v>
      </c>
      <c r="AH247" s="2">
        <v>0.2</v>
      </c>
      <c r="AI247" s="2">
        <v>53629</v>
      </c>
      <c r="AJ247" s="2">
        <v>28973</v>
      </c>
      <c r="AK247" s="2">
        <v>18868</v>
      </c>
      <c r="AL247" s="2">
        <v>64999</v>
      </c>
      <c r="AM247" s="2">
        <v>166469</v>
      </c>
      <c r="AN247" s="2">
        <v>0.69840000000000002</v>
      </c>
      <c r="AO247" s="2">
        <v>0.1484</v>
      </c>
      <c r="AP247" s="2">
        <v>0.65</v>
      </c>
      <c r="AQ247" s="2">
        <v>37035</v>
      </c>
      <c r="AR247" s="2">
        <v>20008</v>
      </c>
      <c r="AS247" s="2">
        <v>13030</v>
      </c>
      <c r="AT247" s="2">
        <v>44887</v>
      </c>
      <c r="AU247" s="2">
        <v>114960</v>
      </c>
      <c r="AV247" s="2">
        <v>1016380</v>
      </c>
      <c r="AW247" s="2">
        <v>903448</v>
      </c>
      <c r="AX247" s="2">
        <v>0</v>
      </c>
      <c r="AY247" s="2">
        <v>106431</v>
      </c>
      <c r="AZ247" s="2">
        <v>115180</v>
      </c>
      <c r="BA247" s="2">
        <v>0</v>
      </c>
      <c r="BB247" s="2">
        <v>0</v>
      </c>
      <c r="BC247" s="2">
        <v>0</v>
      </c>
      <c r="BD247" s="2">
        <v>2813</v>
      </c>
      <c r="BE247" s="2">
        <v>3044</v>
      </c>
      <c r="BF247" s="2">
        <v>0.86</v>
      </c>
      <c r="BG247" s="2">
        <v>2618</v>
      </c>
      <c r="BH247" s="2">
        <v>1021246</v>
      </c>
      <c r="BI247" s="2">
        <v>2037626</v>
      </c>
      <c r="BJ247" s="2">
        <v>0</v>
      </c>
      <c r="BK247" s="2">
        <v>2037626</v>
      </c>
      <c r="BL247" s="2">
        <v>107502</v>
      </c>
      <c r="BM247" s="2">
        <v>1930124</v>
      </c>
      <c r="BN247" s="2">
        <v>597589</v>
      </c>
      <c r="BO247" s="2">
        <v>1332535</v>
      </c>
      <c r="BP247" s="2">
        <v>3494.29</v>
      </c>
      <c r="BQ247" s="2">
        <v>106.44</v>
      </c>
      <c r="BR247" s="2">
        <v>371932</v>
      </c>
      <c r="BS247" s="2">
        <v>806866</v>
      </c>
      <c r="BT247" s="2">
        <v>0</v>
      </c>
      <c r="BU247" s="2">
        <v>107502</v>
      </c>
      <c r="BV247" s="2">
        <v>597589</v>
      </c>
      <c r="BW247" s="2">
        <v>473707</v>
      </c>
      <c r="BX247" s="2">
        <v>461588</v>
      </c>
      <c r="BY247" s="2">
        <v>935295</v>
      </c>
      <c r="BZ247" s="2">
        <v>0</v>
      </c>
      <c r="CA247" s="2">
        <v>1332535</v>
      </c>
      <c r="CB247" s="2" t="b">
        <v>0</v>
      </c>
      <c r="CC247" s="2">
        <v>0</v>
      </c>
      <c r="CD247" s="2">
        <v>13536.97</v>
      </c>
      <c r="CE247" s="2">
        <v>12446.69</v>
      </c>
      <c r="CF247" s="2">
        <v>12815.06</v>
      </c>
      <c r="CG247" s="2">
        <v>15237.9</v>
      </c>
      <c r="CH247" s="4">
        <v>45327.530046296299</v>
      </c>
      <c r="CI247" s="4">
        <v>73415</v>
      </c>
    </row>
    <row r="248" spans="1:87" x14ac:dyDescent="0.35">
      <c r="A248" s="5">
        <v>312</v>
      </c>
      <c r="B248" s="3" t="s">
        <v>506</v>
      </c>
      <c r="C248" s="3" t="s">
        <v>507</v>
      </c>
      <c r="D248" s="2" t="s">
        <v>508</v>
      </c>
      <c r="E248" s="2">
        <v>9166</v>
      </c>
      <c r="F248" s="2">
        <v>9304</v>
      </c>
      <c r="G248" s="2">
        <v>9580</v>
      </c>
      <c r="H248" s="2">
        <v>11102</v>
      </c>
      <c r="I248" s="2">
        <v>1.0822000000000001</v>
      </c>
      <c r="J248" s="2">
        <v>9919</v>
      </c>
      <c r="K248" s="2">
        <v>10069</v>
      </c>
      <c r="L248" s="2">
        <v>10367</v>
      </c>
      <c r="M248" s="2">
        <v>12015</v>
      </c>
      <c r="N248" s="2">
        <v>1.1040000000000001</v>
      </c>
      <c r="O248" s="2">
        <v>1.026</v>
      </c>
      <c r="P248" s="2">
        <v>10951</v>
      </c>
      <c r="Q248" s="2">
        <v>12327</v>
      </c>
      <c r="R248" s="2">
        <v>5176.33</v>
      </c>
      <c r="S248" s="2">
        <v>4176.3100000000004</v>
      </c>
      <c r="T248" s="2">
        <v>2914.57</v>
      </c>
      <c r="U248" s="2">
        <v>6168.36</v>
      </c>
      <c r="V248" s="2">
        <v>18435.57</v>
      </c>
      <c r="W248" s="2">
        <v>5176.33</v>
      </c>
      <c r="X248" s="2">
        <v>4176.3100000000004</v>
      </c>
      <c r="Y248" s="2">
        <v>2914.57</v>
      </c>
      <c r="Z248" s="2">
        <v>6168.36</v>
      </c>
      <c r="AA248" s="2">
        <v>18435.57</v>
      </c>
      <c r="AB248" s="2">
        <v>56685990</v>
      </c>
      <c r="AC248" s="2">
        <v>42051265</v>
      </c>
      <c r="AD248" s="2">
        <v>30215347</v>
      </c>
      <c r="AE248" s="2">
        <v>76037374</v>
      </c>
      <c r="AF248" s="2">
        <v>204989976</v>
      </c>
      <c r="AG248" s="2">
        <v>0.60240000000000005</v>
      </c>
      <c r="AH248" s="2">
        <v>0.2</v>
      </c>
      <c r="AI248" s="2">
        <v>6829528</v>
      </c>
      <c r="AJ248" s="2">
        <v>5066336</v>
      </c>
      <c r="AK248" s="2">
        <v>3640345</v>
      </c>
      <c r="AL248" s="2">
        <v>9160983</v>
      </c>
      <c r="AM248" s="2">
        <v>24697192</v>
      </c>
      <c r="AN248" s="2">
        <v>0.60240000000000005</v>
      </c>
      <c r="AO248" s="2">
        <v>5.2400000000000002E-2</v>
      </c>
      <c r="AP248" s="2">
        <v>0.65</v>
      </c>
      <c r="AQ248" s="2">
        <v>1930725</v>
      </c>
      <c r="AR248" s="2">
        <v>1432266</v>
      </c>
      <c r="AS248" s="2">
        <v>1029135</v>
      </c>
      <c r="AT248" s="2">
        <v>2589833</v>
      </c>
      <c r="AU248" s="2">
        <v>6981959</v>
      </c>
      <c r="AV248" s="2">
        <v>236669127</v>
      </c>
      <c r="AW248" s="2">
        <v>0</v>
      </c>
      <c r="AX248" s="2">
        <v>853357</v>
      </c>
      <c r="AY248" s="2">
        <v>1251447</v>
      </c>
      <c r="AZ248" s="2">
        <v>1354316</v>
      </c>
      <c r="BA248" s="2">
        <v>0</v>
      </c>
      <c r="BB248" s="2">
        <v>0</v>
      </c>
      <c r="BC248" s="2">
        <v>0</v>
      </c>
      <c r="BD248" s="2">
        <v>2813</v>
      </c>
      <c r="BE248" s="2">
        <v>3044</v>
      </c>
      <c r="BF248" s="2">
        <v>373.98</v>
      </c>
      <c r="BG248" s="2">
        <v>1138395</v>
      </c>
      <c r="BH248" s="2">
        <v>3346068</v>
      </c>
      <c r="BI248" s="2">
        <v>240015195</v>
      </c>
      <c r="BJ248" s="2">
        <v>0</v>
      </c>
      <c r="BK248" s="2">
        <v>240015195</v>
      </c>
      <c r="BL248" s="2">
        <v>44625015</v>
      </c>
      <c r="BM248" s="2">
        <v>195390180</v>
      </c>
      <c r="BN248" s="2">
        <v>63515004</v>
      </c>
      <c r="BO248" s="2">
        <v>131875176</v>
      </c>
      <c r="BP248" s="2">
        <v>5283.26</v>
      </c>
      <c r="BQ248" s="2">
        <v>18435.57</v>
      </c>
      <c r="BR248" s="2">
        <v>97399910</v>
      </c>
      <c r="BS248" s="2">
        <v>0</v>
      </c>
      <c r="BT248" s="2">
        <v>0</v>
      </c>
      <c r="BU248" s="2">
        <v>44625015</v>
      </c>
      <c r="BV248" s="2">
        <v>63515004</v>
      </c>
      <c r="BW248" s="2">
        <v>0</v>
      </c>
      <c r="BX248" s="2">
        <v>27445522</v>
      </c>
      <c r="BY248" s="2">
        <v>27445522</v>
      </c>
      <c r="BZ248" s="2">
        <v>0</v>
      </c>
      <c r="CA248" s="2">
        <v>131875176</v>
      </c>
      <c r="CB248" s="2" t="b">
        <v>0</v>
      </c>
      <c r="CC248" s="2">
        <v>0</v>
      </c>
      <c r="CD248" s="2">
        <v>12643.37</v>
      </c>
      <c r="CE248" s="2">
        <v>11625.06</v>
      </c>
      <c r="CF248" s="2">
        <v>11969.12</v>
      </c>
      <c r="CG248" s="2">
        <v>14232.01</v>
      </c>
      <c r="CH248" s="4">
        <v>45327.52983796296</v>
      </c>
      <c r="CI248" s="4">
        <v>73415</v>
      </c>
    </row>
    <row r="249" spans="1:87" x14ac:dyDescent="0.35">
      <c r="A249" s="5">
        <v>315</v>
      </c>
      <c r="B249" s="3" t="s">
        <v>506</v>
      </c>
      <c r="C249" s="3" t="s">
        <v>509</v>
      </c>
      <c r="D249" s="2" t="s">
        <v>510</v>
      </c>
      <c r="E249" s="2">
        <v>9166</v>
      </c>
      <c r="F249" s="2">
        <v>9304</v>
      </c>
      <c r="G249" s="2">
        <v>9580</v>
      </c>
      <c r="H249" s="2">
        <v>11102</v>
      </c>
      <c r="I249" s="2">
        <v>1.0822000000000001</v>
      </c>
      <c r="J249" s="2">
        <v>9919</v>
      </c>
      <c r="K249" s="2">
        <v>10069</v>
      </c>
      <c r="L249" s="2">
        <v>10367</v>
      </c>
      <c r="M249" s="2">
        <v>12015</v>
      </c>
      <c r="N249" s="2">
        <v>1.1040000000000001</v>
      </c>
      <c r="O249" s="2">
        <v>1.026</v>
      </c>
      <c r="P249" s="2">
        <v>10951</v>
      </c>
      <c r="Q249" s="2">
        <v>12327</v>
      </c>
      <c r="R249" s="2">
        <v>0</v>
      </c>
      <c r="S249" s="2">
        <v>0</v>
      </c>
      <c r="T249" s="2">
        <v>0</v>
      </c>
      <c r="U249" s="2">
        <v>19700.14</v>
      </c>
      <c r="V249" s="2">
        <v>19700.14</v>
      </c>
      <c r="W249" s="2">
        <v>0</v>
      </c>
      <c r="X249" s="2">
        <v>0</v>
      </c>
      <c r="Y249" s="2">
        <v>0</v>
      </c>
      <c r="Z249" s="2">
        <v>19700.14</v>
      </c>
      <c r="AA249" s="2">
        <v>19700.14</v>
      </c>
      <c r="AB249" s="2">
        <v>0</v>
      </c>
      <c r="AC249" s="2">
        <v>0</v>
      </c>
      <c r="AD249" s="2">
        <v>0</v>
      </c>
      <c r="AE249" s="2">
        <v>242843626</v>
      </c>
      <c r="AF249" s="2">
        <v>242843626</v>
      </c>
      <c r="AG249" s="2">
        <v>0.65959999999999996</v>
      </c>
      <c r="AH249" s="2">
        <v>0.2</v>
      </c>
      <c r="AI249" s="2">
        <v>0</v>
      </c>
      <c r="AJ249" s="2">
        <v>0</v>
      </c>
      <c r="AK249" s="2">
        <v>0</v>
      </c>
      <c r="AL249" s="2">
        <v>32035931</v>
      </c>
      <c r="AM249" s="2">
        <v>32035931</v>
      </c>
      <c r="AN249" s="2">
        <v>0.65959999999999996</v>
      </c>
      <c r="AO249" s="2">
        <v>0.1096</v>
      </c>
      <c r="AP249" s="2">
        <v>0.65</v>
      </c>
      <c r="AQ249" s="2">
        <v>0</v>
      </c>
      <c r="AR249" s="2">
        <v>0</v>
      </c>
      <c r="AS249" s="2">
        <v>0</v>
      </c>
      <c r="AT249" s="2">
        <v>17300180</v>
      </c>
      <c r="AU249" s="2">
        <v>17300180</v>
      </c>
      <c r="AV249" s="2">
        <v>292179737</v>
      </c>
      <c r="AW249" s="2">
        <v>0</v>
      </c>
      <c r="AX249" s="2">
        <v>764076</v>
      </c>
      <c r="AY249" s="2">
        <v>1203692</v>
      </c>
      <c r="AZ249" s="2">
        <v>1302635</v>
      </c>
      <c r="BA249" s="2">
        <v>0</v>
      </c>
      <c r="BB249" s="2">
        <v>0</v>
      </c>
      <c r="BC249" s="2">
        <v>0</v>
      </c>
      <c r="BD249" s="2">
        <v>2813</v>
      </c>
      <c r="BE249" s="2">
        <v>3044</v>
      </c>
      <c r="BF249" s="2">
        <v>0</v>
      </c>
      <c r="BG249" s="2">
        <v>0</v>
      </c>
      <c r="BH249" s="2">
        <v>2066711</v>
      </c>
      <c r="BI249" s="2">
        <v>294246448</v>
      </c>
      <c r="BJ249" s="2">
        <v>0</v>
      </c>
      <c r="BK249" s="2">
        <v>294246448</v>
      </c>
      <c r="BL249" s="2">
        <v>42066591</v>
      </c>
      <c r="BM249" s="2">
        <v>252179857</v>
      </c>
      <c r="BN249" s="2">
        <v>79321842</v>
      </c>
      <c r="BO249" s="2">
        <v>172858015</v>
      </c>
      <c r="BP249" s="2">
        <v>6174.58</v>
      </c>
      <c r="BQ249" s="2">
        <v>19700.14</v>
      </c>
      <c r="BR249" s="2">
        <v>121640090</v>
      </c>
      <c r="BS249" s="2">
        <v>0</v>
      </c>
      <c r="BT249" s="2">
        <v>0</v>
      </c>
      <c r="BU249" s="2">
        <v>42066591</v>
      </c>
      <c r="BV249" s="2">
        <v>79321842</v>
      </c>
      <c r="BW249" s="2">
        <v>251657</v>
      </c>
      <c r="BX249" s="2">
        <v>18088511</v>
      </c>
      <c r="BY249" s="2">
        <v>18340168</v>
      </c>
      <c r="BZ249" s="2">
        <v>0</v>
      </c>
      <c r="CA249" s="2">
        <v>172858015</v>
      </c>
      <c r="CB249" s="2" t="b">
        <v>0</v>
      </c>
      <c r="CC249" s="2">
        <v>0</v>
      </c>
      <c r="CD249" s="2">
        <v>13175.81</v>
      </c>
      <c r="CE249" s="2">
        <v>12114.62</v>
      </c>
      <c r="CF249" s="2">
        <v>12473.16</v>
      </c>
      <c r="CG249" s="2">
        <v>14831.35</v>
      </c>
      <c r="CH249" s="4">
        <v>45327.529861111114</v>
      </c>
      <c r="CI249" s="4">
        <v>73415</v>
      </c>
    </row>
    <row r="250" spans="1:87" x14ac:dyDescent="0.35">
      <c r="A250" s="5">
        <v>316</v>
      </c>
      <c r="B250" s="3" t="s">
        <v>506</v>
      </c>
      <c r="C250" s="3" t="s">
        <v>511</v>
      </c>
      <c r="D250" s="2" t="s">
        <v>512</v>
      </c>
      <c r="E250" s="2">
        <v>9166</v>
      </c>
      <c r="F250" s="2">
        <v>9304</v>
      </c>
      <c r="G250" s="2">
        <v>9580</v>
      </c>
      <c r="H250" s="2">
        <v>11102</v>
      </c>
      <c r="I250" s="2">
        <v>1.0822000000000001</v>
      </c>
      <c r="J250" s="2">
        <v>9919</v>
      </c>
      <c r="K250" s="2">
        <v>10069</v>
      </c>
      <c r="L250" s="2">
        <v>10367</v>
      </c>
      <c r="M250" s="2">
        <v>12015</v>
      </c>
      <c r="N250" s="2">
        <v>1.1040000000000001</v>
      </c>
      <c r="O250" s="2">
        <v>1.026</v>
      </c>
      <c r="P250" s="2">
        <v>10951</v>
      </c>
      <c r="Q250" s="2">
        <v>12327</v>
      </c>
      <c r="R250" s="2">
        <v>2449.46</v>
      </c>
      <c r="S250" s="2">
        <v>1928.1</v>
      </c>
      <c r="T250" s="2">
        <v>1356.37</v>
      </c>
      <c r="U250" s="2">
        <v>2956.17</v>
      </c>
      <c r="V250" s="2">
        <v>8690.1</v>
      </c>
      <c r="W250" s="2">
        <v>2449.46</v>
      </c>
      <c r="X250" s="2">
        <v>1928.1</v>
      </c>
      <c r="Y250" s="2">
        <v>1356.37</v>
      </c>
      <c r="Z250" s="2">
        <v>2956.17</v>
      </c>
      <c r="AA250" s="2">
        <v>8690.1</v>
      </c>
      <c r="AB250" s="2">
        <v>26824036</v>
      </c>
      <c r="AC250" s="2">
        <v>19414039</v>
      </c>
      <c r="AD250" s="2">
        <v>14061488</v>
      </c>
      <c r="AE250" s="2">
        <v>36440708</v>
      </c>
      <c r="AF250" s="2">
        <v>96740271</v>
      </c>
      <c r="AG250" s="2">
        <v>0.36899999999999999</v>
      </c>
      <c r="AH250" s="2">
        <v>0.2</v>
      </c>
      <c r="AI250" s="2">
        <v>1979614</v>
      </c>
      <c r="AJ250" s="2">
        <v>1432756</v>
      </c>
      <c r="AK250" s="2">
        <v>1037738</v>
      </c>
      <c r="AL250" s="2">
        <v>2689324</v>
      </c>
      <c r="AM250" s="2">
        <v>7139432</v>
      </c>
      <c r="AN250" s="2">
        <v>0.36899999999999999</v>
      </c>
      <c r="AO250" s="2">
        <v>0</v>
      </c>
      <c r="AP250" s="2">
        <v>0.65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103879703</v>
      </c>
      <c r="AW250" s="2">
        <v>0</v>
      </c>
      <c r="AX250" s="2">
        <v>492650</v>
      </c>
      <c r="AY250" s="2">
        <v>289905</v>
      </c>
      <c r="AZ250" s="2">
        <v>313735</v>
      </c>
      <c r="BA250" s="2">
        <v>0</v>
      </c>
      <c r="BB250" s="2">
        <v>0</v>
      </c>
      <c r="BC250" s="2">
        <v>0</v>
      </c>
      <c r="BD250" s="2">
        <v>2813</v>
      </c>
      <c r="BE250" s="2">
        <v>3044</v>
      </c>
      <c r="BF250" s="2">
        <v>195.57</v>
      </c>
      <c r="BG250" s="2">
        <v>595315</v>
      </c>
      <c r="BH250" s="2">
        <v>1401700</v>
      </c>
      <c r="BI250" s="2">
        <v>105281403</v>
      </c>
      <c r="BJ250" s="2">
        <v>0</v>
      </c>
      <c r="BK250" s="2">
        <v>105281403</v>
      </c>
      <c r="BL250" s="2">
        <v>56234250</v>
      </c>
      <c r="BM250" s="2">
        <v>49047153</v>
      </c>
      <c r="BN250" s="2">
        <v>5011576</v>
      </c>
      <c r="BO250" s="2">
        <v>44035577</v>
      </c>
      <c r="BP250" s="2">
        <v>5269.79</v>
      </c>
      <c r="BQ250" s="2">
        <v>8690.1</v>
      </c>
      <c r="BR250" s="2">
        <v>45795002</v>
      </c>
      <c r="BS250" s="2">
        <v>0</v>
      </c>
      <c r="BT250" s="2">
        <v>0</v>
      </c>
      <c r="BU250" s="2">
        <v>56234250</v>
      </c>
      <c r="BV250" s="2">
        <v>5011576</v>
      </c>
      <c r="BW250" s="2">
        <v>0</v>
      </c>
      <c r="BX250" s="2">
        <v>6166287</v>
      </c>
      <c r="BY250" s="2">
        <v>6166287</v>
      </c>
      <c r="BZ250" s="2">
        <v>0</v>
      </c>
      <c r="CA250" s="2">
        <v>44035577</v>
      </c>
      <c r="CB250" s="2" t="b">
        <v>0</v>
      </c>
      <c r="CC250" s="2">
        <v>0</v>
      </c>
      <c r="CD250" s="2">
        <v>11759.18</v>
      </c>
      <c r="CE250" s="2">
        <v>10812.09</v>
      </c>
      <c r="CF250" s="2">
        <v>11132.08</v>
      </c>
      <c r="CG250" s="2">
        <v>13236.73</v>
      </c>
      <c r="CH250" s="4">
        <v>45327.529861111114</v>
      </c>
      <c r="CI250" s="4">
        <v>73415</v>
      </c>
    </row>
    <row r="251" spans="1:87" x14ac:dyDescent="0.35">
      <c r="A251" s="5">
        <v>317</v>
      </c>
      <c r="B251" s="3" t="s">
        <v>506</v>
      </c>
      <c r="C251" s="3" t="s">
        <v>513</v>
      </c>
      <c r="D251" s="2" t="s">
        <v>514</v>
      </c>
      <c r="E251" s="2">
        <v>9166</v>
      </c>
      <c r="F251" s="2">
        <v>9304</v>
      </c>
      <c r="G251" s="2">
        <v>9580</v>
      </c>
      <c r="H251" s="2">
        <v>11102</v>
      </c>
      <c r="I251" s="2">
        <v>1.0822000000000001</v>
      </c>
      <c r="J251" s="2">
        <v>9919</v>
      </c>
      <c r="K251" s="2">
        <v>10069</v>
      </c>
      <c r="L251" s="2">
        <v>10367</v>
      </c>
      <c r="M251" s="2">
        <v>12015</v>
      </c>
      <c r="N251" s="2">
        <v>1.1040000000000001</v>
      </c>
      <c r="O251" s="2">
        <v>1.026</v>
      </c>
      <c r="P251" s="2">
        <v>10951</v>
      </c>
      <c r="Q251" s="2">
        <v>12327</v>
      </c>
      <c r="R251" s="2">
        <v>2071.75</v>
      </c>
      <c r="S251" s="2">
        <v>1560.11</v>
      </c>
      <c r="T251" s="2">
        <v>1026.99</v>
      </c>
      <c r="U251" s="2">
        <v>2106.37</v>
      </c>
      <c r="V251" s="2">
        <v>6765.22</v>
      </c>
      <c r="W251" s="2">
        <v>2071.75</v>
      </c>
      <c r="X251" s="2">
        <v>1560.11</v>
      </c>
      <c r="Y251" s="2">
        <v>1026.99</v>
      </c>
      <c r="Z251" s="2">
        <v>2106.37</v>
      </c>
      <c r="AA251" s="2">
        <v>6765.22</v>
      </c>
      <c r="AB251" s="2">
        <v>22687734</v>
      </c>
      <c r="AC251" s="2">
        <v>15708748</v>
      </c>
      <c r="AD251" s="2">
        <v>10646805</v>
      </c>
      <c r="AE251" s="2">
        <v>25965223</v>
      </c>
      <c r="AF251" s="2">
        <v>75008510</v>
      </c>
      <c r="AG251" s="2">
        <v>0.88119999999999998</v>
      </c>
      <c r="AH251" s="2">
        <v>0.2</v>
      </c>
      <c r="AI251" s="2">
        <v>3998486</v>
      </c>
      <c r="AJ251" s="2">
        <v>2768510</v>
      </c>
      <c r="AK251" s="2">
        <v>1876393</v>
      </c>
      <c r="AL251" s="2">
        <v>4576111</v>
      </c>
      <c r="AM251" s="2">
        <v>13219500</v>
      </c>
      <c r="AN251" s="2">
        <v>0.88119999999999998</v>
      </c>
      <c r="AO251" s="2">
        <v>0.33119999999999999</v>
      </c>
      <c r="AP251" s="2">
        <v>0.65</v>
      </c>
      <c r="AQ251" s="2">
        <v>4884215</v>
      </c>
      <c r="AR251" s="2">
        <v>3381779</v>
      </c>
      <c r="AS251" s="2">
        <v>2292044</v>
      </c>
      <c r="AT251" s="2">
        <v>5589793</v>
      </c>
      <c r="AU251" s="2">
        <v>16147831</v>
      </c>
      <c r="AV251" s="2">
        <v>104375841</v>
      </c>
      <c r="AW251" s="2">
        <v>0</v>
      </c>
      <c r="AX251" s="2">
        <v>467002</v>
      </c>
      <c r="AY251" s="2">
        <v>795904</v>
      </c>
      <c r="AZ251" s="2">
        <v>861327</v>
      </c>
      <c r="BA251" s="2">
        <v>0</v>
      </c>
      <c r="BB251" s="2">
        <v>0</v>
      </c>
      <c r="BC251" s="2">
        <v>0</v>
      </c>
      <c r="BD251" s="2">
        <v>2813</v>
      </c>
      <c r="BE251" s="2">
        <v>3044</v>
      </c>
      <c r="BF251" s="2">
        <v>133.71</v>
      </c>
      <c r="BG251" s="2">
        <v>407013</v>
      </c>
      <c r="BH251" s="2">
        <v>1735342</v>
      </c>
      <c r="BI251" s="2">
        <v>106111183</v>
      </c>
      <c r="BJ251" s="2">
        <v>0</v>
      </c>
      <c r="BK251" s="2">
        <v>106111183</v>
      </c>
      <c r="BL251" s="2">
        <v>21150933</v>
      </c>
      <c r="BM251" s="2">
        <v>84960250</v>
      </c>
      <c r="BN251" s="2">
        <v>23290107</v>
      </c>
      <c r="BO251" s="2">
        <v>61670143</v>
      </c>
      <c r="BP251" s="2">
        <v>5279.27</v>
      </c>
      <c r="BQ251" s="2">
        <v>6765.22</v>
      </c>
      <c r="BR251" s="2">
        <v>35715423</v>
      </c>
      <c r="BS251" s="2">
        <v>0</v>
      </c>
      <c r="BT251" s="2">
        <v>0</v>
      </c>
      <c r="BU251" s="2">
        <v>21150933</v>
      </c>
      <c r="BV251" s="2">
        <v>23290107</v>
      </c>
      <c r="BW251" s="2">
        <v>0</v>
      </c>
      <c r="BX251" s="2">
        <v>15100869</v>
      </c>
      <c r="BY251" s="2">
        <v>15100869</v>
      </c>
      <c r="BZ251" s="2">
        <v>0</v>
      </c>
      <c r="CA251" s="2">
        <v>61670143</v>
      </c>
      <c r="CB251" s="2" t="b">
        <v>0</v>
      </c>
      <c r="CC251" s="2">
        <v>0</v>
      </c>
      <c r="CD251" s="2">
        <v>15238.54</v>
      </c>
      <c r="CE251" s="2">
        <v>14011.21</v>
      </c>
      <c r="CF251" s="2">
        <v>14425.89</v>
      </c>
      <c r="CG251" s="2">
        <v>17153.27</v>
      </c>
      <c r="CH251" s="4">
        <v>45327.529872685183</v>
      </c>
      <c r="CI251" s="4">
        <v>73415</v>
      </c>
    </row>
    <row r="252" spans="1:87" x14ac:dyDescent="0.35">
      <c r="A252" s="5">
        <v>318</v>
      </c>
      <c r="B252" s="3" t="s">
        <v>506</v>
      </c>
      <c r="C252" s="3" t="s">
        <v>515</v>
      </c>
      <c r="D252" s="2" t="s">
        <v>516</v>
      </c>
      <c r="E252" s="2">
        <v>9166</v>
      </c>
      <c r="F252" s="2">
        <v>9304</v>
      </c>
      <c r="G252" s="2">
        <v>9580</v>
      </c>
      <c r="H252" s="2">
        <v>11102</v>
      </c>
      <c r="I252" s="2">
        <v>1.0822000000000001</v>
      </c>
      <c r="J252" s="2">
        <v>9919</v>
      </c>
      <c r="K252" s="2">
        <v>10069</v>
      </c>
      <c r="L252" s="2">
        <v>10367</v>
      </c>
      <c r="M252" s="2">
        <v>12015</v>
      </c>
      <c r="N252" s="2">
        <v>1.1040000000000001</v>
      </c>
      <c r="O252" s="2">
        <v>1.026</v>
      </c>
      <c r="P252" s="2">
        <v>10951</v>
      </c>
      <c r="Q252" s="2">
        <v>12327</v>
      </c>
      <c r="R252" s="2">
        <v>3014.2</v>
      </c>
      <c r="S252" s="2">
        <v>2352.65</v>
      </c>
      <c r="T252" s="2">
        <v>1695.55</v>
      </c>
      <c r="U252" s="2">
        <v>3485.45</v>
      </c>
      <c r="V252" s="2">
        <v>10547.85</v>
      </c>
      <c r="W252" s="2">
        <v>3014.2</v>
      </c>
      <c r="X252" s="2">
        <v>2352.65</v>
      </c>
      <c r="Y252" s="2">
        <v>1695.55</v>
      </c>
      <c r="Z252" s="2">
        <v>3485.45</v>
      </c>
      <c r="AA252" s="2">
        <v>10547.85</v>
      </c>
      <c r="AB252" s="2">
        <v>33008504</v>
      </c>
      <c r="AC252" s="2">
        <v>23688833</v>
      </c>
      <c r="AD252" s="2">
        <v>17577767</v>
      </c>
      <c r="AE252" s="2">
        <v>42965142</v>
      </c>
      <c r="AF252" s="2">
        <v>117240246</v>
      </c>
      <c r="AG252" s="2">
        <v>0.91100000000000003</v>
      </c>
      <c r="AH252" s="2">
        <v>0.2</v>
      </c>
      <c r="AI252" s="2">
        <v>6014149</v>
      </c>
      <c r="AJ252" s="2">
        <v>4316105</v>
      </c>
      <c r="AK252" s="2">
        <v>3202669</v>
      </c>
      <c r="AL252" s="2">
        <v>7828249</v>
      </c>
      <c r="AM252" s="2">
        <v>21361172</v>
      </c>
      <c r="AN252" s="2">
        <v>0.91100000000000003</v>
      </c>
      <c r="AO252" s="2">
        <v>0.36099999999999999</v>
      </c>
      <c r="AP252" s="2">
        <v>0.65</v>
      </c>
      <c r="AQ252" s="2">
        <v>7745446</v>
      </c>
      <c r="AR252" s="2">
        <v>5558585</v>
      </c>
      <c r="AS252" s="2">
        <v>4124623</v>
      </c>
      <c r="AT252" s="2">
        <v>10081771</v>
      </c>
      <c r="AU252" s="2">
        <v>27510425</v>
      </c>
      <c r="AV252" s="2">
        <v>166111843</v>
      </c>
      <c r="AW252" s="2">
        <v>0</v>
      </c>
      <c r="AX252" s="2">
        <v>990028</v>
      </c>
      <c r="AY252" s="2">
        <v>632053</v>
      </c>
      <c r="AZ252" s="2">
        <v>684008</v>
      </c>
      <c r="BA252" s="2">
        <v>0</v>
      </c>
      <c r="BB252" s="2">
        <v>0</v>
      </c>
      <c r="BC252" s="2">
        <v>0</v>
      </c>
      <c r="BD252" s="2">
        <v>2813</v>
      </c>
      <c r="BE252" s="2">
        <v>3044</v>
      </c>
      <c r="BF252" s="2">
        <v>219.25</v>
      </c>
      <c r="BG252" s="2">
        <v>667397</v>
      </c>
      <c r="BH252" s="2">
        <v>2341433</v>
      </c>
      <c r="BI252" s="2">
        <v>168453276</v>
      </c>
      <c r="BJ252" s="2">
        <v>0</v>
      </c>
      <c r="BK252" s="2">
        <v>168453276</v>
      </c>
      <c r="BL252" s="2">
        <v>18824061</v>
      </c>
      <c r="BM252" s="2">
        <v>149629215</v>
      </c>
      <c r="BN252" s="2">
        <v>36334138</v>
      </c>
      <c r="BO252" s="2">
        <v>113295077</v>
      </c>
      <c r="BP252" s="2">
        <v>5282.42</v>
      </c>
      <c r="BQ252" s="2">
        <v>10547.85</v>
      </c>
      <c r="BR252" s="2">
        <v>55718174</v>
      </c>
      <c r="BS252" s="2">
        <v>0</v>
      </c>
      <c r="BT252" s="2">
        <v>0</v>
      </c>
      <c r="BU252" s="2">
        <v>18824061</v>
      </c>
      <c r="BV252" s="2">
        <v>36334138</v>
      </c>
      <c r="BW252" s="2">
        <v>559975</v>
      </c>
      <c r="BX252" s="2">
        <v>25834113</v>
      </c>
      <c r="BY252" s="2">
        <v>26394088</v>
      </c>
      <c r="BZ252" s="2">
        <v>0</v>
      </c>
      <c r="CA252" s="2">
        <v>113295077</v>
      </c>
      <c r="CB252" s="2" t="b">
        <v>0</v>
      </c>
      <c r="CC252" s="2">
        <v>0</v>
      </c>
      <c r="CD252" s="2">
        <v>15515.92</v>
      </c>
      <c r="CE252" s="2">
        <v>14266.26</v>
      </c>
      <c r="CF252" s="2">
        <v>14688.48</v>
      </c>
      <c r="CG252" s="2">
        <v>17465.509999999998</v>
      </c>
      <c r="CH252" s="4">
        <v>45327.529872685183</v>
      </c>
      <c r="CI252" s="4">
        <v>73415</v>
      </c>
    </row>
    <row r="253" spans="1:87" x14ac:dyDescent="0.35">
      <c r="A253" s="5">
        <v>319</v>
      </c>
      <c r="B253" s="3" t="s">
        <v>506</v>
      </c>
      <c r="C253" s="3" t="s">
        <v>517</v>
      </c>
      <c r="D253" s="2" t="s">
        <v>518</v>
      </c>
      <c r="E253" s="2">
        <v>9166</v>
      </c>
      <c r="F253" s="2">
        <v>9304</v>
      </c>
      <c r="G253" s="2">
        <v>9580</v>
      </c>
      <c r="H253" s="2">
        <v>11102</v>
      </c>
      <c r="I253" s="2">
        <v>1.0822000000000001</v>
      </c>
      <c r="J253" s="2">
        <v>9919</v>
      </c>
      <c r="K253" s="2">
        <v>10069</v>
      </c>
      <c r="L253" s="2">
        <v>10367</v>
      </c>
      <c r="M253" s="2">
        <v>12015</v>
      </c>
      <c r="N253" s="2">
        <v>1.1040000000000001</v>
      </c>
      <c r="O253" s="2">
        <v>1.026</v>
      </c>
      <c r="P253" s="2">
        <v>10951</v>
      </c>
      <c r="Q253" s="2">
        <v>12327</v>
      </c>
      <c r="R253" s="2">
        <v>898.18</v>
      </c>
      <c r="S253" s="2">
        <v>705.13</v>
      </c>
      <c r="T253" s="2">
        <v>475.59</v>
      </c>
      <c r="U253" s="2">
        <v>810.17</v>
      </c>
      <c r="V253" s="2">
        <v>2889.07</v>
      </c>
      <c r="W253" s="2">
        <v>898.18</v>
      </c>
      <c r="X253" s="2">
        <v>705.13</v>
      </c>
      <c r="Y253" s="2">
        <v>475.59</v>
      </c>
      <c r="Z253" s="2">
        <v>810.17</v>
      </c>
      <c r="AA253" s="2">
        <v>2889.07</v>
      </c>
      <c r="AB253" s="2">
        <v>9835969</v>
      </c>
      <c r="AC253" s="2">
        <v>7099954</v>
      </c>
      <c r="AD253" s="2">
        <v>4930442</v>
      </c>
      <c r="AE253" s="2">
        <v>9986966</v>
      </c>
      <c r="AF253" s="2">
        <v>31853331</v>
      </c>
      <c r="AG253" s="2">
        <v>0.91</v>
      </c>
      <c r="AH253" s="2">
        <v>0.2</v>
      </c>
      <c r="AI253" s="2">
        <v>1790146</v>
      </c>
      <c r="AJ253" s="2">
        <v>1292192</v>
      </c>
      <c r="AK253" s="2">
        <v>897340</v>
      </c>
      <c r="AL253" s="2">
        <v>1817628</v>
      </c>
      <c r="AM253" s="2">
        <v>5797306</v>
      </c>
      <c r="AN253" s="2">
        <v>0.91</v>
      </c>
      <c r="AO253" s="2">
        <v>0.36</v>
      </c>
      <c r="AP253" s="2">
        <v>0.65</v>
      </c>
      <c r="AQ253" s="2">
        <v>2301617</v>
      </c>
      <c r="AR253" s="2">
        <v>1661389</v>
      </c>
      <c r="AS253" s="2">
        <v>1153723</v>
      </c>
      <c r="AT253" s="2">
        <v>2336950</v>
      </c>
      <c r="AU253" s="2">
        <v>7453679</v>
      </c>
      <c r="AV253" s="2">
        <v>45104316</v>
      </c>
      <c r="AW253" s="2">
        <v>0</v>
      </c>
      <c r="AX253" s="2">
        <v>63934</v>
      </c>
      <c r="AY253" s="2">
        <v>396701</v>
      </c>
      <c r="AZ253" s="2">
        <v>429310</v>
      </c>
      <c r="BA253" s="2">
        <v>0</v>
      </c>
      <c r="BB253" s="2">
        <v>0</v>
      </c>
      <c r="BC253" s="2">
        <v>0</v>
      </c>
      <c r="BD253" s="2">
        <v>2813</v>
      </c>
      <c r="BE253" s="2">
        <v>3044</v>
      </c>
      <c r="BF253" s="2">
        <v>75.180000000000007</v>
      </c>
      <c r="BG253" s="2">
        <v>228848</v>
      </c>
      <c r="BH253" s="2">
        <v>722092</v>
      </c>
      <c r="BI253" s="2">
        <v>45826408</v>
      </c>
      <c r="BJ253" s="2">
        <v>0</v>
      </c>
      <c r="BK253" s="2">
        <v>45826408</v>
      </c>
      <c r="BL253" s="2">
        <v>9024040</v>
      </c>
      <c r="BM253" s="2">
        <v>36802368</v>
      </c>
      <c r="BN253" s="2">
        <v>9930711</v>
      </c>
      <c r="BO253" s="2">
        <v>26871657</v>
      </c>
      <c r="BP253" s="2">
        <v>5271.16</v>
      </c>
      <c r="BQ253" s="2">
        <v>2889.07</v>
      </c>
      <c r="BR253" s="2">
        <v>15228750</v>
      </c>
      <c r="BS253" s="2">
        <v>0</v>
      </c>
      <c r="BT253" s="2">
        <v>0</v>
      </c>
      <c r="BU253" s="2">
        <v>9024040</v>
      </c>
      <c r="BV253" s="2">
        <v>9930711</v>
      </c>
      <c r="BW253" s="2">
        <v>0</v>
      </c>
      <c r="BX253" s="2">
        <v>9612398</v>
      </c>
      <c r="BY253" s="2">
        <v>9612398</v>
      </c>
      <c r="BZ253" s="2">
        <v>0</v>
      </c>
      <c r="CA253" s="2">
        <v>26871657</v>
      </c>
      <c r="CB253" s="2" t="b">
        <v>0</v>
      </c>
      <c r="CC253" s="2">
        <v>0</v>
      </c>
      <c r="CD253" s="2">
        <v>15506.62</v>
      </c>
      <c r="CE253" s="2">
        <v>14257.7</v>
      </c>
      <c r="CF253" s="2">
        <v>14679.67</v>
      </c>
      <c r="CG253" s="2">
        <v>17455.03</v>
      </c>
      <c r="CH253" s="4">
        <v>45327.52988425926</v>
      </c>
      <c r="CI253" s="4">
        <v>73415</v>
      </c>
    </row>
    <row r="254" spans="1:87" x14ac:dyDescent="0.35">
      <c r="A254" s="5">
        <v>320</v>
      </c>
      <c r="B254" s="3" t="s">
        <v>506</v>
      </c>
      <c r="C254" s="3" t="s">
        <v>519</v>
      </c>
      <c r="D254" s="2" t="s">
        <v>520</v>
      </c>
      <c r="E254" s="2">
        <v>9166</v>
      </c>
      <c r="F254" s="2">
        <v>9304</v>
      </c>
      <c r="G254" s="2">
        <v>9580</v>
      </c>
      <c r="H254" s="2">
        <v>11102</v>
      </c>
      <c r="I254" s="2">
        <v>1.0822000000000001</v>
      </c>
      <c r="J254" s="2">
        <v>9919</v>
      </c>
      <c r="K254" s="2">
        <v>10069</v>
      </c>
      <c r="L254" s="2">
        <v>10367</v>
      </c>
      <c r="M254" s="2">
        <v>12015</v>
      </c>
      <c r="N254" s="2">
        <v>1.1040000000000001</v>
      </c>
      <c r="O254" s="2">
        <v>1.026</v>
      </c>
      <c r="P254" s="2">
        <v>10951</v>
      </c>
      <c r="Q254" s="2">
        <v>12327</v>
      </c>
      <c r="R254" s="2">
        <v>2905.72</v>
      </c>
      <c r="S254" s="2">
        <v>2240.02</v>
      </c>
      <c r="T254" s="2">
        <v>1578.98</v>
      </c>
      <c r="U254" s="2">
        <v>3315.63</v>
      </c>
      <c r="V254" s="2">
        <v>10040.35</v>
      </c>
      <c r="W254" s="2">
        <v>2905.72</v>
      </c>
      <c r="X254" s="2">
        <v>2240.02</v>
      </c>
      <c r="Y254" s="2">
        <v>1578.98</v>
      </c>
      <c r="Z254" s="2">
        <v>3315.63</v>
      </c>
      <c r="AA254" s="2">
        <v>10040.35</v>
      </c>
      <c r="AB254" s="2">
        <v>31820540</v>
      </c>
      <c r="AC254" s="2">
        <v>22554761</v>
      </c>
      <c r="AD254" s="2">
        <v>16369286</v>
      </c>
      <c r="AE254" s="2">
        <v>40871771</v>
      </c>
      <c r="AF254" s="2">
        <v>111616358</v>
      </c>
      <c r="AG254" s="2">
        <v>0.79449999999999998</v>
      </c>
      <c r="AH254" s="2">
        <v>0.2</v>
      </c>
      <c r="AI254" s="2">
        <v>5056284</v>
      </c>
      <c r="AJ254" s="2">
        <v>3583952</v>
      </c>
      <c r="AK254" s="2">
        <v>2601079</v>
      </c>
      <c r="AL254" s="2">
        <v>6494524</v>
      </c>
      <c r="AM254" s="2">
        <v>17735839</v>
      </c>
      <c r="AN254" s="2">
        <v>0.79449999999999998</v>
      </c>
      <c r="AO254" s="2">
        <v>0.2445</v>
      </c>
      <c r="AP254" s="2">
        <v>0.65</v>
      </c>
      <c r="AQ254" s="2">
        <v>5057079</v>
      </c>
      <c r="AR254" s="2">
        <v>3584515</v>
      </c>
      <c r="AS254" s="2">
        <v>2601489</v>
      </c>
      <c r="AT254" s="2">
        <v>6495546</v>
      </c>
      <c r="AU254" s="2">
        <v>17738629</v>
      </c>
      <c r="AV254" s="2">
        <v>147090826</v>
      </c>
      <c r="AW254" s="2">
        <v>0</v>
      </c>
      <c r="AX254" s="2">
        <v>560360</v>
      </c>
      <c r="AY254" s="2">
        <v>418536</v>
      </c>
      <c r="AZ254" s="2">
        <v>452940</v>
      </c>
      <c r="BA254" s="2">
        <v>0</v>
      </c>
      <c r="BB254" s="2">
        <v>0</v>
      </c>
      <c r="BC254" s="2">
        <v>0</v>
      </c>
      <c r="BD254" s="2">
        <v>2813</v>
      </c>
      <c r="BE254" s="2">
        <v>3044</v>
      </c>
      <c r="BF254" s="2">
        <v>181.94</v>
      </c>
      <c r="BG254" s="2">
        <v>553825</v>
      </c>
      <c r="BH254" s="2">
        <v>1567125</v>
      </c>
      <c r="BI254" s="2">
        <v>148657951</v>
      </c>
      <c r="BJ254" s="2">
        <v>0</v>
      </c>
      <c r="BK254" s="2">
        <v>148657951</v>
      </c>
      <c r="BL254" s="2">
        <v>26239601</v>
      </c>
      <c r="BM254" s="2">
        <v>122418350</v>
      </c>
      <c r="BN254" s="2">
        <v>34574303</v>
      </c>
      <c r="BO254" s="2">
        <v>87844047</v>
      </c>
      <c r="BP254" s="2">
        <v>5280.65</v>
      </c>
      <c r="BQ254" s="2">
        <v>10040.35</v>
      </c>
      <c r="BR254" s="2">
        <v>53019574</v>
      </c>
      <c r="BS254" s="2">
        <v>0</v>
      </c>
      <c r="BT254" s="2">
        <v>0</v>
      </c>
      <c r="BU254" s="2">
        <v>26239601</v>
      </c>
      <c r="BV254" s="2">
        <v>34574303</v>
      </c>
      <c r="BW254" s="2">
        <v>0</v>
      </c>
      <c r="BX254" s="2">
        <v>13634225</v>
      </c>
      <c r="BY254" s="2">
        <v>13634225</v>
      </c>
      <c r="BZ254" s="2">
        <v>0</v>
      </c>
      <c r="CA254" s="2">
        <v>87844047</v>
      </c>
      <c r="CB254" s="2" t="b">
        <v>0</v>
      </c>
      <c r="CC254" s="2">
        <v>0</v>
      </c>
      <c r="CD254" s="2">
        <v>14431.5</v>
      </c>
      <c r="CE254" s="2">
        <v>13269.18</v>
      </c>
      <c r="CF254" s="2">
        <v>13661.89</v>
      </c>
      <c r="CG254" s="2">
        <v>16244.83</v>
      </c>
      <c r="CH254" s="4">
        <v>45327.52988425926</v>
      </c>
      <c r="CI254" s="4">
        <v>73415</v>
      </c>
    </row>
    <row r="255" spans="1:87" x14ac:dyDescent="0.35">
      <c r="A255" s="5">
        <v>321</v>
      </c>
      <c r="B255" s="3" t="s">
        <v>506</v>
      </c>
      <c r="C255" s="3" t="s">
        <v>521</v>
      </c>
      <c r="D255" s="2" t="s">
        <v>522</v>
      </c>
      <c r="E255" s="2">
        <v>9166</v>
      </c>
      <c r="F255" s="2">
        <v>9304</v>
      </c>
      <c r="G255" s="2">
        <v>9580</v>
      </c>
      <c r="H255" s="2">
        <v>11102</v>
      </c>
      <c r="I255" s="2">
        <v>1.0822000000000001</v>
      </c>
      <c r="J255" s="2">
        <v>9919</v>
      </c>
      <c r="K255" s="2">
        <v>10069</v>
      </c>
      <c r="L255" s="2">
        <v>10367</v>
      </c>
      <c r="M255" s="2">
        <v>12015</v>
      </c>
      <c r="N255" s="2">
        <v>1.1040000000000001</v>
      </c>
      <c r="O255" s="2">
        <v>1.026</v>
      </c>
      <c r="P255" s="2">
        <v>10951</v>
      </c>
      <c r="Q255" s="2">
        <v>12327</v>
      </c>
      <c r="R255" s="2">
        <v>696.75</v>
      </c>
      <c r="S255" s="2">
        <v>679.49</v>
      </c>
      <c r="T255" s="2">
        <v>546.58000000000004</v>
      </c>
      <c r="U255" s="2">
        <v>1192.24</v>
      </c>
      <c r="V255" s="2">
        <v>3115.06</v>
      </c>
      <c r="W255" s="2">
        <v>696.75</v>
      </c>
      <c r="X255" s="2">
        <v>679.49</v>
      </c>
      <c r="Y255" s="2">
        <v>546.58000000000004</v>
      </c>
      <c r="Z255" s="2">
        <v>1192.24</v>
      </c>
      <c r="AA255" s="2">
        <v>3115.06</v>
      </c>
      <c r="AB255" s="2">
        <v>7630109</v>
      </c>
      <c r="AC255" s="2">
        <v>6841785</v>
      </c>
      <c r="AD255" s="2">
        <v>5666395</v>
      </c>
      <c r="AE255" s="2">
        <v>14696742</v>
      </c>
      <c r="AF255" s="2">
        <v>34835031</v>
      </c>
      <c r="AG255" s="2">
        <v>0.24959999999999999</v>
      </c>
      <c r="AH255" s="2">
        <v>0.2</v>
      </c>
      <c r="AI255" s="2">
        <v>380895</v>
      </c>
      <c r="AJ255" s="2">
        <v>341542</v>
      </c>
      <c r="AK255" s="2">
        <v>282866</v>
      </c>
      <c r="AL255" s="2">
        <v>733661</v>
      </c>
      <c r="AM255" s="2">
        <v>1738964</v>
      </c>
      <c r="AN255" s="2">
        <v>0.24959999999999999</v>
      </c>
      <c r="AO255" s="2">
        <v>0</v>
      </c>
      <c r="AP255" s="2">
        <v>0.65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36573995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2742028</v>
      </c>
      <c r="BD255" s="2">
        <v>2813</v>
      </c>
      <c r="BE255" s="2">
        <v>3044</v>
      </c>
      <c r="BF255" s="2">
        <v>111.98</v>
      </c>
      <c r="BG255" s="2">
        <v>340867</v>
      </c>
      <c r="BH255" s="2">
        <v>3082895</v>
      </c>
      <c r="BI255" s="2">
        <v>39656890</v>
      </c>
      <c r="BJ255" s="2">
        <v>0</v>
      </c>
      <c r="BK255" s="2">
        <v>39656890</v>
      </c>
      <c r="BL255" s="2">
        <v>68885857</v>
      </c>
      <c r="BM255" s="2">
        <v>0</v>
      </c>
      <c r="BN255" s="2">
        <v>623012</v>
      </c>
      <c r="BO255" s="2">
        <v>0</v>
      </c>
      <c r="BP255" s="2">
        <v>5822.99</v>
      </c>
      <c r="BQ255" s="2">
        <v>3115.06</v>
      </c>
      <c r="BR255" s="2">
        <v>18138963</v>
      </c>
      <c r="BS255" s="2">
        <v>0</v>
      </c>
      <c r="BT255" s="2">
        <v>0</v>
      </c>
      <c r="BU255" s="2">
        <v>68885857</v>
      </c>
      <c r="BV255" s="2">
        <v>623012</v>
      </c>
      <c r="BW255" s="2">
        <v>0</v>
      </c>
      <c r="BX255" s="2">
        <v>1338733</v>
      </c>
      <c r="BY255" s="2">
        <v>1338733</v>
      </c>
      <c r="BZ255" s="2">
        <v>1338733</v>
      </c>
      <c r="CA255" s="2">
        <v>1338733</v>
      </c>
      <c r="CB255" s="2" t="b">
        <v>1</v>
      </c>
      <c r="CC255" s="2">
        <v>29228967</v>
      </c>
      <c r="CD255" s="2">
        <v>11497.67</v>
      </c>
      <c r="CE255" s="2">
        <v>10571.64</v>
      </c>
      <c r="CF255" s="2">
        <v>10884.52</v>
      </c>
      <c r="CG255" s="2">
        <v>12942.36</v>
      </c>
      <c r="CH255" s="4">
        <v>45327.529895833337</v>
      </c>
      <c r="CI255" s="4">
        <v>73415</v>
      </c>
    </row>
    <row r="256" spans="1:87" x14ac:dyDescent="0.35">
      <c r="A256" s="5">
        <v>322</v>
      </c>
      <c r="B256" s="3" t="s">
        <v>506</v>
      </c>
      <c r="C256" s="3" t="s">
        <v>523</v>
      </c>
      <c r="D256" s="2" t="s">
        <v>524</v>
      </c>
      <c r="E256" s="2">
        <v>9166</v>
      </c>
      <c r="F256" s="2">
        <v>9304</v>
      </c>
      <c r="G256" s="2">
        <v>9580</v>
      </c>
      <c r="H256" s="2">
        <v>11102</v>
      </c>
      <c r="I256" s="2">
        <v>1.0822000000000001</v>
      </c>
      <c r="J256" s="2">
        <v>9919</v>
      </c>
      <c r="K256" s="2">
        <v>10069</v>
      </c>
      <c r="L256" s="2">
        <v>10367</v>
      </c>
      <c r="M256" s="2">
        <v>12015</v>
      </c>
      <c r="N256" s="2">
        <v>1.1040000000000001</v>
      </c>
      <c r="O256" s="2">
        <v>1.026</v>
      </c>
      <c r="P256" s="2">
        <v>10951</v>
      </c>
      <c r="Q256" s="2">
        <v>12327</v>
      </c>
      <c r="R256" s="2">
        <v>2780.04</v>
      </c>
      <c r="S256" s="2">
        <v>2052.92</v>
      </c>
      <c r="T256" s="2">
        <v>1453.05</v>
      </c>
      <c r="U256" s="2">
        <v>3089.36</v>
      </c>
      <c r="V256" s="2">
        <v>9375.3700000000008</v>
      </c>
      <c r="W256" s="2">
        <v>2780.04</v>
      </c>
      <c r="X256" s="2">
        <v>2052.92</v>
      </c>
      <c r="Y256" s="2">
        <v>1453.05</v>
      </c>
      <c r="Z256" s="2">
        <v>3089.36</v>
      </c>
      <c r="AA256" s="2">
        <v>9375.3700000000008</v>
      </c>
      <c r="AB256" s="2">
        <v>30444218</v>
      </c>
      <c r="AC256" s="2">
        <v>20670851</v>
      </c>
      <c r="AD256" s="2">
        <v>15063769</v>
      </c>
      <c r="AE256" s="2">
        <v>38082541</v>
      </c>
      <c r="AF256" s="2">
        <v>104261379</v>
      </c>
      <c r="AG256" s="2">
        <v>0.37019999999999997</v>
      </c>
      <c r="AH256" s="2">
        <v>0.2</v>
      </c>
      <c r="AI256" s="2">
        <v>2254090</v>
      </c>
      <c r="AJ256" s="2">
        <v>1530470</v>
      </c>
      <c r="AK256" s="2">
        <v>1115321</v>
      </c>
      <c r="AL256" s="2">
        <v>2819631</v>
      </c>
      <c r="AM256" s="2">
        <v>7719512</v>
      </c>
      <c r="AN256" s="2">
        <v>0.37019999999999997</v>
      </c>
      <c r="AO256" s="2">
        <v>0</v>
      </c>
      <c r="AP256" s="2">
        <v>0.65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111980891</v>
      </c>
      <c r="AW256" s="2">
        <v>0</v>
      </c>
      <c r="AX256" s="2">
        <v>590838</v>
      </c>
      <c r="AY256" s="2">
        <v>1048259</v>
      </c>
      <c r="AZ256" s="2">
        <v>1134426</v>
      </c>
      <c r="BA256" s="2">
        <v>0</v>
      </c>
      <c r="BB256" s="2">
        <v>0</v>
      </c>
      <c r="BC256" s="2">
        <v>0</v>
      </c>
      <c r="BD256" s="2">
        <v>2813</v>
      </c>
      <c r="BE256" s="2">
        <v>3044</v>
      </c>
      <c r="BF256" s="2">
        <v>240.51</v>
      </c>
      <c r="BG256" s="2">
        <v>732112</v>
      </c>
      <c r="BH256" s="2">
        <v>2457376</v>
      </c>
      <c r="BI256" s="2">
        <v>114438267</v>
      </c>
      <c r="BJ256" s="2">
        <v>0</v>
      </c>
      <c r="BK256" s="2">
        <v>114438267</v>
      </c>
      <c r="BL256" s="2">
        <v>27369011</v>
      </c>
      <c r="BM256" s="2">
        <v>87069256</v>
      </c>
      <c r="BN256" s="2">
        <v>32255529</v>
      </c>
      <c r="BO256" s="2">
        <v>54813727</v>
      </c>
      <c r="BP256" s="2">
        <v>5275.93</v>
      </c>
      <c r="BQ256" s="2">
        <v>9375.3700000000008</v>
      </c>
      <c r="BR256" s="2">
        <v>49463796</v>
      </c>
      <c r="BS256" s="2">
        <v>0</v>
      </c>
      <c r="BT256" s="2">
        <v>0</v>
      </c>
      <c r="BU256" s="2">
        <v>27369011</v>
      </c>
      <c r="BV256" s="2">
        <v>32255529</v>
      </c>
      <c r="BW256" s="2">
        <v>0</v>
      </c>
      <c r="BX256" s="2">
        <v>8432676</v>
      </c>
      <c r="BY256" s="2">
        <v>8432676</v>
      </c>
      <c r="BZ256" s="2">
        <v>0</v>
      </c>
      <c r="CA256" s="2">
        <v>54813727</v>
      </c>
      <c r="CB256" s="2" t="b">
        <v>0</v>
      </c>
      <c r="CC256" s="2">
        <v>0</v>
      </c>
      <c r="CD256" s="2">
        <v>11761.81</v>
      </c>
      <c r="CE256" s="2">
        <v>10814.51</v>
      </c>
      <c r="CF256" s="2">
        <v>11134.57</v>
      </c>
      <c r="CG256" s="2">
        <v>13239.69</v>
      </c>
      <c r="CH256" s="4">
        <v>45327.529907407406</v>
      </c>
      <c r="CI256" s="4">
        <v>73415</v>
      </c>
    </row>
    <row r="257" spans="1:87" x14ac:dyDescent="0.35">
      <c r="A257" s="5">
        <v>323</v>
      </c>
      <c r="B257" s="3" t="s">
        <v>506</v>
      </c>
      <c r="C257" s="3" t="s">
        <v>525</v>
      </c>
      <c r="D257" s="2" t="s">
        <v>526</v>
      </c>
      <c r="E257" s="2">
        <v>9166</v>
      </c>
      <c r="F257" s="2">
        <v>9304</v>
      </c>
      <c r="G257" s="2">
        <v>9580</v>
      </c>
      <c r="H257" s="2">
        <v>11102</v>
      </c>
      <c r="I257" s="2">
        <v>1.0822000000000001</v>
      </c>
      <c r="J257" s="2">
        <v>9919</v>
      </c>
      <c r="K257" s="2">
        <v>10069</v>
      </c>
      <c r="L257" s="2">
        <v>10367</v>
      </c>
      <c r="M257" s="2">
        <v>12015</v>
      </c>
      <c r="N257" s="2">
        <v>1.1040000000000001</v>
      </c>
      <c r="O257" s="2">
        <v>1.026</v>
      </c>
      <c r="P257" s="2">
        <v>10951</v>
      </c>
      <c r="Q257" s="2">
        <v>12327</v>
      </c>
      <c r="R257" s="2">
        <v>3902.5</v>
      </c>
      <c r="S257" s="2">
        <v>2971.85</v>
      </c>
      <c r="T257" s="2">
        <v>2173.34</v>
      </c>
      <c r="U257" s="2">
        <v>4972.82</v>
      </c>
      <c r="V257" s="2">
        <v>14020.51</v>
      </c>
      <c r="W257" s="2">
        <v>3902.5</v>
      </c>
      <c r="X257" s="2">
        <v>2971.85</v>
      </c>
      <c r="Y257" s="2">
        <v>2173.34</v>
      </c>
      <c r="Z257" s="2">
        <v>4972.82</v>
      </c>
      <c r="AA257" s="2">
        <v>14020.51</v>
      </c>
      <c r="AB257" s="2">
        <v>42736278</v>
      </c>
      <c r="AC257" s="2">
        <v>29923558</v>
      </c>
      <c r="AD257" s="2">
        <v>22531016</v>
      </c>
      <c r="AE257" s="2">
        <v>61299952</v>
      </c>
      <c r="AF257" s="2">
        <v>156490804</v>
      </c>
      <c r="AG257" s="2">
        <v>0.36420000000000002</v>
      </c>
      <c r="AH257" s="2">
        <v>0.2</v>
      </c>
      <c r="AI257" s="2">
        <v>3112910</v>
      </c>
      <c r="AJ257" s="2">
        <v>2179632</v>
      </c>
      <c r="AK257" s="2">
        <v>1641159</v>
      </c>
      <c r="AL257" s="2">
        <v>4465089</v>
      </c>
      <c r="AM257" s="2">
        <v>11398790</v>
      </c>
      <c r="AN257" s="2">
        <v>0.36420000000000002</v>
      </c>
      <c r="AO257" s="2">
        <v>0</v>
      </c>
      <c r="AP257" s="2">
        <v>0.65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167889594</v>
      </c>
      <c r="AW257" s="2">
        <v>0</v>
      </c>
      <c r="AX257" s="2">
        <v>880303</v>
      </c>
      <c r="AY257" s="2">
        <v>297319</v>
      </c>
      <c r="AZ257" s="2">
        <v>321759</v>
      </c>
      <c r="BA257" s="2">
        <v>0</v>
      </c>
      <c r="BB257" s="2">
        <v>0</v>
      </c>
      <c r="BC257" s="2">
        <v>0</v>
      </c>
      <c r="BD257" s="2">
        <v>2813</v>
      </c>
      <c r="BE257" s="2">
        <v>3044</v>
      </c>
      <c r="BF257" s="2">
        <v>261.49</v>
      </c>
      <c r="BG257" s="2">
        <v>795976</v>
      </c>
      <c r="BH257" s="2">
        <v>1998038</v>
      </c>
      <c r="BI257" s="2">
        <v>169887632</v>
      </c>
      <c r="BJ257" s="2">
        <v>0</v>
      </c>
      <c r="BK257" s="2">
        <v>169887632</v>
      </c>
      <c r="BL257" s="2">
        <v>64528491</v>
      </c>
      <c r="BM257" s="2">
        <v>105359141</v>
      </c>
      <c r="BN257" s="2">
        <v>34481407</v>
      </c>
      <c r="BO257" s="2">
        <v>70877734</v>
      </c>
      <c r="BP257" s="2">
        <v>5280.29</v>
      </c>
      <c r="BQ257" s="2">
        <v>14020.51</v>
      </c>
      <c r="BR257" s="2">
        <v>74032359</v>
      </c>
      <c r="BS257" s="2">
        <v>0</v>
      </c>
      <c r="BT257" s="2">
        <v>0</v>
      </c>
      <c r="BU257" s="2">
        <v>64528491</v>
      </c>
      <c r="BV257" s="2">
        <v>34481407</v>
      </c>
      <c r="BW257" s="2">
        <v>0</v>
      </c>
      <c r="BX257" s="2">
        <v>12453741</v>
      </c>
      <c r="BY257" s="2">
        <v>12453741</v>
      </c>
      <c r="BZ257" s="2">
        <v>0</v>
      </c>
      <c r="CA257" s="2">
        <v>70877734</v>
      </c>
      <c r="CB257" s="2" t="b">
        <v>0</v>
      </c>
      <c r="CC257" s="2">
        <v>0</v>
      </c>
      <c r="CD257" s="2">
        <v>11748.67</v>
      </c>
      <c r="CE257" s="2">
        <v>10802.43</v>
      </c>
      <c r="CF257" s="2">
        <v>11122.13</v>
      </c>
      <c r="CG257" s="2">
        <v>13224.9</v>
      </c>
      <c r="CH257" s="4">
        <v>45327.529918981483</v>
      </c>
      <c r="CI257" s="4">
        <v>73415</v>
      </c>
    </row>
    <row r="258" spans="1:87" x14ac:dyDescent="0.35">
      <c r="A258" s="5">
        <v>324</v>
      </c>
      <c r="B258" s="3" t="s">
        <v>506</v>
      </c>
      <c r="C258" s="3" t="s">
        <v>527</v>
      </c>
      <c r="D258" s="2" t="s">
        <v>528</v>
      </c>
      <c r="E258" s="2">
        <v>9166</v>
      </c>
      <c r="F258" s="2">
        <v>9304</v>
      </c>
      <c r="G258" s="2">
        <v>9580</v>
      </c>
      <c r="H258" s="2">
        <v>11102</v>
      </c>
      <c r="I258" s="2">
        <v>1.0822000000000001</v>
      </c>
      <c r="J258" s="2">
        <v>9919</v>
      </c>
      <c r="K258" s="2">
        <v>10069</v>
      </c>
      <c r="L258" s="2">
        <v>10367</v>
      </c>
      <c r="M258" s="2">
        <v>12015</v>
      </c>
      <c r="N258" s="2">
        <v>1.1040000000000001</v>
      </c>
      <c r="O258" s="2">
        <v>1.026</v>
      </c>
      <c r="P258" s="2">
        <v>10951</v>
      </c>
      <c r="Q258" s="2">
        <v>12327</v>
      </c>
      <c r="R258" s="2">
        <v>801.08</v>
      </c>
      <c r="S258" s="2">
        <v>594.5</v>
      </c>
      <c r="T258" s="2">
        <v>446.39</v>
      </c>
      <c r="U258" s="2">
        <v>0</v>
      </c>
      <c r="V258" s="2">
        <v>1841.97</v>
      </c>
      <c r="W258" s="2">
        <v>801.08</v>
      </c>
      <c r="X258" s="2">
        <v>594.5</v>
      </c>
      <c r="Y258" s="2">
        <v>446.39</v>
      </c>
      <c r="Z258" s="2">
        <v>0</v>
      </c>
      <c r="AA258" s="2">
        <v>1841.97</v>
      </c>
      <c r="AB258" s="2">
        <v>8772627</v>
      </c>
      <c r="AC258" s="2">
        <v>5986021</v>
      </c>
      <c r="AD258" s="2">
        <v>4627725</v>
      </c>
      <c r="AE258" s="2">
        <v>0</v>
      </c>
      <c r="AF258" s="2">
        <v>19386373</v>
      </c>
      <c r="AG258" s="2">
        <v>0.50080000000000002</v>
      </c>
      <c r="AH258" s="2">
        <v>0.2</v>
      </c>
      <c r="AI258" s="2">
        <v>878666</v>
      </c>
      <c r="AJ258" s="2">
        <v>599560</v>
      </c>
      <c r="AK258" s="2">
        <v>463513</v>
      </c>
      <c r="AL258" s="2">
        <v>0</v>
      </c>
      <c r="AM258" s="2">
        <v>1941739</v>
      </c>
      <c r="AN258" s="2">
        <v>0.50080000000000002</v>
      </c>
      <c r="AO258" s="2">
        <v>0</v>
      </c>
      <c r="AP258" s="2">
        <v>0.65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21328112</v>
      </c>
      <c r="AW258" s="2">
        <v>0</v>
      </c>
      <c r="AX258" s="2">
        <v>0</v>
      </c>
      <c r="AY258" s="2">
        <v>188751</v>
      </c>
      <c r="AZ258" s="2">
        <v>204266</v>
      </c>
      <c r="BA258" s="2">
        <v>0</v>
      </c>
      <c r="BB258" s="2">
        <v>0</v>
      </c>
      <c r="BC258" s="2">
        <v>0</v>
      </c>
      <c r="BD258" s="2">
        <v>2813</v>
      </c>
      <c r="BE258" s="2">
        <v>3044</v>
      </c>
      <c r="BF258" s="2">
        <v>98.06</v>
      </c>
      <c r="BG258" s="2">
        <v>298495</v>
      </c>
      <c r="BH258" s="2">
        <v>502761</v>
      </c>
      <c r="BI258" s="2">
        <v>21830873</v>
      </c>
      <c r="BJ258" s="2">
        <v>0</v>
      </c>
      <c r="BK258" s="2">
        <v>21830873</v>
      </c>
      <c r="BL258" s="2">
        <v>7234753</v>
      </c>
      <c r="BM258" s="2">
        <v>14596120</v>
      </c>
      <c r="BN258" s="2">
        <v>5214183</v>
      </c>
      <c r="BO258" s="2">
        <v>9381937</v>
      </c>
      <c r="BP258" s="2">
        <v>5053.5</v>
      </c>
      <c r="BQ258" s="2">
        <v>1841.97</v>
      </c>
      <c r="BR258" s="2">
        <v>9308395</v>
      </c>
      <c r="BS258" s="2">
        <v>0</v>
      </c>
      <c r="BT258" s="2">
        <v>0</v>
      </c>
      <c r="BU258" s="2">
        <v>7234753</v>
      </c>
      <c r="BV258" s="2">
        <v>5214183</v>
      </c>
      <c r="BW258" s="2">
        <v>0</v>
      </c>
      <c r="BX258" s="2">
        <v>2691652</v>
      </c>
      <c r="BY258" s="2">
        <v>2691652</v>
      </c>
      <c r="BZ258" s="2">
        <v>0</v>
      </c>
      <c r="CA258" s="2">
        <v>9381937</v>
      </c>
      <c r="CB258" s="2" t="b">
        <v>0</v>
      </c>
      <c r="CC258" s="2">
        <v>0</v>
      </c>
      <c r="CD258" s="2">
        <v>12047.85</v>
      </c>
      <c r="CE258" s="2">
        <v>11077.51</v>
      </c>
      <c r="CF258" s="2">
        <v>11405.36</v>
      </c>
      <c r="CG258" s="2">
        <v>13561.67</v>
      </c>
      <c r="CH258" s="4">
        <v>45327.529942129629</v>
      </c>
      <c r="CI258" s="4">
        <v>73415</v>
      </c>
    </row>
    <row r="259" spans="1:87" x14ac:dyDescent="0.35">
      <c r="A259" s="5">
        <v>325</v>
      </c>
      <c r="B259" s="3" t="s">
        <v>506</v>
      </c>
      <c r="C259" s="3" t="s">
        <v>529</v>
      </c>
      <c r="D259" s="2" t="s">
        <v>530</v>
      </c>
      <c r="E259" s="2">
        <v>9166</v>
      </c>
      <c r="F259" s="2">
        <v>9304</v>
      </c>
      <c r="G259" s="2">
        <v>9580</v>
      </c>
      <c r="H259" s="2">
        <v>11102</v>
      </c>
      <c r="I259" s="2">
        <v>1.0822000000000001</v>
      </c>
      <c r="J259" s="2">
        <v>9919</v>
      </c>
      <c r="K259" s="2">
        <v>10069</v>
      </c>
      <c r="L259" s="2">
        <v>10367</v>
      </c>
      <c r="M259" s="2">
        <v>12015</v>
      </c>
      <c r="N259" s="2">
        <v>1.1040000000000001</v>
      </c>
      <c r="O259" s="2">
        <v>1.026</v>
      </c>
      <c r="P259" s="2">
        <v>10951</v>
      </c>
      <c r="Q259" s="2">
        <v>12327</v>
      </c>
      <c r="R259" s="2">
        <v>0</v>
      </c>
      <c r="S259" s="2">
        <v>0</v>
      </c>
      <c r="T259" s="2">
        <v>0</v>
      </c>
      <c r="U259" s="2">
        <v>5668.11</v>
      </c>
      <c r="V259" s="2">
        <v>5668.11</v>
      </c>
      <c r="W259" s="2">
        <v>0</v>
      </c>
      <c r="X259" s="2">
        <v>0</v>
      </c>
      <c r="Y259" s="2">
        <v>0</v>
      </c>
      <c r="Z259" s="2">
        <v>5668.11</v>
      </c>
      <c r="AA259" s="2">
        <v>5668.11</v>
      </c>
      <c r="AB259" s="2">
        <v>0</v>
      </c>
      <c r="AC259" s="2">
        <v>0</v>
      </c>
      <c r="AD259" s="2">
        <v>0</v>
      </c>
      <c r="AE259" s="2">
        <v>69870792</v>
      </c>
      <c r="AF259" s="2">
        <v>69870792</v>
      </c>
      <c r="AG259" s="2">
        <v>0.82120000000000004</v>
      </c>
      <c r="AH259" s="2">
        <v>0.2</v>
      </c>
      <c r="AI259" s="2">
        <v>0</v>
      </c>
      <c r="AJ259" s="2">
        <v>0</v>
      </c>
      <c r="AK259" s="2">
        <v>0</v>
      </c>
      <c r="AL259" s="2">
        <v>11475579</v>
      </c>
      <c r="AM259" s="2">
        <v>11475579</v>
      </c>
      <c r="AN259" s="2">
        <v>0.82120000000000004</v>
      </c>
      <c r="AO259" s="2">
        <v>0.2712</v>
      </c>
      <c r="AP259" s="2">
        <v>0.65</v>
      </c>
      <c r="AQ259" s="2">
        <v>0</v>
      </c>
      <c r="AR259" s="2">
        <v>0</v>
      </c>
      <c r="AS259" s="2">
        <v>0</v>
      </c>
      <c r="AT259" s="2">
        <v>12316823</v>
      </c>
      <c r="AU259" s="2">
        <v>12316823</v>
      </c>
      <c r="AV259" s="2">
        <v>93663194</v>
      </c>
      <c r="AW259" s="2">
        <v>0</v>
      </c>
      <c r="AX259" s="2">
        <v>226817</v>
      </c>
      <c r="AY259" s="2">
        <v>543439</v>
      </c>
      <c r="AZ259" s="2">
        <v>588110</v>
      </c>
      <c r="BA259" s="2">
        <v>0</v>
      </c>
      <c r="BB259" s="2">
        <v>0</v>
      </c>
      <c r="BC259" s="2">
        <v>0</v>
      </c>
      <c r="BD259" s="2">
        <v>2813</v>
      </c>
      <c r="BE259" s="2">
        <v>3044</v>
      </c>
      <c r="BF259" s="2">
        <v>0</v>
      </c>
      <c r="BG259" s="2">
        <v>0</v>
      </c>
      <c r="BH259" s="2">
        <v>814927</v>
      </c>
      <c r="BI259" s="2">
        <v>94478121</v>
      </c>
      <c r="BJ259" s="2">
        <v>0</v>
      </c>
      <c r="BK259" s="2">
        <v>94478121</v>
      </c>
      <c r="BL259" s="2">
        <v>23934624</v>
      </c>
      <c r="BM259" s="2">
        <v>70543497</v>
      </c>
      <c r="BN259" s="2">
        <v>23854654</v>
      </c>
      <c r="BO259" s="2">
        <v>46688843</v>
      </c>
      <c r="BP259" s="2">
        <v>6453.85</v>
      </c>
      <c r="BQ259" s="2">
        <v>5668.11</v>
      </c>
      <c r="BR259" s="2">
        <v>36581132</v>
      </c>
      <c r="BS259" s="2">
        <v>0</v>
      </c>
      <c r="BT259" s="2">
        <v>0</v>
      </c>
      <c r="BU259" s="2">
        <v>23934624</v>
      </c>
      <c r="BV259" s="2">
        <v>23854654</v>
      </c>
      <c r="BW259" s="2">
        <v>0</v>
      </c>
      <c r="BX259" s="2">
        <v>11410698</v>
      </c>
      <c r="BY259" s="2">
        <v>11410698</v>
      </c>
      <c r="BZ259" s="2">
        <v>0</v>
      </c>
      <c r="CA259" s="2">
        <v>46688843</v>
      </c>
      <c r="CB259" s="2" t="b">
        <v>0</v>
      </c>
      <c r="CC259" s="2">
        <v>0</v>
      </c>
      <c r="CD259" s="2">
        <v>14680.03</v>
      </c>
      <c r="CE259" s="2">
        <v>13497.7</v>
      </c>
      <c r="CF259" s="2">
        <v>13897.17</v>
      </c>
      <c r="CG259" s="2">
        <v>16524.59</v>
      </c>
      <c r="CH259" s="4">
        <v>45327.529953703706</v>
      </c>
      <c r="CI259" s="4">
        <v>73415</v>
      </c>
    </row>
    <row r="260" spans="1:87" x14ac:dyDescent="0.35">
      <c r="A260" s="5">
        <v>326</v>
      </c>
      <c r="B260" s="3" t="s">
        <v>506</v>
      </c>
      <c r="C260" s="3" t="s">
        <v>531</v>
      </c>
      <c r="D260" s="2" t="s">
        <v>532</v>
      </c>
      <c r="E260" s="2">
        <v>9166</v>
      </c>
      <c r="F260" s="2">
        <v>9304</v>
      </c>
      <c r="G260" s="2">
        <v>9580</v>
      </c>
      <c r="H260" s="2">
        <v>11102</v>
      </c>
      <c r="I260" s="2">
        <v>1.0822000000000001</v>
      </c>
      <c r="J260" s="2">
        <v>9919</v>
      </c>
      <c r="K260" s="2">
        <v>10069</v>
      </c>
      <c r="L260" s="2">
        <v>10367</v>
      </c>
      <c r="M260" s="2">
        <v>12015</v>
      </c>
      <c r="N260" s="2">
        <v>1.1040000000000001</v>
      </c>
      <c r="O260" s="2">
        <v>1.026</v>
      </c>
      <c r="P260" s="2">
        <v>10951</v>
      </c>
      <c r="Q260" s="2">
        <v>12327</v>
      </c>
      <c r="R260" s="2">
        <v>1144.7</v>
      </c>
      <c r="S260" s="2">
        <v>917.9</v>
      </c>
      <c r="T260" s="2">
        <v>640.16</v>
      </c>
      <c r="U260" s="2">
        <v>1463.08</v>
      </c>
      <c r="V260" s="2">
        <v>4165.84</v>
      </c>
      <c r="W260" s="2">
        <v>1144.7</v>
      </c>
      <c r="X260" s="2">
        <v>917.9</v>
      </c>
      <c r="Y260" s="2">
        <v>640.16</v>
      </c>
      <c r="Z260" s="2">
        <v>1463.08</v>
      </c>
      <c r="AA260" s="2">
        <v>4165.84</v>
      </c>
      <c r="AB260" s="2">
        <v>12535610</v>
      </c>
      <c r="AC260" s="2">
        <v>9242335</v>
      </c>
      <c r="AD260" s="2">
        <v>6636539</v>
      </c>
      <c r="AE260" s="2">
        <v>18035387</v>
      </c>
      <c r="AF260" s="2">
        <v>46449871</v>
      </c>
      <c r="AG260" s="2">
        <v>0.7016</v>
      </c>
      <c r="AH260" s="2">
        <v>0.2</v>
      </c>
      <c r="AI260" s="2">
        <v>1758997</v>
      </c>
      <c r="AJ260" s="2">
        <v>1296884</v>
      </c>
      <c r="AK260" s="2">
        <v>931239</v>
      </c>
      <c r="AL260" s="2">
        <v>2530726</v>
      </c>
      <c r="AM260" s="2">
        <v>6517846</v>
      </c>
      <c r="AN260" s="2">
        <v>0.7016</v>
      </c>
      <c r="AO260" s="2">
        <v>0.15160000000000001</v>
      </c>
      <c r="AP260" s="2">
        <v>0.65</v>
      </c>
      <c r="AQ260" s="2">
        <v>1235259</v>
      </c>
      <c r="AR260" s="2">
        <v>910740</v>
      </c>
      <c r="AS260" s="2">
        <v>653965</v>
      </c>
      <c r="AT260" s="2">
        <v>1777207</v>
      </c>
      <c r="AU260" s="2">
        <v>4577171</v>
      </c>
      <c r="AV260" s="2">
        <v>57544888</v>
      </c>
      <c r="AW260" s="2">
        <v>0</v>
      </c>
      <c r="AX260" s="2">
        <v>415974</v>
      </c>
      <c r="AY260" s="2">
        <v>191867</v>
      </c>
      <c r="AZ260" s="2">
        <v>207638</v>
      </c>
      <c r="BA260" s="2">
        <v>0</v>
      </c>
      <c r="BB260" s="2">
        <v>0</v>
      </c>
      <c r="BC260" s="2">
        <v>0</v>
      </c>
      <c r="BD260" s="2">
        <v>2813</v>
      </c>
      <c r="BE260" s="2">
        <v>3044</v>
      </c>
      <c r="BF260" s="2">
        <v>115.76</v>
      </c>
      <c r="BG260" s="2">
        <v>352373</v>
      </c>
      <c r="BH260" s="2">
        <v>975985</v>
      </c>
      <c r="BI260" s="2">
        <v>58520873</v>
      </c>
      <c r="BJ260" s="2">
        <v>0</v>
      </c>
      <c r="BK260" s="2">
        <v>58520873</v>
      </c>
      <c r="BL260" s="2">
        <v>13371249</v>
      </c>
      <c r="BM260" s="2">
        <v>45149624</v>
      </c>
      <c r="BN260" s="2">
        <v>14292305</v>
      </c>
      <c r="BO260" s="2">
        <v>30857319</v>
      </c>
      <c r="BP260" s="2">
        <v>5261.18</v>
      </c>
      <c r="BQ260" s="2">
        <v>4165.84</v>
      </c>
      <c r="BR260" s="2">
        <v>21917234</v>
      </c>
      <c r="BS260" s="2">
        <v>0</v>
      </c>
      <c r="BT260" s="2">
        <v>0</v>
      </c>
      <c r="BU260" s="2">
        <v>13371249</v>
      </c>
      <c r="BV260" s="2">
        <v>14292305</v>
      </c>
      <c r="BW260" s="2">
        <v>0</v>
      </c>
      <c r="BX260" s="2">
        <v>7526355</v>
      </c>
      <c r="BY260" s="2">
        <v>7526355</v>
      </c>
      <c r="BZ260" s="2">
        <v>0</v>
      </c>
      <c r="CA260" s="2">
        <v>30857319</v>
      </c>
      <c r="CB260" s="2" t="b">
        <v>0</v>
      </c>
      <c r="CC260" s="2">
        <v>0</v>
      </c>
      <c r="CD260" s="2">
        <v>13566.76</v>
      </c>
      <c r="CE260" s="2">
        <v>12474.08</v>
      </c>
      <c r="CF260" s="2">
        <v>12843.26</v>
      </c>
      <c r="CG260" s="2">
        <v>15271.43</v>
      </c>
      <c r="CH260" s="4">
        <v>45327.529953703706</v>
      </c>
      <c r="CI260" s="4">
        <v>73415</v>
      </c>
    </row>
    <row r="261" spans="1:87" x14ac:dyDescent="0.35">
      <c r="A261" s="5">
        <v>327</v>
      </c>
      <c r="B261" s="3" t="s">
        <v>506</v>
      </c>
      <c r="C261" s="3" t="s">
        <v>533</v>
      </c>
      <c r="D261" s="2" t="s">
        <v>534</v>
      </c>
      <c r="E261" s="2">
        <v>9166</v>
      </c>
      <c r="F261" s="2">
        <v>9304</v>
      </c>
      <c r="G261" s="2">
        <v>9580</v>
      </c>
      <c r="H261" s="2">
        <v>11102</v>
      </c>
      <c r="I261" s="2">
        <v>1.0822000000000001</v>
      </c>
      <c r="J261" s="2">
        <v>9919</v>
      </c>
      <c r="K261" s="2">
        <v>10069</v>
      </c>
      <c r="L261" s="2">
        <v>10367</v>
      </c>
      <c r="M261" s="2">
        <v>12015</v>
      </c>
      <c r="N261" s="2">
        <v>1.1040000000000001</v>
      </c>
      <c r="O261" s="2">
        <v>1.026</v>
      </c>
      <c r="P261" s="2">
        <v>10951</v>
      </c>
      <c r="Q261" s="2">
        <v>12327</v>
      </c>
      <c r="R261" s="2">
        <v>1712.12</v>
      </c>
      <c r="S261" s="2">
        <v>1355.36</v>
      </c>
      <c r="T261" s="2">
        <v>981.94</v>
      </c>
      <c r="U261" s="2">
        <v>2273.52</v>
      </c>
      <c r="V261" s="2">
        <v>6322.94</v>
      </c>
      <c r="W261" s="2">
        <v>1712.12</v>
      </c>
      <c r="X261" s="2">
        <v>1355.36</v>
      </c>
      <c r="Y261" s="2">
        <v>981.94</v>
      </c>
      <c r="Z261" s="2">
        <v>2273.52</v>
      </c>
      <c r="AA261" s="2">
        <v>6322.94</v>
      </c>
      <c r="AB261" s="2">
        <v>18749426</v>
      </c>
      <c r="AC261" s="2">
        <v>13647120</v>
      </c>
      <c r="AD261" s="2">
        <v>10179772</v>
      </c>
      <c r="AE261" s="2">
        <v>28025681</v>
      </c>
      <c r="AF261" s="2">
        <v>70601999</v>
      </c>
      <c r="AG261" s="2">
        <v>0.34329999999999999</v>
      </c>
      <c r="AH261" s="2">
        <v>0.2</v>
      </c>
      <c r="AI261" s="2">
        <v>1287336</v>
      </c>
      <c r="AJ261" s="2">
        <v>937011</v>
      </c>
      <c r="AK261" s="2">
        <v>698943</v>
      </c>
      <c r="AL261" s="2">
        <v>1924243</v>
      </c>
      <c r="AM261" s="2">
        <v>4847533</v>
      </c>
      <c r="AN261" s="2">
        <v>0.34329999999999999</v>
      </c>
      <c r="AO261" s="2">
        <v>0</v>
      </c>
      <c r="AP261" s="2">
        <v>0.65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75449532</v>
      </c>
      <c r="AW261" s="2">
        <v>0</v>
      </c>
      <c r="AX261" s="2">
        <v>240624</v>
      </c>
      <c r="AY261" s="2">
        <v>549826</v>
      </c>
      <c r="AZ261" s="2">
        <v>595022</v>
      </c>
      <c r="BA261" s="2">
        <v>0</v>
      </c>
      <c r="BB261" s="2">
        <v>0</v>
      </c>
      <c r="BC261" s="2">
        <v>0</v>
      </c>
      <c r="BD261" s="2">
        <v>2813</v>
      </c>
      <c r="BE261" s="2">
        <v>3044</v>
      </c>
      <c r="BF261" s="2">
        <v>126.67</v>
      </c>
      <c r="BG261" s="2">
        <v>385583</v>
      </c>
      <c r="BH261" s="2">
        <v>1221229</v>
      </c>
      <c r="BI261" s="2">
        <v>76670761</v>
      </c>
      <c r="BJ261" s="2">
        <v>0</v>
      </c>
      <c r="BK261" s="2">
        <v>76670761</v>
      </c>
      <c r="BL261" s="2">
        <v>19251193</v>
      </c>
      <c r="BM261" s="2">
        <v>57419568</v>
      </c>
      <c r="BN261" s="2">
        <v>21864126</v>
      </c>
      <c r="BO261" s="2">
        <v>35555442</v>
      </c>
      <c r="BP261" s="2">
        <v>5302.68</v>
      </c>
      <c r="BQ261" s="2">
        <v>6322.94</v>
      </c>
      <c r="BR261" s="2">
        <v>33528527</v>
      </c>
      <c r="BS261" s="2">
        <v>0</v>
      </c>
      <c r="BT261" s="2">
        <v>0</v>
      </c>
      <c r="BU261" s="2">
        <v>19251193</v>
      </c>
      <c r="BV261" s="2">
        <v>21864126</v>
      </c>
      <c r="BW261" s="2">
        <v>0</v>
      </c>
      <c r="BX261" s="2">
        <v>7361759</v>
      </c>
      <c r="BY261" s="2">
        <v>7361759</v>
      </c>
      <c r="BZ261" s="2">
        <v>0</v>
      </c>
      <c r="CA261" s="2">
        <v>35555442</v>
      </c>
      <c r="CB261" s="2" t="b">
        <v>0</v>
      </c>
      <c r="CC261" s="2">
        <v>0</v>
      </c>
      <c r="CD261" s="2">
        <v>11702.9</v>
      </c>
      <c r="CE261" s="2">
        <v>10760.34</v>
      </c>
      <c r="CF261" s="2">
        <v>11078.8</v>
      </c>
      <c r="CG261" s="2">
        <v>13173.37</v>
      </c>
      <c r="CH261" s="4">
        <v>45327.529965277776</v>
      </c>
      <c r="CI261" s="4">
        <v>73415</v>
      </c>
    </row>
    <row r="262" spans="1:87" x14ac:dyDescent="0.35">
      <c r="A262" s="5">
        <v>328</v>
      </c>
      <c r="B262" s="3" t="s">
        <v>506</v>
      </c>
      <c r="C262" s="3" t="s">
        <v>535</v>
      </c>
      <c r="D262" s="2" t="s">
        <v>536</v>
      </c>
      <c r="E262" s="2">
        <v>9166</v>
      </c>
      <c r="F262" s="2">
        <v>9304</v>
      </c>
      <c r="G262" s="2">
        <v>9580</v>
      </c>
      <c r="H262" s="2">
        <v>11102</v>
      </c>
      <c r="I262" s="2">
        <v>1.0822000000000001</v>
      </c>
      <c r="J262" s="2">
        <v>9919</v>
      </c>
      <c r="K262" s="2">
        <v>10069</v>
      </c>
      <c r="L262" s="2">
        <v>10367</v>
      </c>
      <c r="M262" s="2">
        <v>12015</v>
      </c>
      <c r="N262" s="2">
        <v>1.1040000000000001</v>
      </c>
      <c r="O262" s="2">
        <v>1.026</v>
      </c>
      <c r="P262" s="2">
        <v>10951</v>
      </c>
      <c r="Q262" s="2">
        <v>12327</v>
      </c>
      <c r="R262" s="2">
        <v>3016.97</v>
      </c>
      <c r="S262" s="2">
        <v>2179.08</v>
      </c>
      <c r="T262" s="2">
        <v>1510.24</v>
      </c>
      <c r="U262" s="2">
        <v>4102.26</v>
      </c>
      <c r="V262" s="2">
        <v>10808.55</v>
      </c>
      <c r="W262" s="2">
        <v>3016.97</v>
      </c>
      <c r="X262" s="2">
        <v>2179.08</v>
      </c>
      <c r="Y262" s="2">
        <v>1510.24</v>
      </c>
      <c r="Z262" s="2">
        <v>4102.26</v>
      </c>
      <c r="AA262" s="2">
        <v>10808.55</v>
      </c>
      <c r="AB262" s="2">
        <v>33038838</v>
      </c>
      <c r="AC262" s="2">
        <v>21941157</v>
      </c>
      <c r="AD262" s="2">
        <v>15656658</v>
      </c>
      <c r="AE262" s="2">
        <v>50568559</v>
      </c>
      <c r="AF262" s="2">
        <v>121205212</v>
      </c>
      <c r="AG262" s="2">
        <v>0.71450000000000002</v>
      </c>
      <c r="AH262" s="2">
        <v>0.2</v>
      </c>
      <c r="AI262" s="2">
        <v>4721250</v>
      </c>
      <c r="AJ262" s="2">
        <v>3135391</v>
      </c>
      <c r="AK262" s="2">
        <v>2237336</v>
      </c>
      <c r="AL262" s="2">
        <v>7226247</v>
      </c>
      <c r="AM262" s="2">
        <v>17320224</v>
      </c>
      <c r="AN262" s="2">
        <v>0.71450000000000002</v>
      </c>
      <c r="AO262" s="2">
        <v>0.16450000000000001</v>
      </c>
      <c r="AP262" s="2">
        <v>0.65</v>
      </c>
      <c r="AQ262" s="2">
        <v>3532678</v>
      </c>
      <c r="AR262" s="2">
        <v>2346058</v>
      </c>
      <c r="AS262" s="2">
        <v>1674088</v>
      </c>
      <c r="AT262" s="2">
        <v>5407043</v>
      </c>
      <c r="AU262" s="2">
        <v>12959867</v>
      </c>
      <c r="AV262" s="2">
        <v>151485303</v>
      </c>
      <c r="AW262" s="2">
        <v>0</v>
      </c>
      <c r="AX262" s="2">
        <v>860713</v>
      </c>
      <c r="AY262" s="2">
        <v>933272</v>
      </c>
      <c r="AZ262" s="2">
        <v>1009987</v>
      </c>
      <c r="BA262" s="2">
        <v>0</v>
      </c>
      <c r="BB262" s="2">
        <v>0</v>
      </c>
      <c r="BC262" s="2">
        <v>0</v>
      </c>
      <c r="BD262" s="2">
        <v>2813</v>
      </c>
      <c r="BE262" s="2">
        <v>3044</v>
      </c>
      <c r="BF262" s="2">
        <v>306.68</v>
      </c>
      <c r="BG262" s="2">
        <v>933534</v>
      </c>
      <c r="BH262" s="2">
        <v>2804234</v>
      </c>
      <c r="BI262" s="2">
        <v>154289537</v>
      </c>
      <c r="BJ262" s="2">
        <v>0</v>
      </c>
      <c r="BK262" s="2">
        <v>154289537</v>
      </c>
      <c r="BL262" s="2">
        <v>32553806</v>
      </c>
      <c r="BM262" s="2">
        <v>121735731</v>
      </c>
      <c r="BN262" s="2">
        <v>37160759</v>
      </c>
      <c r="BO262" s="2">
        <v>84574972</v>
      </c>
      <c r="BP262" s="2">
        <v>5272.33</v>
      </c>
      <c r="BQ262" s="2">
        <v>10808.55</v>
      </c>
      <c r="BR262" s="2">
        <v>56986242</v>
      </c>
      <c r="BS262" s="2">
        <v>0</v>
      </c>
      <c r="BT262" s="2">
        <v>0</v>
      </c>
      <c r="BU262" s="2">
        <v>32553806</v>
      </c>
      <c r="BV262" s="2">
        <v>37160759</v>
      </c>
      <c r="BW262" s="2">
        <v>0</v>
      </c>
      <c r="BX262" s="2">
        <v>16671844</v>
      </c>
      <c r="BY262" s="2">
        <v>16671844</v>
      </c>
      <c r="BZ262" s="2">
        <v>0</v>
      </c>
      <c r="CA262" s="2">
        <v>84574972</v>
      </c>
      <c r="CB262" s="2" t="b">
        <v>0</v>
      </c>
      <c r="CC262" s="2">
        <v>0</v>
      </c>
      <c r="CD262" s="2">
        <v>13686.83</v>
      </c>
      <c r="CE262" s="2">
        <v>12584.49</v>
      </c>
      <c r="CF262" s="2">
        <v>12956.94</v>
      </c>
      <c r="CG262" s="2">
        <v>15406.59</v>
      </c>
      <c r="CH262" s="4">
        <v>45327.529988425929</v>
      </c>
      <c r="CI262" s="4">
        <v>73415</v>
      </c>
    </row>
    <row r="263" spans="1:87" x14ac:dyDescent="0.35">
      <c r="A263" s="5">
        <v>329</v>
      </c>
      <c r="B263" s="3" t="s">
        <v>506</v>
      </c>
      <c r="C263" s="3" t="s">
        <v>537</v>
      </c>
      <c r="D263" s="2" t="s">
        <v>538</v>
      </c>
      <c r="E263" s="2">
        <v>9166</v>
      </c>
      <c r="F263" s="2">
        <v>9304</v>
      </c>
      <c r="G263" s="2">
        <v>9580</v>
      </c>
      <c r="H263" s="2">
        <v>11102</v>
      </c>
      <c r="I263" s="2">
        <v>1.0822000000000001</v>
      </c>
      <c r="J263" s="2">
        <v>9919</v>
      </c>
      <c r="K263" s="2">
        <v>10069</v>
      </c>
      <c r="L263" s="2">
        <v>10367</v>
      </c>
      <c r="M263" s="2">
        <v>12015</v>
      </c>
      <c r="N263" s="2">
        <v>1.1040000000000001</v>
      </c>
      <c r="O263" s="2">
        <v>1.026</v>
      </c>
      <c r="P263" s="2">
        <v>10951</v>
      </c>
      <c r="Q263" s="2">
        <v>12327</v>
      </c>
      <c r="R263" s="2">
        <v>2022.03</v>
      </c>
      <c r="S263" s="2">
        <v>1474.09</v>
      </c>
      <c r="T263" s="2">
        <v>1045.77</v>
      </c>
      <c r="U263" s="2">
        <v>2097.17</v>
      </c>
      <c r="V263" s="2">
        <v>6639.06</v>
      </c>
      <c r="W263" s="2">
        <v>2022.03</v>
      </c>
      <c r="X263" s="2">
        <v>1474.09</v>
      </c>
      <c r="Y263" s="2">
        <v>1045.77</v>
      </c>
      <c r="Z263" s="2">
        <v>2097.17</v>
      </c>
      <c r="AA263" s="2">
        <v>6639.06</v>
      </c>
      <c r="AB263" s="2">
        <v>22143251</v>
      </c>
      <c r="AC263" s="2">
        <v>14842612</v>
      </c>
      <c r="AD263" s="2">
        <v>10841498</v>
      </c>
      <c r="AE263" s="2">
        <v>25851815</v>
      </c>
      <c r="AF263" s="2">
        <v>73679176</v>
      </c>
      <c r="AG263" s="2">
        <v>0.41510000000000002</v>
      </c>
      <c r="AH263" s="2">
        <v>0.2</v>
      </c>
      <c r="AI263" s="2">
        <v>1838333</v>
      </c>
      <c r="AJ263" s="2">
        <v>1232234</v>
      </c>
      <c r="AK263" s="2">
        <v>900061</v>
      </c>
      <c r="AL263" s="2">
        <v>2146218</v>
      </c>
      <c r="AM263" s="2">
        <v>6116846</v>
      </c>
      <c r="AN263" s="2">
        <v>0.41510000000000002</v>
      </c>
      <c r="AO263" s="2">
        <v>0</v>
      </c>
      <c r="AP263" s="2">
        <v>0.65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79796022</v>
      </c>
      <c r="AW263" s="2">
        <v>0</v>
      </c>
      <c r="AX263" s="2">
        <v>0</v>
      </c>
      <c r="AY263" s="2">
        <v>126531</v>
      </c>
      <c r="AZ263" s="2">
        <v>136932</v>
      </c>
      <c r="BA263" s="2">
        <v>0</v>
      </c>
      <c r="BB263" s="2">
        <v>0</v>
      </c>
      <c r="BC263" s="2">
        <v>0</v>
      </c>
      <c r="BD263" s="2">
        <v>2813</v>
      </c>
      <c r="BE263" s="2">
        <v>3044</v>
      </c>
      <c r="BF263" s="2">
        <v>133.16999999999999</v>
      </c>
      <c r="BG263" s="2">
        <v>405369</v>
      </c>
      <c r="BH263" s="2">
        <v>542301</v>
      </c>
      <c r="BI263" s="2">
        <v>80338323</v>
      </c>
      <c r="BJ263" s="2">
        <v>0</v>
      </c>
      <c r="BK263" s="2">
        <v>80338323</v>
      </c>
      <c r="BL263" s="2">
        <v>33311133</v>
      </c>
      <c r="BM263" s="2">
        <v>47027190</v>
      </c>
      <c r="BN263" s="2">
        <v>14559543</v>
      </c>
      <c r="BO263" s="2">
        <v>32467647</v>
      </c>
      <c r="BP263" s="2">
        <v>5391.44</v>
      </c>
      <c r="BQ263" s="2">
        <v>6639.06</v>
      </c>
      <c r="BR263" s="2">
        <v>35794094</v>
      </c>
      <c r="BS263" s="2">
        <v>0</v>
      </c>
      <c r="BT263" s="2">
        <v>0</v>
      </c>
      <c r="BU263" s="2">
        <v>33311133</v>
      </c>
      <c r="BV263" s="2">
        <v>14559543</v>
      </c>
      <c r="BW263" s="2">
        <v>0</v>
      </c>
      <c r="BX263" s="2">
        <v>6227193</v>
      </c>
      <c r="BY263" s="2">
        <v>6227193</v>
      </c>
      <c r="BZ263" s="2">
        <v>0</v>
      </c>
      <c r="CA263" s="2">
        <v>32467647</v>
      </c>
      <c r="CB263" s="2" t="b">
        <v>0</v>
      </c>
      <c r="CC263" s="2">
        <v>0</v>
      </c>
      <c r="CD263" s="2">
        <v>11860.15</v>
      </c>
      <c r="CE263" s="2">
        <v>10904.93</v>
      </c>
      <c r="CF263" s="2">
        <v>11227.67</v>
      </c>
      <c r="CG263" s="2">
        <v>13350.39</v>
      </c>
      <c r="CH263" s="4">
        <v>45327.529988425929</v>
      </c>
      <c r="CI263" s="4">
        <v>73415</v>
      </c>
    </row>
    <row r="264" spans="1:87" x14ac:dyDescent="0.35">
      <c r="A264" s="5">
        <v>330</v>
      </c>
      <c r="B264" s="3" t="s">
        <v>506</v>
      </c>
      <c r="C264" s="3" t="s">
        <v>539</v>
      </c>
      <c r="D264" s="2" t="s">
        <v>540</v>
      </c>
      <c r="E264" s="2">
        <v>9166</v>
      </c>
      <c r="F264" s="2">
        <v>9304</v>
      </c>
      <c r="G264" s="2">
        <v>9580</v>
      </c>
      <c r="H264" s="2">
        <v>11102</v>
      </c>
      <c r="I264" s="2">
        <v>1.0822000000000001</v>
      </c>
      <c r="J264" s="2">
        <v>9919</v>
      </c>
      <c r="K264" s="2">
        <v>10069</v>
      </c>
      <c r="L264" s="2">
        <v>10367</v>
      </c>
      <c r="M264" s="2">
        <v>12015</v>
      </c>
      <c r="N264" s="2">
        <v>1.1040000000000001</v>
      </c>
      <c r="O264" s="2">
        <v>1.026</v>
      </c>
      <c r="P264" s="2">
        <v>10951</v>
      </c>
      <c r="Q264" s="2">
        <v>12327</v>
      </c>
      <c r="R264" s="2">
        <v>5620.07</v>
      </c>
      <c r="S264" s="2">
        <v>4490.1099999999997</v>
      </c>
      <c r="T264" s="2">
        <v>3295.96</v>
      </c>
      <c r="U264" s="2">
        <v>7677.61</v>
      </c>
      <c r="V264" s="2">
        <v>21083.75</v>
      </c>
      <c r="W264" s="2">
        <v>5620.07</v>
      </c>
      <c r="X264" s="2">
        <v>4490.1099999999997</v>
      </c>
      <c r="Y264" s="2">
        <v>3295.96</v>
      </c>
      <c r="Z264" s="2">
        <v>7677.61</v>
      </c>
      <c r="AA264" s="2">
        <v>21083.75</v>
      </c>
      <c r="AB264" s="2">
        <v>61545387</v>
      </c>
      <c r="AC264" s="2">
        <v>45210918</v>
      </c>
      <c r="AD264" s="2">
        <v>34169217</v>
      </c>
      <c r="AE264" s="2">
        <v>94641898</v>
      </c>
      <c r="AF264" s="2">
        <v>235567420</v>
      </c>
      <c r="AG264" s="2">
        <v>0.72360000000000002</v>
      </c>
      <c r="AH264" s="2">
        <v>0.2</v>
      </c>
      <c r="AI264" s="2">
        <v>8906848</v>
      </c>
      <c r="AJ264" s="2">
        <v>6542924</v>
      </c>
      <c r="AK264" s="2">
        <v>4944969</v>
      </c>
      <c r="AL264" s="2">
        <v>13696576</v>
      </c>
      <c r="AM264" s="2">
        <v>34091317</v>
      </c>
      <c r="AN264" s="2">
        <v>0.72360000000000002</v>
      </c>
      <c r="AO264" s="2">
        <v>0.1736</v>
      </c>
      <c r="AP264" s="2">
        <v>0.65</v>
      </c>
      <c r="AQ264" s="2">
        <v>6944781</v>
      </c>
      <c r="AR264" s="2">
        <v>5101600</v>
      </c>
      <c r="AS264" s="2">
        <v>3855654</v>
      </c>
      <c r="AT264" s="2">
        <v>10679392</v>
      </c>
      <c r="AU264" s="2">
        <v>26581427</v>
      </c>
      <c r="AV264" s="2">
        <v>296240164</v>
      </c>
      <c r="AW264" s="2">
        <v>0</v>
      </c>
      <c r="AX264" s="2">
        <v>1122930</v>
      </c>
      <c r="AY264" s="2">
        <v>989781</v>
      </c>
      <c r="AZ264" s="2">
        <v>1071141</v>
      </c>
      <c r="BA264" s="2">
        <v>0</v>
      </c>
      <c r="BB264" s="2">
        <v>0</v>
      </c>
      <c r="BC264" s="2">
        <v>0</v>
      </c>
      <c r="BD264" s="2">
        <v>2813</v>
      </c>
      <c r="BE264" s="2">
        <v>3044</v>
      </c>
      <c r="BF264" s="2">
        <v>538.91</v>
      </c>
      <c r="BG264" s="2">
        <v>1640442</v>
      </c>
      <c r="BH264" s="2">
        <v>3834513</v>
      </c>
      <c r="BI264" s="2">
        <v>300074677</v>
      </c>
      <c r="BJ264" s="2">
        <v>0</v>
      </c>
      <c r="BK264" s="2">
        <v>300074677</v>
      </c>
      <c r="BL264" s="2">
        <v>50867843</v>
      </c>
      <c r="BM264" s="2">
        <v>249206834</v>
      </c>
      <c r="BN264" s="2">
        <v>72444841</v>
      </c>
      <c r="BO264" s="2">
        <v>176761993</v>
      </c>
      <c r="BP264" s="2">
        <v>5269.2</v>
      </c>
      <c r="BQ264" s="2">
        <v>21083.75</v>
      </c>
      <c r="BR264" s="2">
        <v>111094496</v>
      </c>
      <c r="BS264" s="2">
        <v>0</v>
      </c>
      <c r="BT264" s="2">
        <v>0</v>
      </c>
      <c r="BU264" s="2">
        <v>50867843</v>
      </c>
      <c r="BV264" s="2">
        <v>72444841</v>
      </c>
      <c r="BW264" s="2">
        <v>0</v>
      </c>
      <c r="BX264" s="2">
        <v>21997536</v>
      </c>
      <c r="BY264" s="2">
        <v>21997536</v>
      </c>
      <c r="BZ264" s="2">
        <v>0</v>
      </c>
      <c r="CA264" s="2">
        <v>176761993</v>
      </c>
      <c r="CB264" s="2" t="b">
        <v>0</v>
      </c>
      <c r="CC264" s="2">
        <v>0</v>
      </c>
      <c r="CD264" s="2">
        <v>13771.54</v>
      </c>
      <c r="CE264" s="2">
        <v>12662.37</v>
      </c>
      <c r="CF264" s="2">
        <v>13037.12</v>
      </c>
      <c r="CG264" s="2">
        <v>15501.94</v>
      </c>
      <c r="CH264" s="4">
        <v>45327.530011574076</v>
      </c>
      <c r="CI264" s="4">
        <v>73415</v>
      </c>
    </row>
    <row r="265" spans="1:87" x14ac:dyDescent="0.35">
      <c r="A265" s="5">
        <v>331</v>
      </c>
      <c r="B265" s="3" t="s">
        <v>506</v>
      </c>
      <c r="C265" s="3" t="s">
        <v>541</v>
      </c>
      <c r="D265" s="2" t="s">
        <v>542</v>
      </c>
      <c r="E265" s="2">
        <v>9166</v>
      </c>
      <c r="F265" s="2">
        <v>9304</v>
      </c>
      <c r="G265" s="2">
        <v>9580</v>
      </c>
      <c r="H265" s="2">
        <v>11102</v>
      </c>
      <c r="I265" s="2">
        <v>1.0822000000000001</v>
      </c>
      <c r="J265" s="2">
        <v>9919</v>
      </c>
      <c r="K265" s="2">
        <v>10069</v>
      </c>
      <c r="L265" s="2">
        <v>10367</v>
      </c>
      <c r="M265" s="2">
        <v>12015</v>
      </c>
      <c r="N265" s="2">
        <v>1.1040000000000001</v>
      </c>
      <c r="O265" s="2">
        <v>1.026</v>
      </c>
      <c r="P265" s="2">
        <v>10951</v>
      </c>
      <c r="Q265" s="2">
        <v>12327</v>
      </c>
      <c r="R265" s="2">
        <v>882.7</v>
      </c>
      <c r="S265" s="2">
        <v>706.02</v>
      </c>
      <c r="T265" s="2">
        <v>601.55999999999995</v>
      </c>
      <c r="U265" s="2">
        <v>820.16</v>
      </c>
      <c r="V265" s="2">
        <v>3010.44</v>
      </c>
      <c r="W265" s="2">
        <v>882.7</v>
      </c>
      <c r="X265" s="2">
        <v>706.02</v>
      </c>
      <c r="Y265" s="2">
        <v>601.55999999999995</v>
      </c>
      <c r="Z265" s="2">
        <v>820.16</v>
      </c>
      <c r="AA265" s="2">
        <v>3010.44</v>
      </c>
      <c r="AB265" s="2">
        <v>9666448</v>
      </c>
      <c r="AC265" s="2">
        <v>7108915</v>
      </c>
      <c r="AD265" s="2">
        <v>6236373</v>
      </c>
      <c r="AE265" s="2">
        <v>10110112</v>
      </c>
      <c r="AF265" s="2">
        <v>33121848</v>
      </c>
      <c r="AG265" s="2">
        <v>0.61539999999999995</v>
      </c>
      <c r="AH265" s="2">
        <v>0.2</v>
      </c>
      <c r="AI265" s="2">
        <v>1189746</v>
      </c>
      <c r="AJ265" s="2">
        <v>874965</v>
      </c>
      <c r="AK265" s="2">
        <v>767573</v>
      </c>
      <c r="AL265" s="2">
        <v>1244353</v>
      </c>
      <c r="AM265" s="2">
        <v>4076637</v>
      </c>
      <c r="AN265" s="2">
        <v>0.61539999999999995</v>
      </c>
      <c r="AO265" s="2">
        <v>6.54E-2</v>
      </c>
      <c r="AP265" s="2">
        <v>0.65</v>
      </c>
      <c r="AQ265" s="2">
        <v>410921</v>
      </c>
      <c r="AR265" s="2">
        <v>302200</v>
      </c>
      <c r="AS265" s="2">
        <v>265108</v>
      </c>
      <c r="AT265" s="2">
        <v>429781</v>
      </c>
      <c r="AU265" s="2">
        <v>1408010</v>
      </c>
      <c r="AV265" s="2">
        <v>38606495</v>
      </c>
      <c r="AW265" s="2">
        <v>0</v>
      </c>
      <c r="AX265" s="2">
        <v>24250</v>
      </c>
      <c r="AY265" s="2">
        <v>346662</v>
      </c>
      <c r="AZ265" s="2">
        <v>375158</v>
      </c>
      <c r="BA265" s="2">
        <v>0</v>
      </c>
      <c r="BB265" s="2">
        <v>0</v>
      </c>
      <c r="BC265" s="2">
        <v>0</v>
      </c>
      <c r="BD265" s="2">
        <v>2813</v>
      </c>
      <c r="BE265" s="2">
        <v>3044</v>
      </c>
      <c r="BF265" s="2">
        <v>72.150000000000006</v>
      </c>
      <c r="BG265" s="2">
        <v>219625</v>
      </c>
      <c r="BH265" s="2">
        <v>619033</v>
      </c>
      <c r="BI265" s="2">
        <v>39225528</v>
      </c>
      <c r="BJ265" s="2">
        <v>0</v>
      </c>
      <c r="BK265" s="2">
        <v>39225528</v>
      </c>
      <c r="BL265" s="2">
        <v>6024864</v>
      </c>
      <c r="BM265" s="2">
        <v>33200664</v>
      </c>
      <c r="BN265" s="2">
        <v>10388341</v>
      </c>
      <c r="BO265" s="2">
        <v>22812323</v>
      </c>
      <c r="BP265" s="2">
        <v>5291.75</v>
      </c>
      <c r="BQ265" s="2">
        <v>3010.44</v>
      </c>
      <c r="BR265" s="2">
        <v>15930496</v>
      </c>
      <c r="BS265" s="2">
        <v>0</v>
      </c>
      <c r="BT265" s="2">
        <v>0</v>
      </c>
      <c r="BU265" s="2">
        <v>6024864</v>
      </c>
      <c r="BV265" s="2">
        <v>10388341</v>
      </c>
      <c r="BW265" s="2">
        <v>0</v>
      </c>
      <c r="BX265" s="2">
        <v>4150407</v>
      </c>
      <c r="BY265" s="2">
        <v>4150407</v>
      </c>
      <c r="BZ265" s="2">
        <v>0</v>
      </c>
      <c r="CA265" s="2">
        <v>22812323</v>
      </c>
      <c r="CB265" s="2" t="b">
        <v>0</v>
      </c>
      <c r="CC265" s="2">
        <v>0</v>
      </c>
      <c r="CD265" s="2">
        <v>12764.38</v>
      </c>
      <c r="CE265" s="2">
        <v>11736.33</v>
      </c>
      <c r="CF265" s="2">
        <v>12083.67</v>
      </c>
      <c r="CG265" s="2">
        <v>14368.23</v>
      </c>
      <c r="CH265" s="4">
        <v>45327.530011574076</v>
      </c>
      <c r="CI265" s="4">
        <v>73415</v>
      </c>
    </row>
    <row r="266" spans="1:87" x14ac:dyDescent="0.35">
      <c r="A266" s="5">
        <v>332</v>
      </c>
      <c r="B266" s="3" t="s">
        <v>506</v>
      </c>
      <c r="C266" s="3" t="s">
        <v>543</v>
      </c>
      <c r="D266" s="2" t="s">
        <v>544</v>
      </c>
      <c r="E266" s="2">
        <v>9166</v>
      </c>
      <c r="F266" s="2">
        <v>9304</v>
      </c>
      <c r="G266" s="2">
        <v>9580</v>
      </c>
      <c r="H266" s="2">
        <v>11102</v>
      </c>
      <c r="I266" s="2">
        <v>1.0822000000000001</v>
      </c>
      <c r="J266" s="2">
        <v>9919</v>
      </c>
      <c r="K266" s="2">
        <v>10069</v>
      </c>
      <c r="L266" s="2">
        <v>10367</v>
      </c>
      <c r="M266" s="2">
        <v>12015</v>
      </c>
      <c r="N266" s="2">
        <v>1.1040000000000001</v>
      </c>
      <c r="O266" s="2">
        <v>1.026</v>
      </c>
      <c r="P266" s="2">
        <v>10951</v>
      </c>
      <c r="Q266" s="2">
        <v>12327</v>
      </c>
      <c r="R266" s="2">
        <v>1232.05</v>
      </c>
      <c r="S266" s="2">
        <v>1000.16</v>
      </c>
      <c r="T266" s="2">
        <v>659.83</v>
      </c>
      <c r="U266" s="2">
        <v>0</v>
      </c>
      <c r="V266" s="2">
        <v>2892.04</v>
      </c>
      <c r="W266" s="2">
        <v>1232.05</v>
      </c>
      <c r="X266" s="2">
        <v>1000.16</v>
      </c>
      <c r="Y266" s="2">
        <v>659.83</v>
      </c>
      <c r="Z266" s="2">
        <v>0</v>
      </c>
      <c r="AA266" s="2">
        <v>2892.04</v>
      </c>
      <c r="AB266" s="2">
        <v>13492180</v>
      </c>
      <c r="AC266" s="2">
        <v>10070611</v>
      </c>
      <c r="AD266" s="2">
        <v>6840458</v>
      </c>
      <c r="AE266" s="2">
        <v>0</v>
      </c>
      <c r="AF266" s="2">
        <v>30403249</v>
      </c>
      <c r="AG266" s="2">
        <v>0.91639999999999999</v>
      </c>
      <c r="AH266" s="2">
        <v>0.2</v>
      </c>
      <c r="AI266" s="2">
        <v>2472847</v>
      </c>
      <c r="AJ266" s="2">
        <v>1845742</v>
      </c>
      <c r="AK266" s="2">
        <v>1253719</v>
      </c>
      <c r="AL266" s="2">
        <v>0</v>
      </c>
      <c r="AM266" s="2">
        <v>5572308</v>
      </c>
      <c r="AN266" s="2">
        <v>0.91639999999999999</v>
      </c>
      <c r="AO266" s="2">
        <v>0.3664</v>
      </c>
      <c r="AP266" s="2">
        <v>0.65</v>
      </c>
      <c r="AQ266" s="2">
        <v>3213297</v>
      </c>
      <c r="AR266" s="2">
        <v>2398417</v>
      </c>
      <c r="AS266" s="2">
        <v>1629123</v>
      </c>
      <c r="AT266" s="2">
        <v>0</v>
      </c>
      <c r="AU266" s="2">
        <v>7240837</v>
      </c>
      <c r="AV266" s="2">
        <v>43216394</v>
      </c>
      <c r="AW266" s="2">
        <v>0</v>
      </c>
      <c r="AX266" s="2">
        <v>142087</v>
      </c>
      <c r="AY266" s="2">
        <v>583247</v>
      </c>
      <c r="AZ266" s="2">
        <v>631190</v>
      </c>
      <c r="BA266" s="2">
        <v>0</v>
      </c>
      <c r="BB266" s="2">
        <v>0</v>
      </c>
      <c r="BC266" s="2">
        <v>0</v>
      </c>
      <c r="BD266" s="2">
        <v>2813</v>
      </c>
      <c r="BE266" s="2">
        <v>3044</v>
      </c>
      <c r="BF266" s="2">
        <v>79.28</v>
      </c>
      <c r="BG266" s="2">
        <v>241328</v>
      </c>
      <c r="BH266" s="2">
        <v>1014605</v>
      </c>
      <c r="BI266" s="2">
        <v>44230999</v>
      </c>
      <c r="BJ266" s="2">
        <v>0</v>
      </c>
      <c r="BK266" s="2">
        <v>44230999</v>
      </c>
      <c r="BL266" s="2">
        <v>3815022</v>
      </c>
      <c r="BM266" s="2">
        <v>40415977</v>
      </c>
      <c r="BN266" s="2">
        <v>9559658</v>
      </c>
      <c r="BO266" s="2">
        <v>30856319</v>
      </c>
      <c r="BP266" s="2">
        <v>5069</v>
      </c>
      <c r="BQ266" s="2">
        <v>2892.04</v>
      </c>
      <c r="BR266" s="2">
        <v>14659751</v>
      </c>
      <c r="BS266" s="2">
        <v>0</v>
      </c>
      <c r="BT266" s="2">
        <v>0</v>
      </c>
      <c r="BU266" s="2">
        <v>3815022</v>
      </c>
      <c r="BV266" s="2">
        <v>9559658</v>
      </c>
      <c r="BW266" s="2">
        <v>1285071</v>
      </c>
      <c r="BX266" s="2">
        <v>3652987</v>
      </c>
      <c r="BY266" s="2">
        <v>4938058</v>
      </c>
      <c r="BZ266" s="2">
        <v>0</v>
      </c>
      <c r="CA266" s="2">
        <v>30856319</v>
      </c>
      <c r="CB266" s="2" t="b">
        <v>0</v>
      </c>
      <c r="CC266" s="2">
        <v>0</v>
      </c>
      <c r="CD266" s="2">
        <v>15566.19</v>
      </c>
      <c r="CE266" s="2">
        <v>14312.48</v>
      </c>
      <c r="CF266" s="2">
        <v>14736.07</v>
      </c>
      <c r="CG266" s="2">
        <v>17522.09</v>
      </c>
      <c r="CH266" s="4">
        <v>45327.530011574076</v>
      </c>
      <c r="CI266" s="4">
        <v>73415</v>
      </c>
    </row>
    <row r="267" spans="1:87" x14ac:dyDescent="0.35">
      <c r="A267" s="5">
        <v>333</v>
      </c>
      <c r="B267" s="3" t="s">
        <v>506</v>
      </c>
      <c r="C267" s="3" t="s">
        <v>545</v>
      </c>
      <c r="D267" s="2" t="s">
        <v>546</v>
      </c>
      <c r="E267" s="2">
        <v>9166</v>
      </c>
      <c r="F267" s="2">
        <v>9304</v>
      </c>
      <c r="G267" s="2">
        <v>9580</v>
      </c>
      <c r="H267" s="2">
        <v>11102</v>
      </c>
      <c r="I267" s="2">
        <v>1.0822000000000001</v>
      </c>
      <c r="J267" s="2">
        <v>9919</v>
      </c>
      <c r="K267" s="2">
        <v>10069</v>
      </c>
      <c r="L267" s="2">
        <v>10367</v>
      </c>
      <c r="M267" s="2">
        <v>12015</v>
      </c>
      <c r="N267" s="2">
        <v>1.1040000000000001</v>
      </c>
      <c r="O267" s="2">
        <v>1.026</v>
      </c>
      <c r="P267" s="2">
        <v>10951</v>
      </c>
      <c r="Q267" s="2">
        <v>12327</v>
      </c>
      <c r="R267" s="2">
        <v>3168.29</v>
      </c>
      <c r="S267" s="2">
        <v>2644.39</v>
      </c>
      <c r="T267" s="2">
        <v>1830.62</v>
      </c>
      <c r="U267" s="2">
        <v>0</v>
      </c>
      <c r="V267" s="2">
        <v>7643.3</v>
      </c>
      <c r="W267" s="2">
        <v>3168.29</v>
      </c>
      <c r="X267" s="2">
        <v>2644.39</v>
      </c>
      <c r="Y267" s="2">
        <v>1830.62</v>
      </c>
      <c r="Z267" s="2">
        <v>0</v>
      </c>
      <c r="AA267" s="2">
        <v>7643.3</v>
      </c>
      <c r="AB267" s="2">
        <v>34695944</v>
      </c>
      <c r="AC267" s="2">
        <v>26626363</v>
      </c>
      <c r="AD267" s="2">
        <v>18978038</v>
      </c>
      <c r="AE267" s="2">
        <v>0</v>
      </c>
      <c r="AF267" s="2">
        <v>80300345</v>
      </c>
      <c r="AG267" s="2">
        <v>0.61080000000000001</v>
      </c>
      <c r="AH267" s="2">
        <v>0.2</v>
      </c>
      <c r="AI267" s="2">
        <v>4238456</v>
      </c>
      <c r="AJ267" s="2">
        <v>3252676</v>
      </c>
      <c r="AK267" s="2">
        <v>2318357</v>
      </c>
      <c r="AL267" s="2">
        <v>0</v>
      </c>
      <c r="AM267" s="2">
        <v>9809489</v>
      </c>
      <c r="AN267" s="2">
        <v>0.61080000000000001</v>
      </c>
      <c r="AO267" s="2">
        <v>6.08E-2</v>
      </c>
      <c r="AP267" s="2">
        <v>0.65</v>
      </c>
      <c r="AQ267" s="2">
        <v>1371184</v>
      </c>
      <c r="AR267" s="2">
        <v>1052274</v>
      </c>
      <c r="AS267" s="2">
        <v>750012</v>
      </c>
      <c r="AT267" s="2">
        <v>0</v>
      </c>
      <c r="AU267" s="2">
        <v>3173470</v>
      </c>
      <c r="AV267" s="2">
        <v>93283304</v>
      </c>
      <c r="AW267" s="2">
        <v>0</v>
      </c>
      <c r="AX267" s="2">
        <v>550096</v>
      </c>
      <c r="AY267" s="2">
        <v>448673</v>
      </c>
      <c r="AZ267" s="2">
        <v>485554</v>
      </c>
      <c r="BA267" s="2">
        <v>0</v>
      </c>
      <c r="BB267" s="2">
        <v>0</v>
      </c>
      <c r="BC267" s="2">
        <v>4690684</v>
      </c>
      <c r="BD267" s="2">
        <v>2813</v>
      </c>
      <c r="BE267" s="2">
        <v>3044</v>
      </c>
      <c r="BF267" s="2">
        <v>194.78</v>
      </c>
      <c r="BG267" s="2">
        <v>592910</v>
      </c>
      <c r="BH267" s="2">
        <v>6319244</v>
      </c>
      <c r="BI267" s="2">
        <v>99602548</v>
      </c>
      <c r="BJ267" s="2">
        <v>0</v>
      </c>
      <c r="BK267" s="2">
        <v>99602548</v>
      </c>
      <c r="BL267" s="2">
        <v>17180748</v>
      </c>
      <c r="BM267" s="2">
        <v>82421800</v>
      </c>
      <c r="BN267" s="2">
        <v>29974700</v>
      </c>
      <c r="BO267" s="2">
        <v>52447100</v>
      </c>
      <c r="BP267" s="2">
        <v>6013.92</v>
      </c>
      <c r="BQ267" s="2">
        <v>7643.3</v>
      </c>
      <c r="BR267" s="2">
        <v>45966195</v>
      </c>
      <c r="BS267" s="2">
        <v>0</v>
      </c>
      <c r="BT267" s="2">
        <v>0</v>
      </c>
      <c r="BU267" s="2">
        <v>17180748</v>
      </c>
      <c r="BV267" s="2">
        <v>29974700</v>
      </c>
      <c r="BW267" s="2">
        <v>0</v>
      </c>
      <c r="BX267" s="2">
        <v>8575615</v>
      </c>
      <c r="BY267" s="2">
        <v>8575615</v>
      </c>
      <c r="BZ267" s="2">
        <v>0</v>
      </c>
      <c r="CA267" s="2">
        <v>52447100</v>
      </c>
      <c r="CB267" s="2" t="b">
        <v>0</v>
      </c>
      <c r="CC267" s="2">
        <v>0</v>
      </c>
      <c r="CD267" s="2">
        <v>12721.56</v>
      </c>
      <c r="CE267" s="2">
        <v>11696.96</v>
      </c>
      <c r="CF267" s="2">
        <v>12043.14</v>
      </c>
      <c r="CG267" s="2">
        <v>14320.03</v>
      </c>
      <c r="CH267" s="4">
        <v>45327.530011574076</v>
      </c>
      <c r="CI267" s="4">
        <v>73415</v>
      </c>
    </row>
    <row r="268" spans="1:87" x14ac:dyDescent="0.35">
      <c r="A268" s="5">
        <v>334</v>
      </c>
      <c r="B268" s="3" t="s">
        <v>506</v>
      </c>
      <c r="C268" s="3" t="s">
        <v>547</v>
      </c>
      <c r="D268" s="2" t="s">
        <v>548</v>
      </c>
      <c r="E268" s="2">
        <v>9166</v>
      </c>
      <c r="F268" s="2">
        <v>9304</v>
      </c>
      <c r="G268" s="2">
        <v>9580</v>
      </c>
      <c r="H268" s="2">
        <v>11102</v>
      </c>
      <c r="I268" s="2">
        <v>1.0822000000000001</v>
      </c>
      <c r="J268" s="2">
        <v>9919</v>
      </c>
      <c r="K268" s="2">
        <v>10069</v>
      </c>
      <c r="L268" s="2">
        <v>10367</v>
      </c>
      <c r="M268" s="2">
        <v>12015</v>
      </c>
      <c r="N268" s="2">
        <v>1.1040000000000001</v>
      </c>
      <c r="O268" s="2">
        <v>1.026</v>
      </c>
      <c r="P268" s="2">
        <v>10951</v>
      </c>
      <c r="Q268" s="2">
        <v>12327</v>
      </c>
      <c r="R268" s="2">
        <v>3131.25</v>
      </c>
      <c r="S268" s="2">
        <v>2426.85</v>
      </c>
      <c r="T268" s="2">
        <v>1669.86</v>
      </c>
      <c r="U268" s="2">
        <v>0</v>
      </c>
      <c r="V268" s="2">
        <v>7227.96</v>
      </c>
      <c r="W268" s="2">
        <v>3131.25</v>
      </c>
      <c r="X268" s="2">
        <v>2426.85</v>
      </c>
      <c r="Y268" s="2">
        <v>1669.86</v>
      </c>
      <c r="Z268" s="2">
        <v>0</v>
      </c>
      <c r="AA268" s="2">
        <v>7227.96</v>
      </c>
      <c r="AB268" s="2">
        <v>34290319</v>
      </c>
      <c r="AC268" s="2">
        <v>24435953</v>
      </c>
      <c r="AD268" s="2">
        <v>17311439</v>
      </c>
      <c r="AE268" s="2">
        <v>0</v>
      </c>
      <c r="AF268" s="2">
        <v>76037711</v>
      </c>
      <c r="AG268" s="2">
        <v>0.88890000000000002</v>
      </c>
      <c r="AH268" s="2">
        <v>0.2</v>
      </c>
      <c r="AI268" s="2">
        <v>6096133</v>
      </c>
      <c r="AJ268" s="2">
        <v>4344224</v>
      </c>
      <c r="AK268" s="2">
        <v>3077628</v>
      </c>
      <c r="AL268" s="2">
        <v>0</v>
      </c>
      <c r="AM268" s="2">
        <v>13517985</v>
      </c>
      <c r="AN268" s="2">
        <v>0.88890000000000002</v>
      </c>
      <c r="AO268" s="2">
        <v>0.33889999999999998</v>
      </c>
      <c r="AP268" s="2">
        <v>0.65</v>
      </c>
      <c r="AQ268" s="2">
        <v>7553643</v>
      </c>
      <c r="AR268" s="2">
        <v>5382874</v>
      </c>
      <c r="AS268" s="2">
        <v>3813450</v>
      </c>
      <c r="AT268" s="2">
        <v>0</v>
      </c>
      <c r="AU268" s="2">
        <v>16749967</v>
      </c>
      <c r="AV268" s="2">
        <v>106305663</v>
      </c>
      <c r="AW268" s="2">
        <v>0</v>
      </c>
      <c r="AX268" s="2">
        <v>254599</v>
      </c>
      <c r="AY268" s="2">
        <v>874634</v>
      </c>
      <c r="AZ268" s="2">
        <v>946529</v>
      </c>
      <c r="BA268" s="2">
        <v>0</v>
      </c>
      <c r="BB268" s="2">
        <v>0</v>
      </c>
      <c r="BC268" s="2">
        <v>0</v>
      </c>
      <c r="BD268" s="2">
        <v>2813</v>
      </c>
      <c r="BE268" s="2">
        <v>3044</v>
      </c>
      <c r="BF268" s="2">
        <v>189.28</v>
      </c>
      <c r="BG268" s="2">
        <v>576168</v>
      </c>
      <c r="BH268" s="2">
        <v>1777296</v>
      </c>
      <c r="BI268" s="2">
        <v>108082959</v>
      </c>
      <c r="BJ268" s="2">
        <v>0</v>
      </c>
      <c r="BK268" s="2">
        <v>108082959</v>
      </c>
      <c r="BL268" s="2">
        <v>17160047</v>
      </c>
      <c r="BM268" s="2">
        <v>90922912</v>
      </c>
      <c r="BN268" s="2">
        <v>23753426</v>
      </c>
      <c r="BO268" s="2">
        <v>67169486</v>
      </c>
      <c r="BP268" s="2">
        <v>5039.57</v>
      </c>
      <c r="BQ268" s="2">
        <v>7227.96</v>
      </c>
      <c r="BR268" s="2">
        <v>36425810</v>
      </c>
      <c r="BS268" s="2">
        <v>0</v>
      </c>
      <c r="BT268" s="2">
        <v>0</v>
      </c>
      <c r="BU268" s="2">
        <v>17160047</v>
      </c>
      <c r="BV268" s="2">
        <v>23753426</v>
      </c>
      <c r="BW268" s="2">
        <v>0</v>
      </c>
      <c r="BX268" s="2">
        <v>10153686</v>
      </c>
      <c r="BY268" s="2">
        <v>10153686</v>
      </c>
      <c r="BZ268" s="2">
        <v>0</v>
      </c>
      <c r="CA268" s="2">
        <v>67169486</v>
      </c>
      <c r="CB268" s="2" t="b">
        <v>0</v>
      </c>
      <c r="CC268" s="2">
        <v>0</v>
      </c>
      <c r="CD268" s="2">
        <v>15310.21</v>
      </c>
      <c r="CE268" s="2">
        <v>14077.12</v>
      </c>
      <c r="CF268" s="2">
        <v>14493.74</v>
      </c>
      <c r="CG268" s="2">
        <v>17233.95</v>
      </c>
      <c r="CH268" s="4">
        <v>45327.530023148145</v>
      </c>
      <c r="CI268" s="4">
        <v>73415</v>
      </c>
    </row>
    <row r="269" spans="1:87" x14ac:dyDescent="0.35">
      <c r="A269" s="5">
        <v>335</v>
      </c>
      <c r="B269" s="3" t="s">
        <v>506</v>
      </c>
      <c r="C269" s="3" t="s">
        <v>549</v>
      </c>
      <c r="D269" s="2" t="s">
        <v>550</v>
      </c>
      <c r="E269" s="2">
        <v>9166</v>
      </c>
      <c r="F269" s="2">
        <v>9304</v>
      </c>
      <c r="G269" s="2">
        <v>9580</v>
      </c>
      <c r="H269" s="2">
        <v>11102</v>
      </c>
      <c r="I269" s="2">
        <v>1.0822000000000001</v>
      </c>
      <c r="J269" s="2">
        <v>9919</v>
      </c>
      <c r="K269" s="2">
        <v>10069</v>
      </c>
      <c r="L269" s="2">
        <v>10367</v>
      </c>
      <c r="M269" s="2">
        <v>12015</v>
      </c>
      <c r="N269" s="2">
        <v>1.1040000000000001</v>
      </c>
      <c r="O269" s="2">
        <v>1.026</v>
      </c>
      <c r="P269" s="2">
        <v>10951</v>
      </c>
      <c r="Q269" s="2">
        <v>12327</v>
      </c>
      <c r="R269" s="2">
        <v>0</v>
      </c>
      <c r="S269" s="2">
        <v>0</v>
      </c>
      <c r="T269" s="2">
        <v>0</v>
      </c>
      <c r="U269" s="2">
        <v>7707.92</v>
      </c>
      <c r="V269" s="2">
        <v>7707.92</v>
      </c>
      <c r="W269" s="2">
        <v>0</v>
      </c>
      <c r="X269" s="2">
        <v>0</v>
      </c>
      <c r="Y269" s="2">
        <v>0</v>
      </c>
      <c r="Z269" s="2">
        <v>7707.92</v>
      </c>
      <c r="AA269" s="2">
        <v>7707.92</v>
      </c>
      <c r="AB269" s="2">
        <v>0</v>
      </c>
      <c r="AC269" s="2">
        <v>0</v>
      </c>
      <c r="AD269" s="2">
        <v>0</v>
      </c>
      <c r="AE269" s="2">
        <v>95015530</v>
      </c>
      <c r="AF269" s="2">
        <v>95015530</v>
      </c>
      <c r="AG269" s="2">
        <v>0.8962</v>
      </c>
      <c r="AH269" s="2">
        <v>0.2</v>
      </c>
      <c r="AI269" s="2">
        <v>0</v>
      </c>
      <c r="AJ269" s="2">
        <v>0</v>
      </c>
      <c r="AK269" s="2">
        <v>0</v>
      </c>
      <c r="AL269" s="2">
        <v>17030584</v>
      </c>
      <c r="AM269" s="2">
        <v>17030584</v>
      </c>
      <c r="AN269" s="2">
        <v>0.8962</v>
      </c>
      <c r="AO269" s="2">
        <v>0.34620000000000001</v>
      </c>
      <c r="AP269" s="2">
        <v>0.65</v>
      </c>
      <c r="AQ269" s="2">
        <v>0</v>
      </c>
      <c r="AR269" s="2">
        <v>0</v>
      </c>
      <c r="AS269" s="2">
        <v>0</v>
      </c>
      <c r="AT269" s="2">
        <v>21381345</v>
      </c>
      <c r="AU269" s="2">
        <v>21381345</v>
      </c>
      <c r="AV269" s="2">
        <v>133427459</v>
      </c>
      <c r="AW269" s="2">
        <v>0</v>
      </c>
      <c r="AX269" s="2">
        <v>556896</v>
      </c>
      <c r="AY269" s="2">
        <v>224991</v>
      </c>
      <c r="AZ269" s="2">
        <v>243485</v>
      </c>
      <c r="BA269" s="2">
        <v>0</v>
      </c>
      <c r="BB269" s="2">
        <v>0</v>
      </c>
      <c r="BC269" s="2">
        <v>0</v>
      </c>
      <c r="BD269" s="2">
        <v>2813</v>
      </c>
      <c r="BE269" s="2">
        <v>3044</v>
      </c>
      <c r="BF269" s="2">
        <v>0</v>
      </c>
      <c r="BG269" s="2">
        <v>0</v>
      </c>
      <c r="BH269" s="2">
        <v>800381</v>
      </c>
      <c r="BI269" s="2">
        <v>134227840</v>
      </c>
      <c r="BJ269" s="2">
        <v>0</v>
      </c>
      <c r="BK269" s="2">
        <v>134227840</v>
      </c>
      <c r="BL269" s="2">
        <v>24895504</v>
      </c>
      <c r="BM269" s="2">
        <v>109332336</v>
      </c>
      <c r="BN269" s="2">
        <v>30824983</v>
      </c>
      <c r="BO269" s="2">
        <v>78507353</v>
      </c>
      <c r="BP269" s="2">
        <v>6132.67</v>
      </c>
      <c r="BQ269" s="2">
        <v>7707.92</v>
      </c>
      <c r="BR269" s="2">
        <v>47270130</v>
      </c>
      <c r="BS269" s="2">
        <v>0</v>
      </c>
      <c r="BT269" s="2">
        <v>0</v>
      </c>
      <c r="BU269" s="2">
        <v>24895504</v>
      </c>
      <c r="BV269" s="2">
        <v>30824983</v>
      </c>
      <c r="BW269" s="2">
        <v>0</v>
      </c>
      <c r="BX269" s="2">
        <v>21177579</v>
      </c>
      <c r="BY269" s="2">
        <v>21177579</v>
      </c>
      <c r="BZ269" s="2">
        <v>0</v>
      </c>
      <c r="CA269" s="2">
        <v>78507353</v>
      </c>
      <c r="CB269" s="2" t="b">
        <v>0</v>
      </c>
      <c r="CC269" s="2">
        <v>0</v>
      </c>
      <c r="CD269" s="2">
        <v>15378.16</v>
      </c>
      <c r="CE269" s="2">
        <v>14139.59</v>
      </c>
      <c r="CF269" s="2">
        <v>14558.07</v>
      </c>
      <c r="CG269" s="2">
        <v>17310.439999999999</v>
      </c>
      <c r="CH269" s="4">
        <v>45327.530023148145</v>
      </c>
      <c r="CI269" s="4">
        <v>73415</v>
      </c>
    </row>
    <row r="270" spans="1:87" x14ac:dyDescent="0.35">
      <c r="A270" s="5">
        <v>336</v>
      </c>
      <c r="B270" s="3" t="s">
        <v>506</v>
      </c>
      <c r="C270" s="3" t="s">
        <v>551</v>
      </c>
      <c r="D270" s="2" t="s">
        <v>552</v>
      </c>
      <c r="E270" s="2">
        <v>9166</v>
      </c>
      <c r="F270" s="2">
        <v>9304</v>
      </c>
      <c r="G270" s="2">
        <v>9580</v>
      </c>
      <c r="H270" s="2">
        <v>11102</v>
      </c>
      <c r="I270" s="2">
        <v>1.0822000000000001</v>
      </c>
      <c r="J270" s="2">
        <v>9919</v>
      </c>
      <c r="K270" s="2">
        <v>10069</v>
      </c>
      <c r="L270" s="2">
        <v>10367</v>
      </c>
      <c r="M270" s="2">
        <v>12015</v>
      </c>
      <c r="N270" s="2">
        <v>1.1040000000000001</v>
      </c>
      <c r="O270" s="2">
        <v>1.026</v>
      </c>
      <c r="P270" s="2">
        <v>10951</v>
      </c>
      <c r="Q270" s="2">
        <v>12327</v>
      </c>
      <c r="R270" s="2">
        <v>2052.7399999999998</v>
      </c>
      <c r="S270" s="2">
        <v>1607.63</v>
      </c>
      <c r="T270" s="2">
        <v>1116.3399999999999</v>
      </c>
      <c r="U270" s="2">
        <v>2517.04</v>
      </c>
      <c r="V270" s="2">
        <v>7293.75</v>
      </c>
      <c r="W270" s="2">
        <v>2052.7399999999998</v>
      </c>
      <c r="X270" s="2">
        <v>1607.63</v>
      </c>
      <c r="Y270" s="2">
        <v>1116.3399999999999</v>
      </c>
      <c r="Z270" s="2">
        <v>2517.04</v>
      </c>
      <c r="AA270" s="2">
        <v>7293.75</v>
      </c>
      <c r="AB270" s="2">
        <v>22479556</v>
      </c>
      <c r="AC270" s="2">
        <v>16187226</v>
      </c>
      <c r="AD270" s="2">
        <v>11573097</v>
      </c>
      <c r="AE270" s="2">
        <v>31027552</v>
      </c>
      <c r="AF270" s="2">
        <v>81267431</v>
      </c>
      <c r="AG270" s="2">
        <v>0.82240000000000002</v>
      </c>
      <c r="AH270" s="2">
        <v>0.2</v>
      </c>
      <c r="AI270" s="2">
        <v>3697437</v>
      </c>
      <c r="AJ270" s="2">
        <v>2662475</v>
      </c>
      <c r="AK270" s="2">
        <v>1903543</v>
      </c>
      <c r="AL270" s="2">
        <v>5103412</v>
      </c>
      <c r="AM270" s="2">
        <v>13366867</v>
      </c>
      <c r="AN270" s="2">
        <v>0.82240000000000002</v>
      </c>
      <c r="AO270" s="2">
        <v>0.27239999999999998</v>
      </c>
      <c r="AP270" s="2">
        <v>0.65</v>
      </c>
      <c r="AQ270" s="2">
        <v>3980230</v>
      </c>
      <c r="AR270" s="2">
        <v>2866110</v>
      </c>
      <c r="AS270" s="2">
        <v>2049133</v>
      </c>
      <c r="AT270" s="2">
        <v>5493738</v>
      </c>
      <c r="AU270" s="2">
        <v>14389211</v>
      </c>
      <c r="AV270" s="2">
        <v>109023509</v>
      </c>
      <c r="AW270" s="2">
        <v>0</v>
      </c>
      <c r="AX270" s="2">
        <v>463038</v>
      </c>
      <c r="AY270" s="2">
        <v>545742</v>
      </c>
      <c r="AZ270" s="2">
        <v>590602</v>
      </c>
      <c r="BA270" s="2">
        <v>0</v>
      </c>
      <c r="BB270" s="2">
        <v>0</v>
      </c>
      <c r="BC270" s="2">
        <v>0</v>
      </c>
      <c r="BD270" s="2">
        <v>2813</v>
      </c>
      <c r="BE270" s="2">
        <v>3044</v>
      </c>
      <c r="BF270" s="2">
        <v>155.82</v>
      </c>
      <c r="BG270" s="2">
        <v>474316</v>
      </c>
      <c r="BH270" s="2">
        <v>1527956</v>
      </c>
      <c r="BI270" s="2">
        <v>110551465</v>
      </c>
      <c r="BJ270" s="2">
        <v>0</v>
      </c>
      <c r="BK270" s="2">
        <v>110551465</v>
      </c>
      <c r="BL270" s="2">
        <v>16899021</v>
      </c>
      <c r="BM270" s="2">
        <v>93652444</v>
      </c>
      <c r="BN270" s="2">
        <v>25069272</v>
      </c>
      <c r="BO270" s="2">
        <v>68583172</v>
      </c>
      <c r="BP270" s="2">
        <v>5270.77</v>
      </c>
      <c r="BQ270" s="2">
        <v>7293.75</v>
      </c>
      <c r="BR270" s="2">
        <v>38443679</v>
      </c>
      <c r="BS270" s="2">
        <v>0</v>
      </c>
      <c r="BT270" s="2">
        <v>0</v>
      </c>
      <c r="BU270" s="2">
        <v>16899021</v>
      </c>
      <c r="BV270" s="2">
        <v>25069272</v>
      </c>
      <c r="BW270" s="2">
        <v>0</v>
      </c>
      <c r="BX270" s="2">
        <v>11447550</v>
      </c>
      <c r="BY270" s="2">
        <v>11447550</v>
      </c>
      <c r="BZ270" s="2">
        <v>0</v>
      </c>
      <c r="CA270" s="2">
        <v>68583172</v>
      </c>
      <c r="CB270" s="2" t="b">
        <v>0</v>
      </c>
      <c r="CC270" s="2">
        <v>0</v>
      </c>
      <c r="CD270" s="2">
        <v>14691.2</v>
      </c>
      <c r="CE270" s="2">
        <v>13507.97</v>
      </c>
      <c r="CF270" s="2">
        <v>13907.75</v>
      </c>
      <c r="CG270" s="2">
        <v>16537.16</v>
      </c>
      <c r="CH270" s="4">
        <v>45327.530023148145</v>
      </c>
      <c r="CI270" s="4">
        <v>73415</v>
      </c>
    </row>
    <row r="271" spans="1:87" x14ac:dyDescent="0.35">
      <c r="A271" s="5">
        <v>337</v>
      </c>
      <c r="B271" s="3" t="s">
        <v>506</v>
      </c>
      <c r="C271" s="3" t="s">
        <v>553</v>
      </c>
      <c r="D271" s="2" t="s">
        <v>554</v>
      </c>
      <c r="E271" s="2">
        <v>9166</v>
      </c>
      <c r="F271" s="2">
        <v>9304</v>
      </c>
      <c r="G271" s="2">
        <v>9580</v>
      </c>
      <c r="H271" s="2">
        <v>11102</v>
      </c>
      <c r="I271" s="2">
        <v>1.0822000000000001</v>
      </c>
      <c r="J271" s="2">
        <v>9919</v>
      </c>
      <c r="K271" s="2">
        <v>10069</v>
      </c>
      <c r="L271" s="2">
        <v>10367</v>
      </c>
      <c r="M271" s="2">
        <v>12015</v>
      </c>
      <c r="N271" s="2">
        <v>1.1040000000000001</v>
      </c>
      <c r="O271" s="2">
        <v>1.026</v>
      </c>
      <c r="P271" s="2">
        <v>10951</v>
      </c>
      <c r="Q271" s="2">
        <v>12327</v>
      </c>
      <c r="R271" s="2">
        <v>926.45</v>
      </c>
      <c r="S271" s="2">
        <v>689.93</v>
      </c>
      <c r="T271" s="2">
        <v>544.63</v>
      </c>
      <c r="U271" s="2">
        <v>1259.04</v>
      </c>
      <c r="V271" s="2">
        <v>3420.05</v>
      </c>
      <c r="W271" s="2">
        <v>926.45</v>
      </c>
      <c r="X271" s="2">
        <v>689.93</v>
      </c>
      <c r="Y271" s="2">
        <v>544.63</v>
      </c>
      <c r="Z271" s="2">
        <v>1259.04</v>
      </c>
      <c r="AA271" s="2">
        <v>3420.05</v>
      </c>
      <c r="AB271" s="2">
        <v>10145554</v>
      </c>
      <c r="AC271" s="2">
        <v>6946905</v>
      </c>
      <c r="AD271" s="2">
        <v>5646179</v>
      </c>
      <c r="AE271" s="2">
        <v>15520186</v>
      </c>
      <c r="AF271" s="2">
        <v>38258824</v>
      </c>
      <c r="AG271" s="2">
        <v>0.12670000000000001</v>
      </c>
      <c r="AH271" s="2">
        <v>0.2</v>
      </c>
      <c r="AI271" s="2">
        <v>257088</v>
      </c>
      <c r="AJ271" s="2">
        <v>176035</v>
      </c>
      <c r="AK271" s="2">
        <v>143074</v>
      </c>
      <c r="AL271" s="2">
        <v>393282</v>
      </c>
      <c r="AM271" s="2">
        <v>969479</v>
      </c>
      <c r="AN271" s="2">
        <v>0.12670000000000001</v>
      </c>
      <c r="AO271" s="2">
        <v>0</v>
      </c>
      <c r="AP271" s="2">
        <v>0.65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39228303</v>
      </c>
      <c r="AW271" s="2">
        <v>0</v>
      </c>
      <c r="AX271" s="2">
        <v>0</v>
      </c>
      <c r="AY271" s="2">
        <v>49050</v>
      </c>
      <c r="AZ271" s="2">
        <v>53082</v>
      </c>
      <c r="BA271" s="2">
        <v>0</v>
      </c>
      <c r="BB271" s="2">
        <v>0</v>
      </c>
      <c r="BC271" s="2">
        <v>0</v>
      </c>
      <c r="BD271" s="2">
        <v>2813</v>
      </c>
      <c r="BE271" s="2">
        <v>3044</v>
      </c>
      <c r="BF271" s="2">
        <v>86.39</v>
      </c>
      <c r="BG271" s="2">
        <v>262971</v>
      </c>
      <c r="BH271" s="2">
        <v>316053</v>
      </c>
      <c r="BI271" s="2">
        <v>39544356</v>
      </c>
      <c r="BJ271" s="2">
        <v>0</v>
      </c>
      <c r="BK271" s="2">
        <v>39544356</v>
      </c>
      <c r="BL271" s="2">
        <v>11537653</v>
      </c>
      <c r="BM271" s="2">
        <v>28006703</v>
      </c>
      <c r="BN271" s="2">
        <v>12417973</v>
      </c>
      <c r="BO271" s="2">
        <v>15588730</v>
      </c>
      <c r="BP271" s="2">
        <v>5568.03</v>
      </c>
      <c r="BQ271" s="2">
        <v>3420.05</v>
      </c>
      <c r="BR271" s="2">
        <v>19042941</v>
      </c>
      <c r="BS271" s="2">
        <v>0</v>
      </c>
      <c r="BT271" s="2">
        <v>0</v>
      </c>
      <c r="BU271" s="2">
        <v>11537653</v>
      </c>
      <c r="BV271" s="2">
        <v>12417973</v>
      </c>
      <c r="BW271" s="2">
        <v>0</v>
      </c>
      <c r="BX271" s="2">
        <v>2492073</v>
      </c>
      <c r="BY271" s="2">
        <v>2492073</v>
      </c>
      <c r="BZ271" s="2">
        <v>0</v>
      </c>
      <c r="CA271" s="2">
        <v>15588730</v>
      </c>
      <c r="CB271" s="2" t="b">
        <v>0</v>
      </c>
      <c r="CC271" s="2">
        <v>0</v>
      </c>
      <c r="CD271" s="2">
        <v>11228.5</v>
      </c>
      <c r="CE271" s="2">
        <v>10324.15</v>
      </c>
      <c r="CF271" s="2">
        <v>10629.7</v>
      </c>
      <c r="CG271" s="2">
        <v>12639.37</v>
      </c>
      <c r="CH271" s="4">
        <v>45327.530023148145</v>
      </c>
      <c r="CI271" s="4">
        <v>73415</v>
      </c>
    </row>
    <row r="272" spans="1:87" x14ac:dyDescent="0.35">
      <c r="A272" s="5">
        <v>338</v>
      </c>
      <c r="B272" s="3" t="s">
        <v>506</v>
      </c>
      <c r="C272" s="3" t="s">
        <v>555</v>
      </c>
      <c r="D272" s="2" t="s">
        <v>556</v>
      </c>
      <c r="E272" s="2">
        <v>9166</v>
      </c>
      <c r="F272" s="2">
        <v>9304</v>
      </c>
      <c r="G272" s="2">
        <v>9580</v>
      </c>
      <c r="H272" s="2">
        <v>11102</v>
      </c>
      <c r="I272" s="2">
        <v>1.0822000000000001</v>
      </c>
      <c r="J272" s="2">
        <v>9919</v>
      </c>
      <c r="K272" s="2">
        <v>10069</v>
      </c>
      <c r="L272" s="2">
        <v>10367</v>
      </c>
      <c r="M272" s="2">
        <v>12015</v>
      </c>
      <c r="N272" s="2">
        <v>1.1040000000000001</v>
      </c>
      <c r="O272" s="2">
        <v>1.026</v>
      </c>
      <c r="P272" s="2">
        <v>10951</v>
      </c>
      <c r="Q272" s="2">
        <v>12327</v>
      </c>
      <c r="R272" s="2">
        <v>1888.16</v>
      </c>
      <c r="S272" s="2">
        <v>1397.72</v>
      </c>
      <c r="T272" s="2">
        <v>910.35</v>
      </c>
      <c r="U272" s="2">
        <v>0</v>
      </c>
      <c r="V272" s="2">
        <v>4196.2299999999996</v>
      </c>
      <c r="W272" s="2">
        <v>1888.16</v>
      </c>
      <c r="X272" s="2">
        <v>1397.72</v>
      </c>
      <c r="Y272" s="2">
        <v>910.35</v>
      </c>
      <c r="Z272" s="2">
        <v>0</v>
      </c>
      <c r="AA272" s="2">
        <v>4196.2299999999996</v>
      </c>
      <c r="AB272" s="2">
        <v>20677240</v>
      </c>
      <c r="AC272" s="2">
        <v>14073643</v>
      </c>
      <c r="AD272" s="2">
        <v>9437598</v>
      </c>
      <c r="AE272" s="2">
        <v>0</v>
      </c>
      <c r="AF272" s="2">
        <v>44188481</v>
      </c>
      <c r="AG272" s="2">
        <v>0.78890000000000005</v>
      </c>
      <c r="AH272" s="2">
        <v>0.2</v>
      </c>
      <c r="AI272" s="2">
        <v>3262455</v>
      </c>
      <c r="AJ272" s="2">
        <v>2220539</v>
      </c>
      <c r="AK272" s="2">
        <v>1489064</v>
      </c>
      <c r="AL272" s="2">
        <v>0</v>
      </c>
      <c r="AM272" s="2">
        <v>6972058</v>
      </c>
      <c r="AN272" s="2">
        <v>0.78890000000000005</v>
      </c>
      <c r="AO272" s="2">
        <v>0.2389</v>
      </c>
      <c r="AP272" s="2">
        <v>0.65</v>
      </c>
      <c r="AQ272" s="2">
        <v>3210865</v>
      </c>
      <c r="AR272" s="2">
        <v>2185426</v>
      </c>
      <c r="AS272" s="2">
        <v>1465517</v>
      </c>
      <c r="AT272" s="2">
        <v>0</v>
      </c>
      <c r="AU272" s="2">
        <v>6861808</v>
      </c>
      <c r="AV272" s="2">
        <v>58022347</v>
      </c>
      <c r="AW272" s="2">
        <v>0</v>
      </c>
      <c r="AX272" s="2">
        <v>10248</v>
      </c>
      <c r="AY272" s="2">
        <v>201292</v>
      </c>
      <c r="AZ272" s="2">
        <v>217838</v>
      </c>
      <c r="BA272" s="2">
        <v>0</v>
      </c>
      <c r="BB272" s="2">
        <v>0</v>
      </c>
      <c r="BC272" s="2">
        <v>0</v>
      </c>
      <c r="BD272" s="2">
        <v>2813</v>
      </c>
      <c r="BE272" s="2">
        <v>3044</v>
      </c>
      <c r="BF272" s="2">
        <v>87</v>
      </c>
      <c r="BG272" s="2">
        <v>264828</v>
      </c>
      <c r="BH272" s="2">
        <v>492914</v>
      </c>
      <c r="BI272" s="2">
        <v>58515261</v>
      </c>
      <c r="BJ272" s="2">
        <v>0</v>
      </c>
      <c r="BK272" s="2">
        <v>58515261</v>
      </c>
      <c r="BL272" s="2">
        <v>7545222</v>
      </c>
      <c r="BM272" s="2">
        <v>50970039</v>
      </c>
      <c r="BN272" s="2">
        <v>13791730</v>
      </c>
      <c r="BO272" s="2">
        <v>37178309</v>
      </c>
      <c r="BP272" s="2">
        <v>5040.13</v>
      </c>
      <c r="BQ272" s="2">
        <v>4196.2299999999996</v>
      </c>
      <c r="BR272" s="2">
        <v>21149545</v>
      </c>
      <c r="BS272" s="2">
        <v>0</v>
      </c>
      <c r="BT272" s="2">
        <v>0</v>
      </c>
      <c r="BU272" s="2">
        <v>7545222</v>
      </c>
      <c r="BV272" s="2">
        <v>13791730</v>
      </c>
      <c r="BW272" s="2">
        <v>0</v>
      </c>
      <c r="BX272" s="2">
        <v>5831891</v>
      </c>
      <c r="BY272" s="2">
        <v>5831891</v>
      </c>
      <c r="BZ272" s="2">
        <v>0</v>
      </c>
      <c r="CA272" s="2">
        <v>37178309</v>
      </c>
      <c r="CB272" s="2" t="b">
        <v>0</v>
      </c>
      <c r="CC272" s="2">
        <v>0</v>
      </c>
      <c r="CD272" s="2">
        <v>14379.37</v>
      </c>
      <c r="CE272" s="2">
        <v>13221.25</v>
      </c>
      <c r="CF272" s="2">
        <v>13612.54</v>
      </c>
      <c r="CG272" s="2">
        <v>16186.15</v>
      </c>
      <c r="CH272" s="4">
        <v>45327.530069444445</v>
      </c>
      <c r="CI272" s="4">
        <v>73415</v>
      </c>
    </row>
    <row r="273" spans="1:87" x14ac:dyDescent="0.35">
      <c r="A273" s="5">
        <v>339</v>
      </c>
      <c r="B273" s="3" t="s">
        <v>506</v>
      </c>
      <c r="C273" s="3" t="s">
        <v>557</v>
      </c>
      <c r="D273" s="2" t="s">
        <v>558</v>
      </c>
      <c r="E273" s="2">
        <v>9166</v>
      </c>
      <c r="F273" s="2">
        <v>9304</v>
      </c>
      <c r="G273" s="2">
        <v>9580</v>
      </c>
      <c r="H273" s="2">
        <v>11102</v>
      </c>
      <c r="I273" s="2">
        <v>1.0822000000000001</v>
      </c>
      <c r="J273" s="2">
        <v>9919</v>
      </c>
      <c r="K273" s="2">
        <v>10069</v>
      </c>
      <c r="L273" s="2">
        <v>10367</v>
      </c>
      <c r="M273" s="2">
        <v>12015</v>
      </c>
      <c r="N273" s="2">
        <v>1.1040000000000001</v>
      </c>
      <c r="O273" s="2">
        <v>1.026</v>
      </c>
      <c r="P273" s="2">
        <v>10951</v>
      </c>
      <c r="Q273" s="2">
        <v>12327</v>
      </c>
      <c r="R273" s="2">
        <v>7350.75</v>
      </c>
      <c r="S273" s="2">
        <v>5679.87</v>
      </c>
      <c r="T273" s="2">
        <v>3614.87</v>
      </c>
      <c r="U273" s="2">
        <v>7188.37</v>
      </c>
      <c r="V273" s="2">
        <v>23833.86</v>
      </c>
      <c r="W273" s="2">
        <v>7350.75</v>
      </c>
      <c r="X273" s="2">
        <v>5679.87</v>
      </c>
      <c r="Y273" s="2">
        <v>3614.87</v>
      </c>
      <c r="Z273" s="2">
        <v>7188.37</v>
      </c>
      <c r="AA273" s="2">
        <v>23833.86</v>
      </c>
      <c r="AB273" s="2">
        <v>80498063</v>
      </c>
      <c r="AC273" s="2">
        <v>57190611</v>
      </c>
      <c r="AD273" s="2">
        <v>37475357</v>
      </c>
      <c r="AE273" s="2">
        <v>88611037</v>
      </c>
      <c r="AF273" s="2">
        <v>263775068</v>
      </c>
      <c r="AG273" s="2">
        <v>0.53049999999999997</v>
      </c>
      <c r="AH273" s="2">
        <v>0.2</v>
      </c>
      <c r="AI273" s="2">
        <v>8540845</v>
      </c>
      <c r="AJ273" s="2">
        <v>6067924</v>
      </c>
      <c r="AK273" s="2">
        <v>3976135</v>
      </c>
      <c r="AL273" s="2">
        <v>9401631</v>
      </c>
      <c r="AM273" s="2">
        <v>27986535</v>
      </c>
      <c r="AN273" s="2">
        <v>0.53049999999999997</v>
      </c>
      <c r="AO273" s="2">
        <v>0</v>
      </c>
      <c r="AP273" s="2">
        <v>0.65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291761603</v>
      </c>
      <c r="AW273" s="2">
        <v>0</v>
      </c>
      <c r="AX273" s="2">
        <v>1135809</v>
      </c>
      <c r="AY273" s="2">
        <v>750405</v>
      </c>
      <c r="AZ273" s="2">
        <v>812088</v>
      </c>
      <c r="BA273" s="2">
        <v>0</v>
      </c>
      <c r="BB273" s="2">
        <v>0</v>
      </c>
      <c r="BC273" s="2">
        <v>0</v>
      </c>
      <c r="BD273" s="2">
        <v>2813</v>
      </c>
      <c r="BE273" s="2">
        <v>3044</v>
      </c>
      <c r="BF273" s="2">
        <v>416.96</v>
      </c>
      <c r="BG273" s="2">
        <v>1269226</v>
      </c>
      <c r="BH273" s="2">
        <v>3217123</v>
      </c>
      <c r="BI273" s="2">
        <v>294978726</v>
      </c>
      <c r="BJ273" s="2">
        <v>0</v>
      </c>
      <c r="BK273" s="2">
        <v>294978726</v>
      </c>
      <c r="BL273" s="2">
        <v>105302165</v>
      </c>
      <c r="BM273" s="2">
        <v>189676561</v>
      </c>
      <c r="BN273" s="2">
        <v>62639793</v>
      </c>
      <c r="BO273" s="2">
        <v>127036768</v>
      </c>
      <c r="BP273" s="2">
        <v>5268.74</v>
      </c>
      <c r="BQ273" s="2">
        <v>23833.86</v>
      </c>
      <c r="BR273" s="2">
        <v>125574412</v>
      </c>
      <c r="BS273" s="2">
        <v>0</v>
      </c>
      <c r="BT273" s="2">
        <v>0</v>
      </c>
      <c r="BU273" s="2">
        <v>105302165</v>
      </c>
      <c r="BV273" s="2">
        <v>62639793</v>
      </c>
      <c r="BW273" s="2">
        <v>0</v>
      </c>
      <c r="BX273" s="2">
        <v>23901047</v>
      </c>
      <c r="BY273" s="2">
        <v>23901047</v>
      </c>
      <c r="BZ273" s="2">
        <v>0</v>
      </c>
      <c r="CA273" s="2">
        <v>127036768</v>
      </c>
      <c r="CB273" s="2" t="b">
        <v>0</v>
      </c>
      <c r="CC273" s="2">
        <v>0</v>
      </c>
      <c r="CD273" s="2">
        <v>12112.9</v>
      </c>
      <c r="CE273" s="2">
        <v>11137.32</v>
      </c>
      <c r="CF273" s="2">
        <v>11466.94</v>
      </c>
      <c r="CG273" s="2">
        <v>13634.89</v>
      </c>
      <c r="CH273" s="4">
        <v>45327.530069444445</v>
      </c>
      <c r="CI273" s="4">
        <v>73415</v>
      </c>
    </row>
    <row r="274" spans="1:87" x14ac:dyDescent="0.35">
      <c r="A274" s="5">
        <v>340</v>
      </c>
      <c r="B274" s="3" t="s">
        <v>506</v>
      </c>
      <c r="C274" s="3" t="s">
        <v>559</v>
      </c>
      <c r="D274" s="2" t="s">
        <v>560</v>
      </c>
      <c r="E274" s="2">
        <v>9166</v>
      </c>
      <c r="F274" s="2">
        <v>9304</v>
      </c>
      <c r="G274" s="2">
        <v>9580</v>
      </c>
      <c r="H274" s="2">
        <v>11102</v>
      </c>
      <c r="I274" s="2">
        <v>1.0822000000000001</v>
      </c>
      <c r="J274" s="2">
        <v>9919</v>
      </c>
      <c r="K274" s="2">
        <v>10069</v>
      </c>
      <c r="L274" s="2">
        <v>10367</v>
      </c>
      <c r="M274" s="2">
        <v>12015</v>
      </c>
      <c r="N274" s="2">
        <v>1.1040000000000001</v>
      </c>
      <c r="O274" s="2">
        <v>1.026</v>
      </c>
      <c r="P274" s="2">
        <v>10951</v>
      </c>
      <c r="Q274" s="2">
        <v>12327</v>
      </c>
      <c r="R274" s="2">
        <v>1782.45</v>
      </c>
      <c r="S274" s="2">
        <v>1375.49</v>
      </c>
      <c r="T274" s="2">
        <v>1033.3599999999999</v>
      </c>
      <c r="U274" s="2">
        <v>2310.31</v>
      </c>
      <c r="V274" s="2">
        <v>6501.61</v>
      </c>
      <c r="W274" s="2">
        <v>1782.45</v>
      </c>
      <c r="X274" s="2">
        <v>1375.49</v>
      </c>
      <c r="Y274" s="2">
        <v>1033.3599999999999</v>
      </c>
      <c r="Z274" s="2">
        <v>2310.31</v>
      </c>
      <c r="AA274" s="2">
        <v>6501.61</v>
      </c>
      <c r="AB274" s="2">
        <v>19519610</v>
      </c>
      <c r="AC274" s="2">
        <v>13849809</v>
      </c>
      <c r="AD274" s="2">
        <v>10712843</v>
      </c>
      <c r="AE274" s="2">
        <v>28479191</v>
      </c>
      <c r="AF274" s="2">
        <v>72561453</v>
      </c>
      <c r="AG274" s="2">
        <v>0.41139999999999999</v>
      </c>
      <c r="AH274" s="2">
        <v>0.2</v>
      </c>
      <c r="AI274" s="2">
        <v>1606074</v>
      </c>
      <c r="AJ274" s="2">
        <v>1139562</v>
      </c>
      <c r="AK274" s="2">
        <v>881453</v>
      </c>
      <c r="AL274" s="2">
        <v>2343268</v>
      </c>
      <c r="AM274" s="2">
        <v>5970357</v>
      </c>
      <c r="AN274" s="2">
        <v>0.41139999999999999</v>
      </c>
      <c r="AO274" s="2">
        <v>0</v>
      </c>
      <c r="AP274" s="2">
        <v>0.65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78531810</v>
      </c>
      <c r="AW274" s="2">
        <v>0</v>
      </c>
      <c r="AX274" s="2">
        <v>455029</v>
      </c>
      <c r="AY274" s="2">
        <v>276730</v>
      </c>
      <c r="AZ274" s="2">
        <v>299477</v>
      </c>
      <c r="BA274" s="2">
        <v>0</v>
      </c>
      <c r="BB274" s="2">
        <v>0</v>
      </c>
      <c r="BC274" s="2">
        <v>0</v>
      </c>
      <c r="BD274" s="2">
        <v>2813</v>
      </c>
      <c r="BE274" s="2">
        <v>3044</v>
      </c>
      <c r="BF274" s="2">
        <v>138.47999999999999</v>
      </c>
      <c r="BG274" s="2">
        <v>421533</v>
      </c>
      <c r="BH274" s="2">
        <v>1176039</v>
      </c>
      <c r="BI274" s="2">
        <v>79707849</v>
      </c>
      <c r="BJ274" s="2">
        <v>0</v>
      </c>
      <c r="BK274" s="2">
        <v>79707849</v>
      </c>
      <c r="BL274" s="2">
        <v>19416864</v>
      </c>
      <c r="BM274" s="2">
        <v>60290985</v>
      </c>
      <c r="BN274" s="2">
        <v>22290187</v>
      </c>
      <c r="BO274" s="2">
        <v>38000798</v>
      </c>
      <c r="BP274" s="2">
        <v>5257.46</v>
      </c>
      <c r="BQ274" s="2">
        <v>6501.61</v>
      </c>
      <c r="BR274" s="2">
        <v>34181955</v>
      </c>
      <c r="BS274" s="2">
        <v>0</v>
      </c>
      <c r="BT274" s="2">
        <v>0</v>
      </c>
      <c r="BU274" s="2">
        <v>19416864</v>
      </c>
      <c r="BV274" s="2">
        <v>22290187</v>
      </c>
      <c r="BW274" s="2">
        <v>0</v>
      </c>
      <c r="BX274" s="2">
        <v>5864029</v>
      </c>
      <c r="BY274" s="2">
        <v>5864029</v>
      </c>
      <c r="BZ274" s="2">
        <v>0</v>
      </c>
      <c r="CA274" s="2">
        <v>38000798</v>
      </c>
      <c r="CB274" s="2" t="b">
        <v>0</v>
      </c>
      <c r="CC274" s="2">
        <v>0</v>
      </c>
      <c r="CD274" s="2">
        <v>11852.05</v>
      </c>
      <c r="CE274" s="2">
        <v>10897.48</v>
      </c>
      <c r="CF274" s="2">
        <v>11220</v>
      </c>
      <c r="CG274" s="2">
        <v>13341.27</v>
      </c>
      <c r="CH274" s="4">
        <v>45327.530069444445</v>
      </c>
      <c r="CI274" s="4">
        <v>73415</v>
      </c>
    </row>
    <row r="275" spans="1:87" x14ac:dyDescent="0.35">
      <c r="A275" s="5">
        <v>341</v>
      </c>
      <c r="B275" s="3" t="s">
        <v>506</v>
      </c>
      <c r="C275" s="3" t="s">
        <v>561</v>
      </c>
      <c r="D275" s="2" t="s">
        <v>562</v>
      </c>
      <c r="E275" s="2">
        <v>9166</v>
      </c>
      <c r="F275" s="2">
        <v>9304</v>
      </c>
      <c r="G275" s="2">
        <v>9580</v>
      </c>
      <c r="H275" s="2">
        <v>11102</v>
      </c>
      <c r="I275" s="2">
        <v>1.0822000000000001</v>
      </c>
      <c r="J275" s="2">
        <v>9919</v>
      </c>
      <c r="K275" s="2">
        <v>10069</v>
      </c>
      <c r="L275" s="2">
        <v>10367</v>
      </c>
      <c r="M275" s="2">
        <v>12015</v>
      </c>
      <c r="N275" s="2">
        <v>1.1040000000000001</v>
      </c>
      <c r="O275" s="2">
        <v>1.026</v>
      </c>
      <c r="P275" s="2">
        <v>10951</v>
      </c>
      <c r="Q275" s="2">
        <v>12327</v>
      </c>
      <c r="R275" s="2">
        <v>40.880000000000003</v>
      </c>
      <c r="S275" s="2">
        <v>30.15</v>
      </c>
      <c r="T275" s="2">
        <v>21.36</v>
      </c>
      <c r="U275" s="2">
        <v>0</v>
      </c>
      <c r="V275" s="2">
        <v>92.39</v>
      </c>
      <c r="W275" s="2">
        <v>40.880000000000003</v>
      </c>
      <c r="X275" s="2">
        <v>30.15</v>
      </c>
      <c r="Y275" s="2">
        <v>21.36</v>
      </c>
      <c r="Z275" s="2">
        <v>0</v>
      </c>
      <c r="AA275" s="2">
        <v>92.39</v>
      </c>
      <c r="AB275" s="2">
        <v>447677</v>
      </c>
      <c r="AC275" s="2">
        <v>303580</v>
      </c>
      <c r="AD275" s="2">
        <v>221439</v>
      </c>
      <c r="AE275" s="2">
        <v>0</v>
      </c>
      <c r="AF275" s="2">
        <v>972696</v>
      </c>
      <c r="AG275" s="2">
        <v>0.66369999999999996</v>
      </c>
      <c r="AH275" s="2">
        <v>0.2</v>
      </c>
      <c r="AI275" s="2">
        <v>59425</v>
      </c>
      <c r="AJ275" s="2">
        <v>40297</v>
      </c>
      <c r="AK275" s="2">
        <v>29394</v>
      </c>
      <c r="AL275" s="2">
        <v>0</v>
      </c>
      <c r="AM275" s="2">
        <v>129116</v>
      </c>
      <c r="AN275" s="2">
        <v>0.66369999999999996</v>
      </c>
      <c r="AO275" s="2">
        <v>0.1137</v>
      </c>
      <c r="AP275" s="2">
        <v>0.65</v>
      </c>
      <c r="AQ275" s="2">
        <v>33086</v>
      </c>
      <c r="AR275" s="2">
        <v>22436</v>
      </c>
      <c r="AS275" s="2">
        <v>16365</v>
      </c>
      <c r="AT275" s="2">
        <v>0</v>
      </c>
      <c r="AU275" s="2">
        <v>71887</v>
      </c>
      <c r="AV275" s="2">
        <v>1173699</v>
      </c>
      <c r="AW275" s="2">
        <v>0</v>
      </c>
      <c r="AX275" s="2">
        <v>2555</v>
      </c>
      <c r="AY275" s="2">
        <v>54207</v>
      </c>
      <c r="AZ275" s="2">
        <v>58663</v>
      </c>
      <c r="BA275" s="2">
        <v>0</v>
      </c>
      <c r="BB275" s="2">
        <v>0</v>
      </c>
      <c r="BC275" s="2">
        <v>0</v>
      </c>
      <c r="BD275" s="2">
        <v>2813</v>
      </c>
      <c r="BE275" s="2">
        <v>3044</v>
      </c>
      <c r="BF275" s="2">
        <v>3.24</v>
      </c>
      <c r="BG275" s="2">
        <v>9863</v>
      </c>
      <c r="BH275" s="2">
        <v>71081</v>
      </c>
      <c r="BI275" s="2">
        <v>1244780</v>
      </c>
      <c r="BJ275" s="2">
        <v>0</v>
      </c>
      <c r="BK275" s="2">
        <v>1244780</v>
      </c>
      <c r="BL275" s="2">
        <v>29659</v>
      </c>
      <c r="BM275" s="2">
        <v>1215121</v>
      </c>
      <c r="BN275" s="2">
        <v>359473</v>
      </c>
      <c r="BO275" s="2">
        <v>855648</v>
      </c>
      <c r="BP275" s="2">
        <v>49.07</v>
      </c>
      <c r="BQ275" s="2">
        <v>92.39</v>
      </c>
      <c r="BR275" s="2">
        <v>4534</v>
      </c>
      <c r="BS275" s="2">
        <v>533329</v>
      </c>
      <c r="BT275" s="2">
        <v>0</v>
      </c>
      <c r="BU275" s="2">
        <v>29659</v>
      </c>
      <c r="BV275" s="2">
        <v>359473</v>
      </c>
      <c r="BW275" s="2">
        <v>148731</v>
      </c>
      <c r="BX275" s="2">
        <v>150144</v>
      </c>
      <c r="BY275" s="2">
        <v>298875</v>
      </c>
      <c r="BZ275" s="2">
        <v>0</v>
      </c>
      <c r="CA275" s="2">
        <v>855648</v>
      </c>
      <c r="CB275" s="2" t="b">
        <v>0</v>
      </c>
      <c r="CC275" s="2">
        <v>0</v>
      </c>
      <c r="CD275" s="2">
        <v>13213.97</v>
      </c>
      <c r="CE275" s="2">
        <v>12149.71</v>
      </c>
      <c r="CF275" s="2">
        <v>12509.29</v>
      </c>
      <c r="CG275" s="2">
        <v>14874.31</v>
      </c>
      <c r="CH275" s="4">
        <v>45327.530081018522</v>
      </c>
      <c r="CI275" s="4">
        <v>73415</v>
      </c>
    </row>
    <row r="276" spans="1:87" x14ac:dyDescent="0.35">
      <c r="A276" s="5">
        <v>342</v>
      </c>
      <c r="B276" s="3" t="s">
        <v>506</v>
      </c>
      <c r="C276" s="3" t="s">
        <v>563</v>
      </c>
      <c r="D276" s="2" t="s">
        <v>564</v>
      </c>
      <c r="E276" s="2">
        <v>9166</v>
      </c>
      <c r="F276" s="2">
        <v>9304</v>
      </c>
      <c r="G276" s="2">
        <v>9580</v>
      </c>
      <c r="H276" s="2">
        <v>11102</v>
      </c>
      <c r="I276" s="2">
        <v>1.0822000000000001</v>
      </c>
      <c r="J276" s="2">
        <v>9919</v>
      </c>
      <c r="K276" s="2">
        <v>10069</v>
      </c>
      <c r="L276" s="2">
        <v>10367</v>
      </c>
      <c r="M276" s="2">
        <v>12015</v>
      </c>
      <c r="N276" s="2">
        <v>1.1040000000000001</v>
      </c>
      <c r="O276" s="2">
        <v>1.026</v>
      </c>
      <c r="P276" s="2">
        <v>10951</v>
      </c>
      <c r="Q276" s="2">
        <v>12327</v>
      </c>
      <c r="R276" s="2">
        <v>2888.25</v>
      </c>
      <c r="S276" s="2">
        <v>2182.41</v>
      </c>
      <c r="T276" s="2">
        <v>1413.42</v>
      </c>
      <c r="U276" s="2">
        <v>0</v>
      </c>
      <c r="V276" s="2">
        <v>6484.08</v>
      </c>
      <c r="W276" s="2">
        <v>2888.25</v>
      </c>
      <c r="X276" s="2">
        <v>2182.41</v>
      </c>
      <c r="Y276" s="2">
        <v>1413.42</v>
      </c>
      <c r="Z276" s="2">
        <v>0</v>
      </c>
      <c r="AA276" s="2">
        <v>6484.08</v>
      </c>
      <c r="AB276" s="2">
        <v>31629226</v>
      </c>
      <c r="AC276" s="2">
        <v>21974686</v>
      </c>
      <c r="AD276" s="2">
        <v>14652925</v>
      </c>
      <c r="AE276" s="2">
        <v>0</v>
      </c>
      <c r="AF276" s="2">
        <v>68256837</v>
      </c>
      <c r="AG276" s="2">
        <v>0.87450000000000006</v>
      </c>
      <c r="AH276" s="2">
        <v>0.2</v>
      </c>
      <c r="AI276" s="2">
        <v>5531952</v>
      </c>
      <c r="AJ276" s="2">
        <v>3843373</v>
      </c>
      <c r="AK276" s="2">
        <v>2562797</v>
      </c>
      <c r="AL276" s="2">
        <v>0</v>
      </c>
      <c r="AM276" s="2">
        <v>11938122</v>
      </c>
      <c r="AN276" s="2">
        <v>0.87450000000000006</v>
      </c>
      <c r="AO276" s="2">
        <v>0.32450000000000001</v>
      </c>
      <c r="AP276" s="2">
        <v>0.65</v>
      </c>
      <c r="AQ276" s="2">
        <v>6671394</v>
      </c>
      <c r="AR276" s="2">
        <v>4635011</v>
      </c>
      <c r="AS276" s="2">
        <v>3090668</v>
      </c>
      <c r="AT276" s="2">
        <v>0</v>
      </c>
      <c r="AU276" s="2">
        <v>14397073</v>
      </c>
      <c r="AV276" s="2">
        <v>94592032</v>
      </c>
      <c r="AW276" s="2">
        <v>0</v>
      </c>
      <c r="AX276" s="2">
        <v>484960</v>
      </c>
      <c r="AY276" s="2">
        <v>680670</v>
      </c>
      <c r="AZ276" s="2">
        <v>736621</v>
      </c>
      <c r="BA276" s="2">
        <v>0</v>
      </c>
      <c r="BB276" s="2">
        <v>0</v>
      </c>
      <c r="BC276" s="2">
        <v>0</v>
      </c>
      <c r="BD276" s="2">
        <v>2813</v>
      </c>
      <c r="BE276" s="2">
        <v>3044</v>
      </c>
      <c r="BF276" s="2">
        <v>179.75</v>
      </c>
      <c r="BG276" s="2">
        <v>547159</v>
      </c>
      <c r="BH276" s="2">
        <v>1768740</v>
      </c>
      <c r="BI276" s="2">
        <v>96360772</v>
      </c>
      <c r="BJ276" s="2">
        <v>0</v>
      </c>
      <c r="BK276" s="2">
        <v>96360772</v>
      </c>
      <c r="BL276" s="2">
        <v>12008420</v>
      </c>
      <c r="BM276" s="2">
        <v>84352352</v>
      </c>
      <c r="BN276" s="2">
        <v>21471870</v>
      </c>
      <c r="BO276" s="2">
        <v>62880482</v>
      </c>
      <c r="BP276" s="2">
        <v>5078.13</v>
      </c>
      <c r="BQ276" s="2">
        <v>6484.08</v>
      </c>
      <c r="BR276" s="2">
        <v>32927001</v>
      </c>
      <c r="BS276" s="2">
        <v>0</v>
      </c>
      <c r="BT276" s="2">
        <v>0</v>
      </c>
      <c r="BU276" s="2">
        <v>12008420</v>
      </c>
      <c r="BV276" s="2">
        <v>21471870</v>
      </c>
      <c r="BW276" s="2">
        <v>0</v>
      </c>
      <c r="BX276" s="2">
        <v>7570951</v>
      </c>
      <c r="BY276" s="2">
        <v>7570951</v>
      </c>
      <c r="BZ276" s="2">
        <v>0</v>
      </c>
      <c r="CA276" s="2">
        <v>62880482</v>
      </c>
      <c r="CB276" s="2" t="b">
        <v>0</v>
      </c>
      <c r="CC276" s="2">
        <v>0</v>
      </c>
      <c r="CD276" s="2">
        <v>15176.17</v>
      </c>
      <c r="CE276" s="2">
        <v>13953.87</v>
      </c>
      <c r="CF276" s="2">
        <v>14366.85</v>
      </c>
      <c r="CG276" s="2">
        <v>17083.060000000001</v>
      </c>
      <c r="CH276" s="4">
        <v>45327.530092592591</v>
      </c>
      <c r="CI276" s="4">
        <v>73415</v>
      </c>
    </row>
    <row r="277" spans="1:87" x14ac:dyDescent="0.35">
      <c r="A277" s="5">
        <v>343</v>
      </c>
      <c r="B277" s="3" t="s">
        <v>506</v>
      </c>
      <c r="C277" s="3" t="s">
        <v>565</v>
      </c>
      <c r="D277" s="2" t="s">
        <v>566</v>
      </c>
      <c r="E277" s="2">
        <v>9166</v>
      </c>
      <c r="F277" s="2">
        <v>9304</v>
      </c>
      <c r="G277" s="2">
        <v>9580</v>
      </c>
      <c r="H277" s="2">
        <v>11102</v>
      </c>
      <c r="I277" s="2">
        <v>1.0822000000000001</v>
      </c>
      <c r="J277" s="2">
        <v>9919</v>
      </c>
      <c r="K277" s="2">
        <v>10069</v>
      </c>
      <c r="L277" s="2">
        <v>10367</v>
      </c>
      <c r="M277" s="2">
        <v>12015</v>
      </c>
      <c r="N277" s="2">
        <v>1.1040000000000001</v>
      </c>
      <c r="O277" s="2">
        <v>1.026</v>
      </c>
      <c r="P277" s="2">
        <v>10951</v>
      </c>
      <c r="Q277" s="2">
        <v>12327</v>
      </c>
      <c r="R277" s="2">
        <v>588.37</v>
      </c>
      <c r="S277" s="2">
        <v>396.65</v>
      </c>
      <c r="T277" s="2">
        <v>286.77</v>
      </c>
      <c r="U277" s="2">
        <v>0</v>
      </c>
      <c r="V277" s="2">
        <v>1271.79</v>
      </c>
      <c r="W277" s="2">
        <v>588.37</v>
      </c>
      <c r="X277" s="2">
        <v>396.65</v>
      </c>
      <c r="Y277" s="2">
        <v>286.77</v>
      </c>
      <c r="Z277" s="2">
        <v>0</v>
      </c>
      <c r="AA277" s="2">
        <v>1271.79</v>
      </c>
      <c r="AB277" s="2">
        <v>6443240</v>
      </c>
      <c r="AC277" s="2">
        <v>3993869</v>
      </c>
      <c r="AD277" s="2">
        <v>2972945</v>
      </c>
      <c r="AE277" s="2">
        <v>0</v>
      </c>
      <c r="AF277" s="2">
        <v>13410054</v>
      </c>
      <c r="AG277" s="2">
        <v>9.3799999999999994E-2</v>
      </c>
      <c r="AH277" s="2">
        <v>0.2</v>
      </c>
      <c r="AI277" s="2">
        <v>120875</v>
      </c>
      <c r="AJ277" s="2">
        <v>74925</v>
      </c>
      <c r="AK277" s="2">
        <v>55772</v>
      </c>
      <c r="AL277" s="2">
        <v>0</v>
      </c>
      <c r="AM277" s="2">
        <v>251572</v>
      </c>
      <c r="AN277" s="2">
        <v>9.3799999999999994E-2</v>
      </c>
      <c r="AO277" s="2">
        <v>0</v>
      </c>
      <c r="AP277" s="2">
        <v>0.65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13661626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3080</v>
      </c>
      <c r="BD277" s="2">
        <v>2813</v>
      </c>
      <c r="BE277" s="2">
        <v>3044</v>
      </c>
      <c r="BF277" s="2">
        <v>72.19</v>
      </c>
      <c r="BG277" s="2">
        <v>219746</v>
      </c>
      <c r="BH277" s="2">
        <v>222826</v>
      </c>
      <c r="BI277" s="2">
        <v>13884452</v>
      </c>
      <c r="BJ277" s="2">
        <v>0</v>
      </c>
      <c r="BK277" s="2">
        <v>13884452</v>
      </c>
      <c r="BL277" s="2">
        <v>6681864</v>
      </c>
      <c r="BM277" s="2">
        <v>7202588</v>
      </c>
      <c r="BN277" s="2">
        <v>2219013</v>
      </c>
      <c r="BO277" s="2">
        <v>4983575</v>
      </c>
      <c r="BP277" s="2">
        <v>5233.1099999999997</v>
      </c>
      <c r="BQ277" s="2">
        <v>1271.79</v>
      </c>
      <c r="BR277" s="2">
        <v>6655417</v>
      </c>
      <c r="BS277" s="2">
        <v>0</v>
      </c>
      <c r="BT277" s="2">
        <v>0</v>
      </c>
      <c r="BU277" s="2">
        <v>6681864</v>
      </c>
      <c r="BV277" s="2">
        <v>2219013</v>
      </c>
      <c r="BW277" s="2">
        <v>0</v>
      </c>
      <c r="BX277" s="2">
        <v>829154</v>
      </c>
      <c r="BY277" s="2">
        <v>829154</v>
      </c>
      <c r="BZ277" s="2">
        <v>0</v>
      </c>
      <c r="CA277" s="2">
        <v>4983575</v>
      </c>
      <c r="CB277" s="2" t="b">
        <v>0</v>
      </c>
      <c r="CC277" s="2">
        <v>0</v>
      </c>
      <c r="CD277" s="2">
        <v>11156.44</v>
      </c>
      <c r="CE277" s="2">
        <v>10257.89</v>
      </c>
      <c r="CF277" s="2">
        <v>10561.48</v>
      </c>
      <c r="CG277" s="2">
        <v>12558.25</v>
      </c>
      <c r="CH277" s="4">
        <v>45327.530104166668</v>
      </c>
      <c r="CI277" s="4">
        <v>73415</v>
      </c>
    </row>
    <row r="278" spans="1:87" x14ac:dyDescent="0.35">
      <c r="A278" s="5">
        <v>344</v>
      </c>
      <c r="B278" s="3" t="s">
        <v>506</v>
      </c>
      <c r="C278" s="3" t="s">
        <v>567</v>
      </c>
      <c r="D278" s="2" t="s">
        <v>568</v>
      </c>
      <c r="E278" s="2">
        <v>9166</v>
      </c>
      <c r="F278" s="2">
        <v>9304</v>
      </c>
      <c r="G278" s="2">
        <v>9580</v>
      </c>
      <c r="H278" s="2">
        <v>11102</v>
      </c>
      <c r="I278" s="2">
        <v>1.0822000000000001</v>
      </c>
      <c r="J278" s="2">
        <v>9919</v>
      </c>
      <c r="K278" s="2">
        <v>10069</v>
      </c>
      <c r="L278" s="2">
        <v>10367</v>
      </c>
      <c r="M278" s="2">
        <v>12015</v>
      </c>
      <c r="N278" s="2">
        <v>1.1040000000000001</v>
      </c>
      <c r="O278" s="2">
        <v>1.026</v>
      </c>
      <c r="P278" s="2">
        <v>10951</v>
      </c>
      <c r="Q278" s="2">
        <v>12327</v>
      </c>
      <c r="R278" s="2">
        <v>86.07</v>
      </c>
      <c r="S278" s="2">
        <v>63.89</v>
      </c>
      <c r="T278" s="2">
        <v>39.32</v>
      </c>
      <c r="U278" s="2">
        <v>0</v>
      </c>
      <c r="V278" s="2">
        <v>189.28</v>
      </c>
      <c r="W278" s="2">
        <v>86.07</v>
      </c>
      <c r="X278" s="2">
        <v>63.89</v>
      </c>
      <c r="Y278" s="2">
        <v>39.32</v>
      </c>
      <c r="Z278" s="2">
        <v>0</v>
      </c>
      <c r="AA278" s="2">
        <v>189.28</v>
      </c>
      <c r="AB278" s="2">
        <v>942553</v>
      </c>
      <c r="AC278" s="2">
        <v>643308</v>
      </c>
      <c r="AD278" s="2">
        <v>407630</v>
      </c>
      <c r="AE278" s="2">
        <v>0</v>
      </c>
      <c r="AF278" s="2">
        <v>1993491</v>
      </c>
      <c r="AG278" s="2">
        <v>0.39710000000000001</v>
      </c>
      <c r="AH278" s="2">
        <v>0.2</v>
      </c>
      <c r="AI278" s="2">
        <v>74858</v>
      </c>
      <c r="AJ278" s="2">
        <v>51092</v>
      </c>
      <c r="AK278" s="2">
        <v>32374</v>
      </c>
      <c r="AL278" s="2">
        <v>0</v>
      </c>
      <c r="AM278" s="2">
        <v>158324</v>
      </c>
      <c r="AN278" s="2">
        <v>0.39710000000000001</v>
      </c>
      <c r="AO278" s="2">
        <v>0</v>
      </c>
      <c r="AP278" s="2">
        <v>0.65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2151815</v>
      </c>
      <c r="AW278" s="2">
        <v>0</v>
      </c>
      <c r="AX278" s="2">
        <v>0</v>
      </c>
      <c r="AY278" s="2">
        <v>211602</v>
      </c>
      <c r="AZ278" s="2">
        <v>228996</v>
      </c>
      <c r="BA278" s="2">
        <v>0</v>
      </c>
      <c r="BB278" s="2">
        <v>0</v>
      </c>
      <c r="BC278" s="2">
        <v>0</v>
      </c>
      <c r="BD278" s="2">
        <v>2813</v>
      </c>
      <c r="BE278" s="2">
        <v>3044</v>
      </c>
      <c r="BF278" s="2">
        <v>11.43</v>
      </c>
      <c r="BG278" s="2">
        <v>34793</v>
      </c>
      <c r="BH278" s="2">
        <v>263789</v>
      </c>
      <c r="BI278" s="2">
        <v>2415604</v>
      </c>
      <c r="BJ278" s="2">
        <v>0</v>
      </c>
      <c r="BK278" s="2">
        <v>2415604</v>
      </c>
      <c r="BL278" s="2">
        <v>1347905</v>
      </c>
      <c r="BM278" s="2">
        <v>1067699</v>
      </c>
      <c r="BN278" s="2">
        <v>37856</v>
      </c>
      <c r="BO278" s="2">
        <v>1029843</v>
      </c>
      <c r="BP278" s="2">
        <v>5205.05</v>
      </c>
      <c r="BQ278" s="2">
        <v>189.28</v>
      </c>
      <c r="BR278" s="2">
        <v>985212</v>
      </c>
      <c r="BS278" s="2">
        <v>0</v>
      </c>
      <c r="BT278" s="2">
        <v>0</v>
      </c>
      <c r="BU278" s="2">
        <v>1347905</v>
      </c>
      <c r="BV278" s="2">
        <v>37856</v>
      </c>
      <c r="BW278" s="2">
        <v>0</v>
      </c>
      <c r="BX278" s="2">
        <v>471178</v>
      </c>
      <c r="BY278" s="2">
        <v>471178</v>
      </c>
      <c r="BZ278" s="2">
        <v>0</v>
      </c>
      <c r="CA278" s="2">
        <v>1029843</v>
      </c>
      <c r="CB278" s="2" t="b">
        <v>0</v>
      </c>
      <c r="CC278" s="2">
        <v>0</v>
      </c>
      <c r="CD278" s="2">
        <v>11820.73</v>
      </c>
      <c r="CE278" s="2">
        <v>10868.68</v>
      </c>
      <c r="CF278" s="2">
        <v>11190.35</v>
      </c>
      <c r="CG278" s="2">
        <v>13306.01</v>
      </c>
      <c r="CH278" s="4">
        <v>45327.530104166668</v>
      </c>
      <c r="CI278" s="4">
        <v>73415</v>
      </c>
    </row>
    <row r="279" spans="1:87" x14ac:dyDescent="0.35">
      <c r="A279" s="5">
        <v>345</v>
      </c>
      <c r="B279" s="3" t="s">
        <v>506</v>
      </c>
      <c r="C279" s="3" t="s">
        <v>569</v>
      </c>
      <c r="D279" s="2" t="s">
        <v>570</v>
      </c>
      <c r="E279" s="2">
        <v>9166</v>
      </c>
      <c r="F279" s="2">
        <v>9304</v>
      </c>
      <c r="G279" s="2">
        <v>9580</v>
      </c>
      <c r="H279" s="2">
        <v>11102</v>
      </c>
      <c r="I279" s="2">
        <v>1.0822000000000001</v>
      </c>
      <c r="J279" s="2">
        <v>9919</v>
      </c>
      <c r="K279" s="2">
        <v>10069</v>
      </c>
      <c r="L279" s="2">
        <v>10367</v>
      </c>
      <c r="M279" s="2">
        <v>12015</v>
      </c>
      <c r="N279" s="2">
        <v>1.1040000000000001</v>
      </c>
      <c r="O279" s="2">
        <v>1.026</v>
      </c>
      <c r="P279" s="2">
        <v>10951</v>
      </c>
      <c r="Q279" s="2">
        <v>12327</v>
      </c>
      <c r="R279" s="2">
        <v>2348.61</v>
      </c>
      <c r="S279" s="2">
        <v>1764.31</v>
      </c>
      <c r="T279" s="2">
        <v>943.09</v>
      </c>
      <c r="U279" s="2">
        <v>1442.72</v>
      </c>
      <c r="V279" s="2">
        <v>6498.73</v>
      </c>
      <c r="W279" s="2">
        <v>2348.61</v>
      </c>
      <c r="X279" s="2">
        <v>1764.31</v>
      </c>
      <c r="Y279" s="2">
        <v>943.09</v>
      </c>
      <c r="Z279" s="2">
        <v>1442.72</v>
      </c>
      <c r="AA279" s="2">
        <v>6498.73</v>
      </c>
      <c r="AB279" s="2">
        <v>25719628</v>
      </c>
      <c r="AC279" s="2">
        <v>17764837</v>
      </c>
      <c r="AD279" s="2">
        <v>9777014</v>
      </c>
      <c r="AE279" s="2">
        <v>17784409</v>
      </c>
      <c r="AF279" s="2">
        <v>71045888</v>
      </c>
      <c r="AG279" s="2">
        <v>0.8962</v>
      </c>
      <c r="AH279" s="2">
        <v>0.2</v>
      </c>
      <c r="AI279" s="2">
        <v>4609986</v>
      </c>
      <c r="AJ279" s="2">
        <v>3184169</v>
      </c>
      <c r="AK279" s="2">
        <v>1752432</v>
      </c>
      <c r="AL279" s="2">
        <v>3187678</v>
      </c>
      <c r="AM279" s="2">
        <v>12734265</v>
      </c>
      <c r="AN279" s="2">
        <v>0.8962</v>
      </c>
      <c r="AO279" s="2">
        <v>0.34620000000000001</v>
      </c>
      <c r="AP279" s="2">
        <v>0.65</v>
      </c>
      <c r="AQ279" s="2">
        <v>5787688</v>
      </c>
      <c r="AR279" s="2">
        <v>3997621</v>
      </c>
      <c r="AS279" s="2">
        <v>2200121</v>
      </c>
      <c r="AT279" s="2">
        <v>4002026</v>
      </c>
      <c r="AU279" s="2">
        <v>15987456</v>
      </c>
      <c r="AV279" s="2">
        <v>99767609</v>
      </c>
      <c r="AW279" s="2">
        <v>0</v>
      </c>
      <c r="AX279" s="2">
        <v>298738</v>
      </c>
      <c r="AY279" s="2">
        <v>962143</v>
      </c>
      <c r="AZ279" s="2">
        <v>1041231</v>
      </c>
      <c r="BA279" s="2">
        <v>0</v>
      </c>
      <c r="BB279" s="2">
        <v>0</v>
      </c>
      <c r="BC279" s="2">
        <v>0</v>
      </c>
      <c r="BD279" s="2">
        <v>2813</v>
      </c>
      <c r="BE279" s="2">
        <v>3044</v>
      </c>
      <c r="BF279" s="2">
        <v>129.52000000000001</v>
      </c>
      <c r="BG279" s="2">
        <v>394259</v>
      </c>
      <c r="BH279" s="2">
        <v>1734228</v>
      </c>
      <c r="BI279" s="2">
        <v>101501837</v>
      </c>
      <c r="BJ279" s="2">
        <v>0</v>
      </c>
      <c r="BK279" s="2">
        <v>101501837</v>
      </c>
      <c r="BL279" s="2">
        <v>30609837</v>
      </c>
      <c r="BM279" s="2">
        <v>70892000</v>
      </c>
      <c r="BN279" s="2">
        <v>15337159</v>
      </c>
      <c r="BO279" s="2">
        <v>55554841</v>
      </c>
      <c r="BP279" s="2">
        <v>5286.56</v>
      </c>
      <c r="BQ279" s="2">
        <v>6498.73</v>
      </c>
      <c r="BR279" s="2">
        <v>34355926</v>
      </c>
      <c r="BS279" s="2">
        <v>0</v>
      </c>
      <c r="BT279" s="2">
        <v>0</v>
      </c>
      <c r="BU279" s="2">
        <v>30609837</v>
      </c>
      <c r="BV279" s="2">
        <v>15337159</v>
      </c>
      <c r="BW279" s="2">
        <v>0</v>
      </c>
      <c r="BX279" s="2">
        <v>16580896</v>
      </c>
      <c r="BY279" s="2">
        <v>16580896</v>
      </c>
      <c r="BZ279" s="2">
        <v>0</v>
      </c>
      <c r="CA279" s="2">
        <v>55554841</v>
      </c>
      <c r="CB279" s="2" t="b">
        <v>0</v>
      </c>
      <c r="CC279" s="2">
        <v>0</v>
      </c>
      <c r="CD279" s="2">
        <v>15378.16</v>
      </c>
      <c r="CE279" s="2">
        <v>14139.59</v>
      </c>
      <c r="CF279" s="2">
        <v>14558.07</v>
      </c>
      <c r="CG279" s="2">
        <v>17310.439999999999</v>
      </c>
      <c r="CH279" s="4">
        <v>45327.530115740738</v>
      </c>
      <c r="CI279" s="4">
        <v>73415</v>
      </c>
    </row>
    <row r="280" spans="1:87" x14ac:dyDescent="0.35">
      <c r="A280" s="5">
        <v>346</v>
      </c>
      <c r="B280" s="3" t="s">
        <v>506</v>
      </c>
      <c r="C280" s="3" t="s">
        <v>571</v>
      </c>
      <c r="D280" s="2" t="s">
        <v>572</v>
      </c>
      <c r="E280" s="2">
        <v>9166</v>
      </c>
      <c r="F280" s="2">
        <v>9304</v>
      </c>
      <c r="G280" s="2">
        <v>9580</v>
      </c>
      <c r="H280" s="2">
        <v>11102</v>
      </c>
      <c r="I280" s="2">
        <v>1.0822000000000001</v>
      </c>
      <c r="J280" s="2">
        <v>9919</v>
      </c>
      <c r="K280" s="2">
        <v>10069</v>
      </c>
      <c r="L280" s="2">
        <v>10367</v>
      </c>
      <c r="M280" s="2">
        <v>12015</v>
      </c>
      <c r="N280" s="2">
        <v>1.1040000000000001</v>
      </c>
      <c r="O280" s="2">
        <v>1.026</v>
      </c>
      <c r="P280" s="2">
        <v>10951</v>
      </c>
      <c r="Q280" s="2">
        <v>12327</v>
      </c>
      <c r="R280" s="2">
        <v>1038.9100000000001</v>
      </c>
      <c r="S280" s="2">
        <v>807.23</v>
      </c>
      <c r="T280" s="2">
        <v>562.92999999999995</v>
      </c>
      <c r="U280" s="2">
        <v>0</v>
      </c>
      <c r="V280" s="2">
        <v>2409.0700000000002</v>
      </c>
      <c r="W280" s="2">
        <v>1038.9100000000001</v>
      </c>
      <c r="X280" s="2">
        <v>807.23</v>
      </c>
      <c r="Y280" s="2">
        <v>562.92999999999995</v>
      </c>
      <c r="Z280" s="2">
        <v>0</v>
      </c>
      <c r="AA280" s="2">
        <v>2409.0700000000002</v>
      </c>
      <c r="AB280" s="2">
        <v>11377103</v>
      </c>
      <c r="AC280" s="2">
        <v>8127999</v>
      </c>
      <c r="AD280" s="2">
        <v>5835895</v>
      </c>
      <c r="AE280" s="2">
        <v>0</v>
      </c>
      <c r="AF280" s="2">
        <v>25340997</v>
      </c>
      <c r="AG280" s="2">
        <v>0.90949999999999998</v>
      </c>
      <c r="AH280" s="2">
        <v>0.2</v>
      </c>
      <c r="AI280" s="2">
        <v>2069495</v>
      </c>
      <c r="AJ280" s="2">
        <v>1478483</v>
      </c>
      <c r="AK280" s="2">
        <v>1061549</v>
      </c>
      <c r="AL280" s="2">
        <v>0</v>
      </c>
      <c r="AM280" s="2">
        <v>4609527</v>
      </c>
      <c r="AN280" s="2">
        <v>0.90949999999999998</v>
      </c>
      <c r="AO280" s="2">
        <v>0.35949999999999999</v>
      </c>
      <c r="AP280" s="2">
        <v>0.65</v>
      </c>
      <c r="AQ280" s="2">
        <v>2658545</v>
      </c>
      <c r="AR280" s="2">
        <v>1899310</v>
      </c>
      <c r="AS280" s="2">
        <v>1363703</v>
      </c>
      <c r="AT280" s="2">
        <v>0</v>
      </c>
      <c r="AU280" s="2">
        <v>5921558</v>
      </c>
      <c r="AV280" s="2">
        <v>35872082</v>
      </c>
      <c r="AW280" s="2">
        <v>0</v>
      </c>
      <c r="AX280" s="2">
        <v>108308</v>
      </c>
      <c r="AY280" s="2">
        <v>902609</v>
      </c>
      <c r="AZ280" s="2">
        <v>976803</v>
      </c>
      <c r="BA280" s="2">
        <v>0</v>
      </c>
      <c r="BB280" s="2">
        <v>0</v>
      </c>
      <c r="BC280" s="2">
        <v>0</v>
      </c>
      <c r="BD280" s="2">
        <v>2813</v>
      </c>
      <c r="BE280" s="2">
        <v>3044</v>
      </c>
      <c r="BF280" s="2">
        <v>31.87</v>
      </c>
      <c r="BG280" s="2">
        <v>97012</v>
      </c>
      <c r="BH280" s="2">
        <v>1182123</v>
      </c>
      <c r="BI280" s="2">
        <v>37054205</v>
      </c>
      <c r="BJ280" s="2">
        <v>0</v>
      </c>
      <c r="BK280" s="2">
        <v>37054205</v>
      </c>
      <c r="BL280" s="2">
        <v>4007453</v>
      </c>
      <c r="BM280" s="2">
        <v>33046752</v>
      </c>
      <c r="BN280" s="2">
        <v>8011241</v>
      </c>
      <c r="BO280" s="2">
        <v>25035511</v>
      </c>
      <c r="BP280" s="2">
        <v>5099.5600000000004</v>
      </c>
      <c r="BQ280" s="2">
        <v>2409.0700000000002</v>
      </c>
      <c r="BR280" s="2">
        <v>12285197</v>
      </c>
      <c r="BS280" s="2">
        <v>0</v>
      </c>
      <c r="BT280" s="2">
        <v>0</v>
      </c>
      <c r="BU280" s="2">
        <v>4007453</v>
      </c>
      <c r="BV280" s="2">
        <v>8011241</v>
      </c>
      <c r="BW280" s="2">
        <v>266503</v>
      </c>
      <c r="BX280" s="2">
        <v>3210907</v>
      </c>
      <c r="BY280" s="2">
        <v>3477410</v>
      </c>
      <c r="BZ280" s="2">
        <v>0</v>
      </c>
      <c r="CA280" s="2">
        <v>25035511</v>
      </c>
      <c r="CB280" s="2" t="b">
        <v>0</v>
      </c>
      <c r="CC280" s="2">
        <v>0</v>
      </c>
      <c r="CD280" s="2">
        <v>15501.96</v>
      </c>
      <c r="CE280" s="2">
        <v>14253.42</v>
      </c>
      <c r="CF280" s="2">
        <v>14675.27</v>
      </c>
      <c r="CG280" s="2">
        <v>17449.79</v>
      </c>
      <c r="CH280" s="4">
        <v>45327.530127314814</v>
      </c>
      <c r="CI280" s="4">
        <v>73415</v>
      </c>
    </row>
    <row r="281" spans="1:87" x14ac:dyDescent="0.35">
      <c r="A281" s="5">
        <v>347</v>
      </c>
      <c r="B281" s="3" t="s">
        <v>506</v>
      </c>
      <c r="C281" s="3" t="s">
        <v>573</v>
      </c>
      <c r="D281" s="2" t="s">
        <v>574</v>
      </c>
      <c r="E281" s="2">
        <v>9166</v>
      </c>
      <c r="F281" s="2">
        <v>9304</v>
      </c>
      <c r="G281" s="2">
        <v>9580</v>
      </c>
      <c r="H281" s="2">
        <v>11102</v>
      </c>
      <c r="I281" s="2">
        <v>1.0822000000000001</v>
      </c>
      <c r="J281" s="2">
        <v>9919</v>
      </c>
      <c r="K281" s="2">
        <v>10069</v>
      </c>
      <c r="L281" s="2">
        <v>10367</v>
      </c>
      <c r="M281" s="2">
        <v>12015</v>
      </c>
      <c r="N281" s="2">
        <v>1.1040000000000001</v>
      </c>
      <c r="O281" s="2">
        <v>1.026</v>
      </c>
      <c r="P281" s="2">
        <v>10951</v>
      </c>
      <c r="Q281" s="2">
        <v>12327</v>
      </c>
      <c r="R281" s="2">
        <v>992.86</v>
      </c>
      <c r="S281" s="2">
        <v>889.02</v>
      </c>
      <c r="T281" s="2">
        <v>666</v>
      </c>
      <c r="U281" s="2">
        <v>1315.16</v>
      </c>
      <c r="V281" s="2">
        <v>3863.04</v>
      </c>
      <c r="W281" s="2">
        <v>992.86</v>
      </c>
      <c r="X281" s="2">
        <v>889.02</v>
      </c>
      <c r="Y281" s="2">
        <v>666</v>
      </c>
      <c r="Z281" s="2">
        <v>1315.16</v>
      </c>
      <c r="AA281" s="2">
        <v>3863.04</v>
      </c>
      <c r="AB281" s="2">
        <v>10872810</v>
      </c>
      <c r="AC281" s="2">
        <v>8951542</v>
      </c>
      <c r="AD281" s="2">
        <v>6904422</v>
      </c>
      <c r="AE281" s="2">
        <v>16211977</v>
      </c>
      <c r="AF281" s="2">
        <v>42940751</v>
      </c>
      <c r="AG281" s="2">
        <v>7.4300000000000005E-2</v>
      </c>
      <c r="AH281" s="2">
        <v>0.2</v>
      </c>
      <c r="AI281" s="2">
        <v>161570</v>
      </c>
      <c r="AJ281" s="2">
        <v>133020</v>
      </c>
      <c r="AK281" s="2">
        <v>102600</v>
      </c>
      <c r="AL281" s="2">
        <v>240910</v>
      </c>
      <c r="AM281" s="2">
        <v>638100</v>
      </c>
      <c r="AN281" s="2">
        <v>7.4300000000000005E-2</v>
      </c>
      <c r="AO281" s="2">
        <v>0</v>
      </c>
      <c r="AP281" s="2">
        <v>0.65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43578851</v>
      </c>
      <c r="AW281" s="2">
        <v>0</v>
      </c>
      <c r="AX281" s="2">
        <v>0</v>
      </c>
      <c r="AY281" s="2">
        <v>33160</v>
      </c>
      <c r="AZ281" s="2">
        <v>35886</v>
      </c>
      <c r="BA281" s="2">
        <v>0</v>
      </c>
      <c r="BB281" s="2">
        <v>0</v>
      </c>
      <c r="BC281" s="2">
        <v>0</v>
      </c>
      <c r="BD281" s="2">
        <v>2813</v>
      </c>
      <c r="BE281" s="2">
        <v>3044</v>
      </c>
      <c r="BF281" s="2">
        <v>69.900000000000006</v>
      </c>
      <c r="BG281" s="2">
        <v>212776</v>
      </c>
      <c r="BH281" s="2">
        <v>248662</v>
      </c>
      <c r="BI281" s="2">
        <v>43827513</v>
      </c>
      <c r="BJ281" s="2">
        <v>0</v>
      </c>
      <c r="BK281" s="2">
        <v>43827513</v>
      </c>
      <c r="BL281" s="2">
        <v>24396278</v>
      </c>
      <c r="BM281" s="2">
        <v>19431235</v>
      </c>
      <c r="BN281" s="2">
        <v>2903130</v>
      </c>
      <c r="BO281" s="2">
        <v>16528105</v>
      </c>
      <c r="BP281" s="2">
        <v>5284.04</v>
      </c>
      <c r="BQ281" s="2">
        <v>3863.04</v>
      </c>
      <c r="BR281" s="2">
        <v>20412458</v>
      </c>
      <c r="BS281" s="2">
        <v>0</v>
      </c>
      <c r="BT281" s="2">
        <v>0</v>
      </c>
      <c r="BU281" s="2">
        <v>24396278</v>
      </c>
      <c r="BV281" s="2">
        <v>2903130</v>
      </c>
      <c r="BW281" s="2">
        <v>0</v>
      </c>
      <c r="BX281" s="2">
        <v>2633818</v>
      </c>
      <c r="BY281" s="2">
        <v>2633818</v>
      </c>
      <c r="BZ281" s="2">
        <v>0</v>
      </c>
      <c r="CA281" s="2">
        <v>16528105</v>
      </c>
      <c r="CB281" s="2" t="b">
        <v>0</v>
      </c>
      <c r="CC281" s="2">
        <v>0</v>
      </c>
      <c r="CD281" s="2">
        <v>11113.73</v>
      </c>
      <c r="CE281" s="2">
        <v>10218.629999999999</v>
      </c>
      <c r="CF281" s="2">
        <v>10521.05</v>
      </c>
      <c r="CG281" s="2">
        <v>12510.18</v>
      </c>
      <c r="CH281" s="4">
        <v>45327.530150462961</v>
      </c>
      <c r="CI281" s="4">
        <v>73415</v>
      </c>
    </row>
    <row r="282" spans="1:87" x14ac:dyDescent="0.35">
      <c r="A282" s="5">
        <v>348</v>
      </c>
      <c r="B282" s="3" t="s">
        <v>506</v>
      </c>
      <c r="C282" s="3" t="s">
        <v>575</v>
      </c>
      <c r="D282" s="2" t="s">
        <v>576</v>
      </c>
      <c r="E282" s="2">
        <v>9166</v>
      </c>
      <c r="F282" s="2">
        <v>9304</v>
      </c>
      <c r="G282" s="2">
        <v>9580</v>
      </c>
      <c r="H282" s="2">
        <v>11102</v>
      </c>
      <c r="I282" s="2">
        <v>1.0822000000000001</v>
      </c>
      <c r="J282" s="2">
        <v>9919</v>
      </c>
      <c r="K282" s="2">
        <v>10069</v>
      </c>
      <c r="L282" s="2">
        <v>10367</v>
      </c>
      <c r="M282" s="2">
        <v>12015</v>
      </c>
      <c r="N282" s="2">
        <v>1.1040000000000001</v>
      </c>
      <c r="O282" s="2">
        <v>1.026</v>
      </c>
      <c r="P282" s="2">
        <v>10951</v>
      </c>
      <c r="Q282" s="2">
        <v>12327</v>
      </c>
      <c r="R282" s="2">
        <v>5817.14</v>
      </c>
      <c r="S282" s="2">
        <v>4363.5600000000004</v>
      </c>
      <c r="T282" s="2">
        <v>2773.38</v>
      </c>
      <c r="U282" s="2">
        <v>0</v>
      </c>
      <c r="V282" s="2">
        <v>12954.08</v>
      </c>
      <c r="W282" s="2">
        <v>5817.14</v>
      </c>
      <c r="X282" s="2">
        <v>4363.5600000000004</v>
      </c>
      <c r="Y282" s="2">
        <v>2773.38</v>
      </c>
      <c r="Z282" s="2">
        <v>0</v>
      </c>
      <c r="AA282" s="2">
        <v>12954.08</v>
      </c>
      <c r="AB282" s="2">
        <v>63703500</v>
      </c>
      <c r="AC282" s="2">
        <v>43936686</v>
      </c>
      <c r="AD282" s="2">
        <v>28751630</v>
      </c>
      <c r="AE282" s="2">
        <v>0</v>
      </c>
      <c r="AF282" s="2">
        <v>136391816</v>
      </c>
      <c r="AG282" s="2">
        <v>0.89959999999999996</v>
      </c>
      <c r="AH282" s="2">
        <v>0.2</v>
      </c>
      <c r="AI282" s="2">
        <v>11461534</v>
      </c>
      <c r="AJ282" s="2">
        <v>7905088</v>
      </c>
      <c r="AK282" s="2">
        <v>5172993</v>
      </c>
      <c r="AL282" s="2">
        <v>0</v>
      </c>
      <c r="AM282" s="2">
        <v>24539615</v>
      </c>
      <c r="AN282" s="2">
        <v>0.89959999999999996</v>
      </c>
      <c r="AO282" s="2">
        <v>0.34960000000000002</v>
      </c>
      <c r="AP282" s="2">
        <v>0.65</v>
      </c>
      <c r="AQ282" s="2">
        <v>14475983</v>
      </c>
      <c r="AR282" s="2">
        <v>9984172</v>
      </c>
      <c r="AS282" s="2">
        <v>6533521</v>
      </c>
      <c r="AT282" s="2">
        <v>0</v>
      </c>
      <c r="AU282" s="2">
        <v>30993676</v>
      </c>
      <c r="AV282" s="2">
        <v>191925107</v>
      </c>
      <c r="AW282" s="2">
        <v>0</v>
      </c>
      <c r="AX282" s="2">
        <v>827029</v>
      </c>
      <c r="AY282" s="2">
        <v>821594</v>
      </c>
      <c r="AZ282" s="2">
        <v>889129</v>
      </c>
      <c r="BA282" s="2">
        <v>0</v>
      </c>
      <c r="BB282" s="2">
        <v>0</v>
      </c>
      <c r="BC282" s="2">
        <v>0</v>
      </c>
      <c r="BD282" s="2">
        <v>2813</v>
      </c>
      <c r="BE282" s="2">
        <v>3044</v>
      </c>
      <c r="BF282" s="2">
        <v>419.32</v>
      </c>
      <c r="BG282" s="2">
        <v>1276410</v>
      </c>
      <c r="BH282" s="2">
        <v>2992568</v>
      </c>
      <c r="BI282" s="2">
        <v>194917675</v>
      </c>
      <c r="BJ282" s="2">
        <v>0</v>
      </c>
      <c r="BK282" s="2">
        <v>194917675</v>
      </c>
      <c r="BL282" s="2">
        <v>19638953</v>
      </c>
      <c r="BM282" s="2">
        <v>175278722</v>
      </c>
      <c r="BN282" s="2">
        <v>42602079</v>
      </c>
      <c r="BO282" s="2">
        <v>132676643</v>
      </c>
      <c r="BP282" s="2">
        <v>5043.1899999999996</v>
      </c>
      <c r="BQ282" s="2">
        <v>12954.08</v>
      </c>
      <c r="BR282" s="2">
        <v>65329887</v>
      </c>
      <c r="BS282" s="2">
        <v>0</v>
      </c>
      <c r="BT282" s="2">
        <v>0</v>
      </c>
      <c r="BU282" s="2">
        <v>19638953</v>
      </c>
      <c r="BV282" s="2">
        <v>42602079</v>
      </c>
      <c r="BW282" s="2">
        <v>3088855</v>
      </c>
      <c r="BX282" s="2">
        <v>11771885</v>
      </c>
      <c r="BY282" s="2">
        <v>14860740</v>
      </c>
      <c r="BZ282" s="2">
        <v>0</v>
      </c>
      <c r="CA282" s="2">
        <v>132676643</v>
      </c>
      <c r="CB282" s="2" t="b">
        <v>0</v>
      </c>
      <c r="CC282" s="2">
        <v>0</v>
      </c>
      <c r="CD282" s="2">
        <v>15409.81</v>
      </c>
      <c r="CE282" s="2">
        <v>14168.69</v>
      </c>
      <c r="CF282" s="2">
        <v>14588.03</v>
      </c>
      <c r="CG282" s="2">
        <v>17346.060000000001</v>
      </c>
      <c r="CH282" s="4">
        <v>45327.530162037037</v>
      </c>
      <c r="CI282" s="4">
        <v>73415</v>
      </c>
    </row>
    <row r="283" spans="1:87" x14ac:dyDescent="0.35">
      <c r="A283" s="5">
        <v>349</v>
      </c>
      <c r="B283" s="3" t="s">
        <v>506</v>
      </c>
      <c r="C283" s="3" t="s">
        <v>577</v>
      </c>
      <c r="D283" s="2" t="s">
        <v>578</v>
      </c>
      <c r="E283" s="2">
        <v>9166</v>
      </c>
      <c r="F283" s="2">
        <v>9304</v>
      </c>
      <c r="G283" s="2">
        <v>9580</v>
      </c>
      <c r="H283" s="2">
        <v>11102</v>
      </c>
      <c r="I283" s="2">
        <v>1.0822000000000001</v>
      </c>
      <c r="J283" s="2">
        <v>9919</v>
      </c>
      <c r="K283" s="2">
        <v>10069</v>
      </c>
      <c r="L283" s="2">
        <v>10367</v>
      </c>
      <c r="M283" s="2">
        <v>12015</v>
      </c>
      <c r="N283" s="2">
        <v>1.1040000000000001</v>
      </c>
      <c r="O283" s="2">
        <v>1.026</v>
      </c>
      <c r="P283" s="2">
        <v>10951</v>
      </c>
      <c r="Q283" s="2">
        <v>12327</v>
      </c>
      <c r="R283" s="2">
        <v>2557.7399999999998</v>
      </c>
      <c r="S283" s="2">
        <v>2083.14</v>
      </c>
      <c r="T283" s="2">
        <v>1545.5</v>
      </c>
      <c r="U283" s="2">
        <v>3530.57</v>
      </c>
      <c r="V283" s="2">
        <v>9716.9500000000007</v>
      </c>
      <c r="W283" s="2">
        <v>2557.7399999999998</v>
      </c>
      <c r="X283" s="2">
        <v>2083.14</v>
      </c>
      <c r="Y283" s="2">
        <v>1545.5</v>
      </c>
      <c r="Z283" s="2">
        <v>3530.57</v>
      </c>
      <c r="AA283" s="2">
        <v>9716.9500000000007</v>
      </c>
      <c r="AB283" s="2">
        <v>28009811</v>
      </c>
      <c r="AC283" s="2">
        <v>20975137</v>
      </c>
      <c r="AD283" s="2">
        <v>16022199</v>
      </c>
      <c r="AE283" s="2">
        <v>43521336</v>
      </c>
      <c r="AF283" s="2">
        <v>108528483</v>
      </c>
      <c r="AG283" s="2">
        <v>0.23330000000000001</v>
      </c>
      <c r="AH283" s="2">
        <v>0.2</v>
      </c>
      <c r="AI283" s="2">
        <v>1306938</v>
      </c>
      <c r="AJ283" s="2">
        <v>978700</v>
      </c>
      <c r="AK283" s="2">
        <v>747596</v>
      </c>
      <c r="AL283" s="2">
        <v>2030706</v>
      </c>
      <c r="AM283" s="2">
        <v>5063940</v>
      </c>
      <c r="AN283" s="2">
        <v>0.23330000000000001</v>
      </c>
      <c r="AO283" s="2">
        <v>0</v>
      </c>
      <c r="AP283" s="2">
        <v>0.65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113592423</v>
      </c>
      <c r="AW283" s="2">
        <v>0</v>
      </c>
      <c r="AX283" s="2">
        <v>714388</v>
      </c>
      <c r="AY283" s="2">
        <v>805308</v>
      </c>
      <c r="AZ283" s="2">
        <v>871504</v>
      </c>
      <c r="BA283" s="2">
        <v>0</v>
      </c>
      <c r="BB283" s="2">
        <v>0</v>
      </c>
      <c r="BC283" s="2">
        <v>0</v>
      </c>
      <c r="BD283" s="2">
        <v>2813</v>
      </c>
      <c r="BE283" s="2">
        <v>3044</v>
      </c>
      <c r="BF283" s="2">
        <v>242.79</v>
      </c>
      <c r="BG283" s="2">
        <v>739053</v>
      </c>
      <c r="BH283" s="2">
        <v>2324945</v>
      </c>
      <c r="BI283" s="2">
        <v>115917368</v>
      </c>
      <c r="BJ283" s="2">
        <v>0</v>
      </c>
      <c r="BK283" s="2">
        <v>115917368</v>
      </c>
      <c r="BL283" s="2">
        <v>67178725</v>
      </c>
      <c r="BM283" s="2">
        <v>48738643</v>
      </c>
      <c r="BN283" s="2">
        <v>1943390</v>
      </c>
      <c r="BO283" s="2">
        <v>46795253</v>
      </c>
      <c r="BP283" s="2">
        <v>5267.36</v>
      </c>
      <c r="BQ283" s="2">
        <v>9716.9500000000007</v>
      </c>
      <c r="BR283" s="2">
        <v>51182674</v>
      </c>
      <c r="BS283" s="2">
        <v>0</v>
      </c>
      <c r="BT283" s="2">
        <v>0</v>
      </c>
      <c r="BU283" s="2">
        <v>67178725</v>
      </c>
      <c r="BV283" s="2">
        <v>1943390</v>
      </c>
      <c r="BW283" s="2">
        <v>0</v>
      </c>
      <c r="BX283" s="2">
        <v>8613257</v>
      </c>
      <c r="BY283" s="2">
        <v>8613257</v>
      </c>
      <c r="BZ283" s="2">
        <v>0</v>
      </c>
      <c r="CA283" s="2">
        <v>46795253</v>
      </c>
      <c r="CB283" s="2" t="b">
        <v>0</v>
      </c>
      <c r="CC283" s="2">
        <v>0</v>
      </c>
      <c r="CD283" s="2">
        <v>11461.97</v>
      </c>
      <c r="CE283" s="2">
        <v>10538.82</v>
      </c>
      <c r="CF283" s="2">
        <v>10850.72</v>
      </c>
      <c r="CG283" s="2">
        <v>12902.18</v>
      </c>
      <c r="CH283" s="4">
        <v>45327.530162037037</v>
      </c>
      <c r="CI283" s="4">
        <v>73415</v>
      </c>
    </row>
    <row r="284" spans="1:87" x14ac:dyDescent="0.35">
      <c r="A284" s="5">
        <v>350</v>
      </c>
      <c r="B284" s="3" t="s">
        <v>506</v>
      </c>
      <c r="C284" s="3" t="s">
        <v>579</v>
      </c>
      <c r="D284" s="2" t="s">
        <v>580</v>
      </c>
      <c r="E284" s="2">
        <v>9166</v>
      </c>
      <c r="F284" s="2">
        <v>9304</v>
      </c>
      <c r="G284" s="2">
        <v>9580</v>
      </c>
      <c r="H284" s="2">
        <v>11102</v>
      </c>
      <c r="I284" s="2">
        <v>1.0822000000000001</v>
      </c>
      <c r="J284" s="2">
        <v>9919</v>
      </c>
      <c r="K284" s="2">
        <v>10069</v>
      </c>
      <c r="L284" s="2">
        <v>10367</v>
      </c>
      <c r="M284" s="2">
        <v>12015</v>
      </c>
      <c r="N284" s="2">
        <v>1.1040000000000001</v>
      </c>
      <c r="O284" s="2">
        <v>1.026</v>
      </c>
      <c r="P284" s="2">
        <v>10951</v>
      </c>
      <c r="Q284" s="2">
        <v>12327</v>
      </c>
      <c r="R284" s="2">
        <v>1930.4</v>
      </c>
      <c r="S284" s="2">
        <v>1528.78</v>
      </c>
      <c r="T284" s="2">
        <v>1086.1400000000001</v>
      </c>
      <c r="U284" s="2">
        <v>0</v>
      </c>
      <c r="V284" s="2">
        <v>4545.32</v>
      </c>
      <c r="W284" s="2">
        <v>1930.4</v>
      </c>
      <c r="X284" s="2">
        <v>1528.78</v>
      </c>
      <c r="Y284" s="2">
        <v>1086.1400000000001</v>
      </c>
      <c r="Z284" s="2">
        <v>0</v>
      </c>
      <c r="AA284" s="2">
        <v>4545.32</v>
      </c>
      <c r="AB284" s="2">
        <v>21139810</v>
      </c>
      <c r="AC284" s="2">
        <v>15393286</v>
      </c>
      <c r="AD284" s="2">
        <v>11260013</v>
      </c>
      <c r="AE284" s="2">
        <v>0</v>
      </c>
      <c r="AF284" s="2">
        <v>47793109</v>
      </c>
      <c r="AG284" s="2">
        <v>0.8478</v>
      </c>
      <c r="AH284" s="2">
        <v>0.2</v>
      </c>
      <c r="AI284" s="2">
        <v>3584466</v>
      </c>
      <c r="AJ284" s="2">
        <v>2610086</v>
      </c>
      <c r="AK284" s="2">
        <v>1909248</v>
      </c>
      <c r="AL284" s="2">
        <v>0</v>
      </c>
      <c r="AM284" s="2">
        <v>8103800</v>
      </c>
      <c r="AN284" s="2">
        <v>0.8478</v>
      </c>
      <c r="AO284" s="2">
        <v>0.29780000000000001</v>
      </c>
      <c r="AP284" s="2">
        <v>0.65</v>
      </c>
      <c r="AQ284" s="2">
        <v>4092033</v>
      </c>
      <c r="AR284" s="2">
        <v>2979678</v>
      </c>
      <c r="AS284" s="2">
        <v>2179601</v>
      </c>
      <c r="AT284" s="2">
        <v>0</v>
      </c>
      <c r="AU284" s="2">
        <v>9251312</v>
      </c>
      <c r="AV284" s="2">
        <v>65148221</v>
      </c>
      <c r="AW284" s="2">
        <v>0</v>
      </c>
      <c r="AX284" s="2">
        <v>117304</v>
      </c>
      <c r="AY284" s="2">
        <v>329068</v>
      </c>
      <c r="AZ284" s="2">
        <v>356117</v>
      </c>
      <c r="BA284" s="2">
        <v>0</v>
      </c>
      <c r="BB284" s="2">
        <v>0</v>
      </c>
      <c r="BC284" s="2">
        <v>0</v>
      </c>
      <c r="BD284" s="2">
        <v>2813</v>
      </c>
      <c r="BE284" s="2">
        <v>3044</v>
      </c>
      <c r="BF284" s="2">
        <v>135.28</v>
      </c>
      <c r="BG284" s="2">
        <v>411792</v>
      </c>
      <c r="BH284" s="2">
        <v>885213</v>
      </c>
      <c r="BI284" s="2">
        <v>66033434</v>
      </c>
      <c r="BJ284" s="2">
        <v>0</v>
      </c>
      <c r="BK284" s="2">
        <v>66033434</v>
      </c>
      <c r="BL284" s="2">
        <v>9189837</v>
      </c>
      <c r="BM284" s="2">
        <v>56843597</v>
      </c>
      <c r="BN284" s="2">
        <v>15034206</v>
      </c>
      <c r="BO284" s="2">
        <v>41809391</v>
      </c>
      <c r="BP284" s="2">
        <v>5072.22</v>
      </c>
      <c r="BQ284" s="2">
        <v>4545.32</v>
      </c>
      <c r="BR284" s="2">
        <v>23054863</v>
      </c>
      <c r="BS284" s="2">
        <v>0</v>
      </c>
      <c r="BT284" s="2">
        <v>0</v>
      </c>
      <c r="BU284" s="2">
        <v>9189837</v>
      </c>
      <c r="BV284" s="2">
        <v>15034206</v>
      </c>
      <c r="BW284" s="2">
        <v>0</v>
      </c>
      <c r="BX284" s="2">
        <v>5819297</v>
      </c>
      <c r="BY284" s="2">
        <v>5819297</v>
      </c>
      <c r="BZ284" s="2">
        <v>0</v>
      </c>
      <c r="CA284" s="2">
        <v>41809391</v>
      </c>
      <c r="CB284" s="2" t="b">
        <v>0</v>
      </c>
      <c r="CC284" s="2">
        <v>0</v>
      </c>
      <c r="CD284" s="2">
        <v>14927.64</v>
      </c>
      <c r="CE284" s="2">
        <v>13725.36</v>
      </c>
      <c r="CF284" s="2">
        <v>14131.57</v>
      </c>
      <c r="CG284" s="2">
        <v>16803.3</v>
      </c>
      <c r="CH284" s="4">
        <v>45327.530162037037</v>
      </c>
      <c r="CI284" s="4">
        <v>73415</v>
      </c>
    </row>
    <row r="285" spans="1:87" x14ac:dyDescent="0.35">
      <c r="A285" s="5">
        <v>351</v>
      </c>
      <c r="B285" s="3" t="s">
        <v>506</v>
      </c>
      <c r="C285" s="3" t="s">
        <v>581</v>
      </c>
      <c r="D285" s="2" t="s">
        <v>582</v>
      </c>
      <c r="E285" s="2">
        <v>9166</v>
      </c>
      <c r="F285" s="2">
        <v>9304</v>
      </c>
      <c r="G285" s="2">
        <v>9580</v>
      </c>
      <c r="H285" s="2">
        <v>11102</v>
      </c>
      <c r="I285" s="2">
        <v>1.0822000000000001</v>
      </c>
      <c r="J285" s="2">
        <v>9919</v>
      </c>
      <c r="K285" s="2">
        <v>10069</v>
      </c>
      <c r="L285" s="2">
        <v>10367</v>
      </c>
      <c r="M285" s="2">
        <v>12015</v>
      </c>
      <c r="N285" s="2">
        <v>1.1040000000000001</v>
      </c>
      <c r="O285" s="2">
        <v>1.026</v>
      </c>
      <c r="P285" s="2">
        <v>10951</v>
      </c>
      <c r="Q285" s="2">
        <v>12327</v>
      </c>
      <c r="R285" s="2">
        <v>1918.32</v>
      </c>
      <c r="S285" s="2">
        <v>1424.22</v>
      </c>
      <c r="T285" s="2">
        <v>862.48</v>
      </c>
      <c r="U285" s="2">
        <v>1.47</v>
      </c>
      <c r="V285" s="2">
        <v>4206.49</v>
      </c>
      <c r="W285" s="2">
        <v>1918.32</v>
      </c>
      <c r="X285" s="2">
        <v>1424.22</v>
      </c>
      <c r="Y285" s="2">
        <v>862.48</v>
      </c>
      <c r="Z285" s="2">
        <v>1.47</v>
      </c>
      <c r="AA285" s="2">
        <v>4206.49</v>
      </c>
      <c r="AB285" s="2">
        <v>21007522</v>
      </c>
      <c r="AC285" s="2">
        <v>14340471</v>
      </c>
      <c r="AD285" s="2">
        <v>8941330</v>
      </c>
      <c r="AE285" s="2">
        <v>18121</v>
      </c>
      <c r="AF285" s="2">
        <v>44307444</v>
      </c>
      <c r="AG285" s="2">
        <v>0.9587</v>
      </c>
      <c r="AH285" s="2">
        <v>0.2</v>
      </c>
      <c r="AI285" s="2">
        <v>4027982</v>
      </c>
      <c r="AJ285" s="2">
        <v>2749642</v>
      </c>
      <c r="AK285" s="2">
        <v>1714411</v>
      </c>
      <c r="AL285" s="2">
        <v>3474</v>
      </c>
      <c r="AM285" s="2">
        <v>8495509</v>
      </c>
      <c r="AN285" s="2">
        <v>0.9587</v>
      </c>
      <c r="AO285" s="2">
        <v>0.40870000000000001</v>
      </c>
      <c r="AP285" s="2">
        <v>0.65</v>
      </c>
      <c r="AQ285" s="2">
        <v>5580753</v>
      </c>
      <c r="AR285" s="2">
        <v>3809618</v>
      </c>
      <c r="AS285" s="2">
        <v>2375309</v>
      </c>
      <c r="AT285" s="2">
        <v>4814</v>
      </c>
      <c r="AU285" s="2">
        <v>11770494</v>
      </c>
      <c r="AV285" s="2">
        <v>64573447</v>
      </c>
      <c r="AW285" s="2">
        <v>0</v>
      </c>
      <c r="AX285" s="2">
        <v>0</v>
      </c>
      <c r="AY285" s="2">
        <v>268008</v>
      </c>
      <c r="AZ285" s="2">
        <v>290038</v>
      </c>
      <c r="BA285" s="2">
        <v>0</v>
      </c>
      <c r="BB285" s="2">
        <v>0</v>
      </c>
      <c r="BC285" s="2">
        <v>0</v>
      </c>
      <c r="BD285" s="2">
        <v>2813</v>
      </c>
      <c r="BE285" s="2">
        <v>3044</v>
      </c>
      <c r="BF285" s="2">
        <v>120.32</v>
      </c>
      <c r="BG285" s="2">
        <v>366254</v>
      </c>
      <c r="BH285" s="2">
        <v>656292</v>
      </c>
      <c r="BI285" s="2">
        <v>65229739</v>
      </c>
      <c r="BJ285" s="2">
        <v>0</v>
      </c>
      <c r="BK285" s="2">
        <v>65229739</v>
      </c>
      <c r="BL285" s="2">
        <v>5385453</v>
      </c>
      <c r="BM285" s="2">
        <v>59844286</v>
      </c>
      <c r="BN285" s="2">
        <v>13906839</v>
      </c>
      <c r="BO285" s="2">
        <v>45937447</v>
      </c>
      <c r="BP285" s="2">
        <v>5069.84</v>
      </c>
      <c r="BQ285" s="2">
        <v>4206.49</v>
      </c>
      <c r="BR285" s="2">
        <v>21326231</v>
      </c>
      <c r="BS285" s="2">
        <v>0</v>
      </c>
      <c r="BT285" s="2">
        <v>0</v>
      </c>
      <c r="BU285" s="2">
        <v>5385453</v>
      </c>
      <c r="BV285" s="2">
        <v>13906839</v>
      </c>
      <c r="BW285" s="2">
        <v>2033939</v>
      </c>
      <c r="BX285" s="2">
        <v>8299112</v>
      </c>
      <c r="BY285" s="2">
        <v>10333051</v>
      </c>
      <c r="BZ285" s="2">
        <v>0</v>
      </c>
      <c r="CA285" s="2">
        <v>45937447</v>
      </c>
      <c r="CB285" s="2" t="b">
        <v>0</v>
      </c>
      <c r="CC285" s="2">
        <v>0</v>
      </c>
      <c r="CD285" s="2">
        <v>15959.93</v>
      </c>
      <c r="CE285" s="2">
        <v>14674.51</v>
      </c>
      <c r="CF285" s="2">
        <v>15108.81</v>
      </c>
      <c r="CG285" s="2">
        <v>17965.310000000001</v>
      </c>
      <c r="CH285" s="4">
        <v>45327.530173611114</v>
      </c>
      <c r="CI285" s="4">
        <v>73415</v>
      </c>
    </row>
    <row r="286" spans="1:87" x14ac:dyDescent="0.35">
      <c r="A286" s="5">
        <v>352</v>
      </c>
      <c r="B286" s="3" t="s">
        <v>506</v>
      </c>
      <c r="C286" s="3" t="s">
        <v>583</v>
      </c>
      <c r="D286" s="2" t="s">
        <v>584</v>
      </c>
      <c r="E286" s="2">
        <v>9166</v>
      </c>
      <c r="F286" s="2">
        <v>9304</v>
      </c>
      <c r="G286" s="2">
        <v>9580</v>
      </c>
      <c r="H286" s="2">
        <v>11102</v>
      </c>
      <c r="I286" s="2">
        <v>1.0822000000000001</v>
      </c>
      <c r="J286" s="2">
        <v>9919</v>
      </c>
      <c r="K286" s="2">
        <v>10069</v>
      </c>
      <c r="L286" s="2">
        <v>10367</v>
      </c>
      <c r="M286" s="2">
        <v>12015</v>
      </c>
      <c r="N286" s="2">
        <v>1.1040000000000001</v>
      </c>
      <c r="O286" s="2">
        <v>1.026</v>
      </c>
      <c r="P286" s="2">
        <v>10951</v>
      </c>
      <c r="Q286" s="2">
        <v>12327</v>
      </c>
      <c r="R286" s="2">
        <v>1632.65</v>
      </c>
      <c r="S286" s="2">
        <v>1255.43</v>
      </c>
      <c r="T286" s="2">
        <v>881.34</v>
      </c>
      <c r="U286" s="2">
        <v>0</v>
      </c>
      <c r="V286" s="2">
        <v>3769.42</v>
      </c>
      <c r="W286" s="2">
        <v>1632.65</v>
      </c>
      <c r="X286" s="2">
        <v>1255.43</v>
      </c>
      <c r="Y286" s="2">
        <v>881.34</v>
      </c>
      <c r="Z286" s="2">
        <v>0</v>
      </c>
      <c r="AA286" s="2">
        <v>3769.42</v>
      </c>
      <c r="AB286" s="2">
        <v>17879150</v>
      </c>
      <c r="AC286" s="2">
        <v>12640925</v>
      </c>
      <c r="AD286" s="2">
        <v>9136852</v>
      </c>
      <c r="AE286" s="2">
        <v>0</v>
      </c>
      <c r="AF286" s="2">
        <v>39656927</v>
      </c>
      <c r="AG286" s="2">
        <v>0.72729999999999995</v>
      </c>
      <c r="AH286" s="2">
        <v>0.2</v>
      </c>
      <c r="AI286" s="2">
        <v>2600701</v>
      </c>
      <c r="AJ286" s="2">
        <v>1838749</v>
      </c>
      <c r="AK286" s="2">
        <v>1329046</v>
      </c>
      <c r="AL286" s="2">
        <v>0</v>
      </c>
      <c r="AM286" s="2">
        <v>5768496</v>
      </c>
      <c r="AN286" s="2">
        <v>0.72729999999999995</v>
      </c>
      <c r="AO286" s="2">
        <v>0.17730000000000001</v>
      </c>
      <c r="AP286" s="2">
        <v>0.65</v>
      </c>
      <c r="AQ286" s="2">
        <v>2060483</v>
      </c>
      <c r="AR286" s="2">
        <v>1456803</v>
      </c>
      <c r="AS286" s="2">
        <v>1052976</v>
      </c>
      <c r="AT286" s="2">
        <v>0</v>
      </c>
      <c r="AU286" s="2">
        <v>4570262</v>
      </c>
      <c r="AV286" s="2">
        <v>49995685</v>
      </c>
      <c r="AW286" s="2">
        <v>0</v>
      </c>
      <c r="AX286" s="2">
        <v>296499</v>
      </c>
      <c r="AY286" s="2">
        <v>263259</v>
      </c>
      <c r="AZ286" s="2">
        <v>284899</v>
      </c>
      <c r="BA286" s="2">
        <v>0</v>
      </c>
      <c r="BB286" s="2">
        <v>0</v>
      </c>
      <c r="BC286" s="2">
        <v>0</v>
      </c>
      <c r="BD286" s="2">
        <v>2813</v>
      </c>
      <c r="BE286" s="2">
        <v>3044</v>
      </c>
      <c r="BF286" s="2">
        <v>116</v>
      </c>
      <c r="BG286" s="2">
        <v>353104</v>
      </c>
      <c r="BH286" s="2">
        <v>934502</v>
      </c>
      <c r="BI286" s="2">
        <v>50930187</v>
      </c>
      <c r="BJ286" s="2">
        <v>0</v>
      </c>
      <c r="BK286" s="2">
        <v>50930187</v>
      </c>
      <c r="BL286" s="2">
        <v>9980789</v>
      </c>
      <c r="BM286" s="2">
        <v>40949398</v>
      </c>
      <c r="BN286" s="2">
        <v>12398071</v>
      </c>
      <c r="BO286" s="2">
        <v>28551327</v>
      </c>
      <c r="BP286" s="2">
        <v>5043.8599999999997</v>
      </c>
      <c r="BQ286" s="2">
        <v>3769.42</v>
      </c>
      <c r="BR286" s="2">
        <v>19012427</v>
      </c>
      <c r="BS286" s="2">
        <v>0</v>
      </c>
      <c r="BT286" s="2">
        <v>0</v>
      </c>
      <c r="BU286" s="2">
        <v>9980789</v>
      </c>
      <c r="BV286" s="2">
        <v>12398071</v>
      </c>
      <c r="BW286" s="2">
        <v>0</v>
      </c>
      <c r="BX286" s="2">
        <v>3616210</v>
      </c>
      <c r="BY286" s="2">
        <v>3616210</v>
      </c>
      <c r="BZ286" s="2">
        <v>0</v>
      </c>
      <c r="CA286" s="2">
        <v>28551327</v>
      </c>
      <c r="CB286" s="2" t="b">
        <v>0</v>
      </c>
      <c r="CC286" s="2">
        <v>0</v>
      </c>
      <c r="CD286" s="2">
        <v>13805.98</v>
      </c>
      <c r="CE286" s="2">
        <v>12694.04</v>
      </c>
      <c r="CF286" s="2">
        <v>13069.73</v>
      </c>
      <c r="CG286" s="2">
        <v>15540.71</v>
      </c>
      <c r="CH286" s="4">
        <v>45327.530173611114</v>
      </c>
      <c r="CI286" s="4">
        <v>73415</v>
      </c>
    </row>
    <row r="287" spans="1:87" x14ac:dyDescent="0.35">
      <c r="A287" s="5">
        <v>353</v>
      </c>
      <c r="B287" s="3" t="s">
        <v>506</v>
      </c>
      <c r="C287" s="3" t="s">
        <v>585</v>
      </c>
      <c r="D287" s="2" t="s">
        <v>586</v>
      </c>
      <c r="E287" s="2">
        <v>9166</v>
      </c>
      <c r="F287" s="2">
        <v>9304</v>
      </c>
      <c r="G287" s="2">
        <v>9580</v>
      </c>
      <c r="H287" s="2">
        <v>11102</v>
      </c>
      <c r="I287" s="2">
        <v>1.0822000000000001</v>
      </c>
      <c r="J287" s="2">
        <v>9919</v>
      </c>
      <c r="K287" s="2">
        <v>10069</v>
      </c>
      <c r="L287" s="2">
        <v>10367</v>
      </c>
      <c r="M287" s="2">
        <v>12015</v>
      </c>
      <c r="N287" s="2">
        <v>1.1040000000000001</v>
      </c>
      <c r="O287" s="2">
        <v>1.026</v>
      </c>
      <c r="P287" s="2">
        <v>10951</v>
      </c>
      <c r="Q287" s="2">
        <v>12327</v>
      </c>
      <c r="R287" s="2">
        <v>18761.43</v>
      </c>
      <c r="S287" s="2">
        <v>14345.18</v>
      </c>
      <c r="T287" s="2">
        <v>9715.48</v>
      </c>
      <c r="U287" s="2">
        <v>20946.09</v>
      </c>
      <c r="V287" s="2">
        <v>63768.18</v>
      </c>
      <c r="W287" s="2">
        <v>18761.43</v>
      </c>
      <c r="X287" s="2">
        <v>14345.18</v>
      </c>
      <c r="Y287" s="2">
        <v>9715.48</v>
      </c>
      <c r="Z287" s="2">
        <v>20946.09</v>
      </c>
      <c r="AA287" s="2">
        <v>63768.18</v>
      </c>
      <c r="AB287" s="2">
        <v>205456420</v>
      </c>
      <c r="AC287" s="2">
        <v>144441617</v>
      </c>
      <c r="AD287" s="2">
        <v>100720381</v>
      </c>
      <c r="AE287" s="2">
        <v>258202451</v>
      </c>
      <c r="AF287" s="2">
        <v>708820869</v>
      </c>
      <c r="AG287" s="2">
        <v>0.64129999999999998</v>
      </c>
      <c r="AH287" s="2">
        <v>0.2</v>
      </c>
      <c r="AI287" s="2">
        <v>26351840</v>
      </c>
      <c r="AJ287" s="2">
        <v>18526082</v>
      </c>
      <c r="AK287" s="2">
        <v>12918396</v>
      </c>
      <c r="AL287" s="2">
        <v>33117046</v>
      </c>
      <c r="AM287" s="2">
        <v>90913364</v>
      </c>
      <c r="AN287" s="2">
        <v>0.64129999999999998</v>
      </c>
      <c r="AO287" s="2">
        <v>9.1300000000000006E-2</v>
      </c>
      <c r="AP287" s="2">
        <v>0.65</v>
      </c>
      <c r="AQ287" s="2">
        <v>12192811</v>
      </c>
      <c r="AR287" s="2">
        <v>8571888</v>
      </c>
      <c r="AS287" s="2">
        <v>5977251</v>
      </c>
      <c r="AT287" s="2">
        <v>15323024</v>
      </c>
      <c r="AU287" s="2">
        <v>42064974</v>
      </c>
      <c r="AV287" s="2">
        <v>841799207</v>
      </c>
      <c r="AW287" s="2">
        <v>0</v>
      </c>
      <c r="AX287" s="2">
        <v>9645922</v>
      </c>
      <c r="AY287" s="2">
        <v>5029976</v>
      </c>
      <c r="AZ287" s="2">
        <v>5443440</v>
      </c>
      <c r="BA287" s="2">
        <v>0</v>
      </c>
      <c r="BB287" s="2">
        <v>0</v>
      </c>
      <c r="BC287" s="2">
        <v>0</v>
      </c>
      <c r="BD287" s="2">
        <v>2813</v>
      </c>
      <c r="BE287" s="2">
        <v>3044</v>
      </c>
      <c r="BF287" s="2">
        <v>1209.1600000000001</v>
      </c>
      <c r="BG287" s="2">
        <v>3680683</v>
      </c>
      <c r="BH287" s="2">
        <v>18770045</v>
      </c>
      <c r="BI287" s="2">
        <v>860569252</v>
      </c>
      <c r="BJ287" s="2">
        <v>0</v>
      </c>
      <c r="BK287" s="2">
        <v>860569252</v>
      </c>
      <c r="BL287" s="2">
        <v>193242252</v>
      </c>
      <c r="BM287" s="2">
        <v>667327000</v>
      </c>
      <c r="BN287" s="2">
        <v>219604167</v>
      </c>
      <c r="BO287" s="2">
        <v>447722833</v>
      </c>
      <c r="BP287" s="2">
        <v>5281.04</v>
      </c>
      <c r="BQ287" s="2">
        <v>63768.18</v>
      </c>
      <c r="BR287" s="2">
        <v>336762309</v>
      </c>
      <c r="BS287" s="2">
        <v>0</v>
      </c>
      <c r="BT287" s="2">
        <v>0</v>
      </c>
      <c r="BU287" s="2">
        <v>193242252</v>
      </c>
      <c r="BV287" s="2">
        <v>219604167</v>
      </c>
      <c r="BW287" s="2">
        <v>0</v>
      </c>
      <c r="BX287" s="2">
        <v>77251361</v>
      </c>
      <c r="BY287" s="2">
        <v>77251361</v>
      </c>
      <c r="BZ287" s="2">
        <v>0</v>
      </c>
      <c r="CA287" s="2">
        <v>447722833</v>
      </c>
      <c r="CB287" s="2" t="b">
        <v>0</v>
      </c>
      <c r="CC287" s="2">
        <v>0</v>
      </c>
      <c r="CD287" s="2">
        <v>13005.46</v>
      </c>
      <c r="CE287" s="2">
        <v>11957.99</v>
      </c>
      <c r="CF287" s="2">
        <v>12311.9</v>
      </c>
      <c r="CG287" s="2">
        <v>14639.61</v>
      </c>
      <c r="CH287" s="4">
        <v>45327.530185185184</v>
      </c>
      <c r="CI287" s="4">
        <v>73415</v>
      </c>
    </row>
    <row r="288" spans="1:87" x14ac:dyDescent="0.35">
      <c r="A288" s="5">
        <v>354</v>
      </c>
      <c r="B288" s="3" t="s">
        <v>506</v>
      </c>
      <c r="C288" s="3" t="s">
        <v>587</v>
      </c>
      <c r="D288" s="2" t="s">
        <v>588</v>
      </c>
      <c r="E288" s="2">
        <v>9166</v>
      </c>
      <c r="F288" s="2">
        <v>9304</v>
      </c>
      <c r="G288" s="2">
        <v>9580</v>
      </c>
      <c r="H288" s="2">
        <v>11102</v>
      </c>
      <c r="I288" s="2">
        <v>1.0822000000000001</v>
      </c>
      <c r="J288" s="2">
        <v>9919</v>
      </c>
      <c r="K288" s="2">
        <v>10069</v>
      </c>
      <c r="L288" s="2">
        <v>10367</v>
      </c>
      <c r="M288" s="2">
        <v>12015</v>
      </c>
      <c r="N288" s="2">
        <v>1.1040000000000001</v>
      </c>
      <c r="O288" s="2">
        <v>1.026</v>
      </c>
      <c r="P288" s="2">
        <v>10951</v>
      </c>
      <c r="Q288" s="2">
        <v>12327</v>
      </c>
      <c r="R288" s="2">
        <v>123314.53</v>
      </c>
      <c r="S288" s="2">
        <v>88125.05</v>
      </c>
      <c r="T288" s="2">
        <v>55474.82</v>
      </c>
      <c r="U288" s="2">
        <v>108100.39</v>
      </c>
      <c r="V288" s="2">
        <v>375014.79</v>
      </c>
      <c r="W288" s="2">
        <v>123314.53</v>
      </c>
      <c r="X288" s="2">
        <v>88125.05</v>
      </c>
      <c r="Y288" s="2">
        <v>55474.82</v>
      </c>
      <c r="Z288" s="2">
        <v>108100.39</v>
      </c>
      <c r="AA288" s="2">
        <v>375014.79</v>
      </c>
      <c r="AB288" s="2">
        <v>1350417418</v>
      </c>
      <c r="AC288" s="2">
        <v>887331128</v>
      </c>
      <c r="AD288" s="2">
        <v>575107459</v>
      </c>
      <c r="AE288" s="2">
        <v>1332553508</v>
      </c>
      <c r="AF288" s="2">
        <v>4145409513</v>
      </c>
      <c r="AG288" s="2">
        <v>0.85670000000000002</v>
      </c>
      <c r="AH288" s="2">
        <v>0.2</v>
      </c>
      <c r="AI288" s="2">
        <v>231380520</v>
      </c>
      <c r="AJ288" s="2">
        <v>152035316</v>
      </c>
      <c r="AK288" s="2">
        <v>98538912</v>
      </c>
      <c r="AL288" s="2">
        <v>228319718</v>
      </c>
      <c r="AM288" s="2">
        <v>710274466</v>
      </c>
      <c r="AN288" s="2">
        <v>0.85670000000000002</v>
      </c>
      <c r="AO288" s="2">
        <v>0.30669999999999997</v>
      </c>
      <c r="AP288" s="2">
        <v>0.65</v>
      </c>
      <c r="AQ288" s="2">
        <v>269212464</v>
      </c>
      <c r="AR288" s="2">
        <v>176893897</v>
      </c>
      <c r="AS288" s="2">
        <v>114650547</v>
      </c>
      <c r="AT288" s="2">
        <v>265651204</v>
      </c>
      <c r="AU288" s="2">
        <v>826408112</v>
      </c>
      <c r="AV288" s="2">
        <v>5682092091</v>
      </c>
      <c r="AW288" s="2">
        <v>0</v>
      </c>
      <c r="AX288" s="2">
        <v>460431314</v>
      </c>
      <c r="AY288" s="2">
        <v>77587829</v>
      </c>
      <c r="AZ288" s="2">
        <v>83965549</v>
      </c>
      <c r="BA288" s="2">
        <v>0</v>
      </c>
      <c r="BB288" s="2">
        <v>0</v>
      </c>
      <c r="BC288" s="2">
        <v>0</v>
      </c>
      <c r="BD288" s="2">
        <v>2813</v>
      </c>
      <c r="BE288" s="2">
        <v>3044</v>
      </c>
      <c r="BF288" s="2">
        <v>8716.06</v>
      </c>
      <c r="BG288" s="2">
        <v>26531687</v>
      </c>
      <c r="BH288" s="2">
        <v>570928550</v>
      </c>
      <c r="BI288" s="2">
        <v>6253020641</v>
      </c>
      <c r="BJ288" s="2">
        <v>0</v>
      </c>
      <c r="BK288" s="2">
        <v>6253020641</v>
      </c>
      <c r="BL288" s="2">
        <v>1541357417</v>
      </c>
      <c r="BM288" s="2">
        <v>4711663224</v>
      </c>
      <c r="BN288" s="2">
        <v>1140020832</v>
      </c>
      <c r="BO288" s="2">
        <v>3571642392</v>
      </c>
      <c r="BP288" s="2">
        <v>5346.28</v>
      </c>
      <c r="BQ288" s="2">
        <v>375014.79</v>
      </c>
      <c r="BR288" s="2">
        <v>2004934071</v>
      </c>
      <c r="BS288" s="2">
        <v>0</v>
      </c>
      <c r="BT288" s="2">
        <v>0</v>
      </c>
      <c r="BU288" s="2">
        <v>1541357417</v>
      </c>
      <c r="BV288" s="2">
        <v>1140020832</v>
      </c>
      <c r="BW288" s="2">
        <v>0</v>
      </c>
      <c r="BX288" s="2">
        <v>1312492651</v>
      </c>
      <c r="BY288" s="2">
        <v>1312492651</v>
      </c>
      <c r="BZ288" s="2">
        <v>0</v>
      </c>
      <c r="CA288" s="2">
        <v>3571642392</v>
      </c>
      <c r="CB288" s="2" t="b">
        <v>0</v>
      </c>
      <c r="CC288" s="2">
        <v>0</v>
      </c>
      <c r="CD288" s="2">
        <v>15010.48</v>
      </c>
      <c r="CE288" s="2">
        <v>13801.53</v>
      </c>
      <c r="CF288" s="2">
        <v>14210</v>
      </c>
      <c r="CG288" s="2">
        <v>16896.560000000001</v>
      </c>
      <c r="CH288" s="4">
        <v>45327.530185185184</v>
      </c>
      <c r="CI288" s="4">
        <v>73415</v>
      </c>
    </row>
    <row r="289" spans="1:87" x14ac:dyDescent="0.35">
      <c r="A289" s="5">
        <v>355</v>
      </c>
      <c r="B289" s="3" t="s">
        <v>506</v>
      </c>
      <c r="C289" s="3" t="s">
        <v>589</v>
      </c>
      <c r="D289" s="2" t="s">
        <v>590</v>
      </c>
      <c r="E289" s="2">
        <v>9166</v>
      </c>
      <c r="F289" s="2">
        <v>9304</v>
      </c>
      <c r="G289" s="2">
        <v>9580</v>
      </c>
      <c r="H289" s="2">
        <v>11102</v>
      </c>
      <c r="I289" s="2">
        <v>1.0822000000000001</v>
      </c>
      <c r="J289" s="2">
        <v>9919</v>
      </c>
      <c r="K289" s="2">
        <v>10069</v>
      </c>
      <c r="L289" s="2">
        <v>10367</v>
      </c>
      <c r="M289" s="2">
        <v>12015</v>
      </c>
      <c r="N289" s="2">
        <v>1.1040000000000001</v>
      </c>
      <c r="O289" s="2">
        <v>1.026</v>
      </c>
      <c r="P289" s="2">
        <v>10951</v>
      </c>
      <c r="Q289" s="2">
        <v>12327</v>
      </c>
      <c r="R289" s="2">
        <v>558.14</v>
      </c>
      <c r="S289" s="2">
        <v>437.03</v>
      </c>
      <c r="T289" s="2">
        <v>286.54000000000002</v>
      </c>
      <c r="U289" s="2">
        <v>0</v>
      </c>
      <c r="V289" s="2">
        <v>1281.71</v>
      </c>
      <c r="W289" s="2">
        <v>558.14</v>
      </c>
      <c r="X289" s="2">
        <v>437.03</v>
      </c>
      <c r="Y289" s="2">
        <v>286.54000000000002</v>
      </c>
      <c r="Z289" s="2">
        <v>0</v>
      </c>
      <c r="AA289" s="2">
        <v>1281.71</v>
      </c>
      <c r="AB289" s="2">
        <v>6112191</v>
      </c>
      <c r="AC289" s="2">
        <v>4400455</v>
      </c>
      <c r="AD289" s="2">
        <v>2970560</v>
      </c>
      <c r="AE289" s="2">
        <v>0</v>
      </c>
      <c r="AF289" s="2">
        <v>13483206</v>
      </c>
      <c r="AG289" s="2">
        <v>0.82099999999999995</v>
      </c>
      <c r="AH289" s="2">
        <v>0.2</v>
      </c>
      <c r="AI289" s="2">
        <v>1003622</v>
      </c>
      <c r="AJ289" s="2">
        <v>722555</v>
      </c>
      <c r="AK289" s="2">
        <v>487766</v>
      </c>
      <c r="AL289" s="2">
        <v>0</v>
      </c>
      <c r="AM289" s="2">
        <v>2213943</v>
      </c>
      <c r="AN289" s="2">
        <v>0.82099999999999995</v>
      </c>
      <c r="AO289" s="2">
        <v>0.27100000000000002</v>
      </c>
      <c r="AP289" s="2">
        <v>0.65</v>
      </c>
      <c r="AQ289" s="2">
        <v>1076662</v>
      </c>
      <c r="AR289" s="2">
        <v>775140</v>
      </c>
      <c r="AS289" s="2">
        <v>523264</v>
      </c>
      <c r="AT289" s="2">
        <v>0</v>
      </c>
      <c r="AU289" s="2">
        <v>2375066</v>
      </c>
      <c r="AV289" s="2">
        <v>18072215</v>
      </c>
      <c r="AW289" s="2">
        <v>0</v>
      </c>
      <c r="AX289" s="2">
        <v>9945</v>
      </c>
      <c r="AY289" s="2">
        <v>191994</v>
      </c>
      <c r="AZ289" s="2">
        <v>207776</v>
      </c>
      <c r="BA289" s="2">
        <v>0</v>
      </c>
      <c r="BB289" s="2">
        <v>0</v>
      </c>
      <c r="BC289" s="2">
        <v>0</v>
      </c>
      <c r="BD289" s="2">
        <v>2813</v>
      </c>
      <c r="BE289" s="2">
        <v>3044</v>
      </c>
      <c r="BF289" s="2">
        <v>47.35</v>
      </c>
      <c r="BG289" s="2">
        <v>144133</v>
      </c>
      <c r="BH289" s="2">
        <v>361854</v>
      </c>
      <c r="BI289" s="2">
        <v>18434069</v>
      </c>
      <c r="BJ289" s="2">
        <v>0</v>
      </c>
      <c r="BK289" s="2">
        <v>18434069</v>
      </c>
      <c r="BL289" s="2">
        <v>5238451</v>
      </c>
      <c r="BM289" s="2">
        <v>13195618</v>
      </c>
      <c r="BN289" s="2">
        <v>3428754</v>
      </c>
      <c r="BO289" s="2">
        <v>9766864</v>
      </c>
      <c r="BP289" s="2">
        <v>5056.3100000000004</v>
      </c>
      <c r="BQ289" s="2">
        <v>1281.71</v>
      </c>
      <c r="BR289" s="2">
        <v>6480723</v>
      </c>
      <c r="BS289" s="2">
        <v>0</v>
      </c>
      <c r="BT289" s="2">
        <v>0</v>
      </c>
      <c r="BU289" s="2">
        <v>5238451</v>
      </c>
      <c r="BV289" s="2">
        <v>3428754</v>
      </c>
      <c r="BW289" s="2">
        <v>0</v>
      </c>
      <c r="BX289" s="2">
        <v>2008227</v>
      </c>
      <c r="BY289" s="2">
        <v>2008227</v>
      </c>
      <c r="BZ289" s="2">
        <v>0</v>
      </c>
      <c r="CA289" s="2">
        <v>9766864</v>
      </c>
      <c r="CB289" s="2" t="b">
        <v>0</v>
      </c>
      <c r="CC289" s="2">
        <v>0</v>
      </c>
      <c r="CD289" s="2">
        <v>14678.17</v>
      </c>
      <c r="CE289" s="2">
        <v>13495.98</v>
      </c>
      <c r="CF289" s="2">
        <v>13895.41</v>
      </c>
      <c r="CG289" s="2">
        <v>16522.490000000002</v>
      </c>
      <c r="CH289" s="4">
        <v>45327.53019675926</v>
      </c>
      <c r="CI289" s="4">
        <v>73415</v>
      </c>
    </row>
    <row r="290" spans="1:87" x14ac:dyDescent="0.35">
      <c r="A290" s="5">
        <v>357</v>
      </c>
      <c r="B290" s="3" t="s">
        <v>506</v>
      </c>
      <c r="C290" s="3" t="s">
        <v>591</v>
      </c>
      <c r="D290" s="2" t="s">
        <v>592</v>
      </c>
      <c r="E290" s="2">
        <v>9166</v>
      </c>
      <c r="F290" s="2">
        <v>9304</v>
      </c>
      <c r="G290" s="2">
        <v>9580</v>
      </c>
      <c r="H290" s="2">
        <v>11102</v>
      </c>
      <c r="I290" s="2">
        <v>1.0822000000000001</v>
      </c>
      <c r="J290" s="2">
        <v>9919</v>
      </c>
      <c r="K290" s="2">
        <v>10069</v>
      </c>
      <c r="L290" s="2">
        <v>10367</v>
      </c>
      <c r="M290" s="2">
        <v>12015</v>
      </c>
      <c r="N290" s="2">
        <v>1.1040000000000001</v>
      </c>
      <c r="O290" s="2">
        <v>1.026</v>
      </c>
      <c r="P290" s="2">
        <v>10951</v>
      </c>
      <c r="Q290" s="2">
        <v>12327</v>
      </c>
      <c r="R290" s="2">
        <v>3282.59</v>
      </c>
      <c r="S290" s="2">
        <v>2658.01</v>
      </c>
      <c r="T290" s="2">
        <v>1784.75</v>
      </c>
      <c r="U290" s="2">
        <v>3787.32</v>
      </c>
      <c r="V290" s="2">
        <v>11512.67</v>
      </c>
      <c r="W290" s="2">
        <v>3282.59</v>
      </c>
      <c r="X290" s="2">
        <v>2658.01</v>
      </c>
      <c r="Y290" s="2">
        <v>1784.75</v>
      </c>
      <c r="Z290" s="2">
        <v>3787.32</v>
      </c>
      <c r="AA290" s="2">
        <v>11512.67</v>
      </c>
      <c r="AB290" s="2">
        <v>35947643</v>
      </c>
      <c r="AC290" s="2">
        <v>26763503</v>
      </c>
      <c r="AD290" s="2">
        <v>18502503</v>
      </c>
      <c r="AE290" s="2">
        <v>46686294</v>
      </c>
      <c r="AF290" s="2">
        <v>127899943</v>
      </c>
      <c r="AG290" s="2">
        <v>0.9546</v>
      </c>
      <c r="AH290" s="2">
        <v>0.2</v>
      </c>
      <c r="AI290" s="2">
        <v>6863124</v>
      </c>
      <c r="AJ290" s="2">
        <v>5109688</v>
      </c>
      <c r="AK290" s="2">
        <v>3532498</v>
      </c>
      <c r="AL290" s="2">
        <v>8913347</v>
      </c>
      <c r="AM290" s="2">
        <v>24418657</v>
      </c>
      <c r="AN290" s="2">
        <v>0.9546</v>
      </c>
      <c r="AO290" s="2">
        <v>0.40460000000000002</v>
      </c>
      <c r="AP290" s="2">
        <v>0.65</v>
      </c>
      <c r="AQ290" s="2">
        <v>9453871</v>
      </c>
      <c r="AR290" s="2">
        <v>7038534</v>
      </c>
      <c r="AS290" s="2">
        <v>4865973</v>
      </c>
      <c r="AT290" s="2">
        <v>12278028</v>
      </c>
      <c r="AU290" s="2">
        <v>33636406</v>
      </c>
      <c r="AV290" s="2">
        <v>185955006</v>
      </c>
      <c r="AW290" s="2">
        <v>0</v>
      </c>
      <c r="AX290" s="2">
        <v>2216015</v>
      </c>
      <c r="AY290" s="2">
        <v>633520</v>
      </c>
      <c r="AZ290" s="2">
        <v>685595</v>
      </c>
      <c r="BA290" s="2">
        <v>0</v>
      </c>
      <c r="BB290" s="2">
        <v>0</v>
      </c>
      <c r="BC290" s="2">
        <v>0</v>
      </c>
      <c r="BD290" s="2">
        <v>2813</v>
      </c>
      <c r="BE290" s="2">
        <v>3044</v>
      </c>
      <c r="BF290" s="2">
        <v>230.86</v>
      </c>
      <c r="BG290" s="2">
        <v>702738</v>
      </c>
      <c r="BH290" s="2">
        <v>3604348</v>
      </c>
      <c r="BI290" s="2">
        <v>189559354</v>
      </c>
      <c r="BJ290" s="2">
        <v>0</v>
      </c>
      <c r="BK290" s="2">
        <v>189559354</v>
      </c>
      <c r="BL290" s="2">
        <v>17655385</v>
      </c>
      <c r="BM290" s="2">
        <v>171903969</v>
      </c>
      <c r="BN290" s="2">
        <v>39671121</v>
      </c>
      <c r="BO290" s="2">
        <v>132232848</v>
      </c>
      <c r="BP290" s="2">
        <v>5284.22</v>
      </c>
      <c r="BQ290" s="2">
        <v>11512.67</v>
      </c>
      <c r="BR290" s="2">
        <v>60835481</v>
      </c>
      <c r="BS290" s="2">
        <v>0</v>
      </c>
      <c r="BT290" s="2">
        <v>0</v>
      </c>
      <c r="BU290" s="2">
        <v>17655385</v>
      </c>
      <c r="BV290" s="2">
        <v>39671121</v>
      </c>
      <c r="BW290" s="2">
        <v>3508975</v>
      </c>
      <c r="BX290" s="2">
        <v>19472348</v>
      </c>
      <c r="BY290" s="2">
        <v>22981323</v>
      </c>
      <c r="BZ290" s="2">
        <v>0</v>
      </c>
      <c r="CA290" s="2">
        <v>132232848</v>
      </c>
      <c r="CB290" s="2" t="b">
        <v>0</v>
      </c>
      <c r="CC290" s="2">
        <v>0</v>
      </c>
      <c r="CD290" s="2">
        <v>15921.77</v>
      </c>
      <c r="CE290" s="2">
        <v>14639.42</v>
      </c>
      <c r="CF290" s="2">
        <v>15072.68</v>
      </c>
      <c r="CG290" s="2">
        <v>17922.349999999999</v>
      </c>
      <c r="CH290" s="4">
        <v>45327.53019675926</v>
      </c>
      <c r="CI290" s="4">
        <v>73415</v>
      </c>
    </row>
    <row r="291" spans="1:87" x14ac:dyDescent="0.35">
      <c r="A291" s="5">
        <v>358</v>
      </c>
      <c r="B291" s="3" t="s">
        <v>506</v>
      </c>
      <c r="C291" s="3" t="s">
        <v>593</v>
      </c>
      <c r="D291" s="2" t="s">
        <v>594</v>
      </c>
      <c r="E291" s="2">
        <v>9166</v>
      </c>
      <c r="F291" s="2">
        <v>9304</v>
      </c>
      <c r="G291" s="2">
        <v>9580</v>
      </c>
      <c r="H291" s="2">
        <v>11102</v>
      </c>
      <c r="I291" s="2">
        <v>1.0822000000000001</v>
      </c>
      <c r="J291" s="2">
        <v>9919</v>
      </c>
      <c r="K291" s="2">
        <v>10069</v>
      </c>
      <c r="L291" s="2">
        <v>10367</v>
      </c>
      <c r="M291" s="2">
        <v>12015</v>
      </c>
      <c r="N291" s="2">
        <v>1.1040000000000001</v>
      </c>
      <c r="O291" s="2">
        <v>1.026</v>
      </c>
      <c r="P291" s="2">
        <v>10951</v>
      </c>
      <c r="Q291" s="2">
        <v>12327</v>
      </c>
      <c r="R291" s="2">
        <v>1530.09</v>
      </c>
      <c r="S291" s="2">
        <v>1060.78</v>
      </c>
      <c r="T291" s="2">
        <v>720.37</v>
      </c>
      <c r="U291" s="2">
        <v>1568.05</v>
      </c>
      <c r="V291" s="2">
        <v>4879.29</v>
      </c>
      <c r="W291" s="2">
        <v>1530.09</v>
      </c>
      <c r="X291" s="2">
        <v>1060.78</v>
      </c>
      <c r="Y291" s="2">
        <v>720.37</v>
      </c>
      <c r="Z291" s="2">
        <v>1568.05</v>
      </c>
      <c r="AA291" s="2">
        <v>4879.29</v>
      </c>
      <c r="AB291" s="2">
        <v>16756016</v>
      </c>
      <c r="AC291" s="2">
        <v>10680994</v>
      </c>
      <c r="AD291" s="2">
        <v>7468076</v>
      </c>
      <c r="AE291" s="2">
        <v>19329352</v>
      </c>
      <c r="AF291" s="2">
        <v>54234438</v>
      </c>
      <c r="AG291" s="2">
        <v>0.59009999999999996</v>
      </c>
      <c r="AH291" s="2">
        <v>0.2</v>
      </c>
      <c r="AI291" s="2">
        <v>1977545</v>
      </c>
      <c r="AJ291" s="2">
        <v>1260571</v>
      </c>
      <c r="AK291" s="2">
        <v>881382</v>
      </c>
      <c r="AL291" s="2">
        <v>2281250</v>
      </c>
      <c r="AM291" s="2">
        <v>6400748</v>
      </c>
      <c r="AN291" s="2">
        <v>0.59009999999999996</v>
      </c>
      <c r="AO291" s="2">
        <v>4.0099999999999997E-2</v>
      </c>
      <c r="AP291" s="2">
        <v>0.65</v>
      </c>
      <c r="AQ291" s="2">
        <v>436746</v>
      </c>
      <c r="AR291" s="2">
        <v>278400</v>
      </c>
      <c r="AS291" s="2">
        <v>194655</v>
      </c>
      <c r="AT291" s="2">
        <v>503820</v>
      </c>
      <c r="AU291" s="2">
        <v>1413621</v>
      </c>
      <c r="AV291" s="2">
        <v>62048807</v>
      </c>
      <c r="AW291" s="2">
        <v>0</v>
      </c>
      <c r="AX291" s="2">
        <v>379658</v>
      </c>
      <c r="AY291" s="2">
        <v>251879</v>
      </c>
      <c r="AZ291" s="2">
        <v>272583</v>
      </c>
      <c r="BA291" s="2">
        <v>0</v>
      </c>
      <c r="BB291" s="2">
        <v>0</v>
      </c>
      <c r="BC291" s="2">
        <v>0</v>
      </c>
      <c r="BD291" s="2">
        <v>2813</v>
      </c>
      <c r="BE291" s="2">
        <v>3044</v>
      </c>
      <c r="BF291" s="2">
        <v>143.18</v>
      </c>
      <c r="BG291" s="2">
        <v>435840</v>
      </c>
      <c r="BH291" s="2">
        <v>1088081</v>
      </c>
      <c r="BI291" s="2">
        <v>63136888</v>
      </c>
      <c r="BJ291" s="2">
        <v>0</v>
      </c>
      <c r="BK291" s="2">
        <v>63136888</v>
      </c>
      <c r="BL291" s="2">
        <v>18967298</v>
      </c>
      <c r="BM291" s="2">
        <v>44169590</v>
      </c>
      <c r="BN291" s="2">
        <v>15528404</v>
      </c>
      <c r="BO291" s="2">
        <v>28641186</v>
      </c>
      <c r="BP291" s="2">
        <v>5286.3</v>
      </c>
      <c r="BQ291" s="2">
        <v>4879.29</v>
      </c>
      <c r="BR291" s="2">
        <v>25793391</v>
      </c>
      <c r="BS291" s="2">
        <v>0</v>
      </c>
      <c r="BT291" s="2">
        <v>0</v>
      </c>
      <c r="BU291" s="2">
        <v>18967298</v>
      </c>
      <c r="BV291" s="2">
        <v>15528404</v>
      </c>
      <c r="BW291" s="2">
        <v>0</v>
      </c>
      <c r="BX291" s="2">
        <v>6589661</v>
      </c>
      <c r="BY291" s="2">
        <v>6589661</v>
      </c>
      <c r="BZ291" s="2">
        <v>0</v>
      </c>
      <c r="CA291" s="2">
        <v>28641186</v>
      </c>
      <c r="CB291" s="2" t="b">
        <v>0</v>
      </c>
      <c r="CC291" s="2">
        <v>0</v>
      </c>
      <c r="CD291" s="2">
        <v>12528.87</v>
      </c>
      <c r="CE291" s="2">
        <v>11519.79</v>
      </c>
      <c r="CF291" s="2">
        <v>11860.73</v>
      </c>
      <c r="CG291" s="2">
        <v>14103.14</v>
      </c>
      <c r="CH291" s="4">
        <v>45327.530231481483</v>
      </c>
      <c r="CI291" s="4">
        <v>73415</v>
      </c>
    </row>
    <row r="292" spans="1:87" x14ac:dyDescent="0.35">
      <c r="A292" s="5">
        <v>359</v>
      </c>
      <c r="B292" s="3" t="s">
        <v>506</v>
      </c>
      <c r="C292" s="3" t="s">
        <v>595</v>
      </c>
      <c r="D292" s="2" t="s">
        <v>596</v>
      </c>
      <c r="E292" s="2">
        <v>9166</v>
      </c>
      <c r="F292" s="2">
        <v>9304</v>
      </c>
      <c r="G292" s="2">
        <v>9580</v>
      </c>
      <c r="H292" s="2">
        <v>11102</v>
      </c>
      <c r="I292" s="2">
        <v>1.0822000000000001</v>
      </c>
      <c r="J292" s="2">
        <v>9919</v>
      </c>
      <c r="K292" s="2">
        <v>10069</v>
      </c>
      <c r="L292" s="2">
        <v>10367</v>
      </c>
      <c r="M292" s="2">
        <v>12015</v>
      </c>
      <c r="N292" s="2">
        <v>1.1040000000000001</v>
      </c>
      <c r="O292" s="2">
        <v>1.026</v>
      </c>
      <c r="P292" s="2">
        <v>10951</v>
      </c>
      <c r="Q292" s="2">
        <v>12327</v>
      </c>
      <c r="R292" s="2">
        <v>5712.44</v>
      </c>
      <c r="S292" s="2">
        <v>4571.6899999999996</v>
      </c>
      <c r="T292" s="2">
        <v>3247.38</v>
      </c>
      <c r="U292" s="2">
        <v>7184.88</v>
      </c>
      <c r="V292" s="2">
        <v>20716.39</v>
      </c>
      <c r="W292" s="2">
        <v>5712.44</v>
      </c>
      <c r="X292" s="2">
        <v>4571.6899999999996</v>
      </c>
      <c r="Y292" s="2">
        <v>3247.38</v>
      </c>
      <c r="Z292" s="2">
        <v>7184.88</v>
      </c>
      <c r="AA292" s="2">
        <v>20716.39</v>
      </c>
      <c r="AB292" s="2">
        <v>62556930</v>
      </c>
      <c r="AC292" s="2">
        <v>46032347</v>
      </c>
      <c r="AD292" s="2">
        <v>33665588</v>
      </c>
      <c r="AE292" s="2">
        <v>88568016</v>
      </c>
      <c r="AF292" s="2">
        <v>230822881</v>
      </c>
      <c r="AG292" s="2">
        <v>0.8155</v>
      </c>
      <c r="AH292" s="2">
        <v>0.2</v>
      </c>
      <c r="AI292" s="2">
        <v>10203035</v>
      </c>
      <c r="AJ292" s="2">
        <v>7507876</v>
      </c>
      <c r="AK292" s="2">
        <v>5490857</v>
      </c>
      <c r="AL292" s="2">
        <v>14445443</v>
      </c>
      <c r="AM292" s="2">
        <v>37647211</v>
      </c>
      <c r="AN292" s="2">
        <v>0.8155</v>
      </c>
      <c r="AO292" s="2">
        <v>0.26550000000000001</v>
      </c>
      <c r="AP292" s="2">
        <v>0.65</v>
      </c>
      <c r="AQ292" s="2">
        <v>10795762</v>
      </c>
      <c r="AR292" s="2">
        <v>7944032</v>
      </c>
      <c r="AS292" s="2">
        <v>5809839</v>
      </c>
      <c r="AT292" s="2">
        <v>15284625</v>
      </c>
      <c r="AU292" s="2">
        <v>39834258</v>
      </c>
      <c r="AV292" s="2">
        <v>308304350</v>
      </c>
      <c r="AW292" s="2">
        <v>0</v>
      </c>
      <c r="AX292" s="2">
        <v>247413</v>
      </c>
      <c r="AY292" s="2">
        <v>1571399</v>
      </c>
      <c r="AZ292" s="2">
        <v>1700568</v>
      </c>
      <c r="BA292" s="2">
        <v>0</v>
      </c>
      <c r="BB292" s="2">
        <v>0</v>
      </c>
      <c r="BC292" s="2">
        <v>0</v>
      </c>
      <c r="BD292" s="2">
        <v>2813</v>
      </c>
      <c r="BE292" s="2">
        <v>3044</v>
      </c>
      <c r="BF292" s="2">
        <v>394.14</v>
      </c>
      <c r="BG292" s="2">
        <v>1199762</v>
      </c>
      <c r="BH292" s="2">
        <v>3147743</v>
      </c>
      <c r="BI292" s="2">
        <v>311452093</v>
      </c>
      <c r="BJ292" s="2">
        <v>0</v>
      </c>
      <c r="BK292" s="2">
        <v>311452093</v>
      </c>
      <c r="BL292" s="2">
        <v>59363856</v>
      </c>
      <c r="BM292" s="2">
        <v>252088237</v>
      </c>
      <c r="BN292" s="2">
        <v>71624703</v>
      </c>
      <c r="BO292" s="2">
        <v>180463534</v>
      </c>
      <c r="BP292" s="2">
        <v>5301.91</v>
      </c>
      <c r="BQ292" s="2">
        <v>20716.39</v>
      </c>
      <c r="BR292" s="2">
        <v>109836435</v>
      </c>
      <c r="BS292" s="2">
        <v>0</v>
      </c>
      <c r="BT292" s="2">
        <v>0</v>
      </c>
      <c r="BU292" s="2">
        <v>59363856</v>
      </c>
      <c r="BV292" s="2">
        <v>71624703</v>
      </c>
      <c r="BW292" s="2">
        <v>0</v>
      </c>
      <c r="BX292" s="2">
        <v>39232525</v>
      </c>
      <c r="BY292" s="2">
        <v>39232525</v>
      </c>
      <c r="BZ292" s="2">
        <v>0</v>
      </c>
      <c r="CA292" s="2">
        <v>180463534</v>
      </c>
      <c r="CB292" s="2" t="b">
        <v>0</v>
      </c>
      <c r="CC292" s="2">
        <v>0</v>
      </c>
      <c r="CD292" s="2">
        <v>14626.98</v>
      </c>
      <c r="CE292" s="2">
        <v>13448.91</v>
      </c>
      <c r="CF292" s="2">
        <v>13846.94</v>
      </c>
      <c r="CG292" s="2">
        <v>16464.87</v>
      </c>
      <c r="CH292" s="4">
        <v>45327.530243055553</v>
      </c>
      <c r="CI292" s="4">
        <v>73415</v>
      </c>
    </row>
    <row r="293" spans="1:87" x14ac:dyDescent="0.35">
      <c r="A293" s="5">
        <v>360</v>
      </c>
      <c r="B293" s="3" t="s">
        <v>506</v>
      </c>
      <c r="C293" s="3" t="s">
        <v>597</v>
      </c>
      <c r="D293" s="2" t="s">
        <v>598</v>
      </c>
      <c r="E293" s="2">
        <v>9166</v>
      </c>
      <c r="F293" s="2">
        <v>9304</v>
      </c>
      <c r="G293" s="2">
        <v>9580</v>
      </c>
      <c r="H293" s="2">
        <v>11102</v>
      </c>
      <c r="I293" s="2">
        <v>1.0822000000000001</v>
      </c>
      <c r="J293" s="2">
        <v>9919</v>
      </c>
      <c r="K293" s="2">
        <v>10069</v>
      </c>
      <c r="L293" s="2">
        <v>10367</v>
      </c>
      <c r="M293" s="2">
        <v>12015</v>
      </c>
      <c r="N293" s="2">
        <v>1.1040000000000001</v>
      </c>
      <c r="O293" s="2">
        <v>1.026</v>
      </c>
      <c r="P293" s="2">
        <v>10951</v>
      </c>
      <c r="Q293" s="2">
        <v>12327</v>
      </c>
      <c r="R293" s="2">
        <v>2202.92</v>
      </c>
      <c r="S293" s="2">
        <v>1762.93</v>
      </c>
      <c r="T293" s="2">
        <v>1173.6400000000001</v>
      </c>
      <c r="U293" s="2">
        <v>0</v>
      </c>
      <c r="V293" s="2">
        <v>5139.49</v>
      </c>
      <c r="W293" s="2">
        <v>2202.92</v>
      </c>
      <c r="X293" s="2">
        <v>1762.93</v>
      </c>
      <c r="Y293" s="2">
        <v>1173.6400000000001</v>
      </c>
      <c r="Z293" s="2">
        <v>0</v>
      </c>
      <c r="AA293" s="2">
        <v>5139.49</v>
      </c>
      <c r="AB293" s="2">
        <v>24124177</v>
      </c>
      <c r="AC293" s="2">
        <v>17750942</v>
      </c>
      <c r="AD293" s="2">
        <v>12167126</v>
      </c>
      <c r="AE293" s="2">
        <v>0</v>
      </c>
      <c r="AF293" s="2">
        <v>54042245</v>
      </c>
      <c r="AG293" s="2">
        <v>0.93149999999999999</v>
      </c>
      <c r="AH293" s="2">
        <v>0.2</v>
      </c>
      <c r="AI293" s="2">
        <v>4494334</v>
      </c>
      <c r="AJ293" s="2">
        <v>3307001</v>
      </c>
      <c r="AK293" s="2">
        <v>2266736</v>
      </c>
      <c r="AL293" s="2">
        <v>0</v>
      </c>
      <c r="AM293" s="2">
        <v>10068071</v>
      </c>
      <c r="AN293" s="2">
        <v>0.93149999999999999</v>
      </c>
      <c r="AO293" s="2">
        <v>0.38150000000000001</v>
      </c>
      <c r="AP293" s="2">
        <v>0.65</v>
      </c>
      <c r="AQ293" s="2">
        <v>5982193</v>
      </c>
      <c r="AR293" s="2">
        <v>4401790</v>
      </c>
      <c r="AS293" s="2">
        <v>3017143</v>
      </c>
      <c r="AT293" s="2">
        <v>0</v>
      </c>
      <c r="AU293" s="2">
        <v>13401126</v>
      </c>
      <c r="AV293" s="2">
        <v>77511442</v>
      </c>
      <c r="AW293" s="2">
        <v>0</v>
      </c>
      <c r="AX293" s="2">
        <v>61748</v>
      </c>
      <c r="AY293" s="2">
        <v>716772</v>
      </c>
      <c r="AZ293" s="2">
        <v>775691</v>
      </c>
      <c r="BA293" s="2">
        <v>0</v>
      </c>
      <c r="BB293" s="2">
        <v>0</v>
      </c>
      <c r="BC293" s="2">
        <v>0</v>
      </c>
      <c r="BD293" s="2">
        <v>2813</v>
      </c>
      <c r="BE293" s="2">
        <v>3044</v>
      </c>
      <c r="BF293" s="2">
        <v>75.180000000000007</v>
      </c>
      <c r="BG293" s="2">
        <v>228848</v>
      </c>
      <c r="BH293" s="2">
        <v>1066287</v>
      </c>
      <c r="BI293" s="2">
        <v>78577729</v>
      </c>
      <c r="BJ293" s="2">
        <v>0</v>
      </c>
      <c r="BK293" s="2">
        <v>78577729</v>
      </c>
      <c r="BL293" s="2">
        <v>9792426</v>
      </c>
      <c r="BM293" s="2">
        <v>68785303</v>
      </c>
      <c r="BN293" s="2">
        <v>16922337</v>
      </c>
      <c r="BO293" s="2">
        <v>51862966</v>
      </c>
      <c r="BP293" s="2">
        <v>5049.2</v>
      </c>
      <c r="BQ293" s="2">
        <v>5139.49</v>
      </c>
      <c r="BR293" s="2">
        <v>25950313</v>
      </c>
      <c r="BS293" s="2">
        <v>0</v>
      </c>
      <c r="BT293" s="2">
        <v>0</v>
      </c>
      <c r="BU293" s="2">
        <v>9792426</v>
      </c>
      <c r="BV293" s="2">
        <v>16922337</v>
      </c>
      <c r="BW293" s="2">
        <v>0</v>
      </c>
      <c r="BX293" s="2">
        <v>8637278</v>
      </c>
      <c r="BY293" s="2">
        <v>8637278</v>
      </c>
      <c r="BZ293" s="2">
        <v>0</v>
      </c>
      <c r="CA293" s="2">
        <v>51862966</v>
      </c>
      <c r="CB293" s="2" t="b">
        <v>0</v>
      </c>
      <c r="CC293" s="2">
        <v>0</v>
      </c>
      <c r="CD293" s="2">
        <v>15706.75</v>
      </c>
      <c r="CE293" s="2">
        <v>14441.71</v>
      </c>
      <c r="CF293" s="2">
        <v>14869.13</v>
      </c>
      <c r="CG293" s="2">
        <v>17680.310000000001</v>
      </c>
      <c r="CH293" s="4">
        <v>45327.53025462963</v>
      </c>
      <c r="CI293" s="4">
        <v>73415</v>
      </c>
    </row>
    <row r="294" spans="1:87" x14ac:dyDescent="0.35">
      <c r="A294" s="5">
        <v>361</v>
      </c>
      <c r="B294" s="3" t="s">
        <v>506</v>
      </c>
      <c r="C294" s="3" t="s">
        <v>599</v>
      </c>
      <c r="D294" s="2" t="s">
        <v>600</v>
      </c>
      <c r="E294" s="2">
        <v>9166</v>
      </c>
      <c r="F294" s="2">
        <v>9304</v>
      </c>
      <c r="G294" s="2">
        <v>9580</v>
      </c>
      <c r="H294" s="2">
        <v>11102</v>
      </c>
      <c r="I294" s="2">
        <v>1.0822000000000001</v>
      </c>
      <c r="J294" s="2">
        <v>9919</v>
      </c>
      <c r="K294" s="2">
        <v>10069</v>
      </c>
      <c r="L294" s="2">
        <v>10367</v>
      </c>
      <c r="M294" s="2">
        <v>12015</v>
      </c>
      <c r="N294" s="2">
        <v>1.1040000000000001</v>
      </c>
      <c r="O294" s="2">
        <v>1.026</v>
      </c>
      <c r="P294" s="2">
        <v>10951</v>
      </c>
      <c r="Q294" s="2">
        <v>12327</v>
      </c>
      <c r="R294" s="2">
        <v>3177.85</v>
      </c>
      <c r="S294" s="2">
        <v>2579.62</v>
      </c>
      <c r="T294" s="2">
        <v>0</v>
      </c>
      <c r="U294" s="2">
        <v>0</v>
      </c>
      <c r="V294" s="2">
        <v>5757.47</v>
      </c>
      <c r="W294" s="2">
        <v>3177.85</v>
      </c>
      <c r="X294" s="2">
        <v>2579.62</v>
      </c>
      <c r="Y294" s="2">
        <v>0</v>
      </c>
      <c r="Z294" s="2">
        <v>0</v>
      </c>
      <c r="AA294" s="2">
        <v>5757.47</v>
      </c>
      <c r="AB294" s="2">
        <v>34800635</v>
      </c>
      <c r="AC294" s="2">
        <v>25974194</v>
      </c>
      <c r="AD294" s="2">
        <v>0</v>
      </c>
      <c r="AE294" s="2">
        <v>0</v>
      </c>
      <c r="AF294" s="2">
        <v>60774829</v>
      </c>
      <c r="AG294" s="2">
        <v>0.50249999999999995</v>
      </c>
      <c r="AH294" s="2">
        <v>0.2</v>
      </c>
      <c r="AI294" s="2">
        <v>3497464</v>
      </c>
      <c r="AJ294" s="2">
        <v>2610406</v>
      </c>
      <c r="AK294" s="2">
        <v>0</v>
      </c>
      <c r="AL294" s="2">
        <v>0</v>
      </c>
      <c r="AM294" s="2">
        <v>6107870</v>
      </c>
      <c r="AN294" s="2">
        <v>0.50249999999999995</v>
      </c>
      <c r="AO294" s="2">
        <v>0</v>
      </c>
      <c r="AP294" s="2">
        <v>0.65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66882699</v>
      </c>
      <c r="AW294" s="2">
        <v>0</v>
      </c>
      <c r="AX294" s="2">
        <v>343523</v>
      </c>
      <c r="AY294" s="2">
        <v>159286</v>
      </c>
      <c r="AZ294" s="2">
        <v>172379</v>
      </c>
      <c r="BA294" s="2">
        <v>0</v>
      </c>
      <c r="BB294" s="2">
        <v>0</v>
      </c>
      <c r="BC294" s="2">
        <v>0</v>
      </c>
      <c r="BD294" s="2">
        <v>2813</v>
      </c>
      <c r="BE294" s="2">
        <v>3044</v>
      </c>
      <c r="BF294" s="2">
        <v>235.53</v>
      </c>
      <c r="BG294" s="2">
        <v>716953</v>
      </c>
      <c r="BH294" s="2">
        <v>1232855</v>
      </c>
      <c r="BI294" s="2">
        <v>68115554</v>
      </c>
      <c r="BJ294" s="2">
        <v>0</v>
      </c>
      <c r="BK294" s="2">
        <v>68115554</v>
      </c>
      <c r="BL294" s="2">
        <v>24436035</v>
      </c>
      <c r="BM294" s="2">
        <v>43679519</v>
      </c>
      <c r="BN294" s="2">
        <v>14381576</v>
      </c>
      <c r="BO294" s="2">
        <v>29297943</v>
      </c>
      <c r="BP294" s="2">
        <v>5041.26</v>
      </c>
      <c r="BQ294" s="2">
        <v>5757.47</v>
      </c>
      <c r="BR294" s="2">
        <v>29024903</v>
      </c>
      <c r="BS294" s="2">
        <v>0</v>
      </c>
      <c r="BT294" s="2">
        <v>0</v>
      </c>
      <c r="BU294" s="2">
        <v>24436035</v>
      </c>
      <c r="BV294" s="2">
        <v>14381576</v>
      </c>
      <c r="BW294" s="2">
        <v>0</v>
      </c>
      <c r="BX294" s="2">
        <v>6329996</v>
      </c>
      <c r="BY294" s="2">
        <v>6329996</v>
      </c>
      <c r="BZ294" s="2">
        <v>0</v>
      </c>
      <c r="CA294" s="2">
        <v>29297943</v>
      </c>
      <c r="CB294" s="2" t="b">
        <v>0</v>
      </c>
      <c r="CC294" s="2">
        <v>0</v>
      </c>
      <c r="CD294" s="2">
        <v>12051.58</v>
      </c>
      <c r="CE294" s="2">
        <v>11080.93</v>
      </c>
      <c r="CF294" s="2">
        <v>11408.88</v>
      </c>
      <c r="CG294" s="2">
        <v>13565.86</v>
      </c>
      <c r="CH294" s="4">
        <v>45327.530266203707</v>
      </c>
      <c r="CI294" s="4">
        <v>73415</v>
      </c>
    </row>
    <row r="295" spans="1:87" x14ac:dyDescent="0.35">
      <c r="A295" s="5">
        <v>362</v>
      </c>
      <c r="B295" s="3" t="s">
        <v>506</v>
      </c>
      <c r="C295" s="3" t="s">
        <v>601</v>
      </c>
      <c r="D295" s="2" t="s">
        <v>602</v>
      </c>
      <c r="E295" s="2">
        <v>9166</v>
      </c>
      <c r="F295" s="2">
        <v>9304</v>
      </c>
      <c r="G295" s="2">
        <v>9580</v>
      </c>
      <c r="H295" s="2">
        <v>11102</v>
      </c>
      <c r="I295" s="2">
        <v>1.0822000000000001</v>
      </c>
      <c r="J295" s="2">
        <v>9919</v>
      </c>
      <c r="K295" s="2">
        <v>10069</v>
      </c>
      <c r="L295" s="2">
        <v>10367</v>
      </c>
      <c r="M295" s="2">
        <v>12015</v>
      </c>
      <c r="N295" s="2">
        <v>1.1040000000000001</v>
      </c>
      <c r="O295" s="2">
        <v>1.026</v>
      </c>
      <c r="P295" s="2">
        <v>10951</v>
      </c>
      <c r="Q295" s="2">
        <v>12327</v>
      </c>
      <c r="R295" s="2">
        <v>4263.83</v>
      </c>
      <c r="S295" s="2">
        <v>3490.76</v>
      </c>
      <c r="T295" s="2">
        <v>2451.6</v>
      </c>
      <c r="U295" s="2">
        <v>4947.71</v>
      </c>
      <c r="V295" s="2">
        <v>15153.9</v>
      </c>
      <c r="W295" s="2">
        <v>4263.83</v>
      </c>
      <c r="X295" s="2">
        <v>3490.76</v>
      </c>
      <c r="Y295" s="2">
        <v>2451.6</v>
      </c>
      <c r="Z295" s="2">
        <v>4947.71</v>
      </c>
      <c r="AA295" s="2">
        <v>15153.9</v>
      </c>
      <c r="AB295" s="2">
        <v>46693202</v>
      </c>
      <c r="AC295" s="2">
        <v>35148462</v>
      </c>
      <c r="AD295" s="2">
        <v>25415737</v>
      </c>
      <c r="AE295" s="2">
        <v>60990421</v>
      </c>
      <c r="AF295" s="2">
        <v>168247822</v>
      </c>
      <c r="AG295" s="2">
        <v>0.6976</v>
      </c>
      <c r="AH295" s="2">
        <v>0.2</v>
      </c>
      <c r="AI295" s="2">
        <v>6514636</v>
      </c>
      <c r="AJ295" s="2">
        <v>4903913</v>
      </c>
      <c r="AK295" s="2">
        <v>3546004</v>
      </c>
      <c r="AL295" s="2">
        <v>8509384</v>
      </c>
      <c r="AM295" s="2">
        <v>23473937</v>
      </c>
      <c r="AN295" s="2">
        <v>0.6976</v>
      </c>
      <c r="AO295" s="2">
        <v>0.14760000000000001</v>
      </c>
      <c r="AP295" s="2">
        <v>0.65</v>
      </c>
      <c r="AQ295" s="2">
        <v>4479746</v>
      </c>
      <c r="AR295" s="2">
        <v>3372143</v>
      </c>
      <c r="AS295" s="2">
        <v>2438386</v>
      </c>
      <c r="AT295" s="2">
        <v>5851421</v>
      </c>
      <c r="AU295" s="2">
        <v>16141696</v>
      </c>
      <c r="AV295" s="2">
        <v>207863455</v>
      </c>
      <c r="AW295" s="2">
        <v>0</v>
      </c>
      <c r="AX295" s="2">
        <v>3035708</v>
      </c>
      <c r="AY295" s="2">
        <v>1134743</v>
      </c>
      <c r="AZ295" s="2">
        <v>1228019</v>
      </c>
      <c r="BA295" s="2">
        <v>0</v>
      </c>
      <c r="BB295" s="2">
        <v>0</v>
      </c>
      <c r="BC295" s="2">
        <v>0</v>
      </c>
      <c r="BD295" s="2">
        <v>2813</v>
      </c>
      <c r="BE295" s="2">
        <v>3044</v>
      </c>
      <c r="BF295" s="2">
        <v>327.74</v>
      </c>
      <c r="BG295" s="2">
        <v>997641</v>
      </c>
      <c r="BH295" s="2">
        <v>5261368</v>
      </c>
      <c r="BI295" s="2">
        <v>213124823</v>
      </c>
      <c r="BJ295" s="2">
        <v>0</v>
      </c>
      <c r="BK295" s="2">
        <v>213124823</v>
      </c>
      <c r="BL295" s="2">
        <v>40507075</v>
      </c>
      <c r="BM295" s="2">
        <v>172617748</v>
      </c>
      <c r="BN295" s="2">
        <v>52306612</v>
      </c>
      <c r="BO295" s="2">
        <v>120311136</v>
      </c>
      <c r="BP295" s="2">
        <v>5293.17</v>
      </c>
      <c r="BQ295" s="2">
        <v>15153.9</v>
      </c>
      <c r="BR295" s="2">
        <v>80212169</v>
      </c>
      <c r="BS295" s="2">
        <v>0</v>
      </c>
      <c r="BT295" s="2">
        <v>0</v>
      </c>
      <c r="BU295" s="2">
        <v>40507075</v>
      </c>
      <c r="BV295" s="2">
        <v>52306612</v>
      </c>
      <c r="BW295" s="2">
        <v>0</v>
      </c>
      <c r="BX295" s="2">
        <v>24043557</v>
      </c>
      <c r="BY295" s="2">
        <v>24043557</v>
      </c>
      <c r="BZ295" s="2">
        <v>0</v>
      </c>
      <c r="CA295" s="2">
        <v>120311136</v>
      </c>
      <c r="CB295" s="2" t="b">
        <v>0</v>
      </c>
      <c r="CC295" s="2">
        <v>0</v>
      </c>
      <c r="CD295" s="2">
        <v>13529.52</v>
      </c>
      <c r="CE295" s="2">
        <v>12439.85</v>
      </c>
      <c r="CF295" s="2">
        <v>12808.01</v>
      </c>
      <c r="CG295" s="2">
        <v>15229.52</v>
      </c>
      <c r="CH295" s="4">
        <v>45327.530266203707</v>
      </c>
      <c r="CI295" s="4">
        <v>73415</v>
      </c>
    </row>
    <row r="296" spans="1:87" x14ac:dyDescent="0.35">
      <c r="A296" s="5">
        <v>363</v>
      </c>
      <c r="B296" s="3" t="s">
        <v>506</v>
      </c>
      <c r="C296" s="3" t="s">
        <v>603</v>
      </c>
      <c r="D296" s="2" t="s">
        <v>604</v>
      </c>
      <c r="E296" s="2">
        <v>9166</v>
      </c>
      <c r="F296" s="2">
        <v>9304</v>
      </c>
      <c r="G296" s="2">
        <v>9580</v>
      </c>
      <c r="H296" s="2">
        <v>11102</v>
      </c>
      <c r="I296" s="2">
        <v>1.0822000000000001</v>
      </c>
      <c r="J296" s="2">
        <v>9919</v>
      </c>
      <c r="K296" s="2">
        <v>10069</v>
      </c>
      <c r="L296" s="2">
        <v>10367</v>
      </c>
      <c r="M296" s="2">
        <v>12015</v>
      </c>
      <c r="N296" s="2">
        <v>1.1040000000000001</v>
      </c>
      <c r="O296" s="2">
        <v>1.026</v>
      </c>
      <c r="P296" s="2">
        <v>10951</v>
      </c>
      <c r="Q296" s="2">
        <v>12327</v>
      </c>
      <c r="R296" s="2">
        <v>7219.51</v>
      </c>
      <c r="S296" s="2">
        <v>5601.94</v>
      </c>
      <c r="T296" s="2">
        <v>3558.48</v>
      </c>
      <c r="U296" s="2">
        <v>0</v>
      </c>
      <c r="V296" s="2">
        <v>16379.93</v>
      </c>
      <c r="W296" s="2">
        <v>7219.51</v>
      </c>
      <c r="X296" s="2">
        <v>5601.94</v>
      </c>
      <c r="Y296" s="2">
        <v>3558.48</v>
      </c>
      <c r="Z296" s="2">
        <v>0</v>
      </c>
      <c r="AA296" s="2">
        <v>16379.93</v>
      </c>
      <c r="AB296" s="2">
        <v>79060854</v>
      </c>
      <c r="AC296" s="2">
        <v>56405934</v>
      </c>
      <c r="AD296" s="2">
        <v>36890762</v>
      </c>
      <c r="AE296" s="2">
        <v>0</v>
      </c>
      <c r="AF296" s="2">
        <v>172357550</v>
      </c>
      <c r="AG296" s="2">
        <v>0.90710000000000002</v>
      </c>
      <c r="AH296" s="2">
        <v>0.2</v>
      </c>
      <c r="AI296" s="2">
        <v>14343220</v>
      </c>
      <c r="AJ296" s="2">
        <v>10233165</v>
      </c>
      <c r="AK296" s="2">
        <v>6692722</v>
      </c>
      <c r="AL296" s="2">
        <v>0</v>
      </c>
      <c r="AM296" s="2">
        <v>31269107</v>
      </c>
      <c r="AN296" s="2">
        <v>0.90710000000000002</v>
      </c>
      <c r="AO296" s="2">
        <v>0.35709999999999997</v>
      </c>
      <c r="AP296" s="2">
        <v>0.65</v>
      </c>
      <c r="AQ296" s="2">
        <v>18351210</v>
      </c>
      <c r="AR296" s="2">
        <v>13092663</v>
      </c>
      <c r="AS296" s="2">
        <v>8562899</v>
      </c>
      <c r="AT296" s="2">
        <v>0</v>
      </c>
      <c r="AU296" s="2">
        <v>40006772</v>
      </c>
      <c r="AV296" s="2">
        <v>243633429</v>
      </c>
      <c r="AW296" s="2">
        <v>0</v>
      </c>
      <c r="AX296" s="2">
        <v>1059011</v>
      </c>
      <c r="AY296" s="2">
        <v>309220</v>
      </c>
      <c r="AZ296" s="2">
        <v>334638</v>
      </c>
      <c r="BA296" s="2">
        <v>0</v>
      </c>
      <c r="BB296" s="2">
        <v>0</v>
      </c>
      <c r="BC296" s="2">
        <v>0</v>
      </c>
      <c r="BD296" s="2">
        <v>2813</v>
      </c>
      <c r="BE296" s="2">
        <v>3044</v>
      </c>
      <c r="BF296" s="2">
        <v>453.62</v>
      </c>
      <c r="BG296" s="2">
        <v>1380819</v>
      </c>
      <c r="BH296" s="2">
        <v>2774468</v>
      </c>
      <c r="BI296" s="2">
        <v>246407897</v>
      </c>
      <c r="BJ296" s="2">
        <v>0</v>
      </c>
      <c r="BK296" s="2">
        <v>246407897</v>
      </c>
      <c r="BL296" s="2">
        <v>20279416</v>
      </c>
      <c r="BM296" s="2">
        <v>226128481</v>
      </c>
      <c r="BN296" s="2">
        <v>54576299</v>
      </c>
      <c r="BO296" s="2">
        <v>171552182</v>
      </c>
      <c r="BP296" s="2">
        <v>5109.47</v>
      </c>
      <c r="BQ296" s="2">
        <v>16379.93</v>
      </c>
      <c r="BR296" s="2">
        <v>83692761</v>
      </c>
      <c r="BS296" s="2">
        <v>0</v>
      </c>
      <c r="BT296" s="2">
        <v>0</v>
      </c>
      <c r="BU296" s="2">
        <v>20279416</v>
      </c>
      <c r="BV296" s="2">
        <v>54576299</v>
      </c>
      <c r="BW296" s="2">
        <v>8837046</v>
      </c>
      <c r="BX296" s="2">
        <v>13365964</v>
      </c>
      <c r="BY296" s="2">
        <v>22203010</v>
      </c>
      <c r="BZ296" s="2">
        <v>0</v>
      </c>
      <c r="CA296" s="2">
        <v>171552182</v>
      </c>
      <c r="CB296" s="2" t="b">
        <v>0</v>
      </c>
      <c r="CC296" s="2">
        <v>0</v>
      </c>
      <c r="CD296" s="2">
        <v>15479.62</v>
      </c>
      <c r="CE296" s="2">
        <v>14232.88</v>
      </c>
      <c r="CF296" s="2">
        <v>14654.12</v>
      </c>
      <c r="CG296" s="2">
        <v>17424.650000000001</v>
      </c>
      <c r="CH296" s="4">
        <v>45327.530300925922</v>
      </c>
      <c r="CI296" s="4">
        <v>73415</v>
      </c>
    </row>
    <row r="297" spans="1:87" x14ac:dyDescent="0.35">
      <c r="A297" s="5">
        <v>364</v>
      </c>
      <c r="B297" s="3" t="s">
        <v>506</v>
      </c>
      <c r="C297" s="3" t="s">
        <v>605</v>
      </c>
      <c r="D297" s="2" t="s">
        <v>606</v>
      </c>
      <c r="E297" s="2">
        <v>9166</v>
      </c>
      <c r="F297" s="2">
        <v>9304</v>
      </c>
      <c r="G297" s="2">
        <v>9580</v>
      </c>
      <c r="H297" s="2">
        <v>11102</v>
      </c>
      <c r="I297" s="2">
        <v>1.0822000000000001</v>
      </c>
      <c r="J297" s="2">
        <v>9919</v>
      </c>
      <c r="K297" s="2">
        <v>10069</v>
      </c>
      <c r="L297" s="2">
        <v>10367</v>
      </c>
      <c r="M297" s="2">
        <v>12015</v>
      </c>
      <c r="N297" s="2">
        <v>1.1040000000000001</v>
      </c>
      <c r="O297" s="2">
        <v>1.026</v>
      </c>
      <c r="P297" s="2">
        <v>10951</v>
      </c>
      <c r="Q297" s="2">
        <v>12327</v>
      </c>
      <c r="R297" s="2">
        <v>2707.89</v>
      </c>
      <c r="S297" s="2">
        <v>2180.9699999999998</v>
      </c>
      <c r="T297" s="2">
        <v>1607.85</v>
      </c>
      <c r="U297" s="2">
        <v>3723.02</v>
      </c>
      <c r="V297" s="2">
        <v>10219.73</v>
      </c>
      <c r="W297" s="2">
        <v>2707.89</v>
      </c>
      <c r="X297" s="2">
        <v>2180.9699999999998</v>
      </c>
      <c r="Y297" s="2">
        <v>1607.85</v>
      </c>
      <c r="Z297" s="2">
        <v>3723.02</v>
      </c>
      <c r="AA297" s="2">
        <v>10219.73</v>
      </c>
      <c r="AB297" s="2">
        <v>29654103</v>
      </c>
      <c r="AC297" s="2">
        <v>21960187</v>
      </c>
      <c r="AD297" s="2">
        <v>16668581</v>
      </c>
      <c r="AE297" s="2">
        <v>45893668</v>
      </c>
      <c r="AF297" s="2">
        <v>114176539</v>
      </c>
      <c r="AG297" s="2">
        <v>0.1308</v>
      </c>
      <c r="AH297" s="2">
        <v>0.2</v>
      </c>
      <c r="AI297" s="2">
        <v>775751</v>
      </c>
      <c r="AJ297" s="2">
        <v>574478</v>
      </c>
      <c r="AK297" s="2">
        <v>436050</v>
      </c>
      <c r="AL297" s="2">
        <v>1200578</v>
      </c>
      <c r="AM297" s="2">
        <v>2986857</v>
      </c>
      <c r="AN297" s="2">
        <v>0.1308</v>
      </c>
      <c r="AO297" s="2">
        <v>0</v>
      </c>
      <c r="AP297" s="2">
        <v>0.65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117163396</v>
      </c>
      <c r="AW297" s="2">
        <v>0</v>
      </c>
      <c r="AX297" s="2">
        <v>0</v>
      </c>
      <c r="AY297" s="2">
        <v>329054</v>
      </c>
      <c r="AZ297" s="2">
        <v>356102</v>
      </c>
      <c r="BA297" s="2">
        <v>0</v>
      </c>
      <c r="BB297" s="2">
        <v>0</v>
      </c>
      <c r="BC297" s="2">
        <v>0</v>
      </c>
      <c r="BD297" s="2">
        <v>2813</v>
      </c>
      <c r="BE297" s="2">
        <v>3044</v>
      </c>
      <c r="BF297" s="2">
        <v>250.86</v>
      </c>
      <c r="BG297" s="2">
        <v>763618</v>
      </c>
      <c r="BH297" s="2">
        <v>1119720</v>
      </c>
      <c r="BI297" s="2">
        <v>118283116</v>
      </c>
      <c r="BJ297" s="2">
        <v>0</v>
      </c>
      <c r="BK297" s="2">
        <v>118283116</v>
      </c>
      <c r="BL297" s="2">
        <v>69587897</v>
      </c>
      <c r="BM297" s="2">
        <v>48695219</v>
      </c>
      <c r="BN297" s="2">
        <v>2448221</v>
      </c>
      <c r="BO297" s="2">
        <v>46246998</v>
      </c>
      <c r="BP297" s="2">
        <v>5270.51</v>
      </c>
      <c r="BQ297" s="2">
        <v>10219.73</v>
      </c>
      <c r="BR297" s="2">
        <v>53863189</v>
      </c>
      <c r="BS297" s="2">
        <v>0</v>
      </c>
      <c r="BT297" s="2">
        <v>0</v>
      </c>
      <c r="BU297" s="2">
        <v>69587897</v>
      </c>
      <c r="BV297" s="2">
        <v>2448221</v>
      </c>
      <c r="BW297" s="2">
        <v>0</v>
      </c>
      <c r="BX297" s="2">
        <v>7445231</v>
      </c>
      <c r="BY297" s="2">
        <v>7445231</v>
      </c>
      <c r="BZ297" s="2">
        <v>0</v>
      </c>
      <c r="CA297" s="2">
        <v>46246998</v>
      </c>
      <c r="CB297" s="2" t="b">
        <v>0</v>
      </c>
      <c r="CC297" s="2">
        <v>0</v>
      </c>
      <c r="CD297" s="2">
        <v>11237.48</v>
      </c>
      <c r="CE297" s="2">
        <v>10332.41</v>
      </c>
      <c r="CF297" s="2">
        <v>10638.2</v>
      </c>
      <c r="CG297" s="2">
        <v>12649.47</v>
      </c>
      <c r="CH297" s="4">
        <v>45327.530300925922</v>
      </c>
      <c r="CI297" s="4">
        <v>73415</v>
      </c>
    </row>
    <row r="298" spans="1:87" x14ac:dyDescent="0.35">
      <c r="A298" s="5">
        <v>365</v>
      </c>
      <c r="B298" s="3" t="s">
        <v>506</v>
      </c>
      <c r="C298" s="3" t="s">
        <v>607</v>
      </c>
      <c r="D298" s="2" t="s">
        <v>608</v>
      </c>
      <c r="E298" s="2">
        <v>9166</v>
      </c>
      <c r="F298" s="2">
        <v>9304</v>
      </c>
      <c r="G298" s="2">
        <v>9580</v>
      </c>
      <c r="H298" s="2">
        <v>11102</v>
      </c>
      <c r="I298" s="2">
        <v>1.0822000000000001</v>
      </c>
      <c r="J298" s="2">
        <v>9919</v>
      </c>
      <c r="K298" s="2">
        <v>10069</v>
      </c>
      <c r="L298" s="2">
        <v>10367</v>
      </c>
      <c r="M298" s="2">
        <v>12015</v>
      </c>
      <c r="N298" s="2">
        <v>1.1040000000000001</v>
      </c>
      <c r="O298" s="2">
        <v>1.026</v>
      </c>
      <c r="P298" s="2">
        <v>10951</v>
      </c>
      <c r="Q298" s="2">
        <v>12327</v>
      </c>
      <c r="R298" s="2">
        <v>3348.79</v>
      </c>
      <c r="S298" s="2">
        <v>2794.43</v>
      </c>
      <c r="T298" s="2">
        <v>2019.88</v>
      </c>
      <c r="U298" s="2">
        <v>4543.01</v>
      </c>
      <c r="V298" s="2">
        <v>12706.11</v>
      </c>
      <c r="W298" s="2">
        <v>3348.79</v>
      </c>
      <c r="X298" s="2">
        <v>2794.43</v>
      </c>
      <c r="Y298" s="2">
        <v>2019.88</v>
      </c>
      <c r="Z298" s="2">
        <v>4543.01</v>
      </c>
      <c r="AA298" s="2">
        <v>12706.11</v>
      </c>
      <c r="AB298" s="2">
        <v>36672599</v>
      </c>
      <c r="AC298" s="2">
        <v>28137116</v>
      </c>
      <c r="AD298" s="2">
        <v>20940096</v>
      </c>
      <c r="AE298" s="2">
        <v>56001684</v>
      </c>
      <c r="AF298" s="2">
        <v>141751495</v>
      </c>
      <c r="AG298" s="2">
        <v>0.95030000000000003</v>
      </c>
      <c r="AH298" s="2">
        <v>0.2</v>
      </c>
      <c r="AI298" s="2">
        <v>6969994</v>
      </c>
      <c r="AJ298" s="2">
        <v>5347740</v>
      </c>
      <c r="AK298" s="2">
        <v>3979875</v>
      </c>
      <c r="AL298" s="2">
        <v>10643680</v>
      </c>
      <c r="AM298" s="2">
        <v>26941289</v>
      </c>
      <c r="AN298" s="2">
        <v>0.95030000000000003</v>
      </c>
      <c r="AO298" s="2">
        <v>0.40029999999999999</v>
      </c>
      <c r="AP298" s="2">
        <v>0.65</v>
      </c>
      <c r="AQ298" s="2">
        <v>9542027</v>
      </c>
      <c r="AR298" s="2">
        <v>7321137</v>
      </c>
      <c r="AS298" s="2">
        <v>5448508</v>
      </c>
      <c r="AT298" s="2">
        <v>14571358</v>
      </c>
      <c r="AU298" s="2">
        <v>36883030</v>
      </c>
      <c r="AV298" s="2">
        <v>205575814</v>
      </c>
      <c r="AW298" s="2">
        <v>0</v>
      </c>
      <c r="AX298" s="2">
        <v>218532</v>
      </c>
      <c r="AY298" s="2">
        <v>1002801</v>
      </c>
      <c r="AZ298" s="2">
        <v>1085231</v>
      </c>
      <c r="BA298" s="2">
        <v>0</v>
      </c>
      <c r="BB298" s="2">
        <v>0</v>
      </c>
      <c r="BC298" s="2">
        <v>0</v>
      </c>
      <c r="BD298" s="2">
        <v>2813</v>
      </c>
      <c r="BE298" s="2">
        <v>3044</v>
      </c>
      <c r="BF298" s="2">
        <v>47.76</v>
      </c>
      <c r="BG298" s="2">
        <v>145381</v>
      </c>
      <c r="BH298" s="2">
        <v>1449144</v>
      </c>
      <c r="BI298" s="2">
        <v>207024958</v>
      </c>
      <c r="BJ298" s="2">
        <v>0</v>
      </c>
      <c r="BK298" s="2">
        <v>207024958</v>
      </c>
      <c r="BL298" s="2">
        <v>25521501</v>
      </c>
      <c r="BM298" s="2">
        <v>181503457</v>
      </c>
      <c r="BN298" s="2">
        <v>43715220</v>
      </c>
      <c r="BO298" s="2">
        <v>137788237</v>
      </c>
      <c r="BP298" s="2">
        <v>5275.99</v>
      </c>
      <c r="BQ298" s="2">
        <v>12706.11</v>
      </c>
      <c r="BR298" s="2">
        <v>67037309</v>
      </c>
      <c r="BS298" s="2">
        <v>0</v>
      </c>
      <c r="BT298" s="2">
        <v>0</v>
      </c>
      <c r="BU298" s="2">
        <v>25521501</v>
      </c>
      <c r="BV298" s="2">
        <v>43715220</v>
      </c>
      <c r="BW298" s="2">
        <v>0</v>
      </c>
      <c r="BX298" s="2">
        <v>16676301</v>
      </c>
      <c r="BY298" s="2">
        <v>16676301</v>
      </c>
      <c r="BZ298" s="2">
        <v>0</v>
      </c>
      <c r="CA298" s="2">
        <v>137788237</v>
      </c>
      <c r="CB298" s="2" t="b">
        <v>0</v>
      </c>
      <c r="CC298" s="2">
        <v>0</v>
      </c>
      <c r="CD298" s="2">
        <v>15881.74</v>
      </c>
      <c r="CE298" s="2">
        <v>14602.62</v>
      </c>
      <c r="CF298" s="2">
        <v>15034.79</v>
      </c>
      <c r="CG298" s="2">
        <v>17877.29</v>
      </c>
      <c r="CH298" s="4">
        <v>45327.530312499999</v>
      </c>
      <c r="CI298" s="4">
        <v>73415</v>
      </c>
    </row>
    <row r="299" spans="1:87" x14ac:dyDescent="0.35">
      <c r="A299" s="5">
        <v>366</v>
      </c>
      <c r="B299" s="3" t="s">
        <v>506</v>
      </c>
      <c r="C299" s="3" t="s">
        <v>609</v>
      </c>
      <c r="D299" s="2" t="s">
        <v>610</v>
      </c>
      <c r="E299" s="2">
        <v>9166</v>
      </c>
      <c r="F299" s="2">
        <v>9304</v>
      </c>
      <c r="G299" s="2">
        <v>9580</v>
      </c>
      <c r="H299" s="2">
        <v>11102</v>
      </c>
      <c r="I299" s="2">
        <v>1.0822000000000001</v>
      </c>
      <c r="J299" s="2">
        <v>9919</v>
      </c>
      <c r="K299" s="2">
        <v>10069</v>
      </c>
      <c r="L299" s="2">
        <v>10367</v>
      </c>
      <c r="M299" s="2">
        <v>12015</v>
      </c>
      <c r="N299" s="2">
        <v>1.1040000000000001</v>
      </c>
      <c r="O299" s="2">
        <v>1.026</v>
      </c>
      <c r="P299" s="2">
        <v>10951</v>
      </c>
      <c r="Q299" s="2">
        <v>12327</v>
      </c>
      <c r="R299" s="2">
        <v>4221.6499999999996</v>
      </c>
      <c r="S299" s="2">
        <v>3204.35</v>
      </c>
      <c r="T299" s="2">
        <v>2180.8200000000002</v>
      </c>
      <c r="U299" s="2">
        <v>4392.66</v>
      </c>
      <c r="V299" s="2">
        <v>13999.48</v>
      </c>
      <c r="W299" s="2">
        <v>4221.6499999999996</v>
      </c>
      <c r="X299" s="2">
        <v>3204.35</v>
      </c>
      <c r="Y299" s="2">
        <v>2180.8200000000002</v>
      </c>
      <c r="Z299" s="2">
        <v>4392.66</v>
      </c>
      <c r="AA299" s="2">
        <v>13999.48</v>
      </c>
      <c r="AB299" s="2">
        <v>46231289</v>
      </c>
      <c r="AC299" s="2">
        <v>32264600</v>
      </c>
      <c r="AD299" s="2">
        <v>22608561</v>
      </c>
      <c r="AE299" s="2">
        <v>54148320</v>
      </c>
      <c r="AF299" s="2">
        <v>155252770</v>
      </c>
      <c r="AG299" s="2">
        <v>0.71299999999999997</v>
      </c>
      <c r="AH299" s="2">
        <v>0.2</v>
      </c>
      <c r="AI299" s="2">
        <v>6592582</v>
      </c>
      <c r="AJ299" s="2">
        <v>4600932</v>
      </c>
      <c r="AK299" s="2">
        <v>3223981</v>
      </c>
      <c r="AL299" s="2">
        <v>7721550</v>
      </c>
      <c r="AM299" s="2">
        <v>22139045</v>
      </c>
      <c r="AN299" s="2">
        <v>0.71299999999999997</v>
      </c>
      <c r="AO299" s="2">
        <v>0.16300000000000001</v>
      </c>
      <c r="AP299" s="2">
        <v>0.65</v>
      </c>
      <c r="AQ299" s="2">
        <v>4898205</v>
      </c>
      <c r="AR299" s="2">
        <v>3418434</v>
      </c>
      <c r="AS299" s="2">
        <v>2395377</v>
      </c>
      <c r="AT299" s="2">
        <v>5737014</v>
      </c>
      <c r="AU299" s="2">
        <v>16449030</v>
      </c>
      <c r="AV299" s="2">
        <v>193840845</v>
      </c>
      <c r="AW299" s="2">
        <v>0</v>
      </c>
      <c r="AX299" s="2">
        <v>1816330</v>
      </c>
      <c r="AY299" s="2">
        <v>3134794</v>
      </c>
      <c r="AZ299" s="2">
        <v>3392474</v>
      </c>
      <c r="BA299" s="2">
        <v>0</v>
      </c>
      <c r="BB299" s="2">
        <v>0</v>
      </c>
      <c r="BC299" s="2">
        <v>0</v>
      </c>
      <c r="BD299" s="2">
        <v>2813</v>
      </c>
      <c r="BE299" s="2">
        <v>3044</v>
      </c>
      <c r="BF299" s="2">
        <v>294.89999999999998</v>
      </c>
      <c r="BG299" s="2">
        <v>897676</v>
      </c>
      <c r="BH299" s="2">
        <v>6106480</v>
      </c>
      <c r="BI299" s="2">
        <v>199947325</v>
      </c>
      <c r="BJ299" s="2">
        <v>0</v>
      </c>
      <c r="BK299" s="2">
        <v>199947325</v>
      </c>
      <c r="BL299" s="2">
        <v>108599153</v>
      </c>
      <c r="BM299" s="2">
        <v>91348172</v>
      </c>
      <c r="BN299" s="2">
        <v>2799896</v>
      </c>
      <c r="BO299" s="2">
        <v>88548276</v>
      </c>
      <c r="BP299" s="2">
        <v>5291.9</v>
      </c>
      <c r="BQ299" s="2">
        <v>13999.48</v>
      </c>
      <c r="BR299" s="2">
        <v>74083848</v>
      </c>
      <c r="BS299" s="2">
        <v>0</v>
      </c>
      <c r="BT299" s="2">
        <v>0</v>
      </c>
      <c r="BU299" s="2">
        <v>108599153</v>
      </c>
      <c r="BV299" s="2">
        <v>2799896</v>
      </c>
      <c r="BW299" s="2">
        <v>0</v>
      </c>
      <c r="BX299" s="2">
        <v>21461541</v>
      </c>
      <c r="BY299" s="2">
        <v>21461541</v>
      </c>
      <c r="BZ299" s="2">
        <v>0</v>
      </c>
      <c r="CA299" s="2">
        <v>88548276</v>
      </c>
      <c r="CB299" s="2" t="b">
        <v>0</v>
      </c>
      <c r="CC299" s="2">
        <v>0</v>
      </c>
      <c r="CD299" s="2">
        <v>13672.87</v>
      </c>
      <c r="CE299" s="2">
        <v>12571.65</v>
      </c>
      <c r="CF299" s="2">
        <v>12943.72</v>
      </c>
      <c r="CG299" s="2">
        <v>15390.88</v>
      </c>
      <c r="CH299" s="4">
        <v>45327.530312499999</v>
      </c>
      <c r="CI299" s="4">
        <v>73415</v>
      </c>
    </row>
    <row r="300" spans="1:87" x14ac:dyDescent="0.35">
      <c r="A300" s="5">
        <v>367</v>
      </c>
      <c r="B300" s="3" t="s">
        <v>506</v>
      </c>
      <c r="C300" s="3" t="s">
        <v>611</v>
      </c>
      <c r="D300" s="2" t="s">
        <v>612</v>
      </c>
      <c r="E300" s="2">
        <v>9166</v>
      </c>
      <c r="F300" s="2">
        <v>9304</v>
      </c>
      <c r="G300" s="2">
        <v>9580</v>
      </c>
      <c r="H300" s="2">
        <v>11102</v>
      </c>
      <c r="I300" s="2">
        <v>1.0822000000000001</v>
      </c>
      <c r="J300" s="2">
        <v>9919</v>
      </c>
      <c r="K300" s="2">
        <v>10069</v>
      </c>
      <c r="L300" s="2">
        <v>10367</v>
      </c>
      <c r="M300" s="2">
        <v>12015</v>
      </c>
      <c r="N300" s="2">
        <v>1.1040000000000001</v>
      </c>
      <c r="O300" s="2">
        <v>1.026</v>
      </c>
      <c r="P300" s="2">
        <v>10951</v>
      </c>
      <c r="Q300" s="2">
        <v>12327</v>
      </c>
      <c r="R300" s="2">
        <v>6030.74</v>
      </c>
      <c r="S300" s="2">
        <v>4644.49</v>
      </c>
      <c r="T300" s="2">
        <v>3021.3</v>
      </c>
      <c r="U300" s="2">
        <v>6152.61</v>
      </c>
      <c r="V300" s="2">
        <v>19849.14</v>
      </c>
      <c r="W300" s="2">
        <v>6030.74</v>
      </c>
      <c r="X300" s="2">
        <v>4644.49</v>
      </c>
      <c r="Y300" s="2">
        <v>3021.3</v>
      </c>
      <c r="Z300" s="2">
        <v>6152.61</v>
      </c>
      <c r="AA300" s="2">
        <v>19849.14</v>
      </c>
      <c r="AB300" s="2">
        <v>66042634</v>
      </c>
      <c r="AC300" s="2">
        <v>46765370</v>
      </c>
      <c r="AD300" s="2">
        <v>31321817</v>
      </c>
      <c r="AE300" s="2">
        <v>75843223</v>
      </c>
      <c r="AF300" s="2">
        <v>219973044</v>
      </c>
      <c r="AG300" s="2">
        <v>0.90969999999999995</v>
      </c>
      <c r="AH300" s="2">
        <v>0.2</v>
      </c>
      <c r="AI300" s="2">
        <v>12015797</v>
      </c>
      <c r="AJ300" s="2">
        <v>8508491</v>
      </c>
      <c r="AK300" s="2">
        <v>5698691</v>
      </c>
      <c r="AL300" s="2">
        <v>13798916</v>
      </c>
      <c r="AM300" s="2">
        <v>40021895</v>
      </c>
      <c r="AN300" s="2">
        <v>0.90969999999999995</v>
      </c>
      <c r="AO300" s="2">
        <v>0.35970000000000002</v>
      </c>
      <c r="AP300" s="2">
        <v>0.65</v>
      </c>
      <c r="AQ300" s="2">
        <v>15441098</v>
      </c>
      <c r="AR300" s="2">
        <v>10933977</v>
      </c>
      <c r="AS300" s="2">
        <v>7323197</v>
      </c>
      <c r="AT300" s="2">
        <v>17732525</v>
      </c>
      <c r="AU300" s="2">
        <v>51430797</v>
      </c>
      <c r="AV300" s="2">
        <v>311425736</v>
      </c>
      <c r="AW300" s="2">
        <v>0</v>
      </c>
      <c r="AX300" s="2">
        <v>469471</v>
      </c>
      <c r="AY300" s="2">
        <v>1254876</v>
      </c>
      <c r="AZ300" s="2">
        <v>1358027</v>
      </c>
      <c r="BA300" s="2">
        <v>0</v>
      </c>
      <c r="BB300" s="2">
        <v>0</v>
      </c>
      <c r="BC300" s="2">
        <v>0</v>
      </c>
      <c r="BD300" s="2">
        <v>2813</v>
      </c>
      <c r="BE300" s="2">
        <v>3044</v>
      </c>
      <c r="BF300" s="2">
        <v>232</v>
      </c>
      <c r="BG300" s="2">
        <v>706208</v>
      </c>
      <c r="BH300" s="2">
        <v>2533706</v>
      </c>
      <c r="BI300" s="2">
        <v>313959442</v>
      </c>
      <c r="BJ300" s="2">
        <v>0</v>
      </c>
      <c r="BK300" s="2">
        <v>313959442</v>
      </c>
      <c r="BL300" s="2">
        <v>41763397</v>
      </c>
      <c r="BM300" s="2">
        <v>272196045</v>
      </c>
      <c r="BN300" s="2">
        <v>68472199</v>
      </c>
      <c r="BO300" s="2">
        <v>203723846</v>
      </c>
      <c r="BP300" s="2">
        <v>5290</v>
      </c>
      <c r="BQ300" s="2">
        <v>19849.14</v>
      </c>
      <c r="BR300" s="2">
        <v>105001951</v>
      </c>
      <c r="BS300" s="2">
        <v>0</v>
      </c>
      <c r="BT300" s="2">
        <v>0</v>
      </c>
      <c r="BU300" s="2">
        <v>41763397</v>
      </c>
      <c r="BV300" s="2">
        <v>68472199</v>
      </c>
      <c r="BW300" s="2">
        <v>0</v>
      </c>
      <c r="BX300" s="2">
        <v>37377909</v>
      </c>
      <c r="BY300" s="2">
        <v>37377909</v>
      </c>
      <c r="BZ300" s="2">
        <v>0</v>
      </c>
      <c r="CA300" s="2">
        <v>203723846</v>
      </c>
      <c r="CB300" s="2" t="b">
        <v>0</v>
      </c>
      <c r="CC300" s="2">
        <v>0</v>
      </c>
      <c r="CD300" s="2">
        <v>15503.82</v>
      </c>
      <c r="CE300" s="2">
        <v>14255.14</v>
      </c>
      <c r="CF300" s="2">
        <v>14677.03</v>
      </c>
      <c r="CG300" s="2">
        <v>17451.89</v>
      </c>
      <c r="CH300" s="4">
        <v>45327.530335648145</v>
      </c>
      <c r="CI300" s="4">
        <v>73415</v>
      </c>
    </row>
    <row r="301" spans="1:87" x14ac:dyDescent="0.35">
      <c r="A301" s="5">
        <v>368</v>
      </c>
      <c r="B301" s="3" t="s">
        <v>506</v>
      </c>
      <c r="C301" s="3" t="s">
        <v>613</v>
      </c>
      <c r="D301" s="2" t="s">
        <v>614</v>
      </c>
      <c r="E301" s="2">
        <v>9166</v>
      </c>
      <c r="F301" s="2">
        <v>9304</v>
      </c>
      <c r="G301" s="2">
        <v>9580</v>
      </c>
      <c r="H301" s="2">
        <v>11102</v>
      </c>
      <c r="I301" s="2">
        <v>1.0822000000000001</v>
      </c>
      <c r="J301" s="2">
        <v>9919</v>
      </c>
      <c r="K301" s="2">
        <v>10069</v>
      </c>
      <c r="L301" s="2">
        <v>10367</v>
      </c>
      <c r="M301" s="2">
        <v>12015</v>
      </c>
      <c r="N301" s="2">
        <v>1.1040000000000001</v>
      </c>
      <c r="O301" s="2">
        <v>1.026</v>
      </c>
      <c r="P301" s="2">
        <v>10951</v>
      </c>
      <c r="Q301" s="2">
        <v>12327</v>
      </c>
      <c r="R301" s="2">
        <v>991.05</v>
      </c>
      <c r="S301" s="2">
        <v>739.19</v>
      </c>
      <c r="T301" s="2">
        <v>530.98</v>
      </c>
      <c r="U301" s="2">
        <v>0</v>
      </c>
      <c r="V301" s="2">
        <v>2261.2199999999998</v>
      </c>
      <c r="W301" s="2">
        <v>991.05</v>
      </c>
      <c r="X301" s="2">
        <v>739.19</v>
      </c>
      <c r="Y301" s="2">
        <v>530.98</v>
      </c>
      <c r="Z301" s="2">
        <v>0</v>
      </c>
      <c r="AA301" s="2">
        <v>2261.2199999999998</v>
      </c>
      <c r="AB301" s="2">
        <v>10852989</v>
      </c>
      <c r="AC301" s="2">
        <v>7442904</v>
      </c>
      <c r="AD301" s="2">
        <v>5504670</v>
      </c>
      <c r="AE301" s="2">
        <v>0</v>
      </c>
      <c r="AF301" s="2">
        <v>23800563</v>
      </c>
      <c r="AG301" s="2">
        <v>0.78920000000000001</v>
      </c>
      <c r="AH301" s="2">
        <v>0.2</v>
      </c>
      <c r="AI301" s="2">
        <v>1713036</v>
      </c>
      <c r="AJ301" s="2">
        <v>1174788</v>
      </c>
      <c r="AK301" s="2">
        <v>868857</v>
      </c>
      <c r="AL301" s="2">
        <v>0</v>
      </c>
      <c r="AM301" s="2">
        <v>3756681</v>
      </c>
      <c r="AN301" s="2">
        <v>0.78920000000000001</v>
      </c>
      <c r="AO301" s="2">
        <v>0.2392</v>
      </c>
      <c r="AP301" s="2">
        <v>0.65</v>
      </c>
      <c r="AQ301" s="2">
        <v>1687423</v>
      </c>
      <c r="AR301" s="2">
        <v>1157223</v>
      </c>
      <c r="AS301" s="2">
        <v>855866</v>
      </c>
      <c r="AT301" s="2">
        <v>0</v>
      </c>
      <c r="AU301" s="2">
        <v>3700512</v>
      </c>
      <c r="AV301" s="2">
        <v>31257756</v>
      </c>
      <c r="AW301" s="2">
        <v>0</v>
      </c>
      <c r="AX301" s="2">
        <v>200801</v>
      </c>
      <c r="AY301" s="2">
        <v>80801</v>
      </c>
      <c r="AZ301" s="2">
        <v>87443</v>
      </c>
      <c r="BA301" s="2">
        <v>0</v>
      </c>
      <c r="BB301" s="2">
        <v>0</v>
      </c>
      <c r="BC301" s="2">
        <v>0</v>
      </c>
      <c r="BD301" s="2">
        <v>2813</v>
      </c>
      <c r="BE301" s="2">
        <v>3044</v>
      </c>
      <c r="BF301" s="2">
        <v>77.760000000000005</v>
      </c>
      <c r="BG301" s="2">
        <v>236701</v>
      </c>
      <c r="BH301" s="2">
        <v>524945</v>
      </c>
      <c r="BI301" s="2">
        <v>31782701</v>
      </c>
      <c r="BJ301" s="2">
        <v>0</v>
      </c>
      <c r="BK301" s="2">
        <v>31782701</v>
      </c>
      <c r="BL301" s="2">
        <v>5931062</v>
      </c>
      <c r="BM301" s="2">
        <v>25851639</v>
      </c>
      <c r="BN301" s="2">
        <v>7435283</v>
      </c>
      <c r="BO301" s="2">
        <v>18416356</v>
      </c>
      <c r="BP301" s="2">
        <v>5042.43</v>
      </c>
      <c r="BQ301" s="2">
        <v>2261.2199999999998</v>
      </c>
      <c r="BR301" s="2">
        <v>11402044</v>
      </c>
      <c r="BS301" s="2">
        <v>0</v>
      </c>
      <c r="BT301" s="2">
        <v>0</v>
      </c>
      <c r="BU301" s="2">
        <v>5931062</v>
      </c>
      <c r="BV301" s="2">
        <v>7435283</v>
      </c>
      <c r="BW301" s="2">
        <v>0</v>
      </c>
      <c r="BX301" s="2">
        <v>2579953</v>
      </c>
      <c r="BY301" s="2">
        <v>2579953</v>
      </c>
      <c r="BZ301" s="2">
        <v>0</v>
      </c>
      <c r="CA301" s="2">
        <v>18416356</v>
      </c>
      <c r="CB301" s="2" t="b">
        <v>0</v>
      </c>
      <c r="CC301" s="2">
        <v>0</v>
      </c>
      <c r="CD301" s="2">
        <v>14382.17</v>
      </c>
      <c r="CE301" s="2">
        <v>13223.82</v>
      </c>
      <c r="CF301" s="2">
        <v>13615.19</v>
      </c>
      <c r="CG301" s="2">
        <v>16189.3</v>
      </c>
      <c r="CH301" s="4">
        <v>45327.530370370368</v>
      </c>
      <c r="CI301" s="4">
        <v>73415</v>
      </c>
    </row>
    <row r="302" spans="1:87" x14ac:dyDescent="0.35">
      <c r="A302" s="5">
        <v>369</v>
      </c>
      <c r="B302" s="3" t="s">
        <v>506</v>
      </c>
      <c r="C302" s="3" t="s">
        <v>615</v>
      </c>
      <c r="D302" s="2" t="s">
        <v>616</v>
      </c>
      <c r="E302" s="2">
        <v>9166</v>
      </c>
      <c r="F302" s="2">
        <v>9304</v>
      </c>
      <c r="G302" s="2">
        <v>9580</v>
      </c>
      <c r="H302" s="2">
        <v>11102</v>
      </c>
      <c r="I302" s="2">
        <v>1.0822000000000001</v>
      </c>
      <c r="J302" s="2">
        <v>9919</v>
      </c>
      <c r="K302" s="2">
        <v>10069</v>
      </c>
      <c r="L302" s="2">
        <v>10367</v>
      </c>
      <c r="M302" s="2">
        <v>12015</v>
      </c>
      <c r="N302" s="2">
        <v>1.1040000000000001</v>
      </c>
      <c r="O302" s="2">
        <v>1.026</v>
      </c>
      <c r="P302" s="2">
        <v>10951</v>
      </c>
      <c r="Q302" s="2">
        <v>12327</v>
      </c>
      <c r="R302" s="2">
        <v>909.51</v>
      </c>
      <c r="S302" s="2">
        <v>662.1</v>
      </c>
      <c r="T302" s="2">
        <v>440.64</v>
      </c>
      <c r="U302" s="2">
        <v>830.7</v>
      </c>
      <c r="V302" s="2">
        <v>2842.95</v>
      </c>
      <c r="W302" s="2">
        <v>909.51</v>
      </c>
      <c r="X302" s="2">
        <v>662.1</v>
      </c>
      <c r="Y302" s="2">
        <v>440.64</v>
      </c>
      <c r="Z302" s="2">
        <v>830.7</v>
      </c>
      <c r="AA302" s="2">
        <v>2842.95</v>
      </c>
      <c r="AB302" s="2">
        <v>9960044</v>
      </c>
      <c r="AC302" s="2">
        <v>6666685</v>
      </c>
      <c r="AD302" s="2">
        <v>4568115</v>
      </c>
      <c r="AE302" s="2">
        <v>10240039</v>
      </c>
      <c r="AF302" s="2">
        <v>31434883</v>
      </c>
      <c r="AG302" s="2">
        <v>0.17480000000000001</v>
      </c>
      <c r="AH302" s="2">
        <v>0.2</v>
      </c>
      <c r="AI302" s="2">
        <v>348203</v>
      </c>
      <c r="AJ302" s="2">
        <v>233067</v>
      </c>
      <c r="AK302" s="2">
        <v>159701</v>
      </c>
      <c r="AL302" s="2">
        <v>357992</v>
      </c>
      <c r="AM302" s="2">
        <v>1098963</v>
      </c>
      <c r="AN302" s="2">
        <v>0.17480000000000001</v>
      </c>
      <c r="AO302" s="2">
        <v>0</v>
      </c>
      <c r="AP302" s="2">
        <v>0.65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32533846</v>
      </c>
      <c r="AW302" s="2">
        <v>0</v>
      </c>
      <c r="AX302" s="2">
        <v>161924</v>
      </c>
      <c r="AY302" s="2">
        <v>27727</v>
      </c>
      <c r="AZ302" s="2">
        <v>30006</v>
      </c>
      <c r="BA302" s="2">
        <v>0</v>
      </c>
      <c r="BB302" s="2">
        <v>0</v>
      </c>
      <c r="BC302" s="2">
        <v>0</v>
      </c>
      <c r="BD302" s="2">
        <v>2813</v>
      </c>
      <c r="BE302" s="2">
        <v>3044</v>
      </c>
      <c r="BF302" s="2">
        <v>72.62</v>
      </c>
      <c r="BG302" s="2">
        <v>221055</v>
      </c>
      <c r="BH302" s="2">
        <v>412985</v>
      </c>
      <c r="BI302" s="2">
        <v>32946831</v>
      </c>
      <c r="BJ302" s="2">
        <v>0</v>
      </c>
      <c r="BK302" s="2">
        <v>32946831</v>
      </c>
      <c r="BL302" s="2">
        <v>18659969</v>
      </c>
      <c r="BM302" s="2">
        <v>14286862</v>
      </c>
      <c r="BN302" s="2">
        <v>1493675</v>
      </c>
      <c r="BO302" s="2">
        <v>12793187</v>
      </c>
      <c r="BP302" s="2">
        <v>5300.62</v>
      </c>
      <c r="BQ302" s="2">
        <v>2842.95</v>
      </c>
      <c r="BR302" s="2">
        <v>15069398</v>
      </c>
      <c r="BS302" s="2">
        <v>0</v>
      </c>
      <c r="BT302" s="2">
        <v>0</v>
      </c>
      <c r="BU302" s="2">
        <v>18659969</v>
      </c>
      <c r="BV302" s="2">
        <v>1493675</v>
      </c>
      <c r="BW302" s="2">
        <v>0</v>
      </c>
      <c r="BX302" s="2">
        <v>1797885</v>
      </c>
      <c r="BY302" s="2">
        <v>1797885</v>
      </c>
      <c r="BZ302" s="2">
        <v>0</v>
      </c>
      <c r="CA302" s="2">
        <v>12793187</v>
      </c>
      <c r="CB302" s="2" t="b">
        <v>0</v>
      </c>
      <c r="CC302" s="2">
        <v>0</v>
      </c>
      <c r="CD302" s="2">
        <v>11333.85</v>
      </c>
      <c r="CE302" s="2">
        <v>10421.01</v>
      </c>
      <c r="CF302" s="2">
        <v>10729.43</v>
      </c>
      <c r="CG302" s="2">
        <v>12757.95</v>
      </c>
      <c r="CH302" s="4">
        <v>45327.530393518522</v>
      </c>
      <c r="CI302" s="4">
        <v>73415</v>
      </c>
    </row>
    <row r="303" spans="1:87" x14ac:dyDescent="0.35">
      <c r="A303" s="5">
        <v>370</v>
      </c>
      <c r="B303" s="3" t="s">
        <v>506</v>
      </c>
      <c r="C303" s="3" t="s">
        <v>617</v>
      </c>
      <c r="D303" s="2" t="s">
        <v>618</v>
      </c>
      <c r="E303" s="2">
        <v>9166</v>
      </c>
      <c r="F303" s="2">
        <v>9304</v>
      </c>
      <c r="G303" s="2">
        <v>9580</v>
      </c>
      <c r="H303" s="2">
        <v>11102</v>
      </c>
      <c r="I303" s="2">
        <v>1.0822000000000001</v>
      </c>
      <c r="J303" s="2">
        <v>9919</v>
      </c>
      <c r="K303" s="2">
        <v>10069</v>
      </c>
      <c r="L303" s="2">
        <v>10367</v>
      </c>
      <c r="M303" s="2">
        <v>12015</v>
      </c>
      <c r="N303" s="2">
        <v>1.1040000000000001</v>
      </c>
      <c r="O303" s="2">
        <v>1.026</v>
      </c>
      <c r="P303" s="2">
        <v>10951</v>
      </c>
      <c r="Q303" s="2">
        <v>12327</v>
      </c>
      <c r="R303" s="2">
        <v>2433.46</v>
      </c>
      <c r="S303" s="2">
        <v>2006.4</v>
      </c>
      <c r="T303" s="2">
        <v>1439.56</v>
      </c>
      <c r="U303" s="2">
        <v>3043.91</v>
      </c>
      <c r="V303" s="2">
        <v>8923.33</v>
      </c>
      <c r="W303" s="2">
        <v>2433.46</v>
      </c>
      <c r="X303" s="2">
        <v>2006.4</v>
      </c>
      <c r="Y303" s="2">
        <v>1439.56</v>
      </c>
      <c r="Z303" s="2">
        <v>3043.91</v>
      </c>
      <c r="AA303" s="2">
        <v>8923.33</v>
      </c>
      <c r="AB303" s="2">
        <v>26648820</v>
      </c>
      <c r="AC303" s="2">
        <v>20202442</v>
      </c>
      <c r="AD303" s="2">
        <v>14923919</v>
      </c>
      <c r="AE303" s="2">
        <v>37522279</v>
      </c>
      <c r="AF303" s="2">
        <v>99297460</v>
      </c>
      <c r="AG303" s="2">
        <v>0.29509999999999997</v>
      </c>
      <c r="AH303" s="2">
        <v>0.2</v>
      </c>
      <c r="AI303" s="2">
        <v>1572813</v>
      </c>
      <c r="AJ303" s="2">
        <v>1192348</v>
      </c>
      <c r="AK303" s="2">
        <v>880810</v>
      </c>
      <c r="AL303" s="2">
        <v>2214565</v>
      </c>
      <c r="AM303" s="2">
        <v>5860536</v>
      </c>
      <c r="AN303" s="2">
        <v>0.29509999999999997</v>
      </c>
      <c r="AO303" s="2">
        <v>0</v>
      </c>
      <c r="AP303" s="2">
        <v>0.65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105157996</v>
      </c>
      <c r="AW303" s="2">
        <v>0</v>
      </c>
      <c r="AX303" s="2">
        <v>429757</v>
      </c>
      <c r="AY303" s="2">
        <v>820273</v>
      </c>
      <c r="AZ303" s="2">
        <v>887699</v>
      </c>
      <c r="BA303" s="2">
        <v>0</v>
      </c>
      <c r="BB303" s="2">
        <v>0</v>
      </c>
      <c r="BC303" s="2">
        <v>0</v>
      </c>
      <c r="BD303" s="2">
        <v>2813</v>
      </c>
      <c r="BE303" s="2">
        <v>3044</v>
      </c>
      <c r="BF303" s="2">
        <v>191.14</v>
      </c>
      <c r="BG303" s="2">
        <v>581830</v>
      </c>
      <c r="BH303" s="2">
        <v>1899286</v>
      </c>
      <c r="BI303" s="2">
        <v>107057282</v>
      </c>
      <c r="BJ303" s="2">
        <v>0</v>
      </c>
      <c r="BK303" s="2">
        <v>107057282</v>
      </c>
      <c r="BL303" s="2">
        <v>115796374</v>
      </c>
      <c r="BM303" s="2">
        <v>0</v>
      </c>
      <c r="BN303" s="2">
        <v>1784666</v>
      </c>
      <c r="BO303" s="2">
        <v>0</v>
      </c>
      <c r="BP303" s="2">
        <v>5377.99</v>
      </c>
      <c r="BQ303" s="2">
        <v>8923.33</v>
      </c>
      <c r="BR303" s="2">
        <v>47989580</v>
      </c>
      <c r="BS303" s="2">
        <v>0</v>
      </c>
      <c r="BT303" s="2">
        <v>0</v>
      </c>
      <c r="BU303" s="2">
        <v>115796374</v>
      </c>
      <c r="BV303" s="2">
        <v>1784666</v>
      </c>
      <c r="BW303" s="2">
        <v>0</v>
      </c>
      <c r="BX303" s="2">
        <v>8585843</v>
      </c>
      <c r="BY303" s="2">
        <v>8585843</v>
      </c>
      <c r="BZ303" s="2">
        <v>8585843</v>
      </c>
      <c r="CA303" s="2">
        <v>8585843</v>
      </c>
      <c r="CB303" s="2" t="b">
        <v>1</v>
      </c>
      <c r="CC303" s="2">
        <v>8739092</v>
      </c>
      <c r="CD303" s="2">
        <v>11597.33</v>
      </c>
      <c r="CE303" s="2">
        <v>10663.27</v>
      </c>
      <c r="CF303" s="2">
        <v>10978.86</v>
      </c>
      <c r="CG303" s="2">
        <v>13054.54</v>
      </c>
      <c r="CH303" s="4">
        <v>45327.530405092592</v>
      </c>
      <c r="CI303" s="4">
        <v>73415</v>
      </c>
    </row>
    <row r="304" spans="1:87" x14ac:dyDescent="0.35">
      <c r="A304" s="5">
        <v>371</v>
      </c>
      <c r="B304" s="3" t="s">
        <v>506</v>
      </c>
      <c r="C304" s="3" t="s">
        <v>619</v>
      </c>
      <c r="D304" s="2" t="s">
        <v>620</v>
      </c>
      <c r="E304" s="2">
        <v>9166</v>
      </c>
      <c r="F304" s="2">
        <v>9304</v>
      </c>
      <c r="G304" s="2">
        <v>9580</v>
      </c>
      <c r="H304" s="2">
        <v>11102</v>
      </c>
      <c r="I304" s="2">
        <v>1.0822000000000001</v>
      </c>
      <c r="J304" s="2">
        <v>9919</v>
      </c>
      <c r="K304" s="2">
        <v>10069</v>
      </c>
      <c r="L304" s="2">
        <v>10367</v>
      </c>
      <c r="M304" s="2">
        <v>12015</v>
      </c>
      <c r="N304" s="2">
        <v>1.1040000000000001</v>
      </c>
      <c r="O304" s="2">
        <v>1.026</v>
      </c>
      <c r="P304" s="2">
        <v>10951</v>
      </c>
      <c r="Q304" s="2">
        <v>12327</v>
      </c>
      <c r="R304" s="2">
        <v>5068.62</v>
      </c>
      <c r="S304" s="2">
        <v>3945.02</v>
      </c>
      <c r="T304" s="2">
        <v>0</v>
      </c>
      <c r="U304" s="2">
        <v>0</v>
      </c>
      <c r="V304" s="2">
        <v>9013.64</v>
      </c>
      <c r="W304" s="2">
        <v>5068.62</v>
      </c>
      <c r="X304" s="2">
        <v>3945.02</v>
      </c>
      <c r="Y304" s="2">
        <v>0</v>
      </c>
      <c r="Z304" s="2">
        <v>0</v>
      </c>
      <c r="AA304" s="2">
        <v>9013.64</v>
      </c>
      <c r="AB304" s="2">
        <v>55506458</v>
      </c>
      <c r="AC304" s="2">
        <v>39722406</v>
      </c>
      <c r="AD304" s="2">
        <v>0</v>
      </c>
      <c r="AE304" s="2">
        <v>0</v>
      </c>
      <c r="AF304" s="2">
        <v>95228864</v>
      </c>
      <c r="AG304" s="2">
        <v>0.33550000000000002</v>
      </c>
      <c r="AH304" s="2">
        <v>0.2</v>
      </c>
      <c r="AI304" s="2">
        <v>3724483</v>
      </c>
      <c r="AJ304" s="2">
        <v>2665373</v>
      </c>
      <c r="AK304" s="2">
        <v>0</v>
      </c>
      <c r="AL304" s="2">
        <v>0</v>
      </c>
      <c r="AM304" s="2">
        <v>6389856</v>
      </c>
      <c r="AN304" s="2">
        <v>0.33550000000000002</v>
      </c>
      <c r="AO304" s="2">
        <v>0</v>
      </c>
      <c r="AP304" s="2">
        <v>0.65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101618720</v>
      </c>
      <c r="AW304" s="2">
        <v>0</v>
      </c>
      <c r="AX304" s="2">
        <v>433649</v>
      </c>
      <c r="AY304" s="2">
        <v>386613</v>
      </c>
      <c r="AZ304" s="2">
        <v>418393</v>
      </c>
      <c r="BA304" s="2">
        <v>0</v>
      </c>
      <c r="BB304" s="2">
        <v>0</v>
      </c>
      <c r="BC304" s="2">
        <v>0</v>
      </c>
      <c r="BD304" s="2">
        <v>2813</v>
      </c>
      <c r="BE304" s="2">
        <v>3044</v>
      </c>
      <c r="BF304" s="2">
        <v>449.22</v>
      </c>
      <c r="BG304" s="2">
        <v>1367426</v>
      </c>
      <c r="BH304" s="2">
        <v>2219468</v>
      </c>
      <c r="BI304" s="2">
        <v>103838188</v>
      </c>
      <c r="BJ304" s="2">
        <v>0</v>
      </c>
      <c r="BK304" s="2">
        <v>103838188</v>
      </c>
      <c r="BL304" s="2">
        <v>32211852</v>
      </c>
      <c r="BM304" s="2">
        <v>71626336</v>
      </c>
      <c r="BN304" s="2">
        <v>28464367</v>
      </c>
      <c r="BO304" s="2">
        <v>43161969</v>
      </c>
      <c r="BP304" s="2">
        <v>5033.3900000000003</v>
      </c>
      <c r="BQ304" s="2">
        <v>9013.64</v>
      </c>
      <c r="BR304" s="2">
        <v>45369165</v>
      </c>
      <c r="BS304" s="2">
        <v>0</v>
      </c>
      <c r="BT304" s="2">
        <v>0</v>
      </c>
      <c r="BU304" s="2">
        <v>32211852</v>
      </c>
      <c r="BV304" s="2">
        <v>28464367</v>
      </c>
      <c r="BW304" s="2">
        <v>0</v>
      </c>
      <c r="BX304" s="2">
        <v>7602571</v>
      </c>
      <c r="BY304" s="2">
        <v>7602571</v>
      </c>
      <c r="BZ304" s="2">
        <v>0</v>
      </c>
      <c r="CA304" s="2">
        <v>43161969</v>
      </c>
      <c r="CB304" s="2" t="b">
        <v>0</v>
      </c>
      <c r="CC304" s="2">
        <v>0</v>
      </c>
      <c r="CD304" s="2">
        <v>11685.81</v>
      </c>
      <c r="CE304" s="2">
        <v>10744.63</v>
      </c>
      <c r="CF304" s="2">
        <v>11062.63</v>
      </c>
      <c r="CG304" s="2">
        <v>13154.14</v>
      </c>
      <c r="CH304" s="4">
        <v>45327.530416666668</v>
      </c>
      <c r="CI304" s="4">
        <v>73415</v>
      </c>
    </row>
    <row r="305" spans="1:87" x14ac:dyDescent="0.35">
      <c r="A305" s="5">
        <v>372</v>
      </c>
      <c r="B305" s="3" t="s">
        <v>506</v>
      </c>
      <c r="C305" s="3" t="s">
        <v>621</v>
      </c>
      <c r="D305" s="2" t="s">
        <v>622</v>
      </c>
      <c r="E305" s="2">
        <v>9166</v>
      </c>
      <c r="F305" s="2">
        <v>9304</v>
      </c>
      <c r="G305" s="2">
        <v>9580</v>
      </c>
      <c r="H305" s="2">
        <v>11102</v>
      </c>
      <c r="I305" s="2">
        <v>1.0822000000000001</v>
      </c>
      <c r="J305" s="2">
        <v>9919</v>
      </c>
      <c r="K305" s="2">
        <v>10069</v>
      </c>
      <c r="L305" s="2">
        <v>10367</v>
      </c>
      <c r="M305" s="2">
        <v>12015</v>
      </c>
      <c r="N305" s="2">
        <v>1.1040000000000001</v>
      </c>
      <c r="O305" s="2">
        <v>1.026</v>
      </c>
      <c r="P305" s="2">
        <v>10951</v>
      </c>
      <c r="Q305" s="2">
        <v>12327</v>
      </c>
      <c r="R305" s="2">
        <v>1342.78</v>
      </c>
      <c r="S305" s="2">
        <v>1061.22</v>
      </c>
      <c r="T305" s="2">
        <v>753.48</v>
      </c>
      <c r="U305" s="2">
        <v>1451.53</v>
      </c>
      <c r="V305" s="2">
        <v>4609.01</v>
      </c>
      <c r="W305" s="2">
        <v>1342.78</v>
      </c>
      <c r="X305" s="2">
        <v>1061.22</v>
      </c>
      <c r="Y305" s="2">
        <v>753.48</v>
      </c>
      <c r="Z305" s="2">
        <v>1451.53</v>
      </c>
      <c r="AA305" s="2">
        <v>4609.01</v>
      </c>
      <c r="AB305" s="2">
        <v>14704784</v>
      </c>
      <c r="AC305" s="2">
        <v>10685424</v>
      </c>
      <c r="AD305" s="2">
        <v>7811327</v>
      </c>
      <c r="AE305" s="2">
        <v>17893010</v>
      </c>
      <c r="AF305" s="2">
        <v>51094545</v>
      </c>
      <c r="AG305" s="2">
        <v>0.19109999999999999</v>
      </c>
      <c r="AH305" s="2">
        <v>0.2</v>
      </c>
      <c r="AI305" s="2">
        <v>562017</v>
      </c>
      <c r="AJ305" s="2">
        <v>408397</v>
      </c>
      <c r="AK305" s="2">
        <v>298549</v>
      </c>
      <c r="AL305" s="2">
        <v>683871</v>
      </c>
      <c r="AM305" s="2">
        <v>1952834</v>
      </c>
      <c r="AN305" s="2">
        <v>0.19109999999999999</v>
      </c>
      <c r="AO305" s="2">
        <v>0</v>
      </c>
      <c r="AP305" s="2">
        <v>0.65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53047379</v>
      </c>
      <c r="AW305" s="2">
        <v>0</v>
      </c>
      <c r="AX305" s="2">
        <v>257566</v>
      </c>
      <c r="AY305" s="2">
        <v>61363</v>
      </c>
      <c r="AZ305" s="2">
        <v>66407</v>
      </c>
      <c r="BA305" s="2">
        <v>0</v>
      </c>
      <c r="BB305" s="2">
        <v>0</v>
      </c>
      <c r="BC305" s="2">
        <v>0</v>
      </c>
      <c r="BD305" s="2">
        <v>2813</v>
      </c>
      <c r="BE305" s="2">
        <v>3044</v>
      </c>
      <c r="BF305" s="2">
        <v>113.04</v>
      </c>
      <c r="BG305" s="2">
        <v>344094</v>
      </c>
      <c r="BH305" s="2">
        <v>668067</v>
      </c>
      <c r="BI305" s="2">
        <v>53715446</v>
      </c>
      <c r="BJ305" s="2">
        <v>0</v>
      </c>
      <c r="BK305" s="2">
        <v>53715446</v>
      </c>
      <c r="BL305" s="2">
        <v>13460939</v>
      </c>
      <c r="BM305" s="2">
        <v>40254507</v>
      </c>
      <c r="BN305" s="2">
        <v>15825489</v>
      </c>
      <c r="BO305" s="2">
        <v>24429018</v>
      </c>
      <c r="BP305" s="2">
        <v>5265.42</v>
      </c>
      <c r="BQ305" s="2">
        <v>4609.01</v>
      </c>
      <c r="BR305" s="2">
        <v>24268373</v>
      </c>
      <c r="BS305" s="2">
        <v>0</v>
      </c>
      <c r="BT305" s="2">
        <v>0</v>
      </c>
      <c r="BU305" s="2">
        <v>13460939</v>
      </c>
      <c r="BV305" s="2">
        <v>15825489</v>
      </c>
      <c r="BW305" s="2">
        <v>0</v>
      </c>
      <c r="BX305" s="2">
        <v>3337884</v>
      </c>
      <c r="BY305" s="2">
        <v>3337884</v>
      </c>
      <c r="BZ305" s="2">
        <v>0</v>
      </c>
      <c r="CA305" s="2">
        <v>24429018</v>
      </c>
      <c r="CB305" s="2" t="b">
        <v>0</v>
      </c>
      <c r="CC305" s="2">
        <v>0</v>
      </c>
      <c r="CD305" s="2">
        <v>11369.55</v>
      </c>
      <c r="CE305" s="2">
        <v>10453.84</v>
      </c>
      <c r="CF305" s="2">
        <v>10763.23</v>
      </c>
      <c r="CG305" s="2">
        <v>12798.14</v>
      </c>
      <c r="CH305" s="4">
        <v>45327.530451388891</v>
      </c>
      <c r="CI305" s="4">
        <v>73415</v>
      </c>
    </row>
    <row r="306" spans="1:87" x14ac:dyDescent="0.35">
      <c r="A306" s="5">
        <v>373</v>
      </c>
      <c r="B306" s="3" t="s">
        <v>506</v>
      </c>
      <c r="C306" s="3" t="s">
        <v>623</v>
      </c>
      <c r="D306" s="2" t="s">
        <v>624</v>
      </c>
      <c r="E306" s="2">
        <v>9166</v>
      </c>
      <c r="F306" s="2">
        <v>9304</v>
      </c>
      <c r="G306" s="2">
        <v>9580</v>
      </c>
      <c r="H306" s="2">
        <v>11102</v>
      </c>
      <c r="I306" s="2">
        <v>1.0822000000000001</v>
      </c>
      <c r="J306" s="2">
        <v>9919</v>
      </c>
      <c r="K306" s="2">
        <v>10069</v>
      </c>
      <c r="L306" s="2">
        <v>10367</v>
      </c>
      <c r="M306" s="2">
        <v>12015</v>
      </c>
      <c r="N306" s="2">
        <v>1.1040000000000001</v>
      </c>
      <c r="O306" s="2">
        <v>1.026</v>
      </c>
      <c r="P306" s="2">
        <v>10951</v>
      </c>
      <c r="Q306" s="2">
        <v>12327</v>
      </c>
      <c r="R306" s="2">
        <v>993.52</v>
      </c>
      <c r="S306" s="2">
        <v>747.13</v>
      </c>
      <c r="T306" s="2">
        <v>530.4</v>
      </c>
      <c r="U306" s="2">
        <v>0</v>
      </c>
      <c r="V306" s="2">
        <v>2271.0500000000002</v>
      </c>
      <c r="W306" s="2">
        <v>993.52</v>
      </c>
      <c r="X306" s="2">
        <v>747.13</v>
      </c>
      <c r="Y306" s="2">
        <v>530.4</v>
      </c>
      <c r="Z306" s="2">
        <v>0</v>
      </c>
      <c r="AA306" s="2">
        <v>2271.0500000000002</v>
      </c>
      <c r="AB306" s="2">
        <v>10880038</v>
      </c>
      <c r="AC306" s="2">
        <v>7522852</v>
      </c>
      <c r="AD306" s="2">
        <v>5498657</v>
      </c>
      <c r="AE306" s="2">
        <v>0</v>
      </c>
      <c r="AF306" s="2">
        <v>23901547</v>
      </c>
      <c r="AG306" s="2">
        <v>0.91979999999999995</v>
      </c>
      <c r="AH306" s="2">
        <v>0.2</v>
      </c>
      <c r="AI306" s="2">
        <v>2001492</v>
      </c>
      <c r="AJ306" s="2">
        <v>1383904</v>
      </c>
      <c r="AK306" s="2">
        <v>1011533</v>
      </c>
      <c r="AL306" s="2">
        <v>0</v>
      </c>
      <c r="AM306" s="2">
        <v>4396929</v>
      </c>
      <c r="AN306" s="2">
        <v>0.91979999999999995</v>
      </c>
      <c r="AO306" s="2">
        <v>0.36980000000000002</v>
      </c>
      <c r="AP306" s="2">
        <v>0.65</v>
      </c>
      <c r="AQ306" s="2">
        <v>2615235</v>
      </c>
      <c r="AR306" s="2">
        <v>1808268</v>
      </c>
      <c r="AS306" s="2">
        <v>1321712</v>
      </c>
      <c r="AT306" s="2">
        <v>0</v>
      </c>
      <c r="AU306" s="2">
        <v>5745215</v>
      </c>
      <c r="AV306" s="2">
        <v>34043691</v>
      </c>
      <c r="AW306" s="2">
        <v>0</v>
      </c>
      <c r="AX306" s="2">
        <v>170136</v>
      </c>
      <c r="AY306" s="2">
        <v>231324</v>
      </c>
      <c r="AZ306" s="2">
        <v>250339</v>
      </c>
      <c r="BA306" s="2">
        <v>0</v>
      </c>
      <c r="BB306" s="2">
        <v>0</v>
      </c>
      <c r="BC306" s="2">
        <v>0</v>
      </c>
      <c r="BD306" s="2">
        <v>2813</v>
      </c>
      <c r="BE306" s="2">
        <v>3044</v>
      </c>
      <c r="BF306" s="2">
        <v>82.68</v>
      </c>
      <c r="BG306" s="2">
        <v>251678</v>
      </c>
      <c r="BH306" s="2">
        <v>672153</v>
      </c>
      <c r="BI306" s="2">
        <v>34715844</v>
      </c>
      <c r="BJ306" s="2">
        <v>0</v>
      </c>
      <c r="BK306" s="2">
        <v>34715844</v>
      </c>
      <c r="BL306" s="2">
        <v>7426430</v>
      </c>
      <c r="BM306" s="2">
        <v>27289414</v>
      </c>
      <c r="BN306" s="2">
        <v>7461903</v>
      </c>
      <c r="BO306" s="2">
        <v>19827511</v>
      </c>
      <c r="BP306" s="2">
        <v>5038.54</v>
      </c>
      <c r="BQ306" s="2">
        <v>2271.0500000000002</v>
      </c>
      <c r="BR306" s="2">
        <v>11442776</v>
      </c>
      <c r="BS306" s="2">
        <v>0</v>
      </c>
      <c r="BT306" s="2">
        <v>0</v>
      </c>
      <c r="BU306" s="2">
        <v>7426430</v>
      </c>
      <c r="BV306" s="2">
        <v>7461903</v>
      </c>
      <c r="BW306" s="2">
        <v>0</v>
      </c>
      <c r="BX306" s="2">
        <v>3367439</v>
      </c>
      <c r="BY306" s="2">
        <v>3367439</v>
      </c>
      <c r="BZ306" s="2">
        <v>0</v>
      </c>
      <c r="CA306" s="2">
        <v>19827511</v>
      </c>
      <c r="CB306" s="2" t="b">
        <v>0</v>
      </c>
      <c r="CC306" s="2">
        <v>0</v>
      </c>
      <c r="CD306" s="2">
        <v>15597.84</v>
      </c>
      <c r="CE306" s="2">
        <v>14341.58</v>
      </c>
      <c r="CF306" s="2">
        <v>14766.03</v>
      </c>
      <c r="CG306" s="2">
        <v>17557.72</v>
      </c>
      <c r="CH306" s="4">
        <v>45327.530451388891</v>
      </c>
      <c r="CI306" s="4">
        <v>73415</v>
      </c>
    </row>
    <row r="307" spans="1:87" x14ac:dyDescent="0.35">
      <c r="A307" s="5">
        <v>374</v>
      </c>
      <c r="B307" s="3" t="s">
        <v>506</v>
      </c>
      <c r="C307" s="3" t="s">
        <v>625</v>
      </c>
      <c r="D307" s="2" t="s">
        <v>626</v>
      </c>
      <c r="E307" s="2">
        <v>9166</v>
      </c>
      <c r="F307" s="2">
        <v>9304</v>
      </c>
      <c r="G307" s="2">
        <v>9580</v>
      </c>
      <c r="H307" s="2">
        <v>11102</v>
      </c>
      <c r="I307" s="2">
        <v>1.0822000000000001</v>
      </c>
      <c r="J307" s="2">
        <v>9919</v>
      </c>
      <c r="K307" s="2">
        <v>10069</v>
      </c>
      <c r="L307" s="2">
        <v>10367</v>
      </c>
      <c r="M307" s="2">
        <v>12015</v>
      </c>
      <c r="N307" s="2">
        <v>1.1040000000000001</v>
      </c>
      <c r="O307" s="2">
        <v>1.026</v>
      </c>
      <c r="P307" s="2">
        <v>10951</v>
      </c>
      <c r="Q307" s="2">
        <v>12327</v>
      </c>
      <c r="R307" s="2">
        <v>2854.02</v>
      </c>
      <c r="S307" s="2">
        <v>2136.4699999999998</v>
      </c>
      <c r="T307" s="2">
        <v>0</v>
      </c>
      <c r="U307" s="2">
        <v>0</v>
      </c>
      <c r="V307" s="2">
        <v>4990.49</v>
      </c>
      <c r="W307" s="2">
        <v>2854.02</v>
      </c>
      <c r="X307" s="2">
        <v>2136.4699999999998</v>
      </c>
      <c r="Y307" s="2">
        <v>0</v>
      </c>
      <c r="Z307" s="2">
        <v>0</v>
      </c>
      <c r="AA307" s="2">
        <v>4990.49</v>
      </c>
      <c r="AB307" s="2">
        <v>31254373</v>
      </c>
      <c r="AC307" s="2">
        <v>21512116</v>
      </c>
      <c r="AD307" s="2">
        <v>0</v>
      </c>
      <c r="AE307" s="2">
        <v>0</v>
      </c>
      <c r="AF307" s="2">
        <v>52766489</v>
      </c>
      <c r="AG307" s="2">
        <v>0.5867</v>
      </c>
      <c r="AH307" s="2">
        <v>0.2</v>
      </c>
      <c r="AI307" s="2">
        <v>3667388</v>
      </c>
      <c r="AJ307" s="2">
        <v>2524232</v>
      </c>
      <c r="AK307" s="2">
        <v>0</v>
      </c>
      <c r="AL307" s="2">
        <v>0</v>
      </c>
      <c r="AM307" s="2">
        <v>6191620</v>
      </c>
      <c r="AN307" s="2">
        <v>0.5867</v>
      </c>
      <c r="AO307" s="2">
        <v>3.6700000000000003E-2</v>
      </c>
      <c r="AP307" s="2">
        <v>0.65</v>
      </c>
      <c r="AQ307" s="2">
        <v>745573</v>
      </c>
      <c r="AR307" s="2">
        <v>513172</v>
      </c>
      <c r="AS307" s="2">
        <v>0</v>
      </c>
      <c r="AT307" s="2">
        <v>0</v>
      </c>
      <c r="AU307" s="2">
        <v>1258745</v>
      </c>
      <c r="AV307" s="2">
        <v>60216854</v>
      </c>
      <c r="AW307" s="2">
        <v>0</v>
      </c>
      <c r="AX307" s="2">
        <v>272819</v>
      </c>
      <c r="AY307" s="2">
        <v>577344</v>
      </c>
      <c r="AZ307" s="2">
        <v>624802</v>
      </c>
      <c r="BA307" s="2">
        <v>0</v>
      </c>
      <c r="BB307" s="2">
        <v>0</v>
      </c>
      <c r="BC307" s="2">
        <v>0</v>
      </c>
      <c r="BD307" s="2">
        <v>2813</v>
      </c>
      <c r="BE307" s="2">
        <v>3044</v>
      </c>
      <c r="BF307" s="2">
        <v>243.2</v>
      </c>
      <c r="BG307" s="2">
        <v>740301</v>
      </c>
      <c r="BH307" s="2">
        <v>1637922</v>
      </c>
      <c r="BI307" s="2">
        <v>61854776</v>
      </c>
      <c r="BJ307" s="2">
        <v>0</v>
      </c>
      <c r="BK307" s="2">
        <v>61854776</v>
      </c>
      <c r="BL307" s="2">
        <v>17983288</v>
      </c>
      <c r="BM307" s="2">
        <v>43871488</v>
      </c>
      <c r="BN307" s="2">
        <v>15655859</v>
      </c>
      <c r="BO307" s="2">
        <v>28215629</v>
      </c>
      <c r="BP307" s="2">
        <v>5040.17</v>
      </c>
      <c r="BQ307" s="2">
        <v>4990.49</v>
      </c>
      <c r="BR307" s="2">
        <v>25152918</v>
      </c>
      <c r="BS307" s="2">
        <v>0</v>
      </c>
      <c r="BT307" s="2">
        <v>0</v>
      </c>
      <c r="BU307" s="2">
        <v>17983288</v>
      </c>
      <c r="BV307" s="2">
        <v>15655859</v>
      </c>
      <c r="BW307" s="2">
        <v>0</v>
      </c>
      <c r="BX307" s="2">
        <v>5340474</v>
      </c>
      <c r="BY307" s="2">
        <v>5340474</v>
      </c>
      <c r="BZ307" s="2">
        <v>0</v>
      </c>
      <c r="CA307" s="2">
        <v>28215629</v>
      </c>
      <c r="CB307" s="2" t="b">
        <v>0</v>
      </c>
      <c r="CC307" s="2">
        <v>0</v>
      </c>
      <c r="CD307" s="2">
        <v>12497.23</v>
      </c>
      <c r="CE307" s="2">
        <v>11490.69</v>
      </c>
      <c r="CF307" s="2">
        <v>11830.77</v>
      </c>
      <c r="CG307" s="2">
        <v>14067.51</v>
      </c>
      <c r="CH307" s="4">
        <v>45327.530462962961</v>
      </c>
      <c r="CI307" s="4">
        <v>73415</v>
      </c>
    </row>
    <row r="308" spans="1:87" x14ac:dyDescent="0.35">
      <c r="A308" s="5">
        <v>375</v>
      </c>
      <c r="B308" s="3" t="s">
        <v>506</v>
      </c>
      <c r="C308" s="3" t="s">
        <v>627</v>
      </c>
      <c r="D308" s="2" t="s">
        <v>628</v>
      </c>
      <c r="E308" s="2">
        <v>9166</v>
      </c>
      <c r="F308" s="2">
        <v>9304</v>
      </c>
      <c r="G308" s="2">
        <v>9580</v>
      </c>
      <c r="H308" s="2">
        <v>11102</v>
      </c>
      <c r="I308" s="2">
        <v>1.0822000000000001</v>
      </c>
      <c r="J308" s="2">
        <v>9919</v>
      </c>
      <c r="K308" s="2">
        <v>10069</v>
      </c>
      <c r="L308" s="2">
        <v>10367</v>
      </c>
      <c r="M308" s="2">
        <v>12015</v>
      </c>
      <c r="N308" s="2">
        <v>1.1040000000000001</v>
      </c>
      <c r="O308" s="2">
        <v>1.026</v>
      </c>
      <c r="P308" s="2">
        <v>10951</v>
      </c>
      <c r="Q308" s="2">
        <v>12327</v>
      </c>
      <c r="R308" s="2">
        <v>1347.81</v>
      </c>
      <c r="S308" s="2">
        <v>1128.1500000000001</v>
      </c>
      <c r="T308" s="2">
        <v>830.63</v>
      </c>
      <c r="U308" s="2">
        <v>1896.91</v>
      </c>
      <c r="V308" s="2">
        <v>5203.5</v>
      </c>
      <c r="W308" s="2">
        <v>1347.81</v>
      </c>
      <c r="X308" s="2">
        <v>1128.1500000000001</v>
      </c>
      <c r="Y308" s="2">
        <v>830.63</v>
      </c>
      <c r="Z308" s="2">
        <v>1896.91</v>
      </c>
      <c r="AA308" s="2">
        <v>5203.5</v>
      </c>
      <c r="AB308" s="2">
        <v>14759867</v>
      </c>
      <c r="AC308" s="2">
        <v>11359342</v>
      </c>
      <c r="AD308" s="2">
        <v>8611141</v>
      </c>
      <c r="AE308" s="2">
        <v>23383210</v>
      </c>
      <c r="AF308" s="2">
        <v>58113560</v>
      </c>
      <c r="AG308" s="2">
        <v>0.48370000000000002</v>
      </c>
      <c r="AH308" s="2">
        <v>0.2</v>
      </c>
      <c r="AI308" s="2">
        <v>1427870</v>
      </c>
      <c r="AJ308" s="2">
        <v>1098903</v>
      </c>
      <c r="AK308" s="2">
        <v>833042</v>
      </c>
      <c r="AL308" s="2">
        <v>2262092</v>
      </c>
      <c r="AM308" s="2">
        <v>5621907</v>
      </c>
      <c r="AN308" s="2">
        <v>0.48370000000000002</v>
      </c>
      <c r="AO308" s="2">
        <v>0</v>
      </c>
      <c r="AP308" s="2">
        <v>0.65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63735467</v>
      </c>
      <c r="AW308" s="2">
        <v>0</v>
      </c>
      <c r="AX308" s="2">
        <v>333368</v>
      </c>
      <c r="AY308" s="2">
        <v>205828</v>
      </c>
      <c r="AZ308" s="2">
        <v>222747</v>
      </c>
      <c r="BA308" s="2">
        <v>0</v>
      </c>
      <c r="BB308" s="2">
        <v>0</v>
      </c>
      <c r="BC308" s="2">
        <v>0</v>
      </c>
      <c r="BD308" s="2">
        <v>2813</v>
      </c>
      <c r="BE308" s="2">
        <v>3044</v>
      </c>
      <c r="BF308" s="2">
        <v>104.93</v>
      </c>
      <c r="BG308" s="2">
        <v>319407</v>
      </c>
      <c r="BH308" s="2">
        <v>875522</v>
      </c>
      <c r="BI308" s="2">
        <v>64610989</v>
      </c>
      <c r="BJ308" s="2">
        <v>0</v>
      </c>
      <c r="BK308" s="2">
        <v>64610989</v>
      </c>
      <c r="BL308" s="2">
        <v>15830330</v>
      </c>
      <c r="BM308" s="2">
        <v>48780659</v>
      </c>
      <c r="BN308" s="2">
        <v>17863380</v>
      </c>
      <c r="BO308" s="2">
        <v>30917279</v>
      </c>
      <c r="BP308" s="2">
        <v>5264.43</v>
      </c>
      <c r="BQ308" s="2">
        <v>5203.5</v>
      </c>
      <c r="BR308" s="2">
        <v>27393462</v>
      </c>
      <c r="BS308" s="2">
        <v>0</v>
      </c>
      <c r="BT308" s="2">
        <v>0</v>
      </c>
      <c r="BU308" s="2">
        <v>15830330</v>
      </c>
      <c r="BV308" s="2">
        <v>17863380</v>
      </c>
      <c r="BW308" s="2">
        <v>0</v>
      </c>
      <c r="BX308" s="2">
        <v>4513578</v>
      </c>
      <c r="BY308" s="2">
        <v>4513578</v>
      </c>
      <c r="BZ308" s="2">
        <v>0</v>
      </c>
      <c r="CA308" s="2">
        <v>30917279</v>
      </c>
      <c r="CB308" s="2" t="b">
        <v>0</v>
      </c>
      <c r="CC308" s="2">
        <v>0</v>
      </c>
      <c r="CD308" s="2">
        <v>12010.4</v>
      </c>
      <c r="CE308" s="2">
        <v>11043.08</v>
      </c>
      <c r="CF308" s="2">
        <v>11369.9</v>
      </c>
      <c r="CG308" s="2">
        <v>13519.51</v>
      </c>
      <c r="CH308" s="4">
        <v>45327.530474537038</v>
      </c>
      <c r="CI308" s="4">
        <v>73415</v>
      </c>
    </row>
    <row r="309" spans="1:87" x14ac:dyDescent="0.35">
      <c r="A309" s="5">
        <v>376</v>
      </c>
      <c r="B309" s="3" t="s">
        <v>506</v>
      </c>
      <c r="C309" s="3" t="s">
        <v>629</v>
      </c>
      <c r="D309" s="2" t="s">
        <v>630</v>
      </c>
      <c r="E309" s="2">
        <v>9166</v>
      </c>
      <c r="F309" s="2">
        <v>9304</v>
      </c>
      <c r="G309" s="2">
        <v>9580</v>
      </c>
      <c r="H309" s="2">
        <v>11102</v>
      </c>
      <c r="I309" s="2">
        <v>1.0822000000000001</v>
      </c>
      <c r="J309" s="2">
        <v>9919</v>
      </c>
      <c r="K309" s="2">
        <v>10069</v>
      </c>
      <c r="L309" s="2">
        <v>10367</v>
      </c>
      <c r="M309" s="2">
        <v>12015</v>
      </c>
      <c r="N309" s="2">
        <v>1.1040000000000001</v>
      </c>
      <c r="O309" s="2">
        <v>1.026</v>
      </c>
      <c r="P309" s="2">
        <v>10951</v>
      </c>
      <c r="Q309" s="2">
        <v>12327</v>
      </c>
      <c r="R309" s="2">
        <v>5989.74</v>
      </c>
      <c r="S309" s="2">
        <v>4659.71</v>
      </c>
      <c r="T309" s="2">
        <v>3283.24</v>
      </c>
      <c r="U309" s="2">
        <v>7347.28</v>
      </c>
      <c r="V309" s="2">
        <v>21279.97</v>
      </c>
      <c r="W309" s="2">
        <v>5989.74</v>
      </c>
      <c r="X309" s="2">
        <v>4659.71</v>
      </c>
      <c r="Y309" s="2">
        <v>3283.24</v>
      </c>
      <c r="Z309" s="2">
        <v>7347.28</v>
      </c>
      <c r="AA309" s="2">
        <v>21279.97</v>
      </c>
      <c r="AB309" s="2">
        <v>65593643</v>
      </c>
      <c r="AC309" s="2">
        <v>46918620</v>
      </c>
      <c r="AD309" s="2">
        <v>34037349</v>
      </c>
      <c r="AE309" s="2">
        <v>90569921</v>
      </c>
      <c r="AF309" s="2">
        <v>237119533</v>
      </c>
      <c r="AG309" s="2">
        <v>0.37969999999999998</v>
      </c>
      <c r="AH309" s="2">
        <v>0.2</v>
      </c>
      <c r="AI309" s="2">
        <v>4981181</v>
      </c>
      <c r="AJ309" s="2">
        <v>3563000</v>
      </c>
      <c r="AK309" s="2">
        <v>2584796</v>
      </c>
      <c r="AL309" s="2">
        <v>6877880</v>
      </c>
      <c r="AM309" s="2">
        <v>18006857</v>
      </c>
      <c r="AN309" s="2">
        <v>0.37969999999999998</v>
      </c>
      <c r="AO309" s="2">
        <v>0</v>
      </c>
      <c r="AP309" s="2">
        <v>0.65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255126390</v>
      </c>
      <c r="AW309" s="2">
        <v>0</v>
      </c>
      <c r="AX309" s="2">
        <v>796628</v>
      </c>
      <c r="AY309" s="2">
        <v>1258570</v>
      </c>
      <c r="AZ309" s="2">
        <v>1362024</v>
      </c>
      <c r="BA309" s="2">
        <v>0</v>
      </c>
      <c r="BB309" s="2">
        <v>0</v>
      </c>
      <c r="BC309" s="2">
        <v>0</v>
      </c>
      <c r="BD309" s="2">
        <v>2813</v>
      </c>
      <c r="BE309" s="2">
        <v>3044</v>
      </c>
      <c r="BF309" s="2">
        <v>608.92999999999995</v>
      </c>
      <c r="BG309" s="2">
        <v>1853583</v>
      </c>
      <c r="BH309" s="2">
        <v>4012235</v>
      </c>
      <c r="BI309" s="2">
        <v>259138625</v>
      </c>
      <c r="BJ309" s="2">
        <v>0</v>
      </c>
      <c r="BK309" s="2">
        <v>259138625</v>
      </c>
      <c r="BL309" s="2">
        <v>92463414</v>
      </c>
      <c r="BM309" s="2">
        <v>166675211</v>
      </c>
      <c r="BN309" s="2">
        <v>57566546</v>
      </c>
      <c r="BO309" s="2">
        <v>109108665</v>
      </c>
      <c r="BP309" s="2">
        <v>5271.67</v>
      </c>
      <c r="BQ309" s="2">
        <v>21279.97</v>
      </c>
      <c r="BR309" s="2">
        <v>112180979</v>
      </c>
      <c r="BS309" s="2">
        <v>0</v>
      </c>
      <c r="BT309" s="2">
        <v>0</v>
      </c>
      <c r="BU309" s="2">
        <v>92463414</v>
      </c>
      <c r="BV309" s="2">
        <v>57566546</v>
      </c>
      <c r="BW309" s="2">
        <v>0</v>
      </c>
      <c r="BX309" s="2">
        <v>27426165</v>
      </c>
      <c r="BY309" s="2">
        <v>27426165</v>
      </c>
      <c r="BZ309" s="2">
        <v>0</v>
      </c>
      <c r="CA309" s="2">
        <v>109108665</v>
      </c>
      <c r="CB309" s="2" t="b">
        <v>0</v>
      </c>
      <c r="CC309" s="2">
        <v>0</v>
      </c>
      <c r="CD309" s="2">
        <v>11782.62</v>
      </c>
      <c r="CE309" s="2">
        <v>10833.64</v>
      </c>
      <c r="CF309" s="2">
        <v>11154.27</v>
      </c>
      <c r="CG309" s="2">
        <v>13263.11</v>
      </c>
      <c r="CH309" s="4">
        <v>45327.530474537038</v>
      </c>
      <c r="CI309" s="4">
        <v>73415</v>
      </c>
    </row>
    <row r="310" spans="1:87" x14ac:dyDescent="0.35">
      <c r="A310" s="5">
        <v>377</v>
      </c>
      <c r="B310" s="3" t="s">
        <v>506</v>
      </c>
      <c r="C310" s="3" t="s">
        <v>631</v>
      </c>
      <c r="D310" s="2" t="s">
        <v>632</v>
      </c>
      <c r="E310" s="2">
        <v>9166</v>
      </c>
      <c r="F310" s="2">
        <v>9304</v>
      </c>
      <c r="G310" s="2">
        <v>9580</v>
      </c>
      <c r="H310" s="2">
        <v>11102</v>
      </c>
      <c r="I310" s="2">
        <v>1.0822000000000001</v>
      </c>
      <c r="J310" s="2">
        <v>9919</v>
      </c>
      <c r="K310" s="2">
        <v>10069</v>
      </c>
      <c r="L310" s="2">
        <v>10367</v>
      </c>
      <c r="M310" s="2">
        <v>12015</v>
      </c>
      <c r="N310" s="2">
        <v>1.1040000000000001</v>
      </c>
      <c r="O310" s="2">
        <v>1.026</v>
      </c>
      <c r="P310" s="2">
        <v>10951</v>
      </c>
      <c r="Q310" s="2">
        <v>12327</v>
      </c>
      <c r="R310" s="2">
        <v>369.7</v>
      </c>
      <c r="S310" s="2">
        <v>286.63</v>
      </c>
      <c r="T310" s="2">
        <v>240.24</v>
      </c>
      <c r="U310" s="2">
        <v>0</v>
      </c>
      <c r="V310" s="2">
        <v>896.57</v>
      </c>
      <c r="W310" s="2">
        <v>369.7</v>
      </c>
      <c r="X310" s="2">
        <v>286.63</v>
      </c>
      <c r="Y310" s="2">
        <v>240.24</v>
      </c>
      <c r="Z310" s="2">
        <v>0</v>
      </c>
      <c r="AA310" s="2">
        <v>896.57</v>
      </c>
      <c r="AB310" s="2">
        <v>4048585</v>
      </c>
      <c r="AC310" s="2">
        <v>2886077</v>
      </c>
      <c r="AD310" s="2">
        <v>2490568</v>
      </c>
      <c r="AE310" s="2">
        <v>0</v>
      </c>
      <c r="AF310" s="2">
        <v>9425230</v>
      </c>
      <c r="AG310" s="2">
        <v>0.80549999999999999</v>
      </c>
      <c r="AH310" s="2">
        <v>0.2</v>
      </c>
      <c r="AI310" s="2">
        <v>652227</v>
      </c>
      <c r="AJ310" s="2">
        <v>464947</v>
      </c>
      <c r="AK310" s="2">
        <v>401231</v>
      </c>
      <c r="AL310" s="2">
        <v>0</v>
      </c>
      <c r="AM310" s="2">
        <v>1518405</v>
      </c>
      <c r="AN310" s="2">
        <v>0.80549999999999999</v>
      </c>
      <c r="AO310" s="2">
        <v>0.2555</v>
      </c>
      <c r="AP310" s="2">
        <v>0.65</v>
      </c>
      <c r="AQ310" s="2">
        <v>672369</v>
      </c>
      <c r="AR310" s="2">
        <v>479305</v>
      </c>
      <c r="AS310" s="2">
        <v>413621</v>
      </c>
      <c r="AT310" s="2">
        <v>0</v>
      </c>
      <c r="AU310" s="2">
        <v>1565295</v>
      </c>
      <c r="AV310" s="2">
        <v>12508930</v>
      </c>
      <c r="AW310" s="2">
        <v>0</v>
      </c>
      <c r="AX310" s="2">
        <v>32902</v>
      </c>
      <c r="AY310" s="2">
        <v>23756</v>
      </c>
      <c r="AZ310" s="2">
        <v>25709</v>
      </c>
      <c r="BA310" s="2">
        <v>0</v>
      </c>
      <c r="BB310" s="2">
        <v>0</v>
      </c>
      <c r="BC310" s="2">
        <v>0</v>
      </c>
      <c r="BD310" s="2">
        <v>2813</v>
      </c>
      <c r="BE310" s="2">
        <v>3044</v>
      </c>
      <c r="BF310" s="2">
        <v>28.84</v>
      </c>
      <c r="BG310" s="2">
        <v>87789</v>
      </c>
      <c r="BH310" s="2">
        <v>146400</v>
      </c>
      <c r="BI310" s="2">
        <v>12655330</v>
      </c>
      <c r="BJ310" s="2">
        <v>0</v>
      </c>
      <c r="BK310" s="2">
        <v>12655330</v>
      </c>
      <c r="BL310" s="2">
        <v>1623756</v>
      </c>
      <c r="BM310" s="2">
        <v>11031574</v>
      </c>
      <c r="BN310" s="2">
        <v>2968620</v>
      </c>
      <c r="BO310" s="2">
        <v>8062954</v>
      </c>
      <c r="BP310" s="2">
        <v>5077.55</v>
      </c>
      <c r="BQ310" s="2">
        <v>896.57</v>
      </c>
      <c r="BR310" s="2">
        <v>4552379</v>
      </c>
      <c r="BS310" s="2">
        <v>0</v>
      </c>
      <c r="BT310" s="2">
        <v>0</v>
      </c>
      <c r="BU310" s="2">
        <v>1623756</v>
      </c>
      <c r="BV310" s="2">
        <v>2968620</v>
      </c>
      <c r="BW310" s="2">
        <v>0</v>
      </c>
      <c r="BX310" s="2">
        <v>1056880</v>
      </c>
      <c r="BY310" s="2">
        <v>1056880</v>
      </c>
      <c r="BZ310" s="2">
        <v>0</v>
      </c>
      <c r="CA310" s="2">
        <v>8062954</v>
      </c>
      <c r="CB310" s="2" t="b">
        <v>0</v>
      </c>
      <c r="CC310" s="2">
        <v>0</v>
      </c>
      <c r="CD310" s="2">
        <v>14533.89</v>
      </c>
      <c r="CE310" s="2">
        <v>13363.33</v>
      </c>
      <c r="CF310" s="2">
        <v>13758.82</v>
      </c>
      <c r="CG310" s="2">
        <v>16360.09</v>
      </c>
      <c r="CH310" s="4">
        <v>45327.530497685184</v>
      </c>
      <c r="CI310" s="4">
        <v>73415</v>
      </c>
    </row>
    <row r="311" spans="1:87" x14ac:dyDescent="0.35">
      <c r="A311" s="5">
        <v>378</v>
      </c>
      <c r="B311" s="3" t="s">
        <v>506</v>
      </c>
      <c r="C311" s="3" t="s">
        <v>633</v>
      </c>
      <c r="D311" s="2" t="s">
        <v>634</v>
      </c>
      <c r="E311" s="2">
        <v>9166</v>
      </c>
      <c r="F311" s="2">
        <v>9304</v>
      </c>
      <c r="G311" s="2">
        <v>9580</v>
      </c>
      <c r="H311" s="2">
        <v>11102</v>
      </c>
      <c r="I311" s="2">
        <v>1.0822000000000001</v>
      </c>
      <c r="J311" s="2">
        <v>9919</v>
      </c>
      <c r="K311" s="2">
        <v>10069</v>
      </c>
      <c r="L311" s="2">
        <v>10367</v>
      </c>
      <c r="M311" s="2">
        <v>12015</v>
      </c>
      <c r="N311" s="2">
        <v>1.1040000000000001</v>
      </c>
      <c r="O311" s="2">
        <v>1.026</v>
      </c>
      <c r="P311" s="2">
        <v>10951</v>
      </c>
      <c r="Q311" s="2">
        <v>12327</v>
      </c>
      <c r="R311" s="2">
        <v>2038.6</v>
      </c>
      <c r="S311" s="2">
        <v>1578.35</v>
      </c>
      <c r="T311" s="2">
        <v>1184.79</v>
      </c>
      <c r="U311" s="2">
        <v>3034.99</v>
      </c>
      <c r="V311" s="2">
        <v>7836.73</v>
      </c>
      <c r="W311" s="2">
        <v>2038.6</v>
      </c>
      <c r="X311" s="2">
        <v>1578.35</v>
      </c>
      <c r="Y311" s="2">
        <v>1184.79</v>
      </c>
      <c r="Z311" s="2">
        <v>3034.99</v>
      </c>
      <c r="AA311" s="2">
        <v>7836.73</v>
      </c>
      <c r="AB311" s="2">
        <v>22324709</v>
      </c>
      <c r="AC311" s="2">
        <v>15892406</v>
      </c>
      <c r="AD311" s="2">
        <v>12282718</v>
      </c>
      <c r="AE311" s="2">
        <v>37412322</v>
      </c>
      <c r="AF311" s="2">
        <v>87912155</v>
      </c>
      <c r="AG311" s="2">
        <v>0.72019999999999995</v>
      </c>
      <c r="AH311" s="2">
        <v>0.2</v>
      </c>
      <c r="AI311" s="2">
        <v>3215651</v>
      </c>
      <c r="AJ311" s="2">
        <v>2289142</v>
      </c>
      <c r="AK311" s="2">
        <v>1769203</v>
      </c>
      <c r="AL311" s="2">
        <v>5388871</v>
      </c>
      <c r="AM311" s="2">
        <v>12662867</v>
      </c>
      <c r="AN311" s="2">
        <v>0.72019999999999995</v>
      </c>
      <c r="AO311" s="2">
        <v>0.17019999999999999</v>
      </c>
      <c r="AP311" s="2">
        <v>0.65</v>
      </c>
      <c r="AQ311" s="2">
        <v>2469783</v>
      </c>
      <c r="AR311" s="2">
        <v>1758177</v>
      </c>
      <c r="AS311" s="2">
        <v>1358837</v>
      </c>
      <c r="AT311" s="2">
        <v>4138925</v>
      </c>
      <c r="AU311" s="2">
        <v>9725722</v>
      </c>
      <c r="AV311" s="2">
        <v>110300744</v>
      </c>
      <c r="AW311" s="2">
        <v>0</v>
      </c>
      <c r="AX311" s="2">
        <v>421175</v>
      </c>
      <c r="AY311" s="2">
        <v>557260</v>
      </c>
      <c r="AZ311" s="2">
        <v>603067</v>
      </c>
      <c r="BA311" s="2">
        <v>0</v>
      </c>
      <c r="BB311" s="2">
        <v>0</v>
      </c>
      <c r="BC311" s="2">
        <v>0</v>
      </c>
      <c r="BD311" s="2">
        <v>2813</v>
      </c>
      <c r="BE311" s="2">
        <v>3044</v>
      </c>
      <c r="BF311" s="2">
        <v>161.72999999999999</v>
      </c>
      <c r="BG311" s="2">
        <v>492306</v>
      </c>
      <c r="BH311" s="2">
        <v>1516548</v>
      </c>
      <c r="BI311" s="2">
        <v>111817292</v>
      </c>
      <c r="BJ311" s="2">
        <v>0</v>
      </c>
      <c r="BK311" s="2">
        <v>111817292</v>
      </c>
      <c r="BL311" s="2">
        <v>13003308</v>
      </c>
      <c r="BM311" s="2">
        <v>98813984</v>
      </c>
      <c r="BN311" s="2">
        <v>27246929</v>
      </c>
      <c r="BO311" s="2">
        <v>71567055</v>
      </c>
      <c r="BP311" s="2">
        <v>5331.69</v>
      </c>
      <c r="BQ311" s="2">
        <v>7836.73</v>
      </c>
      <c r="BR311" s="2">
        <v>41783015</v>
      </c>
      <c r="BS311" s="2">
        <v>0</v>
      </c>
      <c r="BT311" s="2">
        <v>0</v>
      </c>
      <c r="BU311" s="2">
        <v>13003308</v>
      </c>
      <c r="BV311" s="2">
        <v>27246929</v>
      </c>
      <c r="BW311" s="2">
        <v>1532778</v>
      </c>
      <c r="BX311" s="2">
        <v>11058707</v>
      </c>
      <c r="BY311" s="2">
        <v>12591485</v>
      </c>
      <c r="BZ311" s="2">
        <v>0</v>
      </c>
      <c r="CA311" s="2">
        <v>71567055</v>
      </c>
      <c r="CB311" s="2" t="b">
        <v>0</v>
      </c>
      <c r="CC311" s="2">
        <v>0</v>
      </c>
      <c r="CD311" s="2">
        <v>13739.89</v>
      </c>
      <c r="CE311" s="2">
        <v>12633.27</v>
      </c>
      <c r="CF311" s="2">
        <v>13007.16</v>
      </c>
      <c r="CG311" s="2">
        <v>15466.32</v>
      </c>
      <c r="CH311" s="4">
        <v>45327.53052083333</v>
      </c>
      <c r="CI311" s="4">
        <v>73415</v>
      </c>
    </row>
    <row r="312" spans="1:87" x14ac:dyDescent="0.35">
      <c r="A312" s="5">
        <v>379</v>
      </c>
      <c r="B312" s="3" t="s">
        <v>506</v>
      </c>
      <c r="C312" s="3" t="s">
        <v>635</v>
      </c>
      <c r="D312" s="2" t="s">
        <v>636</v>
      </c>
      <c r="E312" s="2">
        <v>9166</v>
      </c>
      <c r="F312" s="2">
        <v>9304</v>
      </c>
      <c r="G312" s="2">
        <v>9580</v>
      </c>
      <c r="H312" s="2">
        <v>11102</v>
      </c>
      <c r="I312" s="2">
        <v>1.0822000000000001</v>
      </c>
      <c r="J312" s="2">
        <v>9919</v>
      </c>
      <c r="K312" s="2">
        <v>10069</v>
      </c>
      <c r="L312" s="2">
        <v>10367</v>
      </c>
      <c r="M312" s="2">
        <v>12015</v>
      </c>
      <c r="N312" s="2">
        <v>1.1040000000000001</v>
      </c>
      <c r="O312" s="2">
        <v>1.026</v>
      </c>
      <c r="P312" s="2">
        <v>10951</v>
      </c>
      <c r="Q312" s="2">
        <v>12327</v>
      </c>
      <c r="R312" s="2">
        <v>3656.27</v>
      </c>
      <c r="S312" s="2">
        <v>3004.71</v>
      </c>
      <c r="T312" s="2">
        <v>2003.42</v>
      </c>
      <c r="U312" s="2">
        <v>0</v>
      </c>
      <c r="V312" s="2">
        <v>8664.4</v>
      </c>
      <c r="W312" s="2">
        <v>3656.27</v>
      </c>
      <c r="X312" s="2">
        <v>3004.71</v>
      </c>
      <c r="Y312" s="2">
        <v>2003.42</v>
      </c>
      <c r="Z312" s="2">
        <v>0</v>
      </c>
      <c r="AA312" s="2">
        <v>8664.4</v>
      </c>
      <c r="AB312" s="2">
        <v>40039813</v>
      </c>
      <c r="AC312" s="2">
        <v>30254425</v>
      </c>
      <c r="AD312" s="2">
        <v>20769455</v>
      </c>
      <c r="AE312" s="2">
        <v>0</v>
      </c>
      <c r="AF312" s="2">
        <v>91063693</v>
      </c>
      <c r="AG312" s="2">
        <v>0.5796</v>
      </c>
      <c r="AH312" s="2">
        <v>0.2</v>
      </c>
      <c r="AI312" s="2">
        <v>4641415</v>
      </c>
      <c r="AJ312" s="2">
        <v>3507093</v>
      </c>
      <c r="AK312" s="2">
        <v>2407595</v>
      </c>
      <c r="AL312" s="2">
        <v>0</v>
      </c>
      <c r="AM312" s="2">
        <v>10556103</v>
      </c>
      <c r="AN312" s="2">
        <v>0.5796</v>
      </c>
      <c r="AO312" s="2">
        <v>2.9600000000000001E-2</v>
      </c>
      <c r="AP312" s="2">
        <v>0.65</v>
      </c>
      <c r="AQ312" s="2">
        <v>770366</v>
      </c>
      <c r="AR312" s="2">
        <v>582095</v>
      </c>
      <c r="AS312" s="2">
        <v>399604</v>
      </c>
      <c r="AT312" s="2">
        <v>0</v>
      </c>
      <c r="AU312" s="2">
        <v>1752065</v>
      </c>
      <c r="AV312" s="2">
        <v>103371861</v>
      </c>
      <c r="AW312" s="2">
        <v>0</v>
      </c>
      <c r="AX312" s="2">
        <v>359928</v>
      </c>
      <c r="AY312" s="2">
        <v>491083</v>
      </c>
      <c r="AZ312" s="2">
        <v>531450</v>
      </c>
      <c r="BA312" s="2">
        <v>0</v>
      </c>
      <c r="BB312" s="2">
        <v>0</v>
      </c>
      <c r="BC312" s="2">
        <v>0</v>
      </c>
      <c r="BD312" s="2">
        <v>2813</v>
      </c>
      <c r="BE312" s="2">
        <v>3044</v>
      </c>
      <c r="BF312" s="2">
        <v>267.06</v>
      </c>
      <c r="BG312" s="2">
        <v>812931</v>
      </c>
      <c r="BH312" s="2">
        <v>1704309</v>
      </c>
      <c r="BI312" s="2">
        <v>105076170</v>
      </c>
      <c r="BJ312" s="2">
        <v>0</v>
      </c>
      <c r="BK312" s="2">
        <v>105076170</v>
      </c>
      <c r="BL312" s="2">
        <v>16010534</v>
      </c>
      <c r="BM312" s="2">
        <v>89065636</v>
      </c>
      <c r="BN312" s="2">
        <v>28769216</v>
      </c>
      <c r="BO312" s="2">
        <v>60296420</v>
      </c>
      <c r="BP312" s="2">
        <v>5091.8100000000004</v>
      </c>
      <c r="BQ312" s="2">
        <v>8664.4</v>
      </c>
      <c r="BR312" s="2">
        <v>44117479</v>
      </c>
      <c r="BS312" s="2">
        <v>0</v>
      </c>
      <c r="BT312" s="2">
        <v>0</v>
      </c>
      <c r="BU312" s="2">
        <v>16010534</v>
      </c>
      <c r="BV312" s="2">
        <v>28769216</v>
      </c>
      <c r="BW312" s="2">
        <v>0</v>
      </c>
      <c r="BX312" s="2">
        <v>3709998</v>
      </c>
      <c r="BY312" s="2">
        <v>3709998</v>
      </c>
      <c r="BZ312" s="2">
        <v>0</v>
      </c>
      <c r="CA312" s="2">
        <v>60296420</v>
      </c>
      <c r="CB312" s="2" t="b">
        <v>0</v>
      </c>
      <c r="CC312" s="2">
        <v>0</v>
      </c>
      <c r="CD312" s="2">
        <v>12431.14</v>
      </c>
      <c r="CE312" s="2">
        <v>11429.93</v>
      </c>
      <c r="CF312" s="2">
        <v>11768.2</v>
      </c>
      <c r="CG312" s="2">
        <v>13993.12</v>
      </c>
      <c r="CH312" s="4">
        <v>45327.53052083333</v>
      </c>
      <c r="CI312" s="4">
        <v>73415</v>
      </c>
    </row>
    <row r="313" spans="1:87" x14ac:dyDescent="0.35">
      <c r="A313" s="5">
        <v>380</v>
      </c>
      <c r="B313" s="3" t="s">
        <v>506</v>
      </c>
      <c r="C313" s="3" t="s">
        <v>637</v>
      </c>
      <c r="D313" s="2" t="s">
        <v>638</v>
      </c>
      <c r="E313" s="2">
        <v>9166</v>
      </c>
      <c r="F313" s="2">
        <v>9304</v>
      </c>
      <c r="G313" s="2">
        <v>9580</v>
      </c>
      <c r="H313" s="2">
        <v>11102</v>
      </c>
      <c r="I313" s="2">
        <v>1.0822000000000001</v>
      </c>
      <c r="J313" s="2">
        <v>9919</v>
      </c>
      <c r="K313" s="2">
        <v>10069</v>
      </c>
      <c r="L313" s="2">
        <v>10367</v>
      </c>
      <c r="M313" s="2">
        <v>12015</v>
      </c>
      <c r="N313" s="2">
        <v>1.1040000000000001</v>
      </c>
      <c r="O313" s="2">
        <v>1.026</v>
      </c>
      <c r="P313" s="2">
        <v>10951</v>
      </c>
      <c r="Q313" s="2">
        <v>12327</v>
      </c>
      <c r="R313" s="2">
        <v>2372.21</v>
      </c>
      <c r="S313" s="2">
        <v>1777.89</v>
      </c>
      <c r="T313" s="2">
        <v>1214.76</v>
      </c>
      <c r="U313" s="2">
        <v>0</v>
      </c>
      <c r="V313" s="2">
        <v>5364.86</v>
      </c>
      <c r="W313" s="2">
        <v>2372.21</v>
      </c>
      <c r="X313" s="2">
        <v>1777.89</v>
      </c>
      <c r="Y313" s="2">
        <v>1214.76</v>
      </c>
      <c r="Z313" s="2">
        <v>0</v>
      </c>
      <c r="AA313" s="2">
        <v>5364.86</v>
      </c>
      <c r="AB313" s="2">
        <v>25978072</v>
      </c>
      <c r="AC313" s="2">
        <v>17901574</v>
      </c>
      <c r="AD313" s="2">
        <v>12593417</v>
      </c>
      <c r="AE313" s="2">
        <v>0</v>
      </c>
      <c r="AF313" s="2">
        <v>56473063</v>
      </c>
      <c r="AG313" s="2">
        <v>0.75949999999999995</v>
      </c>
      <c r="AH313" s="2">
        <v>0.2</v>
      </c>
      <c r="AI313" s="2">
        <v>3946069</v>
      </c>
      <c r="AJ313" s="2">
        <v>2719249</v>
      </c>
      <c r="AK313" s="2">
        <v>1912940</v>
      </c>
      <c r="AL313" s="2">
        <v>0</v>
      </c>
      <c r="AM313" s="2">
        <v>8578258</v>
      </c>
      <c r="AN313" s="2">
        <v>0.75949999999999995</v>
      </c>
      <c r="AO313" s="2">
        <v>0.20949999999999999</v>
      </c>
      <c r="AP313" s="2">
        <v>0.65</v>
      </c>
      <c r="AQ313" s="2">
        <v>3537564</v>
      </c>
      <c r="AR313" s="2">
        <v>2437747</v>
      </c>
      <c r="AS313" s="2">
        <v>1714909</v>
      </c>
      <c r="AT313" s="2">
        <v>0</v>
      </c>
      <c r="AU313" s="2">
        <v>7690220</v>
      </c>
      <c r="AV313" s="2">
        <v>72741541</v>
      </c>
      <c r="AW313" s="2">
        <v>0</v>
      </c>
      <c r="AX313" s="2">
        <v>307501</v>
      </c>
      <c r="AY313" s="2">
        <v>464239</v>
      </c>
      <c r="AZ313" s="2">
        <v>502399</v>
      </c>
      <c r="BA313" s="2">
        <v>0</v>
      </c>
      <c r="BB313" s="2">
        <v>0</v>
      </c>
      <c r="BC313" s="2">
        <v>0</v>
      </c>
      <c r="BD313" s="2">
        <v>2813</v>
      </c>
      <c r="BE313" s="2">
        <v>3044</v>
      </c>
      <c r="BF313" s="2">
        <v>175.92</v>
      </c>
      <c r="BG313" s="2">
        <v>535500</v>
      </c>
      <c r="BH313" s="2">
        <v>1345400</v>
      </c>
      <c r="BI313" s="2">
        <v>74086941</v>
      </c>
      <c r="BJ313" s="2">
        <v>0</v>
      </c>
      <c r="BK313" s="2">
        <v>74086941</v>
      </c>
      <c r="BL313" s="2">
        <v>14182605</v>
      </c>
      <c r="BM313" s="2">
        <v>59904336</v>
      </c>
      <c r="BN313" s="2">
        <v>17798431</v>
      </c>
      <c r="BO313" s="2">
        <v>42105905</v>
      </c>
      <c r="BP313" s="2">
        <v>5087.55</v>
      </c>
      <c r="BQ313" s="2">
        <v>5364.86</v>
      </c>
      <c r="BR313" s="2">
        <v>27293993</v>
      </c>
      <c r="BS313" s="2">
        <v>0</v>
      </c>
      <c r="BT313" s="2">
        <v>0</v>
      </c>
      <c r="BU313" s="2">
        <v>14182605</v>
      </c>
      <c r="BV313" s="2">
        <v>17798431</v>
      </c>
      <c r="BW313" s="2">
        <v>0</v>
      </c>
      <c r="BX313" s="2">
        <v>5384554</v>
      </c>
      <c r="BY313" s="2">
        <v>5384554</v>
      </c>
      <c r="BZ313" s="2">
        <v>0</v>
      </c>
      <c r="CA313" s="2">
        <v>42105905</v>
      </c>
      <c r="CB313" s="2" t="b">
        <v>0</v>
      </c>
      <c r="CC313" s="2">
        <v>0</v>
      </c>
      <c r="CD313" s="2">
        <v>14105.71</v>
      </c>
      <c r="CE313" s="2">
        <v>12969.63</v>
      </c>
      <c r="CF313" s="2">
        <v>13353.47</v>
      </c>
      <c r="CG313" s="2">
        <v>15878.1</v>
      </c>
      <c r="CH313" s="4">
        <v>45327.530532407407</v>
      </c>
      <c r="CI313" s="4">
        <v>73415</v>
      </c>
    </row>
    <row r="314" spans="1:87" x14ac:dyDescent="0.35">
      <c r="A314" s="5">
        <v>381</v>
      </c>
      <c r="B314" s="3" t="s">
        <v>506</v>
      </c>
      <c r="C314" s="3" t="s">
        <v>639</v>
      </c>
      <c r="D314" s="2" t="s">
        <v>640</v>
      </c>
      <c r="E314" s="2">
        <v>9166</v>
      </c>
      <c r="F314" s="2">
        <v>9304</v>
      </c>
      <c r="G314" s="2">
        <v>9580</v>
      </c>
      <c r="H314" s="2">
        <v>11102</v>
      </c>
      <c r="I314" s="2">
        <v>1.0822000000000001</v>
      </c>
      <c r="J314" s="2">
        <v>9919</v>
      </c>
      <c r="K314" s="2">
        <v>10069</v>
      </c>
      <c r="L314" s="2">
        <v>10367</v>
      </c>
      <c r="M314" s="2">
        <v>12015</v>
      </c>
      <c r="N314" s="2">
        <v>1.1040000000000001</v>
      </c>
      <c r="O314" s="2">
        <v>1.026</v>
      </c>
      <c r="P314" s="2">
        <v>10951</v>
      </c>
      <c r="Q314" s="2">
        <v>12327</v>
      </c>
      <c r="R314" s="2">
        <v>0</v>
      </c>
      <c r="S314" s="2">
        <v>0</v>
      </c>
      <c r="T314" s="2">
        <v>0</v>
      </c>
      <c r="U314" s="2">
        <v>10327.92</v>
      </c>
      <c r="V314" s="2">
        <v>10327.92</v>
      </c>
      <c r="W314" s="2">
        <v>0</v>
      </c>
      <c r="X314" s="2">
        <v>0</v>
      </c>
      <c r="Y314" s="2">
        <v>0</v>
      </c>
      <c r="Z314" s="2">
        <v>10327.92</v>
      </c>
      <c r="AA314" s="2">
        <v>10327.92</v>
      </c>
      <c r="AB314" s="2">
        <v>0</v>
      </c>
      <c r="AC314" s="2">
        <v>0</v>
      </c>
      <c r="AD314" s="2">
        <v>0</v>
      </c>
      <c r="AE314" s="2">
        <v>127312270</v>
      </c>
      <c r="AF314" s="2">
        <v>127312270</v>
      </c>
      <c r="AG314" s="2">
        <v>0.77959999999999996</v>
      </c>
      <c r="AH314" s="2">
        <v>0.2</v>
      </c>
      <c r="AI314" s="2">
        <v>0</v>
      </c>
      <c r="AJ314" s="2">
        <v>0</v>
      </c>
      <c r="AK314" s="2">
        <v>0</v>
      </c>
      <c r="AL314" s="2">
        <v>19850529</v>
      </c>
      <c r="AM314" s="2">
        <v>19850529</v>
      </c>
      <c r="AN314" s="2">
        <v>0.77959999999999996</v>
      </c>
      <c r="AO314" s="2">
        <v>0.2296</v>
      </c>
      <c r="AP314" s="2">
        <v>0.65</v>
      </c>
      <c r="AQ314" s="2">
        <v>0</v>
      </c>
      <c r="AR314" s="2">
        <v>0</v>
      </c>
      <c r="AS314" s="2">
        <v>0</v>
      </c>
      <c r="AT314" s="2">
        <v>19000083</v>
      </c>
      <c r="AU314" s="2">
        <v>19000083</v>
      </c>
      <c r="AV314" s="2">
        <v>166162882</v>
      </c>
      <c r="AW314" s="2">
        <v>0</v>
      </c>
      <c r="AX314" s="2">
        <v>755211</v>
      </c>
      <c r="AY314" s="2">
        <v>675549</v>
      </c>
      <c r="AZ314" s="2">
        <v>731079</v>
      </c>
      <c r="BA314" s="2">
        <v>0</v>
      </c>
      <c r="BB314" s="2">
        <v>0</v>
      </c>
      <c r="BC314" s="2">
        <v>0</v>
      </c>
      <c r="BD314" s="2">
        <v>2813</v>
      </c>
      <c r="BE314" s="2">
        <v>3044</v>
      </c>
      <c r="BF314" s="2">
        <v>0</v>
      </c>
      <c r="BG314" s="2">
        <v>0</v>
      </c>
      <c r="BH314" s="2">
        <v>1486290</v>
      </c>
      <c r="BI314" s="2">
        <v>167649172</v>
      </c>
      <c r="BJ314" s="2">
        <v>0</v>
      </c>
      <c r="BK314" s="2">
        <v>167649172</v>
      </c>
      <c r="BL314" s="2">
        <v>37750757</v>
      </c>
      <c r="BM314" s="2">
        <v>129898415</v>
      </c>
      <c r="BN314" s="2">
        <v>41819082</v>
      </c>
      <c r="BO314" s="2">
        <v>88079333</v>
      </c>
      <c r="BP314" s="2">
        <v>6209.37</v>
      </c>
      <c r="BQ314" s="2">
        <v>10327.92</v>
      </c>
      <c r="BR314" s="2">
        <v>64129877</v>
      </c>
      <c r="BS314" s="2">
        <v>0</v>
      </c>
      <c r="BT314" s="2">
        <v>0</v>
      </c>
      <c r="BU314" s="2">
        <v>37750757</v>
      </c>
      <c r="BV314" s="2">
        <v>41819082</v>
      </c>
      <c r="BW314" s="2">
        <v>0</v>
      </c>
      <c r="BX314" s="2">
        <v>16575141</v>
      </c>
      <c r="BY314" s="2">
        <v>16575141</v>
      </c>
      <c r="BZ314" s="2">
        <v>0</v>
      </c>
      <c r="CA314" s="2">
        <v>88079333</v>
      </c>
      <c r="CB314" s="2" t="b">
        <v>0</v>
      </c>
      <c r="CC314" s="2">
        <v>0</v>
      </c>
      <c r="CD314" s="2">
        <v>14292.81</v>
      </c>
      <c r="CE314" s="2">
        <v>13141.66</v>
      </c>
      <c r="CF314" s="2">
        <v>13530.59</v>
      </c>
      <c r="CG314" s="2">
        <v>16088.71</v>
      </c>
      <c r="CH314" s="4">
        <v>45327.530532407407</v>
      </c>
      <c r="CI314" s="4">
        <v>73415</v>
      </c>
    </row>
    <row r="315" spans="1:87" x14ac:dyDescent="0.35">
      <c r="A315" s="5">
        <v>382</v>
      </c>
      <c r="B315" s="3" t="s">
        <v>506</v>
      </c>
      <c r="C315" s="3" t="s">
        <v>641</v>
      </c>
      <c r="D315" s="2" t="s">
        <v>642</v>
      </c>
      <c r="E315" s="2">
        <v>9166</v>
      </c>
      <c r="F315" s="2">
        <v>9304</v>
      </c>
      <c r="G315" s="2">
        <v>9580</v>
      </c>
      <c r="H315" s="2">
        <v>11102</v>
      </c>
      <c r="I315" s="2">
        <v>1.0822000000000001</v>
      </c>
      <c r="J315" s="2">
        <v>9919</v>
      </c>
      <c r="K315" s="2">
        <v>10069</v>
      </c>
      <c r="L315" s="2">
        <v>10367</v>
      </c>
      <c r="M315" s="2">
        <v>12015</v>
      </c>
      <c r="N315" s="2">
        <v>1.1040000000000001</v>
      </c>
      <c r="O315" s="2">
        <v>1.026</v>
      </c>
      <c r="P315" s="2">
        <v>10951</v>
      </c>
      <c r="Q315" s="2">
        <v>12327</v>
      </c>
      <c r="R315" s="2">
        <v>0</v>
      </c>
      <c r="S315" s="2">
        <v>0</v>
      </c>
      <c r="T315" s="2">
        <v>6110.01</v>
      </c>
      <c r="U315" s="2">
        <v>14332.95</v>
      </c>
      <c r="V315" s="2">
        <v>20442.96</v>
      </c>
      <c r="W315" s="2">
        <v>0</v>
      </c>
      <c r="X315" s="2">
        <v>0</v>
      </c>
      <c r="Y315" s="2">
        <v>6110.01</v>
      </c>
      <c r="Z315" s="2">
        <v>14332.95</v>
      </c>
      <c r="AA315" s="2">
        <v>20442.96</v>
      </c>
      <c r="AB315" s="2">
        <v>0</v>
      </c>
      <c r="AC315" s="2">
        <v>0</v>
      </c>
      <c r="AD315" s="2">
        <v>63342474</v>
      </c>
      <c r="AE315" s="2">
        <v>176682275</v>
      </c>
      <c r="AF315" s="2">
        <v>240024749</v>
      </c>
      <c r="AG315" s="2">
        <v>0.28149999999999997</v>
      </c>
      <c r="AH315" s="2">
        <v>0.2</v>
      </c>
      <c r="AI315" s="2">
        <v>0</v>
      </c>
      <c r="AJ315" s="2">
        <v>0</v>
      </c>
      <c r="AK315" s="2">
        <v>3566181</v>
      </c>
      <c r="AL315" s="2">
        <v>9947212</v>
      </c>
      <c r="AM315" s="2">
        <v>13513393</v>
      </c>
      <c r="AN315" s="2">
        <v>0.28149999999999997</v>
      </c>
      <c r="AO315" s="2">
        <v>0</v>
      </c>
      <c r="AP315" s="2">
        <v>0.65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253538142</v>
      </c>
      <c r="AW315" s="2">
        <v>0</v>
      </c>
      <c r="AX315" s="2">
        <v>728640</v>
      </c>
      <c r="AY315" s="2">
        <v>1060364</v>
      </c>
      <c r="AZ315" s="2">
        <v>1147526</v>
      </c>
      <c r="BA315" s="2">
        <v>0</v>
      </c>
      <c r="BB315" s="2">
        <v>0</v>
      </c>
      <c r="BC315" s="2">
        <v>0</v>
      </c>
      <c r="BD315" s="2">
        <v>2813</v>
      </c>
      <c r="BE315" s="2">
        <v>3044</v>
      </c>
      <c r="BF315" s="2">
        <v>0</v>
      </c>
      <c r="BG315" s="2">
        <v>0</v>
      </c>
      <c r="BH315" s="2">
        <v>1876166</v>
      </c>
      <c r="BI315" s="2">
        <v>255414308</v>
      </c>
      <c r="BJ315" s="2">
        <v>0</v>
      </c>
      <c r="BK315" s="2">
        <v>255414308</v>
      </c>
      <c r="BL315" s="2">
        <v>57446386</v>
      </c>
      <c r="BM315" s="2">
        <v>197967922</v>
      </c>
      <c r="BN315" s="2">
        <v>80529820</v>
      </c>
      <c r="BO315" s="2">
        <v>117438102</v>
      </c>
      <c r="BP315" s="2">
        <v>6040.82</v>
      </c>
      <c r="BQ315" s="2">
        <v>20442.96</v>
      </c>
      <c r="BR315" s="2">
        <v>123492242</v>
      </c>
      <c r="BS315" s="2">
        <v>0</v>
      </c>
      <c r="BT315" s="2">
        <v>0</v>
      </c>
      <c r="BU315" s="2">
        <v>57446386</v>
      </c>
      <c r="BV315" s="2">
        <v>80529820</v>
      </c>
      <c r="BW315" s="2">
        <v>0</v>
      </c>
      <c r="BX315" s="2">
        <v>13328792</v>
      </c>
      <c r="BY315" s="2">
        <v>13328792</v>
      </c>
      <c r="BZ315" s="2">
        <v>0</v>
      </c>
      <c r="CA315" s="2">
        <v>117438102</v>
      </c>
      <c r="CB315" s="2" t="b">
        <v>0</v>
      </c>
      <c r="CC315" s="2">
        <v>0</v>
      </c>
      <c r="CD315" s="2">
        <v>11567.54</v>
      </c>
      <c r="CE315" s="2">
        <v>10635.88</v>
      </c>
      <c r="CF315" s="2">
        <v>10950.66</v>
      </c>
      <c r="CG315" s="2">
        <v>13021.01</v>
      </c>
      <c r="CH315" s="4">
        <v>45327.530532407407</v>
      </c>
      <c r="CI315" s="4">
        <v>73415</v>
      </c>
    </row>
    <row r="316" spans="1:87" x14ac:dyDescent="0.35">
      <c r="A316" s="5">
        <v>383</v>
      </c>
      <c r="B316" s="3" t="s">
        <v>506</v>
      </c>
      <c r="C316" s="3" t="s">
        <v>643</v>
      </c>
      <c r="D316" s="2" t="s">
        <v>644</v>
      </c>
      <c r="E316" s="2">
        <v>9166</v>
      </c>
      <c r="F316" s="2">
        <v>9304</v>
      </c>
      <c r="G316" s="2">
        <v>9580</v>
      </c>
      <c r="H316" s="2">
        <v>11102</v>
      </c>
      <c r="I316" s="2">
        <v>1.0822000000000001</v>
      </c>
      <c r="J316" s="2">
        <v>9919</v>
      </c>
      <c r="K316" s="2">
        <v>10069</v>
      </c>
      <c r="L316" s="2">
        <v>10367</v>
      </c>
      <c r="M316" s="2">
        <v>12015</v>
      </c>
      <c r="N316" s="2">
        <v>1.1040000000000001</v>
      </c>
      <c r="O316" s="2">
        <v>1.026</v>
      </c>
      <c r="P316" s="2">
        <v>10951</v>
      </c>
      <c r="Q316" s="2">
        <v>12327</v>
      </c>
      <c r="R316" s="2">
        <v>500.62</v>
      </c>
      <c r="S316" s="2">
        <v>386.59</v>
      </c>
      <c r="T316" s="2">
        <v>260.05</v>
      </c>
      <c r="U316" s="2">
        <v>0</v>
      </c>
      <c r="V316" s="2">
        <v>1147.26</v>
      </c>
      <c r="W316" s="2">
        <v>500.62</v>
      </c>
      <c r="X316" s="2">
        <v>386.59</v>
      </c>
      <c r="Y316" s="2">
        <v>260.05</v>
      </c>
      <c r="Z316" s="2">
        <v>0</v>
      </c>
      <c r="AA316" s="2">
        <v>1147.26</v>
      </c>
      <c r="AB316" s="2">
        <v>5482290</v>
      </c>
      <c r="AC316" s="2">
        <v>3892575</v>
      </c>
      <c r="AD316" s="2">
        <v>2695938</v>
      </c>
      <c r="AE316" s="2">
        <v>0</v>
      </c>
      <c r="AF316" s="2">
        <v>12070803</v>
      </c>
      <c r="AG316" s="2">
        <v>0.96989999999999998</v>
      </c>
      <c r="AH316" s="2">
        <v>0.2</v>
      </c>
      <c r="AI316" s="2">
        <v>1063455</v>
      </c>
      <c r="AJ316" s="2">
        <v>755082</v>
      </c>
      <c r="AK316" s="2">
        <v>522958</v>
      </c>
      <c r="AL316" s="2">
        <v>0</v>
      </c>
      <c r="AM316" s="2">
        <v>2341495</v>
      </c>
      <c r="AN316" s="2">
        <v>0.96989999999999998</v>
      </c>
      <c r="AO316" s="2">
        <v>0.4199</v>
      </c>
      <c r="AP316" s="2">
        <v>0.65</v>
      </c>
      <c r="AQ316" s="2">
        <v>1496309</v>
      </c>
      <c r="AR316" s="2">
        <v>1062420</v>
      </c>
      <c r="AS316" s="2">
        <v>735816</v>
      </c>
      <c r="AT316" s="2">
        <v>0</v>
      </c>
      <c r="AU316" s="2">
        <v>3294545</v>
      </c>
      <c r="AV316" s="2">
        <v>17706843</v>
      </c>
      <c r="AW316" s="2">
        <v>0</v>
      </c>
      <c r="AX316" s="2">
        <v>0</v>
      </c>
      <c r="AY316" s="2">
        <v>348353</v>
      </c>
      <c r="AZ316" s="2">
        <v>376988</v>
      </c>
      <c r="BA316" s="2">
        <v>0</v>
      </c>
      <c r="BB316" s="2">
        <v>0</v>
      </c>
      <c r="BC316" s="2">
        <v>0</v>
      </c>
      <c r="BD316" s="2">
        <v>2813</v>
      </c>
      <c r="BE316" s="2">
        <v>3044</v>
      </c>
      <c r="BF316" s="2">
        <v>44.12</v>
      </c>
      <c r="BG316" s="2">
        <v>134301</v>
      </c>
      <c r="BH316" s="2">
        <v>511289</v>
      </c>
      <c r="BI316" s="2">
        <v>18218132</v>
      </c>
      <c r="BJ316" s="2">
        <v>0</v>
      </c>
      <c r="BK316" s="2">
        <v>18218132</v>
      </c>
      <c r="BL316" s="2">
        <v>2126923</v>
      </c>
      <c r="BM316" s="2">
        <v>16091209</v>
      </c>
      <c r="BN316" s="2">
        <v>4059081</v>
      </c>
      <c r="BO316" s="2">
        <v>12032128</v>
      </c>
      <c r="BP316" s="2">
        <v>5425.62</v>
      </c>
      <c r="BQ316" s="2">
        <v>1147.26</v>
      </c>
      <c r="BR316" s="2">
        <v>6224597</v>
      </c>
      <c r="BS316" s="2">
        <v>0</v>
      </c>
      <c r="BT316" s="2">
        <v>0</v>
      </c>
      <c r="BU316" s="2">
        <v>2126923</v>
      </c>
      <c r="BV316" s="2">
        <v>4059081</v>
      </c>
      <c r="BW316" s="2">
        <v>38593</v>
      </c>
      <c r="BX316" s="2">
        <v>1783307</v>
      </c>
      <c r="BY316" s="2">
        <v>1821900</v>
      </c>
      <c r="BZ316" s="2">
        <v>0</v>
      </c>
      <c r="CA316" s="2">
        <v>12032128</v>
      </c>
      <c r="CB316" s="2" t="b">
        <v>0</v>
      </c>
      <c r="CC316" s="2">
        <v>0</v>
      </c>
      <c r="CD316" s="2">
        <v>16064.19</v>
      </c>
      <c r="CE316" s="2">
        <v>14770.37</v>
      </c>
      <c r="CF316" s="2">
        <v>15207.51</v>
      </c>
      <c r="CG316" s="2">
        <v>18082.66</v>
      </c>
      <c r="CH316" s="4">
        <v>45327.530532407407</v>
      </c>
      <c r="CI316" s="4">
        <v>73415</v>
      </c>
    </row>
    <row r="317" spans="1:87" x14ac:dyDescent="0.35">
      <c r="A317" s="5">
        <v>385</v>
      </c>
      <c r="B317" s="3" t="s">
        <v>506</v>
      </c>
      <c r="C317" s="3" t="s">
        <v>645</v>
      </c>
      <c r="D317" s="2" t="s">
        <v>646</v>
      </c>
      <c r="E317" s="2">
        <v>9166</v>
      </c>
      <c r="F317" s="2">
        <v>9304</v>
      </c>
      <c r="G317" s="2">
        <v>9580</v>
      </c>
      <c r="H317" s="2">
        <v>11102</v>
      </c>
      <c r="I317" s="2">
        <v>1.0822000000000001</v>
      </c>
      <c r="J317" s="2">
        <v>9919</v>
      </c>
      <c r="K317" s="2">
        <v>10069</v>
      </c>
      <c r="L317" s="2">
        <v>10367</v>
      </c>
      <c r="M317" s="2">
        <v>12015</v>
      </c>
      <c r="N317" s="2">
        <v>1.1040000000000001</v>
      </c>
      <c r="O317" s="2">
        <v>1.026</v>
      </c>
      <c r="P317" s="2">
        <v>10951</v>
      </c>
      <c r="Q317" s="2">
        <v>12327</v>
      </c>
      <c r="R317" s="2">
        <v>5516.93</v>
      </c>
      <c r="S317" s="2">
        <v>4473.87</v>
      </c>
      <c r="T317" s="2">
        <v>2856.75</v>
      </c>
      <c r="U317" s="2">
        <v>4689.01</v>
      </c>
      <c r="V317" s="2">
        <v>17536.560000000001</v>
      </c>
      <c r="W317" s="2">
        <v>5516.93</v>
      </c>
      <c r="X317" s="2">
        <v>4473.87</v>
      </c>
      <c r="Y317" s="2">
        <v>2856.75</v>
      </c>
      <c r="Z317" s="2">
        <v>4689.01</v>
      </c>
      <c r="AA317" s="2">
        <v>17536.560000000001</v>
      </c>
      <c r="AB317" s="2">
        <v>60415900</v>
      </c>
      <c r="AC317" s="2">
        <v>45047397</v>
      </c>
      <c r="AD317" s="2">
        <v>29615927</v>
      </c>
      <c r="AE317" s="2">
        <v>57801426</v>
      </c>
      <c r="AF317" s="2">
        <v>192880650</v>
      </c>
      <c r="AG317" s="2">
        <v>0.93189999999999995</v>
      </c>
      <c r="AH317" s="2">
        <v>0.2</v>
      </c>
      <c r="AI317" s="2">
        <v>11260316</v>
      </c>
      <c r="AJ317" s="2">
        <v>8395934</v>
      </c>
      <c r="AK317" s="2">
        <v>5519817</v>
      </c>
      <c r="AL317" s="2">
        <v>10773030</v>
      </c>
      <c r="AM317" s="2">
        <v>35949097</v>
      </c>
      <c r="AN317" s="2">
        <v>0.93189999999999995</v>
      </c>
      <c r="AO317" s="2">
        <v>0.38190000000000002</v>
      </c>
      <c r="AP317" s="2">
        <v>0.65</v>
      </c>
      <c r="AQ317" s="2">
        <v>14997341</v>
      </c>
      <c r="AR317" s="2">
        <v>11182341</v>
      </c>
      <c r="AS317" s="2">
        <v>7351710</v>
      </c>
      <c r="AT317" s="2">
        <v>14348337</v>
      </c>
      <c r="AU317" s="2">
        <v>47879729</v>
      </c>
      <c r="AV317" s="2">
        <v>276709476</v>
      </c>
      <c r="AW317" s="2">
        <v>0</v>
      </c>
      <c r="AX317" s="2">
        <v>4971844</v>
      </c>
      <c r="AY317" s="2">
        <v>2898531</v>
      </c>
      <c r="AZ317" s="2">
        <v>3136790</v>
      </c>
      <c r="BA317" s="2">
        <v>0</v>
      </c>
      <c r="BB317" s="2">
        <v>0</v>
      </c>
      <c r="BC317" s="2">
        <v>0</v>
      </c>
      <c r="BD317" s="2">
        <v>2813</v>
      </c>
      <c r="BE317" s="2">
        <v>3044</v>
      </c>
      <c r="BF317" s="2">
        <v>251.89</v>
      </c>
      <c r="BG317" s="2">
        <v>766753</v>
      </c>
      <c r="BH317" s="2">
        <v>8875387</v>
      </c>
      <c r="BI317" s="2">
        <v>285584863</v>
      </c>
      <c r="BJ317" s="2">
        <v>0</v>
      </c>
      <c r="BK317" s="2">
        <v>285584863</v>
      </c>
      <c r="BL317" s="2">
        <v>39660739</v>
      </c>
      <c r="BM317" s="2">
        <v>245924124</v>
      </c>
      <c r="BN317" s="2">
        <v>61080294</v>
      </c>
      <c r="BO317" s="2">
        <v>184843830</v>
      </c>
      <c r="BP317" s="2">
        <v>5341.21</v>
      </c>
      <c r="BQ317" s="2">
        <v>17536.560000000001</v>
      </c>
      <c r="BR317" s="2">
        <v>93666450</v>
      </c>
      <c r="BS317" s="2">
        <v>0</v>
      </c>
      <c r="BT317" s="2">
        <v>0</v>
      </c>
      <c r="BU317" s="2">
        <v>39660739</v>
      </c>
      <c r="BV317" s="2">
        <v>61080294</v>
      </c>
      <c r="BW317" s="2">
        <v>0</v>
      </c>
      <c r="BX317" s="2">
        <v>39482208</v>
      </c>
      <c r="BY317" s="2">
        <v>39482208</v>
      </c>
      <c r="BZ317" s="2">
        <v>0</v>
      </c>
      <c r="CA317" s="2">
        <v>184843830</v>
      </c>
      <c r="CB317" s="2" t="b">
        <v>0</v>
      </c>
      <c r="CC317" s="2">
        <v>0</v>
      </c>
      <c r="CD317" s="2">
        <v>15710.47</v>
      </c>
      <c r="CE317" s="2">
        <v>14445.14</v>
      </c>
      <c r="CF317" s="2">
        <v>14872.65</v>
      </c>
      <c r="CG317" s="2">
        <v>17684.5</v>
      </c>
      <c r="CH317" s="4">
        <v>45327.529976851853</v>
      </c>
      <c r="CI317" s="4">
        <v>73415</v>
      </c>
    </row>
    <row r="318" spans="1:87" x14ac:dyDescent="0.35">
      <c r="A318" s="5">
        <v>386</v>
      </c>
      <c r="B318" s="3" t="s">
        <v>506</v>
      </c>
      <c r="C318" s="3" t="s">
        <v>647</v>
      </c>
      <c r="D318" s="2" t="s">
        <v>648</v>
      </c>
      <c r="E318" s="2">
        <v>9166</v>
      </c>
      <c r="F318" s="2">
        <v>9304</v>
      </c>
      <c r="G318" s="2">
        <v>9580</v>
      </c>
      <c r="H318" s="2">
        <v>11102</v>
      </c>
      <c r="I318" s="2">
        <v>1.0822000000000001</v>
      </c>
      <c r="J318" s="2">
        <v>9919</v>
      </c>
      <c r="K318" s="2">
        <v>10069</v>
      </c>
      <c r="L318" s="2">
        <v>10367</v>
      </c>
      <c r="M318" s="2">
        <v>12015</v>
      </c>
      <c r="N318" s="2">
        <v>1.1040000000000001</v>
      </c>
      <c r="O318" s="2">
        <v>1.026</v>
      </c>
      <c r="P318" s="2">
        <v>10951</v>
      </c>
      <c r="Q318" s="2">
        <v>12327</v>
      </c>
      <c r="R318" s="2">
        <v>4825.1499999999996</v>
      </c>
      <c r="S318" s="2">
        <v>3679.83</v>
      </c>
      <c r="T318" s="2">
        <v>2457.67</v>
      </c>
      <c r="U318" s="2">
        <v>5060.1099999999997</v>
      </c>
      <c r="V318" s="2">
        <v>16022.76</v>
      </c>
      <c r="W318" s="2">
        <v>4825.1499999999996</v>
      </c>
      <c r="X318" s="2">
        <v>3679.83</v>
      </c>
      <c r="Y318" s="2">
        <v>2457.67</v>
      </c>
      <c r="Z318" s="2">
        <v>5060.1099999999997</v>
      </c>
      <c r="AA318" s="2">
        <v>16022.76</v>
      </c>
      <c r="AB318" s="2">
        <v>52840218</v>
      </c>
      <c r="AC318" s="2">
        <v>37052208</v>
      </c>
      <c r="AD318" s="2">
        <v>25478665</v>
      </c>
      <c r="AE318" s="2">
        <v>62375976</v>
      </c>
      <c r="AF318" s="2">
        <v>177747067</v>
      </c>
      <c r="AG318" s="2">
        <v>0.76890000000000003</v>
      </c>
      <c r="AH318" s="2">
        <v>0.2</v>
      </c>
      <c r="AI318" s="2">
        <v>8125769</v>
      </c>
      <c r="AJ318" s="2">
        <v>5697889</v>
      </c>
      <c r="AK318" s="2">
        <v>3918109</v>
      </c>
      <c r="AL318" s="2">
        <v>9592178</v>
      </c>
      <c r="AM318" s="2">
        <v>27333945</v>
      </c>
      <c r="AN318" s="2">
        <v>0.76890000000000003</v>
      </c>
      <c r="AO318" s="2">
        <v>0.21890000000000001</v>
      </c>
      <c r="AP318" s="2">
        <v>0.65</v>
      </c>
      <c r="AQ318" s="2">
        <v>7518370</v>
      </c>
      <c r="AR318" s="2">
        <v>5271973</v>
      </c>
      <c r="AS318" s="2">
        <v>3625232</v>
      </c>
      <c r="AT318" s="2">
        <v>8875166</v>
      </c>
      <c r="AU318" s="2">
        <v>25290741</v>
      </c>
      <c r="AV318" s="2">
        <v>230371753</v>
      </c>
      <c r="AW318" s="2">
        <v>0</v>
      </c>
      <c r="AX318" s="2">
        <v>1636421</v>
      </c>
      <c r="AY318" s="2">
        <v>1562393</v>
      </c>
      <c r="AZ318" s="2">
        <v>1690822</v>
      </c>
      <c r="BA318" s="2">
        <v>0</v>
      </c>
      <c r="BB318" s="2">
        <v>0</v>
      </c>
      <c r="BC318" s="2">
        <v>0</v>
      </c>
      <c r="BD318" s="2">
        <v>2813</v>
      </c>
      <c r="BE318" s="2">
        <v>3044</v>
      </c>
      <c r="BF318" s="2">
        <v>314.16000000000003</v>
      </c>
      <c r="BG318" s="2">
        <v>956303</v>
      </c>
      <c r="BH318" s="2">
        <v>4283546</v>
      </c>
      <c r="BI318" s="2">
        <v>234655299</v>
      </c>
      <c r="BJ318" s="2">
        <v>0</v>
      </c>
      <c r="BK318" s="2">
        <v>234655299</v>
      </c>
      <c r="BL318" s="2">
        <v>42761800</v>
      </c>
      <c r="BM318" s="2">
        <v>191893499</v>
      </c>
      <c r="BN318" s="2">
        <v>55153225</v>
      </c>
      <c r="BO318" s="2">
        <v>136740274</v>
      </c>
      <c r="BP318" s="2">
        <v>5278.58</v>
      </c>
      <c r="BQ318" s="2">
        <v>16022.76</v>
      </c>
      <c r="BR318" s="2">
        <v>84577420</v>
      </c>
      <c r="BS318" s="2">
        <v>0</v>
      </c>
      <c r="BT318" s="2">
        <v>0</v>
      </c>
      <c r="BU318" s="2">
        <v>42761800</v>
      </c>
      <c r="BV318" s="2">
        <v>55153225</v>
      </c>
      <c r="BW318" s="2">
        <v>0</v>
      </c>
      <c r="BX318" s="2">
        <v>40876857</v>
      </c>
      <c r="BY318" s="2">
        <v>40876857</v>
      </c>
      <c r="BZ318" s="2">
        <v>0</v>
      </c>
      <c r="CA318" s="2">
        <v>136740274</v>
      </c>
      <c r="CB318" s="2" t="b">
        <v>0</v>
      </c>
      <c r="CC318" s="2">
        <v>0</v>
      </c>
      <c r="CD318" s="2">
        <v>14193.21</v>
      </c>
      <c r="CE318" s="2">
        <v>13050.08</v>
      </c>
      <c r="CF318" s="2">
        <v>13436.31</v>
      </c>
      <c r="CG318" s="2">
        <v>15976.59</v>
      </c>
      <c r="CH318" s="4">
        <v>45327.530092592591</v>
      </c>
      <c r="CI318" s="4">
        <v>73415</v>
      </c>
    </row>
    <row r="319" spans="1:87" x14ac:dyDescent="0.35">
      <c r="A319" s="5">
        <v>387</v>
      </c>
      <c r="B319" s="3" t="s">
        <v>506</v>
      </c>
      <c r="C319" s="3" t="s">
        <v>649</v>
      </c>
      <c r="D319" s="2" t="s">
        <v>650</v>
      </c>
      <c r="E319" s="2">
        <v>9166</v>
      </c>
      <c r="F319" s="2">
        <v>9304</v>
      </c>
      <c r="G319" s="2">
        <v>9580</v>
      </c>
      <c r="H319" s="2">
        <v>11102</v>
      </c>
      <c r="I319" s="2">
        <v>1.0822000000000001</v>
      </c>
      <c r="J319" s="2">
        <v>9919</v>
      </c>
      <c r="K319" s="2">
        <v>10069</v>
      </c>
      <c r="L319" s="2">
        <v>10367</v>
      </c>
      <c r="M319" s="2">
        <v>12015</v>
      </c>
      <c r="N319" s="2">
        <v>1.1040000000000001</v>
      </c>
      <c r="O319" s="2">
        <v>1.026</v>
      </c>
      <c r="P319" s="2">
        <v>10951</v>
      </c>
      <c r="Q319" s="2">
        <v>12327</v>
      </c>
      <c r="R319" s="2">
        <v>3550.85</v>
      </c>
      <c r="S319" s="2">
        <v>2647.15</v>
      </c>
      <c r="T319" s="2">
        <v>1849.82</v>
      </c>
      <c r="U319" s="2">
        <v>3850.97</v>
      </c>
      <c r="V319" s="2">
        <v>11898.79</v>
      </c>
      <c r="W319" s="2">
        <v>3550.85</v>
      </c>
      <c r="X319" s="2">
        <v>2647.15</v>
      </c>
      <c r="Y319" s="2">
        <v>1849.82</v>
      </c>
      <c r="Z319" s="2">
        <v>3850.97</v>
      </c>
      <c r="AA319" s="2">
        <v>11898.79</v>
      </c>
      <c r="AB319" s="2">
        <v>38885358</v>
      </c>
      <c r="AC319" s="2">
        <v>26654153</v>
      </c>
      <c r="AD319" s="2">
        <v>19177084</v>
      </c>
      <c r="AE319" s="2">
        <v>47470907</v>
      </c>
      <c r="AF319" s="2">
        <v>132187502</v>
      </c>
      <c r="AG319" s="2">
        <v>0.80500000000000005</v>
      </c>
      <c r="AH319" s="2">
        <v>0.2</v>
      </c>
      <c r="AI319" s="2">
        <v>6260543</v>
      </c>
      <c r="AJ319" s="2">
        <v>4291319</v>
      </c>
      <c r="AK319" s="2">
        <v>3087511</v>
      </c>
      <c r="AL319" s="2">
        <v>7642816</v>
      </c>
      <c r="AM319" s="2">
        <v>21282189</v>
      </c>
      <c r="AN319" s="2">
        <v>0.80500000000000005</v>
      </c>
      <c r="AO319" s="2">
        <v>0.255</v>
      </c>
      <c r="AP319" s="2">
        <v>0.65</v>
      </c>
      <c r="AQ319" s="2">
        <v>6445248</v>
      </c>
      <c r="AR319" s="2">
        <v>4417926</v>
      </c>
      <c r="AS319" s="2">
        <v>3178602</v>
      </c>
      <c r="AT319" s="2">
        <v>7868303</v>
      </c>
      <c r="AU319" s="2">
        <v>21910079</v>
      </c>
      <c r="AV319" s="2">
        <v>175379770</v>
      </c>
      <c r="AW319" s="2">
        <v>0</v>
      </c>
      <c r="AX319" s="2">
        <v>944870</v>
      </c>
      <c r="AY319" s="2">
        <v>1310084</v>
      </c>
      <c r="AZ319" s="2">
        <v>1417773</v>
      </c>
      <c r="BA319" s="2">
        <v>0</v>
      </c>
      <c r="BB319" s="2">
        <v>0</v>
      </c>
      <c r="BC319" s="2">
        <v>0</v>
      </c>
      <c r="BD319" s="2">
        <v>2813</v>
      </c>
      <c r="BE319" s="2">
        <v>3044</v>
      </c>
      <c r="BF319" s="2">
        <v>292.33</v>
      </c>
      <c r="BG319" s="2">
        <v>889853</v>
      </c>
      <c r="BH319" s="2">
        <v>3252496</v>
      </c>
      <c r="BI319" s="2">
        <v>178632266</v>
      </c>
      <c r="BJ319" s="2">
        <v>0</v>
      </c>
      <c r="BK319" s="2">
        <v>178632266</v>
      </c>
      <c r="BL319" s="2">
        <v>32961053</v>
      </c>
      <c r="BM319" s="2">
        <v>145671213</v>
      </c>
      <c r="BN319" s="2">
        <v>40837623</v>
      </c>
      <c r="BO319" s="2">
        <v>104833590</v>
      </c>
      <c r="BP319" s="2">
        <v>5263.09</v>
      </c>
      <c r="BQ319" s="2">
        <v>11898.79</v>
      </c>
      <c r="BR319" s="2">
        <v>62624403</v>
      </c>
      <c r="BS319" s="2">
        <v>0</v>
      </c>
      <c r="BT319" s="2">
        <v>0</v>
      </c>
      <c r="BU319" s="2">
        <v>32961053</v>
      </c>
      <c r="BV319" s="2">
        <v>40837623</v>
      </c>
      <c r="BW319" s="2">
        <v>0</v>
      </c>
      <c r="BX319" s="2">
        <v>20149452</v>
      </c>
      <c r="BY319" s="2">
        <v>20149452</v>
      </c>
      <c r="BZ319" s="2">
        <v>0</v>
      </c>
      <c r="CA319" s="2">
        <v>104833590</v>
      </c>
      <c r="CB319" s="2" t="b">
        <v>0</v>
      </c>
      <c r="CC319" s="2">
        <v>0</v>
      </c>
      <c r="CD319" s="2">
        <v>14529.24</v>
      </c>
      <c r="CE319" s="2">
        <v>13359.05</v>
      </c>
      <c r="CF319" s="2">
        <v>13754.42</v>
      </c>
      <c r="CG319" s="2">
        <v>16354.85</v>
      </c>
      <c r="CH319" s="4">
        <v>45327.530370370368</v>
      </c>
      <c r="CI319" s="4">
        <v>73415</v>
      </c>
    </row>
    <row r="320" spans="1:87" x14ac:dyDescent="0.35">
      <c r="A320" s="5">
        <v>388</v>
      </c>
      <c r="B320" s="3" t="s">
        <v>506</v>
      </c>
      <c r="C320" s="3" t="s">
        <v>651</v>
      </c>
      <c r="D320" s="2" t="s">
        <v>652</v>
      </c>
      <c r="E320" s="2">
        <v>9166</v>
      </c>
      <c r="F320" s="2">
        <v>9304</v>
      </c>
      <c r="G320" s="2">
        <v>9580</v>
      </c>
      <c r="H320" s="2">
        <v>11102</v>
      </c>
      <c r="I320" s="2">
        <v>1.0822000000000001</v>
      </c>
      <c r="J320" s="2">
        <v>9919</v>
      </c>
      <c r="K320" s="2">
        <v>10069</v>
      </c>
      <c r="L320" s="2">
        <v>10367</v>
      </c>
      <c r="M320" s="2">
        <v>12015</v>
      </c>
      <c r="N320" s="2">
        <v>1.1040000000000001</v>
      </c>
      <c r="O320" s="2">
        <v>1.026</v>
      </c>
      <c r="P320" s="2">
        <v>10951</v>
      </c>
      <c r="Q320" s="2">
        <v>12327</v>
      </c>
      <c r="R320" s="2">
        <v>3539.12</v>
      </c>
      <c r="S320" s="2">
        <v>3138.15</v>
      </c>
      <c r="T320" s="2">
        <v>2144.39</v>
      </c>
      <c r="U320" s="2">
        <v>4558.21</v>
      </c>
      <c r="V320" s="2">
        <v>13379.87</v>
      </c>
      <c r="W320" s="2">
        <v>3539.12</v>
      </c>
      <c r="X320" s="2">
        <v>3138.15</v>
      </c>
      <c r="Y320" s="2">
        <v>2144.39</v>
      </c>
      <c r="Z320" s="2">
        <v>4558.21</v>
      </c>
      <c r="AA320" s="2">
        <v>13379.87</v>
      </c>
      <c r="AB320" s="2">
        <v>38756903</v>
      </c>
      <c r="AC320" s="2">
        <v>31598032</v>
      </c>
      <c r="AD320" s="2">
        <v>22230891</v>
      </c>
      <c r="AE320" s="2">
        <v>56189055</v>
      </c>
      <c r="AF320" s="2">
        <v>148774881</v>
      </c>
      <c r="AG320" s="2">
        <v>0.33860000000000001</v>
      </c>
      <c r="AH320" s="2">
        <v>0.2</v>
      </c>
      <c r="AI320" s="2">
        <v>2624617</v>
      </c>
      <c r="AJ320" s="2">
        <v>2139819</v>
      </c>
      <c r="AK320" s="2">
        <v>1505476</v>
      </c>
      <c r="AL320" s="2">
        <v>3805123</v>
      </c>
      <c r="AM320" s="2">
        <v>10075035</v>
      </c>
      <c r="AN320" s="2">
        <v>0.33860000000000001</v>
      </c>
      <c r="AO320" s="2">
        <v>0</v>
      </c>
      <c r="AP320" s="2">
        <v>0.65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158849916</v>
      </c>
      <c r="AW320" s="2">
        <v>0</v>
      </c>
      <c r="AX320" s="2">
        <v>920357</v>
      </c>
      <c r="AY320" s="2">
        <v>1018156</v>
      </c>
      <c r="AZ320" s="2">
        <v>1101848</v>
      </c>
      <c r="BA320" s="2">
        <v>0</v>
      </c>
      <c r="BB320" s="2">
        <v>0</v>
      </c>
      <c r="BC320" s="2">
        <v>0</v>
      </c>
      <c r="BD320" s="2">
        <v>2813</v>
      </c>
      <c r="BE320" s="2">
        <v>3044</v>
      </c>
      <c r="BF320" s="2">
        <v>225.2</v>
      </c>
      <c r="BG320" s="2">
        <v>685509</v>
      </c>
      <c r="BH320" s="2">
        <v>2707714</v>
      </c>
      <c r="BI320" s="2">
        <v>161557630</v>
      </c>
      <c r="BJ320" s="2">
        <v>0</v>
      </c>
      <c r="BK320" s="2">
        <v>161557630</v>
      </c>
      <c r="BL320" s="2">
        <v>39848235</v>
      </c>
      <c r="BM320" s="2">
        <v>121709395</v>
      </c>
      <c r="BN320" s="2">
        <v>46140016</v>
      </c>
      <c r="BO320" s="2">
        <v>75569379</v>
      </c>
      <c r="BP320" s="2">
        <v>5288.21</v>
      </c>
      <c r="BQ320" s="2">
        <v>13379.87</v>
      </c>
      <c r="BR320" s="2">
        <v>70755562</v>
      </c>
      <c r="BS320" s="2">
        <v>0</v>
      </c>
      <c r="BT320" s="2">
        <v>0</v>
      </c>
      <c r="BU320" s="2">
        <v>39848235</v>
      </c>
      <c r="BV320" s="2">
        <v>46140016</v>
      </c>
      <c r="BW320" s="2">
        <v>0</v>
      </c>
      <c r="BX320" s="2">
        <v>13156196</v>
      </c>
      <c r="BY320" s="2">
        <v>13156196</v>
      </c>
      <c r="BZ320" s="2">
        <v>0</v>
      </c>
      <c r="CA320" s="2">
        <v>75569379</v>
      </c>
      <c r="CB320" s="2" t="b">
        <v>0</v>
      </c>
      <c r="CC320" s="2">
        <v>0</v>
      </c>
      <c r="CD320" s="2">
        <v>11692.6</v>
      </c>
      <c r="CE320" s="2">
        <v>10750.87</v>
      </c>
      <c r="CF320" s="2">
        <v>11069.05</v>
      </c>
      <c r="CG320" s="2">
        <v>13161.78</v>
      </c>
      <c r="CH320" s="4">
        <v>45327.530509259261</v>
      </c>
      <c r="CI320" s="4">
        <v>73415</v>
      </c>
    </row>
    <row r="321" spans="1:87" x14ac:dyDescent="0.35">
      <c r="A321" s="5">
        <v>389</v>
      </c>
      <c r="B321" s="3" t="s">
        <v>506</v>
      </c>
      <c r="C321" s="3" t="s">
        <v>653</v>
      </c>
      <c r="D321" s="2" t="s">
        <v>654</v>
      </c>
      <c r="E321" s="2">
        <v>9166</v>
      </c>
      <c r="F321" s="2">
        <v>9304</v>
      </c>
      <c r="G321" s="2">
        <v>9580</v>
      </c>
      <c r="H321" s="2">
        <v>11102</v>
      </c>
      <c r="I321" s="2">
        <v>1.0822000000000001</v>
      </c>
      <c r="J321" s="2">
        <v>9919</v>
      </c>
      <c r="K321" s="2">
        <v>10069</v>
      </c>
      <c r="L321" s="2">
        <v>10367</v>
      </c>
      <c r="M321" s="2">
        <v>12015</v>
      </c>
      <c r="N321" s="2">
        <v>1.1040000000000001</v>
      </c>
      <c r="O321" s="2">
        <v>1.026</v>
      </c>
      <c r="P321" s="2">
        <v>10951</v>
      </c>
      <c r="Q321" s="2">
        <v>12327</v>
      </c>
      <c r="R321" s="2">
        <v>1319.26</v>
      </c>
      <c r="S321" s="2">
        <v>960.57</v>
      </c>
      <c r="T321" s="2">
        <v>681.46</v>
      </c>
      <c r="U321" s="2">
        <v>1575.36</v>
      </c>
      <c r="V321" s="2">
        <v>4536.6499999999996</v>
      </c>
      <c r="W321" s="2">
        <v>1319.26</v>
      </c>
      <c r="X321" s="2">
        <v>960.57</v>
      </c>
      <c r="Y321" s="2">
        <v>681.46</v>
      </c>
      <c r="Z321" s="2">
        <v>1575.36</v>
      </c>
      <c r="AA321" s="2">
        <v>4536.6499999999996</v>
      </c>
      <c r="AB321" s="2">
        <v>14447216</v>
      </c>
      <c r="AC321" s="2">
        <v>9671979</v>
      </c>
      <c r="AD321" s="2">
        <v>7064696</v>
      </c>
      <c r="AE321" s="2">
        <v>19419463</v>
      </c>
      <c r="AF321" s="2">
        <v>50603354</v>
      </c>
      <c r="AG321" s="2">
        <v>0.70409999999999995</v>
      </c>
      <c r="AH321" s="2">
        <v>0.2</v>
      </c>
      <c r="AI321" s="2">
        <v>2034457</v>
      </c>
      <c r="AJ321" s="2">
        <v>1362008</v>
      </c>
      <c r="AK321" s="2">
        <v>994850</v>
      </c>
      <c r="AL321" s="2">
        <v>2734649</v>
      </c>
      <c r="AM321" s="2">
        <v>7125964</v>
      </c>
      <c r="AN321" s="2">
        <v>0.70409999999999995</v>
      </c>
      <c r="AO321" s="2">
        <v>0.15409999999999999</v>
      </c>
      <c r="AP321" s="2">
        <v>0.65</v>
      </c>
      <c r="AQ321" s="2">
        <v>1447105</v>
      </c>
      <c r="AR321" s="2">
        <v>968794</v>
      </c>
      <c r="AS321" s="2">
        <v>707635</v>
      </c>
      <c r="AT321" s="2">
        <v>1945150</v>
      </c>
      <c r="AU321" s="2">
        <v>5068684</v>
      </c>
      <c r="AV321" s="2">
        <v>62798002</v>
      </c>
      <c r="AW321" s="2">
        <v>0</v>
      </c>
      <c r="AX321" s="2">
        <v>0</v>
      </c>
      <c r="AY321" s="2">
        <v>140974</v>
      </c>
      <c r="AZ321" s="2">
        <v>152562</v>
      </c>
      <c r="BA321" s="2">
        <v>0</v>
      </c>
      <c r="BB321" s="2">
        <v>0</v>
      </c>
      <c r="BC321" s="2">
        <v>0</v>
      </c>
      <c r="BD321" s="2">
        <v>2813</v>
      </c>
      <c r="BE321" s="2">
        <v>3044</v>
      </c>
      <c r="BF321" s="2">
        <v>112.43</v>
      </c>
      <c r="BG321" s="2">
        <v>342237</v>
      </c>
      <c r="BH321" s="2">
        <v>494799</v>
      </c>
      <c r="BI321" s="2">
        <v>63292801</v>
      </c>
      <c r="BJ321" s="2">
        <v>0</v>
      </c>
      <c r="BK321" s="2">
        <v>63292801</v>
      </c>
      <c r="BL321" s="2">
        <v>15671725</v>
      </c>
      <c r="BM321" s="2">
        <v>47621076</v>
      </c>
      <c r="BN321" s="2">
        <v>15691198</v>
      </c>
      <c r="BO321" s="2">
        <v>31929878</v>
      </c>
      <c r="BP321" s="2">
        <v>5304.02</v>
      </c>
      <c r="BQ321" s="2">
        <v>4536.6499999999996</v>
      </c>
      <c r="BR321" s="2">
        <v>24062482</v>
      </c>
      <c r="BS321" s="2">
        <v>0</v>
      </c>
      <c r="BT321" s="2">
        <v>0</v>
      </c>
      <c r="BU321" s="2">
        <v>15671725</v>
      </c>
      <c r="BV321" s="2">
        <v>15691198</v>
      </c>
      <c r="BW321" s="2">
        <v>0</v>
      </c>
      <c r="BX321" s="2">
        <v>4358974</v>
      </c>
      <c r="BY321" s="2">
        <v>4358974</v>
      </c>
      <c r="BZ321" s="2">
        <v>0</v>
      </c>
      <c r="CA321" s="2">
        <v>31929878</v>
      </c>
      <c r="CB321" s="2" t="b">
        <v>0</v>
      </c>
      <c r="CC321" s="2">
        <v>0</v>
      </c>
      <c r="CD321" s="2">
        <v>13590.03</v>
      </c>
      <c r="CE321" s="2">
        <v>12495.48</v>
      </c>
      <c r="CF321" s="2">
        <v>12865.29</v>
      </c>
      <c r="CG321" s="2">
        <v>15297.62</v>
      </c>
      <c r="CH321" s="4">
        <v>45327.530381944445</v>
      </c>
      <c r="CI321" s="4">
        <v>73415</v>
      </c>
    </row>
    <row r="322" spans="1:87" x14ac:dyDescent="0.35">
      <c r="A322" s="5">
        <v>390</v>
      </c>
      <c r="B322" s="3" t="s">
        <v>506</v>
      </c>
      <c r="C322" s="3" t="s">
        <v>655</v>
      </c>
      <c r="D322" s="2" t="s">
        <v>656</v>
      </c>
      <c r="E322" s="2">
        <v>9166</v>
      </c>
      <c r="F322" s="2">
        <v>9304</v>
      </c>
      <c r="G322" s="2">
        <v>9580</v>
      </c>
      <c r="H322" s="2">
        <v>11102</v>
      </c>
      <c r="I322" s="2">
        <v>1.0822000000000001</v>
      </c>
      <c r="J322" s="2">
        <v>9919</v>
      </c>
      <c r="K322" s="2">
        <v>10069</v>
      </c>
      <c r="L322" s="2">
        <v>10367</v>
      </c>
      <c r="M322" s="2">
        <v>12015</v>
      </c>
      <c r="N322" s="2">
        <v>1.1040000000000001</v>
      </c>
      <c r="O322" s="2">
        <v>1.026</v>
      </c>
      <c r="P322" s="2">
        <v>10951</v>
      </c>
      <c r="Q322" s="2">
        <v>12327</v>
      </c>
      <c r="R322" s="2">
        <v>258.18</v>
      </c>
      <c r="S322" s="2">
        <v>195.35</v>
      </c>
      <c r="T322" s="2">
        <v>135.93</v>
      </c>
      <c r="U322" s="2">
        <v>350.01</v>
      </c>
      <c r="V322" s="2">
        <v>939.47</v>
      </c>
      <c r="W322" s="2">
        <v>258.18</v>
      </c>
      <c r="X322" s="2">
        <v>195.35</v>
      </c>
      <c r="Y322" s="2">
        <v>135.93</v>
      </c>
      <c r="Z322" s="2">
        <v>350.01</v>
      </c>
      <c r="AA322" s="2">
        <v>939.47</v>
      </c>
      <c r="AB322" s="2">
        <v>2827329</v>
      </c>
      <c r="AC322" s="2">
        <v>1966979</v>
      </c>
      <c r="AD322" s="2">
        <v>1409186</v>
      </c>
      <c r="AE322" s="2">
        <v>4314573</v>
      </c>
      <c r="AF322" s="2">
        <v>10518067</v>
      </c>
      <c r="AG322" s="2">
        <v>0.65749999999999997</v>
      </c>
      <c r="AH322" s="2">
        <v>0.2</v>
      </c>
      <c r="AI322" s="2">
        <v>371794</v>
      </c>
      <c r="AJ322" s="2">
        <v>258658</v>
      </c>
      <c r="AK322" s="2">
        <v>185308</v>
      </c>
      <c r="AL322" s="2">
        <v>567366</v>
      </c>
      <c r="AM322" s="2">
        <v>1383126</v>
      </c>
      <c r="AN322" s="2">
        <v>0.65749999999999997</v>
      </c>
      <c r="AO322" s="2">
        <v>0.1075</v>
      </c>
      <c r="AP322" s="2">
        <v>0.65</v>
      </c>
      <c r="AQ322" s="2">
        <v>197560</v>
      </c>
      <c r="AR322" s="2">
        <v>137443</v>
      </c>
      <c r="AS322" s="2">
        <v>98467</v>
      </c>
      <c r="AT322" s="2">
        <v>301481</v>
      </c>
      <c r="AU322" s="2">
        <v>734951</v>
      </c>
      <c r="AV322" s="2">
        <v>12636144</v>
      </c>
      <c r="AW322" s="2">
        <v>0</v>
      </c>
      <c r="AX322" s="2">
        <v>7852</v>
      </c>
      <c r="AY322" s="2">
        <v>383145</v>
      </c>
      <c r="AZ322" s="2">
        <v>414640</v>
      </c>
      <c r="BA322" s="2">
        <v>155000</v>
      </c>
      <c r="BB322" s="2">
        <v>167741</v>
      </c>
      <c r="BC322" s="2">
        <v>0</v>
      </c>
      <c r="BD322" s="2">
        <v>2813</v>
      </c>
      <c r="BE322" s="2">
        <v>3044</v>
      </c>
      <c r="BF322" s="2">
        <v>27.64</v>
      </c>
      <c r="BG322" s="2">
        <v>84136</v>
      </c>
      <c r="BH322" s="2">
        <v>674369</v>
      </c>
      <c r="BI322" s="2">
        <v>13310513</v>
      </c>
      <c r="BJ322" s="2">
        <v>0</v>
      </c>
      <c r="BK322" s="2">
        <v>13310513</v>
      </c>
      <c r="BL322" s="2">
        <v>642523</v>
      </c>
      <c r="BM322" s="2">
        <v>12667990</v>
      </c>
      <c r="BN322" s="2">
        <v>3281626</v>
      </c>
      <c r="BO322" s="2">
        <v>9386364</v>
      </c>
      <c r="BP322" s="2">
        <v>5356.6</v>
      </c>
      <c r="BQ322" s="2">
        <v>939.47</v>
      </c>
      <c r="BR322" s="2">
        <v>5032365</v>
      </c>
      <c r="BS322" s="2">
        <v>0</v>
      </c>
      <c r="BT322" s="2">
        <v>0</v>
      </c>
      <c r="BU322" s="2">
        <v>642523</v>
      </c>
      <c r="BV322" s="2">
        <v>3281626</v>
      </c>
      <c r="BW322" s="2">
        <v>1108216</v>
      </c>
      <c r="BX322" s="2">
        <v>1553791</v>
      </c>
      <c r="BY322" s="2">
        <v>2662007</v>
      </c>
      <c r="BZ322" s="2">
        <v>0</v>
      </c>
      <c r="CA322" s="2">
        <v>9386364</v>
      </c>
      <c r="CB322" s="2" t="b">
        <v>0</v>
      </c>
      <c r="CC322" s="2">
        <v>0</v>
      </c>
      <c r="CD322" s="2">
        <v>13156.26</v>
      </c>
      <c r="CE322" s="2">
        <v>12096.64</v>
      </c>
      <c r="CF322" s="2">
        <v>12454.65</v>
      </c>
      <c r="CG322" s="2">
        <v>14809.35</v>
      </c>
      <c r="CH322" s="4">
        <v>45327.529849537037</v>
      </c>
      <c r="CI322" s="4">
        <v>73415</v>
      </c>
    </row>
    <row r="323" spans="1:87" x14ac:dyDescent="0.35">
      <c r="A323" s="5">
        <v>391</v>
      </c>
      <c r="B323" s="3" t="s">
        <v>506</v>
      </c>
      <c r="C323" s="3" t="s">
        <v>657</v>
      </c>
      <c r="D323" s="2" t="s">
        <v>658</v>
      </c>
      <c r="E323" s="2">
        <v>9166</v>
      </c>
      <c r="F323" s="2">
        <v>9304</v>
      </c>
      <c r="G323" s="2">
        <v>9580</v>
      </c>
      <c r="H323" s="2">
        <v>11102</v>
      </c>
      <c r="I323" s="2">
        <v>1.0822000000000001</v>
      </c>
      <c r="J323" s="2">
        <v>9919</v>
      </c>
      <c r="K323" s="2">
        <v>10069</v>
      </c>
      <c r="L323" s="2">
        <v>10367</v>
      </c>
      <c r="M323" s="2">
        <v>12015</v>
      </c>
      <c r="N323" s="2">
        <v>1.1040000000000001</v>
      </c>
      <c r="O323" s="2">
        <v>1.026</v>
      </c>
      <c r="P323" s="2">
        <v>10951</v>
      </c>
      <c r="Q323" s="2">
        <v>12327</v>
      </c>
      <c r="R323" s="2">
        <v>1437.96</v>
      </c>
      <c r="S323" s="2">
        <v>1146.1500000000001</v>
      </c>
      <c r="T323" s="2">
        <v>841.46</v>
      </c>
      <c r="U323" s="2">
        <v>2420.88</v>
      </c>
      <c r="V323" s="2">
        <v>5846.45</v>
      </c>
      <c r="W323" s="2">
        <v>1437.96</v>
      </c>
      <c r="X323" s="2">
        <v>1146.1500000000001</v>
      </c>
      <c r="Y323" s="2">
        <v>841.46</v>
      </c>
      <c r="Z323" s="2">
        <v>2420.88</v>
      </c>
      <c r="AA323" s="2">
        <v>5846.45</v>
      </c>
      <c r="AB323" s="2">
        <v>15747100</v>
      </c>
      <c r="AC323" s="2">
        <v>11540584</v>
      </c>
      <c r="AD323" s="2">
        <v>8723416</v>
      </c>
      <c r="AE323" s="2">
        <v>29842188</v>
      </c>
      <c r="AF323" s="2">
        <v>65853288</v>
      </c>
      <c r="AG323" s="2">
        <v>6.3100000000000003E-2</v>
      </c>
      <c r="AH323" s="2">
        <v>0.2</v>
      </c>
      <c r="AI323" s="2">
        <v>198728</v>
      </c>
      <c r="AJ323" s="2">
        <v>145642</v>
      </c>
      <c r="AK323" s="2">
        <v>110090</v>
      </c>
      <c r="AL323" s="2">
        <v>376608</v>
      </c>
      <c r="AM323" s="2">
        <v>831068</v>
      </c>
      <c r="AN323" s="2">
        <v>6.3100000000000003E-2</v>
      </c>
      <c r="AO323" s="2">
        <v>0</v>
      </c>
      <c r="AP323" s="2">
        <v>0.65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66684356</v>
      </c>
      <c r="AW323" s="2">
        <v>0</v>
      </c>
      <c r="AX323" s="2">
        <v>31016</v>
      </c>
      <c r="AY323" s="2">
        <v>76392</v>
      </c>
      <c r="AZ323" s="2">
        <v>82671</v>
      </c>
      <c r="BA323" s="2">
        <v>0</v>
      </c>
      <c r="BB323" s="2">
        <v>0</v>
      </c>
      <c r="BC323" s="2">
        <v>0</v>
      </c>
      <c r="BD323" s="2">
        <v>2813</v>
      </c>
      <c r="BE323" s="2">
        <v>3044</v>
      </c>
      <c r="BF323" s="2">
        <v>133.62</v>
      </c>
      <c r="BG323" s="2">
        <v>406739</v>
      </c>
      <c r="BH323" s="2">
        <v>520426</v>
      </c>
      <c r="BI323" s="2">
        <v>67204782</v>
      </c>
      <c r="BJ323" s="2">
        <v>0</v>
      </c>
      <c r="BK323" s="2">
        <v>67204782</v>
      </c>
      <c r="BL323" s="2">
        <v>56290333</v>
      </c>
      <c r="BM323" s="2">
        <v>10914449</v>
      </c>
      <c r="BN323" s="2">
        <v>1169290</v>
      </c>
      <c r="BO323" s="2">
        <v>9745159</v>
      </c>
      <c r="BP323" s="2">
        <v>5507.83</v>
      </c>
      <c r="BQ323" s="2">
        <v>5846.45</v>
      </c>
      <c r="BR323" s="2">
        <v>32201253</v>
      </c>
      <c r="BS323" s="2">
        <v>0</v>
      </c>
      <c r="BT323" s="2">
        <v>0</v>
      </c>
      <c r="BU323" s="2">
        <v>56290333</v>
      </c>
      <c r="BV323" s="2">
        <v>1169290</v>
      </c>
      <c r="BW323" s="2">
        <v>0</v>
      </c>
      <c r="BX323" s="2">
        <v>4055959</v>
      </c>
      <c r="BY323" s="2">
        <v>4055959</v>
      </c>
      <c r="BZ323" s="2">
        <v>0</v>
      </c>
      <c r="CA323" s="2">
        <v>9745159</v>
      </c>
      <c r="CB323" s="2" t="b">
        <v>0</v>
      </c>
      <c r="CC323" s="2">
        <v>0</v>
      </c>
      <c r="CD323" s="2">
        <v>11089.2</v>
      </c>
      <c r="CE323" s="2">
        <v>10196.07</v>
      </c>
      <c r="CF323" s="2">
        <v>10497.83</v>
      </c>
      <c r="CG323" s="2">
        <v>12482.57</v>
      </c>
      <c r="CH323" s="4">
        <v>45327.53020833333</v>
      </c>
      <c r="CI323" s="4">
        <v>73415</v>
      </c>
    </row>
    <row r="324" spans="1:87" x14ac:dyDescent="0.35">
      <c r="A324" s="5">
        <v>392</v>
      </c>
      <c r="B324" s="3" t="s">
        <v>506</v>
      </c>
      <c r="C324" s="3" t="s">
        <v>659</v>
      </c>
      <c r="D324" s="2" t="s">
        <v>660</v>
      </c>
      <c r="E324" s="2">
        <v>9166</v>
      </c>
      <c r="F324" s="2">
        <v>9304</v>
      </c>
      <c r="G324" s="2">
        <v>9580</v>
      </c>
      <c r="H324" s="2">
        <v>11102</v>
      </c>
      <c r="I324" s="2">
        <v>1.0822000000000001</v>
      </c>
      <c r="J324" s="2">
        <v>9919</v>
      </c>
      <c r="K324" s="2">
        <v>10069</v>
      </c>
      <c r="L324" s="2">
        <v>10367</v>
      </c>
      <c r="M324" s="2">
        <v>12015</v>
      </c>
      <c r="N324" s="2">
        <v>1.1040000000000001</v>
      </c>
      <c r="O324" s="2">
        <v>1.026</v>
      </c>
      <c r="P324" s="2">
        <v>10951</v>
      </c>
      <c r="Q324" s="2">
        <v>12327</v>
      </c>
      <c r="R324" s="2">
        <v>2803.84</v>
      </c>
      <c r="S324" s="2">
        <v>2113.11</v>
      </c>
      <c r="T324" s="2">
        <v>1406.93</v>
      </c>
      <c r="U324" s="2">
        <v>2999.56</v>
      </c>
      <c r="V324" s="2">
        <v>9323.44</v>
      </c>
      <c r="W324" s="2">
        <v>2803.84</v>
      </c>
      <c r="X324" s="2">
        <v>2113.11</v>
      </c>
      <c r="Y324" s="2">
        <v>1406.93</v>
      </c>
      <c r="Z324" s="2">
        <v>2999.56</v>
      </c>
      <c r="AA324" s="2">
        <v>9323.44</v>
      </c>
      <c r="AB324" s="2">
        <v>30704852</v>
      </c>
      <c r="AC324" s="2">
        <v>21276905</v>
      </c>
      <c r="AD324" s="2">
        <v>14585643</v>
      </c>
      <c r="AE324" s="2">
        <v>36975576</v>
      </c>
      <c r="AF324" s="2">
        <v>103542976</v>
      </c>
      <c r="AG324" s="2">
        <v>0.18390000000000001</v>
      </c>
      <c r="AH324" s="2">
        <v>0.2</v>
      </c>
      <c r="AI324" s="2">
        <v>1129324</v>
      </c>
      <c r="AJ324" s="2">
        <v>782565</v>
      </c>
      <c r="AK324" s="2">
        <v>536460</v>
      </c>
      <c r="AL324" s="2">
        <v>1359962</v>
      </c>
      <c r="AM324" s="2">
        <v>3808311</v>
      </c>
      <c r="AN324" s="2">
        <v>0.18390000000000001</v>
      </c>
      <c r="AO324" s="2">
        <v>0</v>
      </c>
      <c r="AP324" s="2">
        <v>0.65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107351287</v>
      </c>
      <c r="AW324" s="2">
        <v>0</v>
      </c>
      <c r="AX324" s="2">
        <v>0</v>
      </c>
      <c r="AY324" s="2">
        <v>253269</v>
      </c>
      <c r="AZ324" s="2">
        <v>274088</v>
      </c>
      <c r="BA324" s="2">
        <v>0</v>
      </c>
      <c r="BB324" s="2">
        <v>0</v>
      </c>
      <c r="BC324" s="2">
        <v>1460747</v>
      </c>
      <c r="BD324" s="2">
        <v>2813</v>
      </c>
      <c r="BE324" s="2">
        <v>3044</v>
      </c>
      <c r="BF324" s="2">
        <v>203.93</v>
      </c>
      <c r="BG324" s="2">
        <v>620763</v>
      </c>
      <c r="BH324" s="2">
        <v>2355598</v>
      </c>
      <c r="BI324" s="2">
        <v>109706885</v>
      </c>
      <c r="BJ324" s="2">
        <v>0</v>
      </c>
      <c r="BK324" s="2">
        <v>109706885</v>
      </c>
      <c r="BL324" s="2">
        <v>58738626</v>
      </c>
      <c r="BM324" s="2">
        <v>50968259</v>
      </c>
      <c r="BN324" s="2">
        <v>11208432</v>
      </c>
      <c r="BO324" s="2">
        <v>39759827</v>
      </c>
      <c r="BP324" s="2">
        <v>5609.65</v>
      </c>
      <c r="BQ324" s="2">
        <v>9323.44</v>
      </c>
      <c r="BR324" s="2">
        <v>52301235</v>
      </c>
      <c r="BS324" s="2">
        <v>0</v>
      </c>
      <c r="BT324" s="2">
        <v>0</v>
      </c>
      <c r="BU324" s="2">
        <v>58738626</v>
      </c>
      <c r="BV324" s="2">
        <v>11208432</v>
      </c>
      <c r="BW324" s="2">
        <v>0</v>
      </c>
      <c r="BX324" s="2">
        <v>8316100</v>
      </c>
      <c r="BY324" s="2">
        <v>8316100</v>
      </c>
      <c r="BZ324" s="2">
        <v>0</v>
      </c>
      <c r="CA324" s="2">
        <v>39759827</v>
      </c>
      <c r="CB324" s="2" t="b">
        <v>0</v>
      </c>
      <c r="CC324" s="2">
        <v>0</v>
      </c>
      <c r="CD324" s="2">
        <v>11353.78</v>
      </c>
      <c r="CE324" s="2">
        <v>10439.34</v>
      </c>
      <c r="CF324" s="2">
        <v>10748.3</v>
      </c>
      <c r="CG324" s="2">
        <v>12780.39</v>
      </c>
      <c r="CH324" s="4">
        <v>45327.530347222222</v>
      </c>
      <c r="CI324" s="4">
        <v>73415</v>
      </c>
    </row>
    <row r="325" spans="1:87" x14ac:dyDescent="0.35">
      <c r="A325" s="5">
        <v>9740</v>
      </c>
      <c r="B325" s="3" t="s">
        <v>506</v>
      </c>
      <c r="C325" s="3" t="s">
        <v>661</v>
      </c>
      <c r="D325" s="2" t="s">
        <v>662</v>
      </c>
      <c r="E325" s="2">
        <v>9166</v>
      </c>
      <c r="F325" s="2">
        <v>9304</v>
      </c>
      <c r="G325" s="2">
        <v>9580</v>
      </c>
      <c r="H325" s="2">
        <v>11102</v>
      </c>
      <c r="I325" s="2">
        <v>1.0822000000000001</v>
      </c>
      <c r="J325" s="2">
        <v>9919</v>
      </c>
      <c r="K325" s="2">
        <v>10069</v>
      </c>
      <c r="L325" s="2">
        <v>10367</v>
      </c>
      <c r="M325" s="2">
        <v>12015</v>
      </c>
      <c r="N325" s="2">
        <v>1.1040000000000001</v>
      </c>
      <c r="O325" s="2">
        <v>1.026</v>
      </c>
      <c r="P325" s="2">
        <v>10951</v>
      </c>
      <c r="Q325" s="2">
        <v>12327</v>
      </c>
      <c r="R325" s="2">
        <v>3677.49</v>
      </c>
      <c r="S325" s="2">
        <v>2870.97</v>
      </c>
      <c r="T325" s="2">
        <v>2014.34</v>
      </c>
      <c r="U325" s="2">
        <v>6299.09</v>
      </c>
      <c r="V325" s="2">
        <v>14861.89</v>
      </c>
      <c r="W325" s="2">
        <v>3677.49</v>
      </c>
      <c r="X325" s="2">
        <v>2870.97</v>
      </c>
      <c r="Y325" s="2">
        <v>2014.34</v>
      </c>
      <c r="Z325" s="2">
        <v>6299.09</v>
      </c>
      <c r="AA325" s="2">
        <v>14861.89</v>
      </c>
      <c r="AB325" s="2">
        <v>40272193</v>
      </c>
      <c r="AC325" s="2">
        <v>28907797</v>
      </c>
      <c r="AD325" s="2">
        <v>20882663</v>
      </c>
      <c r="AE325" s="2">
        <v>77648882</v>
      </c>
      <c r="AF325" s="2">
        <v>167711535</v>
      </c>
      <c r="AG325" s="2">
        <v>0.6391</v>
      </c>
      <c r="AH325" s="2">
        <v>0.2</v>
      </c>
      <c r="AI325" s="2">
        <v>5147592</v>
      </c>
      <c r="AJ325" s="2">
        <v>3694995</v>
      </c>
      <c r="AK325" s="2">
        <v>2669222</v>
      </c>
      <c r="AL325" s="2">
        <v>9925080</v>
      </c>
      <c r="AM325" s="2">
        <v>21436889</v>
      </c>
      <c r="AN325" s="2">
        <v>0.6391</v>
      </c>
      <c r="AO325" s="2">
        <v>8.9099999999999999E-2</v>
      </c>
      <c r="AP325" s="2">
        <v>0.65</v>
      </c>
      <c r="AQ325" s="2">
        <v>2332364</v>
      </c>
      <c r="AR325" s="2">
        <v>1674195</v>
      </c>
      <c r="AS325" s="2">
        <v>1209419</v>
      </c>
      <c r="AT325" s="2">
        <v>4497035</v>
      </c>
      <c r="AU325" s="2">
        <v>9713013</v>
      </c>
      <c r="AV325" s="2">
        <v>198861437</v>
      </c>
      <c r="AW325" s="2">
        <v>0</v>
      </c>
      <c r="AX325" s="2">
        <v>356043</v>
      </c>
      <c r="AY325" s="2">
        <v>1365965</v>
      </c>
      <c r="AZ325" s="2">
        <v>1478247</v>
      </c>
      <c r="BA325" s="2">
        <v>0</v>
      </c>
      <c r="BB325" s="2">
        <v>0</v>
      </c>
      <c r="BC325" s="2">
        <v>0</v>
      </c>
      <c r="BD325" s="2">
        <v>2813</v>
      </c>
      <c r="BE325" s="2">
        <v>3044</v>
      </c>
      <c r="BF325" s="2">
        <v>185.24</v>
      </c>
      <c r="BG325" s="2">
        <v>563871</v>
      </c>
      <c r="BH325" s="2">
        <v>2398161</v>
      </c>
      <c r="BI325" s="2">
        <v>201259598</v>
      </c>
      <c r="BJ325" s="2">
        <v>0</v>
      </c>
      <c r="BK325" s="2">
        <v>201259598</v>
      </c>
      <c r="BL325" s="2">
        <v>45330150</v>
      </c>
      <c r="BM325" s="2">
        <v>155929448</v>
      </c>
      <c r="BN325" s="2">
        <v>56353831</v>
      </c>
      <c r="BO325" s="2">
        <v>99575617</v>
      </c>
      <c r="BP325" s="2">
        <v>5814.78</v>
      </c>
      <c r="BQ325" s="2">
        <v>14861.89</v>
      </c>
      <c r="BR325" s="2">
        <v>86418621</v>
      </c>
      <c r="BS325" s="2">
        <v>0</v>
      </c>
      <c r="BT325" s="2">
        <v>0</v>
      </c>
      <c r="BU325" s="2">
        <v>45330150</v>
      </c>
      <c r="BV325" s="2">
        <v>56353831</v>
      </c>
      <c r="BW325" s="2">
        <v>0</v>
      </c>
      <c r="BX325" s="2">
        <v>20716832</v>
      </c>
      <c r="BY325" s="2">
        <v>20716832</v>
      </c>
      <c r="BZ325" s="2">
        <v>0</v>
      </c>
      <c r="CA325" s="2">
        <v>99575617</v>
      </c>
      <c r="CB325" s="2" t="b">
        <v>0</v>
      </c>
      <c r="CC325" s="2">
        <v>0</v>
      </c>
      <c r="CD325" s="2">
        <v>12984.98</v>
      </c>
      <c r="CE325" s="2">
        <v>11939.17</v>
      </c>
      <c r="CF325" s="2">
        <v>12292.51</v>
      </c>
      <c r="CG325" s="2">
        <v>14616.56</v>
      </c>
      <c r="CH325" s="4">
        <v>45327.529849537037</v>
      </c>
      <c r="CI325" s="4">
        <v>73415</v>
      </c>
    </row>
    <row r="326" spans="1:87" x14ac:dyDescent="0.35">
      <c r="A326" s="5">
        <v>14053</v>
      </c>
      <c r="B326" s="3" t="s">
        <v>506</v>
      </c>
      <c r="C326" s="3" t="s">
        <v>663</v>
      </c>
      <c r="D326" s="2" t="s">
        <v>664</v>
      </c>
      <c r="E326" s="2">
        <v>9166</v>
      </c>
      <c r="F326" s="2">
        <v>9304</v>
      </c>
      <c r="G326" s="2">
        <v>9580</v>
      </c>
      <c r="H326" s="2">
        <v>11102</v>
      </c>
      <c r="I326" s="2">
        <v>1.0822000000000001</v>
      </c>
      <c r="J326" s="2">
        <v>9919</v>
      </c>
      <c r="K326" s="2">
        <v>10069</v>
      </c>
      <c r="L326" s="2">
        <v>10367</v>
      </c>
      <c r="M326" s="2">
        <v>12015</v>
      </c>
      <c r="N326" s="2">
        <v>1.1040000000000001</v>
      </c>
      <c r="O326" s="2">
        <v>1.026</v>
      </c>
      <c r="P326" s="2">
        <v>10951</v>
      </c>
      <c r="Q326" s="2">
        <v>12327</v>
      </c>
      <c r="R326" s="2">
        <v>1017.38</v>
      </c>
      <c r="S326" s="2">
        <v>785.96</v>
      </c>
      <c r="T326" s="2">
        <v>617.23</v>
      </c>
      <c r="U326" s="2">
        <v>12.65</v>
      </c>
      <c r="V326" s="2">
        <v>2433.2199999999998</v>
      </c>
      <c r="W326" s="2">
        <v>1017.38</v>
      </c>
      <c r="X326" s="2">
        <v>785.96</v>
      </c>
      <c r="Y326" s="2">
        <v>617.23</v>
      </c>
      <c r="Z326" s="2">
        <v>12.65</v>
      </c>
      <c r="AA326" s="2">
        <v>2433.2199999999998</v>
      </c>
      <c r="AB326" s="2">
        <v>11141328</v>
      </c>
      <c r="AC326" s="2">
        <v>7913831</v>
      </c>
      <c r="AD326" s="2">
        <v>6398823</v>
      </c>
      <c r="AE326" s="2">
        <v>155937</v>
      </c>
      <c r="AF326" s="2">
        <v>25609919</v>
      </c>
      <c r="AG326" s="2">
        <v>0.3705</v>
      </c>
      <c r="AH326" s="2">
        <v>0.2</v>
      </c>
      <c r="AI326" s="2">
        <v>825572</v>
      </c>
      <c r="AJ326" s="2">
        <v>586415</v>
      </c>
      <c r="AK326" s="2">
        <v>474153</v>
      </c>
      <c r="AL326" s="2">
        <v>11555</v>
      </c>
      <c r="AM326" s="2">
        <v>1897695</v>
      </c>
      <c r="AN326" s="2">
        <v>0.3705</v>
      </c>
      <c r="AO326" s="2">
        <v>0</v>
      </c>
      <c r="AP326" s="2">
        <v>0.65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27507614</v>
      </c>
      <c r="AW326" s="2">
        <v>0</v>
      </c>
      <c r="AX326" s="2">
        <v>0</v>
      </c>
      <c r="AY326" s="2">
        <v>42857</v>
      </c>
      <c r="AZ326" s="2">
        <v>46380</v>
      </c>
      <c r="BA326" s="2">
        <v>0</v>
      </c>
      <c r="BB326" s="2">
        <v>0</v>
      </c>
      <c r="BC326" s="2">
        <v>0</v>
      </c>
      <c r="BD326" s="2">
        <v>2813</v>
      </c>
      <c r="BE326" s="2">
        <v>3044</v>
      </c>
      <c r="BF326" s="2">
        <v>98.46</v>
      </c>
      <c r="BG326" s="2">
        <v>299712</v>
      </c>
      <c r="BH326" s="2">
        <v>346092</v>
      </c>
      <c r="BI326" s="2">
        <v>27853706</v>
      </c>
      <c r="BJ326" s="2">
        <v>0</v>
      </c>
      <c r="BK326" s="2">
        <v>27853706</v>
      </c>
      <c r="BL326" s="2">
        <v>10501632</v>
      </c>
      <c r="BM326" s="2">
        <v>17352074</v>
      </c>
      <c r="BN326" s="2">
        <v>7436309</v>
      </c>
      <c r="BO326" s="2">
        <v>9915765</v>
      </c>
      <c r="BP326" s="2">
        <v>5423.64</v>
      </c>
      <c r="BQ326" s="2">
        <v>2433.2199999999998</v>
      </c>
      <c r="BR326" s="2">
        <v>13196909</v>
      </c>
      <c r="BS326" s="2">
        <v>0</v>
      </c>
      <c r="BT326" s="2">
        <v>0</v>
      </c>
      <c r="BU326" s="2">
        <v>10501632</v>
      </c>
      <c r="BV326" s="2">
        <v>7436309</v>
      </c>
      <c r="BW326" s="2">
        <v>0</v>
      </c>
      <c r="BX326" s="2">
        <v>1544541</v>
      </c>
      <c r="BY326" s="2">
        <v>1544541</v>
      </c>
      <c r="BZ326" s="2">
        <v>0</v>
      </c>
      <c r="CA326" s="2">
        <v>9915765</v>
      </c>
      <c r="CB326" s="2" t="b">
        <v>0</v>
      </c>
      <c r="CC326" s="2">
        <v>0</v>
      </c>
      <c r="CD326" s="2">
        <v>11762.47</v>
      </c>
      <c r="CE326" s="2">
        <v>10815.11</v>
      </c>
      <c r="CF326" s="2">
        <v>11135.19</v>
      </c>
      <c r="CG326" s="2">
        <v>13240.43</v>
      </c>
      <c r="CH326" s="4">
        <v>45327.530543981484</v>
      </c>
      <c r="CI326" s="4">
        <v>73415</v>
      </c>
    </row>
    <row r="327" spans="1:87" x14ac:dyDescent="0.35">
      <c r="A327" s="5">
        <v>393</v>
      </c>
      <c r="B327" s="3" t="s">
        <v>665</v>
      </c>
      <c r="C327" s="3" t="s">
        <v>666</v>
      </c>
      <c r="D327" s="2" t="s">
        <v>667</v>
      </c>
      <c r="E327" s="2">
        <v>9166</v>
      </c>
      <c r="F327" s="2">
        <v>9304</v>
      </c>
      <c r="G327" s="2">
        <v>9580</v>
      </c>
      <c r="H327" s="2">
        <v>11102</v>
      </c>
      <c r="I327" s="2">
        <v>1.0822000000000001</v>
      </c>
      <c r="J327" s="2">
        <v>9919</v>
      </c>
      <c r="K327" s="2">
        <v>10069</v>
      </c>
      <c r="L327" s="2">
        <v>10367</v>
      </c>
      <c r="M327" s="2">
        <v>12015</v>
      </c>
      <c r="N327" s="2">
        <v>1.1040000000000001</v>
      </c>
      <c r="O327" s="2">
        <v>1.026</v>
      </c>
      <c r="P327" s="2">
        <v>10951</v>
      </c>
      <c r="Q327" s="2">
        <v>12327</v>
      </c>
      <c r="R327" s="2">
        <v>145.47999999999999</v>
      </c>
      <c r="S327" s="2">
        <v>139.57</v>
      </c>
      <c r="T327" s="2">
        <v>90.04</v>
      </c>
      <c r="U327" s="2">
        <v>0</v>
      </c>
      <c r="V327" s="2">
        <v>375.09</v>
      </c>
      <c r="W327" s="2">
        <v>145.47999999999999</v>
      </c>
      <c r="X327" s="2">
        <v>139.57</v>
      </c>
      <c r="Y327" s="2">
        <v>90.04</v>
      </c>
      <c r="Z327" s="2">
        <v>0</v>
      </c>
      <c r="AA327" s="2">
        <v>375.09</v>
      </c>
      <c r="AB327" s="2">
        <v>1593151</v>
      </c>
      <c r="AC327" s="2">
        <v>1405330</v>
      </c>
      <c r="AD327" s="2">
        <v>933445</v>
      </c>
      <c r="AE327" s="2">
        <v>0</v>
      </c>
      <c r="AF327" s="2">
        <v>3931926</v>
      </c>
      <c r="AG327" s="2">
        <v>0.7107</v>
      </c>
      <c r="AH327" s="2">
        <v>0.2</v>
      </c>
      <c r="AI327" s="2">
        <v>226451</v>
      </c>
      <c r="AJ327" s="2">
        <v>199754</v>
      </c>
      <c r="AK327" s="2">
        <v>132680</v>
      </c>
      <c r="AL327" s="2">
        <v>0</v>
      </c>
      <c r="AM327" s="2">
        <v>558885</v>
      </c>
      <c r="AN327" s="2">
        <v>0.7107</v>
      </c>
      <c r="AO327" s="2">
        <v>0.16070000000000001</v>
      </c>
      <c r="AP327" s="2">
        <v>0.65</v>
      </c>
      <c r="AQ327" s="2">
        <v>166413</v>
      </c>
      <c r="AR327" s="2">
        <v>146794</v>
      </c>
      <c r="AS327" s="2">
        <v>97503</v>
      </c>
      <c r="AT327" s="2">
        <v>0</v>
      </c>
      <c r="AU327" s="2">
        <v>410710</v>
      </c>
      <c r="AV327" s="2">
        <v>4901521</v>
      </c>
      <c r="AW327" s="2">
        <v>0</v>
      </c>
      <c r="AX327" s="2">
        <v>0</v>
      </c>
      <c r="AY327" s="2">
        <v>193692</v>
      </c>
      <c r="AZ327" s="2">
        <v>209613</v>
      </c>
      <c r="BA327" s="2">
        <v>0</v>
      </c>
      <c r="BB327" s="2">
        <v>0</v>
      </c>
      <c r="BC327" s="2">
        <v>0</v>
      </c>
      <c r="BD327" s="2">
        <v>2813</v>
      </c>
      <c r="BE327" s="2">
        <v>3044</v>
      </c>
      <c r="BF327" s="2">
        <v>10.16</v>
      </c>
      <c r="BG327" s="2">
        <v>30927</v>
      </c>
      <c r="BH327" s="2">
        <v>240540</v>
      </c>
      <c r="BI327" s="2">
        <v>5142061</v>
      </c>
      <c r="BJ327" s="2">
        <v>0</v>
      </c>
      <c r="BK327" s="2">
        <v>5142061</v>
      </c>
      <c r="BL327" s="2">
        <v>1357993</v>
      </c>
      <c r="BM327" s="2">
        <v>3784068</v>
      </c>
      <c r="BN327" s="2">
        <v>1179896</v>
      </c>
      <c r="BO327" s="2">
        <v>2604172</v>
      </c>
      <c r="BP327" s="2">
        <v>5059.18</v>
      </c>
      <c r="BQ327" s="2">
        <v>375.09</v>
      </c>
      <c r="BR327" s="2">
        <v>1897648</v>
      </c>
      <c r="BS327" s="2">
        <v>0</v>
      </c>
      <c r="BT327" s="2">
        <v>0</v>
      </c>
      <c r="BU327" s="2">
        <v>1357993</v>
      </c>
      <c r="BV327" s="2">
        <v>1179896</v>
      </c>
      <c r="BW327" s="2">
        <v>0</v>
      </c>
      <c r="BX327" s="2">
        <v>571735</v>
      </c>
      <c r="BY327" s="2">
        <v>571735</v>
      </c>
      <c r="BZ327" s="2">
        <v>0</v>
      </c>
      <c r="CA327" s="2">
        <v>2604172</v>
      </c>
      <c r="CB327" s="2" t="b">
        <v>0</v>
      </c>
      <c r="CC327" s="2">
        <v>0</v>
      </c>
      <c r="CD327" s="2">
        <v>13651.46</v>
      </c>
      <c r="CE327" s="2">
        <v>12551.97</v>
      </c>
      <c r="CF327" s="2">
        <v>12923.45</v>
      </c>
      <c r="CG327" s="2">
        <v>15366.78</v>
      </c>
      <c r="CH327" s="4">
        <v>45327.529861111114</v>
      </c>
      <c r="CI327" s="4">
        <v>73415</v>
      </c>
    </row>
    <row r="328" spans="1:87" x14ac:dyDescent="0.35">
      <c r="A328" s="5">
        <v>394</v>
      </c>
      <c r="B328" s="3" t="s">
        <v>665</v>
      </c>
      <c r="C328" s="3" t="s">
        <v>668</v>
      </c>
      <c r="D328" s="2" t="s">
        <v>669</v>
      </c>
      <c r="E328" s="2">
        <v>9166</v>
      </c>
      <c r="F328" s="2">
        <v>9304</v>
      </c>
      <c r="G328" s="2">
        <v>9580</v>
      </c>
      <c r="H328" s="2">
        <v>11102</v>
      </c>
      <c r="I328" s="2">
        <v>1.0822000000000001</v>
      </c>
      <c r="J328" s="2">
        <v>9919</v>
      </c>
      <c r="K328" s="2">
        <v>10069</v>
      </c>
      <c r="L328" s="2">
        <v>10367</v>
      </c>
      <c r="M328" s="2">
        <v>12015</v>
      </c>
      <c r="N328" s="2">
        <v>1.1040000000000001</v>
      </c>
      <c r="O328" s="2">
        <v>1.026</v>
      </c>
      <c r="P328" s="2">
        <v>10951</v>
      </c>
      <c r="Q328" s="2">
        <v>12327</v>
      </c>
      <c r="R328" s="2">
        <v>354.37</v>
      </c>
      <c r="S328" s="2">
        <v>276.48</v>
      </c>
      <c r="T328" s="2">
        <v>179.94</v>
      </c>
      <c r="U328" s="2">
        <v>0</v>
      </c>
      <c r="V328" s="2">
        <v>810.79</v>
      </c>
      <c r="W328" s="2">
        <v>354.37</v>
      </c>
      <c r="X328" s="2">
        <v>276.48</v>
      </c>
      <c r="Y328" s="2">
        <v>179.94</v>
      </c>
      <c r="Z328" s="2">
        <v>0</v>
      </c>
      <c r="AA328" s="2">
        <v>810.79</v>
      </c>
      <c r="AB328" s="2">
        <v>3880706</v>
      </c>
      <c r="AC328" s="2">
        <v>2783877</v>
      </c>
      <c r="AD328" s="2">
        <v>1865438</v>
      </c>
      <c r="AE328" s="2">
        <v>0</v>
      </c>
      <c r="AF328" s="2">
        <v>8530021</v>
      </c>
      <c r="AG328" s="2">
        <v>0.66420000000000001</v>
      </c>
      <c r="AH328" s="2">
        <v>0.2</v>
      </c>
      <c r="AI328" s="2">
        <v>515513</v>
      </c>
      <c r="AJ328" s="2">
        <v>369810</v>
      </c>
      <c r="AK328" s="2">
        <v>247805</v>
      </c>
      <c r="AL328" s="2">
        <v>0</v>
      </c>
      <c r="AM328" s="2">
        <v>1133128</v>
      </c>
      <c r="AN328" s="2">
        <v>0.66420000000000001</v>
      </c>
      <c r="AO328" s="2">
        <v>0.1142</v>
      </c>
      <c r="AP328" s="2">
        <v>0.65</v>
      </c>
      <c r="AQ328" s="2">
        <v>288065</v>
      </c>
      <c r="AR328" s="2">
        <v>206647</v>
      </c>
      <c r="AS328" s="2">
        <v>138471</v>
      </c>
      <c r="AT328" s="2">
        <v>0</v>
      </c>
      <c r="AU328" s="2">
        <v>633183</v>
      </c>
      <c r="AV328" s="2">
        <v>10296332</v>
      </c>
      <c r="AW328" s="2">
        <v>0</v>
      </c>
      <c r="AX328" s="2">
        <v>0</v>
      </c>
      <c r="AY328" s="2">
        <v>198767</v>
      </c>
      <c r="AZ328" s="2">
        <v>215106</v>
      </c>
      <c r="BA328" s="2">
        <v>155000</v>
      </c>
      <c r="BB328" s="2">
        <v>167741</v>
      </c>
      <c r="BC328" s="2">
        <v>0</v>
      </c>
      <c r="BD328" s="2">
        <v>2813</v>
      </c>
      <c r="BE328" s="2">
        <v>3044</v>
      </c>
      <c r="BF328" s="2">
        <v>16.89</v>
      </c>
      <c r="BG328" s="2">
        <v>51413</v>
      </c>
      <c r="BH328" s="2">
        <v>434260</v>
      </c>
      <c r="BI328" s="2">
        <v>10730592</v>
      </c>
      <c r="BJ328" s="2">
        <v>0</v>
      </c>
      <c r="BK328" s="2">
        <v>10730592</v>
      </c>
      <c r="BL328" s="2">
        <v>6618957</v>
      </c>
      <c r="BM328" s="2">
        <v>4111635</v>
      </c>
      <c r="BN328" s="2">
        <v>162158</v>
      </c>
      <c r="BO328" s="2">
        <v>3949477</v>
      </c>
      <c r="BP328" s="2">
        <v>5348.93</v>
      </c>
      <c r="BQ328" s="2">
        <v>810.79</v>
      </c>
      <c r="BR328" s="2">
        <v>4336859</v>
      </c>
      <c r="BS328" s="2">
        <v>0</v>
      </c>
      <c r="BT328" s="2">
        <v>0</v>
      </c>
      <c r="BU328" s="2">
        <v>6618957</v>
      </c>
      <c r="BV328" s="2">
        <v>162158</v>
      </c>
      <c r="BW328" s="2">
        <v>0</v>
      </c>
      <c r="BX328" s="2">
        <v>991951</v>
      </c>
      <c r="BY328" s="2">
        <v>991951</v>
      </c>
      <c r="BZ328" s="2">
        <v>0</v>
      </c>
      <c r="CA328" s="2">
        <v>3949477</v>
      </c>
      <c r="CB328" s="2" t="b">
        <v>0</v>
      </c>
      <c r="CC328" s="2">
        <v>0</v>
      </c>
      <c r="CD328" s="2">
        <v>13218.62</v>
      </c>
      <c r="CE328" s="2">
        <v>12153.99</v>
      </c>
      <c r="CF328" s="2">
        <v>12513.69</v>
      </c>
      <c r="CG328" s="2">
        <v>14879.55</v>
      </c>
      <c r="CH328" s="4">
        <v>45327.52988425926</v>
      </c>
      <c r="CI328" s="4">
        <v>73415</v>
      </c>
    </row>
    <row r="329" spans="1:87" x14ac:dyDescent="0.35">
      <c r="A329" s="5">
        <v>395</v>
      </c>
      <c r="B329" s="3" t="s">
        <v>665</v>
      </c>
      <c r="C329" s="3" t="s">
        <v>670</v>
      </c>
      <c r="D329" s="2" t="s">
        <v>671</v>
      </c>
      <c r="E329" s="2">
        <v>9166</v>
      </c>
      <c r="F329" s="2">
        <v>9304</v>
      </c>
      <c r="G329" s="2">
        <v>9580</v>
      </c>
      <c r="H329" s="2">
        <v>11102</v>
      </c>
      <c r="I329" s="2">
        <v>1.0822000000000001</v>
      </c>
      <c r="J329" s="2">
        <v>9919</v>
      </c>
      <c r="K329" s="2">
        <v>10069</v>
      </c>
      <c r="L329" s="2">
        <v>10367</v>
      </c>
      <c r="M329" s="2">
        <v>12015</v>
      </c>
      <c r="N329" s="2">
        <v>1.1040000000000001</v>
      </c>
      <c r="O329" s="2">
        <v>1.026</v>
      </c>
      <c r="P329" s="2">
        <v>10951</v>
      </c>
      <c r="Q329" s="2">
        <v>12327</v>
      </c>
      <c r="R329" s="2">
        <v>919.85</v>
      </c>
      <c r="S329" s="2">
        <v>695.78</v>
      </c>
      <c r="T329" s="2">
        <v>479.43</v>
      </c>
      <c r="U329" s="2">
        <v>0</v>
      </c>
      <c r="V329" s="2">
        <v>2095.06</v>
      </c>
      <c r="W329" s="2">
        <v>919.85</v>
      </c>
      <c r="X329" s="2">
        <v>695.78</v>
      </c>
      <c r="Y329" s="2">
        <v>479.43</v>
      </c>
      <c r="Z329" s="2">
        <v>0</v>
      </c>
      <c r="AA329" s="2">
        <v>2095.06</v>
      </c>
      <c r="AB329" s="2">
        <v>10073277</v>
      </c>
      <c r="AC329" s="2">
        <v>7005809</v>
      </c>
      <c r="AD329" s="2">
        <v>4970251</v>
      </c>
      <c r="AE329" s="2">
        <v>0</v>
      </c>
      <c r="AF329" s="2">
        <v>22049337</v>
      </c>
      <c r="AG329" s="2">
        <v>0.89149999999999996</v>
      </c>
      <c r="AH329" s="2">
        <v>0.2</v>
      </c>
      <c r="AI329" s="2">
        <v>1796065</v>
      </c>
      <c r="AJ329" s="2">
        <v>1249136</v>
      </c>
      <c r="AK329" s="2">
        <v>886196</v>
      </c>
      <c r="AL329" s="2">
        <v>0</v>
      </c>
      <c r="AM329" s="2">
        <v>3931397</v>
      </c>
      <c r="AN329" s="2">
        <v>0.89149999999999996</v>
      </c>
      <c r="AO329" s="2">
        <v>0.34150000000000003</v>
      </c>
      <c r="AP329" s="2">
        <v>0.65</v>
      </c>
      <c r="AQ329" s="2">
        <v>2236016</v>
      </c>
      <c r="AR329" s="2">
        <v>1555114</v>
      </c>
      <c r="AS329" s="2">
        <v>1103271</v>
      </c>
      <c r="AT329" s="2">
        <v>0</v>
      </c>
      <c r="AU329" s="2">
        <v>4894401</v>
      </c>
      <c r="AV329" s="2">
        <v>30875135</v>
      </c>
      <c r="AW329" s="2">
        <v>0</v>
      </c>
      <c r="AX329" s="2">
        <v>0</v>
      </c>
      <c r="AY329" s="2">
        <v>344667</v>
      </c>
      <c r="AZ329" s="2">
        <v>372999</v>
      </c>
      <c r="BA329" s="2">
        <v>0</v>
      </c>
      <c r="BB329" s="2">
        <v>0</v>
      </c>
      <c r="BC329" s="2">
        <v>0</v>
      </c>
      <c r="BD329" s="2">
        <v>2813</v>
      </c>
      <c r="BE329" s="2">
        <v>3044</v>
      </c>
      <c r="BF329" s="2">
        <v>75.45</v>
      </c>
      <c r="BG329" s="2">
        <v>229670</v>
      </c>
      <c r="BH329" s="2">
        <v>602669</v>
      </c>
      <c r="BI329" s="2">
        <v>31477804</v>
      </c>
      <c r="BJ329" s="2">
        <v>0</v>
      </c>
      <c r="BK329" s="2">
        <v>31477804</v>
      </c>
      <c r="BL329" s="2">
        <v>4236751</v>
      </c>
      <c r="BM329" s="2">
        <v>27241053</v>
      </c>
      <c r="BN329" s="2">
        <v>7159251</v>
      </c>
      <c r="BO329" s="2">
        <v>20081802</v>
      </c>
      <c r="BP329" s="2">
        <v>5240.28</v>
      </c>
      <c r="BQ329" s="2">
        <v>2095.06</v>
      </c>
      <c r="BR329" s="2">
        <v>10978701</v>
      </c>
      <c r="BS329" s="2">
        <v>0</v>
      </c>
      <c r="BT329" s="2">
        <v>0</v>
      </c>
      <c r="BU329" s="2">
        <v>4236751</v>
      </c>
      <c r="BV329" s="2">
        <v>7159251</v>
      </c>
      <c r="BW329" s="2">
        <v>0</v>
      </c>
      <c r="BX329" s="2">
        <v>2266507</v>
      </c>
      <c r="BY329" s="2">
        <v>2266507</v>
      </c>
      <c r="BZ329" s="2">
        <v>0</v>
      </c>
      <c r="CA329" s="2">
        <v>20081802</v>
      </c>
      <c r="CB329" s="2" t="b">
        <v>0</v>
      </c>
      <c r="CC329" s="2">
        <v>0</v>
      </c>
      <c r="CD329" s="2">
        <v>15334.41</v>
      </c>
      <c r="CE329" s="2">
        <v>14099.37</v>
      </c>
      <c r="CF329" s="2">
        <v>14516.65</v>
      </c>
      <c r="CG329" s="2">
        <v>17261.189999999999</v>
      </c>
      <c r="CH329" s="4">
        <v>45327.529965277776</v>
      </c>
      <c r="CI329" s="4">
        <v>73415</v>
      </c>
    </row>
    <row r="330" spans="1:87" x14ac:dyDescent="0.35">
      <c r="A330" s="5">
        <v>396</v>
      </c>
      <c r="B330" s="3" t="s">
        <v>665</v>
      </c>
      <c r="C330" s="3" t="s">
        <v>672</v>
      </c>
      <c r="D330" s="2" t="s">
        <v>673</v>
      </c>
      <c r="E330" s="2">
        <v>9166</v>
      </c>
      <c r="F330" s="2">
        <v>9304</v>
      </c>
      <c r="G330" s="2">
        <v>9580</v>
      </c>
      <c r="H330" s="2">
        <v>11102</v>
      </c>
      <c r="I330" s="2">
        <v>1.0822000000000001</v>
      </c>
      <c r="J330" s="2">
        <v>9919</v>
      </c>
      <c r="K330" s="2">
        <v>10069</v>
      </c>
      <c r="L330" s="2">
        <v>10367</v>
      </c>
      <c r="M330" s="2">
        <v>12015</v>
      </c>
      <c r="N330" s="2">
        <v>1.1040000000000001</v>
      </c>
      <c r="O330" s="2">
        <v>1.026</v>
      </c>
      <c r="P330" s="2">
        <v>10951</v>
      </c>
      <c r="Q330" s="2">
        <v>12327</v>
      </c>
      <c r="R330" s="2">
        <v>0</v>
      </c>
      <c r="S330" s="2">
        <v>0</v>
      </c>
      <c r="T330" s="2">
        <v>0</v>
      </c>
      <c r="U330" s="2">
        <v>1079.6300000000001</v>
      </c>
      <c r="V330" s="2">
        <v>1079.6300000000001</v>
      </c>
      <c r="W330" s="2">
        <v>0</v>
      </c>
      <c r="X330" s="2">
        <v>0</v>
      </c>
      <c r="Y330" s="2">
        <v>0</v>
      </c>
      <c r="Z330" s="2">
        <v>1079.6300000000001</v>
      </c>
      <c r="AA330" s="2">
        <v>1079.6300000000001</v>
      </c>
      <c r="AB330" s="2">
        <v>0</v>
      </c>
      <c r="AC330" s="2">
        <v>0</v>
      </c>
      <c r="AD330" s="2">
        <v>0</v>
      </c>
      <c r="AE330" s="2">
        <v>13308599</v>
      </c>
      <c r="AF330" s="2">
        <v>13308599</v>
      </c>
      <c r="AG330" s="2">
        <v>0.83879999999999999</v>
      </c>
      <c r="AH330" s="2">
        <v>0.2</v>
      </c>
      <c r="AI330" s="2">
        <v>0</v>
      </c>
      <c r="AJ330" s="2">
        <v>0</v>
      </c>
      <c r="AK330" s="2">
        <v>0</v>
      </c>
      <c r="AL330" s="2">
        <v>2232651</v>
      </c>
      <c r="AM330" s="2">
        <v>2232651</v>
      </c>
      <c r="AN330" s="2">
        <v>0.83879999999999999</v>
      </c>
      <c r="AO330" s="2">
        <v>0.2888</v>
      </c>
      <c r="AP330" s="2">
        <v>0.65</v>
      </c>
      <c r="AQ330" s="2">
        <v>0</v>
      </c>
      <c r="AR330" s="2">
        <v>0</v>
      </c>
      <c r="AS330" s="2">
        <v>0</v>
      </c>
      <c r="AT330" s="2">
        <v>2498290</v>
      </c>
      <c r="AU330" s="2">
        <v>2498290</v>
      </c>
      <c r="AV330" s="2">
        <v>18039540</v>
      </c>
      <c r="AW330" s="2">
        <v>0</v>
      </c>
      <c r="AX330" s="2">
        <v>57265</v>
      </c>
      <c r="AY330" s="2">
        <v>124209</v>
      </c>
      <c r="AZ330" s="2">
        <v>134419</v>
      </c>
      <c r="BA330" s="2">
        <v>0</v>
      </c>
      <c r="BB330" s="2">
        <v>0</v>
      </c>
      <c r="BC330" s="2">
        <v>0</v>
      </c>
      <c r="BD330" s="2">
        <v>2813</v>
      </c>
      <c r="BE330" s="2">
        <v>3044</v>
      </c>
      <c r="BF330" s="2">
        <v>0</v>
      </c>
      <c r="BG330" s="2">
        <v>0</v>
      </c>
      <c r="BH330" s="2">
        <v>191684</v>
      </c>
      <c r="BI330" s="2">
        <v>18231224</v>
      </c>
      <c r="BJ330" s="2">
        <v>0</v>
      </c>
      <c r="BK330" s="2">
        <v>18231224</v>
      </c>
      <c r="BL330" s="2">
        <v>5681379</v>
      </c>
      <c r="BM330" s="2">
        <v>12549845</v>
      </c>
      <c r="BN330" s="2">
        <v>3504815</v>
      </c>
      <c r="BO330" s="2">
        <v>9045030</v>
      </c>
      <c r="BP330" s="2">
        <v>6362.16</v>
      </c>
      <c r="BQ330" s="2">
        <v>1079.6300000000001</v>
      </c>
      <c r="BR330" s="2">
        <v>6868779</v>
      </c>
      <c r="BS330" s="2">
        <v>0</v>
      </c>
      <c r="BT330" s="2">
        <v>0</v>
      </c>
      <c r="BU330" s="2">
        <v>5681379</v>
      </c>
      <c r="BV330" s="2">
        <v>3504815</v>
      </c>
      <c r="BW330" s="2">
        <v>0</v>
      </c>
      <c r="BX330" s="2">
        <v>1119789</v>
      </c>
      <c r="BY330" s="2">
        <v>1119789</v>
      </c>
      <c r="BZ330" s="2">
        <v>0</v>
      </c>
      <c r="CA330" s="2">
        <v>9045030</v>
      </c>
      <c r="CB330" s="2" t="b">
        <v>0</v>
      </c>
      <c r="CC330" s="2">
        <v>0</v>
      </c>
      <c r="CD330" s="2">
        <v>14843.86</v>
      </c>
      <c r="CE330" s="2">
        <v>13648.33</v>
      </c>
      <c r="CF330" s="2">
        <v>14052.26</v>
      </c>
      <c r="CG330" s="2">
        <v>16709</v>
      </c>
      <c r="CH330" s="4">
        <v>45327.529965277776</v>
      </c>
      <c r="CI330" s="4">
        <v>73415</v>
      </c>
    </row>
    <row r="331" spans="1:87" x14ac:dyDescent="0.35">
      <c r="A331" s="5">
        <v>398</v>
      </c>
      <c r="B331" s="3" t="s">
        <v>665</v>
      </c>
      <c r="C331" s="3" t="s">
        <v>674</v>
      </c>
      <c r="D331" s="2" t="s">
        <v>675</v>
      </c>
      <c r="E331" s="2">
        <v>9166</v>
      </c>
      <c r="F331" s="2">
        <v>9304</v>
      </c>
      <c r="G331" s="2">
        <v>9580</v>
      </c>
      <c r="H331" s="2">
        <v>11102</v>
      </c>
      <c r="I331" s="2">
        <v>1.0822000000000001</v>
      </c>
      <c r="J331" s="2">
        <v>9919</v>
      </c>
      <c r="K331" s="2">
        <v>10069</v>
      </c>
      <c r="L331" s="2">
        <v>10367</v>
      </c>
      <c r="M331" s="2">
        <v>12015</v>
      </c>
      <c r="N331" s="2">
        <v>1.1040000000000001</v>
      </c>
      <c r="O331" s="2">
        <v>1.026</v>
      </c>
      <c r="P331" s="2">
        <v>10951</v>
      </c>
      <c r="Q331" s="2">
        <v>12327</v>
      </c>
      <c r="R331" s="2">
        <v>6000.26</v>
      </c>
      <c r="S331" s="2">
        <v>4457.92</v>
      </c>
      <c r="T331" s="2">
        <v>2954.02</v>
      </c>
      <c r="U331" s="2">
        <v>5769.02</v>
      </c>
      <c r="V331" s="2">
        <v>19181.22</v>
      </c>
      <c r="W331" s="2">
        <v>6000.26</v>
      </c>
      <c r="X331" s="2">
        <v>4457.92</v>
      </c>
      <c r="Y331" s="2">
        <v>2954.02</v>
      </c>
      <c r="Z331" s="2">
        <v>5769.02</v>
      </c>
      <c r="AA331" s="2">
        <v>19181.22</v>
      </c>
      <c r="AB331" s="2">
        <v>65708847</v>
      </c>
      <c r="AC331" s="2">
        <v>44886796</v>
      </c>
      <c r="AD331" s="2">
        <v>30624325</v>
      </c>
      <c r="AE331" s="2">
        <v>71114710</v>
      </c>
      <c r="AF331" s="2">
        <v>212334678</v>
      </c>
      <c r="AG331" s="2">
        <v>0.91279999999999994</v>
      </c>
      <c r="AH331" s="2">
        <v>0.2</v>
      </c>
      <c r="AI331" s="2">
        <v>11995807</v>
      </c>
      <c r="AJ331" s="2">
        <v>8194534</v>
      </c>
      <c r="AK331" s="2">
        <v>5590777</v>
      </c>
      <c r="AL331" s="2">
        <v>12982701</v>
      </c>
      <c r="AM331" s="2">
        <v>38763819</v>
      </c>
      <c r="AN331" s="2">
        <v>0.91279999999999994</v>
      </c>
      <c r="AO331" s="2">
        <v>0.36280000000000001</v>
      </c>
      <c r="AP331" s="2">
        <v>0.65</v>
      </c>
      <c r="AQ331" s="2">
        <v>15495460</v>
      </c>
      <c r="AR331" s="2">
        <v>10585204</v>
      </c>
      <c r="AS331" s="2">
        <v>7221828</v>
      </c>
      <c r="AT331" s="2">
        <v>16770271</v>
      </c>
      <c r="AU331" s="2">
        <v>50072763</v>
      </c>
      <c r="AV331" s="2">
        <v>301171260</v>
      </c>
      <c r="AW331" s="2">
        <v>0</v>
      </c>
      <c r="AX331" s="2">
        <v>423649</v>
      </c>
      <c r="AY331" s="2">
        <v>2790442</v>
      </c>
      <c r="AZ331" s="2">
        <v>3019816</v>
      </c>
      <c r="BA331" s="2">
        <v>0</v>
      </c>
      <c r="BB331" s="2">
        <v>0</v>
      </c>
      <c r="BC331" s="2">
        <v>0</v>
      </c>
      <c r="BD331" s="2">
        <v>2813</v>
      </c>
      <c r="BE331" s="2">
        <v>3044</v>
      </c>
      <c r="BF331" s="2">
        <v>354.82</v>
      </c>
      <c r="BG331" s="2">
        <v>1080072</v>
      </c>
      <c r="BH331" s="2">
        <v>4523537</v>
      </c>
      <c r="BI331" s="2">
        <v>305694797</v>
      </c>
      <c r="BJ331" s="2">
        <v>0</v>
      </c>
      <c r="BK331" s="2">
        <v>305694797</v>
      </c>
      <c r="BL331" s="2">
        <v>30115481</v>
      </c>
      <c r="BM331" s="2">
        <v>275579316</v>
      </c>
      <c r="BN331" s="2">
        <v>65863412</v>
      </c>
      <c r="BO331" s="2">
        <v>209715904</v>
      </c>
      <c r="BP331" s="2">
        <v>5265.63</v>
      </c>
      <c r="BQ331" s="2">
        <v>19181.22</v>
      </c>
      <c r="BR331" s="2">
        <v>101001207</v>
      </c>
      <c r="BS331" s="2">
        <v>0</v>
      </c>
      <c r="BT331" s="2">
        <v>0</v>
      </c>
      <c r="BU331" s="2">
        <v>30115481</v>
      </c>
      <c r="BV331" s="2">
        <v>65863412</v>
      </c>
      <c r="BW331" s="2">
        <v>5022314</v>
      </c>
      <c r="BX331" s="2">
        <v>21124437</v>
      </c>
      <c r="BY331" s="2">
        <v>26146751</v>
      </c>
      <c r="BZ331" s="2">
        <v>0</v>
      </c>
      <c r="CA331" s="2">
        <v>209715904</v>
      </c>
      <c r="CB331" s="2" t="b">
        <v>0</v>
      </c>
      <c r="CC331" s="2">
        <v>0</v>
      </c>
      <c r="CD331" s="2">
        <v>15532.68</v>
      </c>
      <c r="CE331" s="2">
        <v>14281.67</v>
      </c>
      <c r="CF331" s="2">
        <v>14704.35</v>
      </c>
      <c r="CG331" s="2">
        <v>17484.37</v>
      </c>
      <c r="CH331" s="4">
        <v>45327.53019675926</v>
      </c>
      <c r="CI331" s="4">
        <v>73415</v>
      </c>
    </row>
    <row r="332" spans="1:87" x14ac:dyDescent="0.35">
      <c r="A332" s="5">
        <v>399</v>
      </c>
      <c r="B332" s="3" t="s">
        <v>665</v>
      </c>
      <c r="C332" s="3" t="s">
        <v>676</v>
      </c>
      <c r="D332" s="2" t="s">
        <v>677</v>
      </c>
      <c r="E332" s="2">
        <v>9166</v>
      </c>
      <c r="F332" s="2">
        <v>9304</v>
      </c>
      <c r="G332" s="2">
        <v>9580</v>
      </c>
      <c r="H332" s="2">
        <v>11102</v>
      </c>
      <c r="I332" s="2">
        <v>1.0822000000000001</v>
      </c>
      <c r="J332" s="2">
        <v>9919</v>
      </c>
      <c r="K332" s="2">
        <v>10069</v>
      </c>
      <c r="L332" s="2">
        <v>10367</v>
      </c>
      <c r="M332" s="2">
        <v>12015</v>
      </c>
      <c r="N332" s="2">
        <v>1.1040000000000001</v>
      </c>
      <c r="O332" s="2">
        <v>1.026</v>
      </c>
      <c r="P332" s="2">
        <v>10951</v>
      </c>
      <c r="Q332" s="2">
        <v>12327</v>
      </c>
      <c r="R332" s="2">
        <v>0.98</v>
      </c>
      <c r="S332" s="2">
        <v>0</v>
      </c>
      <c r="T332" s="2">
        <v>0</v>
      </c>
      <c r="U332" s="2">
        <v>0</v>
      </c>
      <c r="V332" s="2">
        <v>0.98</v>
      </c>
      <c r="W332" s="2">
        <v>30.14</v>
      </c>
      <c r="X332" s="2">
        <v>25.78</v>
      </c>
      <c r="Y332" s="2">
        <v>19.41</v>
      </c>
      <c r="Z332" s="2">
        <v>0</v>
      </c>
      <c r="AA332" s="2">
        <v>75.33</v>
      </c>
      <c r="AB332" s="2">
        <v>10732</v>
      </c>
      <c r="AC332" s="2">
        <v>0</v>
      </c>
      <c r="AD332" s="2">
        <v>0</v>
      </c>
      <c r="AE332" s="2">
        <v>0</v>
      </c>
      <c r="AF332" s="2">
        <v>10732</v>
      </c>
      <c r="AG332" s="2">
        <v>0.5948</v>
      </c>
      <c r="AH332" s="2">
        <v>0.2</v>
      </c>
      <c r="AI332" s="2">
        <v>39264</v>
      </c>
      <c r="AJ332" s="2">
        <v>30879</v>
      </c>
      <c r="AK332" s="2">
        <v>23938</v>
      </c>
      <c r="AL332" s="2">
        <v>0</v>
      </c>
      <c r="AM332" s="2">
        <v>94081</v>
      </c>
      <c r="AN332" s="2">
        <v>0.5948</v>
      </c>
      <c r="AO332" s="2">
        <v>4.48E-2</v>
      </c>
      <c r="AP332" s="2">
        <v>0.65</v>
      </c>
      <c r="AQ332" s="2">
        <v>9611</v>
      </c>
      <c r="AR332" s="2">
        <v>7559</v>
      </c>
      <c r="AS332" s="2">
        <v>5860</v>
      </c>
      <c r="AT332" s="2">
        <v>0</v>
      </c>
      <c r="AU332" s="2">
        <v>23030</v>
      </c>
      <c r="AV332" s="2">
        <v>127843</v>
      </c>
      <c r="AW332" s="2">
        <v>1079244</v>
      </c>
      <c r="AX332" s="2">
        <v>6577</v>
      </c>
      <c r="AY332" s="2">
        <v>71682</v>
      </c>
      <c r="AZ332" s="2">
        <v>77574</v>
      </c>
      <c r="BA332" s="2">
        <v>0</v>
      </c>
      <c r="BB332" s="2">
        <v>0</v>
      </c>
      <c r="BC332" s="2">
        <v>44364</v>
      </c>
      <c r="BD332" s="2">
        <v>2813</v>
      </c>
      <c r="BE332" s="2">
        <v>3044</v>
      </c>
      <c r="BF332" s="2">
        <v>3.7</v>
      </c>
      <c r="BG332" s="2">
        <v>11263</v>
      </c>
      <c r="BH332" s="2">
        <v>1219022</v>
      </c>
      <c r="BI332" s="2">
        <v>1346865</v>
      </c>
      <c r="BJ332" s="2">
        <v>0</v>
      </c>
      <c r="BK332" s="2">
        <v>1346865</v>
      </c>
      <c r="BL332" s="2">
        <v>614376</v>
      </c>
      <c r="BM332" s="2">
        <v>732489</v>
      </c>
      <c r="BN332" s="2">
        <v>21001</v>
      </c>
      <c r="BO332" s="2">
        <v>711488</v>
      </c>
      <c r="BP332" s="2">
        <v>79.58</v>
      </c>
      <c r="BQ332" s="2">
        <v>75.33</v>
      </c>
      <c r="BR332" s="2">
        <v>5995</v>
      </c>
      <c r="BS332" s="2">
        <v>466418</v>
      </c>
      <c r="BT332" s="2">
        <v>0</v>
      </c>
      <c r="BU332" s="2">
        <v>614376</v>
      </c>
      <c r="BV332" s="2">
        <v>21001</v>
      </c>
      <c r="BW332" s="2">
        <v>0</v>
      </c>
      <c r="BX332" s="2">
        <v>242780</v>
      </c>
      <c r="BY332" s="2">
        <v>242780</v>
      </c>
      <c r="BZ332" s="2">
        <v>0</v>
      </c>
      <c r="CA332" s="2">
        <v>711488</v>
      </c>
      <c r="CB332" s="2" t="b">
        <v>0</v>
      </c>
      <c r="CC332" s="2">
        <v>0</v>
      </c>
      <c r="CD332" s="2">
        <v>12572.62</v>
      </c>
      <c r="CE332" s="2">
        <v>11560.02</v>
      </c>
      <c r="CF332" s="2">
        <v>11902.15</v>
      </c>
      <c r="CG332" s="2">
        <v>14152.38</v>
      </c>
      <c r="CH332" s="4">
        <v>45327.530347222222</v>
      </c>
      <c r="CI332" s="4">
        <v>73415</v>
      </c>
    </row>
    <row r="333" spans="1:87" x14ac:dyDescent="0.35">
      <c r="A333" s="5">
        <v>401</v>
      </c>
      <c r="B333" s="3" t="s">
        <v>665</v>
      </c>
      <c r="C333" s="3" t="s">
        <v>678</v>
      </c>
      <c r="D333" s="2" t="s">
        <v>679</v>
      </c>
      <c r="E333" s="2">
        <v>9166</v>
      </c>
      <c r="F333" s="2">
        <v>9304</v>
      </c>
      <c r="G333" s="2">
        <v>9580</v>
      </c>
      <c r="H333" s="2">
        <v>11102</v>
      </c>
      <c r="I333" s="2">
        <v>1.0822000000000001</v>
      </c>
      <c r="J333" s="2">
        <v>9919</v>
      </c>
      <c r="K333" s="2">
        <v>10069</v>
      </c>
      <c r="L333" s="2">
        <v>10367</v>
      </c>
      <c r="M333" s="2">
        <v>12015</v>
      </c>
      <c r="N333" s="2">
        <v>1.1040000000000001</v>
      </c>
      <c r="O333" s="2">
        <v>1.026</v>
      </c>
      <c r="P333" s="2">
        <v>10951</v>
      </c>
      <c r="Q333" s="2">
        <v>12327</v>
      </c>
      <c r="R333" s="2">
        <v>896.76</v>
      </c>
      <c r="S333" s="2">
        <v>627.85</v>
      </c>
      <c r="T333" s="2">
        <v>392.09</v>
      </c>
      <c r="U333" s="2">
        <v>748.4</v>
      </c>
      <c r="V333" s="2">
        <v>2665.1</v>
      </c>
      <c r="W333" s="2">
        <v>898.24</v>
      </c>
      <c r="X333" s="2">
        <v>629.86</v>
      </c>
      <c r="Y333" s="2">
        <v>393.02</v>
      </c>
      <c r="Z333" s="2">
        <v>752.33</v>
      </c>
      <c r="AA333" s="2">
        <v>2673.45</v>
      </c>
      <c r="AB333" s="2">
        <v>9820419</v>
      </c>
      <c r="AC333" s="2">
        <v>6321822</v>
      </c>
      <c r="AD333" s="2">
        <v>4064797</v>
      </c>
      <c r="AE333" s="2">
        <v>9225527</v>
      </c>
      <c r="AF333" s="2">
        <v>29432565</v>
      </c>
      <c r="AG333" s="2">
        <v>0.43030000000000002</v>
      </c>
      <c r="AH333" s="2">
        <v>0.2</v>
      </c>
      <c r="AI333" s="2">
        <v>846540</v>
      </c>
      <c r="AJ333" s="2">
        <v>545798</v>
      </c>
      <c r="AK333" s="2">
        <v>350646</v>
      </c>
      <c r="AL333" s="2">
        <v>798118</v>
      </c>
      <c r="AM333" s="2">
        <v>2541102</v>
      </c>
      <c r="AN333" s="2">
        <v>0.43030000000000002</v>
      </c>
      <c r="AO333" s="2">
        <v>0</v>
      </c>
      <c r="AP333" s="2">
        <v>0.65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31973667</v>
      </c>
      <c r="AW333" s="2">
        <v>497744</v>
      </c>
      <c r="AX333" s="2">
        <v>20102</v>
      </c>
      <c r="AY333" s="2">
        <v>543504</v>
      </c>
      <c r="AZ333" s="2">
        <v>588180</v>
      </c>
      <c r="BA333" s="2">
        <v>0</v>
      </c>
      <c r="BB333" s="2">
        <v>0</v>
      </c>
      <c r="BC333" s="2">
        <v>150653</v>
      </c>
      <c r="BD333" s="2">
        <v>2813</v>
      </c>
      <c r="BE333" s="2">
        <v>3044</v>
      </c>
      <c r="BF333" s="2">
        <v>89.3</v>
      </c>
      <c r="BG333" s="2">
        <v>271829</v>
      </c>
      <c r="BH333" s="2">
        <v>1528508</v>
      </c>
      <c r="BI333" s="2">
        <v>33502175</v>
      </c>
      <c r="BJ333" s="2">
        <v>0</v>
      </c>
      <c r="BK333" s="2">
        <v>33502175</v>
      </c>
      <c r="BL333" s="2">
        <v>11323176</v>
      </c>
      <c r="BM333" s="2">
        <v>22178999</v>
      </c>
      <c r="BN333" s="2">
        <v>10142715</v>
      </c>
      <c r="BO333" s="2">
        <v>12036284</v>
      </c>
      <c r="BP333" s="2">
        <v>5895.19</v>
      </c>
      <c r="BQ333" s="2">
        <v>2673.45</v>
      </c>
      <c r="BR333" s="2">
        <v>15760496</v>
      </c>
      <c r="BS333" s="2">
        <v>208973</v>
      </c>
      <c r="BT333" s="2">
        <v>0</v>
      </c>
      <c r="BU333" s="2">
        <v>11323176</v>
      </c>
      <c r="BV333" s="2">
        <v>10142715</v>
      </c>
      <c r="BW333" s="2">
        <v>0</v>
      </c>
      <c r="BX333" s="2">
        <v>1896471</v>
      </c>
      <c r="BY333" s="2">
        <v>1896471</v>
      </c>
      <c r="BZ333" s="2">
        <v>0</v>
      </c>
      <c r="CA333" s="2">
        <v>12036284</v>
      </c>
      <c r="CB333" s="2" t="b">
        <v>0</v>
      </c>
      <c r="CC333" s="2">
        <v>0</v>
      </c>
      <c r="CD333" s="2">
        <v>11893.44</v>
      </c>
      <c r="CE333" s="2">
        <v>10935.54</v>
      </c>
      <c r="CF333" s="2">
        <v>11259.18</v>
      </c>
      <c r="CG333" s="2">
        <v>13387.86</v>
      </c>
      <c r="CH333" s="4">
        <v>45327.530081018522</v>
      </c>
      <c r="CI333" s="4">
        <v>73415</v>
      </c>
    </row>
    <row r="334" spans="1:87" x14ac:dyDescent="0.35">
      <c r="A334" s="5">
        <v>402</v>
      </c>
      <c r="B334" s="3" t="s">
        <v>665</v>
      </c>
      <c r="C334" s="3" t="s">
        <v>680</v>
      </c>
      <c r="D334" s="2" t="s">
        <v>681</v>
      </c>
      <c r="E334" s="2">
        <v>9166</v>
      </c>
      <c r="F334" s="2">
        <v>9304</v>
      </c>
      <c r="G334" s="2">
        <v>9580</v>
      </c>
      <c r="H334" s="2">
        <v>11102</v>
      </c>
      <c r="I334" s="2">
        <v>1.0822000000000001</v>
      </c>
      <c r="J334" s="2">
        <v>9919</v>
      </c>
      <c r="K334" s="2">
        <v>10069</v>
      </c>
      <c r="L334" s="2">
        <v>10367</v>
      </c>
      <c r="M334" s="2">
        <v>12015</v>
      </c>
      <c r="N334" s="2">
        <v>1.1040000000000001</v>
      </c>
      <c r="O334" s="2">
        <v>1.026</v>
      </c>
      <c r="P334" s="2">
        <v>10951</v>
      </c>
      <c r="Q334" s="2">
        <v>12327</v>
      </c>
      <c r="R334" s="2">
        <v>334.29</v>
      </c>
      <c r="S334" s="2">
        <v>210.65</v>
      </c>
      <c r="T334" s="2">
        <v>147.52000000000001</v>
      </c>
      <c r="U334" s="2">
        <v>256.75</v>
      </c>
      <c r="V334" s="2">
        <v>949.21</v>
      </c>
      <c r="W334" s="2">
        <v>334.29</v>
      </c>
      <c r="X334" s="2">
        <v>210.65</v>
      </c>
      <c r="Y334" s="2">
        <v>147.52000000000001</v>
      </c>
      <c r="Z334" s="2">
        <v>273.26</v>
      </c>
      <c r="AA334" s="2">
        <v>965.72</v>
      </c>
      <c r="AB334" s="2">
        <v>3660810</v>
      </c>
      <c r="AC334" s="2">
        <v>2121035</v>
      </c>
      <c r="AD334" s="2">
        <v>1529340</v>
      </c>
      <c r="AE334" s="2">
        <v>3164957</v>
      </c>
      <c r="AF334" s="2">
        <v>10476142</v>
      </c>
      <c r="AG334" s="2">
        <v>0.50219999999999998</v>
      </c>
      <c r="AH334" s="2">
        <v>0.2</v>
      </c>
      <c r="AI334" s="2">
        <v>367692</v>
      </c>
      <c r="AJ334" s="2">
        <v>213037</v>
      </c>
      <c r="AK334" s="2">
        <v>153607</v>
      </c>
      <c r="AL334" s="2">
        <v>338330</v>
      </c>
      <c r="AM334" s="2">
        <v>1072666</v>
      </c>
      <c r="AN334" s="2">
        <v>0.50219999999999998</v>
      </c>
      <c r="AO334" s="2">
        <v>0</v>
      </c>
      <c r="AP334" s="2">
        <v>0.65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11548808</v>
      </c>
      <c r="AW334" s="2">
        <v>721489</v>
      </c>
      <c r="AX334" s="2">
        <v>0</v>
      </c>
      <c r="AY334" s="2">
        <v>469334</v>
      </c>
      <c r="AZ334" s="2">
        <v>507913</v>
      </c>
      <c r="BA334" s="2">
        <v>0</v>
      </c>
      <c r="BB334" s="2">
        <v>0</v>
      </c>
      <c r="BC334" s="2">
        <v>666122</v>
      </c>
      <c r="BD334" s="2">
        <v>2813</v>
      </c>
      <c r="BE334" s="2">
        <v>3044</v>
      </c>
      <c r="BF334" s="2">
        <v>33.69</v>
      </c>
      <c r="BG334" s="2">
        <v>102552</v>
      </c>
      <c r="BH334" s="2">
        <v>1998076</v>
      </c>
      <c r="BI334" s="2">
        <v>13546884</v>
      </c>
      <c r="BJ334" s="2">
        <v>0</v>
      </c>
      <c r="BK334" s="2">
        <v>13546884</v>
      </c>
      <c r="BL334" s="2">
        <v>4793857</v>
      </c>
      <c r="BM334" s="2">
        <v>8753027</v>
      </c>
      <c r="BN334" s="2">
        <v>3866963</v>
      </c>
      <c r="BO334" s="2">
        <v>4886064</v>
      </c>
      <c r="BP334" s="2">
        <v>6321.78</v>
      </c>
      <c r="BQ334" s="2">
        <v>965.72</v>
      </c>
      <c r="BR334" s="2">
        <v>6105069</v>
      </c>
      <c r="BS334" s="2">
        <v>410559</v>
      </c>
      <c r="BT334" s="2">
        <v>0</v>
      </c>
      <c r="BU334" s="2">
        <v>4793857</v>
      </c>
      <c r="BV334" s="2">
        <v>3866963</v>
      </c>
      <c r="BW334" s="2">
        <v>0</v>
      </c>
      <c r="BX334" s="2">
        <v>1355171</v>
      </c>
      <c r="BY334" s="2">
        <v>1355171</v>
      </c>
      <c r="BZ334" s="2">
        <v>0</v>
      </c>
      <c r="CA334" s="2">
        <v>4886064</v>
      </c>
      <c r="CB334" s="2" t="b">
        <v>0</v>
      </c>
      <c r="CC334" s="2">
        <v>0</v>
      </c>
      <c r="CD334" s="2">
        <v>12050.92</v>
      </c>
      <c r="CE334" s="2">
        <v>11080.33</v>
      </c>
      <c r="CF334" s="2">
        <v>11408.26</v>
      </c>
      <c r="CG334" s="2">
        <v>13565.12</v>
      </c>
      <c r="CH334" s="4">
        <v>45327.529953703706</v>
      </c>
      <c r="CI334" s="4">
        <v>73415</v>
      </c>
    </row>
    <row r="335" spans="1:87" x14ac:dyDescent="0.35">
      <c r="A335" s="5">
        <v>10231</v>
      </c>
      <c r="B335" s="3" t="s">
        <v>665</v>
      </c>
      <c r="C335" s="3" t="s">
        <v>682</v>
      </c>
      <c r="D335" s="2" t="s">
        <v>683</v>
      </c>
      <c r="E335" s="2">
        <v>9166</v>
      </c>
      <c r="F335" s="2">
        <v>9304</v>
      </c>
      <c r="G335" s="2">
        <v>9580</v>
      </c>
      <c r="H335" s="2">
        <v>11102</v>
      </c>
      <c r="I335" s="2">
        <v>1.0822000000000001</v>
      </c>
      <c r="J335" s="2">
        <v>9919</v>
      </c>
      <c r="K335" s="2">
        <v>10069</v>
      </c>
      <c r="L335" s="2">
        <v>10367</v>
      </c>
      <c r="M335" s="2">
        <v>12015</v>
      </c>
      <c r="N335" s="2">
        <v>1.1040000000000001</v>
      </c>
      <c r="O335" s="2">
        <v>1.026</v>
      </c>
      <c r="P335" s="2">
        <v>10951</v>
      </c>
      <c r="Q335" s="2">
        <v>12327</v>
      </c>
      <c r="R335" s="2">
        <v>320.89999999999998</v>
      </c>
      <c r="S335" s="2">
        <v>226.59</v>
      </c>
      <c r="T335" s="2">
        <v>156.21</v>
      </c>
      <c r="U335" s="2">
        <v>612.15</v>
      </c>
      <c r="V335" s="2">
        <v>1315.85</v>
      </c>
      <c r="W335" s="2">
        <v>320.89999999999998</v>
      </c>
      <c r="X335" s="2">
        <v>226.59</v>
      </c>
      <c r="Y335" s="2">
        <v>156.21</v>
      </c>
      <c r="Z335" s="2">
        <v>615.36</v>
      </c>
      <c r="AA335" s="2">
        <v>1319.06</v>
      </c>
      <c r="AB335" s="2">
        <v>3514176</v>
      </c>
      <c r="AC335" s="2">
        <v>2281535</v>
      </c>
      <c r="AD335" s="2">
        <v>1619429</v>
      </c>
      <c r="AE335" s="2">
        <v>7545973</v>
      </c>
      <c r="AF335" s="2">
        <v>14961113</v>
      </c>
      <c r="AG335" s="2">
        <v>0.60250000000000004</v>
      </c>
      <c r="AH335" s="2">
        <v>0.2</v>
      </c>
      <c r="AI335" s="2">
        <v>423458</v>
      </c>
      <c r="AJ335" s="2">
        <v>274925</v>
      </c>
      <c r="AK335" s="2">
        <v>195141</v>
      </c>
      <c r="AL335" s="2">
        <v>914058</v>
      </c>
      <c r="AM335" s="2">
        <v>1807582</v>
      </c>
      <c r="AN335" s="2">
        <v>0.60250000000000004</v>
      </c>
      <c r="AO335" s="2">
        <v>5.2499999999999998E-2</v>
      </c>
      <c r="AP335" s="2">
        <v>0.65</v>
      </c>
      <c r="AQ335" s="2">
        <v>119921</v>
      </c>
      <c r="AR335" s="2">
        <v>77857</v>
      </c>
      <c r="AS335" s="2">
        <v>55263</v>
      </c>
      <c r="AT335" s="2">
        <v>258857</v>
      </c>
      <c r="AU335" s="2">
        <v>511898</v>
      </c>
      <c r="AV335" s="2">
        <v>17280593</v>
      </c>
      <c r="AW335" s="2">
        <v>717820</v>
      </c>
      <c r="AX335" s="2">
        <v>22988</v>
      </c>
      <c r="AY335" s="2">
        <v>456257</v>
      </c>
      <c r="AZ335" s="2">
        <v>493761</v>
      </c>
      <c r="BA335" s="2">
        <v>0</v>
      </c>
      <c r="BB335" s="2">
        <v>0</v>
      </c>
      <c r="BC335" s="2">
        <v>245286</v>
      </c>
      <c r="BD335" s="2">
        <v>2813</v>
      </c>
      <c r="BE335" s="2">
        <v>3044</v>
      </c>
      <c r="BF335" s="2">
        <v>28.32</v>
      </c>
      <c r="BG335" s="2">
        <v>86206</v>
      </c>
      <c r="BH335" s="2">
        <v>1566061</v>
      </c>
      <c r="BI335" s="2">
        <v>18846654</v>
      </c>
      <c r="BJ335" s="2">
        <v>0</v>
      </c>
      <c r="BK335" s="2">
        <v>18846654</v>
      </c>
      <c r="BL335" s="2">
        <v>8680134</v>
      </c>
      <c r="BM335" s="2">
        <v>10166520</v>
      </c>
      <c r="BN335" s="2">
        <v>2218791</v>
      </c>
      <c r="BO335" s="2">
        <v>7947729</v>
      </c>
      <c r="BP335" s="2">
        <v>5837.95</v>
      </c>
      <c r="BQ335" s="2">
        <v>1319.06</v>
      </c>
      <c r="BR335" s="2">
        <v>7700606</v>
      </c>
      <c r="BS335" s="2">
        <v>820628</v>
      </c>
      <c r="BT335" s="2">
        <v>0</v>
      </c>
      <c r="BU335" s="2">
        <v>8680134</v>
      </c>
      <c r="BV335" s="2">
        <v>2218791</v>
      </c>
      <c r="BW335" s="2">
        <v>0</v>
      </c>
      <c r="BX335" s="2">
        <v>2603465</v>
      </c>
      <c r="BY335" s="2">
        <v>2603465</v>
      </c>
      <c r="BZ335" s="2">
        <v>0</v>
      </c>
      <c r="CA335" s="2">
        <v>7947729</v>
      </c>
      <c r="CB335" s="2" t="b">
        <v>0</v>
      </c>
      <c r="CC335" s="2">
        <v>0</v>
      </c>
      <c r="CD335" s="2">
        <v>12644.3</v>
      </c>
      <c r="CE335" s="2">
        <v>11625.92</v>
      </c>
      <c r="CF335" s="2">
        <v>11970</v>
      </c>
      <c r="CG335" s="2">
        <v>14233.06</v>
      </c>
      <c r="CH335" s="4">
        <v>45327.530543981484</v>
      </c>
      <c r="CI335" s="4">
        <v>73415</v>
      </c>
    </row>
    <row r="336" spans="1:87" x14ac:dyDescent="0.35">
      <c r="A336" s="5">
        <v>403</v>
      </c>
      <c r="B336" s="3" t="s">
        <v>684</v>
      </c>
      <c r="C336" s="3" t="s">
        <v>685</v>
      </c>
      <c r="D336" s="2" t="s">
        <v>686</v>
      </c>
      <c r="E336" s="2">
        <v>9166</v>
      </c>
      <c r="F336" s="2">
        <v>9304</v>
      </c>
      <c r="G336" s="2">
        <v>9580</v>
      </c>
      <c r="H336" s="2">
        <v>11102</v>
      </c>
      <c r="I336" s="2">
        <v>1.0822000000000001</v>
      </c>
      <c r="J336" s="2">
        <v>9919</v>
      </c>
      <c r="K336" s="2">
        <v>10069</v>
      </c>
      <c r="L336" s="2">
        <v>10367</v>
      </c>
      <c r="M336" s="2">
        <v>12015</v>
      </c>
      <c r="N336" s="2">
        <v>1.1040000000000001</v>
      </c>
      <c r="O336" s="2">
        <v>1.026</v>
      </c>
      <c r="P336" s="2">
        <v>10951</v>
      </c>
      <c r="Q336" s="2">
        <v>12327</v>
      </c>
      <c r="R336" s="2">
        <v>50.41</v>
      </c>
      <c r="S336" s="2">
        <v>43.34</v>
      </c>
      <c r="T336" s="2">
        <v>8.14</v>
      </c>
      <c r="U336" s="2">
        <v>0</v>
      </c>
      <c r="V336" s="2">
        <v>101.89</v>
      </c>
      <c r="W336" s="2">
        <v>50.41</v>
      </c>
      <c r="X336" s="2">
        <v>43.34</v>
      </c>
      <c r="Y336" s="2">
        <v>8.14</v>
      </c>
      <c r="Z336" s="2">
        <v>0</v>
      </c>
      <c r="AA336" s="2">
        <v>101.89</v>
      </c>
      <c r="AB336" s="2">
        <v>552040</v>
      </c>
      <c r="AC336" s="2">
        <v>436390</v>
      </c>
      <c r="AD336" s="2">
        <v>84387</v>
      </c>
      <c r="AE336" s="2">
        <v>0</v>
      </c>
      <c r="AF336" s="2">
        <v>1072817</v>
      </c>
      <c r="AG336" s="2">
        <v>0.42330000000000001</v>
      </c>
      <c r="AH336" s="2">
        <v>0.2</v>
      </c>
      <c r="AI336" s="2">
        <v>46736</v>
      </c>
      <c r="AJ336" s="2">
        <v>36945</v>
      </c>
      <c r="AK336" s="2">
        <v>7144</v>
      </c>
      <c r="AL336" s="2">
        <v>0</v>
      </c>
      <c r="AM336" s="2">
        <v>90825</v>
      </c>
      <c r="AN336" s="2">
        <v>0.42330000000000001</v>
      </c>
      <c r="AO336" s="2">
        <v>0</v>
      </c>
      <c r="AP336" s="2">
        <v>0.65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1163642</v>
      </c>
      <c r="AW336" s="2">
        <v>0</v>
      </c>
      <c r="AX336" s="2">
        <v>0</v>
      </c>
      <c r="AY336" s="2">
        <v>70397</v>
      </c>
      <c r="AZ336" s="2">
        <v>76184</v>
      </c>
      <c r="BA336" s="2">
        <v>0</v>
      </c>
      <c r="BB336" s="2">
        <v>0</v>
      </c>
      <c r="BC336" s="2">
        <v>113802</v>
      </c>
      <c r="BD336" s="2">
        <v>2813</v>
      </c>
      <c r="BE336" s="2">
        <v>3044</v>
      </c>
      <c r="BF336" s="2">
        <v>9.76</v>
      </c>
      <c r="BG336" s="2">
        <v>29709</v>
      </c>
      <c r="BH336" s="2">
        <v>219695</v>
      </c>
      <c r="BI336" s="2">
        <v>1383337</v>
      </c>
      <c r="BJ336" s="2">
        <v>0</v>
      </c>
      <c r="BK336" s="2">
        <v>1383337</v>
      </c>
      <c r="BL336" s="2">
        <v>4374552</v>
      </c>
      <c r="BM336" s="2">
        <v>0</v>
      </c>
      <c r="BN336" s="2">
        <v>20378</v>
      </c>
      <c r="BO336" s="2">
        <v>0</v>
      </c>
      <c r="BP336" s="2">
        <v>5124.01</v>
      </c>
      <c r="BQ336" s="2">
        <v>101.89</v>
      </c>
      <c r="BR336" s="2">
        <v>522085</v>
      </c>
      <c r="BS336" s="2">
        <v>0</v>
      </c>
      <c r="BT336" s="2">
        <v>0</v>
      </c>
      <c r="BU336" s="2">
        <v>4374552</v>
      </c>
      <c r="BV336" s="2">
        <v>20378</v>
      </c>
      <c r="BW336" s="2">
        <v>0</v>
      </c>
      <c r="BX336" s="2">
        <v>229708</v>
      </c>
      <c r="BY336" s="2">
        <v>229708</v>
      </c>
      <c r="BZ336" s="2">
        <v>229708</v>
      </c>
      <c r="CA336" s="2">
        <v>229708</v>
      </c>
      <c r="CB336" s="2" t="b">
        <v>1</v>
      </c>
      <c r="CC336" s="2">
        <v>2991215</v>
      </c>
      <c r="CD336" s="2">
        <v>11878.11</v>
      </c>
      <c r="CE336" s="2">
        <v>10921.44</v>
      </c>
      <c r="CF336" s="2">
        <v>11244.67</v>
      </c>
      <c r="CG336" s="2">
        <v>13370.6</v>
      </c>
      <c r="CH336" s="4">
        <v>45327.529907407406</v>
      </c>
      <c r="CI336" s="4">
        <v>73415</v>
      </c>
    </row>
    <row r="337" spans="1:87" x14ac:dyDescent="0.35">
      <c r="A337" s="5">
        <v>404</v>
      </c>
      <c r="B337" s="3" t="s">
        <v>684</v>
      </c>
      <c r="C337" s="3" t="s">
        <v>687</v>
      </c>
      <c r="D337" s="2" t="s">
        <v>688</v>
      </c>
      <c r="E337" s="2">
        <v>9166</v>
      </c>
      <c r="F337" s="2">
        <v>9304</v>
      </c>
      <c r="G337" s="2">
        <v>9580</v>
      </c>
      <c r="H337" s="2">
        <v>11102</v>
      </c>
      <c r="I337" s="2">
        <v>1.0822000000000001</v>
      </c>
      <c r="J337" s="2">
        <v>9919</v>
      </c>
      <c r="K337" s="2">
        <v>10069</v>
      </c>
      <c r="L337" s="2">
        <v>10367</v>
      </c>
      <c r="M337" s="2">
        <v>12015</v>
      </c>
      <c r="N337" s="2">
        <v>1.1040000000000001</v>
      </c>
      <c r="O337" s="2">
        <v>1.026</v>
      </c>
      <c r="P337" s="2">
        <v>10951</v>
      </c>
      <c r="Q337" s="2">
        <v>12327</v>
      </c>
      <c r="R337" s="2">
        <v>785.54</v>
      </c>
      <c r="S337" s="2">
        <v>588.12</v>
      </c>
      <c r="T337" s="2">
        <v>424.26</v>
      </c>
      <c r="U337" s="2">
        <v>0</v>
      </c>
      <c r="V337" s="2">
        <v>1797.92</v>
      </c>
      <c r="W337" s="2">
        <v>785.54</v>
      </c>
      <c r="X337" s="2">
        <v>588.12</v>
      </c>
      <c r="Y337" s="2">
        <v>424.26</v>
      </c>
      <c r="Z337" s="2">
        <v>0</v>
      </c>
      <c r="AA337" s="2">
        <v>1797.92</v>
      </c>
      <c r="AB337" s="2">
        <v>8602449</v>
      </c>
      <c r="AC337" s="2">
        <v>5921780</v>
      </c>
      <c r="AD337" s="2">
        <v>4398303</v>
      </c>
      <c r="AE337" s="2">
        <v>0</v>
      </c>
      <c r="AF337" s="2">
        <v>18922532</v>
      </c>
      <c r="AG337" s="2">
        <v>0.23580000000000001</v>
      </c>
      <c r="AH337" s="2">
        <v>0.2</v>
      </c>
      <c r="AI337" s="2">
        <v>405691</v>
      </c>
      <c r="AJ337" s="2">
        <v>279271</v>
      </c>
      <c r="AK337" s="2">
        <v>207424</v>
      </c>
      <c r="AL337" s="2">
        <v>0</v>
      </c>
      <c r="AM337" s="2">
        <v>892386</v>
      </c>
      <c r="AN337" s="2">
        <v>0.23580000000000001</v>
      </c>
      <c r="AO337" s="2">
        <v>0</v>
      </c>
      <c r="AP337" s="2">
        <v>0.65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19814918</v>
      </c>
      <c r="AW337" s="2">
        <v>0</v>
      </c>
      <c r="AX337" s="2">
        <v>0</v>
      </c>
      <c r="AY337" s="2">
        <v>296972</v>
      </c>
      <c r="AZ337" s="2">
        <v>321383</v>
      </c>
      <c r="BA337" s="2">
        <v>0</v>
      </c>
      <c r="BB337" s="2">
        <v>0</v>
      </c>
      <c r="BC337" s="2">
        <v>66054</v>
      </c>
      <c r="BD337" s="2">
        <v>2813</v>
      </c>
      <c r="BE337" s="2">
        <v>3044</v>
      </c>
      <c r="BF337" s="2">
        <v>63.22</v>
      </c>
      <c r="BG337" s="2">
        <v>192442</v>
      </c>
      <c r="BH337" s="2">
        <v>579879</v>
      </c>
      <c r="BI337" s="2">
        <v>20394797</v>
      </c>
      <c r="BJ337" s="2">
        <v>0</v>
      </c>
      <c r="BK337" s="2">
        <v>20394797</v>
      </c>
      <c r="BL337" s="2">
        <v>20141659</v>
      </c>
      <c r="BM337" s="2">
        <v>253138</v>
      </c>
      <c r="BN337" s="2">
        <v>359584</v>
      </c>
      <c r="BO337" s="2">
        <v>0</v>
      </c>
      <c r="BP337" s="2">
        <v>5334.93</v>
      </c>
      <c r="BQ337" s="2">
        <v>1797.92</v>
      </c>
      <c r="BR337" s="2">
        <v>9591777</v>
      </c>
      <c r="BS337" s="2">
        <v>0</v>
      </c>
      <c r="BT337" s="2">
        <v>0</v>
      </c>
      <c r="BU337" s="2">
        <v>20141659</v>
      </c>
      <c r="BV337" s="2">
        <v>359584</v>
      </c>
      <c r="BW337" s="2">
        <v>0</v>
      </c>
      <c r="BX337" s="2">
        <v>681526</v>
      </c>
      <c r="BY337" s="2">
        <v>681526</v>
      </c>
      <c r="BZ337" s="2">
        <v>681526</v>
      </c>
      <c r="CA337" s="2">
        <v>681526</v>
      </c>
      <c r="CB337" s="2" t="b">
        <v>1</v>
      </c>
      <c r="CC337" s="2">
        <v>0</v>
      </c>
      <c r="CD337" s="2">
        <v>11467.45</v>
      </c>
      <c r="CE337" s="2">
        <v>10543.85</v>
      </c>
      <c r="CF337" s="2">
        <v>10855.91</v>
      </c>
      <c r="CG337" s="2">
        <v>12908.34</v>
      </c>
      <c r="CH337" s="4">
        <v>45327.530231481483</v>
      </c>
      <c r="CI337" s="4">
        <v>73415</v>
      </c>
    </row>
    <row r="338" spans="1:87" x14ac:dyDescent="0.35">
      <c r="A338" s="5">
        <v>405</v>
      </c>
      <c r="B338" s="3" t="s">
        <v>684</v>
      </c>
      <c r="C338" s="3" t="s">
        <v>689</v>
      </c>
      <c r="D338" s="2" t="s">
        <v>690</v>
      </c>
      <c r="E338" s="2">
        <v>9166</v>
      </c>
      <c r="F338" s="2">
        <v>9304</v>
      </c>
      <c r="G338" s="2">
        <v>9580</v>
      </c>
      <c r="H338" s="2">
        <v>11102</v>
      </c>
      <c r="I338" s="2">
        <v>1.0822000000000001</v>
      </c>
      <c r="J338" s="2">
        <v>9919</v>
      </c>
      <c r="K338" s="2">
        <v>10069</v>
      </c>
      <c r="L338" s="2">
        <v>10367</v>
      </c>
      <c r="M338" s="2">
        <v>12015</v>
      </c>
      <c r="N338" s="2">
        <v>1.1040000000000001</v>
      </c>
      <c r="O338" s="2">
        <v>1.026</v>
      </c>
      <c r="P338" s="2">
        <v>10951</v>
      </c>
      <c r="Q338" s="2">
        <v>12327</v>
      </c>
      <c r="R338" s="2">
        <v>431.11</v>
      </c>
      <c r="S338" s="2">
        <v>371.81</v>
      </c>
      <c r="T338" s="2">
        <v>253.92</v>
      </c>
      <c r="U338" s="2">
        <v>0</v>
      </c>
      <c r="V338" s="2">
        <v>1056.8399999999999</v>
      </c>
      <c r="W338" s="2">
        <v>431.11</v>
      </c>
      <c r="X338" s="2">
        <v>371.81</v>
      </c>
      <c r="Y338" s="2">
        <v>253.92</v>
      </c>
      <c r="Z338" s="2">
        <v>0</v>
      </c>
      <c r="AA338" s="2">
        <v>1056.8399999999999</v>
      </c>
      <c r="AB338" s="2">
        <v>4721086</v>
      </c>
      <c r="AC338" s="2">
        <v>3743755</v>
      </c>
      <c r="AD338" s="2">
        <v>2632389</v>
      </c>
      <c r="AE338" s="2">
        <v>0</v>
      </c>
      <c r="AF338" s="2">
        <v>11097230</v>
      </c>
      <c r="AG338" s="2">
        <v>0.1575</v>
      </c>
      <c r="AH338" s="2">
        <v>0.2</v>
      </c>
      <c r="AI338" s="2">
        <v>148714</v>
      </c>
      <c r="AJ338" s="2">
        <v>117928</v>
      </c>
      <c r="AK338" s="2">
        <v>82920</v>
      </c>
      <c r="AL338" s="2">
        <v>0</v>
      </c>
      <c r="AM338" s="2">
        <v>349562</v>
      </c>
      <c r="AN338" s="2">
        <v>0.1575</v>
      </c>
      <c r="AO338" s="2">
        <v>0</v>
      </c>
      <c r="AP338" s="2">
        <v>0.65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11446792</v>
      </c>
      <c r="AW338" s="2">
        <v>0</v>
      </c>
      <c r="AX338" s="2">
        <v>0</v>
      </c>
      <c r="AY338" s="2">
        <v>36304</v>
      </c>
      <c r="AZ338" s="2">
        <v>39288</v>
      </c>
      <c r="BA338" s="2">
        <v>0</v>
      </c>
      <c r="BB338" s="2">
        <v>0</v>
      </c>
      <c r="BC338" s="2">
        <v>68390</v>
      </c>
      <c r="BD338" s="2">
        <v>2813</v>
      </c>
      <c r="BE338" s="2">
        <v>3044</v>
      </c>
      <c r="BF338" s="2">
        <v>30.9</v>
      </c>
      <c r="BG338" s="2">
        <v>94060</v>
      </c>
      <c r="BH338" s="2">
        <v>201738</v>
      </c>
      <c r="BI338" s="2">
        <v>11648530</v>
      </c>
      <c r="BJ338" s="2">
        <v>0</v>
      </c>
      <c r="BK338" s="2">
        <v>11648530</v>
      </c>
      <c r="BL338" s="2">
        <v>11759754</v>
      </c>
      <c r="BM338" s="2">
        <v>0</v>
      </c>
      <c r="BN338" s="2">
        <v>211368</v>
      </c>
      <c r="BO338" s="2">
        <v>0</v>
      </c>
      <c r="BP338" s="2">
        <v>5260.04</v>
      </c>
      <c r="BQ338" s="2">
        <v>1056.8399999999999</v>
      </c>
      <c r="BR338" s="2">
        <v>5559021</v>
      </c>
      <c r="BS338" s="2">
        <v>0</v>
      </c>
      <c r="BT338" s="2">
        <v>0</v>
      </c>
      <c r="BU338" s="2">
        <v>11759754</v>
      </c>
      <c r="BV338" s="2">
        <v>211368</v>
      </c>
      <c r="BW338" s="2">
        <v>0</v>
      </c>
      <c r="BX338" s="2">
        <v>678266</v>
      </c>
      <c r="BY338" s="2">
        <v>678266</v>
      </c>
      <c r="BZ338" s="2">
        <v>678266</v>
      </c>
      <c r="CA338" s="2">
        <v>678266</v>
      </c>
      <c r="CB338" s="2" t="b">
        <v>1</v>
      </c>
      <c r="CC338" s="2">
        <v>111224</v>
      </c>
      <c r="CD338" s="2">
        <v>11295.96</v>
      </c>
      <c r="CE338" s="2">
        <v>10386.17</v>
      </c>
      <c r="CF338" s="2">
        <v>10693.56</v>
      </c>
      <c r="CG338" s="2">
        <v>12715.3</v>
      </c>
      <c r="CH338" s="4">
        <v>45327.530127314814</v>
      </c>
      <c r="CI338" s="4">
        <v>73415</v>
      </c>
    </row>
    <row r="339" spans="1:87" x14ac:dyDescent="0.35">
      <c r="A339" s="5">
        <v>406</v>
      </c>
      <c r="B339" s="3" t="s">
        <v>684</v>
      </c>
      <c r="C339" s="3" t="s">
        <v>691</v>
      </c>
      <c r="D339" s="2" t="s">
        <v>692</v>
      </c>
      <c r="E339" s="2">
        <v>9166</v>
      </c>
      <c r="F339" s="2">
        <v>9304</v>
      </c>
      <c r="G339" s="2">
        <v>9580</v>
      </c>
      <c r="H339" s="2">
        <v>11102</v>
      </c>
      <c r="I339" s="2">
        <v>1.0822000000000001</v>
      </c>
      <c r="J339" s="2">
        <v>9919</v>
      </c>
      <c r="K339" s="2">
        <v>10069</v>
      </c>
      <c r="L339" s="2">
        <v>10367</v>
      </c>
      <c r="M339" s="2">
        <v>12015</v>
      </c>
      <c r="N339" s="2">
        <v>1.1040000000000001</v>
      </c>
      <c r="O339" s="2">
        <v>1.026</v>
      </c>
      <c r="P339" s="2">
        <v>10951</v>
      </c>
      <c r="Q339" s="2">
        <v>12327</v>
      </c>
      <c r="R339" s="2">
        <v>7.53</v>
      </c>
      <c r="S339" s="2">
        <v>9.19</v>
      </c>
      <c r="T339" s="2">
        <v>0</v>
      </c>
      <c r="U339" s="2">
        <v>0</v>
      </c>
      <c r="V339" s="2">
        <v>16.72</v>
      </c>
      <c r="W339" s="2">
        <v>7.53</v>
      </c>
      <c r="X339" s="2">
        <v>9.19</v>
      </c>
      <c r="Y339" s="2">
        <v>0</v>
      </c>
      <c r="Z339" s="2">
        <v>0</v>
      </c>
      <c r="AA339" s="2">
        <v>16.72</v>
      </c>
      <c r="AB339" s="2">
        <v>82461</v>
      </c>
      <c r="AC339" s="2">
        <v>92534</v>
      </c>
      <c r="AD339" s="2">
        <v>0</v>
      </c>
      <c r="AE339" s="2">
        <v>0</v>
      </c>
      <c r="AF339" s="2">
        <v>174995</v>
      </c>
      <c r="AG339" s="2">
        <v>0.60870000000000002</v>
      </c>
      <c r="AH339" s="2">
        <v>0.2</v>
      </c>
      <c r="AI339" s="2">
        <v>10039</v>
      </c>
      <c r="AJ339" s="2">
        <v>11265</v>
      </c>
      <c r="AK339" s="2">
        <v>0</v>
      </c>
      <c r="AL339" s="2">
        <v>0</v>
      </c>
      <c r="AM339" s="2">
        <v>21304</v>
      </c>
      <c r="AN339" s="2">
        <v>0.60870000000000002</v>
      </c>
      <c r="AO339" s="2">
        <v>5.8700000000000002E-2</v>
      </c>
      <c r="AP339" s="2">
        <v>0.65</v>
      </c>
      <c r="AQ339" s="2">
        <v>3146</v>
      </c>
      <c r="AR339" s="2">
        <v>3531</v>
      </c>
      <c r="AS339" s="2">
        <v>0</v>
      </c>
      <c r="AT339" s="2">
        <v>0</v>
      </c>
      <c r="AU339" s="2">
        <v>6677</v>
      </c>
      <c r="AV339" s="2">
        <v>202976</v>
      </c>
      <c r="AW339" s="2">
        <v>0</v>
      </c>
      <c r="AX339" s="2">
        <v>4632</v>
      </c>
      <c r="AY339" s="2">
        <v>0</v>
      </c>
      <c r="AZ339" s="2">
        <v>0</v>
      </c>
      <c r="BA339" s="2">
        <v>0</v>
      </c>
      <c r="BB339" s="2">
        <v>0</v>
      </c>
      <c r="BC339" s="2">
        <v>21827</v>
      </c>
      <c r="BD339" s="2">
        <v>2813</v>
      </c>
      <c r="BE339" s="2">
        <v>3044</v>
      </c>
      <c r="BF339" s="2">
        <v>0</v>
      </c>
      <c r="BG339" s="2">
        <v>0</v>
      </c>
      <c r="BH339" s="2">
        <v>26459</v>
      </c>
      <c r="BI339" s="2">
        <v>229435</v>
      </c>
      <c r="BJ339" s="2">
        <v>0</v>
      </c>
      <c r="BK339" s="2">
        <v>229435</v>
      </c>
      <c r="BL339" s="2">
        <v>244203</v>
      </c>
      <c r="BM339" s="2">
        <v>0</v>
      </c>
      <c r="BN339" s="2">
        <v>3344</v>
      </c>
      <c r="BO339" s="2">
        <v>0</v>
      </c>
      <c r="BP339" s="2">
        <v>90.38</v>
      </c>
      <c r="BQ339" s="2">
        <v>16.72</v>
      </c>
      <c r="BR339" s="2">
        <v>1511</v>
      </c>
      <c r="BS339" s="2">
        <v>346536</v>
      </c>
      <c r="BT339" s="2">
        <v>0</v>
      </c>
      <c r="BU339" s="2">
        <v>244203</v>
      </c>
      <c r="BV339" s="2">
        <v>3344</v>
      </c>
      <c r="BW339" s="2">
        <v>100500</v>
      </c>
      <c r="BX339" s="2">
        <v>96052</v>
      </c>
      <c r="BY339" s="2">
        <v>196552</v>
      </c>
      <c r="BZ339" s="2">
        <v>196552</v>
      </c>
      <c r="CA339" s="2">
        <v>196552</v>
      </c>
      <c r="CB339" s="2" t="b">
        <v>1</v>
      </c>
      <c r="CC339" s="2">
        <v>14768</v>
      </c>
      <c r="CD339" s="2">
        <v>12702.01</v>
      </c>
      <c r="CE339" s="2">
        <v>11678.98</v>
      </c>
      <c r="CF339" s="2">
        <v>12024.63</v>
      </c>
      <c r="CG339" s="2">
        <v>14298.03</v>
      </c>
      <c r="CH339" s="4">
        <v>45327.530150462961</v>
      </c>
      <c r="CI339" s="4">
        <v>73415</v>
      </c>
    </row>
    <row r="340" spans="1:87" x14ac:dyDescent="0.35">
      <c r="A340" s="5">
        <v>407</v>
      </c>
      <c r="B340" s="3" t="s">
        <v>684</v>
      </c>
      <c r="C340" s="3" t="s">
        <v>693</v>
      </c>
      <c r="D340" s="2" t="s">
        <v>694</v>
      </c>
      <c r="E340" s="2">
        <v>9166</v>
      </c>
      <c r="F340" s="2">
        <v>9304</v>
      </c>
      <c r="G340" s="2">
        <v>9580</v>
      </c>
      <c r="H340" s="2">
        <v>11102</v>
      </c>
      <c r="I340" s="2">
        <v>1.0822000000000001</v>
      </c>
      <c r="J340" s="2">
        <v>9919</v>
      </c>
      <c r="K340" s="2">
        <v>10069</v>
      </c>
      <c r="L340" s="2">
        <v>10367</v>
      </c>
      <c r="M340" s="2">
        <v>12015</v>
      </c>
      <c r="N340" s="2">
        <v>1.1040000000000001</v>
      </c>
      <c r="O340" s="2">
        <v>1.026</v>
      </c>
      <c r="P340" s="2">
        <v>10951</v>
      </c>
      <c r="Q340" s="2">
        <v>12327</v>
      </c>
      <c r="R340" s="2">
        <v>62.6</v>
      </c>
      <c r="S340" s="2">
        <v>62.56</v>
      </c>
      <c r="T340" s="2">
        <v>55.62</v>
      </c>
      <c r="U340" s="2">
        <v>0</v>
      </c>
      <c r="V340" s="2">
        <v>180.78</v>
      </c>
      <c r="W340" s="2">
        <v>62.6</v>
      </c>
      <c r="X340" s="2">
        <v>62.56</v>
      </c>
      <c r="Y340" s="2">
        <v>55.62</v>
      </c>
      <c r="Z340" s="2">
        <v>0</v>
      </c>
      <c r="AA340" s="2">
        <v>180.78</v>
      </c>
      <c r="AB340" s="2">
        <v>685533</v>
      </c>
      <c r="AC340" s="2">
        <v>629917</v>
      </c>
      <c r="AD340" s="2">
        <v>576613</v>
      </c>
      <c r="AE340" s="2">
        <v>0</v>
      </c>
      <c r="AF340" s="2">
        <v>1892063</v>
      </c>
      <c r="AG340" s="2">
        <v>0.20319999999999999</v>
      </c>
      <c r="AH340" s="2">
        <v>0.2</v>
      </c>
      <c r="AI340" s="2">
        <v>27860</v>
      </c>
      <c r="AJ340" s="2">
        <v>25600</v>
      </c>
      <c r="AK340" s="2">
        <v>23434</v>
      </c>
      <c r="AL340" s="2">
        <v>0</v>
      </c>
      <c r="AM340" s="2">
        <v>76894</v>
      </c>
      <c r="AN340" s="2">
        <v>0.20319999999999999</v>
      </c>
      <c r="AO340" s="2">
        <v>0</v>
      </c>
      <c r="AP340" s="2">
        <v>0.65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1968957</v>
      </c>
      <c r="AW340" s="2">
        <v>0</v>
      </c>
      <c r="AX340" s="2">
        <v>6422</v>
      </c>
      <c r="AY340" s="2">
        <v>27749</v>
      </c>
      <c r="AZ340" s="2">
        <v>30030</v>
      </c>
      <c r="BA340" s="2">
        <v>0</v>
      </c>
      <c r="BB340" s="2">
        <v>0</v>
      </c>
      <c r="BC340" s="2">
        <v>391719</v>
      </c>
      <c r="BD340" s="2">
        <v>2813</v>
      </c>
      <c r="BE340" s="2">
        <v>3044</v>
      </c>
      <c r="BF340" s="2">
        <v>1.33</v>
      </c>
      <c r="BG340" s="2">
        <v>4049</v>
      </c>
      <c r="BH340" s="2">
        <v>432220</v>
      </c>
      <c r="BI340" s="2">
        <v>2401177</v>
      </c>
      <c r="BJ340" s="2">
        <v>0</v>
      </c>
      <c r="BK340" s="2">
        <v>2401177</v>
      </c>
      <c r="BL340" s="2">
        <v>2536041</v>
      </c>
      <c r="BM340" s="2">
        <v>0</v>
      </c>
      <c r="BN340" s="2">
        <v>36156</v>
      </c>
      <c r="BO340" s="2">
        <v>0</v>
      </c>
      <c r="BP340" s="2">
        <v>5153.97</v>
      </c>
      <c r="BQ340" s="2">
        <v>180.78</v>
      </c>
      <c r="BR340" s="2">
        <v>931735</v>
      </c>
      <c r="BS340" s="2">
        <v>0</v>
      </c>
      <c r="BT340" s="2">
        <v>0</v>
      </c>
      <c r="BU340" s="2">
        <v>2536041</v>
      </c>
      <c r="BV340" s="2">
        <v>36156</v>
      </c>
      <c r="BW340" s="2">
        <v>0</v>
      </c>
      <c r="BX340" s="2">
        <v>446950</v>
      </c>
      <c r="BY340" s="2">
        <v>446950</v>
      </c>
      <c r="BZ340" s="2">
        <v>446950</v>
      </c>
      <c r="CA340" s="2">
        <v>446950</v>
      </c>
      <c r="CB340" s="2" t="b">
        <v>1</v>
      </c>
      <c r="CC340" s="2">
        <v>134864</v>
      </c>
      <c r="CD340" s="2">
        <v>11396.05</v>
      </c>
      <c r="CE340" s="2">
        <v>10478.200000000001</v>
      </c>
      <c r="CF340" s="2">
        <v>10788.31</v>
      </c>
      <c r="CG340" s="2">
        <v>12827.97</v>
      </c>
      <c r="CH340" s="4">
        <v>45327.530150462961</v>
      </c>
      <c r="CI340" s="4">
        <v>73415</v>
      </c>
    </row>
    <row r="341" spans="1:87" x14ac:dyDescent="0.35">
      <c r="A341" s="5">
        <v>408</v>
      </c>
      <c r="B341" s="3" t="s">
        <v>684</v>
      </c>
      <c r="C341" s="3" t="s">
        <v>695</v>
      </c>
      <c r="D341" s="2" t="s">
        <v>696</v>
      </c>
      <c r="E341" s="2">
        <v>9166</v>
      </c>
      <c r="F341" s="2">
        <v>9304</v>
      </c>
      <c r="G341" s="2">
        <v>9580</v>
      </c>
      <c r="H341" s="2">
        <v>11102</v>
      </c>
      <c r="I341" s="2">
        <v>1.0822000000000001</v>
      </c>
      <c r="J341" s="2">
        <v>9919</v>
      </c>
      <c r="K341" s="2">
        <v>10069</v>
      </c>
      <c r="L341" s="2">
        <v>10367</v>
      </c>
      <c r="M341" s="2">
        <v>12015</v>
      </c>
      <c r="N341" s="2">
        <v>1.1040000000000001</v>
      </c>
      <c r="O341" s="2">
        <v>1.026</v>
      </c>
      <c r="P341" s="2">
        <v>10951</v>
      </c>
      <c r="Q341" s="2">
        <v>12327</v>
      </c>
      <c r="R341" s="2">
        <v>553.20000000000005</v>
      </c>
      <c r="S341" s="2">
        <v>451.19</v>
      </c>
      <c r="T341" s="2">
        <v>316.99</v>
      </c>
      <c r="U341" s="2">
        <v>0</v>
      </c>
      <c r="V341" s="2">
        <v>1321.38</v>
      </c>
      <c r="W341" s="2">
        <v>553.20000000000005</v>
      </c>
      <c r="X341" s="2">
        <v>451.19</v>
      </c>
      <c r="Y341" s="2">
        <v>316.99</v>
      </c>
      <c r="Z341" s="2">
        <v>0</v>
      </c>
      <c r="AA341" s="2">
        <v>1321.38</v>
      </c>
      <c r="AB341" s="2">
        <v>6058093</v>
      </c>
      <c r="AC341" s="2">
        <v>4543032</v>
      </c>
      <c r="AD341" s="2">
        <v>3286235</v>
      </c>
      <c r="AE341" s="2">
        <v>0</v>
      </c>
      <c r="AF341" s="2">
        <v>13887360</v>
      </c>
      <c r="AG341" s="2">
        <v>0.1111</v>
      </c>
      <c r="AH341" s="2">
        <v>0.2</v>
      </c>
      <c r="AI341" s="2">
        <v>134611</v>
      </c>
      <c r="AJ341" s="2">
        <v>100946</v>
      </c>
      <c r="AK341" s="2">
        <v>73020</v>
      </c>
      <c r="AL341" s="2">
        <v>0</v>
      </c>
      <c r="AM341" s="2">
        <v>308577</v>
      </c>
      <c r="AN341" s="2">
        <v>0.1111</v>
      </c>
      <c r="AO341" s="2">
        <v>0</v>
      </c>
      <c r="AP341" s="2">
        <v>0.65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14195937</v>
      </c>
      <c r="AW341" s="2">
        <v>0</v>
      </c>
      <c r="AX341" s="2">
        <v>0</v>
      </c>
      <c r="AY341" s="2">
        <v>58222</v>
      </c>
      <c r="AZ341" s="2">
        <v>63008</v>
      </c>
      <c r="BA341" s="2">
        <v>0</v>
      </c>
      <c r="BB341" s="2">
        <v>0</v>
      </c>
      <c r="BC341" s="2">
        <v>0</v>
      </c>
      <c r="BD341" s="2">
        <v>2813</v>
      </c>
      <c r="BE341" s="2">
        <v>3044</v>
      </c>
      <c r="BF341" s="2">
        <v>0</v>
      </c>
      <c r="BG341" s="2">
        <v>0</v>
      </c>
      <c r="BH341" s="2">
        <v>63008</v>
      </c>
      <c r="BI341" s="2">
        <v>14258945</v>
      </c>
      <c r="BJ341" s="2">
        <v>0</v>
      </c>
      <c r="BK341" s="2">
        <v>14258945</v>
      </c>
      <c r="BL341" s="2">
        <v>14827386</v>
      </c>
      <c r="BM341" s="2">
        <v>0</v>
      </c>
      <c r="BN341" s="2">
        <v>264276</v>
      </c>
      <c r="BO341" s="2">
        <v>0</v>
      </c>
      <c r="BP341" s="2">
        <v>5277.87</v>
      </c>
      <c r="BQ341" s="2">
        <v>1321.38</v>
      </c>
      <c r="BR341" s="2">
        <v>6974072</v>
      </c>
      <c r="BS341" s="2">
        <v>0</v>
      </c>
      <c r="BT341" s="2">
        <v>0</v>
      </c>
      <c r="BU341" s="2">
        <v>14827386</v>
      </c>
      <c r="BV341" s="2">
        <v>264276</v>
      </c>
      <c r="BW341" s="2">
        <v>0</v>
      </c>
      <c r="BX341" s="2">
        <v>1025408</v>
      </c>
      <c r="BY341" s="2">
        <v>1025408</v>
      </c>
      <c r="BZ341" s="2">
        <v>1025408</v>
      </c>
      <c r="CA341" s="2">
        <v>1025408</v>
      </c>
      <c r="CB341" s="2" t="b">
        <v>1</v>
      </c>
      <c r="CC341" s="2">
        <v>568441</v>
      </c>
      <c r="CD341" s="2">
        <v>11194.33</v>
      </c>
      <c r="CE341" s="2">
        <v>10292.73</v>
      </c>
      <c r="CF341" s="2">
        <v>10597.35</v>
      </c>
      <c r="CG341" s="2">
        <v>12600.91</v>
      </c>
      <c r="CH341" s="4">
        <v>45327.530162037037</v>
      </c>
      <c r="CI341" s="4">
        <v>73415</v>
      </c>
    </row>
    <row r="342" spans="1:87" x14ac:dyDescent="0.35">
      <c r="A342" s="5">
        <v>410</v>
      </c>
      <c r="B342" s="3" t="s">
        <v>684</v>
      </c>
      <c r="C342" s="3" t="s">
        <v>697</v>
      </c>
      <c r="D342" s="2" t="s">
        <v>698</v>
      </c>
      <c r="E342" s="2">
        <v>9166</v>
      </c>
      <c r="F342" s="2">
        <v>9304</v>
      </c>
      <c r="G342" s="2">
        <v>9580</v>
      </c>
      <c r="H342" s="2">
        <v>11102</v>
      </c>
      <c r="I342" s="2">
        <v>1.0822000000000001</v>
      </c>
      <c r="J342" s="2">
        <v>9919</v>
      </c>
      <c r="K342" s="2">
        <v>10069</v>
      </c>
      <c r="L342" s="2">
        <v>10367</v>
      </c>
      <c r="M342" s="2">
        <v>12015</v>
      </c>
      <c r="N342" s="2">
        <v>1.1040000000000001</v>
      </c>
      <c r="O342" s="2">
        <v>1.026</v>
      </c>
      <c r="P342" s="2">
        <v>10951</v>
      </c>
      <c r="Q342" s="2">
        <v>12327</v>
      </c>
      <c r="R342" s="2">
        <v>1049.77</v>
      </c>
      <c r="S342" s="2">
        <v>803.88</v>
      </c>
      <c r="T342" s="2">
        <v>588.29</v>
      </c>
      <c r="U342" s="2">
        <v>0</v>
      </c>
      <c r="V342" s="2">
        <v>2441.94</v>
      </c>
      <c r="W342" s="2">
        <v>1049.77</v>
      </c>
      <c r="X342" s="2">
        <v>803.88</v>
      </c>
      <c r="Y342" s="2">
        <v>588.29</v>
      </c>
      <c r="Z342" s="2">
        <v>0</v>
      </c>
      <c r="AA342" s="2">
        <v>2441.94</v>
      </c>
      <c r="AB342" s="2">
        <v>11496031</v>
      </c>
      <c r="AC342" s="2">
        <v>8094268</v>
      </c>
      <c r="AD342" s="2">
        <v>6098802</v>
      </c>
      <c r="AE342" s="2">
        <v>0</v>
      </c>
      <c r="AF342" s="2">
        <v>25689101</v>
      </c>
      <c r="AG342" s="2">
        <v>9.0700000000000003E-2</v>
      </c>
      <c r="AH342" s="2">
        <v>0.2</v>
      </c>
      <c r="AI342" s="2">
        <v>208538</v>
      </c>
      <c r="AJ342" s="2">
        <v>146830</v>
      </c>
      <c r="AK342" s="2">
        <v>110632</v>
      </c>
      <c r="AL342" s="2">
        <v>0</v>
      </c>
      <c r="AM342" s="2">
        <v>466000</v>
      </c>
      <c r="AN342" s="2">
        <v>9.0700000000000003E-2</v>
      </c>
      <c r="AO342" s="2">
        <v>0</v>
      </c>
      <c r="AP342" s="2">
        <v>0.65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26155101</v>
      </c>
      <c r="AW342" s="2">
        <v>0</v>
      </c>
      <c r="AX342" s="2">
        <v>0</v>
      </c>
      <c r="AY342" s="2">
        <v>84279</v>
      </c>
      <c r="AZ342" s="2">
        <v>91207</v>
      </c>
      <c r="BA342" s="2">
        <v>0</v>
      </c>
      <c r="BB342" s="2">
        <v>0</v>
      </c>
      <c r="BC342" s="2">
        <v>0</v>
      </c>
      <c r="BD342" s="2">
        <v>2813</v>
      </c>
      <c r="BE342" s="2">
        <v>3044</v>
      </c>
      <c r="BF342" s="2">
        <v>85.51</v>
      </c>
      <c r="BG342" s="2">
        <v>260292</v>
      </c>
      <c r="BH342" s="2">
        <v>351499</v>
      </c>
      <c r="BI342" s="2">
        <v>26506600</v>
      </c>
      <c r="BJ342" s="2">
        <v>0</v>
      </c>
      <c r="BK342" s="2">
        <v>26506600</v>
      </c>
      <c r="BL342" s="2">
        <v>28949882</v>
      </c>
      <c r="BM342" s="2">
        <v>0</v>
      </c>
      <c r="BN342" s="2">
        <v>488388</v>
      </c>
      <c r="BO342" s="2">
        <v>0</v>
      </c>
      <c r="BP342" s="2">
        <v>5065.29</v>
      </c>
      <c r="BQ342" s="2">
        <v>2441.94</v>
      </c>
      <c r="BR342" s="2">
        <v>12369134</v>
      </c>
      <c r="BS342" s="2">
        <v>0</v>
      </c>
      <c r="BT342" s="2">
        <v>0</v>
      </c>
      <c r="BU342" s="2">
        <v>28949882</v>
      </c>
      <c r="BV342" s="2">
        <v>488388</v>
      </c>
      <c r="BW342" s="2">
        <v>0</v>
      </c>
      <c r="BX342" s="2">
        <v>1736292</v>
      </c>
      <c r="BY342" s="2">
        <v>1736292</v>
      </c>
      <c r="BZ342" s="2">
        <v>1736292</v>
      </c>
      <c r="CA342" s="2">
        <v>1736292</v>
      </c>
      <c r="CB342" s="2" t="b">
        <v>1</v>
      </c>
      <c r="CC342" s="2">
        <v>2443282</v>
      </c>
      <c r="CD342" s="2">
        <v>11149.65</v>
      </c>
      <c r="CE342" s="2">
        <v>10251.65</v>
      </c>
      <c r="CF342" s="2">
        <v>10555.06</v>
      </c>
      <c r="CG342" s="2">
        <v>12550.61</v>
      </c>
      <c r="CH342" s="4">
        <v>45327.530231481483</v>
      </c>
      <c r="CI342" s="4">
        <v>73415</v>
      </c>
    </row>
    <row r="343" spans="1:87" x14ac:dyDescent="0.35">
      <c r="A343" s="5">
        <v>411</v>
      </c>
      <c r="B343" s="3" t="s">
        <v>684</v>
      </c>
      <c r="C343" s="3" t="s">
        <v>699</v>
      </c>
      <c r="D343" s="2" t="s">
        <v>700</v>
      </c>
      <c r="E343" s="2">
        <v>9166</v>
      </c>
      <c r="F343" s="2">
        <v>9304</v>
      </c>
      <c r="G343" s="2">
        <v>9580</v>
      </c>
      <c r="H343" s="2">
        <v>11102</v>
      </c>
      <c r="I343" s="2">
        <v>1.0822000000000001</v>
      </c>
      <c r="J343" s="2">
        <v>9919</v>
      </c>
      <c r="K343" s="2">
        <v>10069</v>
      </c>
      <c r="L343" s="2">
        <v>10367</v>
      </c>
      <c r="M343" s="2">
        <v>12015</v>
      </c>
      <c r="N343" s="2">
        <v>1.1040000000000001</v>
      </c>
      <c r="O343" s="2">
        <v>1.026</v>
      </c>
      <c r="P343" s="2">
        <v>10951</v>
      </c>
      <c r="Q343" s="2">
        <v>12327</v>
      </c>
      <c r="R343" s="2">
        <v>16.149999999999999</v>
      </c>
      <c r="S343" s="2">
        <v>11.5</v>
      </c>
      <c r="T343" s="2">
        <v>6.62</v>
      </c>
      <c r="U343" s="2">
        <v>0</v>
      </c>
      <c r="V343" s="2">
        <v>34.270000000000003</v>
      </c>
      <c r="W343" s="2">
        <v>16.149999999999999</v>
      </c>
      <c r="X343" s="2">
        <v>11.5</v>
      </c>
      <c r="Y343" s="2">
        <v>6.62</v>
      </c>
      <c r="Z343" s="2">
        <v>0</v>
      </c>
      <c r="AA343" s="2">
        <v>34.270000000000003</v>
      </c>
      <c r="AB343" s="2">
        <v>176859</v>
      </c>
      <c r="AC343" s="2">
        <v>115794</v>
      </c>
      <c r="AD343" s="2">
        <v>68630</v>
      </c>
      <c r="AE343" s="2">
        <v>0</v>
      </c>
      <c r="AF343" s="2">
        <v>361283</v>
      </c>
      <c r="AG343" s="2">
        <v>0.54720000000000002</v>
      </c>
      <c r="AH343" s="2">
        <v>0.2</v>
      </c>
      <c r="AI343" s="2">
        <v>19355</v>
      </c>
      <c r="AJ343" s="2">
        <v>12672</v>
      </c>
      <c r="AK343" s="2">
        <v>7511</v>
      </c>
      <c r="AL343" s="2">
        <v>0</v>
      </c>
      <c r="AM343" s="2">
        <v>39538</v>
      </c>
      <c r="AN343" s="2">
        <v>0.54720000000000002</v>
      </c>
      <c r="AO343" s="2">
        <v>0</v>
      </c>
      <c r="AP343" s="2">
        <v>0.65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400821</v>
      </c>
      <c r="AW343" s="2">
        <v>0</v>
      </c>
      <c r="AX343" s="2">
        <v>4018</v>
      </c>
      <c r="AY343" s="2">
        <v>0</v>
      </c>
      <c r="AZ343" s="2">
        <v>0</v>
      </c>
      <c r="BA343" s="2">
        <v>0</v>
      </c>
      <c r="BB343" s="2">
        <v>0</v>
      </c>
      <c r="BC343" s="2">
        <v>68728</v>
      </c>
      <c r="BD343" s="2">
        <v>2813</v>
      </c>
      <c r="BE343" s="2">
        <v>3044</v>
      </c>
      <c r="BF343" s="2">
        <v>0.99</v>
      </c>
      <c r="BG343" s="2">
        <v>3014</v>
      </c>
      <c r="BH343" s="2">
        <v>75760</v>
      </c>
      <c r="BI343" s="2">
        <v>476581</v>
      </c>
      <c r="BJ343" s="2">
        <v>0</v>
      </c>
      <c r="BK343" s="2">
        <v>476581</v>
      </c>
      <c r="BL343" s="2">
        <v>792962</v>
      </c>
      <c r="BM343" s="2">
        <v>0</v>
      </c>
      <c r="BN343" s="2">
        <v>6854</v>
      </c>
      <c r="BO343" s="2">
        <v>0</v>
      </c>
      <c r="BP343" s="2">
        <v>5867.06</v>
      </c>
      <c r="BQ343" s="2">
        <v>34.270000000000003</v>
      </c>
      <c r="BR343" s="2">
        <v>201064</v>
      </c>
      <c r="BS343" s="2">
        <v>0</v>
      </c>
      <c r="BT343" s="2">
        <v>0</v>
      </c>
      <c r="BU343" s="2">
        <v>792962</v>
      </c>
      <c r="BV343" s="2">
        <v>6854</v>
      </c>
      <c r="BW343" s="2">
        <v>0</v>
      </c>
      <c r="BX343" s="2">
        <v>39589</v>
      </c>
      <c r="BY343" s="2">
        <v>39589</v>
      </c>
      <c r="BZ343" s="2">
        <v>39589</v>
      </c>
      <c r="CA343" s="2">
        <v>39589</v>
      </c>
      <c r="CB343" s="2" t="b">
        <v>1</v>
      </c>
      <c r="CC343" s="2">
        <v>316381</v>
      </c>
      <c r="CD343" s="2">
        <v>12149.48</v>
      </c>
      <c r="CE343" s="2">
        <v>11170.95</v>
      </c>
      <c r="CF343" s="2">
        <v>11501.56</v>
      </c>
      <c r="CG343" s="2">
        <v>13676.07</v>
      </c>
      <c r="CH343" s="4">
        <v>45327.530266203707</v>
      </c>
      <c r="CI343" s="4">
        <v>73415</v>
      </c>
    </row>
    <row r="344" spans="1:87" x14ac:dyDescent="0.35">
      <c r="A344" s="5">
        <v>412</v>
      </c>
      <c r="B344" s="3" t="s">
        <v>684</v>
      </c>
      <c r="C344" s="3" t="s">
        <v>701</v>
      </c>
      <c r="D344" s="2" t="s">
        <v>702</v>
      </c>
      <c r="E344" s="2">
        <v>9166</v>
      </c>
      <c r="F344" s="2">
        <v>9304</v>
      </c>
      <c r="G344" s="2">
        <v>9580</v>
      </c>
      <c r="H344" s="2">
        <v>11102</v>
      </c>
      <c r="I344" s="2">
        <v>1.0822000000000001</v>
      </c>
      <c r="J344" s="2">
        <v>9919</v>
      </c>
      <c r="K344" s="2">
        <v>10069</v>
      </c>
      <c r="L344" s="2">
        <v>10367</v>
      </c>
      <c r="M344" s="2">
        <v>12015</v>
      </c>
      <c r="N344" s="2">
        <v>1.1040000000000001</v>
      </c>
      <c r="O344" s="2">
        <v>1.026</v>
      </c>
      <c r="P344" s="2">
        <v>10951</v>
      </c>
      <c r="Q344" s="2">
        <v>12327</v>
      </c>
      <c r="R344" s="2">
        <v>1951.18</v>
      </c>
      <c r="S344" s="2">
        <v>1406.41</v>
      </c>
      <c r="T344" s="2">
        <v>1039.1199999999999</v>
      </c>
      <c r="U344" s="2">
        <v>2629.55</v>
      </c>
      <c r="V344" s="2">
        <v>7026.26</v>
      </c>
      <c r="W344" s="2">
        <v>1951.18</v>
      </c>
      <c r="X344" s="2">
        <v>1406.41</v>
      </c>
      <c r="Y344" s="2">
        <v>1039.1199999999999</v>
      </c>
      <c r="Z344" s="2">
        <v>2629.55</v>
      </c>
      <c r="AA344" s="2">
        <v>7026.26</v>
      </c>
      <c r="AB344" s="2">
        <v>21367372</v>
      </c>
      <c r="AC344" s="2">
        <v>14161142</v>
      </c>
      <c r="AD344" s="2">
        <v>10772557</v>
      </c>
      <c r="AE344" s="2">
        <v>32414463</v>
      </c>
      <c r="AF344" s="2">
        <v>78715534</v>
      </c>
      <c r="AG344" s="2">
        <v>0.38690000000000002</v>
      </c>
      <c r="AH344" s="2">
        <v>0.2</v>
      </c>
      <c r="AI344" s="2">
        <v>1653407</v>
      </c>
      <c r="AJ344" s="2">
        <v>1095789</v>
      </c>
      <c r="AK344" s="2">
        <v>833580</v>
      </c>
      <c r="AL344" s="2">
        <v>2508231</v>
      </c>
      <c r="AM344" s="2">
        <v>6091007</v>
      </c>
      <c r="AN344" s="2">
        <v>0.38690000000000002</v>
      </c>
      <c r="AO344" s="2">
        <v>0</v>
      </c>
      <c r="AP344" s="2">
        <v>0.65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84806541</v>
      </c>
      <c r="AW344" s="2">
        <v>0</v>
      </c>
      <c r="AX344" s="2">
        <v>350614</v>
      </c>
      <c r="AY344" s="2">
        <v>745771</v>
      </c>
      <c r="AZ344" s="2">
        <v>807073</v>
      </c>
      <c r="BA344" s="2">
        <v>0</v>
      </c>
      <c r="BB344" s="2">
        <v>0</v>
      </c>
      <c r="BC344" s="2">
        <v>0</v>
      </c>
      <c r="BD344" s="2">
        <v>2813</v>
      </c>
      <c r="BE344" s="2">
        <v>3044</v>
      </c>
      <c r="BF344" s="2">
        <v>173.44</v>
      </c>
      <c r="BG344" s="2">
        <v>527951</v>
      </c>
      <c r="BH344" s="2">
        <v>1685638</v>
      </c>
      <c r="BI344" s="2">
        <v>86492179</v>
      </c>
      <c r="BJ344" s="2">
        <v>0</v>
      </c>
      <c r="BK344" s="2">
        <v>86492179</v>
      </c>
      <c r="BL344" s="2">
        <v>42177076</v>
      </c>
      <c r="BM344" s="2">
        <v>44315103</v>
      </c>
      <c r="BN344" s="2">
        <v>7426563</v>
      </c>
      <c r="BO344" s="2">
        <v>36888540</v>
      </c>
      <c r="BP344" s="2">
        <v>5278.74</v>
      </c>
      <c r="BQ344" s="2">
        <v>7026.26</v>
      </c>
      <c r="BR344" s="2">
        <v>37089800</v>
      </c>
      <c r="BS344" s="2">
        <v>0</v>
      </c>
      <c r="BT344" s="2">
        <v>0</v>
      </c>
      <c r="BU344" s="2">
        <v>42177076</v>
      </c>
      <c r="BV344" s="2">
        <v>7426563</v>
      </c>
      <c r="BW344" s="2">
        <v>0</v>
      </c>
      <c r="BX344" s="2">
        <v>7364535</v>
      </c>
      <c r="BY344" s="2">
        <v>7364535</v>
      </c>
      <c r="BZ344" s="2">
        <v>0</v>
      </c>
      <c r="CA344" s="2">
        <v>36888540</v>
      </c>
      <c r="CB344" s="2" t="b">
        <v>0</v>
      </c>
      <c r="CC344" s="2">
        <v>0</v>
      </c>
      <c r="CD344" s="2">
        <v>11798.39</v>
      </c>
      <c r="CE344" s="2">
        <v>10848.14</v>
      </c>
      <c r="CF344" s="2">
        <v>11169.2</v>
      </c>
      <c r="CG344" s="2">
        <v>13280.86</v>
      </c>
      <c r="CH344" s="4">
        <v>45327.530277777776</v>
      </c>
      <c r="CI344" s="4">
        <v>73415</v>
      </c>
    </row>
    <row r="345" spans="1:87" x14ac:dyDescent="0.35">
      <c r="A345" s="5">
        <v>413</v>
      </c>
      <c r="B345" s="3" t="s">
        <v>684</v>
      </c>
      <c r="C345" s="3" t="s">
        <v>703</v>
      </c>
      <c r="D345" s="2" t="s">
        <v>704</v>
      </c>
      <c r="E345" s="2">
        <v>9166</v>
      </c>
      <c r="F345" s="2">
        <v>9304</v>
      </c>
      <c r="G345" s="2">
        <v>9580</v>
      </c>
      <c r="H345" s="2">
        <v>11102</v>
      </c>
      <c r="I345" s="2">
        <v>1.0822000000000001</v>
      </c>
      <c r="J345" s="2">
        <v>9919</v>
      </c>
      <c r="K345" s="2">
        <v>10069</v>
      </c>
      <c r="L345" s="2">
        <v>10367</v>
      </c>
      <c r="M345" s="2">
        <v>12015</v>
      </c>
      <c r="N345" s="2">
        <v>1.1040000000000001</v>
      </c>
      <c r="O345" s="2">
        <v>1.026</v>
      </c>
      <c r="P345" s="2">
        <v>10951</v>
      </c>
      <c r="Q345" s="2">
        <v>12327</v>
      </c>
      <c r="R345" s="2">
        <v>404.29</v>
      </c>
      <c r="S345" s="2">
        <v>365.58</v>
      </c>
      <c r="T345" s="2">
        <v>290.45</v>
      </c>
      <c r="U345" s="2">
        <v>0</v>
      </c>
      <c r="V345" s="2">
        <v>1060.32</v>
      </c>
      <c r="W345" s="2">
        <v>404.29</v>
      </c>
      <c r="X345" s="2">
        <v>365.58</v>
      </c>
      <c r="Y345" s="2">
        <v>290.45</v>
      </c>
      <c r="Z345" s="2">
        <v>0</v>
      </c>
      <c r="AA345" s="2">
        <v>1060.32</v>
      </c>
      <c r="AB345" s="2">
        <v>4427380</v>
      </c>
      <c r="AC345" s="2">
        <v>3681025</v>
      </c>
      <c r="AD345" s="2">
        <v>3011095</v>
      </c>
      <c r="AE345" s="2">
        <v>0</v>
      </c>
      <c r="AF345" s="2">
        <v>11119500</v>
      </c>
      <c r="AG345" s="2">
        <v>7.0999999999999994E-2</v>
      </c>
      <c r="AH345" s="2">
        <v>0.2</v>
      </c>
      <c r="AI345" s="2">
        <v>62869</v>
      </c>
      <c r="AJ345" s="2">
        <v>52271</v>
      </c>
      <c r="AK345" s="2">
        <v>42758</v>
      </c>
      <c r="AL345" s="2">
        <v>0</v>
      </c>
      <c r="AM345" s="2">
        <v>157898</v>
      </c>
      <c r="AN345" s="2">
        <v>7.0999999999999994E-2</v>
      </c>
      <c r="AO345" s="2">
        <v>0</v>
      </c>
      <c r="AP345" s="2">
        <v>0.65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11277398</v>
      </c>
      <c r="AW345" s="2">
        <v>0</v>
      </c>
      <c r="AX345" s="2">
        <v>0</v>
      </c>
      <c r="AY345" s="2">
        <v>24305</v>
      </c>
      <c r="AZ345" s="2">
        <v>26303</v>
      </c>
      <c r="BA345" s="2">
        <v>0</v>
      </c>
      <c r="BB345" s="2">
        <v>0</v>
      </c>
      <c r="BC345" s="2">
        <v>103140</v>
      </c>
      <c r="BD345" s="2">
        <v>2813</v>
      </c>
      <c r="BE345" s="2">
        <v>3044</v>
      </c>
      <c r="BF345" s="2">
        <v>49.3</v>
      </c>
      <c r="BG345" s="2">
        <v>150069</v>
      </c>
      <c r="BH345" s="2">
        <v>279512</v>
      </c>
      <c r="BI345" s="2">
        <v>11556910</v>
      </c>
      <c r="BJ345" s="2">
        <v>0</v>
      </c>
      <c r="BK345" s="2">
        <v>11556910</v>
      </c>
      <c r="BL345" s="2">
        <v>20580542</v>
      </c>
      <c r="BM345" s="2">
        <v>0</v>
      </c>
      <c r="BN345" s="2">
        <v>212064</v>
      </c>
      <c r="BO345" s="2">
        <v>0</v>
      </c>
      <c r="BP345" s="2">
        <v>5351.86</v>
      </c>
      <c r="BQ345" s="2">
        <v>1060.32</v>
      </c>
      <c r="BR345" s="2">
        <v>5674684</v>
      </c>
      <c r="BS345" s="2">
        <v>0</v>
      </c>
      <c r="BT345" s="2">
        <v>0</v>
      </c>
      <c r="BU345" s="2">
        <v>20580542</v>
      </c>
      <c r="BV345" s="2">
        <v>212064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 t="b">
        <v>1</v>
      </c>
      <c r="CC345" s="2">
        <v>9023632</v>
      </c>
      <c r="CD345" s="2">
        <v>11106.5</v>
      </c>
      <c r="CE345" s="2">
        <v>10211.98</v>
      </c>
      <c r="CF345" s="2">
        <v>10514.21</v>
      </c>
      <c r="CG345" s="2">
        <v>12502.04</v>
      </c>
      <c r="CH345" s="4">
        <v>45327.530347222222</v>
      </c>
      <c r="CI345" s="4">
        <v>73415</v>
      </c>
    </row>
    <row r="346" spans="1:87" x14ac:dyDescent="0.35">
      <c r="A346" s="5">
        <v>414</v>
      </c>
      <c r="B346" s="3" t="s">
        <v>684</v>
      </c>
      <c r="C346" s="3" t="s">
        <v>705</v>
      </c>
      <c r="D346" s="2" t="s">
        <v>706</v>
      </c>
      <c r="E346" s="2">
        <v>9166</v>
      </c>
      <c r="F346" s="2">
        <v>9304</v>
      </c>
      <c r="G346" s="2">
        <v>9580</v>
      </c>
      <c r="H346" s="2">
        <v>11102</v>
      </c>
      <c r="I346" s="2">
        <v>1.0822000000000001</v>
      </c>
      <c r="J346" s="2">
        <v>9919</v>
      </c>
      <c r="K346" s="2">
        <v>10069</v>
      </c>
      <c r="L346" s="2">
        <v>10367</v>
      </c>
      <c r="M346" s="2">
        <v>12015</v>
      </c>
      <c r="N346" s="2">
        <v>1.1040000000000001</v>
      </c>
      <c r="O346" s="2">
        <v>1.026</v>
      </c>
      <c r="P346" s="2">
        <v>10951</v>
      </c>
      <c r="Q346" s="2">
        <v>12327</v>
      </c>
      <c r="R346" s="2">
        <v>139.4</v>
      </c>
      <c r="S346" s="2">
        <v>125.62</v>
      </c>
      <c r="T346" s="2">
        <v>86.44</v>
      </c>
      <c r="U346" s="2">
        <v>0</v>
      </c>
      <c r="V346" s="2">
        <v>351.46</v>
      </c>
      <c r="W346" s="2">
        <v>139.4</v>
      </c>
      <c r="X346" s="2">
        <v>125.62</v>
      </c>
      <c r="Y346" s="2">
        <v>86.44</v>
      </c>
      <c r="Z346" s="2">
        <v>0</v>
      </c>
      <c r="AA346" s="2">
        <v>351.46</v>
      </c>
      <c r="AB346" s="2">
        <v>1526569</v>
      </c>
      <c r="AC346" s="2">
        <v>1264868</v>
      </c>
      <c r="AD346" s="2">
        <v>896123</v>
      </c>
      <c r="AE346" s="2">
        <v>0</v>
      </c>
      <c r="AF346" s="2">
        <v>3687560</v>
      </c>
      <c r="AG346" s="2">
        <v>8.3000000000000001E-3</v>
      </c>
      <c r="AH346" s="2">
        <v>0.2</v>
      </c>
      <c r="AI346" s="2">
        <v>2534</v>
      </c>
      <c r="AJ346" s="2">
        <v>2100</v>
      </c>
      <c r="AK346" s="2">
        <v>1488</v>
      </c>
      <c r="AL346" s="2">
        <v>0</v>
      </c>
      <c r="AM346" s="2">
        <v>6122</v>
      </c>
      <c r="AN346" s="2">
        <v>8.3000000000000001E-3</v>
      </c>
      <c r="AO346" s="2">
        <v>0</v>
      </c>
      <c r="AP346" s="2">
        <v>0.65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3693682</v>
      </c>
      <c r="AW346" s="2">
        <v>0</v>
      </c>
      <c r="AX346" s="2">
        <v>0</v>
      </c>
      <c r="AY346" s="2">
        <v>60670</v>
      </c>
      <c r="AZ346" s="2">
        <v>65657</v>
      </c>
      <c r="BA346" s="2">
        <v>0</v>
      </c>
      <c r="BB346" s="2">
        <v>0</v>
      </c>
      <c r="BC346" s="2">
        <v>36630</v>
      </c>
      <c r="BD346" s="2">
        <v>2813</v>
      </c>
      <c r="BE346" s="2">
        <v>3044</v>
      </c>
      <c r="BF346" s="2">
        <v>0</v>
      </c>
      <c r="BG346" s="2">
        <v>0</v>
      </c>
      <c r="BH346" s="2">
        <v>102287</v>
      </c>
      <c r="BI346" s="2">
        <v>3795969</v>
      </c>
      <c r="BJ346" s="2">
        <v>0</v>
      </c>
      <c r="BK346" s="2">
        <v>3795969</v>
      </c>
      <c r="BL346" s="2">
        <v>6239296</v>
      </c>
      <c r="BM346" s="2">
        <v>0</v>
      </c>
      <c r="BN346" s="2">
        <v>70292</v>
      </c>
      <c r="BO346" s="2">
        <v>0</v>
      </c>
      <c r="BP346" s="2">
        <v>5077.6499999999996</v>
      </c>
      <c r="BQ346" s="2">
        <v>351.46</v>
      </c>
      <c r="BR346" s="2">
        <v>1784591</v>
      </c>
      <c r="BS346" s="2">
        <v>0</v>
      </c>
      <c r="BT346" s="2">
        <v>0</v>
      </c>
      <c r="BU346" s="2">
        <v>6239296</v>
      </c>
      <c r="BV346" s="2">
        <v>70292</v>
      </c>
      <c r="BW346" s="2">
        <v>0</v>
      </c>
      <c r="BX346" s="2">
        <v>185455</v>
      </c>
      <c r="BY346" s="2">
        <v>185455</v>
      </c>
      <c r="BZ346" s="2">
        <v>185455</v>
      </c>
      <c r="CA346" s="2">
        <v>185455</v>
      </c>
      <c r="CB346" s="2" t="b">
        <v>1</v>
      </c>
      <c r="CC346" s="2">
        <v>2443327</v>
      </c>
      <c r="CD346" s="2">
        <v>10969.18</v>
      </c>
      <c r="CE346" s="2">
        <v>10085.709999999999</v>
      </c>
      <c r="CF346" s="2">
        <v>10384.209999999999</v>
      </c>
      <c r="CG346" s="2">
        <v>12347.46</v>
      </c>
      <c r="CH346" s="4">
        <v>45327.530370370368</v>
      </c>
      <c r="CI346" s="4">
        <v>73415</v>
      </c>
    </row>
    <row r="347" spans="1:87" x14ac:dyDescent="0.35">
      <c r="A347" s="5">
        <v>415</v>
      </c>
      <c r="B347" s="3" t="s">
        <v>684</v>
      </c>
      <c r="C347" s="3" t="s">
        <v>707</v>
      </c>
      <c r="D347" s="2" t="s">
        <v>708</v>
      </c>
      <c r="E347" s="2">
        <v>9166</v>
      </c>
      <c r="F347" s="2">
        <v>9304</v>
      </c>
      <c r="G347" s="2">
        <v>9580</v>
      </c>
      <c r="H347" s="2">
        <v>11102</v>
      </c>
      <c r="I347" s="2">
        <v>1.0822000000000001</v>
      </c>
      <c r="J347" s="2">
        <v>9919</v>
      </c>
      <c r="K347" s="2">
        <v>10069</v>
      </c>
      <c r="L347" s="2">
        <v>10367</v>
      </c>
      <c r="M347" s="2">
        <v>12015</v>
      </c>
      <c r="N347" s="2">
        <v>1.1040000000000001</v>
      </c>
      <c r="O347" s="2">
        <v>1.026</v>
      </c>
      <c r="P347" s="2">
        <v>10951</v>
      </c>
      <c r="Q347" s="2">
        <v>12327</v>
      </c>
      <c r="R347" s="2">
        <v>1977.51</v>
      </c>
      <c r="S347" s="2">
        <v>1355.25</v>
      </c>
      <c r="T347" s="2">
        <v>874.91</v>
      </c>
      <c r="U347" s="2">
        <v>0</v>
      </c>
      <c r="V347" s="2">
        <v>4207.67</v>
      </c>
      <c r="W347" s="2">
        <v>1977.51</v>
      </c>
      <c r="X347" s="2">
        <v>1355.25</v>
      </c>
      <c r="Y347" s="2">
        <v>874.91</v>
      </c>
      <c r="Z347" s="2">
        <v>0</v>
      </c>
      <c r="AA347" s="2">
        <v>4207.67</v>
      </c>
      <c r="AB347" s="2">
        <v>21655712</v>
      </c>
      <c r="AC347" s="2">
        <v>13646012</v>
      </c>
      <c r="AD347" s="2">
        <v>9070192</v>
      </c>
      <c r="AE347" s="2">
        <v>0</v>
      </c>
      <c r="AF347" s="2">
        <v>44371916</v>
      </c>
      <c r="AG347" s="2">
        <v>0.73919999999999997</v>
      </c>
      <c r="AH347" s="2">
        <v>0.2</v>
      </c>
      <c r="AI347" s="2">
        <v>3201580</v>
      </c>
      <c r="AJ347" s="2">
        <v>2017426</v>
      </c>
      <c r="AK347" s="2">
        <v>1340937</v>
      </c>
      <c r="AL347" s="2">
        <v>0</v>
      </c>
      <c r="AM347" s="2">
        <v>6559943</v>
      </c>
      <c r="AN347" s="2">
        <v>0.73919999999999997</v>
      </c>
      <c r="AO347" s="2">
        <v>0.18920000000000001</v>
      </c>
      <c r="AP347" s="2">
        <v>0.65</v>
      </c>
      <c r="AQ347" s="2">
        <v>2663219</v>
      </c>
      <c r="AR347" s="2">
        <v>1678187</v>
      </c>
      <c r="AS347" s="2">
        <v>1115452</v>
      </c>
      <c r="AT347" s="2">
        <v>0</v>
      </c>
      <c r="AU347" s="2">
        <v>5456858</v>
      </c>
      <c r="AV347" s="2">
        <v>56388717</v>
      </c>
      <c r="AW347" s="2">
        <v>0</v>
      </c>
      <c r="AX347" s="2">
        <v>0</v>
      </c>
      <c r="AY347" s="2">
        <v>690462</v>
      </c>
      <c r="AZ347" s="2">
        <v>747218</v>
      </c>
      <c r="BA347" s="2">
        <v>0</v>
      </c>
      <c r="BB347" s="2">
        <v>0</v>
      </c>
      <c r="BC347" s="2">
        <v>0</v>
      </c>
      <c r="BD347" s="2">
        <v>2813</v>
      </c>
      <c r="BE347" s="2">
        <v>3044</v>
      </c>
      <c r="BF347" s="2">
        <v>164.78</v>
      </c>
      <c r="BG347" s="2">
        <v>501590</v>
      </c>
      <c r="BH347" s="2">
        <v>1248808</v>
      </c>
      <c r="BI347" s="2">
        <v>57637525</v>
      </c>
      <c r="BJ347" s="2">
        <v>0</v>
      </c>
      <c r="BK347" s="2">
        <v>57637525</v>
      </c>
      <c r="BL347" s="2">
        <v>28393029</v>
      </c>
      <c r="BM347" s="2">
        <v>29244496</v>
      </c>
      <c r="BN347" s="2">
        <v>841534</v>
      </c>
      <c r="BO347" s="2">
        <v>28402962</v>
      </c>
      <c r="BP347" s="2">
        <v>5086.37</v>
      </c>
      <c r="BQ347" s="2">
        <v>4207.67</v>
      </c>
      <c r="BR347" s="2">
        <v>21401766</v>
      </c>
      <c r="BS347" s="2">
        <v>0</v>
      </c>
      <c r="BT347" s="2">
        <v>0</v>
      </c>
      <c r="BU347" s="2">
        <v>28393029</v>
      </c>
      <c r="BV347" s="2">
        <v>841534</v>
      </c>
      <c r="BW347" s="2">
        <v>0</v>
      </c>
      <c r="BX347" s="2">
        <v>4904874</v>
      </c>
      <c r="BY347" s="2">
        <v>4904874</v>
      </c>
      <c r="BZ347" s="2">
        <v>0</v>
      </c>
      <c r="CA347" s="2">
        <v>28402962</v>
      </c>
      <c r="CB347" s="2" t="b">
        <v>0</v>
      </c>
      <c r="CC347" s="2">
        <v>0</v>
      </c>
      <c r="CD347" s="2">
        <v>13916.75</v>
      </c>
      <c r="CE347" s="2">
        <v>12795.89</v>
      </c>
      <c r="CF347" s="2">
        <v>13174.59</v>
      </c>
      <c r="CG347" s="2">
        <v>15665.4</v>
      </c>
      <c r="CH347" s="4">
        <v>45327.530405092592</v>
      </c>
      <c r="CI347" s="4">
        <v>73415</v>
      </c>
    </row>
    <row r="348" spans="1:87" x14ac:dyDescent="0.35">
      <c r="A348" s="5">
        <v>416</v>
      </c>
      <c r="B348" s="3" t="s">
        <v>684</v>
      </c>
      <c r="C348" s="3" t="s">
        <v>709</v>
      </c>
      <c r="D348" s="2" t="s">
        <v>710</v>
      </c>
      <c r="E348" s="2">
        <v>9166</v>
      </c>
      <c r="F348" s="2">
        <v>9304</v>
      </c>
      <c r="G348" s="2">
        <v>9580</v>
      </c>
      <c r="H348" s="2">
        <v>11102</v>
      </c>
      <c r="I348" s="2">
        <v>1.0822000000000001</v>
      </c>
      <c r="J348" s="2">
        <v>9919</v>
      </c>
      <c r="K348" s="2">
        <v>10069</v>
      </c>
      <c r="L348" s="2">
        <v>10367</v>
      </c>
      <c r="M348" s="2">
        <v>12015</v>
      </c>
      <c r="N348" s="2">
        <v>1.1040000000000001</v>
      </c>
      <c r="O348" s="2">
        <v>1.026</v>
      </c>
      <c r="P348" s="2">
        <v>10951</v>
      </c>
      <c r="Q348" s="2">
        <v>12327</v>
      </c>
      <c r="R348" s="2">
        <v>0</v>
      </c>
      <c r="S348" s="2">
        <v>0</v>
      </c>
      <c r="T348" s="2">
        <v>0</v>
      </c>
      <c r="U348" s="2">
        <v>2561.4899999999998</v>
      </c>
      <c r="V348" s="2">
        <v>2561.4899999999998</v>
      </c>
      <c r="W348" s="2">
        <v>0</v>
      </c>
      <c r="X348" s="2">
        <v>0</v>
      </c>
      <c r="Y348" s="2">
        <v>0</v>
      </c>
      <c r="Z348" s="2">
        <v>2561.4899999999998</v>
      </c>
      <c r="AA348" s="2">
        <v>2561.4899999999998</v>
      </c>
      <c r="AB348" s="2">
        <v>0</v>
      </c>
      <c r="AC348" s="2">
        <v>0</v>
      </c>
      <c r="AD348" s="2">
        <v>0</v>
      </c>
      <c r="AE348" s="2">
        <v>31575487</v>
      </c>
      <c r="AF348" s="2">
        <v>31575487</v>
      </c>
      <c r="AG348" s="2">
        <v>0.6018</v>
      </c>
      <c r="AH348" s="2">
        <v>0.2</v>
      </c>
      <c r="AI348" s="2">
        <v>0</v>
      </c>
      <c r="AJ348" s="2">
        <v>0</v>
      </c>
      <c r="AK348" s="2">
        <v>0</v>
      </c>
      <c r="AL348" s="2">
        <v>3800426</v>
      </c>
      <c r="AM348" s="2">
        <v>3800426</v>
      </c>
      <c r="AN348" s="2">
        <v>0.6018</v>
      </c>
      <c r="AO348" s="2">
        <v>5.1799999999999999E-2</v>
      </c>
      <c r="AP348" s="2">
        <v>0.65</v>
      </c>
      <c r="AQ348" s="2">
        <v>0</v>
      </c>
      <c r="AR348" s="2">
        <v>0</v>
      </c>
      <c r="AS348" s="2">
        <v>0</v>
      </c>
      <c r="AT348" s="2">
        <v>1063147</v>
      </c>
      <c r="AU348" s="2">
        <v>1063147</v>
      </c>
      <c r="AV348" s="2">
        <v>36439060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2813</v>
      </c>
      <c r="BE348" s="2">
        <v>3044</v>
      </c>
      <c r="BF348" s="2">
        <v>0</v>
      </c>
      <c r="BG348" s="2">
        <v>0</v>
      </c>
      <c r="BH348" s="2">
        <v>0</v>
      </c>
      <c r="BI348" s="2">
        <v>36439060</v>
      </c>
      <c r="BJ348" s="2">
        <v>0</v>
      </c>
      <c r="BK348" s="2">
        <v>36439060</v>
      </c>
      <c r="BL348" s="2">
        <v>36524343</v>
      </c>
      <c r="BM348" s="2">
        <v>0</v>
      </c>
      <c r="BN348" s="2">
        <v>512298</v>
      </c>
      <c r="BO348" s="2">
        <v>0</v>
      </c>
      <c r="BP348" s="2">
        <v>6101.2</v>
      </c>
      <c r="BQ348" s="2">
        <v>2561.4899999999998</v>
      </c>
      <c r="BR348" s="2">
        <v>15628163</v>
      </c>
      <c r="BS348" s="2">
        <v>0</v>
      </c>
      <c r="BT348" s="2">
        <v>0</v>
      </c>
      <c r="BU348" s="2">
        <v>36524343</v>
      </c>
      <c r="BV348" s="2">
        <v>512298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 t="b">
        <v>1</v>
      </c>
      <c r="CC348" s="2">
        <v>85283</v>
      </c>
      <c r="CD348" s="2">
        <v>12637.78</v>
      </c>
      <c r="CE348" s="2">
        <v>11619.93</v>
      </c>
      <c r="CF348" s="2">
        <v>11963.83</v>
      </c>
      <c r="CG348" s="2">
        <v>14225.73</v>
      </c>
      <c r="CH348" s="4">
        <v>45327.530405092592</v>
      </c>
      <c r="CI348" s="4">
        <v>73415</v>
      </c>
    </row>
    <row r="349" spans="1:87" x14ac:dyDescent="0.35">
      <c r="A349" s="5">
        <v>417</v>
      </c>
      <c r="B349" s="3" t="s">
        <v>684</v>
      </c>
      <c r="C349" s="3" t="s">
        <v>711</v>
      </c>
      <c r="D349" s="2" t="s">
        <v>712</v>
      </c>
      <c r="E349" s="2">
        <v>9166</v>
      </c>
      <c r="F349" s="2">
        <v>9304</v>
      </c>
      <c r="G349" s="2">
        <v>9580</v>
      </c>
      <c r="H349" s="2">
        <v>11102</v>
      </c>
      <c r="I349" s="2">
        <v>1.0822000000000001</v>
      </c>
      <c r="J349" s="2">
        <v>9919</v>
      </c>
      <c r="K349" s="2">
        <v>10069</v>
      </c>
      <c r="L349" s="2">
        <v>10367</v>
      </c>
      <c r="M349" s="2">
        <v>12015</v>
      </c>
      <c r="N349" s="2">
        <v>1.1040000000000001</v>
      </c>
      <c r="O349" s="2">
        <v>1.026</v>
      </c>
      <c r="P349" s="2">
        <v>10951</v>
      </c>
      <c r="Q349" s="2">
        <v>12327</v>
      </c>
      <c r="R349" s="2">
        <v>136.05000000000001</v>
      </c>
      <c r="S349" s="2">
        <v>93.14</v>
      </c>
      <c r="T349" s="2">
        <v>56.01</v>
      </c>
      <c r="U349" s="2">
        <v>0</v>
      </c>
      <c r="V349" s="2">
        <v>285.2</v>
      </c>
      <c r="W349" s="2">
        <v>136.05000000000001</v>
      </c>
      <c r="X349" s="2">
        <v>93.14</v>
      </c>
      <c r="Y349" s="2">
        <v>56.01</v>
      </c>
      <c r="Z349" s="2">
        <v>0</v>
      </c>
      <c r="AA349" s="2">
        <v>285.2</v>
      </c>
      <c r="AB349" s="2">
        <v>1489884</v>
      </c>
      <c r="AC349" s="2">
        <v>937827</v>
      </c>
      <c r="AD349" s="2">
        <v>580656</v>
      </c>
      <c r="AE349" s="2">
        <v>0</v>
      </c>
      <c r="AF349" s="2">
        <v>3008367</v>
      </c>
      <c r="AG349" s="2">
        <v>0.56089999999999995</v>
      </c>
      <c r="AH349" s="2">
        <v>0.2</v>
      </c>
      <c r="AI349" s="2">
        <v>167135</v>
      </c>
      <c r="AJ349" s="2">
        <v>105205</v>
      </c>
      <c r="AK349" s="2">
        <v>65138</v>
      </c>
      <c r="AL349" s="2">
        <v>0</v>
      </c>
      <c r="AM349" s="2">
        <v>337478</v>
      </c>
      <c r="AN349" s="2">
        <v>0.56089999999999995</v>
      </c>
      <c r="AO349" s="2">
        <v>1.09E-2</v>
      </c>
      <c r="AP349" s="2">
        <v>0.65</v>
      </c>
      <c r="AQ349" s="2">
        <v>10556</v>
      </c>
      <c r="AR349" s="2">
        <v>6645</v>
      </c>
      <c r="AS349" s="2">
        <v>4114</v>
      </c>
      <c r="AT349" s="2">
        <v>0</v>
      </c>
      <c r="AU349" s="2">
        <v>21315</v>
      </c>
      <c r="AV349" s="2">
        <v>3367160</v>
      </c>
      <c r="AW349" s="2">
        <v>0</v>
      </c>
      <c r="AX349" s="2">
        <v>478069</v>
      </c>
      <c r="AY349" s="2">
        <v>99763</v>
      </c>
      <c r="AZ349" s="2">
        <v>107964</v>
      </c>
      <c r="BA349" s="2">
        <v>0</v>
      </c>
      <c r="BB349" s="2">
        <v>0</v>
      </c>
      <c r="BC349" s="2">
        <v>0</v>
      </c>
      <c r="BD349" s="2">
        <v>2813</v>
      </c>
      <c r="BE349" s="2">
        <v>3044</v>
      </c>
      <c r="BF349" s="2">
        <v>12.57</v>
      </c>
      <c r="BG349" s="2">
        <v>38263</v>
      </c>
      <c r="BH349" s="2">
        <v>624296</v>
      </c>
      <c r="BI349" s="2">
        <v>3991456</v>
      </c>
      <c r="BJ349" s="2">
        <v>0</v>
      </c>
      <c r="BK349" s="2">
        <v>3991456</v>
      </c>
      <c r="BL349" s="2">
        <v>8500835</v>
      </c>
      <c r="BM349" s="2">
        <v>0</v>
      </c>
      <c r="BN349" s="2">
        <v>57040</v>
      </c>
      <c r="BO349" s="2">
        <v>0</v>
      </c>
      <c r="BP349" s="2">
        <v>5767.68</v>
      </c>
      <c r="BQ349" s="2">
        <v>285.2</v>
      </c>
      <c r="BR349" s="2">
        <v>1644942</v>
      </c>
      <c r="BS349" s="2">
        <v>0</v>
      </c>
      <c r="BT349" s="2">
        <v>0</v>
      </c>
      <c r="BU349" s="2">
        <v>8500835</v>
      </c>
      <c r="BV349" s="2">
        <v>57040</v>
      </c>
      <c r="BW349" s="2">
        <v>0</v>
      </c>
      <c r="BX349" s="2">
        <v>815163</v>
      </c>
      <c r="BY349" s="2">
        <v>815163</v>
      </c>
      <c r="BZ349" s="2">
        <v>815163</v>
      </c>
      <c r="CA349" s="2">
        <v>815163</v>
      </c>
      <c r="CB349" s="2" t="b">
        <v>1</v>
      </c>
      <c r="CC349" s="2">
        <v>4509379</v>
      </c>
      <c r="CD349" s="2">
        <v>12257.07</v>
      </c>
      <c r="CE349" s="2">
        <v>11269.88</v>
      </c>
      <c r="CF349" s="2">
        <v>11603.42</v>
      </c>
      <c r="CG349" s="2">
        <v>13797.18</v>
      </c>
      <c r="CH349" s="4">
        <v>45327.530416666668</v>
      </c>
      <c r="CI349" s="4">
        <v>73415</v>
      </c>
    </row>
    <row r="350" spans="1:87" x14ac:dyDescent="0.35">
      <c r="A350" s="5">
        <v>418</v>
      </c>
      <c r="B350" s="3" t="s">
        <v>684</v>
      </c>
      <c r="C350" s="3" t="s">
        <v>713</v>
      </c>
      <c r="D350" s="2" t="s">
        <v>714</v>
      </c>
      <c r="E350" s="2">
        <v>9166</v>
      </c>
      <c r="F350" s="2">
        <v>9304</v>
      </c>
      <c r="G350" s="2">
        <v>9580</v>
      </c>
      <c r="H350" s="2">
        <v>11102</v>
      </c>
      <c r="I350" s="2">
        <v>1.0822000000000001</v>
      </c>
      <c r="J350" s="2">
        <v>9919</v>
      </c>
      <c r="K350" s="2">
        <v>10069</v>
      </c>
      <c r="L350" s="2">
        <v>10367</v>
      </c>
      <c r="M350" s="2">
        <v>12015</v>
      </c>
      <c r="N350" s="2">
        <v>1.1040000000000001</v>
      </c>
      <c r="O350" s="2">
        <v>1.026</v>
      </c>
      <c r="P350" s="2">
        <v>10951</v>
      </c>
      <c r="Q350" s="2">
        <v>12327</v>
      </c>
      <c r="R350" s="2">
        <v>0</v>
      </c>
      <c r="S350" s="2">
        <v>0</v>
      </c>
      <c r="T350" s="2">
        <v>0</v>
      </c>
      <c r="U350" s="2">
        <v>4769.01</v>
      </c>
      <c r="V350" s="2">
        <v>4769.01</v>
      </c>
      <c r="W350" s="2">
        <v>0</v>
      </c>
      <c r="X350" s="2">
        <v>0</v>
      </c>
      <c r="Y350" s="2">
        <v>0</v>
      </c>
      <c r="Z350" s="2">
        <v>4769.01</v>
      </c>
      <c r="AA350" s="2">
        <v>4769.01</v>
      </c>
      <c r="AB350" s="2">
        <v>0</v>
      </c>
      <c r="AC350" s="2">
        <v>0</v>
      </c>
      <c r="AD350" s="2">
        <v>0</v>
      </c>
      <c r="AE350" s="2">
        <v>58787586</v>
      </c>
      <c r="AF350" s="2">
        <v>58787586</v>
      </c>
      <c r="AG350" s="2">
        <v>0.1114</v>
      </c>
      <c r="AH350" s="2">
        <v>0.2</v>
      </c>
      <c r="AI350" s="2">
        <v>0</v>
      </c>
      <c r="AJ350" s="2">
        <v>0</v>
      </c>
      <c r="AK350" s="2">
        <v>0</v>
      </c>
      <c r="AL350" s="2">
        <v>1309787</v>
      </c>
      <c r="AM350" s="2">
        <v>1309787</v>
      </c>
      <c r="AN350" s="2">
        <v>0.1114</v>
      </c>
      <c r="AO350" s="2">
        <v>0</v>
      </c>
      <c r="AP350" s="2">
        <v>0.65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60097373</v>
      </c>
      <c r="AW350" s="2">
        <v>0</v>
      </c>
      <c r="AX350" s="2">
        <v>0</v>
      </c>
      <c r="AY350" s="2">
        <v>204112</v>
      </c>
      <c r="AZ350" s="2">
        <v>220890</v>
      </c>
      <c r="BA350" s="2">
        <v>0</v>
      </c>
      <c r="BB350" s="2">
        <v>0</v>
      </c>
      <c r="BC350" s="2">
        <v>630163</v>
      </c>
      <c r="BD350" s="2">
        <v>2813</v>
      </c>
      <c r="BE350" s="2">
        <v>3044</v>
      </c>
      <c r="BF350" s="2">
        <v>0</v>
      </c>
      <c r="BG350" s="2">
        <v>0</v>
      </c>
      <c r="BH350" s="2">
        <v>851053</v>
      </c>
      <c r="BI350" s="2">
        <v>60948426</v>
      </c>
      <c r="BJ350" s="2">
        <v>0</v>
      </c>
      <c r="BK350" s="2">
        <v>60948426</v>
      </c>
      <c r="BL350" s="2">
        <v>81659103</v>
      </c>
      <c r="BM350" s="2">
        <v>0</v>
      </c>
      <c r="BN350" s="2">
        <v>953802</v>
      </c>
      <c r="BO350" s="2">
        <v>0</v>
      </c>
      <c r="BP350" s="2">
        <v>6161.55</v>
      </c>
      <c r="BQ350" s="2">
        <v>4769.01</v>
      </c>
      <c r="BR350" s="2">
        <v>29384494</v>
      </c>
      <c r="BS350" s="2">
        <v>0</v>
      </c>
      <c r="BT350" s="2">
        <v>0</v>
      </c>
      <c r="BU350" s="2">
        <v>81659103</v>
      </c>
      <c r="BV350" s="2">
        <v>953802</v>
      </c>
      <c r="BW350" s="2">
        <v>0</v>
      </c>
      <c r="BX350" s="2">
        <v>704071</v>
      </c>
      <c r="BY350" s="2">
        <v>704071</v>
      </c>
      <c r="BZ350" s="2">
        <v>704071</v>
      </c>
      <c r="CA350" s="2">
        <v>704071</v>
      </c>
      <c r="CB350" s="2" t="b">
        <v>1</v>
      </c>
      <c r="CC350" s="2">
        <v>20710677</v>
      </c>
      <c r="CD350" s="2">
        <v>11194.99</v>
      </c>
      <c r="CE350" s="2">
        <v>10293.34</v>
      </c>
      <c r="CF350" s="2">
        <v>10597.98</v>
      </c>
      <c r="CG350" s="2">
        <v>12601.65</v>
      </c>
      <c r="CH350" s="4">
        <v>45327.530474537038</v>
      </c>
      <c r="CI350" s="4">
        <v>73415</v>
      </c>
    </row>
    <row r="351" spans="1:87" x14ac:dyDescent="0.35">
      <c r="A351" s="5">
        <v>420</v>
      </c>
      <c r="B351" s="3" t="s">
        <v>684</v>
      </c>
      <c r="C351" s="3" t="s">
        <v>715</v>
      </c>
      <c r="D351" s="2" t="s">
        <v>716</v>
      </c>
      <c r="E351" s="2">
        <v>9166</v>
      </c>
      <c r="F351" s="2">
        <v>9304</v>
      </c>
      <c r="G351" s="2">
        <v>9580</v>
      </c>
      <c r="H351" s="2">
        <v>11102</v>
      </c>
      <c r="I351" s="2">
        <v>1.0822000000000001</v>
      </c>
      <c r="J351" s="2">
        <v>9919</v>
      </c>
      <c r="K351" s="2">
        <v>10069</v>
      </c>
      <c r="L351" s="2">
        <v>10367</v>
      </c>
      <c r="M351" s="2">
        <v>12015</v>
      </c>
      <c r="N351" s="2">
        <v>1.1040000000000001</v>
      </c>
      <c r="O351" s="2">
        <v>1.026</v>
      </c>
      <c r="P351" s="2">
        <v>10951</v>
      </c>
      <c r="Q351" s="2">
        <v>12327</v>
      </c>
      <c r="R351" s="2">
        <v>112.56</v>
      </c>
      <c r="S351" s="2">
        <v>85.8</v>
      </c>
      <c r="T351" s="2">
        <v>58.45</v>
      </c>
      <c r="U351" s="2">
        <v>104.58</v>
      </c>
      <c r="V351" s="2">
        <v>361.39</v>
      </c>
      <c r="W351" s="2">
        <v>112.56</v>
      </c>
      <c r="X351" s="2">
        <v>85.8</v>
      </c>
      <c r="Y351" s="2">
        <v>58.45</v>
      </c>
      <c r="Z351" s="2">
        <v>104.58</v>
      </c>
      <c r="AA351" s="2">
        <v>361.39</v>
      </c>
      <c r="AB351" s="2">
        <v>1232645</v>
      </c>
      <c r="AC351" s="2">
        <v>863920</v>
      </c>
      <c r="AD351" s="2">
        <v>605951</v>
      </c>
      <c r="AE351" s="2">
        <v>1289158</v>
      </c>
      <c r="AF351" s="2">
        <v>3991674</v>
      </c>
      <c r="AG351" s="2">
        <v>0.64710000000000001</v>
      </c>
      <c r="AH351" s="2">
        <v>0.2</v>
      </c>
      <c r="AI351" s="2">
        <v>159529</v>
      </c>
      <c r="AJ351" s="2">
        <v>111809</v>
      </c>
      <c r="AK351" s="2">
        <v>78422</v>
      </c>
      <c r="AL351" s="2">
        <v>166843</v>
      </c>
      <c r="AM351" s="2">
        <v>516603</v>
      </c>
      <c r="AN351" s="2">
        <v>0.64710000000000001</v>
      </c>
      <c r="AO351" s="2">
        <v>9.7100000000000006E-2</v>
      </c>
      <c r="AP351" s="2">
        <v>0.65</v>
      </c>
      <c r="AQ351" s="2">
        <v>77798</v>
      </c>
      <c r="AR351" s="2">
        <v>54526</v>
      </c>
      <c r="AS351" s="2">
        <v>38245</v>
      </c>
      <c r="AT351" s="2">
        <v>81365</v>
      </c>
      <c r="AU351" s="2">
        <v>251934</v>
      </c>
      <c r="AV351" s="2">
        <v>4760211</v>
      </c>
      <c r="AW351" s="2">
        <v>0</v>
      </c>
      <c r="AX351" s="2">
        <v>0</v>
      </c>
      <c r="AY351" s="2">
        <v>553756</v>
      </c>
      <c r="AZ351" s="2">
        <v>599275</v>
      </c>
      <c r="BA351" s="2">
        <v>0</v>
      </c>
      <c r="BB351" s="2">
        <v>0</v>
      </c>
      <c r="BC351" s="2">
        <v>0</v>
      </c>
      <c r="BD351" s="2">
        <v>2813</v>
      </c>
      <c r="BE351" s="2">
        <v>3044</v>
      </c>
      <c r="BF351" s="2">
        <v>21.83</v>
      </c>
      <c r="BG351" s="2">
        <v>66451</v>
      </c>
      <c r="BH351" s="2">
        <v>665726</v>
      </c>
      <c r="BI351" s="2">
        <v>5425937</v>
      </c>
      <c r="BJ351" s="2">
        <v>0</v>
      </c>
      <c r="BK351" s="2">
        <v>5425937</v>
      </c>
      <c r="BL351" s="2">
        <v>11673218</v>
      </c>
      <c r="BM351" s="2">
        <v>0</v>
      </c>
      <c r="BN351" s="2">
        <v>92550</v>
      </c>
      <c r="BO351" s="2">
        <v>0</v>
      </c>
      <c r="BP351" s="2">
        <v>5795.18</v>
      </c>
      <c r="BQ351" s="2">
        <v>361.39</v>
      </c>
      <c r="BR351" s="2">
        <v>2094320</v>
      </c>
      <c r="BS351" s="2">
        <v>0</v>
      </c>
      <c r="BT351" s="2">
        <v>0</v>
      </c>
      <c r="BU351" s="2">
        <v>11673218</v>
      </c>
      <c r="BV351" s="2">
        <v>92550</v>
      </c>
      <c r="BW351" s="2">
        <v>0</v>
      </c>
      <c r="BX351" s="2">
        <v>877629</v>
      </c>
      <c r="BY351" s="2">
        <v>877629</v>
      </c>
      <c r="BZ351" s="2">
        <v>877629</v>
      </c>
      <c r="CA351" s="2">
        <v>877629</v>
      </c>
      <c r="CB351" s="2" t="b">
        <v>1</v>
      </c>
      <c r="CC351" s="2">
        <v>6247281</v>
      </c>
      <c r="CD351" s="2">
        <v>13059.45</v>
      </c>
      <c r="CE351" s="2">
        <v>12007.63</v>
      </c>
      <c r="CF351" s="2">
        <v>12363.01</v>
      </c>
      <c r="CG351" s="2">
        <v>14700.38</v>
      </c>
      <c r="CH351" s="4">
        <v>45327.530428240738</v>
      </c>
      <c r="CI351" s="4">
        <v>73415</v>
      </c>
    </row>
    <row r="352" spans="1:87" x14ac:dyDescent="0.35">
      <c r="A352" s="5">
        <v>421</v>
      </c>
      <c r="B352" s="3" t="s">
        <v>684</v>
      </c>
      <c r="C352" s="3" t="s">
        <v>717</v>
      </c>
      <c r="D352" s="2" t="s">
        <v>718</v>
      </c>
      <c r="E352" s="2">
        <v>9166</v>
      </c>
      <c r="F352" s="2">
        <v>9304</v>
      </c>
      <c r="G352" s="2">
        <v>9580</v>
      </c>
      <c r="H352" s="2">
        <v>11102</v>
      </c>
      <c r="I352" s="2">
        <v>1.0822000000000001</v>
      </c>
      <c r="J352" s="2">
        <v>9919</v>
      </c>
      <c r="K352" s="2">
        <v>10069</v>
      </c>
      <c r="L352" s="2">
        <v>10367</v>
      </c>
      <c r="M352" s="2">
        <v>12015</v>
      </c>
      <c r="N352" s="2">
        <v>1.1040000000000001</v>
      </c>
      <c r="O352" s="2">
        <v>1.026</v>
      </c>
      <c r="P352" s="2">
        <v>10951</v>
      </c>
      <c r="Q352" s="2">
        <v>12327</v>
      </c>
      <c r="R352" s="2">
        <v>737.62</v>
      </c>
      <c r="S352" s="2">
        <v>590.97</v>
      </c>
      <c r="T352" s="2">
        <v>440.45</v>
      </c>
      <c r="U352" s="2">
        <v>0</v>
      </c>
      <c r="V352" s="2">
        <v>1769.04</v>
      </c>
      <c r="W352" s="2">
        <v>737.62</v>
      </c>
      <c r="X352" s="2">
        <v>590.97</v>
      </c>
      <c r="Y352" s="2">
        <v>440.45</v>
      </c>
      <c r="Z352" s="2">
        <v>0</v>
      </c>
      <c r="AA352" s="2">
        <v>1769.04</v>
      </c>
      <c r="AB352" s="2">
        <v>8077677</v>
      </c>
      <c r="AC352" s="2">
        <v>5950477</v>
      </c>
      <c r="AD352" s="2">
        <v>4566145</v>
      </c>
      <c r="AE352" s="2">
        <v>0</v>
      </c>
      <c r="AF352" s="2">
        <v>18594299</v>
      </c>
      <c r="AG352" s="2">
        <v>0.12909999999999999</v>
      </c>
      <c r="AH352" s="2">
        <v>0.2</v>
      </c>
      <c r="AI352" s="2">
        <v>208566</v>
      </c>
      <c r="AJ352" s="2">
        <v>153641</v>
      </c>
      <c r="AK352" s="2">
        <v>117898</v>
      </c>
      <c r="AL352" s="2">
        <v>0</v>
      </c>
      <c r="AM352" s="2">
        <v>480105</v>
      </c>
      <c r="AN352" s="2">
        <v>0.12909999999999999</v>
      </c>
      <c r="AO352" s="2">
        <v>0</v>
      </c>
      <c r="AP352" s="2">
        <v>0.65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19074404</v>
      </c>
      <c r="AW352" s="2">
        <v>0</v>
      </c>
      <c r="AX352" s="2">
        <v>0</v>
      </c>
      <c r="AY352" s="2">
        <v>118373</v>
      </c>
      <c r="AZ352" s="2">
        <v>128103</v>
      </c>
      <c r="BA352" s="2">
        <v>0</v>
      </c>
      <c r="BB352" s="2">
        <v>0</v>
      </c>
      <c r="BC352" s="2">
        <v>0</v>
      </c>
      <c r="BD352" s="2">
        <v>2813</v>
      </c>
      <c r="BE352" s="2">
        <v>3044</v>
      </c>
      <c r="BF352" s="2">
        <v>73.349999999999994</v>
      </c>
      <c r="BG352" s="2">
        <v>223277</v>
      </c>
      <c r="BH352" s="2">
        <v>351380</v>
      </c>
      <c r="BI352" s="2">
        <v>19425784</v>
      </c>
      <c r="BJ352" s="2">
        <v>0</v>
      </c>
      <c r="BK352" s="2">
        <v>19425784</v>
      </c>
      <c r="BL352" s="2">
        <v>13624833</v>
      </c>
      <c r="BM352" s="2">
        <v>5800951</v>
      </c>
      <c r="BN352" s="2">
        <v>353808</v>
      </c>
      <c r="BO352" s="2">
        <v>5447143</v>
      </c>
      <c r="BP352" s="2">
        <v>5245.24</v>
      </c>
      <c r="BQ352" s="2">
        <v>1769.04</v>
      </c>
      <c r="BR352" s="2">
        <v>9279039</v>
      </c>
      <c r="BS352" s="2">
        <v>0</v>
      </c>
      <c r="BT352" s="2">
        <v>0</v>
      </c>
      <c r="BU352" s="2">
        <v>13624833</v>
      </c>
      <c r="BV352" s="2">
        <v>353808</v>
      </c>
      <c r="BW352" s="2">
        <v>0</v>
      </c>
      <c r="BX352" s="2">
        <v>1628870</v>
      </c>
      <c r="BY352" s="2">
        <v>1628870</v>
      </c>
      <c r="BZ352" s="2">
        <v>0</v>
      </c>
      <c r="CA352" s="2">
        <v>5447143</v>
      </c>
      <c r="CB352" s="2" t="b">
        <v>0</v>
      </c>
      <c r="CC352" s="2">
        <v>0</v>
      </c>
      <c r="CD352" s="2">
        <v>11233.75</v>
      </c>
      <c r="CE352" s="2">
        <v>10328.98</v>
      </c>
      <c r="CF352" s="2">
        <v>10634.68</v>
      </c>
      <c r="CG352" s="2">
        <v>12645.28</v>
      </c>
      <c r="CH352" s="4">
        <v>45327.530370370368</v>
      </c>
      <c r="CI352" s="4">
        <v>73415</v>
      </c>
    </row>
    <row r="353" spans="1:87" x14ac:dyDescent="0.35">
      <c r="A353" s="5">
        <v>422</v>
      </c>
      <c r="B353" s="3" t="s">
        <v>719</v>
      </c>
      <c r="C353" s="3" t="s">
        <v>720</v>
      </c>
      <c r="D353" s="2" t="s">
        <v>721</v>
      </c>
      <c r="E353" s="2">
        <v>9166</v>
      </c>
      <c r="F353" s="2">
        <v>9304</v>
      </c>
      <c r="G353" s="2">
        <v>9580</v>
      </c>
      <c r="H353" s="2">
        <v>11102</v>
      </c>
      <c r="I353" s="2">
        <v>1.0822000000000001</v>
      </c>
      <c r="J353" s="2">
        <v>9919</v>
      </c>
      <c r="K353" s="2">
        <v>10069</v>
      </c>
      <c r="L353" s="2">
        <v>10367</v>
      </c>
      <c r="M353" s="2">
        <v>12015</v>
      </c>
      <c r="N353" s="2">
        <v>1.1040000000000001</v>
      </c>
      <c r="O353" s="2">
        <v>1.026</v>
      </c>
      <c r="P353" s="2">
        <v>10951</v>
      </c>
      <c r="Q353" s="2">
        <v>12327</v>
      </c>
      <c r="R353" s="2">
        <v>430.3</v>
      </c>
      <c r="S353" s="2">
        <v>315.83999999999997</v>
      </c>
      <c r="T353" s="2">
        <v>223.84</v>
      </c>
      <c r="U353" s="2">
        <v>476.46</v>
      </c>
      <c r="V353" s="2">
        <v>1446.44</v>
      </c>
      <c r="W353" s="2">
        <v>498.95</v>
      </c>
      <c r="X353" s="2">
        <v>363.12</v>
      </c>
      <c r="Y353" s="2">
        <v>251.32</v>
      </c>
      <c r="Z353" s="2">
        <v>487.23</v>
      </c>
      <c r="AA353" s="2">
        <v>1600.62</v>
      </c>
      <c r="AB353" s="2">
        <v>4712215</v>
      </c>
      <c r="AC353" s="2">
        <v>3180193</v>
      </c>
      <c r="AD353" s="2">
        <v>2320549</v>
      </c>
      <c r="AE353" s="2">
        <v>5873322</v>
      </c>
      <c r="AF353" s="2">
        <v>16086279</v>
      </c>
      <c r="AG353" s="2">
        <v>0.68669999999999998</v>
      </c>
      <c r="AH353" s="2">
        <v>0.2</v>
      </c>
      <c r="AI353" s="2">
        <v>750426</v>
      </c>
      <c r="AJ353" s="2">
        <v>502150</v>
      </c>
      <c r="AK353" s="2">
        <v>357830</v>
      </c>
      <c r="AL353" s="2">
        <v>824876</v>
      </c>
      <c r="AM353" s="2">
        <v>2435282</v>
      </c>
      <c r="AN353" s="2">
        <v>0.68669999999999998</v>
      </c>
      <c r="AO353" s="2">
        <v>0.13669999999999999</v>
      </c>
      <c r="AP353" s="2">
        <v>0.65</v>
      </c>
      <c r="AQ353" s="2">
        <v>485504</v>
      </c>
      <c r="AR353" s="2">
        <v>324877</v>
      </c>
      <c r="AS353" s="2">
        <v>231506</v>
      </c>
      <c r="AT353" s="2">
        <v>533671</v>
      </c>
      <c r="AU353" s="2">
        <v>1575558</v>
      </c>
      <c r="AV353" s="2">
        <v>20097119</v>
      </c>
      <c r="AW353" s="2">
        <v>3711553</v>
      </c>
      <c r="AX353" s="2">
        <v>0</v>
      </c>
      <c r="AY353" s="2">
        <v>1568961</v>
      </c>
      <c r="AZ353" s="2">
        <v>1697930</v>
      </c>
      <c r="BA353" s="2">
        <v>0</v>
      </c>
      <c r="BB353" s="2">
        <v>0</v>
      </c>
      <c r="BC353" s="2">
        <v>0</v>
      </c>
      <c r="BD353" s="2">
        <v>2813</v>
      </c>
      <c r="BE353" s="2">
        <v>3044</v>
      </c>
      <c r="BF353" s="2">
        <v>27.39</v>
      </c>
      <c r="BG353" s="2">
        <v>83375</v>
      </c>
      <c r="BH353" s="2">
        <v>5492858</v>
      </c>
      <c r="BI353" s="2">
        <v>25589977</v>
      </c>
      <c r="BJ353" s="2">
        <v>0</v>
      </c>
      <c r="BK353" s="2">
        <v>25589977</v>
      </c>
      <c r="BL353" s="2">
        <v>16198384</v>
      </c>
      <c r="BM353" s="2">
        <v>9391593</v>
      </c>
      <c r="BN353" s="2">
        <v>320124</v>
      </c>
      <c r="BO353" s="2">
        <v>9071469</v>
      </c>
      <c r="BP353" s="2">
        <v>4981.3500000000004</v>
      </c>
      <c r="BQ353" s="2">
        <v>1600.62</v>
      </c>
      <c r="BR353" s="2">
        <v>7973248</v>
      </c>
      <c r="BS353" s="2">
        <v>1338116</v>
      </c>
      <c r="BT353" s="2">
        <v>0</v>
      </c>
      <c r="BU353" s="2">
        <v>16198384</v>
      </c>
      <c r="BV353" s="2">
        <v>320124</v>
      </c>
      <c r="BW353" s="2">
        <v>0</v>
      </c>
      <c r="BX353" s="2">
        <v>2958930</v>
      </c>
      <c r="BY353" s="2">
        <v>2958930</v>
      </c>
      <c r="BZ353" s="2">
        <v>0</v>
      </c>
      <c r="CA353" s="2">
        <v>9071469</v>
      </c>
      <c r="CB353" s="2" t="b">
        <v>0</v>
      </c>
      <c r="CC353" s="2">
        <v>0</v>
      </c>
      <c r="CD353" s="2">
        <v>13428.06</v>
      </c>
      <c r="CE353" s="2">
        <v>12346.56</v>
      </c>
      <c r="CF353" s="2">
        <v>12711.96</v>
      </c>
      <c r="CG353" s="2">
        <v>15115.31</v>
      </c>
      <c r="CH353" s="4">
        <v>45327.53020833333</v>
      </c>
      <c r="CI353" s="4">
        <v>73415</v>
      </c>
    </row>
    <row r="354" spans="1:87" x14ac:dyDescent="0.35">
      <c r="A354" s="5">
        <v>423</v>
      </c>
      <c r="B354" s="3" t="s">
        <v>722</v>
      </c>
      <c r="C354" s="3" t="s">
        <v>723</v>
      </c>
      <c r="D354" s="2" t="s">
        <v>724</v>
      </c>
      <c r="E354" s="2">
        <v>9166</v>
      </c>
      <c r="F354" s="2">
        <v>9304</v>
      </c>
      <c r="G354" s="2">
        <v>9580</v>
      </c>
      <c r="H354" s="2">
        <v>11102</v>
      </c>
      <c r="I354" s="2">
        <v>1.0822000000000001</v>
      </c>
      <c r="J354" s="2">
        <v>9919</v>
      </c>
      <c r="K354" s="2">
        <v>10069</v>
      </c>
      <c r="L354" s="2">
        <v>10367</v>
      </c>
      <c r="M354" s="2">
        <v>12015</v>
      </c>
      <c r="N354" s="2">
        <v>1.1040000000000001</v>
      </c>
      <c r="O354" s="2">
        <v>1.026</v>
      </c>
      <c r="P354" s="2">
        <v>10951</v>
      </c>
      <c r="Q354" s="2">
        <v>12327</v>
      </c>
      <c r="R354" s="2">
        <v>106.48</v>
      </c>
      <c r="S354" s="2">
        <v>94.85</v>
      </c>
      <c r="T354" s="2">
        <v>68.67</v>
      </c>
      <c r="U354" s="2">
        <v>3.81</v>
      </c>
      <c r="V354" s="2">
        <v>273.81</v>
      </c>
      <c r="W354" s="2">
        <v>106.48</v>
      </c>
      <c r="X354" s="2">
        <v>94.85</v>
      </c>
      <c r="Y354" s="2">
        <v>68.67</v>
      </c>
      <c r="Z354" s="2">
        <v>143.80000000000001</v>
      </c>
      <c r="AA354" s="2">
        <v>413.8</v>
      </c>
      <c r="AB354" s="2">
        <v>1166062</v>
      </c>
      <c r="AC354" s="2">
        <v>955045</v>
      </c>
      <c r="AD354" s="2">
        <v>711902</v>
      </c>
      <c r="AE354" s="2">
        <v>46966</v>
      </c>
      <c r="AF354" s="2">
        <v>2879975</v>
      </c>
      <c r="AG354" s="2">
        <v>0.83660000000000001</v>
      </c>
      <c r="AH354" s="2">
        <v>0.2</v>
      </c>
      <c r="AI354" s="2">
        <v>195106</v>
      </c>
      <c r="AJ354" s="2">
        <v>159798</v>
      </c>
      <c r="AK354" s="2">
        <v>119115</v>
      </c>
      <c r="AL354" s="2">
        <v>296595</v>
      </c>
      <c r="AM354" s="2">
        <v>770614</v>
      </c>
      <c r="AN354" s="2">
        <v>0.83660000000000001</v>
      </c>
      <c r="AO354" s="2">
        <v>0.28660000000000002</v>
      </c>
      <c r="AP354" s="2">
        <v>0.65</v>
      </c>
      <c r="AQ354" s="2">
        <v>217226</v>
      </c>
      <c r="AR354" s="2">
        <v>177915</v>
      </c>
      <c r="AS354" s="2">
        <v>132620</v>
      </c>
      <c r="AT354" s="2">
        <v>330222</v>
      </c>
      <c r="AU354" s="2">
        <v>857983</v>
      </c>
      <c r="AV354" s="2">
        <v>4508572</v>
      </c>
      <c r="AW354" s="2">
        <v>2097642</v>
      </c>
      <c r="AX354" s="2">
        <v>0</v>
      </c>
      <c r="AY354" s="2">
        <v>194467</v>
      </c>
      <c r="AZ354" s="2">
        <v>210452</v>
      </c>
      <c r="BA354" s="2">
        <v>0</v>
      </c>
      <c r="BB354" s="2">
        <v>0</v>
      </c>
      <c r="BC354" s="2">
        <v>0</v>
      </c>
      <c r="BD354" s="2">
        <v>2813</v>
      </c>
      <c r="BE354" s="2">
        <v>3044</v>
      </c>
      <c r="BF354" s="2">
        <v>12.21</v>
      </c>
      <c r="BG354" s="2">
        <v>37167</v>
      </c>
      <c r="BH354" s="2">
        <v>2345261</v>
      </c>
      <c r="BI354" s="2">
        <v>6853833</v>
      </c>
      <c r="BJ354" s="2">
        <v>0</v>
      </c>
      <c r="BK354" s="2">
        <v>6853833</v>
      </c>
      <c r="BL354" s="2">
        <v>2859673</v>
      </c>
      <c r="BM354" s="2">
        <v>3994160</v>
      </c>
      <c r="BN354" s="2">
        <v>923581</v>
      </c>
      <c r="BO354" s="2">
        <v>3070579</v>
      </c>
      <c r="BP354" s="2">
        <v>4070.04</v>
      </c>
      <c r="BQ354" s="2">
        <v>413.8</v>
      </c>
      <c r="BR354" s="2">
        <v>1684183</v>
      </c>
      <c r="BS354" s="2">
        <v>1325454</v>
      </c>
      <c r="BT354" s="2">
        <v>0</v>
      </c>
      <c r="BU354" s="2">
        <v>2859673</v>
      </c>
      <c r="BV354" s="2">
        <v>923581</v>
      </c>
      <c r="BW354" s="2">
        <v>0</v>
      </c>
      <c r="BX354" s="2">
        <v>1020753</v>
      </c>
      <c r="BY354" s="2">
        <v>1020753</v>
      </c>
      <c r="BZ354" s="2">
        <v>0</v>
      </c>
      <c r="CA354" s="2">
        <v>3070579</v>
      </c>
      <c r="CB354" s="2" t="b">
        <v>0</v>
      </c>
      <c r="CC354" s="2">
        <v>0</v>
      </c>
      <c r="CD354" s="2">
        <v>14823.38</v>
      </c>
      <c r="CE354" s="2">
        <v>13629.5</v>
      </c>
      <c r="CF354" s="2">
        <v>14032.87</v>
      </c>
      <c r="CG354" s="2">
        <v>16685.95</v>
      </c>
      <c r="CH354" s="4">
        <v>45327.529861111114</v>
      </c>
      <c r="CI354" s="4">
        <v>73415</v>
      </c>
    </row>
    <row r="355" spans="1:87" x14ac:dyDescent="0.35">
      <c r="A355" s="5">
        <v>424</v>
      </c>
      <c r="B355" s="3" t="s">
        <v>722</v>
      </c>
      <c r="C355" s="3" t="s">
        <v>725</v>
      </c>
      <c r="D355" s="2" t="s">
        <v>726</v>
      </c>
      <c r="E355" s="2">
        <v>9166</v>
      </c>
      <c r="F355" s="2">
        <v>9304</v>
      </c>
      <c r="G355" s="2">
        <v>9580</v>
      </c>
      <c r="H355" s="2">
        <v>11102</v>
      </c>
      <c r="I355" s="2">
        <v>1.0822000000000001</v>
      </c>
      <c r="J355" s="2">
        <v>9919</v>
      </c>
      <c r="K355" s="2">
        <v>10069</v>
      </c>
      <c r="L355" s="2">
        <v>10367</v>
      </c>
      <c r="M355" s="2">
        <v>12015</v>
      </c>
      <c r="N355" s="2">
        <v>1.1040000000000001</v>
      </c>
      <c r="O355" s="2">
        <v>1.026</v>
      </c>
      <c r="P355" s="2">
        <v>10951</v>
      </c>
      <c r="Q355" s="2">
        <v>12327</v>
      </c>
      <c r="R355" s="2">
        <v>99.6</v>
      </c>
      <c r="S355" s="2">
        <v>61.7</v>
      </c>
      <c r="T355" s="2">
        <v>41.31</v>
      </c>
      <c r="U355" s="2">
        <v>0</v>
      </c>
      <c r="V355" s="2">
        <v>202.61</v>
      </c>
      <c r="W355" s="2">
        <v>99.6</v>
      </c>
      <c r="X355" s="2">
        <v>61.7</v>
      </c>
      <c r="Y355" s="2">
        <v>41.31</v>
      </c>
      <c r="Z355" s="2">
        <v>0</v>
      </c>
      <c r="AA355" s="2">
        <v>202.61</v>
      </c>
      <c r="AB355" s="2">
        <v>1090720</v>
      </c>
      <c r="AC355" s="2">
        <v>621257</v>
      </c>
      <c r="AD355" s="2">
        <v>428261</v>
      </c>
      <c r="AE355" s="2">
        <v>0</v>
      </c>
      <c r="AF355" s="2">
        <v>2140238</v>
      </c>
      <c r="AG355" s="2">
        <v>0.67169999999999996</v>
      </c>
      <c r="AH355" s="2">
        <v>0.2</v>
      </c>
      <c r="AI355" s="2">
        <v>146527</v>
      </c>
      <c r="AJ355" s="2">
        <v>83460</v>
      </c>
      <c r="AK355" s="2">
        <v>57533</v>
      </c>
      <c r="AL355" s="2">
        <v>0</v>
      </c>
      <c r="AM355" s="2">
        <v>287520</v>
      </c>
      <c r="AN355" s="2">
        <v>0.67169999999999996</v>
      </c>
      <c r="AO355" s="2">
        <v>0.1217</v>
      </c>
      <c r="AP355" s="2">
        <v>0.65</v>
      </c>
      <c r="AQ355" s="2">
        <v>86281</v>
      </c>
      <c r="AR355" s="2">
        <v>49145</v>
      </c>
      <c r="AS355" s="2">
        <v>33878</v>
      </c>
      <c r="AT355" s="2">
        <v>0</v>
      </c>
      <c r="AU355" s="2">
        <v>169304</v>
      </c>
      <c r="AV355" s="2">
        <v>2597062</v>
      </c>
      <c r="AW355" s="2">
        <v>0</v>
      </c>
      <c r="AX355" s="2">
        <v>0</v>
      </c>
      <c r="AY355" s="2">
        <v>98238</v>
      </c>
      <c r="AZ355" s="2">
        <v>106313</v>
      </c>
      <c r="BA355" s="2">
        <v>0</v>
      </c>
      <c r="BB355" s="2">
        <v>0</v>
      </c>
      <c r="BC355" s="2">
        <v>0</v>
      </c>
      <c r="BD355" s="2">
        <v>2813</v>
      </c>
      <c r="BE355" s="2">
        <v>3044</v>
      </c>
      <c r="BF355" s="2">
        <v>3.83</v>
      </c>
      <c r="BG355" s="2">
        <v>11659</v>
      </c>
      <c r="BH355" s="2">
        <v>117972</v>
      </c>
      <c r="BI355" s="2">
        <v>2715034</v>
      </c>
      <c r="BJ355" s="2">
        <v>0</v>
      </c>
      <c r="BK355" s="2">
        <v>2715034</v>
      </c>
      <c r="BL355" s="2">
        <v>2596690</v>
      </c>
      <c r="BM355" s="2">
        <v>118344</v>
      </c>
      <c r="BN355" s="2">
        <v>40522</v>
      </c>
      <c r="BO355" s="2">
        <v>77822</v>
      </c>
      <c r="BP355" s="2">
        <v>5485.75</v>
      </c>
      <c r="BQ355" s="2">
        <v>202.61</v>
      </c>
      <c r="BR355" s="2">
        <v>1111468</v>
      </c>
      <c r="BS355" s="2">
        <v>0</v>
      </c>
      <c r="BT355" s="2">
        <v>0</v>
      </c>
      <c r="BU355" s="2">
        <v>2596690</v>
      </c>
      <c r="BV355" s="2">
        <v>40522</v>
      </c>
      <c r="BW355" s="2">
        <v>0</v>
      </c>
      <c r="BX355" s="2">
        <v>422197</v>
      </c>
      <c r="BY355" s="2">
        <v>422197</v>
      </c>
      <c r="BZ355" s="2">
        <v>344375</v>
      </c>
      <c r="CA355" s="2">
        <v>422197</v>
      </c>
      <c r="CB355" s="2" t="b">
        <v>1</v>
      </c>
      <c r="CC355" s="2">
        <v>0</v>
      </c>
      <c r="CD355" s="2">
        <v>13288.44</v>
      </c>
      <c r="CE355" s="2">
        <v>12218.18</v>
      </c>
      <c r="CF355" s="2">
        <v>12579.78</v>
      </c>
      <c r="CG355" s="2">
        <v>14958.14</v>
      </c>
      <c r="CH355" s="4">
        <v>45327.529872685183</v>
      </c>
      <c r="CI355" s="4">
        <v>73415</v>
      </c>
    </row>
    <row r="356" spans="1:87" x14ac:dyDescent="0.35">
      <c r="A356" s="5">
        <v>425</v>
      </c>
      <c r="B356" s="3" t="s">
        <v>722</v>
      </c>
      <c r="C356" s="3" t="s">
        <v>727</v>
      </c>
      <c r="D356" s="2" t="s">
        <v>728</v>
      </c>
      <c r="E356" s="2">
        <v>9166</v>
      </c>
      <c r="F356" s="2">
        <v>9304</v>
      </c>
      <c r="G356" s="2">
        <v>9580</v>
      </c>
      <c r="H356" s="2">
        <v>11102</v>
      </c>
      <c r="I356" s="2">
        <v>1.0822000000000001</v>
      </c>
      <c r="J356" s="2">
        <v>9919</v>
      </c>
      <c r="K356" s="2">
        <v>10069</v>
      </c>
      <c r="L356" s="2">
        <v>10367</v>
      </c>
      <c r="M356" s="2">
        <v>12015</v>
      </c>
      <c r="N356" s="2">
        <v>1.1040000000000001</v>
      </c>
      <c r="O356" s="2">
        <v>1.026</v>
      </c>
      <c r="P356" s="2">
        <v>10951</v>
      </c>
      <c r="Q356" s="2">
        <v>12327</v>
      </c>
      <c r="R356" s="2">
        <v>444.65</v>
      </c>
      <c r="S356" s="2">
        <v>364.13</v>
      </c>
      <c r="T356" s="2">
        <v>250.98</v>
      </c>
      <c r="U356" s="2">
        <v>544.01</v>
      </c>
      <c r="V356" s="2">
        <v>1603.77</v>
      </c>
      <c r="W356" s="2">
        <v>444.65</v>
      </c>
      <c r="X356" s="2">
        <v>364.13</v>
      </c>
      <c r="Y356" s="2">
        <v>250.98</v>
      </c>
      <c r="Z356" s="2">
        <v>544.01</v>
      </c>
      <c r="AA356" s="2">
        <v>1603.77</v>
      </c>
      <c r="AB356" s="2">
        <v>4869362</v>
      </c>
      <c r="AC356" s="2">
        <v>3666425</v>
      </c>
      <c r="AD356" s="2">
        <v>2601910</v>
      </c>
      <c r="AE356" s="2">
        <v>6706011</v>
      </c>
      <c r="AF356" s="2">
        <v>17843708</v>
      </c>
      <c r="AG356" s="2">
        <v>0.80379999999999996</v>
      </c>
      <c r="AH356" s="2">
        <v>0.2</v>
      </c>
      <c r="AI356" s="2">
        <v>782799</v>
      </c>
      <c r="AJ356" s="2">
        <v>589414</v>
      </c>
      <c r="AK356" s="2">
        <v>418283</v>
      </c>
      <c r="AL356" s="2">
        <v>1078058</v>
      </c>
      <c r="AM356" s="2">
        <v>2868554</v>
      </c>
      <c r="AN356" s="2">
        <v>0.80379999999999996</v>
      </c>
      <c r="AO356" s="2">
        <v>0.25380000000000003</v>
      </c>
      <c r="AP356" s="2">
        <v>0.65</v>
      </c>
      <c r="AQ356" s="2">
        <v>803299</v>
      </c>
      <c r="AR356" s="2">
        <v>604850</v>
      </c>
      <c r="AS356" s="2">
        <v>429237</v>
      </c>
      <c r="AT356" s="2">
        <v>1106291</v>
      </c>
      <c r="AU356" s="2">
        <v>2943677</v>
      </c>
      <c r="AV356" s="2">
        <v>23655939</v>
      </c>
      <c r="AW356" s="2">
        <v>0</v>
      </c>
      <c r="AX356" s="2">
        <v>0</v>
      </c>
      <c r="AY356" s="2">
        <v>344608</v>
      </c>
      <c r="AZ356" s="2">
        <v>372935</v>
      </c>
      <c r="BA356" s="2">
        <v>0</v>
      </c>
      <c r="BB356" s="2">
        <v>0</v>
      </c>
      <c r="BC356" s="2">
        <v>0</v>
      </c>
      <c r="BD356" s="2">
        <v>2813</v>
      </c>
      <c r="BE356" s="2">
        <v>3044</v>
      </c>
      <c r="BF356" s="2">
        <v>23.19</v>
      </c>
      <c r="BG356" s="2">
        <v>70590</v>
      </c>
      <c r="BH356" s="2">
        <v>443525</v>
      </c>
      <c r="BI356" s="2">
        <v>24099464</v>
      </c>
      <c r="BJ356" s="2">
        <v>0</v>
      </c>
      <c r="BK356" s="2">
        <v>24099464</v>
      </c>
      <c r="BL356" s="2">
        <v>8095283</v>
      </c>
      <c r="BM356" s="2">
        <v>16004181</v>
      </c>
      <c r="BN356" s="2">
        <v>3616728</v>
      </c>
      <c r="BO356" s="2">
        <v>12387453</v>
      </c>
      <c r="BP356" s="2">
        <v>5460.51</v>
      </c>
      <c r="BQ356" s="2">
        <v>1603.77</v>
      </c>
      <c r="BR356" s="2">
        <v>8757402</v>
      </c>
      <c r="BS356" s="2">
        <v>0</v>
      </c>
      <c r="BT356" s="2">
        <v>0</v>
      </c>
      <c r="BU356" s="2">
        <v>8095283</v>
      </c>
      <c r="BV356" s="2">
        <v>3616728</v>
      </c>
      <c r="BW356" s="2">
        <v>0</v>
      </c>
      <c r="BX356" s="2">
        <v>2917262</v>
      </c>
      <c r="BY356" s="2">
        <v>2917262</v>
      </c>
      <c r="BZ356" s="2">
        <v>0</v>
      </c>
      <c r="CA356" s="2">
        <v>12387453</v>
      </c>
      <c r="CB356" s="2" t="b">
        <v>0</v>
      </c>
      <c r="CC356" s="2">
        <v>0</v>
      </c>
      <c r="CD356" s="2">
        <v>14518.07</v>
      </c>
      <c r="CE356" s="2">
        <v>13348.78</v>
      </c>
      <c r="CF356" s="2">
        <v>13743.84</v>
      </c>
      <c r="CG356" s="2">
        <v>16342.27</v>
      </c>
      <c r="CH356" s="4">
        <v>45327.530046296299</v>
      </c>
      <c r="CI356" s="4">
        <v>73415</v>
      </c>
    </row>
    <row r="357" spans="1:87" x14ac:dyDescent="0.35">
      <c r="A357" s="5">
        <v>426</v>
      </c>
      <c r="B357" s="3" t="s">
        <v>722</v>
      </c>
      <c r="C357" s="3" t="s">
        <v>729</v>
      </c>
      <c r="D357" s="2" t="s">
        <v>730</v>
      </c>
      <c r="E357" s="2">
        <v>9166</v>
      </c>
      <c r="F357" s="2">
        <v>9304</v>
      </c>
      <c r="G357" s="2">
        <v>9580</v>
      </c>
      <c r="H357" s="2">
        <v>11102</v>
      </c>
      <c r="I357" s="2">
        <v>1.0822000000000001</v>
      </c>
      <c r="J357" s="2">
        <v>9919</v>
      </c>
      <c r="K357" s="2">
        <v>10069</v>
      </c>
      <c r="L357" s="2">
        <v>10367</v>
      </c>
      <c r="M357" s="2">
        <v>12015</v>
      </c>
      <c r="N357" s="2">
        <v>1.1040000000000001</v>
      </c>
      <c r="O357" s="2">
        <v>1.026</v>
      </c>
      <c r="P357" s="2">
        <v>10951</v>
      </c>
      <c r="Q357" s="2">
        <v>12327</v>
      </c>
      <c r="R357" s="2">
        <v>15.84</v>
      </c>
      <c r="S357" s="2">
        <v>11.64</v>
      </c>
      <c r="T357" s="2">
        <v>6.02</v>
      </c>
      <c r="U357" s="2">
        <v>0</v>
      </c>
      <c r="V357" s="2">
        <v>33.5</v>
      </c>
      <c r="W357" s="2">
        <v>15.84</v>
      </c>
      <c r="X357" s="2">
        <v>11.64</v>
      </c>
      <c r="Y357" s="2">
        <v>6.02</v>
      </c>
      <c r="Z357" s="2">
        <v>0</v>
      </c>
      <c r="AA357" s="2">
        <v>33.5</v>
      </c>
      <c r="AB357" s="2">
        <v>173464</v>
      </c>
      <c r="AC357" s="2">
        <v>117203</v>
      </c>
      <c r="AD357" s="2">
        <v>62409</v>
      </c>
      <c r="AE357" s="2">
        <v>0</v>
      </c>
      <c r="AF357" s="2">
        <v>353076</v>
      </c>
      <c r="AG357" s="2">
        <v>0.63039999999999996</v>
      </c>
      <c r="AH357" s="2">
        <v>0.2</v>
      </c>
      <c r="AI357" s="2">
        <v>21870</v>
      </c>
      <c r="AJ357" s="2">
        <v>14777</v>
      </c>
      <c r="AK357" s="2">
        <v>7869</v>
      </c>
      <c r="AL357" s="2">
        <v>0</v>
      </c>
      <c r="AM357" s="2">
        <v>44516</v>
      </c>
      <c r="AN357" s="2">
        <v>0.63039999999999996</v>
      </c>
      <c r="AO357" s="2">
        <v>8.0399999999999999E-2</v>
      </c>
      <c r="AP357" s="2">
        <v>0.65</v>
      </c>
      <c r="AQ357" s="2">
        <v>9065</v>
      </c>
      <c r="AR357" s="2">
        <v>6125</v>
      </c>
      <c r="AS357" s="2">
        <v>3262</v>
      </c>
      <c r="AT357" s="2">
        <v>0</v>
      </c>
      <c r="AU357" s="2">
        <v>18452</v>
      </c>
      <c r="AV357" s="2">
        <v>416044</v>
      </c>
      <c r="AW357" s="2">
        <v>0</v>
      </c>
      <c r="AX357" s="2">
        <v>1842</v>
      </c>
      <c r="AY357" s="2">
        <v>25794</v>
      </c>
      <c r="AZ357" s="2">
        <v>27914</v>
      </c>
      <c r="BA357" s="2">
        <v>0</v>
      </c>
      <c r="BB357" s="2">
        <v>0</v>
      </c>
      <c r="BC357" s="2">
        <v>0</v>
      </c>
      <c r="BD357" s="2">
        <v>2813</v>
      </c>
      <c r="BE357" s="2">
        <v>3044</v>
      </c>
      <c r="BF357" s="2">
        <v>1</v>
      </c>
      <c r="BG357" s="2">
        <v>3044</v>
      </c>
      <c r="BH357" s="2">
        <v>32800</v>
      </c>
      <c r="BI357" s="2">
        <v>448844</v>
      </c>
      <c r="BJ357" s="2">
        <v>0</v>
      </c>
      <c r="BK357" s="2">
        <v>448844</v>
      </c>
      <c r="BL357" s="2">
        <v>693467</v>
      </c>
      <c r="BM357" s="2">
        <v>0</v>
      </c>
      <c r="BN357" s="2">
        <v>6700</v>
      </c>
      <c r="BO357" s="2">
        <v>0</v>
      </c>
      <c r="BP357" s="2">
        <v>5869.76</v>
      </c>
      <c r="BQ357" s="2">
        <v>33.5</v>
      </c>
      <c r="BR357" s="2">
        <v>196637</v>
      </c>
      <c r="BS357" s="2">
        <v>0</v>
      </c>
      <c r="BT357" s="2">
        <v>0</v>
      </c>
      <c r="BU357" s="2">
        <v>693467</v>
      </c>
      <c r="BV357" s="2">
        <v>6700</v>
      </c>
      <c r="BW357" s="2">
        <v>0</v>
      </c>
      <c r="BX357" s="2">
        <v>72102</v>
      </c>
      <c r="BY357" s="2">
        <v>72102</v>
      </c>
      <c r="BZ357" s="2">
        <v>72102</v>
      </c>
      <c r="CA357" s="2">
        <v>72102</v>
      </c>
      <c r="CB357" s="2" t="b">
        <v>1</v>
      </c>
      <c r="CC357" s="2">
        <v>244623</v>
      </c>
      <c r="CD357" s="2">
        <v>12904</v>
      </c>
      <c r="CE357" s="2">
        <v>11864.71</v>
      </c>
      <c r="CF357" s="2">
        <v>12215.85</v>
      </c>
      <c r="CG357" s="2">
        <v>14525.4</v>
      </c>
      <c r="CH357" s="4">
        <v>45327.53020833333</v>
      </c>
      <c r="CI357" s="4">
        <v>73415</v>
      </c>
    </row>
    <row r="358" spans="1:87" x14ac:dyDescent="0.35">
      <c r="A358" s="5">
        <v>427</v>
      </c>
      <c r="B358" s="3" t="s">
        <v>722</v>
      </c>
      <c r="C358" s="3" t="s">
        <v>731</v>
      </c>
      <c r="D358" s="2" t="s">
        <v>732</v>
      </c>
      <c r="E358" s="2">
        <v>9166</v>
      </c>
      <c r="F358" s="2">
        <v>9304</v>
      </c>
      <c r="G358" s="2">
        <v>9580</v>
      </c>
      <c r="H358" s="2">
        <v>11102</v>
      </c>
      <c r="I358" s="2">
        <v>1.0822000000000001</v>
      </c>
      <c r="J358" s="2">
        <v>9919</v>
      </c>
      <c r="K358" s="2">
        <v>10069</v>
      </c>
      <c r="L358" s="2">
        <v>10367</v>
      </c>
      <c r="M358" s="2">
        <v>12015</v>
      </c>
      <c r="N358" s="2">
        <v>1.1040000000000001</v>
      </c>
      <c r="O358" s="2">
        <v>1.026</v>
      </c>
      <c r="P358" s="2">
        <v>10951</v>
      </c>
      <c r="Q358" s="2">
        <v>12327</v>
      </c>
      <c r="R358" s="2">
        <v>99.09</v>
      </c>
      <c r="S358" s="2">
        <v>88.19</v>
      </c>
      <c r="T358" s="2">
        <v>62.64</v>
      </c>
      <c r="U358" s="2">
        <v>131.97999999999999</v>
      </c>
      <c r="V358" s="2">
        <v>381.9</v>
      </c>
      <c r="W358" s="2">
        <v>99.09</v>
      </c>
      <c r="X358" s="2">
        <v>88.19</v>
      </c>
      <c r="Y358" s="2">
        <v>62.64</v>
      </c>
      <c r="Z358" s="2">
        <v>131.97999999999999</v>
      </c>
      <c r="AA358" s="2">
        <v>381.9</v>
      </c>
      <c r="AB358" s="2">
        <v>1085135</v>
      </c>
      <c r="AC358" s="2">
        <v>887985</v>
      </c>
      <c r="AD358" s="2">
        <v>649389</v>
      </c>
      <c r="AE358" s="2">
        <v>1626917</v>
      </c>
      <c r="AF358" s="2">
        <v>4249426</v>
      </c>
      <c r="AG358" s="2">
        <v>0.61439999999999995</v>
      </c>
      <c r="AH358" s="2">
        <v>0.2</v>
      </c>
      <c r="AI358" s="2">
        <v>133341</v>
      </c>
      <c r="AJ358" s="2">
        <v>109116</v>
      </c>
      <c r="AK358" s="2">
        <v>79797</v>
      </c>
      <c r="AL358" s="2">
        <v>199916</v>
      </c>
      <c r="AM358" s="2">
        <v>522170</v>
      </c>
      <c r="AN358" s="2">
        <v>0.61439999999999995</v>
      </c>
      <c r="AO358" s="2">
        <v>6.4399999999999999E-2</v>
      </c>
      <c r="AP358" s="2">
        <v>0.65</v>
      </c>
      <c r="AQ358" s="2">
        <v>45424</v>
      </c>
      <c r="AR358" s="2">
        <v>37171</v>
      </c>
      <c r="AS358" s="2">
        <v>27183</v>
      </c>
      <c r="AT358" s="2">
        <v>68103</v>
      </c>
      <c r="AU358" s="2">
        <v>177881</v>
      </c>
      <c r="AV358" s="2">
        <v>4949477</v>
      </c>
      <c r="AW358" s="2">
        <v>0</v>
      </c>
      <c r="AX358" s="2">
        <v>0</v>
      </c>
      <c r="AY358" s="2">
        <v>391598</v>
      </c>
      <c r="AZ358" s="2">
        <v>423787</v>
      </c>
      <c r="BA358" s="2">
        <v>0</v>
      </c>
      <c r="BB358" s="2">
        <v>0</v>
      </c>
      <c r="BC358" s="2">
        <v>0</v>
      </c>
      <c r="BD358" s="2">
        <v>2813</v>
      </c>
      <c r="BE358" s="2">
        <v>3044</v>
      </c>
      <c r="BF358" s="2">
        <v>9.09</v>
      </c>
      <c r="BG358" s="2">
        <v>27670</v>
      </c>
      <c r="BH358" s="2">
        <v>451457</v>
      </c>
      <c r="BI358" s="2">
        <v>5400934</v>
      </c>
      <c r="BJ358" s="2">
        <v>0</v>
      </c>
      <c r="BK358" s="2">
        <v>5400934</v>
      </c>
      <c r="BL358" s="2">
        <v>6202582</v>
      </c>
      <c r="BM358" s="2">
        <v>0</v>
      </c>
      <c r="BN358" s="2">
        <v>84166</v>
      </c>
      <c r="BO358" s="2">
        <v>0</v>
      </c>
      <c r="BP358" s="2">
        <v>5694.82</v>
      </c>
      <c r="BQ358" s="2">
        <v>381.9</v>
      </c>
      <c r="BR358" s="2">
        <v>2174852</v>
      </c>
      <c r="BS358" s="2">
        <v>0</v>
      </c>
      <c r="BT358" s="2">
        <v>0</v>
      </c>
      <c r="BU358" s="2">
        <v>6202582</v>
      </c>
      <c r="BV358" s="2">
        <v>84166</v>
      </c>
      <c r="BW358" s="2">
        <v>0</v>
      </c>
      <c r="BX358" s="2">
        <v>1556031</v>
      </c>
      <c r="BY358" s="2">
        <v>1556031</v>
      </c>
      <c r="BZ358" s="2">
        <v>1556031</v>
      </c>
      <c r="CA358" s="2">
        <v>1556031</v>
      </c>
      <c r="CB358" s="2" t="b">
        <v>1</v>
      </c>
      <c r="CC358" s="2">
        <v>801648</v>
      </c>
      <c r="CD358" s="2">
        <v>12755.07</v>
      </c>
      <c r="CE358" s="2">
        <v>11727.77</v>
      </c>
      <c r="CF358" s="2">
        <v>12074.86</v>
      </c>
      <c r="CG358" s="2">
        <v>14357.75</v>
      </c>
      <c r="CH358" s="4">
        <v>45327.530219907407</v>
      </c>
      <c r="CI358" s="4">
        <v>73415</v>
      </c>
    </row>
    <row r="359" spans="1:87" x14ac:dyDescent="0.35">
      <c r="A359" s="5">
        <v>428</v>
      </c>
      <c r="B359" s="3" t="s">
        <v>722</v>
      </c>
      <c r="C359" s="3" t="s">
        <v>733</v>
      </c>
      <c r="D359" s="2" t="s">
        <v>734</v>
      </c>
      <c r="E359" s="2">
        <v>9166</v>
      </c>
      <c r="F359" s="2">
        <v>9304</v>
      </c>
      <c r="G359" s="2">
        <v>9580</v>
      </c>
      <c r="H359" s="2">
        <v>11102</v>
      </c>
      <c r="I359" s="2">
        <v>1.0822000000000001</v>
      </c>
      <c r="J359" s="2">
        <v>9919</v>
      </c>
      <c r="K359" s="2">
        <v>10069</v>
      </c>
      <c r="L359" s="2">
        <v>10367</v>
      </c>
      <c r="M359" s="2">
        <v>12015</v>
      </c>
      <c r="N359" s="2">
        <v>1.1040000000000001</v>
      </c>
      <c r="O359" s="2">
        <v>1.026</v>
      </c>
      <c r="P359" s="2">
        <v>10951</v>
      </c>
      <c r="Q359" s="2">
        <v>12327</v>
      </c>
      <c r="R359" s="2">
        <v>0</v>
      </c>
      <c r="S359" s="2">
        <v>0</v>
      </c>
      <c r="T359" s="2">
        <v>0</v>
      </c>
      <c r="U359" s="2">
        <v>126.52</v>
      </c>
      <c r="V359" s="2">
        <v>126.52</v>
      </c>
      <c r="W359" s="2">
        <v>0</v>
      </c>
      <c r="X359" s="2">
        <v>0</v>
      </c>
      <c r="Y359" s="2">
        <v>0</v>
      </c>
      <c r="Z359" s="2">
        <v>126.52</v>
      </c>
      <c r="AA359" s="2">
        <v>126.52</v>
      </c>
      <c r="AB359" s="2">
        <v>0</v>
      </c>
      <c r="AC359" s="2">
        <v>0</v>
      </c>
      <c r="AD359" s="2">
        <v>0</v>
      </c>
      <c r="AE359" s="2">
        <v>1559612</v>
      </c>
      <c r="AF359" s="2">
        <v>1559612</v>
      </c>
      <c r="AG359" s="2">
        <v>0.59560000000000002</v>
      </c>
      <c r="AH359" s="2">
        <v>0.2</v>
      </c>
      <c r="AI359" s="2">
        <v>0</v>
      </c>
      <c r="AJ359" s="2">
        <v>0</v>
      </c>
      <c r="AK359" s="2">
        <v>0</v>
      </c>
      <c r="AL359" s="2">
        <v>185781</v>
      </c>
      <c r="AM359" s="2">
        <v>185781</v>
      </c>
      <c r="AN359" s="2">
        <v>0.59560000000000002</v>
      </c>
      <c r="AO359" s="2">
        <v>4.5600000000000002E-2</v>
      </c>
      <c r="AP359" s="2">
        <v>0.65</v>
      </c>
      <c r="AQ359" s="2">
        <v>0</v>
      </c>
      <c r="AR359" s="2">
        <v>0</v>
      </c>
      <c r="AS359" s="2">
        <v>0</v>
      </c>
      <c r="AT359" s="2">
        <v>46227</v>
      </c>
      <c r="AU359" s="2">
        <v>46227</v>
      </c>
      <c r="AV359" s="2">
        <v>1791620</v>
      </c>
      <c r="AW359" s="2">
        <v>0</v>
      </c>
      <c r="AX359" s="2">
        <v>0</v>
      </c>
      <c r="AY359" s="2">
        <v>91728</v>
      </c>
      <c r="AZ359" s="2">
        <v>99268</v>
      </c>
      <c r="BA359" s="2">
        <v>79312</v>
      </c>
      <c r="BB359" s="2">
        <v>85831</v>
      </c>
      <c r="BC359" s="2">
        <v>0</v>
      </c>
      <c r="BD359" s="2">
        <v>2813</v>
      </c>
      <c r="BE359" s="2">
        <v>3044</v>
      </c>
      <c r="BF359" s="2">
        <v>0</v>
      </c>
      <c r="BG359" s="2">
        <v>0</v>
      </c>
      <c r="BH359" s="2">
        <v>185099</v>
      </c>
      <c r="BI359" s="2">
        <v>1976719</v>
      </c>
      <c r="BJ359" s="2">
        <v>0</v>
      </c>
      <c r="BK359" s="2">
        <v>1976719</v>
      </c>
      <c r="BL359" s="2">
        <v>4507526</v>
      </c>
      <c r="BM359" s="2">
        <v>0</v>
      </c>
      <c r="BN359" s="2">
        <v>25304</v>
      </c>
      <c r="BO359" s="2">
        <v>0</v>
      </c>
      <c r="BP359" s="2">
        <v>6676.87</v>
      </c>
      <c r="BQ359" s="2">
        <v>126.52</v>
      </c>
      <c r="BR359" s="2">
        <v>844758</v>
      </c>
      <c r="BS359" s="2">
        <v>0</v>
      </c>
      <c r="BT359" s="2">
        <v>0</v>
      </c>
      <c r="BU359" s="2">
        <v>4507526</v>
      </c>
      <c r="BV359" s="2">
        <v>25304</v>
      </c>
      <c r="BW359" s="2">
        <v>0</v>
      </c>
      <c r="BX359" s="2">
        <v>326425</v>
      </c>
      <c r="BY359" s="2">
        <v>326425</v>
      </c>
      <c r="BZ359" s="2">
        <v>326425</v>
      </c>
      <c r="CA359" s="2">
        <v>326425</v>
      </c>
      <c r="CB359" s="2" t="b">
        <v>1</v>
      </c>
      <c r="CC359" s="2">
        <v>2530807</v>
      </c>
      <c r="CD359" s="2">
        <v>12580.07</v>
      </c>
      <c r="CE359" s="2">
        <v>11566.86</v>
      </c>
      <c r="CF359" s="2">
        <v>11909.19</v>
      </c>
      <c r="CG359" s="2">
        <v>14160.76</v>
      </c>
      <c r="CH359" s="4">
        <v>45327.530335648145</v>
      </c>
      <c r="CI359" s="4">
        <v>73415</v>
      </c>
    </row>
    <row r="360" spans="1:87" x14ac:dyDescent="0.35">
      <c r="A360" s="5">
        <v>429</v>
      </c>
      <c r="B360" s="3" t="s">
        <v>722</v>
      </c>
      <c r="C360" s="3" t="s">
        <v>735</v>
      </c>
      <c r="D360" s="2" t="s">
        <v>736</v>
      </c>
      <c r="E360" s="2">
        <v>9166</v>
      </c>
      <c r="F360" s="2">
        <v>9304</v>
      </c>
      <c r="G360" s="2">
        <v>9580</v>
      </c>
      <c r="H360" s="2">
        <v>11102</v>
      </c>
      <c r="I360" s="2">
        <v>1.0822000000000001</v>
      </c>
      <c r="J360" s="2">
        <v>9919</v>
      </c>
      <c r="K360" s="2">
        <v>10069</v>
      </c>
      <c r="L360" s="2">
        <v>10367</v>
      </c>
      <c r="M360" s="2">
        <v>12015</v>
      </c>
      <c r="N360" s="2">
        <v>1.1040000000000001</v>
      </c>
      <c r="O360" s="2">
        <v>1.026</v>
      </c>
      <c r="P360" s="2">
        <v>10951</v>
      </c>
      <c r="Q360" s="2">
        <v>12327</v>
      </c>
      <c r="R360" s="2">
        <v>154.75</v>
      </c>
      <c r="S360" s="2">
        <v>75.849999999999994</v>
      </c>
      <c r="T360" s="2">
        <v>68.89</v>
      </c>
      <c r="U360" s="2">
        <v>12.7</v>
      </c>
      <c r="V360" s="2">
        <v>312.19</v>
      </c>
      <c r="W360" s="2">
        <v>154.75</v>
      </c>
      <c r="X360" s="2">
        <v>75.849999999999994</v>
      </c>
      <c r="Y360" s="2">
        <v>68.89</v>
      </c>
      <c r="Z360" s="2">
        <v>119.79</v>
      </c>
      <c r="AA360" s="2">
        <v>419.28</v>
      </c>
      <c r="AB360" s="2">
        <v>1694667</v>
      </c>
      <c r="AC360" s="2">
        <v>763734</v>
      </c>
      <c r="AD360" s="2">
        <v>714183</v>
      </c>
      <c r="AE360" s="2">
        <v>156553</v>
      </c>
      <c r="AF360" s="2">
        <v>3329137</v>
      </c>
      <c r="AG360" s="2">
        <v>0.88690000000000002</v>
      </c>
      <c r="AH360" s="2">
        <v>0.2</v>
      </c>
      <c r="AI360" s="2">
        <v>300600</v>
      </c>
      <c r="AJ360" s="2">
        <v>135471</v>
      </c>
      <c r="AK360" s="2">
        <v>126682</v>
      </c>
      <c r="AL360" s="2">
        <v>261928</v>
      </c>
      <c r="AM360" s="2">
        <v>824681</v>
      </c>
      <c r="AN360" s="2">
        <v>0.88690000000000002</v>
      </c>
      <c r="AO360" s="2">
        <v>0.33689999999999998</v>
      </c>
      <c r="AP360" s="2">
        <v>0.65</v>
      </c>
      <c r="AQ360" s="2">
        <v>371107</v>
      </c>
      <c r="AR360" s="2">
        <v>167246</v>
      </c>
      <c r="AS360" s="2">
        <v>156395</v>
      </c>
      <c r="AT360" s="2">
        <v>323364</v>
      </c>
      <c r="AU360" s="2">
        <v>1018112</v>
      </c>
      <c r="AV360" s="2">
        <v>5171930</v>
      </c>
      <c r="AW360" s="2">
        <v>1722298</v>
      </c>
      <c r="AX360" s="2">
        <v>0</v>
      </c>
      <c r="AY360" s="2">
        <v>168409</v>
      </c>
      <c r="AZ360" s="2">
        <v>182252</v>
      </c>
      <c r="BA360" s="2">
        <v>0</v>
      </c>
      <c r="BB360" s="2">
        <v>0</v>
      </c>
      <c r="BC360" s="2">
        <v>0</v>
      </c>
      <c r="BD360" s="2">
        <v>2813</v>
      </c>
      <c r="BE360" s="2">
        <v>3044</v>
      </c>
      <c r="BF360" s="2">
        <v>11.02</v>
      </c>
      <c r="BG360" s="2">
        <v>33545</v>
      </c>
      <c r="BH360" s="2">
        <v>1938095</v>
      </c>
      <c r="BI360" s="2">
        <v>7110025</v>
      </c>
      <c r="BJ360" s="2">
        <v>0</v>
      </c>
      <c r="BK360" s="2">
        <v>7110025</v>
      </c>
      <c r="BL360" s="2">
        <v>1261844</v>
      </c>
      <c r="BM360" s="2">
        <v>5848181</v>
      </c>
      <c r="BN360" s="2">
        <v>1813414</v>
      </c>
      <c r="BO360" s="2">
        <v>4034767</v>
      </c>
      <c r="BP360" s="2">
        <v>3896.4</v>
      </c>
      <c r="BQ360" s="2">
        <v>419.28</v>
      </c>
      <c r="BR360" s="2">
        <v>1633683</v>
      </c>
      <c r="BS360" s="2">
        <v>989686</v>
      </c>
      <c r="BT360" s="2">
        <v>0</v>
      </c>
      <c r="BU360" s="2">
        <v>1261844</v>
      </c>
      <c r="BV360" s="2">
        <v>1813414</v>
      </c>
      <c r="BW360" s="2">
        <v>0</v>
      </c>
      <c r="BX360" s="2">
        <v>783609</v>
      </c>
      <c r="BY360" s="2">
        <v>783609</v>
      </c>
      <c r="BZ360" s="2">
        <v>0</v>
      </c>
      <c r="CA360" s="2">
        <v>4034767</v>
      </c>
      <c r="CB360" s="2" t="b">
        <v>0</v>
      </c>
      <c r="CC360" s="2">
        <v>0</v>
      </c>
      <c r="CD360" s="2">
        <v>15291.59</v>
      </c>
      <c r="CE360" s="2">
        <v>14060</v>
      </c>
      <c r="CF360" s="2">
        <v>14476.12</v>
      </c>
      <c r="CG360" s="2">
        <v>17212.990000000002</v>
      </c>
      <c r="CH360" s="4">
        <v>45327.530370370368</v>
      </c>
      <c r="CI360" s="4">
        <v>73415</v>
      </c>
    </row>
    <row r="361" spans="1:87" x14ac:dyDescent="0.35">
      <c r="A361" s="5">
        <v>430</v>
      </c>
      <c r="B361" s="3" t="s">
        <v>722</v>
      </c>
      <c r="C361" s="3" t="s">
        <v>737</v>
      </c>
      <c r="D361" s="2" t="s">
        <v>738</v>
      </c>
      <c r="E361" s="2">
        <v>9166</v>
      </c>
      <c r="F361" s="2">
        <v>9304</v>
      </c>
      <c r="G361" s="2">
        <v>9580</v>
      </c>
      <c r="H361" s="2">
        <v>11102</v>
      </c>
      <c r="I361" s="2">
        <v>1.0822000000000001</v>
      </c>
      <c r="J361" s="2">
        <v>9919</v>
      </c>
      <c r="K361" s="2">
        <v>10069</v>
      </c>
      <c r="L361" s="2">
        <v>10367</v>
      </c>
      <c r="M361" s="2">
        <v>12015</v>
      </c>
      <c r="N361" s="2">
        <v>1.1040000000000001</v>
      </c>
      <c r="O361" s="2">
        <v>1.026</v>
      </c>
      <c r="P361" s="2">
        <v>10951</v>
      </c>
      <c r="Q361" s="2">
        <v>12327</v>
      </c>
      <c r="R361" s="2">
        <v>1660.5</v>
      </c>
      <c r="S361" s="2">
        <v>1234.6500000000001</v>
      </c>
      <c r="T361" s="2">
        <v>823.78</v>
      </c>
      <c r="U361" s="2">
        <v>1749.96</v>
      </c>
      <c r="V361" s="2">
        <v>5468.89</v>
      </c>
      <c r="W361" s="2">
        <v>1660.5</v>
      </c>
      <c r="X361" s="2">
        <v>1234.6500000000001</v>
      </c>
      <c r="Y361" s="2">
        <v>823.78</v>
      </c>
      <c r="Z361" s="2">
        <v>1749.96</v>
      </c>
      <c r="AA361" s="2">
        <v>5468.89</v>
      </c>
      <c r="AB361" s="2">
        <v>18184136</v>
      </c>
      <c r="AC361" s="2">
        <v>12431691</v>
      </c>
      <c r="AD361" s="2">
        <v>8540127</v>
      </c>
      <c r="AE361" s="2">
        <v>21571757</v>
      </c>
      <c r="AF361" s="2">
        <v>60727711</v>
      </c>
      <c r="AG361" s="2">
        <v>0.80459999999999998</v>
      </c>
      <c r="AH361" s="2">
        <v>0.2</v>
      </c>
      <c r="AI361" s="2">
        <v>2926191</v>
      </c>
      <c r="AJ361" s="2">
        <v>2000508</v>
      </c>
      <c r="AK361" s="2">
        <v>1374277</v>
      </c>
      <c r="AL361" s="2">
        <v>3471327</v>
      </c>
      <c r="AM361" s="2">
        <v>9772303</v>
      </c>
      <c r="AN361" s="2">
        <v>0.80459999999999998</v>
      </c>
      <c r="AO361" s="2">
        <v>0.25459999999999999</v>
      </c>
      <c r="AP361" s="2">
        <v>0.65</v>
      </c>
      <c r="AQ361" s="2">
        <v>3009293</v>
      </c>
      <c r="AR361" s="2">
        <v>2057321</v>
      </c>
      <c r="AS361" s="2">
        <v>1413306</v>
      </c>
      <c r="AT361" s="2">
        <v>3569910</v>
      </c>
      <c r="AU361" s="2">
        <v>10049830</v>
      </c>
      <c r="AV361" s="2">
        <v>80549844</v>
      </c>
      <c r="AW361" s="2">
        <v>0</v>
      </c>
      <c r="AX361" s="2">
        <v>0</v>
      </c>
      <c r="AY361" s="2">
        <v>703575</v>
      </c>
      <c r="AZ361" s="2">
        <v>761409</v>
      </c>
      <c r="BA361" s="2">
        <v>0</v>
      </c>
      <c r="BB361" s="2">
        <v>0</v>
      </c>
      <c r="BC361" s="2">
        <v>0</v>
      </c>
      <c r="BD361" s="2">
        <v>2813</v>
      </c>
      <c r="BE361" s="2">
        <v>3044</v>
      </c>
      <c r="BF361" s="2">
        <v>121.99</v>
      </c>
      <c r="BG361" s="2">
        <v>371338</v>
      </c>
      <c r="BH361" s="2">
        <v>1132747</v>
      </c>
      <c r="BI361" s="2">
        <v>81682591</v>
      </c>
      <c r="BJ361" s="2">
        <v>0</v>
      </c>
      <c r="BK361" s="2">
        <v>81682591</v>
      </c>
      <c r="BL361" s="2">
        <v>17482966</v>
      </c>
      <c r="BM361" s="2">
        <v>64199625</v>
      </c>
      <c r="BN361" s="2">
        <v>19133057</v>
      </c>
      <c r="BO361" s="2">
        <v>45066568</v>
      </c>
      <c r="BP361" s="2">
        <v>5364.98</v>
      </c>
      <c r="BQ361" s="2">
        <v>5468.89</v>
      </c>
      <c r="BR361" s="2">
        <v>29340485</v>
      </c>
      <c r="BS361" s="2">
        <v>0</v>
      </c>
      <c r="BT361" s="2">
        <v>0</v>
      </c>
      <c r="BU361" s="2">
        <v>17482966</v>
      </c>
      <c r="BV361" s="2">
        <v>19133057</v>
      </c>
      <c r="BW361" s="2">
        <v>0</v>
      </c>
      <c r="BX361" s="2">
        <v>6810621</v>
      </c>
      <c r="BY361" s="2">
        <v>6810621</v>
      </c>
      <c r="BZ361" s="2">
        <v>0</v>
      </c>
      <c r="CA361" s="2">
        <v>45066568</v>
      </c>
      <c r="CB361" s="2" t="b">
        <v>0</v>
      </c>
      <c r="CC361" s="2">
        <v>0</v>
      </c>
      <c r="CD361" s="2">
        <v>14525.52</v>
      </c>
      <c r="CE361" s="2">
        <v>13355.62</v>
      </c>
      <c r="CF361" s="2">
        <v>13750.89</v>
      </c>
      <c r="CG361" s="2">
        <v>16350.66</v>
      </c>
      <c r="CH361" s="4">
        <v>45327.530486111114</v>
      </c>
      <c r="CI361" s="4">
        <v>73415</v>
      </c>
    </row>
    <row r="362" spans="1:87" x14ac:dyDescent="0.35">
      <c r="A362" s="5">
        <v>431</v>
      </c>
      <c r="B362" s="3" t="s">
        <v>722</v>
      </c>
      <c r="C362" s="3" t="s">
        <v>739</v>
      </c>
      <c r="D362" s="2" t="s">
        <v>740</v>
      </c>
      <c r="E362" s="2">
        <v>9166</v>
      </c>
      <c r="F362" s="2">
        <v>9304</v>
      </c>
      <c r="G362" s="2">
        <v>9580</v>
      </c>
      <c r="H362" s="2">
        <v>11102</v>
      </c>
      <c r="I362" s="2">
        <v>1.0822000000000001</v>
      </c>
      <c r="J362" s="2">
        <v>9919</v>
      </c>
      <c r="K362" s="2">
        <v>10069</v>
      </c>
      <c r="L362" s="2">
        <v>10367</v>
      </c>
      <c r="M362" s="2">
        <v>12015</v>
      </c>
      <c r="N362" s="2">
        <v>1.1040000000000001</v>
      </c>
      <c r="O362" s="2">
        <v>1.026</v>
      </c>
      <c r="P362" s="2">
        <v>10951</v>
      </c>
      <c r="Q362" s="2">
        <v>12327</v>
      </c>
      <c r="R362" s="2">
        <v>441.52</v>
      </c>
      <c r="S362" s="2">
        <v>335.37</v>
      </c>
      <c r="T362" s="2">
        <v>169.35</v>
      </c>
      <c r="U362" s="2">
        <v>422.01</v>
      </c>
      <c r="V362" s="2">
        <v>1368.25</v>
      </c>
      <c r="W362" s="2">
        <v>470.09</v>
      </c>
      <c r="X362" s="2">
        <v>362.29</v>
      </c>
      <c r="Y362" s="2">
        <v>183.89</v>
      </c>
      <c r="Z362" s="2">
        <v>422.01</v>
      </c>
      <c r="AA362" s="2">
        <v>1438.28</v>
      </c>
      <c r="AB362" s="2">
        <v>4835086</v>
      </c>
      <c r="AC362" s="2">
        <v>3376841</v>
      </c>
      <c r="AD362" s="2">
        <v>1755651</v>
      </c>
      <c r="AE362" s="2">
        <v>5202117</v>
      </c>
      <c r="AF362" s="2">
        <v>15169695</v>
      </c>
      <c r="AG362" s="2">
        <v>0.65400000000000003</v>
      </c>
      <c r="AH362" s="2">
        <v>0.2</v>
      </c>
      <c r="AI362" s="2">
        <v>673353</v>
      </c>
      <c r="AJ362" s="2">
        <v>477145</v>
      </c>
      <c r="AK362" s="2">
        <v>249356</v>
      </c>
      <c r="AL362" s="2">
        <v>680437</v>
      </c>
      <c r="AM362" s="2">
        <v>2080291</v>
      </c>
      <c r="AN362" s="2">
        <v>0.65400000000000003</v>
      </c>
      <c r="AO362" s="2">
        <v>0.104</v>
      </c>
      <c r="AP362" s="2">
        <v>0.65</v>
      </c>
      <c r="AQ362" s="2">
        <v>348002</v>
      </c>
      <c r="AR362" s="2">
        <v>246598</v>
      </c>
      <c r="AS362" s="2">
        <v>128872</v>
      </c>
      <c r="AT362" s="2">
        <v>351663</v>
      </c>
      <c r="AU362" s="2">
        <v>1075135</v>
      </c>
      <c r="AV362" s="2">
        <v>18325121</v>
      </c>
      <c r="AW362" s="2">
        <v>822241</v>
      </c>
      <c r="AX362" s="2">
        <v>0</v>
      </c>
      <c r="AY362" s="2">
        <v>530031</v>
      </c>
      <c r="AZ362" s="2">
        <v>573600</v>
      </c>
      <c r="BA362" s="2">
        <v>0</v>
      </c>
      <c r="BB362" s="2">
        <v>0</v>
      </c>
      <c r="BC362" s="2">
        <v>0</v>
      </c>
      <c r="BD362" s="2">
        <v>2813</v>
      </c>
      <c r="BE362" s="2">
        <v>3044</v>
      </c>
      <c r="BF362" s="2">
        <v>56.17</v>
      </c>
      <c r="BG362" s="2">
        <v>170981</v>
      </c>
      <c r="BH362" s="2">
        <v>1566822</v>
      </c>
      <c r="BI362" s="2">
        <v>19891943</v>
      </c>
      <c r="BJ362" s="2">
        <v>0</v>
      </c>
      <c r="BK362" s="2">
        <v>19891943</v>
      </c>
      <c r="BL362" s="2">
        <v>5438533</v>
      </c>
      <c r="BM362" s="2">
        <v>14453410</v>
      </c>
      <c r="BN362" s="2">
        <v>4828356</v>
      </c>
      <c r="BO362" s="2">
        <v>9625054</v>
      </c>
      <c r="BP362" s="2">
        <v>5217.8900000000003</v>
      </c>
      <c r="BQ362" s="2">
        <v>1438.28</v>
      </c>
      <c r="BR362" s="2">
        <v>7504787</v>
      </c>
      <c r="BS362" s="2">
        <v>236947</v>
      </c>
      <c r="BT362" s="2">
        <v>0</v>
      </c>
      <c r="BU362" s="2">
        <v>5438533</v>
      </c>
      <c r="BV362" s="2">
        <v>4828356</v>
      </c>
      <c r="BW362" s="2">
        <v>0</v>
      </c>
      <c r="BX362" s="2">
        <v>2251761</v>
      </c>
      <c r="BY362" s="2">
        <v>2251761</v>
      </c>
      <c r="BZ362" s="2">
        <v>0</v>
      </c>
      <c r="CA362" s="2">
        <v>9625054</v>
      </c>
      <c r="CB362" s="2" t="b">
        <v>0</v>
      </c>
      <c r="CC362" s="2">
        <v>0</v>
      </c>
      <c r="CD362" s="2">
        <v>13123.68</v>
      </c>
      <c r="CE362" s="2">
        <v>12066.69</v>
      </c>
      <c r="CF362" s="2">
        <v>12423.81</v>
      </c>
      <c r="CG362" s="2">
        <v>14772.68</v>
      </c>
      <c r="CH362" s="4">
        <v>45327.530532407407</v>
      </c>
      <c r="CI362" s="4">
        <v>73415</v>
      </c>
    </row>
    <row r="363" spans="1:87" x14ac:dyDescent="0.35">
      <c r="A363" s="5">
        <v>432</v>
      </c>
      <c r="B363" s="3" t="s">
        <v>722</v>
      </c>
      <c r="C363" s="3" t="s">
        <v>741</v>
      </c>
      <c r="D363" s="2" t="s">
        <v>742</v>
      </c>
      <c r="E363" s="2">
        <v>9166</v>
      </c>
      <c r="F363" s="2">
        <v>9304</v>
      </c>
      <c r="G363" s="2">
        <v>9580</v>
      </c>
      <c r="H363" s="2">
        <v>11102</v>
      </c>
      <c r="I363" s="2">
        <v>1.0822000000000001</v>
      </c>
      <c r="J363" s="2">
        <v>9919</v>
      </c>
      <c r="K363" s="2">
        <v>10069</v>
      </c>
      <c r="L363" s="2">
        <v>10367</v>
      </c>
      <c r="M363" s="2">
        <v>12015</v>
      </c>
      <c r="N363" s="2">
        <v>1.1040000000000001</v>
      </c>
      <c r="O363" s="2">
        <v>1.026</v>
      </c>
      <c r="P363" s="2">
        <v>10951</v>
      </c>
      <c r="Q363" s="2">
        <v>12327</v>
      </c>
      <c r="R363" s="2">
        <v>84.42</v>
      </c>
      <c r="S363" s="2">
        <v>59.94</v>
      </c>
      <c r="T363" s="2">
        <v>47.41</v>
      </c>
      <c r="U363" s="2">
        <v>0.05</v>
      </c>
      <c r="V363" s="2">
        <v>191.82</v>
      </c>
      <c r="W363" s="2">
        <v>84.42</v>
      </c>
      <c r="X363" s="2">
        <v>59.94</v>
      </c>
      <c r="Y363" s="2">
        <v>47.41</v>
      </c>
      <c r="Z363" s="2">
        <v>77.55</v>
      </c>
      <c r="AA363" s="2">
        <v>269.32</v>
      </c>
      <c r="AB363" s="2">
        <v>924483</v>
      </c>
      <c r="AC363" s="2">
        <v>603536</v>
      </c>
      <c r="AD363" s="2">
        <v>491499</v>
      </c>
      <c r="AE363" s="2">
        <v>616</v>
      </c>
      <c r="AF363" s="2">
        <v>2020134</v>
      </c>
      <c r="AG363" s="2">
        <v>0.58169999999999999</v>
      </c>
      <c r="AH363" s="2">
        <v>0.2</v>
      </c>
      <c r="AI363" s="2">
        <v>107554</v>
      </c>
      <c r="AJ363" s="2">
        <v>70215</v>
      </c>
      <c r="AK363" s="2">
        <v>57181</v>
      </c>
      <c r="AL363" s="2">
        <v>111216</v>
      </c>
      <c r="AM363" s="2">
        <v>346166</v>
      </c>
      <c r="AN363" s="2">
        <v>0.58169999999999999</v>
      </c>
      <c r="AO363" s="2">
        <v>3.1699999999999999E-2</v>
      </c>
      <c r="AP363" s="2">
        <v>0.65</v>
      </c>
      <c r="AQ363" s="2">
        <v>19049</v>
      </c>
      <c r="AR363" s="2">
        <v>12436</v>
      </c>
      <c r="AS363" s="2">
        <v>10127</v>
      </c>
      <c r="AT363" s="2">
        <v>19698</v>
      </c>
      <c r="AU363" s="2">
        <v>61310</v>
      </c>
      <c r="AV363" s="2">
        <v>2427610</v>
      </c>
      <c r="AW363" s="2">
        <v>1236717</v>
      </c>
      <c r="AX363" s="2">
        <v>0</v>
      </c>
      <c r="AY363" s="2">
        <v>108587</v>
      </c>
      <c r="AZ363" s="2">
        <v>117513</v>
      </c>
      <c r="BA363" s="2">
        <v>0</v>
      </c>
      <c r="BB363" s="2">
        <v>0</v>
      </c>
      <c r="BC363" s="2">
        <v>0</v>
      </c>
      <c r="BD363" s="2">
        <v>2813</v>
      </c>
      <c r="BE363" s="2">
        <v>3044</v>
      </c>
      <c r="BF363" s="2">
        <v>5.17</v>
      </c>
      <c r="BG363" s="2">
        <v>15737</v>
      </c>
      <c r="BH363" s="2">
        <v>1369967</v>
      </c>
      <c r="BI363" s="2">
        <v>3797577</v>
      </c>
      <c r="BJ363" s="2">
        <v>0</v>
      </c>
      <c r="BK363" s="2">
        <v>3797577</v>
      </c>
      <c r="BL363" s="2">
        <v>1351348</v>
      </c>
      <c r="BM363" s="2">
        <v>2446229</v>
      </c>
      <c r="BN363" s="2">
        <v>1129649</v>
      </c>
      <c r="BO363" s="2">
        <v>1316580</v>
      </c>
      <c r="BP363" s="2">
        <v>3914.24</v>
      </c>
      <c r="BQ363" s="2">
        <v>269.32</v>
      </c>
      <c r="BR363" s="2">
        <v>1054183</v>
      </c>
      <c r="BS363" s="2">
        <v>914908</v>
      </c>
      <c r="BT363" s="2">
        <v>0</v>
      </c>
      <c r="BU363" s="2">
        <v>1351348</v>
      </c>
      <c r="BV363" s="2">
        <v>1129649</v>
      </c>
      <c r="BW363" s="2">
        <v>0</v>
      </c>
      <c r="BX363" s="2">
        <v>539368</v>
      </c>
      <c r="BY363" s="2">
        <v>539368</v>
      </c>
      <c r="BZ363" s="2">
        <v>0</v>
      </c>
      <c r="CA363" s="2">
        <v>1316580</v>
      </c>
      <c r="CB363" s="2" t="b">
        <v>0</v>
      </c>
      <c r="CC363" s="2">
        <v>0</v>
      </c>
      <c r="CD363" s="2">
        <v>12450.68</v>
      </c>
      <c r="CE363" s="2">
        <v>11447.9</v>
      </c>
      <c r="CF363" s="2">
        <v>11786.71</v>
      </c>
      <c r="CG363" s="2">
        <v>14015.12</v>
      </c>
      <c r="CH363" s="4">
        <v>45327.530335648145</v>
      </c>
      <c r="CI363" s="4">
        <v>73415</v>
      </c>
    </row>
    <row r="364" spans="1:87" x14ac:dyDescent="0.35">
      <c r="A364" s="5">
        <v>433</v>
      </c>
      <c r="B364" s="3" t="s">
        <v>722</v>
      </c>
      <c r="C364" s="3" t="s">
        <v>743</v>
      </c>
      <c r="D364" s="2" t="s">
        <v>744</v>
      </c>
      <c r="E364" s="2">
        <v>9166</v>
      </c>
      <c r="F364" s="2">
        <v>9304</v>
      </c>
      <c r="G364" s="2">
        <v>9580</v>
      </c>
      <c r="H364" s="2">
        <v>11102</v>
      </c>
      <c r="I364" s="2">
        <v>1.0822000000000001</v>
      </c>
      <c r="J364" s="2">
        <v>9919</v>
      </c>
      <c r="K364" s="2">
        <v>10069</v>
      </c>
      <c r="L364" s="2">
        <v>10367</v>
      </c>
      <c r="M364" s="2">
        <v>12015</v>
      </c>
      <c r="N364" s="2">
        <v>1.1040000000000001</v>
      </c>
      <c r="O364" s="2">
        <v>1.026</v>
      </c>
      <c r="P364" s="2">
        <v>10951</v>
      </c>
      <c r="Q364" s="2">
        <v>12327</v>
      </c>
      <c r="R364" s="2">
        <v>95.47</v>
      </c>
      <c r="S364" s="2">
        <v>69.12</v>
      </c>
      <c r="T364" s="2">
        <v>48.86</v>
      </c>
      <c r="U364" s="2">
        <v>7.0000000000000007E-2</v>
      </c>
      <c r="V364" s="2">
        <v>213.52</v>
      </c>
      <c r="W364" s="2">
        <v>95.47</v>
      </c>
      <c r="X364" s="2">
        <v>69.12</v>
      </c>
      <c r="Y364" s="2">
        <v>48.86</v>
      </c>
      <c r="Z364" s="2">
        <v>98.96</v>
      </c>
      <c r="AA364" s="2">
        <v>312.41000000000003</v>
      </c>
      <c r="AB364" s="2">
        <v>1045492</v>
      </c>
      <c r="AC364" s="2">
        <v>695969</v>
      </c>
      <c r="AD364" s="2">
        <v>506532</v>
      </c>
      <c r="AE364" s="2">
        <v>863</v>
      </c>
      <c r="AF364" s="2">
        <v>2248856</v>
      </c>
      <c r="AG364" s="2">
        <v>0.74529999999999996</v>
      </c>
      <c r="AH364" s="2">
        <v>0.2</v>
      </c>
      <c r="AI364" s="2">
        <v>155841</v>
      </c>
      <c r="AJ364" s="2">
        <v>103741</v>
      </c>
      <c r="AK364" s="2">
        <v>75504</v>
      </c>
      <c r="AL364" s="2">
        <v>181835</v>
      </c>
      <c r="AM364" s="2">
        <v>516921</v>
      </c>
      <c r="AN364" s="2">
        <v>0.74529999999999996</v>
      </c>
      <c r="AO364" s="2">
        <v>0.1953</v>
      </c>
      <c r="AP364" s="2">
        <v>0.65</v>
      </c>
      <c r="AQ364" s="2">
        <v>132720</v>
      </c>
      <c r="AR364" s="2">
        <v>88350</v>
      </c>
      <c r="AS364" s="2">
        <v>64302</v>
      </c>
      <c r="AT364" s="2">
        <v>154858</v>
      </c>
      <c r="AU364" s="2">
        <v>440230</v>
      </c>
      <c r="AV364" s="2">
        <v>3206007</v>
      </c>
      <c r="AW364" s="2">
        <v>1559414</v>
      </c>
      <c r="AX364" s="2">
        <v>0</v>
      </c>
      <c r="AY364" s="2">
        <v>175230</v>
      </c>
      <c r="AZ364" s="2">
        <v>189634</v>
      </c>
      <c r="BA364" s="2">
        <v>0</v>
      </c>
      <c r="BB364" s="2">
        <v>0</v>
      </c>
      <c r="BC364" s="2">
        <v>0</v>
      </c>
      <c r="BD364" s="2">
        <v>2813</v>
      </c>
      <c r="BE364" s="2">
        <v>3044</v>
      </c>
      <c r="BF364" s="2">
        <v>5.81</v>
      </c>
      <c r="BG364" s="2">
        <v>17686</v>
      </c>
      <c r="BH364" s="2">
        <v>1766734</v>
      </c>
      <c r="BI364" s="2">
        <v>4972741</v>
      </c>
      <c r="BJ364" s="2">
        <v>0</v>
      </c>
      <c r="BK364" s="2">
        <v>4972741</v>
      </c>
      <c r="BL364" s="2">
        <v>2793954</v>
      </c>
      <c r="BM364" s="2">
        <v>2178787</v>
      </c>
      <c r="BN364" s="2">
        <v>62482</v>
      </c>
      <c r="BO364" s="2">
        <v>2116305</v>
      </c>
      <c r="BP364" s="2">
        <v>3409.84</v>
      </c>
      <c r="BQ364" s="2">
        <v>312.41000000000003</v>
      </c>
      <c r="BR364" s="2">
        <v>1065268</v>
      </c>
      <c r="BS364" s="2">
        <v>1332371</v>
      </c>
      <c r="BT364" s="2">
        <v>0</v>
      </c>
      <c r="BU364" s="2">
        <v>2793954</v>
      </c>
      <c r="BV364" s="2">
        <v>62482</v>
      </c>
      <c r="BW364" s="2">
        <v>0</v>
      </c>
      <c r="BX364" s="2">
        <v>626018</v>
      </c>
      <c r="BY364" s="2">
        <v>626018</v>
      </c>
      <c r="BZ364" s="2">
        <v>0</v>
      </c>
      <c r="CA364" s="2">
        <v>2116305</v>
      </c>
      <c r="CB364" s="2" t="b">
        <v>0</v>
      </c>
      <c r="CC364" s="2">
        <v>0</v>
      </c>
      <c r="CD364" s="2">
        <v>13973.53</v>
      </c>
      <c r="CE364" s="2">
        <v>12848.09</v>
      </c>
      <c r="CF364" s="2">
        <v>13228.34</v>
      </c>
      <c r="CG364" s="2">
        <v>15729.31</v>
      </c>
      <c r="CH364" s="4">
        <v>45327.530162037037</v>
      </c>
      <c r="CI364" s="4">
        <v>73415</v>
      </c>
    </row>
    <row r="365" spans="1:87" x14ac:dyDescent="0.35">
      <c r="A365" s="5">
        <v>434</v>
      </c>
      <c r="B365" s="3" t="s">
        <v>722</v>
      </c>
      <c r="C365" s="3" t="s">
        <v>745</v>
      </c>
      <c r="D365" s="2" t="s">
        <v>746</v>
      </c>
      <c r="E365" s="2">
        <v>9166</v>
      </c>
      <c r="F365" s="2">
        <v>9304</v>
      </c>
      <c r="G365" s="2">
        <v>9580</v>
      </c>
      <c r="H365" s="2">
        <v>11102</v>
      </c>
      <c r="I365" s="2">
        <v>1.0822000000000001</v>
      </c>
      <c r="J365" s="2">
        <v>9919</v>
      </c>
      <c r="K365" s="2">
        <v>10069</v>
      </c>
      <c r="L365" s="2">
        <v>10367</v>
      </c>
      <c r="M365" s="2">
        <v>12015</v>
      </c>
      <c r="N365" s="2">
        <v>1.1040000000000001</v>
      </c>
      <c r="O365" s="2">
        <v>1.026</v>
      </c>
      <c r="P365" s="2">
        <v>10951</v>
      </c>
      <c r="Q365" s="2">
        <v>12327</v>
      </c>
      <c r="R365" s="2">
        <v>0</v>
      </c>
      <c r="S365" s="2">
        <v>0</v>
      </c>
      <c r="T365" s="2">
        <v>0</v>
      </c>
      <c r="U365" s="2">
        <v>0.68</v>
      </c>
      <c r="V365" s="2">
        <v>0.68</v>
      </c>
      <c r="W365" s="2">
        <v>39.99</v>
      </c>
      <c r="X365" s="2">
        <v>26.74</v>
      </c>
      <c r="Y365" s="2">
        <v>22.19</v>
      </c>
      <c r="Z365" s="2">
        <v>33.14</v>
      </c>
      <c r="AA365" s="2">
        <v>122.06</v>
      </c>
      <c r="AB365" s="2">
        <v>0</v>
      </c>
      <c r="AC365" s="2">
        <v>0</v>
      </c>
      <c r="AD365" s="2">
        <v>0</v>
      </c>
      <c r="AE365" s="2">
        <v>8382</v>
      </c>
      <c r="AF365" s="2">
        <v>8382</v>
      </c>
      <c r="AG365" s="2">
        <v>0.54720000000000002</v>
      </c>
      <c r="AH365" s="2">
        <v>0.2</v>
      </c>
      <c r="AI365" s="2">
        <v>47927</v>
      </c>
      <c r="AJ365" s="2">
        <v>29466</v>
      </c>
      <c r="AK365" s="2">
        <v>25176</v>
      </c>
      <c r="AL365" s="2">
        <v>44708</v>
      </c>
      <c r="AM365" s="2">
        <v>147277</v>
      </c>
      <c r="AN365" s="2">
        <v>0.54720000000000002</v>
      </c>
      <c r="AO365" s="2">
        <v>0</v>
      </c>
      <c r="AP365" s="2">
        <v>0.65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155659</v>
      </c>
      <c r="AW365" s="2">
        <v>2962452</v>
      </c>
      <c r="AX365" s="2">
        <v>0</v>
      </c>
      <c r="AY365" s="2">
        <v>63533</v>
      </c>
      <c r="AZ365" s="2">
        <v>68755</v>
      </c>
      <c r="BA365" s="2">
        <v>0</v>
      </c>
      <c r="BB365" s="2">
        <v>0</v>
      </c>
      <c r="BC365" s="2">
        <v>0</v>
      </c>
      <c r="BD365" s="2">
        <v>2813</v>
      </c>
      <c r="BE365" s="2">
        <v>3044</v>
      </c>
      <c r="BF365" s="2">
        <v>0</v>
      </c>
      <c r="BG365" s="2">
        <v>0</v>
      </c>
      <c r="BH365" s="2">
        <v>3031207</v>
      </c>
      <c r="BI365" s="2">
        <v>3186866</v>
      </c>
      <c r="BJ365" s="2">
        <v>0</v>
      </c>
      <c r="BK365" s="2">
        <v>3186866</v>
      </c>
      <c r="BL365" s="2">
        <v>375871</v>
      </c>
      <c r="BM365" s="2">
        <v>2810995</v>
      </c>
      <c r="BN365" s="2">
        <v>1018010</v>
      </c>
      <c r="BO365" s="2">
        <v>1792985</v>
      </c>
      <c r="BP365" s="2">
        <v>86.61</v>
      </c>
      <c r="BQ365" s="2">
        <v>122.06</v>
      </c>
      <c r="BR365" s="2">
        <v>10572</v>
      </c>
      <c r="BS365" s="2">
        <v>1449897</v>
      </c>
      <c r="BT365" s="2">
        <v>0</v>
      </c>
      <c r="BU365" s="2">
        <v>375871</v>
      </c>
      <c r="BV365" s="2">
        <v>1018010</v>
      </c>
      <c r="BW365" s="2">
        <v>66588</v>
      </c>
      <c r="BX365" s="2">
        <v>334807</v>
      </c>
      <c r="BY365" s="2">
        <v>401395</v>
      </c>
      <c r="BZ365" s="2">
        <v>0</v>
      </c>
      <c r="CA365" s="2">
        <v>1792985</v>
      </c>
      <c r="CB365" s="2" t="b">
        <v>0</v>
      </c>
      <c r="CC365" s="2">
        <v>0</v>
      </c>
      <c r="CD365" s="2">
        <v>12149.48</v>
      </c>
      <c r="CE365" s="2">
        <v>11170.95</v>
      </c>
      <c r="CF365" s="2">
        <v>11501.56</v>
      </c>
      <c r="CG365" s="2">
        <v>13676.07</v>
      </c>
      <c r="CH365" s="4">
        <v>45327.530173611114</v>
      </c>
      <c r="CI365" s="4">
        <v>73415</v>
      </c>
    </row>
    <row r="366" spans="1:87" x14ac:dyDescent="0.35">
      <c r="A366" s="5">
        <v>435</v>
      </c>
      <c r="B366" s="3" t="s">
        <v>747</v>
      </c>
      <c r="C366" s="3" t="s">
        <v>748</v>
      </c>
      <c r="D366" s="2" t="s">
        <v>749</v>
      </c>
      <c r="E366" s="2">
        <v>9166</v>
      </c>
      <c r="F366" s="2">
        <v>9304</v>
      </c>
      <c r="G366" s="2">
        <v>9580</v>
      </c>
      <c r="H366" s="2">
        <v>11102</v>
      </c>
      <c r="I366" s="2">
        <v>1.0822000000000001</v>
      </c>
      <c r="J366" s="2">
        <v>9919</v>
      </c>
      <c r="K366" s="2">
        <v>10069</v>
      </c>
      <c r="L366" s="2">
        <v>10367</v>
      </c>
      <c r="M366" s="2">
        <v>12015</v>
      </c>
      <c r="N366" s="2">
        <v>1.1040000000000001</v>
      </c>
      <c r="O366" s="2">
        <v>1.026</v>
      </c>
      <c r="P366" s="2">
        <v>10951</v>
      </c>
      <c r="Q366" s="2">
        <v>12327</v>
      </c>
      <c r="R366" s="2">
        <v>2111.58</v>
      </c>
      <c r="S366" s="2">
        <v>1570.37</v>
      </c>
      <c r="T366" s="2">
        <v>1101.58</v>
      </c>
      <c r="U366" s="2">
        <v>0</v>
      </c>
      <c r="V366" s="2">
        <v>4783.53</v>
      </c>
      <c r="W366" s="2">
        <v>2111.58</v>
      </c>
      <c r="X366" s="2">
        <v>1570.37</v>
      </c>
      <c r="Y366" s="2">
        <v>1101.58</v>
      </c>
      <c r="Z366" s="2">
        <v>0</v>
      </c>
      <c r="AA366" s="2">
        <v>4783.53</v>
      </c>
      <c r="AB366" s="2">
        <v>23123913</v>
      </c>
      <c r="AC366" s="2">
        <v>15812056</v>
      </c>
      <c r="AD366" s="2">
        <v>11420080</v>
      </c>
      <c r="AE366" s="2">
        <v>0</v>
      </c>
      <c r="AF366" s="2">
        <v>50356049</v>
      </c>
      <c r="AG366" s="2">
        <v>0.81859999999999999</v>
      </c>
      <c r="AH366" s="2">
        <v>0.2</v>
      </c>
      <c r="AI366" s="2">
        <v>3785847</v>
      </c>
      <c r="AJ366" s="2">
        <v>2588750</v>
      </c>
      <c r="AK366" s="2">
        <v>1869695</v>
      </c>
      <c r="AL366" s="2">
        <v>0</v>
      </c>
      <c r="AM366" s="2">
        <v>8244292</v>
      </c>
      <c r="AN366" s="2">
        <v>0.81859999999999999</v>
      </c>
      <c r="AO366" s="2">
        <v>0.26860000000000001</v>
      </c>
      <c r="AP366" s="2">
        <v>0.65</v>
      </c>
      <c r="AQ366" s="2">
        <v>4037204</v>
      </c>
      <c r="AR366" s="2">
        <v>2760627</v>
      </c>
      <c r="AS366" s="2">
        <v>1993832</v>
      </c>
      <c r="AT366" s="2">
        <v>0</v>
      </c>
      <c r="AU366" s="2">
        <v>8791663</v>
      </c>
      <c r="AV366" s="2">
        <v>67392004</v>
      </c>
      <c r="AW366" s="2">
        <v>0</v>
      </c>
      <c r="AX366" s="2">
        <v>245093</v>
      </c>
      <c r="AY366" s="2">
        <v>211540</v>
      </c>
      <c r="AZ366" s="2">
        <v>228929</v>
      </c>
      <c r="BA366" s="2">
        <v>0</v>
      </c>
      <c r="BB366" s="2">
        <v>0</v>
      </c>
      <c r="BC366" s="2">
        <v>0</v>
      </c>
      <c r="BD366" s="2">
        <v>2813</v>
      </c>
      <c r="BE366" s="2">
        <v>3044</v>
      </c>
      <c r="BF366" s="2">
        <v>160.22999999999999</v>
      </c>
      <c r="BG366" s="2">
        <v>487740</v>
      </c>
      <c r="BH366" s="2">
        <v>961762</v>
      </c>
      <c r="BI366" s="2">
        <v>68353766</v>
      </c>
      <c r="BJ366" s="2">
        <v>0</v>
      </c>
      <c r="BK366" s="2">
        <v>68353766</v>
      </c>
      <c r="BL366" s="2">
        <v>5104305</v>
      </c>
      <c r="BM366" s="2">
        <v>63249461</v>
      </c>
      <c r="BN366" s="2">
        <v>15705284</v>
      </c>
      <c r="BO366" s="2">
        <v>47544177</v>
      </c>
      <c r="BP366" s="2">
        <v>5034.75</v>
      </c>
      <c r="BQ366" s="2">
        <v>4783.53</v>
      </c>
      <c r="BR366" s="2">
        <v>24083878</v>
      </c>
      <c r="BS366" s="2">
        <v>0</v>
      </c>
      <c r="BT366" s="2">
        <v>0</v>
      </c>
      <c r="BU366" s="2">
        <v>5104305</v>
      </c>
      <c r="BV366" s="2">
        <v>15705284</v>
      </c>
      <c r="BW366" s="2">
        <v>3274289</v>
      </c>
      <c r="BX366" s="2">
        <v>4848032</v>
      </c>
      <c r="BY366" s="2">
        <v>8122321</v>
      </c>
      <c r="BZ366" s="2">
        <v>0</v>
      </c>
      <c r="CA366" s="2">
        <v>47544177</v>
      </c>
      <c r="CB366" s="2" t="b">
        <v>0</v>
      </c>
      <c r="CC366" s="2">
        <v>0</v>
      </c>
      <c r="CD366" s="2">
        <v>14655.83</v>
      </c>
      <c r="CE366" s="2">
        <v>13475.44</v>
      </c>
      <c r="CF366" s="2">
        <v>13874.26</v>
      </c>
      <c r="CG366" s="2">
        <v>16497.349999999999</v>
      </c>
      <c r="CH366" s="4">
        <v>45327.529872685183</v>
      </c>
      <c r="CI366" s="4">
        <v>73415</v>
      </c>
    </row>
    <row r="367" spans="1:87" x14ac:dyDescent="0.35">
      <c r="A367" s="5">
        <v>436</v>
      </c>
      <c r="B367" s="3" t="s">
        <v>747</v>
      </c>
      <c r="C367" s="3" t="s">
        <v>750</v>
      </c>
      <c r="D367" s="2" t="s">
        <v>751</v>
      </c>
      <c r="E367" s="2">
        <v>9166</v>
      </c>
      <c r="F367" s="2">
        <v>9304</v>
      </c>
      <c r="G367" s="2">
        <v>9580</v>
      </c>
      <c r="H367" s="2">
        <v>11102</v>
      </c>
      <c r="I367" s="2">
        <v>1.0822000000000001</v>
      </c>
      <c r="J367" s="2">
        <v>9919</v>
      </c>
      <c r="K367" s="2">
        <v>10069</v>
      </c>
      <c r="L367" s="2">
        <v>10367</v>
      </c>
      <c r="M367" s="2">
        <v>12015</v>
      </c>
      <c r="N367" s="2">
        <v>1.1040000000000001</v>
      </c>
      <c r="O367" s="2">
        <v>1.026</v>
      </c>
      <c r="P367" s="2">
        <v>10951</v>
      </c>
      <c r="Q367" s="2">
        <v>12327</v>
      </c>
      <c r="R367" s="2">
        <v>52.2</v>
      </c>
      <c r="S367" s="2">
        <v>0.51</v>
      </c>
      <c r="T367" s="2">
        <v>0.51</v>
      </c>
      <c r="U367" s="2">
        <v>0</v>
      </c>
      <c r="V367" s="2">
        <v>53.22</v>
      </c>
      <c r="W367" s="2">
        <v>52.2</v>
      </c>
      <c r="X367" s="2">
        <v>0.51</v>
      </c>
      <c r="Y367" s="2">
        <v>0.51</v>
      </c>
      <c r="Z367" s="2">
        <v>0</v>
      </c>
      <c r="AA367" s="2">
        <v>53.22</v>
      </c>
      <c r="AB367" s="2">
        <v>571642</v>
      </c>
      <c r="AC367" s="2">
        <v>5135</v>
      </c>
      <c r="AD367" s="2">
        <v>5287</v>
      </c>
      <c r="AE367" s="2">
        <v>0</v>
      </c>
      <c r="AF367" s="2">
        <v>582064</v>
      </c>
      <c r="AG367" s="2">
        <v>0.56940000000000002</v>
      </c>
      <c r="AH367" s="2">
        <v>0.2</v>
      </c>
      <c r="AI367" s="2">
        <v>65099</v>
      </c>
      <c r="AJ367" s="2">
        <v>585</v>
      </c>
      <c r="AK367" s="2">
        <v>602</v>
      </c>
      <c r="AL367" s="2">
        <v>0</v>
      </c>
      <c r="AM367" s="2">
        <v>66286</v>
      </c>
      <c r="AN367" s="2">
        <v>0.56940000000000002</v>
      </c>
      <c r="AO367" s="2">
        <v>1.9400000000000001E-2</v>
      </c>
      <c r="AP367" s="2">
        <v>0.65</v>
      </c>
      <c r="AQ367" s="2">
        <v>7208</v>
      </c>
      <c r="AR367" s="2">
        <v>65</v>
      </c>
      <c r="AS367" s="2">
        <v>67</v>
      </c>
      <c r="AT367" s="2">
        <v>0</v>
      </c>
      <c r="AU367" s="2">
        <v>7340</v>
      </c>
      <c r="AV367" s="2">
        <v>655690</v>
      </c>
      <c r="AW367" s="2">
        <v>0</v>
      </c>
      <c r="AX367" s="2">
        <v>0</v>
      </c>
      <c r="AY367" s="2">
        <v>75096</v>
      </c>
      <c r="AZ367" s="2">
        <v>81269</v>
      </c>
      <c r="BA367" s="2">
        <v>0</v>
      </c>
      <c r="BB367" s="2">
        <v>0</v>
      </c>
      <c r="BC367" s="2">
        <v>0</v>
      </c>
      <c r="BD367" s="2">
        <v>2813</v>
      </c>
      <c r="BE367" s="2">
        <v>3044</v>
      </c>
      <c r="BF367" s="2">
        <v>13.18</v>
      </c>
      <c r="BG367" s="2">
        <v>40120</v>
      </c>
      <c r="BH367" s="2">
        <v>121389</v>
      </c>
      <c r="BI367" s="2">
        <v>777079</v>
      </c>
      <c r="BJ367" s="2">
        <v>0</v>
      </c>
      <c r="BK367" s="2">
        <v>777079</v>
      </c>
      <c r="BL367" s="2">
        <v>280770</v>
      </c>
      <c r="BM367" s="2">
        <v>496309</v>
      </c>
      <c r="BN367" s="2">
        <v>78729</v>
      </c>
      <c r="BO367" s="2">
        <v>417580</v>
      </c>
      <c r="BP367" s="2">
        <v>5050.88</v>
      </c>
      <c r="BQ367" s="2">
        <v>53.22</v>
      </c>
      <c r="BR367" s="2">
        <v>268808</v>
      </c>
      <c r="BS367" s="2">
        <v>0</v>
      </c>
      <c r="BT367" s="2">
        <v>0</v>
      </c>
      <c r="BU367" s="2">
        <v>280770</v>
      </c>
      <c r="BV367" s="2">
        <v>78729</v>
      </c>
      <c r="BW367" s="2">
        <v>0</v>
      </c>
      <c r="BX367" s="2">
        <v>410968</v>
      </c>
      <c r="BY367" s="2">
        <v>410968</v>
      </c>
      <c r="BZ367" s="2">
        <v>0</v>
      </c>
      <c r="CA367" s="2">
        <v>417580</v>
      </c>
      <c r="CB367" s="2" t="b">
        <v>0</v>
      </c>
      <c r="CC367" s="2">
        <v>0</v>
      </c>
      <c r="CD367" s="2">
        <v>12336.19</v>
      </c>
      <c r="CE367" s="2">
        <v>11342.63</v>
      </c>
      <c r="CF367" s="2">
        <v>11678.32</v>
      </c>
      <c r="CG367" s="2">
        <v>13886.24</v>
      </c>
      <c r="CH367" s="4">
        <v>45327.529872685183</v>
      </c>
      <c r="CI367" s="4">
        <v>73415</v>
      </c>
    </row>
    <row r="368" spans="1:87" x14ac:dyDescent="0.35">
      <c r="A368" s="5">
        <v>437</v>
      </c>
      <c r="B368" s="3" t="s">
        <v>747</v>
      </c>
      <c r="C368" s="3" t="s">
        <v>752</v>
      </c>
      <c r="D368" s="2" t="s">
        <v>753</v>
      </c>
      <c r="E368" s="2">
        <v>9166</v>
      </c>
      <c r="F368" s="2">
        <v>9304</v>
      </c>
      <c r="G368" s="2">
        <v>9580</v>
      </c>
      <c r="H368" s="2">
        <v>11102</v>
      </c>
      <c r="I368" s="2">
        <v>1.0822000000000001</v>
      </c>
      <c r="J368" s="2">
        <v>9919</v>
      </c>
      <c r="K368" s="2">
        <v>10069</v>
      </c>
      <c r="L368" s="2">
        <v>10367</v>
      </c>
      <c r="M368" s="2">
        <v>12015</v>
      </c>
      <c r="N368" s="2">
        <v>1.1040000000000001</v>
      </c>
      <c r="O368" s="2">
        <v>1.026</v>
      </c>
      <c r="P368" s="2">
        <v>10951</v>
      </c>
      <c r="Q368" s="2">
        <v>12327</v>
      </c>
      <c r="R368" s="2">
        <v>67.12</v>
      </c>
      <c r="S368" s="2">
        <v>48.4</v>
      </c>
      <c r="T368" s="2">
        <v>32.94</v>
      </c>
      <c r="U368" s="2">
        <v>0</v>
      </c>
      <c r="V368" s="2">
        <v>148.46</v>
      </c>
      <c r="W368" s="2">
        <v>67.12</v>
      </c>
      <c r="X368" s="2">
        <v>48.4</v>
      </c>
      <c r="Y368" s="2">
        <v>32.94</v>
      </c>
      <c r="Z368" s="2">
        <v>0</v>
      </c>
      <c r="AA368" s="2">
        <v>148.46</v>
      </c>
      <c r="AB368" s="2">
        <v>735031</v>
      </c>
      <c r="AC368" s="2">
        <v>487340</v>
      </c>
      <c r="AD368" s="2">
        <v>341489</v>
      </c>
      <c r="AE368" s="2">
        <v>0</v>
      </c>
      <c r="AF368" s="2">
        <v>1563860</v>
      </c>
      <c r="AG368" s="2">
        <v>0.94350000000000001</v>
      </c>
      <c r="AH368" s="2">
        <v>0.2</v>
      </c>
      <c r="AI368" s="2">
        <v>138700</v>
      </c>
      <c r="AJ368" s="2">
        <v>91961</v>
      </c>
      <c r="AK368" s="2">
        <v>64439</v>
      </c>
      <c r="AL368" s="2">
        <v>0</v>
      </c>
      <c r="AM368" s="2">
        <v>295100</v>
      </c>
      <c r="AN368" s="2">
        <v>0.94350000000000001</v>
      </c>
      <c r="AO368" s="2">
        <v>0.39350000000000002</v>
      </c>
      <c r="AP368" s="2">
        <v>0.65</v>
      </c>
      <c r="AQ368" s="2">
        <v>188003</v>
      </c>
      <c r="AR368" s="2">
        <v>124649</v>
      </c>
      <c r="AS368" s="2">
        <v>87344</v>
      </c>
      <c r="AT368" s="2">
        <v>0</v>
      </c>
      <c r="AU368" s="2">
        <v>399996</v>
      </c>
      <c r="AV368" s="2">
        <v>2258956</v>
      </c>
      <c r="AW368" s="2">
        <v>0</v>
      </c>
      <c r="AX368" s="2">
        <v>0</v>
      </c>
      <c r="AY368" s="2">
        <v>86266</v>
      </c>
      <c r="AZ368" s="2">
        <v>93357</v>
      </c>
      <c r="BA368" s="2">
        <v>0</v>
      </c>
      <c r="BB368" s="2">
        <v>0</v>
      </c>
      <c r="BC368" s="2">
        <v>0</v>
      </c>
      <c r="BD368" s="2">
        <v>2813</v>
      </c>
      <c r="BE368" s="2">
        <v>3044</v>
      </c>
      <c r="BF368" s="2">
        <v>8.56</v>
      </c>
      <c r="BG368" s="2">
        <v>26057</v>
      </c>
      <c r="BH368" s="2">
        <v>119414</v>
      </c>
      <c r="BI368" s="2">
        <v>2378370</v>
      </c>
      <c r="BJ368" s="2">
        <v>0</v>
      </c>
      <c r="BK368" s="2">
        <v>2378370</v>
      </c>
      <c r="BL368" s="2">
        <v>1056409</v>
      </c>
      <c r="BM368" s="2">
        <v>1321961</v>
      </c>
      <c r="BN368" s="2">
        <v>29692</v>
      </c>
      <c r="BO368" s="2">
        <v>1292269</v>
      </c>
      <c r="BP368" s="2">
        <v>5114.66</v>
      </c>
      <c r="BQ368" s="2">
        <v>148.46</v>
      </c>
      <c r="BR368" s="2">
        <v>759322</v>
      </c>
      <c r="BS368" s="2">
        <v>0</v>
      </c>
      <c r="BT368" s="2">
        <v>0</v>
      </c>
      <c r="BU368" s="2">
        <v>1056409</v>
      </c>
      <c r="BV368" s="2">
        <v>29692</v>
      </c>
      <c r="BW368" s="2">
        <v>0</v>
      </c>
      <c r="BX368" s="2">
        <v>280617</v>
      </c>
      <c r="BY368" s="2">
        <v>280617</v>
      </c>
      <c r="BZ368" s="2">
        <v>0</v>
      </c>
      <c r="CA368" s="2">
        <v>1292269</v>
      </c>
      <c r="CB368" s="2" t="b">
        <v>0</v>
      </c>
      <c r="CC368" s="2">
        <v>0</v>
      </c>
      <c r="CD368" s="2">
        <v>15818.45</v>
      </c>
      <c r="CE368" s="2">
        <v>14544.42</v>
      </c>
      <c r="CF368" s="2">
        <v>14974.87</v>
      </c>
      <c r="CG368" s="2">
        <v>17806.04</v>
      </c>
      <c r="CH368" s="4">
        <v>45327.530023148145</v>
      </c>
      <c r="CI368" s="4">
        <v>73415</v>
      </c>
    </row>
    <row r="369" spans="1:87" x14ac:dyDescent="0.35">
      <c r="A369" s="5">
        <v>438</v>
      </c>
      <c r="B369" s="3" t="s">
        <v>747</v>
      </c>
      <c r="C369" s="3" t="s">
        <v>754</v>
      </c>
      <c r="D369" s="2" t="s">
        <v>755</v>
      </c>
      <c r="E369" s="2">
        <v>9166</v>
      </c>
      <c r="F369" s="2">
        <v>9304</v>
      </c>
      <c r="G369" s="2">
        <v>9580</v>
      </c>
      <c r="H369" s="2">
        <v>11102</v>
      </c>
      <c r="I369" s="2">
        <v>1.0822000000000001</v>
      </c>
      <c r="J369" s="2">
        <v>9919</v>
      </c>
      <c r="K369" s="2">
        <v>10069</v>
      </c>
      <c r="L369" s="2">
        <v>10367</v>
      </c>
      <c r="M369" s="2">
        <v>12015</v>
      </c>
      <c r="N369" s="2">
        <v>1.1040000000000001</v>
      </c>
      <c r="O369" s="2">
        <v>1.026</v>
      </c>
      <c r="P369" s="2">
        <v>10951</v>
      </c>
      <c r="Q369" s="2">
        <v>12327</v>
      </c>
      <c r="R369" s="2">
        <v>683.86</v>
      </c>
      <c r="S369" s="2">
        <v>503.62</v>
      </c>
      <c r="T369" s="2">
        <v>327.99</v>
      </c>
      <c r="U369" s="2">
        <v>717.97</v>
      </c>
      <c r="V369" s="2">
        <v>2233.44</v>
      </c>
      <c r="W369" s="2">
        <v>683.86</v>
      </c>
      <c r="X369" s="2">
        <v>503.62</v>
      </c>
      <c r="Y369" s="2">
        <v>327.99</v>
      </c>
      <c r="Z369" s="2">
        <v>717.97</v>
      </c>
      <c r="AA369" s="2">
        <v>2233.44</v>
      </c>
      <c r="AB369" s="2">
        <v>7488951</v>
      </c>
      <c r="AC369" s="2">
        <v>5070950</v>
      </c>
      <c r="AD369" s="2">
        <v>3400272</v>
      </c>
      <c r="AE369" s="2">
        <v>8850416</v>
      </c>
      <c r="AF369" s="2">
        <v>24810589</v>
      </c>
      <c r="AG369" s="2">
        <v>0.61109999999999998</v>
      </c>
      <c r="AH369" s="2">
        <v>0.2</v>
      </c>
      <c r="AI369" s="2">
        <v>915300</v>
      </c>
      <c r="AJ369" s="2">
        <v>619771</v>
      </c>
      <c r="AK369" s="2">
        <v>415581</v>
      </c>
      <c r="AL369" s="2">
        <v>1081698</v>
      </c>
      <c r="AM369" s="2">
        <v>3032350</v>
      </c>
      <c r="AN369" s="2">
        <v>0.61109999999999998</v>
      </c>
      <c r="AO369" s="2">
        <v>6.1100000000000002E-2</v>
      </c>
      <c r="AP369" s="2">
        <v>0.65</v>
      </c>
      <c r="AQ369" s="2">
        <v>297424</v>
      </c>
      <c r="AR369" s="2">
        <v>201393</v>
      </c>
      <c r="AS369" s="2">
        <v>135042</v>
      </c>
      <c r="AT369" s="2">
        <v>351494</v>
      </c>
      <c r="AU369" s="2">
        <v>985353</v>
      </c>
      <c r="AV369" s="2">
        <v>28828292</v>
      </c>
      <c r="AW369" s="2">
        <v>0</v>
      </c>
      <c r="AX369" s="2">
        <v>0</v>
      </c>
      <c r="AY369" s="2">
        <v>479946</v>
      </c>
      <c r="AZ369" s="2">
        <v>519398</v>
      </c>
      <c r="BA369" s="2">
        <v>0</v>
      </c>
      <c r="BB369" s="2">
        <v>0</v>
      </c>
      <c r="BC369" s="2">
        <v>0</v>
      </c>
      <c r="BD369" s="2">
        <v>2813</v>
      </c>
      <c r="BE369" s="2">
        <v>3044</v>
      </c>
      <c r="BF369" s="2">
        <v>55.32</v>
      </c>
      <c r="BG369" s="2">
        <v>168394</v>
      </c>
      <c r="BH369" s="2">
        <v>687792</v>
      </c>
      <c r="BI369" s="2">
        <v>29516084</v>
      </c>
      <c r="BJ369" s="2">
        <v>0</v>
      </c>
      <c r="BK369" s="2">
        <v>29516084</v>
      </c>
      <c r="BL369" s="2">
        <v>7567968</v>
      </c>
      <c r="BM369" s="2">
        <v>21948116</v>
      </c>
      <c r="BN369" s="2">
        <v>7720715</v>
      </c>
      <c r="BO369" s="2">
        <v>14227401</v>
      </c>
      <c r="BP369" s="2">
        <v>5301.11</v>
      </c>
      <c r="BQ369" s="2">
        <v>2233.44</v>
      </c>
      <c r="BR369" s="2">
        <v>11839711</v>
      </c>
      <c r="BS369" s="2">
        <v>0</v>
      </c>
      <c r="BT369" s="2">
        <v>0</v>
      </c>
      <c r="BU369" s="2">
        <v>7567968</v>
      </c>
      <c r="BV369" s="2">
        <v>7720715</v>
      </c>
      <c r="BW369" s="2">
        <v>0</v>
      </c>
      <c r="BX369" s="2">
        <v>2508064</v>
      </c>
      <c r="BY369" s="2">
        <v>2508064</v>
      </c>
      <c r="BZ369" s="2">
        <v>0</v>
      </c>
      <c r="CA369" s="2">
        <v>14227401</v>
      </c>
      <c r="CB369" s="2" t="b">
        <v>0</v>
      </c>
      <c r="CC369" s="2">
        <v>0</v>
      </c>
      <c r="CD369" s="2">
        <v>12724.35</v>
      </c>
      <c r="CE369" s="2">
        <v>11699.52</v>
      </c>
      <c r="CF369" s="2">
        <v>12045.78</v>
      </c>
      <c r="CG369" s="2">
        <v>14323.17</v>
      </c>
      <c r="CH369" s="4">
        <v>45327.530104166668</v>
      </c>
      <c r="CI369" s="4">
        <v>73415</v>
      </c>
    </row>
    <row r="370" spans="1:87" x14ac:dyDescent="0.35">
      <c r="A370" s="5">
        <v>439</v>
      </c>
      <c r="B370" s="3" t="s">
        <v>747</v>
      </c>
      <c r="C370" s="3" t="s">
        <v>756</v>
      </c>
      <c r="D370" s="2" t="s">
        <v>757</v>
      </c>
      <c r="E370" s="2">
        <v>9166</v>
      </c>
      <c r="F370" s="2">
        <v>9304</v>
      </c>
      <c r="G370" s="2">
        <v>9580</v>
      </c>
      <c r="H370" s="2">
        <v>11102</v>
      </c>
      <c r="I370" s="2">
        <v>1.0822000000000001</v>
      </c>
      <c r="J370" s="2">
        <v>9919</v>
      </c>
      <c r="K370" s="2">
        <v>10069</v>
      </c>
      <c r="L370" s="2">
        <v>10367</v>
      </c>
      <c r="M370" s="2">
        <v>12015</v>
      </c>
      <c r="N370" s="2">
        <v>1.1040000000000001</v>
      </c>
      <c r="O370" s="2">
        <v>1.026</v>
      </c>
      <c r="P370" s="2">
        <v>10951</v>
      </c>
      <c r="Q370" s="2">
        <v>12327</v>
      </c>
      <c r="R370" s="2">
        <v>146.6</v>
      </c>
      <c r="S370" s="2">
        <v>114.51</v>
      </c>
      <c r="T370" s="2">
        <v>75.13</v>
      </c>
      <c r="U370" s="2">
        <v>0</v>
      </c>
      <c r="V370" s="2">
        <v>336.24</v>
      </c>
      <c r="W370" s="2">
        <v>146.6</v>
      </c>
      <c r="X370" s="2">
        <v>114.51</v>
      </c>
      <c r="Y370" s="2">
        <v>75.13</v>
      </c>
      <c r="Z370" s="2">
        <v>0</v>
      </c>
      <c r="AA370" s="2">
        <v>336.24</v>
      </c>
      <c r="AB370" s="2">
        <v>1605417</v>
      </c>
      <c r="AC370" s="2">
        <v>1153001</v>
      </c>
      <c r="AD370" s="2">
        <v>778873</v>
      </c>
      <c r="AE370" s="2">
        <v>0</v>
      </c>
      <c r="AF370" s="2">
        <v>3537291</v>
      </c>
      <c r="AG370" s="2">
        <v>0.82989999999999997</v>
      </c>
      <c r="AH370" s="2">
        <v>0.2</v>
      </c>
      <c r="AI370" s="2">
        <v>266467</v>
      </c>
      <c r="AJ370" s="2">
        <v>191375</v>
      </c>
      <c r="AK370" s="2">
        <v>129277</v>
      </c>
      <c r="AL370" s="2">
        <v>0</v>
      </c>
      <c r="AM370" s="2">
        <v>587119</v>
      </c>
      <c r="AN370" s="2">
        <v>0.82989999999999997</v>
      </c>
      <c r="AO370" s="2">
        <v>0.27989999999999998</v>
      </c>
      <c r="AP370" s="2">
        <v>0.65</v>
      </c>
      <c r="AQ370" s="2">
        <v>292081</v>
      </c>
      <c r="AR370" s="2">
        <v>209771</v>
      </c>
      <c r="AS370" s="2">
        <v>141704</v>
      </c>
      <c r="AT370" s="2">
        <v>0</v>
      </c>
      <c r="AU370" s="2">
        <v>643556</v>
      </c>
      <c r="AV370" s="2">
        <v>4767966</v>
      </c>
      <c r="AW370" s="2">
        <v>0</v>
      </c>
      <c r="AX370" s="2">
        <v>0</v>
      </c>
      <c r="AY370" s="2">
        <v>73014</v>
      </c>
      <c r="AZ370" s="2">
        <v>79016</v>
      </c>
      <c r="BA370" s="2">
        <v>0</v>
      </c>
      <c r="BB370" s="2">
        <v>0</v>
      </c>
      <c r="BC370" s="2">
        <v>0</v>
      </c>
      <c r="BD370" s="2">
        <v>2813</v>
      </c>
      <c r="BE370" s="2">
        <v>3044</v>
      </c>
      <c r="BF370" s="2">
        <v>7.63</v>
      </c>
      <c r="BG370" s="2">
        <v>23226</v>
      </c>
      <c r="BH370" s="2">
        <v>102242</v>
      </c>
      <c r="BI370" s="2">
        <v>4870208</v>
      </c>
      <c r="BJ370" s="2">
        <v>0</v>
      </c>
      <c r="BK370" s="2">
        <v>4870208</v>
      </c>
      <c r="BL370" s="2">
        <v>1004672</v>
      </c>
      <c r="BM370" s="2">
        <v>3865536</v>
      </c>
      <c r="BN370" s="2">
        <v>1102615</v>
      </c>
      <c r="BO370" s="2">
        <v>2762921</v>
      </c>
      <c r="BP370" s="2">
        <v>5028.72</v>
      </c>
      <c r="BQ370" s="2">
        <v>336.24</v>
      </c>
      <c r="BR370" s="2">
        <v>1690857</v>
      </c>
      <c r="BS370" s="2">
        <v>0</v>
      </c>
      <c r="BT370" s="2">
        <v>0</v>
      </c>
      <c r="BU370" s="2">
        <v>1004672</v>
      </c>
      <c r="BV370" s="2">
        <v>1102615</v>
      </c>
      <c r="BW370" s="2">
        <v>0</v>
      </c>
      <c r="BX370" s="2">
        <v>561313</v>
      </c>
      <c r="BY370" s="2">
        <v>561313</v>
      </c>
      <c r="BZ370" s="2">
        <v>0</v>
      </c>
      <c r="CA370" s="2">
        <v>2762921</v>
      </c>
      <c r="CB370" s="2" t="b">
        <v>0</v>
      </c>
      <c r="CC370" s="2">
        <v>0</v>
      </c>
      <c r="CD370" s="2">
        <v>14761.02</v>
      </c>
      <c r="CE370" s="2">
        <v>13572.16</v>
      </c>
      <c r="CF370" s="2">
        <v>13973.83</v>
      </c>
      <c r="CG370" s="2">
        <v>16615.75</v>
      </c>
      <c r="CH370" s="4">
        <v>45327.530162037037</v>
      </c>
      <c r="CI370" s="4">
        <v>73415</v>
      </c>
    </row>
    <row r="371" spans="1:87" x14ac:dyDescent="0.35">
      <c r="A371" s="5">
        <v>440</v>
      </c>
      <c r="B371" s="3" t="s">
        <v>747</v>
      </c>
      <c r="C371" s="3" t="s">
        <v>758</v>
      </c>
      <c r="D371" s="2" t="s">
        <v>759</v>
      </c>
      <c r="E371" s="2">
        <v>9166</v>
      </c>
      <c r="F371" s="2">
        <v>9304</v>
      </c>
      <c r="G371" s="2">
        <v>9580</v>
      </c>
      <c r="H371" s="2">
        <v>11102</v>
      </c>
      <c r="I371" s="2">
        <v>1.0822000000000001</v>
      </c>
      <c r="J371" s="2">
        <v>9919</v>
      </c>
      <c r="K371" s="2">
        <v>10069</v>
      </c>
      <c r="L371" s="2">
        <v>10367</v>
      </c>
      <c r="M371" s="2">
        <v>12015</v>
      </c>
      <c r="N371" s="2">
        <v>1.1040000000000001</v>
      </c>
      <c r="O371" s="2">
        <v>1.026</v>
      </c>
      <c r="P371" s="2">
        <v>10951</v>
      </c>
      <c r="Q371" s="2">
        <v>12327</v>
      </c>
      <c r="R371" s="2">
        <v>0</v>
      </c>
      <c r="S371" s="2">
        <v>0</v>
      </c>
      <c r="T371" s="2">
        <v>0</v>
      </c>
      <c r="U371" s="2">
        <v>496.62</v>
      </c>
      <c r="V371" s="2">
        <v>496.62</v>
      </c>
      <c r="W371" s="2">
        <v>0</v>
      </c>
      <c r="X371" s="2">
        <v>0</v>
      </c>
      <c r="Y371" s="2">
        <v>0</v>
      </c>
      <c r="Z371" s="2">
        <v>496.62</v>
      </c>
      <c r="AA371" s="2">
        <v>496.62</v>
      </c>
      <c r="AB371" s="2">
        <v>0</v>
      </c>
      <c r="AC371" s="2">
        <v>0</v>
      </c>
      <c r="AD371" s="2">
        <v>0</v>
      </c>
      <c r="AE371" s="2">
        <v>6121835</v>
      </c>
      <c r="AF371" s="2">
        <v>6121835</v>
      </c>
      <c r="AG371" s="2">
        <v>0.85409999999999997</v>
      </c>
      <c r="AH371" s="2">
        <v>0.2</v>
      </c>
      <c r="AI371" s="2">
        <v>0</v>
      </c>
      <c r="AJ371" s="2">
        <v>0</v>
      </c>
      <c r="AK371" s="2">
        <v>0</v>
      </c>
      <c r="AL371" s="2">
        <v>1045732</v>
      </c>
      <c r="AM371" s="2">
        <v>1045732</v>
      </c>
      <c r="AN371" s="2">
        <v>0.85409999999999997</v>
      </c>
      <c r="AO371" s="2">
        <v>0.30409999999999998</v>
      </c>
      <c r="AP371" s="2">
        <v>0.65</v>
      </c>
      <c r="AQ371" s="2">
        <v>0</v>
      </c>
      <c r="AR371" s="2">
        <v>0</v>
      </c>
      <c r="AS371" s="2">
        <v>0</v>
      </c>
      <c r="AT371" s="2">
        <v>1210072</v>
      </c>
      <c r="AU371" s="2">
        <v>1210072</v>
      </c>
      <c r="AV371" s="2">
        <v>8377639</v>
      </c>
      <c r="AW371" s="2">
        <v>0</v>
      </c>
      <c r="AX371" s="2">
        <v>0</v>
      </c>
      <c r="AY371" s="2">
        <v>130063</v>
      </c>
      <c r="AZ371" s="2">
        <v>140754</v>
      </c>
      <c r="BA371" s="2">
        <v>0</v>
      </c>
      <c r="BB371" s="2">
        <v>0</v>
      </c>
      <c r="BC371" s="2">
        <v>0</v>
      </c>
      <c r="BD371" s="2">
        <v>2813</v>
      </c>
      <c r="BE371" s="2">
        <v>3044</v>
      </c>
      <c r="BF371" s="2">
        <v>0</v>
      </c>
      <c r="BG371" s="2">
        <v>0</v>
      </c>
      <c r="BH371" s="2">
        <v>140754</v>
      </c>
      <c r="BI371" s="2">
        <v>8518393</v>
      </c>
      <c r="BJ371" s="2">
        <v>0</v>
      </c>
      <c r="BK371" s="2">
        <v>8518393</v>
      </c>
      <c r="BL371" s="2">
        <v>2186552</v>
      </c>
      <c r="BM371" s="2">
        <v>6331841</v>
      </c>
      <c r="BN371" s="2">
        <v>2058218</v>
      </c>
      <c r="BO371" s="2">
        <v>4273623</v>
      </c>
      <c r="BP371" s="2">
        <v>6391.09</v>
      </c>
      <c r="BQ371" s="2">
        <v>496.62</v>
      </c>
      <c r="BR371" s="2">
        <v>3173943</v>
      </c>
      <c r="BS371" s="2">
        <v>0</v>
      </c>
      <c r="BT371" s="2">
        <v>0</v>
      </c>
      <c r="BU371" s="2">
        <v>2186552</v>
      </c>
      <c r="BV371" s="2">
        <v>2058218</v>
      </c>
      <c r="BW371" s="2">
        <v>0</v>
      </c>
      <c r="BX371" s="2">
        <v>597260</v>
      </c>
      <c r="BY371" s="2">
        <v>597260</v>
      </c>
      <c r="BZ371" s="2">
        <v>0</v>
      </c>
      <c r="CA371" s="2">
        <v>4273623</v>
      </c>
      <c r="CB371" s="2" t="b">
        <v>0</v>
      </c>
      <c r="CC371" s="2">
        <v>0</v>
      </c>
      <c r="CD371" s="2">
        <v>14986.28</v>
      </c>
      <c r="CE371" s="2">
        <v>13779.28</v>
      </c>
      <c r="CF371" s="2">
        <v>14187.08</v>
      </c>
      <c r="CG371" s="2">
        <v>16869.310000000001</v>
      </c>
      <c r="CH371" s="4">
        <v>45327.530173611114</v>
      </c>
      <c r="CI371" s="4">
        <v>73415</v>
      </c>
    </row>
    <row r="372" spans="1:87" x14ac:dyDescent="0.35">
      <c r="A372" s="5">
        <v>441</v>
      </c>
      <c r="B372" s="3" t="s">
        <v>747</v>
      </c>
      <c r="C372" s="3" t="s">
        <v>760</v>
      </c>
      <c r="D372" s="2" t="s">
        <v>761</v>
      </c>
      <c r="E372" s="2">
        <v>9166</v>
      </c>
      <c r="F372" s="2">
        <v>9304</v>
      </c>
      <c r="G372" s="2">
        <v>9580</v>
      </c>
      <c r="H372" s="2">
        <v>11102</v>
      </c>
      <c r="I372" s="2">
        <v>1.0822000000000001</v>
      </c>
      <c r="J372" s="2">
        <v>9919</v>
      </c>
      <c r="K372" s="2">
        <v>10069</v>
      </c>
      <c r="L372" s="2">
        <v>10367</v>
      </c>
      <c r="M372" s="2">
        <v>12015</v>
      </c>
      <c r="N372" s="2">
        <v>1.1040000000000001</v>
      </c>
      <c r="O372" s="2">
        <v>1.026</v>
      </c>
      <c r="P372" s="2">
        <v>10951</v>
      </c>
      <c r="Q372" s="2">
        <v>12327</v>
      </c>
      <c r="R372" s="2">
        <v>1108.07</v>
      </c>
      <c r="S372" s="2">
        <v>812.35</v>
      </c>
      <c r="T372" s="2">
        <v>552.55999999999995</v>
      </c>
      <c r="U372" s="2">
        <v>0</v>
      </c>
      <c r="V372" s="2">
        <v>2472.98</v>
      </c>
      <c r="W372" s="2">
        <v>1108.07</v>
      </c>
      <c r="X372" s="2">
        <v>812.35</v>
      </c>
      <c r="Y372" s="2">
        <v>552.55999999999995</v>
      </c>
      <c r="Z372" s="2">
        <v>0</v>
      </c>
      <c r="AA372" s="2">
        <v>2472.98</v>
      </c>
      <c r="AB372" s="2">
        <v>12134475</v>
      </c>
      <c r="AC372" s="2">
        <v>8179552</v>
      </c>
      <c r="AD372" s="2">
        <v>5728390</v>
      </c>
      <c r="AE372" s="2">
        <v>0</v>
      </c>
      <c r="AF372" s="2">
        <v>26042417</v>
      </c>
      <c r="AG372" s="2">
        <v>0.83560000000000001</v>
      </c>
      <c r="AH372" s="2">
        <v>0.2</v>
      </c>
      <c r="AI372" s="2">
        <v>2027913</v>
      </c>
      <c r="AJ372" s="2">
        <v>1366967</v>
      </c>
      <c r="AK372" s="2">
        <v>957328</v>
      </c>
      <c r="AL372" s="2">
        <v>0</v>
      </c>
      <c r="AM372" s="2">
        <v>4352208</v>
      </c>
      <c r="AN372" s="2">
        <v>0.83560000000000001</v>
      </c>
      <c r="AO372" s="2">
        <v>0.28560000000000002</v>
      </c>
      <c r="AP372" s="2">
        <v>0.65</v>
      </c>
      <c r="AQ372" s="2">
        <v>2252644</v>
      </c>
      <c r="AR372" s="2">
        <v>1518452</v>
      </c>
      <c r="AS372" s="2">
        <v>1063418</v>
      </c>
      <c r="AT372" s="2">
        <v>0</v>
      </c>
      <c r="AU372" s="2">
        <v>4834514</v>
      </c>
      <c r="AV372" s="2">
        <v>35229139</v>
      </c>
      <c r="AW372" s="2">
        <v>0</v>
      </c>
      <c r="AX372" s="2">
        <v>0</v>
      </c>
      <c r="AY372" s="2">
        <v>370175</v>
      </c>
      <c r="AZ372" s="2">
        <v>400603</v>
      </c>
      <c r="BA372" s="2">
        <v>0</v>
      </c>
      <c r="BB372" s="2">
        <v>0</v>
      </c>
      <c r="BC372" s="2">
        <v>0</v>
      </c>
      <c r="BD372" s="2">
        <v>2813</v>
      </c>
      <c r="BE372" s="2">
        <v>3044</v>
      </c>
      <c r="BF372" s="2">
        <v>112.59</v>
      </c>
      <c r="BG372" s="2">
        <v>342724</v>
      </c>
      <c r="BH372" s="2">
        <v>743327</v>
      </c>
      <c r="BI372" s="2">
        <v>35972466</v>
      </c>
      <c r="BJ372" s="2">
        <v>0</v>
      </c>
      <c r="BK372" s="2">
        <v>35972466</v>
      </c>
      <c r="BL372" s="2">
        <v>4333093</v>
      </c>
      <c r="BM372" s="2">
        <v>31639373</v>
      </c>
      <c r="BN372" s="2">
        <v>8158753</v>
      </c>
      <c r="BO372" s="2">
        <v>23480620</v>
      </c>
      <c r="BP372" s="2">
        <v>5059.25</v>
      </c>
      <c r="BQ372" s="2">
        <v>2472.98</v>
      </c>
      <c r="BR372" s="2">
        <v>12511424</v>
      </c>
      <c r="BS372" s="2">
        <v>0</v>
      </c>
      <c r="BT372" s="2">
        <v>0</v>
      </c>
      <c r="BU372" s="2">
        <v>4333093</v>
      </c>
      <c r="BV372" s="2">
        <v>8158753</v>
      </c>
      <c r="BW372" s="2">
        <v>19578</v>
      </c>
      <c r="BX372" s="2">
        <v>3006049</v>
      </c>
      <c r="BY372" s="2">
        <v>3025627</v>
      </c>
      <c r="BZ372" s="2">
        <v>0</v>
      </c>
      <c r="CA372" s="2">
        <v>23480620</v>
      </c>
      <c r="CB372" s="2" t="b">
        <v>0</v>
      </c>
      <c r="CC372" s="2">
        <v>0</v>
      </c>
      <c r="CD372" s="2">
        <v>14814.07</v>
      </c>
      <c r="CE372" s="2">
        <v>13620.94</v>
      </c>
      <c r="CF372" s="2">
        <v>14024.06</v>
      </c>
      <c r="CG372" s="2">
        <v>16675.47</v>
      </c>
      <c r="CH372" s="4">
        <v>45327.530185185184</v>
      </c>
      <c r="CI372" s="4">
        <v>73415</v>
      </c>
    </row>
    <row r="373" spans="1:87" x14ac:dyDescent="0.35">
      <c r="A373" s="5">
        <v>442</v>
      </c>
      <c r="B373" s="3" t="s">
        <v>747</v>
      </c>
      <c r="C373" s="3" t="s">
        <v>762</v>
      </c>
      <c r="D373" s="2" t="s">
        <v>763</v>
      </c>
      <c r="E373" s="2">
        <v>9166</v>
      </c>
      <c r="F373" s="2">
        <v>9304</v>
      </c>
      <c r="G373" s="2">
        <v>9580</v>
      </c>
      <c r="H373" s="2">
        <v>11102</v>
      </c>
      <c r="I373" s="2">
        <v>1.0822000000000001</v>
      </c>
      <c r="J373" s="2">
        <v>9919</v>
      </c>
      <c r="K373" s="2">
        <v>10069</v>
      </c>
      <c r="L373" s="2">
        <v>10367</v>
      </c>
      <c r="M373" s="2">
        <v>12015</v>
      </c>
      <c r="N373" s="2">
        <v>1.1040000000000001</v>
      </c>
      <c r="O373" s="2">
        <v>1.026</v>
      </c>
      <c r="P373" s="2">
        <v>10951</v>
      </c>
      <c r="Q373" s="2">
        <v>12327</v>
      </c>
      <c r="R373" s="2">
        <v>3029.02</v>
      </c>
      <c r="S373" s="2">
        <v>2389.6799999999998</v>
      </c>
      <c r="T373" s="2">
        <v>1643.77</v>
      </c>
      <c r="U373" s="2">
        <v>3466.26</v>
      </c>
      <c r="V373" s="2">
        <v>10528.73</v>
      </c>
      <c r="W373" s="2">
        <v>3029.02</v>
      </c>
      <c r="X373" s="2">
        <v>2389.6799999999998</v>
      </c>
      <c r="Y373" s="2">
        <v>1643.77</v>
      </c>
      <c r="Z373" s="2">
        <v>3466.26</v>
      </c>
      <c r="AA373" s="2">
        <v>10528.73</v>
      </c>
      <c r="AB373" s="2">
        <v>33170798</v>
      </c>
      <c r="AC373" s="2">
        <v>24061688</v>
      </c>
      <c r="AD373" s="2">
        <v>17040964</v>
      </c>
      <c r="AE373" s="2">
        <v>42728587</v>
      </c>
      <c r="AF373" s="2">
        <v>117002037</v>
      </c>
      <c r="AG373" s="2">
        <v>0.79069999999999996</v>
      </c>
      <c r="AH373" s="2">
        <v>0.2</v>
      </c>
      <c r="AI373" s="2">
        <v>5245630</v>
      </c>
      <c r="AJ373" s="2">
        <v>3805115</v>
      </c>
      <c r="AK373" s="2">
        <v>2694858</v>
      </c>
      <c r="AL373" s="2">
        <v>6757099</v>
      </c>
      <c r="AM373" s="2">
        <v>18502702</v>
      </c>
      <c r="AN373" s="2">
        <v>0.79069999999999996</v>
      </c>
      <c r="AO373" s="2">
        <v>0.2407</v>
      </c>
      <c r="AP373" s="2">
        <v>0.65</v>
      </c>
      <c r="AQ373" s="2">
        <v>5189737</v>
      </c>
      <c r="AR373" s="2">
        <v>3764571</v>
      </c>
      <c r="AS373" s="2">
        <v>2666144</v>
      </c>
      <c r="AT373" s="2">
        <v>6685101</v>
      </c>
      <c r="AU373" s="2">
        <v>18305553</v>
      </c>
      <c r="AV373" s="2">
        <v>153810292</v>
      </c>
      <c r="AW373" s="2">
        <v>0</v>
      </c>
      <c r="AX373" s="2">
        <v>19737</v>
      </c>
      <c r="AY373" s="2">
        <v>797763</v>
      </c>
      <c r="AZ373" s="2">
        <v>863339</v>
      </c>
      <c r="BA373" s="2">
        <v>0</v>
      </c>
      <c r="BB373" s="2">
        <v>0</v>
      </c>
      <c r="BC373" s="2">
        <v>0</v>
      </c>
      <c r="BD373" s="2">
        <v>2813</v>
      </c>
      <c r="BE373" s="2">
        <v>3044</v>
      </c>
      <c r="BF373" s="2">
        <v>122.53</v>
      </c>
      <c r="BG373" s="2">
        <v>372981</v>
      </c>
      <c r="BH373" s="2">
        <v>1256057</v>
      </c>
      <c r="BI373" s="2">
        <v>155066349</v>
      </c>
      <c r="BJ373" s="2">
        <v>0</v>
      </c>
      <c r="BK373" s="2">
        <v>155066349</v>
      </c>
      <c r="BL373" s="2">
        <v>19622076</v>
      </c>
      <c r="BM373" s="2">
        <v>135444273</v>
      </c>
      <c r="BN373" s="2">
        <v>36448932</v>
      </c>
      <c r="BO373" s="2">
        <v>98995341</v>
      </c>
      <c r="BP373" s="2">
        <v>5308.75</v>
      </c>
      <c r="BQ373" s="2">
        <v>10528.73</v>
      </c>
      <c r="BR373" s="2">
        <v>55894395</v>
      </c>
      <c r="BS373" s="2">
        <v>0</v>
      </c>
      <c r="BT373" s="2">
        <v>0</v>
      </c>
      <c r="BU373" s="2">
        <v>19622076</v>
      </c>
      <c r="BV373" s="2">
        <v>36448932</v>
      </c>
      <c r="BW373" s="2">
        <v>0</v>
      </c>
      <c r="BX373" s="2">
        <v>6912280</v>
      </c>
      <c r="BY373" s="2">
        <v>6912280</v>
      </c>
      <c r="BZ373" s="2">
        <v>0</v>
      </c>
      <c r="CA373" s="2">
        <v>98995341</v>
      </c>
      <c r="CB373" s="2" t="b">
        <v>0</v>
      </c>
      <c r="CC373" s="2">
        <v>0</v>
      </c>
      <c r="CD373" s="2">
        <v>14396.13</v>
      </c>
      <c r="CE373" s="2">
        <v>13236.66</v>
      </c>
      <c r="CF373" s="2">
        <v>13628.41</v>
      </c>
      <c r="CG373" s="2">
        <v>16205.01</v>
      </c>
      <c r="CH373" s="4">
        <v>45327.530185185184</v>
      </c>
      <c r="CI373" s="4">
        <v>73415</v>
      </c>
    </row>
    <row r="374" spans="1:87" x14ac:dyDescent="0.35">
      <c r="A374" s="5">
        <v>443</v>
      </c>
      <c r="B374" s="3" t="s">
        <v>747</v>
      </c>
      <c r="C374" s="3" t="s">
        <v>764</v>
      </c>
      <c r="D374" s="2" t="s">
        <v>765</v>
      </c>
      <c r="E374" s="2">
        <v>9166</v>
      </c>
      <c r="F374" s="2">
        <v>9304</v>
      </c>
      <c r="G374" s="2">
        <v>9580</v>
      </c>
      <c r="H374" s="2">
        <v>11102</v>
      </c>
      <c r="I374" s="2">
        <v>1.0822000000000001</v>
      </c>
      <c r="J374" s="2">
        <v>9919</v>
      </c>
      <c r="K374" s="2">
        <v>10069</v>
      </c>
      <c r="L374" s="2">
        <v>10367</v>
      </c>
      <c r="M374" s="2">
        <v>12015</v>
      </c>
      <c r="N374" s="2">
        <v>1.1040000000000001</v>
      </c>
      <c r="O374" s="2">
        <v>1.026</v>
      </c>
      <c r="P374" s="2">
        <v>10951</v>
      </c>
      <c r="Q374" s="2">
        <v>12327</v>
      </c>
      <c r="R374" s="2">
        <v>368.3</v>
      </c>
      <c r="S374" s="2">
        <v>315.37</v>
      </c>
      <c r="T374" s="2">
        <v>208.91</v>
      </c>
      <c r="U374" s="2">
        <v>0</v>
      </c>
      <c r="V374" s="2">
        <v>892.58</v>
      </c>
      <c r="W374" s="2">
        <v>368.3</v>
      </c>
      <c r="X374" s="2">
        <v>315.37</v>
      </c>
      <c r="Y374" s="2">
        <v>208.91</v>
      </c>
      <c r="Z374" s="2">
        <v>0</v>
      </c>
      <c r="AA374" s="2">
        <v>892.58</v>
      </c>
      <c r="AB374" s="2">
        <v>4033253</v>
      </c>
      <c r="AC374" s="2">
        <v>3175461</v>
      </c>
      <c r="AD374" s="2">
        <v>2165770</v>
      </c>
      <c r="AE374" s="2">
        <v>0</v>
      </c>
      <c r="AF374" s="2">
        <v>9374484</v>
      </c>
      <c r="AG374" s="2">
        <v>0.4012</v>
      </c>
      <c r="AH374" s="2">
        <v>0.2</v>
      </c>
      <c r="AI374" s="2">
        <v>323628</v>
      </c>
      <c r="AJ374" s="2">
        <v>254799</v>
      </c>
      <c r="AK374" s="2">
        <v>173781</v>
      </c>
      <c r="AL374" s="2">
        <v>0</v>
      </c>
      <c r="AM374" s="2">
        <v>752208</v>
      </c>
      <c r="AN374" s="2">
        <v>0.4012</v>
      </c>
      <c r="AO374" s="2">
        <v>0</v>
      </c>
      <c r="AP374" s="2">
        <v>0.65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10126692</v>
      </c>
      <c r="AW374" s="2">
        <v>0</v>
      </c>
      <c r="AX374" s="2">
        <v>550</v>
      </c>
      <c r="AY374" s="2">
        <v>196686</v>
      </c>
      <c r="AZ374" s="2">
        <v>212854</v>
      </c>
      <c r="BA374" s="2">
        <v>151699</v>
      </c>
      <c r="BB374" s="2">
        <v>164169</v>
      </c>
      <c r="BC374" s="2">
        <v>0</v>
      </c>
      <c r="BD374" s="2">
        <v>2813</v>
      </c>
      <c r="BE374" s="2">
        <v>3044</v>
      </c>
      <c r="BF374" s="2">
        <v>32.21</v>
      </c>
      <c r="BG374" s="2">
        <v>98047</v>
      </c>
      <c r="BH374" s="2">
        <v>475620</v>
      </c>
      <c r="BI374" s="2">
        <v>10602312</v>
      </c>
      <c r="BJ374" s="2">
        <v>0</v>
      </c>
      <c r="BK374" s="2">
        <v>10602312</v>
      </c>
      <c r="BL374" s="2">
        <v>2465637</v>
      </c>
      <c r="BM374" s="2">
        <v>8136675</v>
      </c>
      <c r="BN374" s="2">
        <v>2940485</v>
      </c>
      <c r="BO374" s="2">
        <v>5196190</v>
      </c>
      <c r="BP374" s="2">
        <v>5051.92</v>
      </c>
      <c r="BQ374" s="2">
        <v>892.58</v>
      </c>
      <c r="BR374" s="2">
        <v>4509243</v>
      </c>
      <c r="BS374" s="2">
        <v>0</v>
      </c>
      <c r="BT374" s="2">
        <v>0</v>
      </c>
      <c r="BU374" s="2">
        <v>2465637</v>
      </c>
      <c r="BV374" s="2">
        <v>2940485</v>
      </c>
      <c r="BW374" s="2">
        <v>0</v>
      </c>
      <c r="BX374" s="2">
        <v>926226</v>
      </c>
      <c r="BY374" s="2">
        <v>926226</v>
      </c>
      <c r="BZ374" s="2">
        <v>0</v>
      </c>
      <c r="CA374" s="2">
        <v>5196190</v>
      </c>
      <c r="CB374" s="2" t="b">
        <v>0</v>
      </c>
      <c r="CC374" s="2">
        <v>0</v>
      </c>
      <c r="CD374" s="2">
        <v>11829.71</v>
      </c>
      <c r="CE374" s="2">
        <v>10876.94</v>
      </c>
      <c r="CF374" s="2">
        <v>11198.85</v>
      </c>
      <c r="CG374" s="2">
        <v>13316.12</v>
      </c>
      <c r="CH374" s="4">
        <v>45327.530219907407</v>
      </c>
      <c r="CI374" s="4">
        <v>73415</v>
      </c>
    </row>
    <row r="375" spans="1:87" x14ac:dyDescent="0.35">
      <c r="A375" s="5">
        <v>444</v>
      </c>
      <c r="B375" s="3" t="s">
        <v>747</v>
      </c>
      <c r="C375" s="3" t="s">
        <v>766</v>
      </c>
      <c r="D375" s="2" t="s">
        <v>767</v>
      </c>
      <c r="E375" s="2">
        <v>9166</v>
      </c>
      <c r="F375" s="2">
        <v>9304</v>
      </c>
      <c r="G375" s="2">
        <v>9580</v>
      </c>
      <c r="H375" s="2">
        <v>11102</v>
      </c>
      <c r="I375" s="2">
        <v>1.0822000000000001</v>
      </c>
      <c r="J375" s="2">
        <v>9919</v>
      </c>
      <c r="K375" s="2">
        <v>10069</v>
      </c>
      <c r="L375" s="2">
        <v>10367</v>
      </c>
      <c r="M375" s="2">
        <v>12015</v>
      </c>
      <c r="N375" s="2">
        <v>1.1040000000000001</v>
      </c>
      <c r="O375" s="2">
        <v>1.026</v>
      </c>
      <c r="P375" s="2">
        <v>10951</v>
      </c>
      <c r="Q375" s="2">
        <v>12327</v>
      </c>
      <c r="R375" s="2">
        <v>4758.93</v>
      </c>
      <c r="S375" s="2">
        <v>3505.94</v>
      </c>
      <c r="T375" s="2">
        <v>2282</v>
      </c>
      <c r="U375" s="2">
        <v>0</v>
      </c>
      <c r="V375" s="2">
        <v>10546.87</v>
      </c>
      <c r="W375" s="2">
        <v>4758.93</v>
      </c>
      <c r="X375" s="2">
        <v>3505.94</v>
      </c>
      <c r="Y375" s="2">
        <v>2282</v>
      </c>
      <c r="Z375" s="2">
        <v>0</v>
      </c>
      <c r="AA375" s="2">
        <v>10546.87</v>
      </c>
      <c r="AB375" s="2">
        <v>52115042</v>
      </c>
      <c r="AC375" s="2">
        <v>35301310</v>
      </c>
      <c r="AD375" s="2">
        <v>23657494</v>
      </c>
      <c r="AE375" s="2">
        <v>0</v>
      </c>
      <c r="AF375" s="2">
        <v>111073846</v>
      </c>
      <c r="AG375" s="2">
        <v>0.82030000000000003</v>
      </c>
      <c r="AH375" s="2">
        <v>0.2</v>
      </c>
      <c r="AI375" s="2">
        <v>8549994</v>
      </c>
      <c r="AJ375" s="2">
        <v>5791533</v>
      </c>
      <c r="AK375" s="2">
        <v>3881248</v>
      </c>
      <c r="AL375" s="2">
        <v>0</v>
      </c>
      <c r="AM375" s="2">
        <v>18222775</v>
      </c>
      <c r="AN375" s="2">
        <v>0.82030000000000003</v>
      </c>
      <c r="AO375" s="2">
        <v>0.27029999999999998</v>
      </c>
      <c r="AP375" s="2">
        <v>0.65</v>
      </c>
      <c r="AQ375" s="2">
        <v>9156352</v>
      </c>
      <c r="AR375" s="2">
        <v>6202264</v>
      </c>
      <c r="AS375" s="2">
        <v>4156503</v>
      </c>
      <c r="AT375" s="2">
        <v>0</v>
      </c>
      <c r="AU375" s="2">
        <v>19515119</v>
      </c>
      <c r="AV375" s="2">
        <v>148811740</v>
      </c>
      <c r="AW375" s="2">
        <v>0</v>
      </c>
      <c r="AX375" s="2">
        <v>168454</v>
      </c>
      <c r="AY375" s="2">
        <v>1239434</v>
      </c>
      <c r="AZ375" s="2">
        <v>1341315</v>
      </c>
      <c r="BA375" s="2">
        <v>0</v>
      </c>
      <c r="BB375" s="2">
        <v>0</v>
      </c>
      <c r="BC375" s="2">
        <v>0</v>
      </c>
      <c r="BD375" s="2">
        <v>2813</v>
      </c>
      <c r="BE375" s="2">
        <v>3044</v>
      </c>
      <c r="BF375" s="2">
        <v>351.79</v>
      </c>
      <c r="BG375" s="2">
        <v>1070849</v>
      </c>
      <c r="BH375" s="2">
        <v>2580618</v>
      </c>
      <c r="BI375" s="2">
        <v>151392358</v>
      </c>
      <c r="BJ375" s="2">
        <v>0</v>
      </c>
      <c r="BK375" s="2">
        <v>151392358</v>
      </c>
      <c r="BL375" s="2">
        <v>15852929</v>
      </c>
      <c r="BM375" s="2">
        <v>135539429</v>
      </c>
      <c r="BN375" s="2">
        <v>34608915</v>
      </c>
      <c r="BO375" s="2">
        <v>100930514</v>
      </c>
      <c r="BP375" s="2">
        <v>5032.08</v>
      </c>
      <c r="BQ375" s="2">
        <v>10546.87</v>
      </c>
      <c r="BR375" s="2">
        <v>53072694</v>
      </c>
      <c r="BS375" s="2">
        <v>0</v>
      </c>
      <c r="BT375" s="2">
        <v>0</v>
      </c>
      <c r="BU375" s="2">
        <v>15852929</v>
      </c>
      <c r="BV375" s="2">
        <v>34608915</v>
      </c>
      <c r="BW375" s="2">
        <v>2610850</v>
      </c>
      <c r="BX375" s="2">
        <v>10382488</v>
      </c>
      <c r="BY375" s="2">
        <v>12993338</v>
      </c>
      <c r="BZ375" s="2">
        <v>0</v>
      </c>
      <c r="CA375" s="2">
        <v>100930514</v>
      </c>
      <c r="CB375" s="2" t="b">
        <v>0</v>
      </c>
      <c r="CC375" s="2">
        <v>0</v>
      </c>
      <c r="CD375" s="2">
        <v>14671.66</v>
      </c>
      <c r="CE375" s="2">
        <v>13489.99</v>
      </c>
      <c r="CF375" s="2">
        <v>13889.24</v>
      </c>
      <c r="CG375" s="2">
        <v>16515.16</v>
      </c>
      <c r="CH375" s="4">
        <v>45327.530219907407</v>
      </c>
      <c r="CI375" s="4">
        <v>73415</v>
      </c>
    </row>
    <row r="376" spans="1:87" x14ac:dyDescent="0.35">
      <c r="A376" s="5">
        <v>445</v>
      </c>
      <c r="B376" s="3" t="s">
        <v>747</v>
      </c>
      <c r="C376" s="3" t="s">
        <v>768</v>
      </c>
      <c r="D376" s="2" t="s">
        <v>769</v>
      </c>
      <c r="E376" s="2">
        <v>9166</v>
      </c>
      <c r="F376" s="2">
        <v>9304</v>
      </c>
      <c r="G376" s="2">
        <v>9580</v>
      </c>
      <c r="H376" s="2">
        <v>11102</v>
      </c>
      <c r="I376" s="2">
        <v>1.0822000000000001</v>
      </c>
      <c r="J376" s="2">
        <v>9919</v>
      </c>
      <c r="K376" s="2">
        <v>10069</v>
      </c>
      <c r="L376" s="2">
        <v>10367</v>
      </c>
      <c r="M376" s="2">
        <v>12015</v>
      </c>
      <c r="N376" s="2">
        <v>1.1040000000000001</v>
      </c>
      <c r="O376" s="2">
        <v>1.026</v>
      </c>
      <c r="P376" s="2">
        <v>10951</v>
      </c>
      <c r="Q376" s="2">
        <v>12327</v>
      </c>
      <c r="R376" s="2">
        <v>0</v>
      </c>
      <c r="S376" s="2">
        <v>0</v>
      </c>
      <c r="T376" s="2">
        <v>0</v>
      </c>
      <c r="U376" s="2">
        <v>10722.05</v>
      </c>
      <c r="V376" s="2">
        <v>10722.05</v>
      </c>
      <c r="W376" s="2">
        <v>0</v>
      </c>
      <c r="X376" s="2">
        <v>0</v>
      </c>
      <c r="Y376" s="2">
        <v>0</v>
      </c>
      <c r="Z376" s="2">
        <v>10722.05</v>
      </c>
      <c r="AA376" s="2">
        <v>10722.05</v>
      </c>
      <c r="AB376" s="2">
        <v>0</v>
      </c>
      <c r="AC376" s="2">
        <v>0</v>
      </c>
      <c r="AD376" s="2">
        <v>0</v>
      </c>
      <c r="AE376" s="2">
        <v>132170710</v>
      </c>
      <c r="AF376" s="2">
        <v>132170710</v>
      </c>
      <c r="AG376" s="2">
        <v>0.79300000000000004</v>
      </c>
      <c r="AH376" s="2">
        <v>0.2</v>
      </c>
      <c r="AI376" s="2">
        <v>0</v>
      </c>
      <c r="AJ376" s="2">
        <v>0</v>
      </c>
      <c r="AK376" s="2">
        <v>0</v>
      </c>
      <c r="AL376" s="2">
        <v>20962275</v>
      </c>
      <c r="AM376" s="2">
        <v>20962275</v>
      </c>
      <c r="AN376" s="2">
        <v>0.79300000000000004</v>
      </c>
      <c r="AO376" s="2">
        <v>0.24299999999999999</v>
      </c>
      <c r="AP376" s="2">
        <v>0.65</v>
      </c>
      <c r="AQ376" s="2">
        <v>0</v>
      </c>
      <c r="AR376" s="2">
        <v>0</v>
      </c>
      <c r="AS376" s="2">
        <v>0</v>
      </c>
      <c r="AT376" s="2">
        <v>20876364</v>
      </c>
      <c r="AU376" s="2">
        <v>20876364</v>
      </c>
      <c r="AV376" s="2">
        <v>174009349</v>
      </c>
      <c r="AW376" s="2">
        <v>0</v>
      </c>
      <c r="AX376" s="2">
        <v>165121</v>
      </c>
      <c r="AY376" s="2">
        <v>538039</v>
      </c>
      <c r="AZ376" s="2">
        <v>582266</v>
      </c>
      <c r="BA376" s="2">
        <v>0</v>
      </c>
      <c r="BB376" s="2">
        <v>0</v>
      </c>
      <c r="BC376" s="2">
        <v>0</v>
      </c>
      <c r="BD376" s="2">
        <v>2813</v>
      </c>
      <c r="BE376" s="2">
        <v>3044</v>
      </c>
      <c r="BF376" s="2">
        <v>0</v>
      </c>
      <c r="BG376" s="2">
        <v>0</v>
      </c>
      <c r="BH376" s="2">
        <v>747387</v>
      </c>
      <c r="BI376" s="2">
        <v>174756736</v>
      </c>
      <c r="BJ376" s="2">
        <v>0</v>
      </c>
      <c r="BK376" s="2">
        <v>174756736</v>
      </c>
      <c r="BL376" s="2">
        <v>28000208</v>
      </c>
      <c r="BM376" s="2">
        <v>146756528</v>
      </c>
      <c r="BN376" s="2">
        <v>43177142</v>
      </c>
      <c r="BO376" s="2">
        <v>103579386</v>
      </c>
      <c r="BP376" s="2">
        <v>6175.29</v>
      </c>
      <c r="BQ376" s="2">
        <v>10722.05</v>
      </c>
      <c r="BR376" s="2">
        <v>66211768</v>
      </c>
      <c r="BS376" s="2">
        <v>0</v>
      </c>
      <c r="BT376" s="2">
        <v>0</v>
      </c>
      <c r="BU376" s="2">
        <v>28000208</v>
      </c>
      <c r="BV376" s="2">
        <v>43177142</v>
      </c>
      <c r="BW376" s="2">
        <v>0</v>
      </c>
      <c r="BX376" s="2">
        <v>9075245</v>
      </c>
      <c r="BY376" s="2">
        <v>9075245</v>
      </c>
      <c r="BZ376" s="2">
        <v>0</v>
      </c>
      <c r="CA376" s="2">
        <v>103579386</v>
      </c>
      <c r="CB376" s="2" t="b">
        <v>0</v>
      </c>
      <c r="CC376" s="2">
        <v>0</v>
      </c>
      <c r="CD376" s="2">
        <v>14417.54</v>
      </c>
      <c r="CE376" s="2">
        <v>13256.34</v>
      </c>
      <c r="CF376" s="2">
        <v>13648.67</v>
      </c>
      <c r="CG376" s="2">
        <v>16229.11</v>
      </c>
      <c r="CH376" s="4">
        <v>45327.530219907407</v>
      </c>
      <c r="CI376" s="4">
        <v>73415</v>
      </c>
    </row>
    <row r="377" spans="1:87" x14ac:dyDescent="0.35">
      <c r="A377" s="5">
        <v>446</v>
      </c>
      <c r="B377" s="3" t="s">
        <v>747</v>
      </c>
      <c r="C377" s="3" t="s">
        <v>770</v>
      </c>
      <c r="D377" s="2" t="s">
        <v>771</v>
      </c>
      <c r="E377" s="2">
        <v>9166</v>
      </c>
      <c r="F377" s="2">
        <v>9304</v>
      </c>
      <c r="G377" s="2">
        <v>9580</v>
      </c>
      <c r="H377" s="2">
        <v>11102</v>
      </c>
      <c r="I377" s="2">
        <v>1.0822000000000001</v>
      </c>
      <c r="J377" s="2">
        <v>9919</v>
      </c>
      <c r="K377" s="2">
        <v>10069</v>
      </c>
      <c r="L377" s="2">
        <v>10367</v>
      </c>
      <c r="M377" s="2">
        <v>12015</v>
      </c>
      <c r="N377" s="2">
        <v>1.1040000000000001</v>
      </c>
      <c r="O377" s="2">
        <v>1.026</v>
      </c>
      <c r="P377" s="2">
        <v>10951</v>
      </c>
      <c r="Q377" s="2">
        <v>12327</v>
      </c>
      <c r="R377" s="2">
        <v>50.77</v>
      </c>
      <c r="S377" s="2">
        <v>32.869999999999997</v>
      </c>
      <c r="T377" s="2">
        <v>19</v>
      </c>
      <c r="U377" s="2">
        <v>0</v>
      </c>
      <c r="V377" s="2">
        <v>102.64</v>
      </c>
      <c r="W377" s="2">
        <v>50.77</v>
      </c>
      <c r="X377" s="2">
        <v>32.869999999999997</v>
      </c>
      <c r="Y377" s="2">
        <v>19</v>
      </c>
      <c r="Z377" s="2">
        <v>0</v>
      </c>
      <c r="AA377" s="2">
        <v>102.64</v>
      </c>
      <c r="AB377" s="2">
        <v>555982</v>
      </c>
      <c r="AC377" s="2">
        <v>330968</v>
      </c>
      <c r="AD377" s="2">
        <v>196973</v>
      </c>
      <c r="AE377" s="2">
        <v>0</v>
      </c>
      <c r="AF377" s="2">
        <v>1083923</v>
      </c>
      <c r="AG377" s="2">
        <v>0.5423</v>
      </c>
      <c r="AH377" s="2">
        <v>0.2</v>
      </c>
      <c r="AI377" s="2">
        <v>60302</v>
      </c>
      <c r="AJ377" s="2">
        <v>35897</v>
      </c>
      <c r="AK377" s="2">
        <v>21364</v>
      </c>
      <c r="AL377" s="2">
        <v>0</v>
      </c>
      <c r="AM377" s="2">
        <v>117563</v>
      </c>
      <c r="AN377" s="2">
        <v>0.5423</v>
      </c>
      <c r="AO377" s="2">
        <v>0</v>
      </c>
      <c r="AP377" s="2">
        <v>0.65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1201486</v>
      </c>
      <c r="AW377" s="2">
        <v>0</v>
      </c>
      <c r="AX377" s="2">
        <v>0</v>
      </c>
      <c r="AY377" s="2">
        <v>55662</v>
      </c>
      <c r="AZ377" s="2">
        <v>60237</v>
      </c>
      <c r="BA377" s="2">
        <v>0</v>
      </c>
      <c r="BB377" s="2">
        <v>0</v>
      </c>
      <c r="BC377" s="2">
        <v>10023</v>
      </c>
      <c r="BD377" s="2">
        <v>2813</v>
      </c>
      <c r="BE377" s="2">
        <v>3044</v>
      </c>
      <c r="BF377" s="2">
        <v>3.39</v>
      </c>
      <c r="BG377" s="2">
        <v>10319</v>
      </c>
      <c r="BH377" s="2">
        <v>80579</v>
      </c>
      <c r="BI377" s="2">
        <v>1282065</v>
      </c>
      <c r="BJ377" s="2">
        <v>0</v>
      </c>
      <c r="BK377" s="2">
        <v>1282065</v>
      </c>
      <c r="BL377" s="2">
        <v>880315</v>
      </c>
      <c r="BM377" s="2">
        <v>401750</v>
      </c>
      <c r="BN377" s="2">
        <v>20528</v>
      </c>
      <c r="BO377" s="2">
        <v>381222</v>
      </c>
      <c r="BP377" s="2">
        <v>5719.95</v>
      </c>
      <c r="BQ377" s="2">
        <v>102.64</v>
      </c>
      <c r="BR377" s="2">
        <v>587096</v>
      </c>
      <c r="BS377" s="2">
        <v>0</v>
      </c>
      <c r="BT377" s="2">
        <v>0</v>
      </c>
      <c r="BU377" s="2">
        <v>880315</v>
      </c>
      <c r="BV377" s="2">
        <v>20528</v>
      </c>
      <c r="BW377" s="2">
        <v>0</v>
      </c>
      <c r="BX377" s="2">
        <v>150607</v>
      </c>
      <c r="BY377" s="2">
        <v>150607</v>
      </c>
      <c r="BZ377" s="2">
        <v>0</v>
      </c>
      <c r="CA377" s="2">
        <v>381222</v>
      </c>
      <c r="CB377" s="2" t="b">
        <v>0</v>
      </c>
      <c r="CC377" s="2">
        <v>0</v>
      </c>
      <c r="CD377" s="2">
        <v>12138.75</v>
      </c>
      <c r="CE377" s="2">
        <v>11161.08</v>
      </c>
      <c r="CF377" s="2">
        <v>11491.4</v>
      </c>
      <c r="CG377" s="2">
        <v>13663.99</v>
      </c>
      <c r="CH377" s="4">
        <v>45327.530324074076</v>
      </c>
      <c r="CI377" s="4">
        <v>73415</v>
      </c>
    </row>
    <row r="378" spans="1:87" x14ac:dyDescent="0.35">
      <c r="A378" s="5">
        <v>447</v>
      </c>
      <c r="B378" s="3" t="s">
        <v>747</v>
      </c>
      <c r="C378" s="3" t="s">
        <v>772</v>
      </c>
      <c r="D378" s="2" t="s">
        <v>773</v>
      </c>
      <c r="E378" s="2">
        <v>9166</v>
      </c>
      <c r="F378" s="2">
        <v>9304</v>
      </c>
      <c r="G378" s="2">
        <v>9580</v>
      </c>
      <c r="H378" s="2">
        <v>11102</v>
      </c>
      <c r="I378" s="2">
        <v>1.0822000000000001</v>
      </c>
      <c r="J378" s="2">
        <v>9919</v>
      </c>
      <c r="K378" s="2">
        <v>10069</v>
      </c>
      <c r="L378" s="2">
        <v>10367</v>
      </c>
      <c r="M378" s="2">
        <v>12015</v>
      </c>
      <c r="N378" s="2">
        <v>1.1040000000000001</v>
      </c>
      <c r="O378" s="2">
        <v>1.026</v>
      </c>
      <c r="P378" s="2">
        <v>10951</v>
      </c>
      <c r="Q378" s="2">
        <v>12327</v>
      </c>
      <c r="R378" s="2">
        <v>379.08</v>
      </c>
      <c r="S378" s="2">
        <v>287.76</v>
      </c>
      <c r="T378" s="2">
        <v>176.76</v>
      </c>
      <c r="U378" s="2">
        <v>0</v>
      </c>
      <c r="V378" s="2">
        <v>843.6</v>
      </c>
      <c r="W378" s="2">
        <v>379.08</v>
      </c>
      <c r="X378" s="2">
        <v>287.76</v>
      </c>
      <c r="Y378" s="2">
        <v>176.76</v>
      </c>
      <c r="Z378" s="2">
        <v>0</v>
      </c>
      <c r="AA378" s="2">
        <v>843.6</v>
      </c>
      <c r="AB378" s="2">
        <v>4151305</v>
      </c>
      <c r="AC378" s="2">
        <v>2897455</v>
      </c>
      <c r="AD378" s="2">
        <v>1832471</v>
      </c>
      <c r="AE378" s="2">
        <v>0</v>
      </c>
      <c r="AF378" s="2">
        <v>8881231</v>
      </c>
      <c r="AG378" s="2">
        <v>0.9506</v>
      </c>
      <c r="AH378" s="2">
        <v>0.2</v>
      </c>
      <c r="AI378" s="2">
        <v>789246</v>
      </c>
      <c r="AJ378" s="2">
        <v>550864</v>
      </c>
      <c r="AK378" s="2">
        <v>348389</v>
      </c>
      <c r="AL378" s="2">
        <v>0</v>
      </c>
      <c r="AM378" s="2">
        <v>1688499</v>
      </c>
      <c r="AN378" s="2">
        <v>0.9506</v>
      </c>
      <c r="AO378" s="2">
        <v>0.40060000000000001</v>
      </c>
      <c r="AP378" s="2">
        <v>0.65</v>
      </c>
      <c r="AQ378" s="2">
        <v>1080958</v>
      </c>
      <c r="AR378" s="2">
        <v>754468</v>
      </c>
      <c r="AS378" s="2">
        <v>477157</v>
      </c>
      <c r="AT378" s="2">
        <v>0</v>
      </c>
      <c r="AU378" s="2">
        <v>2312583</v>
      </c>
      <c r="AV378" s="2">
        <v>12882313</v>
      </c>
      <c r="AW378" s="2">
        <v>0</v>
      </c>
      <c r="AX378" s="2">
        <v>3723</v>
      </c>
      <c r="AY378" s="2">
        <v>102761</v>
      </c>
      <c r="AZ378" s="2">
        <v>111208</v>
      </c>
      <c r="BA378" s="2">
        <v>0</v>
      </c>
      <c r="BB378" s="2">
        <v>0</v>
      </c>
      <c r="BC378" s="2">
        <v>0</v>
      </c>
      <c r="BD378" s="2">
        <v>2813</v>
      </c>
      <c r="BE378" s="2">
        <v>3044</v>
      </c>
      <c r="BF378" s="2">
        <v>34.72</v>
      </c>
      <c r="BG378" s="2">
        <v>105688</v>
      </c>
      <c r="BH378" s="2">
        <v>220619</v>
      </c>
      <c r="BI378" s="2">
        <v>13102932</v>
      </c>
      <c r="BJ378" s="2">
        <v>0</v>
      </c>
      <c r="BK378" s="2">
        <v>13102932</v>
      </c>
      <c r="BL378" s="2">
        <v>928451</v>
      </c>
      <c r="BM378" s="2">
        <v>12174481</v>
      </c>
      <c r="BN378" s="2">
        <v>2775688</v>
      </c>
      <c r="BO378" s="2">
        <v>9398793</v>
      </c>
      <c r="BP378" s="2">
        <v>5045.6499999999996</v>
      </c>
      <c r="BQ378" s="2">
        <v>843.6</v>
      </c>
      <c r="BR378" s="2">
        <v>4256510</v>
      </c>
      <c r="BS378" s="2">
        <v>0</v>
      </c>
      <c r="BT378" s="2">
        <v>0</v>
      </c>
      <c r="BU378" s="2">
        <v>928451</v>
      </c>
      <c r="BV378" s="2">
        <v>2775688</v>
      </c>
      <c r="BW378" s="2">
        <v>552371</v>
      </c>
      <c r="BX378" s="2">
        <v>984525</v>
      </c>
      <c r="BY378" s="2">
        <v>1536896</v>
      </c>
      <c r="BZ378" s="2">
        <v>0</v>
      </c>
      <c r="CA378" s="2">
        <v>9398793</v>
      </c>
      <c r="CB378" s="2" t="b">
        <v>0</v>
      </c>
      <c r="CC378" s="2">
        <v>0</v>
      </c>
      <c r="CD378" s="2">
        <v>15884.54</v>
      </c>
      <c r="CE378" s="2">
        <v>14605.19</v>
      </c>
      <c r="CF378" s="2">
        <v>15037.44</v>
      </c>
      <c r="CG378" s="2">
        <v>17880.439999999999</v>
      </c>
      <c r="CH378" s="4">
        <v>45327.530324074076</v>
      </c>
      <c r="CI378" s="4">
        <v>73415</v>
      </c>
    </row>
    <row r="379" spans="1:87" x14ac:dyDescent="0.35">
      <c r="A379" s="5">
        <v>448</v>
      </c>
      <c r="B379" s="3" t="s">
        <v>747</v>
      </c>
      <c r="C379" s="3" t="s">
        <v>774</v>
      </c>
      <c r="D379" s="2" t="s">
        <v>775</v>
      </c>
      <c r="E379" s="2">
        <v>9166</v>
      </c>
      <c r="F379" s="2">
        <v>9304</v>
      </c>
      <c r="G379" s="2">
        <v>9580</v>
      </c>
      <c r="H379" s="2">
        <v>11102</v>
      </c>
      <c r="I379" s="2">
        <v>1.0822000000000001</v>
      </c>
      <c r="J379" s="2">
        <v>9919</v>
      </c>
      <c r="K379" s="2">
        <v>10069</v>
      </c>
      <c r="L379" s="2">
        <v>10367</v>
      </c>
      <c r="M379" s="2">
        <v>12015</v>
      </c>
      <c r="N379" s="2">
        <v>1.1040000000000001</v>
      </c>
      <c r="O379" s="2">
        <v>1.026</v>
      </c>
      <c r="P379" s="2">
        <v>10951</v>
      </c>
      <c r="Q379" s="2">
        <v>12327</v>
      </c>
      <c r="R379" s="2">
        <v>0</v>
      </c>
      <c r="S379" s="2">
        <v>0.97</v>
      </c>
      <c r="T379" s="2">
        <v>0.97</v>
      </c>
      <c r="U379" s="2">
        <v>0</v>
      </c>
      <c r="V379" s="2">
        <v>1.94</v>
      </c>
      <c r="W379" s="2">
        <v>25.09</v>
      </c>
      <c r="X379" s="2">
        <v>21.95</v>
      </c>
      <c r="Y379" s="2">
        <v>14.31</v>
      </c>
      <c r="Z379" s="2">
        <v>0</v>
      </c>
      <c r="AA379" s="2">
        <v>61.35</v>
      </c>
      <c r="AB379" s="2">
        <v>0</v>
      </c>
      <c r="AC379" s="2">
        <v>9767</v>
      </c>
      <c r="AD379" s="2">
        <v>10056</v>
      </c>
      <c r="AE379" s="2">
        <v>0</v>
      </c>
      <c r="AF379" s="2">
        <v>19823</v>
      </c>
      <c r="AG379" s="2">
        <v>0.85799999999999998</v>
      </c>
      <c r="AH379" s="2">
        <v>0.2</v>
      </c>
      <c r="AI379" s="2">
        <v>47149</v>
      </c>
      <c r="AJ379" s="2">
        <v>37926</v>
      </c>
      <c r="AK379" s="2">
        <v>25457</v>
      </c>
      <c r="AL379" s="2">
        <v>0</v>
      </c>
      <c r="AM379" s="2">
        <v>110532</v>
      </c>
      <c r="AN379" s="2">
        <v>0.85799999999999998</v>
      </c>
      <c r="AO379" s="2">
        <v>0.308</v>
      </c>
      <c r="AP379" s="2">
        <v>0.65</v>
      </c>
      <c r="AQ379" s="2">
        <v>55007</v>
      </c>
      <c r="AR379" s="2">
        <v>44247</v>
      </c>
      <c r="AS379" s="2">
        <v>29700</v>
      </c>
      <c r="AT379" s="2">
        <v>0</v>
      </c>
      <c r="AU379" s="2">
        <v>128954</v>
      </c>
      <c r="AV379" s="2">
        <v>259309</v>
      </c>
      <c r="AW379" s="2">
        <v>835262</v>
      </c>
      <c r="AX379" s="2">
        <v>0</v>
      </c>
      <c r="AY379" s="2">
        <v>66283</v>
      </c>
      <c r="AZ379" s="2">
        <v>71731</v>
      </c>
      <c r="BA379" s="2">
        <v>0</v>
      </c>
      <c r="BB379" s="2">
        <v>0</v>
      </c>
      <c r="BC379" s="2">
        <v>0</v>
      </c>
      <c r="BD379" s="2">
        <v>2813</v>
      </c>
      <c r="BE379" s="2">
        <v>3044</v>
      </c>
      <c r="BF379" s="2">
        <v>1.41</v>
      </c>
      <c r="BG379" s="2">
        <v>4292</v>
      </c>
      <c r="BH379" s="2">
        <v>911285</v>
      </c>
      <c r="BI379" s="2">
        <v>1170594</v>
      </c>
      <c r="BJ379" s="2">
        <v>0</v>
      </c>
      <c r="BK379" s="2">
        <v>1170594</v>
      </c>
      <c r="BL379" s="2">
        <v>765943</v>
      </c>
      <c r="BM379" s="2">
        <v>404651</v>
      </c>
      <c r="BN379" s="2">
        <v>12270</v>
      </c>
      <c r="BO379" s="2">
        <v>392381</v>
      </c>
      <c r="BP379" s="2">
        <v>5855.09</v>
      </c>
      <c r="BQ379" s="2">
        <v>61.35</v>
      </c>
      <c r="BR379" s="2">
        <v>359210</v>
      </c>
      <c r="BS379" s="2">
        <v>0</v>
      </c>
      <c r="BT379" s="2">
        <v>0</v>
      </c>
      <c r="BU379" s="2">
        <v>765943</v>
      </c>
      <c r="BV379" s="2">
        <v>12270</v>
      </c>
      <c r="BW379" s="2">
        <v>0</v>
      </c>
      <c r="BX379" s="2">
        <v>184785</v>
      </c>
      <c r="BY379" s="2">
        <v>184785</v>
      </c>
      <c r="BZ379" s="2">
        <v>0</v>
      </c>
      <c r="CA379" s="2">
        <v>392381</v>
      </c>
      <c r="CB379" s="2" t="b">
        <v>0</v>
      </c>
      <c r="CC379" s="2">
        <v>0</v>
      </c>
      <c r="CD379" s="2">
        <v>15022.58</v>
      </c>
      <c r="CE379" s="2">
        <v>13812.65</v>
      </c>
      <c r="CF379" s="2">
        <v>14221.45</v>
      </c>
      <c r="CG379" s="2">
        <v>16910.18</v>
      </c>
      <c r="CH379" s="4">
        <v>45327.530439814815</v>
      </c>
      <c r="CI379" s="4">
        <v>73415</v>
      </c>
    </row>
    <row r="380" spans="1:87" x14ac:dyDescent="0.35">
      <c r="A380" s="5">
        <v>449</v>
      </c>
      <c r="B380" s="3" t="s">
        <v>747</v>
      </c>
      <c r="C380" s="3" t="s">
        <v>776</v>
      </c>
      <c r="D380" s="2" t="s">
        <v>777</v>
      </c>
      <c r="E380" s="2">
        <v>9166</v>
      </c>
      <c r="F380" s="2">
        <v>9304</v>
      </c>
      <c r="G380" s="2">
        <v>9580</v>
      </c>
      <c r="H380" s="2">
        <v>11102</v>
      </c>
      <c r="I380" s="2">
        <v>1.0822000000000001</v>
      </c>
      <c r="J380" s="2">
        <v>9919</v>
      </c>
      <c r="K380" s="2">
        <v>10069</v>
      </c>
      <c r="L380" s="2">
        <v>10367</v>
      </c>
      <c r="M380" s="2">
        <v>12015</v>
      </c>
      <c r="N380" s="2">
        <v>1.1040000000000001</v>
      </c>
      <c r="O380" s="2">
        <v>1.026</v>
      </c>
      <c r="P380" s="2">
        <v>10951</v>
      </c>
      <c r="Q380" s="2">
        <v>12327</v>
      </c>
      <c r="R380" s="2">
        <v>1318.47</v>
      </c>
      <c r="S380" s="2">
        <v>987.56</v>
      </c>
      <c r="T380" s="2">
        <v>631.4</v>
      </c>
      <c r="U380" s="2">
        <v>0</v>
      </c>
      <c r="V380" s="2">
        <v>2937.43</v>
      </c>
      <c r="W380" s="2">
        <v>1318.47</v>
      </c>
      <c r="X380" s="2">
        <v>987.56</v>
      </c>
      <c r="Y380" s="2">
        <v>631.4</v>
      </c>
      <c r="Z380" s="2">
        <v>0</v>
      </c>
      <c r="AA380" s="2">
        <v>2937.43</v>
      </c>
      <c r="AB380" s="2">
        <v>14438565</v>
      </c>
      <c r="AC380" s="2">
        <v>9943742</v>
      </c>
      <c r="AD380" s="2">
        <v>6545724</v>
      </c>
      <c r="AE380" s="2">
        <v>0</v>
      </c>
      <c r="AF380" s="2">
        <v>30928031</v>
      </c>
      <c r="AG380" s="2">
        <v>0.80840000000000001</v>
      </c>
      <c r="AH380" s="2">
        <v>0.2</v>
      </c>
      <c r="AI380" s="2">
        <v>2334427</v>
      </c>
      <c r="AJ380" s="2">
        <v>1607704</v>
      </c>
      <c r="AK380" s="2">
        <v>1058313</v>
      </c>
      <c r="AL380" s="2">
        <v>0</v>
      </c>
      <c r="AM380" s="2">
        <v>5000444</v>
      </c>
      <c r="AN380" s="2">
        <v>0.80840000000000001</v>
      </c>
      <c r="AO380" s="2">
        <v>0.25840000000000002</v>
      </c>
      <c r="AP380" s="2">
        <v>0.65</v>
      </c>
      <c r="AQ380" s="2">
        <v>2425101</v>
      </c>
      <c r="AR380" s="2">
        <v>1670151</v>
      </c>
      <c r="AS380" s="2">
        <v>1099420</v>
      </c>
      <c r="AT380" s="2">
        <v>0</v>
      </c>
      <c r="AU380" s="2">
        <v>5194672</v>
      </c>
      <c r="AV380" s="2">
        <v>41123147</v>
      </c>
      <c r="AW380" s="2">
        <v>0</v>
      </c>
      <c r="AX380" s="2">
        <v>0</v>
      </c>
      <c r="AY380" s="2">
        <v>311258</v>
      </c>
      <c r="AZ380" s="2">
        <v>336843</v>
      </c>
      <c r="BA380" s="2">
        <v>0</v>
      </c>
      <c r="BB380" s="2">
        <v>0</v>
      </c>
      <c r="BC380" s="2">
        <v>0</v>
      </c>
      <c r="BD380" s="2">
        <v>2813</v>
      </c>
      <c r="BE380" s="2">
        <v>3044</v>
      </c>
      <c r="BF380" s="2">
        <v>74.59</v>
      </c>
      <c r="BG380" s="2">
        <v>227052</v>
      </c>
      <c r="BH380" s="2">
        <v>563895</v>
      </c>
      <c r="BI380" s="2">
        <v>41687042</v>
      </c>
      <c r="BJ380" s="2">
        <v>0</v>
      </c>
      <c r="BK380" s="2">
        <v>41687042</v>
      </c>
      <c r="BL380" s="2">
        <v>3648029</v>
      </c>
      <c r="BM380" s="2">
        <v>38039013</v>
      </c>
      <c r="BN380" s="2">
        <v>9689701</v>
      </c>
      <c r="BO380" s="2">
        <v>28349312</v>
      </c>
      <c r="BP380" s="2">
        <v>5058.55</v>
      </c>
      <c r="BQ380" s="2">
        <v>2937.43</v>
      </c>
      <c r="BR380" s="2">
        <v>14859137</v>
      </c>
      <c r="BS380" s="2">
        <v>0</v>
      </c>
      <c r="BT380" s="2">
        <v>0</v>
      </c>
      <c r="BU380" s="2">
        <v>3648029</v>
      </c>
      <c r="BV380" s="2">
        <v>9689701</v>
      </c>
      <c r="BW380" s="2">
        <v>1521407</v>
      </c>
      <c r="BX380" s="2">
        <v>2822473</v>
      </c>
      <c r="BY380" s="2">
        <v>4343880</v>
      </c>
      <c r="BZ380" s="2">
        <v>0</v>
      </c>
      <c r="CA380" s="2">
        <v>28349312</v>
      </c>
      <c r="CB380" s="2" t="b">
        <v>0</v>
      </c>
      <c r="CC380" s="2">
        <v>0</v>
      </c>
      <c r="CD380" s="2">
        <v>14560.89</v>
      </c>
      <c r="CE380" s="2">
        <v>13388.15</v>
      </c>
      <c r="CF380" s="2">
        <v>13784.38</v>
      </c>
      <c r="CG380" s="2">
        <v>16390.47</v>
      </c>
      <c r="CH380" s="4">
        <v>45327.53052083333</v>
      </c>
      <c r="CI380" s="4">
        <v>73415</v>
      </c>
    </row>
    <row r="381" spans="1:87" x14ac:dyDescent="0.35">
      <c r="A381" s="5">
        <v>450</v>
      </c>
      <c r="B381" s="3" t="s">
        <v>747</v>
      </c>
      <c r="C381" s="3" t="s">
        <v>778</v>
      </c>
      <c r="D381" s="2" t="s">
        <v>779</v>
      </c>
      <c r="E381" s="2">
        <v>9166</v>
      </c>
      <c r="F381" s="2">
        <v>9304</v>
      </c>
      <c r="G381" s="2">
        <v>9580</v>
      </c>
      <c r="H381" s="2">
        <v>11102</v>
      </c>
      <c r="I381" s="2">
        <v>1.0822000000000001</v>
      </c>
      <c r="J381" s="2">
        <v>9919</v>
      </c>
      <c r="K381" s="2">
        <v>10069</v>
      </c>
      <c r="L381" s="2">
        <v>10367</v>
      </c>
      <c r="M381" s="2">
        <v>12015</v>
      </c>
      <c r="N381" s="2">
        <v>1.1040000000000001</v>
      </c>
      <c r="O381" s="2">
        <v>1.026</v>
      </c>
      <c r="P381" s="2">
        <v>10951</v>
      </c>
      <c r="Q381" s="2">
        <v>12327</v>
      </c>
      <c r="R381" s="2">
        <v>841.39</v>
      </c>
      <c r="S381" s="2">
        <v>608.36</v>
      </c>
      <c r="T381" s="2">
        <v>414.13</v>
      </c>
      <c r="U381" s="2">
        <v>0</v>
      </c>
      <c r="V381" s="2">
        <v>1863.88</v>
      </c>
      <c r="W381" s="2">
        <v>841.39</v>
      </c>
      <c r="X381" s="2">
        <v>608.36</v>
      </c>
      <c r="Y381" s="2">
        <v>414.13</v>
      </c>
      <c r="Z381" s="2">
        <v>0</v>
      </c>
      <c r="AA381" s="2">
        <v>1863.88</v>
      </c>
      <c r="AB381" s="2">
        <v>9214062</v>
      </c>
      <c r="AC381" s="2">
        <v>6125577</v>
      </c>
      <c r="AD381" s="2">
        <v>4293286</v>
      </c>
      <c r="AE381" s="2">
        <v>0</v>
      </c>
      <c r="AF381" s="2">
        <v>19632925</v>
      </c>
      <c r="AG381" s="2">
        <v>0.94850000000000001</v>
      </c>
      <c r="AH381" s="2">
        <v>0.2</v>
      </c>
      <c r="AI381" s="2">
        <v>1747908</v>
      </c>
      <c r="AJ381" s="2">
        <v>1162022</v>
      </c>
      <c r="AK381" s="2">
        <v>814436</v>
      </c>
      <c r="AL381" s="2">
        <v>0</v>
      </c>
      <c r="AM381" s="2">
        <v>3724366</v>
      </c>
      <c r="AN381" s="2">
        <v>0.94850000000000001</v>
      </c>
      <c r="AO381" s="2">
        <v>0.39850000000000002</v>
      </c>
      <c r="AP381" s="2">
        <v>0.65</v>
      </c>
      <c r="AQ381" s="2">
        <v>2386672</v>
      </c>
      <c r="AR381" s="2">
        <v>1586678</v>
      </c>
      <c r="AS381" s="2">
        <v>1112068</v>
      </c>
      <c r="AT381" s="2">
        <v>0</v>
      </c>
      <c r="AU381" s="2">
        <v>5085418</v>
      </c>
      <c r="AV381" s="2">
        <v>28442709</v>
      </c>
      <c r="AW381" s="2">
        <v>0</v>
      </c>
      <c r="AX381" s="2">
        <v>12065</v>
      </c>
      <c r="AY381" s="2">
        <v>119104</v>
      </c>
      <c r="AZ381" s="2">
        <v>128894</v>
      </c>
      <c r="BA381" s="2">
        <v>0</v>
      </c>
      <c r="BB381" s="2">
        <v>0</v>
      </c>
      <c r="BC381" s="2">
        <v>0</v>
      </c>
      <c r="BD381" s="2">
        <v>2813</v>
      </c>
      <c r="BE381" s="2">
        <v>3044</v>
      </c>
      <c r="BF381" s="2">
        <v>54.43</v>
      </c>
      <c r="BG381" s="2">
        <v>165685</v>
      </c>
      <c r="BH381" s="2">
        <v>306644</v>
      </c>
      <c r="BI381" s="2">
        <v>28749353</v>
      </c>
      <c r="BJ381" s="2">
        <v>0</v>
      </c>
      <c r="BK381" s="2">
        <v>28749353</v>
      </c>
      <c r="BL381" s="2">
        <v>1467090</v>
      </c>
      <c r="BM381" s="2">
        <v>27282263</v>
      </c>
      <c r="BN381" s="2">
        <v>6182026</v>
      </c>
      <c r="BO381" s="2">
        <v>21100237</v>
      </c>
      <c r="BP381" s="2">
        <v>5086.21</v>
      </c>
      <c r="BQ381" s="2">
        <v>1863.88</v>
      </c>
      <c r="BR381" s="2">
        <v>9480085</v>
      </c>
      <c r="BS381" s="2">
        <v>0</v>
      </c>
      <c r="BT381" s="2">
        <v>0</v>
      </c>
      <c r="BU381" s="2">
        <v>1467090</v>
      </c>
      <c r="BV381" s="2">
        <v>6182026</v>
      </c>
      <c r="BW381" s="2">
        <v>1830969</v>
      </c>
      <c r="BX381" s="2">
        <v>2275132</v>
      </c>
      <c r="BY381" s="2">
        <v>4106101</v>
      </c>
      <c r="BZ381" s="2">
        <v>0</v>
      </c>
      <c r="CA381" s="2">
        <v>21100237</v>
      </c>
      <c r="CB381" s="2" t="b">
        <v>0</v>
      </c>
      <c r="CC381" s="2">
        <v>0</v>
      </c>
      <c r="CD381" s="2">
        <v>15864.99</v>
      </c>
      <c r="CE381" s="2">
        <v>14587.21</v>
      </c>
      <c r="CF381" s="2">
        <v>15018.93</v>
      </c>
      <c r="CG381" s="2">
        <v>17858.43</v>
      </c>
      <c r="CH381" s="4">
        <v>45327.530543981484</v>
      </c>
      <c r="CI381" s="4">
        <v>73415</v>
      </c>
    </row>
    <row r="382" spans="1:87" x14ac:dyDescent="0.35">
      <c r="A382" s="5">
        <v>451</v>
      </c>
      <c r="B382" s="3" t="s">
        <v>747</v>
      </c>
      <c r="C382" s="3" t="s">
        <v>780</v>
      </c>
      <c r="D382" s="2" t="s">
        <v>781</v>
      </c>
      <c r="E382" s="2">
        <v>9166</v>
      </c>
      <c r="F382" s="2">
        <v>9304</v>
      </c>
      <c r="G382" s="2">
        <v>9580</v>
      </c>
      <c r="H382" s="2">
        <v>11102</v>
      </c>
      <c r="I382" s="2">
        <v>1.0822000000000001</v>
      </c>
      <c r="J382" s="2">
        <v>9919</v>
      </c>
      <c r="K382" s="2">
        <v>10069</v>
      </c>
      <c r="L382" s="2">
        <v>10367</v>
      </c>
      <c r="M382" s="2">
        <v>12015</v>
      </c>
      <c r="N382" s="2">
        <v>1.1040000000000001</v>
      </c>
      <c r="O382" s="2">
        <v>1.026</v>
      </c>
      <c r="P382" s="2">
        <v>10951</v>
      </c>
      <c r="Q382" s="2">
        <v>12327</v>
      </c>
      <c r="R382" s="2">
        <v>471.81</v>
      </c>
      <c r="S382" s="2">
        <v>371.74</v>
      </c>
      <c r="T382" s="2">
        <v>261.39</v>
      </c>
      <c r="U382" s="2">
        <v>573.29</v>
      </c>
      <c r="V382" s="2">
        <v>1678.23</v>
      </c>
      <c r="W382" s="2">
        <v>471.81</v>
      </c>
      <c r="X382" s="2">
        <v>371.74</v>
      </c>
      <c r="Y382" s="2">
        <v>261.39</v>
      </c>
      <c r="Z382" s="2">
        <v>573.29</v>
      </c>
      <c r="AA382" s="2">
        <v>1678.23</v>
      </c>
      <c r="AB382" s="2">
        <v>5166791</v>
      </c>
      <c r="AC382" s="2">
        <v>3743050</v>
      </c>
      <c r="AD382" s="2">
        <v>2709830</v>
      </c>
      <c r="AE382" s="2">
        <v>7066946</v>
      </c>
      <c r="AF382" s="2">
        <v>18686617</v>
      </c>
      <c r="AG382" s="2">
        <v>0.83430000000000004</v>
      </c>
      <c r="AH382" s="2">
        <v>0.2</v>
      </c>
      <c r="AI382" s="2">
        <v>862131</v>
      </c>
      <c r="AJ382" s="2">
        <v>624565</v>
      </c>
      <c r="AK382" s="2">
        <v>452162</v>
      </c>
      <c r="AL382" s="2">
        <v>1179191</v>
      </c>
      <c r="AM382" s="2">
        <v>3118049</v>
      </c>
      <c r="AN382" s="2">
        <v>0.83430000000000004</v>
      </c>
      <c r="AO382" s="2">
        <v>0.2843</v>
      </c>
      <c r="AP382" s="2">
        <v>0.65</v>
      </c>
      <c r="AQ382" s="2">
        <v>954797</v>
      </c>
      <c r="AR382" s="2">
        <v>691697</v>
      </c>
      <c r="AS382" s="2">
        <v>500763</v>
      </c>
      <c r="AT382" s="2">
        <v>1305936</v>
      </c>
      <c r="AU382" s="2">
        <v>3453193</v>
      </c>
      <c r="AV382" s="2">
        <v>25257859</v>
      </c>
      <c r="AW382" s="2">
        <v>0</v>
      </c>
      <c r="AX382" s="2">
        <v>49585</v>
      </c>
      <c r="AY382" s="2">
        <v>162196</v>
      </c>
      <c r="AZ382" s="2">
        <v>175529</v>
      </c>
      <c r="BA382" s="2">
        <v>0</v>
      </c>
      <c r="BB382" s="2">
        <v>0</v>
      </c>
      <c r="BC382" s="2">
        <v>0</v>
      </c>
      <c r="BD382" s="2">
        <v>2813</v>
      </c>
      <c r="BE382" s="2">
        <v>3044</v>
      </c>
      <c r="BF382" s="2">
        <v>32.799999999999997</v>
      </c>
      <c r="BG382" s="2">
        <v>99843</v>
      </c>
      <c r="BH382" s="2">
        <v>324957</v>
      </c>
      <c r="BI382" s="2">
        <v>25582816</v>
      </c>
      <c r="BJ382" s="2">
        <v>0</v>
      </c>
      <c r="BK382" s="2">
        <v>25582816</v>
      </c>
      <c r="BL382" s="2">
        <v>4789967</v>
      </c>
      <c r="BM382" s="2">
        <v>20792849</v>
      </c>
      <c r="BN382" s="2">
        <v>5890775</v>
      </c>
      <c r="BO382" s="2">
        <v>14902074</v>
      </c>
      <c r="BP382" s="2">
        <v>5382.74</v>
      </c>
      <c r="BQ382" s="2">
        <v>1678.23</v>
      </c>
      <c r="BR382" s="2">
        <v>9033476</v>
      </c>
      <c r="BS382" s="2">
        <v>0</v>
      </c>
      <c r="BT382" s="2">
        <v>0</v>
      </c>
      <c r="BU382" s="2">
        <v>4789967</v>
      </c>
      <c r="BV382" s="2">
        <v>5890775</v>
      </c>
      <c r="BW382" s="2">
        <v>0</v>
      </c>
      <c r="BX382" s="2">
        <v>1987109</v>
      </c>
      <c r="BY382" s="2">
        <v>1987109</v>
      </c>
      <c r="BZ382" s="2">
        <v>0</v>
      </c>
      <c r="CA382" s="2">
        <v>14902074</v>
      </c>
      <c r="CB382" s="2" t="b">
        <v>0</v>
      </c>
      <c r="CC382" s="2">
        <v>0</v>
      </c>
      <c r="CD382" s="2">
        <v>14801.97</v>
      </c>
      <c r="CE382" s="2">
        <v>13609.81</v>
      </c>
      <c r="CF382" s="2">
        <v>14012.61</v>
      </c>
      <c r="CG382" s="2">
        <v>16661.849999999999</v>
      </c>
      <c r="CH382" s="4">
        <v>45327.530092592591</v>
      </c>
      <c r="CI382" s="4">
        <v>73415</v>
      </c>
    </row>
    <row r="383" spans="1:87" x14ac:dyDescent="0.35">
      <c r="A383" s="5">
        <v>452</v>
      </c>
      <c r="B383" s="3" t="s">
        <v>747</v>
      </c>
      <c r="C383" s="3" t="s">
        <v>782</v>
      </c>
      <c r="D383" s="2" t="s">
        <v>783</v>
      </c>
      <c r="E383" s="2">
        <v>9166</v>
      </c>
      <c r="F383" s="2">
        <v>9304</v>
      </c>
      <c r="G383" s="2">
        <v>9580</v>
      </c>
      <c r="H383" s="2">
        <v>11102</v>
      </c>
      <c r="I383" s="2">
        <v>1.0822000000000001</v>
      </c>
      <c r="J383" s="2">
        <v>9919</v>
      </c>
      <c r="K383" s="2">
        <v>10069</v>
      </c>
      <c r="L383" s="2">
        <v>10367</v>
      </c>
      <c r="M383" s="2">
        <v>12015</v>
      </c>
      <c r="N383" s="2">
        <v>1.1040000000000001</v>
      </c>
      <c r="O383" s="2">
        <v>1.026</v>
      </c>
      <c r="P383" s="2">
        <v>10951</v>
      </c>
      <c r="Q383" s="2">
        <v>12327</v>
      </c>
      <c r="R383" s="2">
        <v>133.53</v>
      </c>
      <c r="S383" s="2">
        <v>83.71</v>
      </c>
      <c r="T383" s="2">
        <v>59.26</v>
      </c>
      <c r="U383" s="2">
        <v>0</v>
      </c>
      <c r="V383" s="2">
        <v>276.5</v>
      </c>
      <c r="W383" s="2">
        <v>133.53</v>
      </c>
      <c r="X383" s="2">
        <v>83.71</v>
      </c>
      <c r="Y383" s="2">
        <v>59.26</v>
      </c>
      <c r="Z383" s="2">
        <v>0</v>
      </c>
      <c r="AA383" s="2">
        <v>276.5</v>
      </c>
      <c r="AB383" s="2">
        <v>1462287</v>
      </c>
      <c r="AC383" s="2">
        <v>842876</v>
      </c>
      <c r="AD383" s="2">
        <v>614348</v>
      </c>
      <c r="AE383" s="2">
        <v>0</v>
      </c>
      <c r="AF383" s="2">
        <v>2919511</v>
      </c>
      <c r="AG383" s="2">
        <v>0.81659999999999999</v>
      </c>
      <c r="AH383" s="2">
        <v>0.2</v>
      </c>
      <c r="AI383" s="2">
        <v>238821</v>
      </c>
      <c r="AJ383" s="2">
        <v>137659</v>
      </c>
      <c r="AK383" s="2">
        <v>100335</v>
      </c>
      <c r="AL383" s="2">
        <v>0</v>
      </c>
      <c r="AM383" s="2">
        <v>476815</v>
      </c>
      <c r="AN383" s="2">
        <v>0.81659999999999999</v>
      </c>
      <c r="AO383" s="2">
        <v>0.2666</v>
      </c>
      <c r="AP383" s="2">
        <v>0.65</v>
      </c>
      <c r="AQ383" s="2">
        <v>253400</v>
      </c>
      <c r="AR383" s="2">
        <v>146062</v>
      </c>
      <c r="AS383" s="2">
        <v>106460</v>
      </c>
      <c r="AT383" s="2">
        <v>0</v>
      </c>
      <c r="AU383" s="2">
        <v>505922</v>
      </c>
      <c r="AV383" s="2">
        <v>3902248</v>
      </c>
      <c r="AW383" s="2">
        <v>0</v>
      </c>
      <c r="AX383" s="2">
        <v>0</v>
      </c>
      <c r="AY383" s="2">
        <v>135100</v>
      </c>
      <c r="AZ383" s="2">
        <v>146205</v>
      </c>
      <c r="BA383" s="2">
        <v>0</v>
      </c>
      <c r="BB383" s="2">
        <v>0</v>
      </c>
      <c r="BC383" s="2">
        <v>0</v>
      </c>
      <c r="BD383" s="2">
        <v>2813</v>
      </c>
      <c r="BE383" s="2">
        <v>3044</v>
      </c>
      <c r="BF383" s="2">
        <v>14.86</v>
      </c>
      <c r="BG383" s="2">
        <v>45234</v>
      </c>
      <c r="BH383" s="2">
        <v>191439</v>
      </c>
      <c r="BI383" s="2">
        <v>4093687</v>
      </c>
      <c r="BJ383" s="2">
        <v>0</v>
      </c>
      <c r="BK383" s="2">
        <v>4093687</v>
      </c>
      <c r="BL383" s="2">
        <v>909398</v>
      </c>
      <c r="BM383" s="2">
        <v>3184289</v>
      </c>
      <c r="BN383" s="2">
        <v>917897</v>
      </c>
      <c r="BO383" s="2">
        <v>2266392</v>
      </c>
      <c r="BP383" s="2">
        <v>2867.89</v>
      </c>
      <c r="BQ383" s="2">
        <v>276.5</v>
      </c>
      <c r="BR383" s="2">
        <v>792972</v>
      </c>
      <c r="BS383" s="2">
        <v>472718</v>
      </c>
      <c r="BT383" s="2">
        <v>0</v>
      </c>
      <c r="BU383" s="2">
        <v>909398</v>
      </c>
      <c r="BV383" s="2">
        <v>917897</v>
      </c>
      <c r="BW383" s="2">
        <v>0</v>
      </c>
      <c r="BX383" s="2">
        <v>406997</v>
      </c>
      <c r="BY383" s="2">
        <v>406997</v>
      </c>
      <c r="BZ383" s="2">
        <v>0</v>
      </c>
      <c r="CA383" s="2">
        <v>2266392</v>
      </c>
      <c r="CB383" s="2" t="b">
        <v>0</v>
      </c>
      <c r="CC383" s="2">
        <v>0</v>
      </c>
      <c r="CD383" s="2">
        <v>14637.22</v>
      </c>
      <c r="CE383" s="2">
        <v>13458.33</v>
      </c>
      <c r="CF383" s="2">
        <v>13856.64</v>
      </c>
      <c r="CG383" s="2">
        <v>16476.39</v>
      </c>
      <c r="CH383" s="4">
        <v>45327.530219907407</v>
      </c>
      <c r="CI383" s="4">
        <v>73415</v>
      </c>
    </row>
    <row r="384" spans="1:87" x14ac:dyDescent="0.35">
      <c r="A384" s="5">
        <v>453</v>
      </c>
      <c r="B384" s="3" t="s">
        <v>747</v>
      </c>
      <c r="C384" s="3" t="s">
        <v>784</v>
      </c>
      <c r="D384" s="2" t="s">
        <v>785</v>
      </c>
      <c r="E384" s="2">
        <v>9166</v>
      </c>
      <c r="F384" s="2">
        <v>9304</v>
      </c>
      <c r="G384" s="2">
        <v>9580</v>
      </c>
      <c r="H384" s="2">
        <v>11102</v>
      </c>
      <c r="I384" s="2">
        <v>1.0822000000000001</v>
      </c>
      <c r="J384" s="2">
        <v>9919</v>
      </c>
      <c r="K384" s="2">
        <v>10069</v>
      </c>
      <c r="L384" s="2">
        <v>10367</v>
      </c>
      <c r="M384" s="2">
        <v>12015</v>
      </c>
      <c r="N384" s="2">
        <v>1.1040000000000001</v>
      </c>
      <c r="O384" s="2">
        <v>1.026</v>
      </c>
      <c r="P384" s="2">
        <v>10951</v>
      </c>
      <c r="Q384" s="2">
        <v>12327</v>
      </c>
      <c r="R384" s="2">
        <v>670.01</v>
      </c>
      <c r="S384" s="2">
        <v>490.58</v>
      </c>
      <c r="T384" s="2">
        <v>342.71</v>
      </c>
      <c r="U384" s="2">
        <v>685.27</v>
      </c>
      <c r="V384" s="2">
        <v>2188.5700000000002</v>
      </c>
      <c r="W384" s="2">
        <v>670.01</v>
      </c>
      <c r="X384" s="2">
        <v>490.58</v>
      </c>
      <c r="Y384" s="2">
        <v>342.71</v>
      </c>
      <c r="Z384" s="2">
        <v>685.27</v>
      </c>
      <c r="AA384" s="2">
        <v>2188.5700000000002</v>
      </c>
      <c r="AB384" s="2">
        <v>7337280</v>
      </c>
      <c r="AC384" s="2">
        <v>4939650</v>
      </c>
      <c r="AD384" s="2">
        <v>3552875</v>
      </c>
      <c r="AE384" s="2">
        <v>8447323</v>
      </c>
      <c r="AF384" s="2">
        <v>24277128</v>
      </c>
      <c r="AG384" s="2">
        <v>0.89780000000000004</v>
      </c>
      <c r="AH384" s="2">
        <v>0.2</v>
      </c>
      <c r="AI384" s="2">
        <v>1317482</v>
      </c>
      <c r="AJ384" s="2">
        <v>886964</v>
      </c>
      <c r="AK384" s="2">
        <v>637954</v>
      </c>
      <c r="AL384" s="2">
        <v>1516801</v>
      </c>
      <c r="AM384" s="2">
        <v>4359201</v>
      </c>
      <c r="AN384" s="2">
        <v>0.89780000000000004</v>
      </c>
      <c r="AO384" s="2">
        <v>0.3478</v>
      </c>
      <c r="AP384" s="2">
        <v>0.65</v>
      </c>
      <c r="AQ384" s="2">
        <v>1658739</v>
      </c>
      <c r="AR384" s="2">
        <v>1116707</v>
      </c>
      <c r="AS384" s="2">
        <v>803198</v>
      </c>
      <c r="AT384" s="2">
        <v>1909686</v>
      </c>
      <c r="AU384" s="2">
        <v>5488330</v>
      </c>
      <c r="AV384" s="2">
        <v>34124659</v>
      </c>
      <c r="AW384" s="2">
        <v>0</v>
      </c>
      <c r="AX384" s="2">
        <v>62597</v>
      </c>
      <c r="AY384" s="2">
        <v>696050</v>
      </c>
      <c r="AZ384" s="2">
        <v>753265</v>
      </c>
      <c r="BA384" s="2">
        <v>154288</v>
      </c>
      <c r="BB384" s="2">
        <v>166970</v>
      </c>
      <c r="BC384" s="2">
        <v>0</v>
      </c>
      <c r="BD384" s="2">
        <v>2813</v>
      </c>
      <c r="BE384" s="2">
        <v>3044</v>
      </c>
      <c r="BF384" s="2">
        <v>44.94</v>
      </c>
      <c r="BG384" s="2">
        <v>136797</v>
      </c>
      <c r="BH384" s="2">
        <v>1119629</v>
      </c>
      <c r="BI384" s="2">
        <v>35244288</v>
      </c>
      <c r="BJ384" s="2">
        <v>0</v>
      </c>
      <c r="BK384" s="2">
        <v>35244288</v>
      </c>
      <c r="BL384" s="2">
        <v>6631911</v>
      </c>
      <c r="BM384" s="2">
        <v>28612377</v>
      </c>
      <c r="BN384" s="2">
        <v>7818101</v>
      </c>
      <c r="BO384" s="2">
        <v>20794276</v>
      </c>
      <c r="BP384" s="2">
        <v>5478.01</v>
      </c>
      <c r="BQ384" s="2">
        <v>2188.5700000000002</v>
      </c>
      <c r="BR384" s="2">
        <v>11989008</v>
      </c>
      <c r="BS384" s="2">
        <v>0</v>
      </c>
      <c r="BT384" s="2">
        <v>0</v>
      </c>
      <c r="BU384" s="2">
        <v>6631911</v>
      </c>
      <c r="BV384" s="2">
        <v>7818101</v>
      </c>
      <c r="BW384" s="2">
        <v>0</v>
      </c>
      <c r="BX384" s="2">
        <v>3140461</v>
      </c>
      <c r="BY384" s="2">
        <v>3140461</v>
      </c>
      <c r="BZ384" s="2">
        <v>0</v>
      </c>
      <c r="CA384" s="2">
        <v>20794276</v>
      </c>
      <c r="CB384" s="2" t="b">
        <v>0</v>
      </c>
      <c r="CC384" s="2">
        <v>0</v>
      </c>
      <c r="CD384" s="2">
        <v>15393.05</v>
      </c>
      <c r="CE384" s="2">
        <v>14153.29</v>
      </c>
      <c r="CF384" s="2">
        <v>14572.17</v>
      </c>
      <c r="CG384" s="2">
        <v>17327.2</v>
      </c>
      <c r="CH384" s="4">
        <v>45327.53</v>
      </c>
      <c r="CI384" s="4">
        <v>73415</v>
      </c>
    </row>
    <row r="385" spans="1:87" x14ac:dyDescent="0.35">
      <c r="A385" s="5">
        <v>454</v>
      </c>
      <c r="B385" s="3" t="s">
        <v>747</v>
      </c>
      <c r="C385" s="3" t="s">
        <v>786</v>
      </c>
      <c r="D385" s="2" t="s">
        <v>787</v>
      </c>
      <c r="E385" s="2">
        <v>9166</v>
      </c>
      <c r="F385" s="2">
        <v>9304</v>
      </c>
      <c r="G385" s="2">
        <v>9580</v>
      </c>
      <c r="H385" s="2">
        <v>11102</v>
      </c>
      <c r="I385" s="2">
        <v>1.0822000000000001</v>
      </c>
      <c r="J385" s="2">
        <v>9919</v>
      </c>
      <c r="K385" s="2">
        <v>10069</v>
      </c>
      <c r="L385" s="2">
        <v>10367</v>
      </c>
      <c r="M385" s="2">
        <v>12015</v>
      </c>
      <c r="N385" s="2">
        <v>1.1040000000000001</v>
      </c>
      <c r="O385" s="2">
        <v>1.026</v>
      </c>
      <c r="P385" s="2">
        <v>10951</v>
      </c>
      <c r="Q385" s="2">
        <v>12327</v>
      </c>
      <c r="R385" s="2">
        <v>706.33</v>
      </c>
      <c r="S385" s="2">
        <v>557.33000000000004</v>
      </c>
      <c r="T385" s="2">
        <v>373.21</v>
      </c>
      <c r="U385" s="2">
        <v>743.82</v>
      </c>
      <c r="V385" s="2">
        <v>2380.69</v>
      </c>
      <c r="W385" s="2">
        <v>706.33</v>
      </c>
      <c r="X385" s="2">
        <v>557.33000000000004</v>
      </c>
      <c r="Y385" s="2">
        <v>373.21</v>
      </c>
      <c r="Z385" s="2">
        <v>743.82</v>
      </c>
      <c r="AA385" s="2">
        <v>2380.69</v>
      </c>
      <c r="AB385" s="2">
        <v>7735020</v>
      </c>
      <c r="AC385" s="2">
        <v>5611756</v>
      </c>
      <c r="AD385" s="2">
        <v>3869068</v>
      </c>
      <c r="AE385" s="2">
        <v>9169069</v>
      </c>
      <c r="AF385" s="2">
        <v>26384913</v>
      </c>
      <c r="AG385" s="2">
        <v>0.87839999999999996</v>
      </c>
      <c r="AH385" s="2">
        <v>0.2</v>
      </c>
      <c r="AI385" s="2">
        <v>1358888</v>
      </c>
      <c r="AJ385" s="2">
        <v>985873</v>
      </c>
      <c r="AK385" s="2">
        <v>679718</v>
      </c>
      <c r="AL385" s="2">
        <v>1610822</v>
      </c>
      <c r="AM385" s="2">
        <v>4635301</v>
      </c>
      <c r="AN385" s="2">
        <v>0.87839999999999996</v>
      </c>
      <c r="AO385" s="2">
        <v>0.32840000000000003</v>
      </c>
      <c r="AP385" s="2">
        <v>0.65</v>
      </c>
      <c r="AQ385" s="2">
        <v>1651117</v>
      </c>
      <c r="AR385" s="2">
        <v>1197885</v>
      </c>
      <c r="AS385" s="2">
        <v>825891</v>
      </c>
      <c r="AT385" s="2">
        <v>1957229</v>
      </c>
      <c r="AU385" s="2">
        <v>5632122</v>
      </c>
      <c r="AV385" s="2">
        <v>36652336</v>
      </c>
      <c r="AW385" s="2">
        <v>0</v>
      </c>
      <c r="AX385" s="2">
        <v>0</v>
      </c>
      <c r="AY385" s="2">
        <v>146587</v>
      </c>
      <c r="AZ385" s="2">
        <v>158636</v>
      </c>
      <c r="BA385" s="2">
        <v>0</v>
      </c>
      <c r="BB385" s="2">
        <v>0</v>
      </c>
      <c r="BC385" s="2">
        <v>0</v>
      </c>
      <c r="BD385" s="2">
        <v>2813</v>
      </c>
      <c r="BE385" s="2">
        <v>3044</v>
      </c>
      <c r="BF385" s="2">
        <v>21.02</v>
      </c>
      <c r="BG385" s="2">
        <v>63985</v>
      </c>
      <c r="BH385" s="2">
        <v>222621</v>
      </c>
      <c r="BI385" s="2">
        <v>36874957</v>
      </c>
      <c r="BJ385" s="2">
        <v>0</v>
      </c>
      <c r="BK385" s="2">
        <v>36874957</v>
      </c>
      <c r="BL385" s="2">
        <v>3131387</v>
      </c>
      <c r="BM385" s="2">
        <v>33743570</v>
      </c>
      <c r="BN385" s="2">
        <v>8479535</v>
      </c>
      <c r="BO385" s="2">
        <v>25264035</v>
      </c>
      <c r="BP385" s="2">
        <v>5462</v>
      </c>
      <c r="BQ385" s="2">
        <v>2380.69</v>
      </c>
      <c r="BR385" s="2">
        <v>13003329</v>
      </c>
      <c r="BS385" s="2">
        <v>0</v>
      </c>
      <c r="BT385" s="2">
        <v>0</v>
      </c>
      <c r="BU385" s="2">
        <v>3131387</v>
      </c>
      <c r="BV385" s="2">
        <v>8479535</v>
      </c>
      <c r="BW385" s="2">
        <v>1392407</v>
      </c>
      <c r="BX385" s="2">
        <v>2355930</v>
      </c>
      <c r="BY385" s="2">
        <v>3748337</v>
      </c>
      <c r="BZ385" s="2">
        <v>0</v>
      </c>
      <c r="CA385" s="2">
        <v>25264035</v>
      </c>
      <c r="CB385" s="2" t="b">
        <v>0</v>
      </c>
      <c r="CC385" s="2">
        <v>0</v>
      </c>
      <c r="CD385" s="2">
        <v>15212.47</v>
      </c>
      <c r="CE385" s="2">
        <v>13987.25</v>
      </c>
      <c r="CF385" s="2">
        <v>14401.21</v>
      </c>
      <c r="CG385" s="2">
        <v>17123.93</v>
      </c>
      <c r="CH385" s="4">
        <v>45327.53</v>
      </c>
      <c r="CI385" s="4">
        <v>73415</v>
      </c>
    </row>
    <row r="386" spans="1:87" x14ac:dyDescent="0.35">
      <c r="A386" s="5">
        <v>455</v>
      </c>
      <c r="B386" s="3" t="s">
        <v>788</v>
      </c>
      <c r="C386" s="3" t="s">
        <v>789</v>
      </c>
      <c r="D386" s="2" t="s">
        <v>790</v>
      </c>
      <c r="E386" s="2">
        <v>9166</v>
      </c>
      <c r="F386" s="2">
        <v>9304</v>
      </c>
      <c r="G386" s="2">
        <v>9580</v>
      </c>
      <c r="H386" s="2">
        <v>11102</v>
      </c>
      <c r="I386" s="2">
        <v>1.0822000000000001</v>
      </c>
      <c r="J386" s="2">
        <v>9919</v>
      </c>
      <c r="K386" s="2">
        <v>10069</v>
      </c>
      <c r="L386" s="2">
        <v>10367</v>
      </c>
      <c r="M386" s="2">
        <v>12015</v>
      </c>
      <c r="N386" s="2">
        <v>1.1040000000000001</v>
      </c>
      <c r="O386" s="2">
        <v>1.026</v>
      </c>
      <c r="P386" s="2">
        <v>10951</v>
      </c>
      <c r="Q386" s="2">
        <v>12327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26.63</v>
      </c>
      <c r="X386" s="2">
        <v>23.28</v>
      </c>
      <c r="Y386" s="2">
        <v>21.3</v>
      </c>
      <c r="Z386" s="2">
        <v>33.770000000000003</v>
      </c>
      <c r="AA386" s="2">
        <v>104.98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0.52170000000000005</v>
      </c>
      <c r="AH386" s="2">
        <v>0.2</v>
      </c>
      <c r="AI386" s="2">
        <v>30428</v>
      </c>
      <c r="AJ386" s="2">
        <v>24458</v>
      </c>
      <c r="AK386" s="2">
        <v>23040</v>
      </c>
      <c r="AL386" s="2">
        <v>43435</v>
      </c>
      <c r="AM386" s="2">
        <v>121361</v>
      </c>
      <c r="AN386" s="2">
        <v>0.52170000000000005</v>
      </c>
      <c r="AO386" s="2">
        <v>0</v>
      </c>
      <c r="AP386" s="2">
        <v>0.65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121361</v>
      </c>
      <c r="AW386" s="2">
        <v>1719235</v>
      </c>
      <c r="AX386" s="2">
        <v>0</v>
      </c>
      <c r="AY386" s="2">
        <v>49436</v>
      </c>
      <c r="AZ386" s="2">
        <v>53500</v>
      </c>
      <c r="BA386" s="2">
        <v>0</v>
      </c>
      <c r="BB386" s="2">
        <v>0</v>
      </c>
      <c r="BC386" s="2">
        <v>0</v>
      </c>
      <c r="BD386" s="2">
        <v>2813</v>
      </c>
      <c r="BE386" s="2">
        <v>3044</v>
      </c>
      <c r="BF386" s="2">
        <v>0</v>
      </c>
      <c r="BG386" s="2">
        <v>0</v>
      </c>
      <c r="BH386" s="2">
        <v>1772735</v>
      </c>
      <c r="BI386" s="2">
        <v>1894096</v>
      </c>
      <c r="BJ386" s="2">
        <v>0</v>
      </c>
      <c r="BK386" s="2">
        <v>1894096</v>
      </c>
      <c r="BL386" s="2">
        <v>732161</v>
      </c>
      <c r="BM386" s="2">
        <v>1161935</v>
      </c>
      <c r="BN386" s="2">
        <v>500363</v>
      </c>
      <c r="BO386" s="2">
        <v>661572</v>
      </c>
      <c r="BP386" s="2">
        <v>161.88</v>
      </c>
      <c r="BQ386" s="2">
        <v>104.98</v>
      </c>
      <c r="BR386" s="2">
        <v>16994</v>
      </c>
      <c r="BS386" s="2">
        <v>1135409</v>
      </c>
      <c r="BT386" s="2">
        <v>0</v>
      </c>
      <c r="BU386" s="2">
        <v>732161</v>
      </c>
      <c r="BV386" s="2">
        <v>500363</v>
      </c>
      <c r="BW386" s="2">
        <v>0</v>
      </c>
      <c r="BX386" s="2">
        <v>371276</v>
      </c>
      <c r="BY386" s="2">
        <v>371276</v>
      </c>
      <c r="BZ386" s="2">
        <v>0</v>
      </c>
      <c r="CA386" s="2">
        <v>661572</v>
      </c>
      <c r="CB386" s="2" t="b">
        <v>0</v>
      </c>
      <c r="CC386" s="2">
        <v>0</v>
      </c>
      <c r="CD386" s="2">
        <v>12093.63</v>
      </c>
      <c r="CE386" s="2">
        <v>11119.6</v>
      </c>
      <c r="CF386" s="2">
        <v>11448.69</v>
      </c>
      <c r="CG386" s="2">
        <v>13613.2</v>
      </c>
      <c r="CH386" s="4">
        <v>45327.530462962961</v>
      </c>
      <c r="CI386" s="4">
        <v>73415</v>
      </c>
    </row>
    <row r="387" spans="1:87" x14ac:dyDescent="0.35">
      <c r="A387" s="5">
        <v>456</v>
      </c>
      <c r="B387" s="3" t="s">
        <v>788</v>
      </c>
      <c r="C387" s="3" t="s">
        <v>791</v>
      </c>
      <c r="D387" s="2" t="s">
        <v>792</v>
      </c>
      <c r="E387" s="2">
        <v>9166</v>
      </c>
      <c r="F387" s="2">
        <v>9304</v>
      </c>
      <c r="G387" s="2">
        <v>9580</v>
      </c>
      <c r="H387" s="2">
        <v>11102</v>
      </c>
      <c r="I387" s="2">
        <v>1.0822000000000001</v>
      </c>
      <c r="J387" s="2">
        <v>9919</v>
      </c>
      <c r="K387" s="2">
        <v>10069</v>
      </c>
      <c r="L387" s="2">
        <v>10367</v>
      </c>
      <c r="M387" s="2">
        <v>12015</v>
      </c>
      <c r="N387" s="2">
        <v>1.1040000000000001</v>
      </c>
      <c r="O387" s="2">
        <v>1.026</v>
      </c>
      <c r="P387" s="2">
        <v>10951</v>
      </c>
      <c r="Q387" s="2">
        <v>12327</v>
      </c>
      <c r="R387" s="2">
        <v>247.22</v>
      </c>
      <c r="S387" s="2">
        <v>180.98</v>
      </c>
      <c r="T387" s="2">
        <v>114.88</v>
      </c>
      <c r="U387" s="2">
        <v>9.6999999999999993</v>
      </c>
      <c r="V387" s="2">
        <v>552.78</v>
      </c>
      <c r="W387" s="2">
        <v>247.22</v>
      </c>
      <c r="X387" s="2">
        <v>180.98</v>
      </c>
      <c r="Y387" s="2">
        <v>114.88</v>
      </c>
      <c r="Z387" s="2">
        <v>230.86</v>
      </c>
      <c r="AA387" s="2">
        <v>773.94</v>
      </c>
      <c r="AB387" s="2">
        <v>2707306</v>
      </c>
      <c r="AC387" s="2">
        <v>1822288</v>
      </c>
      <c r="AD387" s="2">
        <v>1190961</v>
      </c>
      <c r="AE387" s="2">
        <v>119572</v>
      </c>
      <c r="AF387" s="2">
        <v>5840127</v>
      </c>
      <c r="AG387" s="2">
        <v>0.64539999999999997</v>
      </c>
      <c r="AH387" s="2">
        <v>0.2</v>
      </c>
      <c r="AI387" s="2">
        <v>349459</v>
      </c>
      <c r="AJ387" s="2">
        <v>235221</v>
      </c>
      <c r="AK387" s="2">
        <v>153729</v>
      </c>
      <c r="AL387" s="2">
        <v>367337</v>
      </c>
      <c r="AM387" s="2">
        <v>1105746</v>
      </c>
      <c r="AN387" s="2">
        <v>0.64539999999999997</v>
      </c>
      <c r="AO387" s="2">
        <v>9.5399999999999999E-2</v>
      </c>
      <c r="AP387" s="2">
        <v>0.65</v>
      </c>
      <c r="AQ387" s="2">
        <v>167880</v>
      </c>
      <c r="AR387" s="2">
        <v>113000</v>
      </c>
      <c r="AS387" s="2">
        <v>73851</v>
      </c>
      <c r="AT387" s="2">
        <v>176469</v>
      </c>
      <c r="AU387" s="2">
        <v>531200</v>
      </c>
      <c r="AV387" s="2">
        <v>7477073</v>
      </c>
      <c r="AW387" s="2">
        <v>3160469</v>
      </c>
      <c r="AX387" s="2">
        <v>24357</v>
      </c>
      <c r="AY387" s="2">
        <v>240757</v>
      </c>
      <c r="AZ387" s="2">
        <v>260547</v>
      </c>
      <c r="BA387" s="2">
        <v>0</v>
      </c>
      <c r="BB387" s="2">
        <v>0</v>
      </c>
      <c r="BC387" s="2">
        <v>315602</v>
      </c>
      <c r="BD387" s="2">
        <v>2813</v>
      </c>
      <c r="BE387" s="2">
        <v>3044</v>
      </c>
      <c r="BF387" s="2">
        <v>0</v>
      </c>
      <c r="BG387" s="2">
        <v>0</v>
      </c>
      <c r="BH387" s="2">
        <v>3760975</v>
      </c>
      <c r="BI387" s="2">
        <v>11238048</v>
      </c>
      <c r="BJ387" s="2">
        <v>0</v>
      </c>
      <c r="BK387" s="2">
        <v>11238048</v>
      </c>
      <c r="BL387" s="2">
        <v>3487987</v>
      </c>
      <c r="BM387" s="2">
        <v>7750061</v>
      </c>
      <c r="BN387" s="2">
        <v>3112576</v>
      </c>
      <c r="BO387" s="2">
        <v>4637485</v>
      </c>
      <c r="BP387" s="2">
        <v>4199.0200000000004</v>
      </c>
      <c r="BQ387" s="2">
        <v>773.94</v>
      </c>
      <c r="BR387" s="2">
        <v>3249790</v>
      </c>
      <c r="BS387" s="2">
        <v>1710070</v>
      </c>
      <c r="BT387" s="2">
        <v>0</v>
      </c>
      <c r="BU387" s="2">
        <v>3487987</v>
      </c>
      <c r="BV387" s="2">
        <v>3112576</v>
      </c>
      <c r="BW387" s="2">
        <v>0</v>
      </c>
      <c r="BX387" s="2">
        <v>1253075</v>
      </c>
      <c r="BY387" s="2">
        <v>1253075</v>
      </c>
      <c r="BZ387" s="2">
        <v>0</v>
      </c>
      <c r="CA387" s="2">
        <v>4637485</v>
      </c>
      <c r="CB387" s="2" t="b">
        <v>0</v>
      </c>
      <c r="CC387" s="2">
        <v>0</v>
      </c>
      <c r="CD387" s="2">
        <v>13043.63</v>
      </c>
      <c r="CE387" s="2">
        <v>11993.09</v>
      </c>
      <c r="CF387" s="2">
        <v>12348.03</v>
      </c>
      <c r="CG387" s="2">
        <v>14682.57</v>
      </c>
      <c r="CH387" s="4">
        <v>45327.530231481483</v>
      </c>
      <c r="CI387" s="4">
        <v>73415</v>
      </c>
    </row>
    <row r="388" spans="1:87" x14ac:dyDescent="0.35">
      <c r="A388" s="5">
        <v>457</v>
      </c>
      <c r="B388" s="3" t="s">
        <v>788</v>
      </c>
      <c r="C388" s="3" t="s">
        <v>793</v>
      </c>
      <c r="D388" s="2" t="s">
        <v>794</v>
      </c>
      <c r="E388" s="2">
        <v>9166</v>
      </c>
      <c r="F388" s="2">
        <v>9304</v>
      </c>
      <c r="G388" s="2">
        <v>9580</v>
      </c>
      <c r="H388" s="2">
        <v>11102</v>
      </c>
      <c r="I388" s="2">
        <v>1.0822000000000001</v>
      </c>
      <c r="J388" s="2">
        <v>9919</v>
      </c>
      <c r="K388" s="2">
        <v>10069</v>
      </c>
      <c r="L388" s="2">
        <v>10367</v>
      </c>
      <c r="M388" s="2">
        <v>12015</v>
      </c>
      <c r="N388" s="2">
        <v>1.1040000000000001</v>
      </c>
      <c r="O388" s="2">
        <v>1.026</v>
      </c>
      <c r="P388" s="2">
        <v>10951</v>
      </c>
      <c r="Q388" s="2">
        <v>12327</v>
      </c>
      <c r="R388" s="2">
        <v>124.61</v>
      </c>
      <c r="S388" s="2">
        <v>96.97</v>
      </c>
      <c r="T388" s="2">
        <v>54.83</v>
      </c>
      <c r="U388" s="2">
        <v>0</v>
      </c>
      <c r="V388" s="2">
        <v>276.41000000000003</v>
      </c>
      <c r="W388" s="2">
        <v>124.61</v>
      </c>
      <c r="X388" s="2">
        <v>96.97</v>
      </c>
      <c r="Y388" s="2">
        <v>54.83</v>
      </c>
      <c r="Z388" s="2">
        <v>116.01</v>
      </c>
      <c r="AA388" s="2">
        <v>392.42</v>
      </c>
      <c r="AB388" s="2">
        <v>1364604</v>
      </c>
      <c r="AC388" s="2">
        <v>976391</v>
      </c>
      <c r="AD388" s="2">
        <v>568423</v>
      </c>
      <c r="AE388" s="2">
        <v>0</v>
      </c>
      <c r="AF388" s="2">
        <v>2909418</v>
      </c>
      <c r="AG388" s="2">
        <v>0.81340000000000001</v>
      </c>
      <c r="AH388" s="2">
        <v>0.2</v>
      </c>
      <c r="AI388" s="2">
        <v>221994</v>
      </c>
      <c r="AJ388" s="2">
        <v>158839</v>
      </c>
      <c r="AK388" s="2">
        <v>92471</v>
      </c>
      <c r="AL388" s="2">
        <v>232641</v>
      </c>
      <c r="AM388" s="2">
        <v>705945</v>
      </c>
      <c r="AN388" s="2">
        <v>0.81340000000000001</v>
      </c>
      <c r="AO388" s="2">
        <v>0.26340000000000002</v>
      </c>
      <c r="AP388" s="2">
        <v>0.65</v>
      </c>
      <c r="AQ388" s="2">
        <v>233634</v>
      </c>
      <c r="AR388" s="2">
        <v>167168</v>
      </c>
      <c r="AS388" s="2">
        <v>97320</v>
      </c>
      <c r="AT388" s="2">
        <v>244840</v>
      </c>
      <c r="AU388" s="2">
        <v>742962</v>
      </c>
      <c r="AV388" s="2">
        <v>4358325</v>
      </c>
      <c r="AW388" s="2">
        <v>1926297</v>
      </c>
      <c r="AX388" s="2">
        <v>0</v>
      </c>
      <c r="AY388" s="2">
        <v>158197</v>
      </c>
      <c r="AZ388" s="2">
        <v>171201</v>
      </c>
      <c r="BA388" s="2">
        <v>0</v>
      </c>
      <c r="BB388" s="2">
        <v>0</v>
      </c>
      <c r="BC388" s="2">
        <v>0</v>
      </c>
      <c r="BD388" s="2">
        <v>2813</v>
      </c>
      <c r="BE388" s="2">
        <v>3044</v>
      </c>
      <c r="BF388" s="2">
        <v>5.75</v>
      </c>
      <c r="BG388" s="2">
        <v>17503</v>
      </c>
      <c r="BH388" s="2">
        <v>2115001</v>
      </c>
      <c r="BI388" s="2">
        <v>6473326</v>
      </c>
      <c r="BJ388" s="2">
        <v>0</v>
      </c>
      <c r="BK388" s="2">
        <v>6473326</v>
      </c>
      <c r="BL388" s="2">
        <v>1525878</v>
      </c>
      <c r="BM388" s="2">
        <v>4947448</v>
      </c>
      <c r="BN388" s="2">
        <v>1943626</v>
      </c>
      <c r="BO388" s="2">
        <v>3003822</v>
      </c>
      <c r="BP388" s="2">
        <v>4614.16</v>
      </c>
      <c r="BQ388" s="2">
        <v>392.42</v>
      </c>
      <c r="BR388" s="2">
        <v>1810689</v>
      </c>
      <c r="BS388" s="2">
        <v>1317077</v>
      </c>
      <c r="BT388" s="2">
        <v>0</v>
      </c>
      <c r="BU388" s="2">
        <v>1525878</v>
      </c>
      <c r="BV388" s="2">
        <v>1943626</v>
      </c>
      <c r="BW388" s="2">
        <v>0</v>
      </c>
      <c r="BX388" s="2">
        <v>934272</v>
      </c>
      <c r="BY388" s="2">
        <v>934272</v>
      </c>
      <c r="BZ388" s="2">
        <v>0</v>
      </c>
      <c r="CA388" s="2">
        <v>3003822</v>
      </c>
      <c r="CB388" s="2" t="b">
        <v>0</v>
      </c>
      <c r="CC388" s="2">
        <v>0</v>
      </c>
      <c r="CD388" s="2">
        <v>14607.43</v>
      </c>
      <c r="CE388" s="2">
        <v>13430.94</v>
      </c>
      <c r="CF388" s="2">
        <v>13828.44</v>
      </c>
      <c r="CG388" s="2">
        <v>16442.86</v>
      </c>
      <c r="CH388" s="4">
        <v>45327.530486111114</v>
      </c>
      <c r="CI388" s="4">
        <v>73415</v>
      </c>
    </row>
    <row r="389" spans="1:87" x14ac:dyDescent="0.35">
      <c r="A389" s="5">
        <v>458</v>
      </c>
      <c r="B389" s="3" t="s">
        <v>795</v>
      </c>
      <c r="C389" s="3" t="s">
        <v>796</v>
      </c>
      <c r="D389" s="2" t="s">
        <v>797</v>
      </c>
      <c r="E389" s="2">
        <v>9166</v>
      </c>
      <c r="F389" s="2">
        <v>9304</v>
      </c>
      <c r="G389" s="2">
        <v>9580</v>
      </c>
      <c r="H389" s="2">
        <v>11102</v>
      </c>
      <c r="I389" s="2">
        <v>1.0822000000000001</v>
      </c>
      <c r="J389" s="2">
        <v>9919</v>
      </c>
      <c r="K389" s="2">
        <v>10069</v>
      </c>
      <c r="L389" s="2">
        <v>10367</v>
      </c>
      <c r="M389" s="2">
        <v>12015</v>
      </c>
      <c r="N389" s="2">
        <v>1.1040000000000001</v>
      </c>
      <c r="O389" s="2">
        <v>1.026</v>
      </c>
      <c r="P389" s="2">
        <v>10951</v>
      </c>
      <c r="Q389" s="2">
        <v>12327</v>
      </c>
      <c r="R389" s="2">
        <v>136.05000000000001</v>
      </c>
      <c r="S389" s="2">
        <v>86.32</v>
      </c>
      <c r="T389" s="2">
        <v>49.36</v>
      </c>
      <c r="U389" s="2">
        <v>103.39</v>
      </c>
      <c r="V389" s="2">
        <v>375.12</v>
      </c>
      <c r="W389" s="2">
        <v>136.05000000000001</v>
      </c>
      <c r="X389" s="2">
        <v>86.32</v>
      </c>
      <c r="Y389" s="2">
        <v>49.36</v>
      </c>
      <c r="Z389" s="2">
        <v>103.39</v>
      </c>
      <c r="AA389" s="2">
        <v>375.12</v>
      </c>
      <c r="AB389" s="2">
        <v>1489884</v>
      </c>
      <c r="AC389" s="2">
        <v>869156</v>
      </c>
      <c r="AD389" s="2">
        <v>511715</v>
      </c>
      <c r="AE389" s="2">
        <v>1274489</v>
      </c>
      <c r="AF389" s="2">
        <v>4145244</v>
      </c>
      <c r="AG389" s="2">
        <v>0.47</v>
      </c>
      <c r="AH389" s="2">
        <v>0.2</v>
      </c>
      <c r="AI389" s="2">
        <v>140049</v>
      </c>
      <c r="AJ389" s="2">
        <v>81701</v>
      </c>
      <c r="AK389" s="2">
        <v>48101</v>
      </c>
      <c r="AL389" s="2">
        <v>119802</v>
      </c>
      <c r="AM389" s="2">
        <v>389653</v>
      </c>
      <c r="AN389" s="2">
        <v>0.47</v>
      </c>
      <c r="AO389" s="2">
        <v>0</v>
      </c>
      <c r="AP389" s="2">
        <v>0.65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4534897</v>
      </c>
      <c r="AW389" s="2">
        <v>0</v>
      </c>
      <c r="AX389" s="2">
        <v>0</v>
      </c>
      <c r="AY389" s="2">
        <v>550310</v>
      </c>
      <c r="AZ389" s="2">
        <v>595545</v>
      </c>
      <c r="BA389" s="2">
        <v>0</v>
      </c>
      <c r="BB389" s="2">
        <v>0</v>
      </c>
      <c r="BC389" s="2">
        <v>232627</v>
      </c>
      <c r="BD389" s="2">
        <v>2813</v>
      </c>
      <c r="BE389" s="2">
        <v>3044</v>
      </c>
      <c r="BF389" s="2">
        <v>15.34</v>
      </c>
      <c r="BG389" s="2">
        <v>46695</v>
      </c>
      <c r="BH389" s="2">
        <v>874867</v>
      </c>
      <c r="BI389" s="2">
        <v>5409764</v>
      </c>
      <c r="BJ389" s="2">
        <v>0</v>
      </c>
      <c r="BK389" s="2">
        <v>5409764</v>
      </c>
      <c r="BL389" s="2">
        <v>9262494</v>
      </c>
      <c r="BM389" s="2">
        <v>0</v>
      </c>
      <c r="BN389" s="2">
        <v>75024</v>
      </c>
      <c r="BO389" s="2">
        <v>0</v>
      </c>
      <c r="BP389" s="2">
        <v>5802.53</v>
      </c>
      <c r="BQ389" s="2">
        <v>375.12</v>
      </c>
      <c r="BR389" s="2">
        <v>2176645</v>
      </c>
      <c r="BS389" s="2">
        <v>0</v>
      </c>
      <c r="BT389" s="2">
        <v>0</v>
      </c>
      <c r="BU389" s="2">
        <v>9262494</v>
      </c>
      <c r="BV389" s="2">
        <v>75024</v>
      </c>
      <c r="BW389" s="2">
        <v>0</v>
      </c>
      <c r="BX389" s="2">
        <v>959729</v>
      </c>
      <c r="BY389" s="2">
        <v>959729</v>
      </c>
      <c r="BZ389" s="2">
        <v>959729</v>
      </c>
      <c r="CA389" s="2">
        <v>959729</v>
      </c>
      <c r="CB389" s="2" t="b">
        <v>1</v>
      </c>
      <c r="CC389" s="2">
        <v>3852730</v>
      </c>
      <c r="CD389" s="2">
        <v>11980.39</v>
      </c>
      <c r="CE389" s="2">
        <v>11015.49</v>
      </c>
      <c r="CF389" s="2">
        <v>11341.5</v>
      </c>
      <c r="CG389" s="2">
        <v>13485.74</v>
      </c>
      <c r="CH389" s="4">
        <v>45327.530011574076</v>
      </c>
      <c r="CI389" s="4">
        <v>73415</v>
      </c>
    </row>
    <row r="390" spans="1:87" x14ac:dyDescent="0.35">
      <c r="A390" s="5">
        <v>459</v>
      </c>
      <c r="B390" s="3" t="s">
        <v>795</v>
      </c>
      <c r="C390" s="3" t="s">
        <v>798</v>
      </c>
      <c r="D390" s="2" t="s">
        <v>799</v>
      </c>
      <c r="E390" s="2">
        <v>9166</v>
      </c>
      <c r="F390" s="2">
        <v>9304</v>
      </c>
      <c r="G390" s="2">
        <v>9580</v>
      </c>
      <c r="H390" s="2">
        <v>11102</v>
      </c>
      <c r="I390" s="2">
        <v>1.0822000000000001</v>
      </c>
      <c r="J390" s="2">
        <v>9919</v>
      </c>
      <c r="K390" s="2">
        <v>10069</v>
      </c>
      <c r="L390" s="2">
        <v>10367</v>
      </c>
      <c r="M390" s="2">
        <v>12015</v>
      </c>
      <c r="N390" s="2">
        <v>1.1040000000000001</v>
      </c>
      <c r="O390" s="2">
        <v>1.026</v>
      </c>
      <c r="P390" s="2">
        <v>10951</v>
      </c>
      <c r="Q390" s="2">
        <v>12327</v>
      </c>
      <c r="R390" s="2">
        <v>329.55</v>
      </c>
      <c r="S390" s="2">
        <v>229.72</v>
      </c>
      <c r="T390" s="2">
        <v>172.38</v>
      </c>
      <c r="U390" s="2">
        <v>354.6</v>
      </c>
      <c r="V390" s="2">
        <v>1086.25</v>
      </c>
      <c r="W390" s="2">
        <v>329.55</v>
      </c>
      <c r="X390" s="2">
        <v>229.72</v>
      </c>
      <c r="Y390" s="2">
        <v>172.38</v>
      </c>
      <c r="Z390" s="2">
        <v>354.6</v>
      </c>
      <c r="AA390" s="2">
        <v>1086.25</v>
      </c>
      <c r="AB390" s="2">
        <v>3608902</v>
      </c>
      <c r="AC390" s="2">
        <v>2313051</v>
      </c>
      <c r="AD390" s="2">
        <v>1787063</v>
      </c>
      <c r="AE390" s="2">
        <v>4371154</v>
      </c>
      <c r="AF390" s="2">
        <v>12080170</v>
      </c>
      <c r="AG390" s="2">
        <v>0.56930000000000003</v>
      </c>
      <c r="AH390" s="2">
        <v>0.2</v>
      </c>
      <c r="AI390" s="2">
        <v>410910</v>
      </c>
      <c r="AJ390" s="2">
        <v>263364</v>
      </c>
      <c r="AK390" s="2">
        <v>203475</v>
      </c>
      <c r="AL390" s="2">
        <v>497700</v>
      </c>
      <c r="AM390" s="2">
        <v>1375449</v>
      </c>
      <c r="AN390" s="2">
        <v>0.56930000000000003</v>
      </c>
      <c r="AO390" s="2">
        <v>1.9300000000000001E-2</v>
      </c>
      <c r="AP390" s="2">
        <v>0.65</v>
      </c>
      <c r="AQ390" s="2">
        <v>45274</v>
      </c>
      <c r="AR390" s="2">
        <v>29017</v>
      </c>
      <c r="AS390" s="2">
        <v>22419</v>
      </c>
      <c r="AT390" s="2">
        <v>54836</v>
      </c>
      <c r="AU390" s="2">
        <v>151546</v>
      </c>
      <c r="AV390" s="2">
        <v>13607165</v>
      </c>
      <c r="AW390" s="2">
        <v>0</v>
      </c>
      <c r="AX390" s="2">
        <v>68274</v>
      </c>
      <c r="AY390" s="2">
        <v>227914</v>
      </c>
      <c r="AZ390" s="2">
        <v>246649</v>
      </c>
      <c r="BA390" s="2">
        <v>0</v>
      </c>
      <c r="BB390" s="2">
        <v>0</v>
      </c>
      <c r="BC390" s="2">
        <v>0</v>
      </c>
      <c r="BD390" s="2">
        <v>2813</v>
      </c>
      <c r="BE390" s="2">
        <v>3044</v>
      </c>
      <c r="BF390" s="2">
        <v>3</v>
      </c>
      <c r="BG390" s="2">
        <v>9132</v>
      </c>
      <c r="BH390" s="2">
        <v>324055</v>
      </c>
      <c r="BI390" s="2">
        <v>13931220</v>
      </c>
      <c r="BJ390" s="2">
        <v>0</v>
      </c>
      <c r="BK390" s="2">
        <v>13931220</v>
      </c>
      <c r="BL390" s="2">
        <v>13641000</v>
      </c>
      <c r="BM390" s="2">
        <v>290220</v>
      </c>
      <c r="BN390" s="2">
        <v>217250</v>
      </c>
      <c r="BO390" s="2">
        <v>72970</v>
      </c>
      <c r="BP390" s="2">
        <v>5582.11</v>
      </c>
      <c r="BQ390" s="2">
        <v>1086.25</v>
      </c>
      <c r="BR390" s="2">
        <v>6063567</v>
      </c>
      <c r="BS390" s="2">
        <v>0</v>
      </c>
      <c r="BT390" s="2">
        <v>0</v>
      </c>
      <c r="BU390" s="2">
        <v>13641000</v>
      </c>
      <c r="BV390" s="2">
        <v>217250</v>
      </c>
      <c r="BW390" s="2">
        <v>0</v>
      </c>
      <c r="BX390" s="2">
        <v>499076</v>
      </c>
      <c r="BY390" s="2">
        <v>499076</v>
      </c>
      <c r="BZ390" s="2">
        <v>426106</v>
      </c>
      <c r="CA390" s="2">
        <v>499076</v>
      </c>
      <c r="CB390" s="2" t="b">
        <v>1</v>
      </c>
      <c r="CC390" s="2">
        <v>0</v>
      </c>
      <c r="CD390" s="2">
        <v>12335.26</v>
      </c>
      <c r="CE390" s="2">
        <v>11341.77</v>
      </c>
      <c r="CF390" s="2">
        <v>11677.44</v>
      </c>
      <c r="CG390" s="2">
        <v>13885.19</v>
      </c>
      <c r="CH390" s="4">
        <v>45327.53019675926</v>
      </c>
      <c r="CI390" s="4">
        <v>73415</v>
      </c>
    </row>
    <row r="391" spans="1:87" x14ac:dyDescent="0.35">
      <c r="A391" s="5">
        <v>460</v>
      </c>
      <c r="B391" s="3" t="s">
        <v>800</v>
      </c>
      <c r="C391" s="3" t="s">
        <v>801</v>
      </c>
      <c r="D391" s="2" t="s">
        <v>802</v>
      </c>
      <c r="E391" s="2">
        <v>9166</v>
      </c>
      <c r="F391" s="2">
        <v>9304</v>
      </c>
      <c r="G391" s="2">
        <v>9580</v>
      </c>
      <c r="H391" s="2">
        <v>11102</v>
      </c>
      <c r="I391" s="2">
        <v>1.0822000000000001</v>
      </c>
      <c r="J391" s="2">
        <v>9919</v>
      </c>
      <c r="K391" s="2">
        <v>10069</v>
      </c>
      <c r="L391" s="2">
        <v>10367</v>
      </c>
      <c r="M391" s="2">
        <v>12015</v>
      </c>
      <c r="N391" s="2">
        <v>1.1040000000000001</v>
      </c>
      <c r="O391" s="2">
        <v>1.026</v>
      </c>
      <c r="P391" s="2">
        <v>10951</v>
      </c>
      <c r="Q391" s="2">
        <v>12327</v>
      </c>
      <c r="R391" s="2">
        <v>4189.78</v>
      </c>
      <c r="S391" s="2">
        <v>3275.53</v>
      </c>
      <c r="T391" s="2">
        <v>0</v>
      </c>
      <c r="U391" s="2">
        <v>0</v>
      </c>
      <c r="V391" s="2">
        <v>7465.31</v>
      </c>
      <c r="W391" s="2">
        <v>4189.78</v>
      </c>
      <c r="X391" s="2">
        <v>3275.53</v>
      </c>
      <c r="Y391" s="2">
        <v>0</v>
      </c>
      <c r="Z391" s="2">
        <v>0</v>
      </c>
      <c r="AA391" s="2">
        <v>7465.31</v>
      </c>
      <c r="AB391" s="2">
        <v>45882281</v>
      </c>
      <c r="AC391" s="2">
        <v>32981312</v>
      </c>
      <c r="AD391" s="2">
        <v>0</v>
      </c>
      <c r="AE391" s="2">
        <v>0</v>
      </c>
      <c r="AF391" s="2">
        <v>78863593</v>
      </c>
      <c r="AG391" s="2">
        <v>0.95399999999999996</v>
      </c>
      <c r="AH391" s="2">
        <v>0.2</v>
      </c>
      <c r="AI391" s="2">
        <v>8754339</v>
      </c>
      <c r="AJ391" s="2">
        <v>6292834</v>
      </c>
      <c r="AK391" s="2">
        <v>0</v>
      </c>
      <c r="AL391" s="2">
        <v>0</v>
      </c>
      <c r="AM391" s="2">
        <v>15047173</v>
      </c>
      <c r="AN391" s="2">
        <v>0.95399999999999996</v>
      </c>
      <c r="AO391" s="2">
        <v>0.40400000000000003</v>
      </c>
      <c r="AP391" s="2">
        <v>0.65</v>
      </c>
      <c r="AQ391" s="2">
        <v>12048687</v>
      </c>
      <c r="AR391" s="2">
        <v>8660892</v>
      </c>
      <c r="AS391" s="2">
        <v>0</v>
      </c>
      <c r="AT391" s="2">
        <v>0</v>
      </c>
      <c r="AU391" s="2">
        <v>20709579</v>
      </c>
      <c r="AV391" s="2">
        <v>114620345</v>
      </c>
      <c r="AW391" s="2">
        <v>0</v>
      </c>
      <c r="AX391" s="2">
        <v>0</v>
      </c>
      <c r="AY391" s="2">
        <v>245129</v>
      </c>
      <c r="AZ391" s="2">
        <v>265279</v>
      </c>
      <c r="BA391" s="2">
        <v>0</v>
      </c>
      <c r="BB391" s="2">
        <v>0</v>
      </c>
      <c r="BC391" s="2">
        <v>0</v>
      </c>
      <c r="BD391" s="2">
        <v>2813</v>
      </c>
      <c r="BE391" s="2">
        <v>3044</v>
      </c>
      <c r="BF391" s="2">
        <v>277.17</v>
      </c>
      <c r="BG391" s="2">
        <v>843705</v>
      </c>
      <c r="BH391" s="2">
        <v>1108984</v>
      </c>
      <c r="BI391" s="2">
        <v>115729329</v>
      </c>
      <c r="BJ391" s="2">
        <v>0</v>
      </c>
      <c r="BK391" s="2">
        <v>115729329</v>
      </c>
      <c r="BL391" s="2">
        <v>13955167</v>
      </c>
      <c r="BM391" s="2">
        <v>101774162</v>
      </c>
      <c r="BN391" s="2">
        <v>24495361</v>
      </c>
      <c r="BO391" s="2">
        <v>77278801</v>
      </c>
      <c r="BP391" s="2">
        <v>5031.75</v>
      </c>
      <c r="BQ391" s="2">
        <v>7465.31</v>
      </c>
      <c r="BR391" s="2">
        <v>37563574</v>
      </c>
      <c r="BS391" s="2">
        <v>0</v>
      </c>
      <c r="BT391" s="2">
        <v>0</v>
      </c>
      <c r="BU391" s="2">
        <v>13955167</v>
      </c>
      <c r="BV391" s="2">
        <v>24495361</v>
      </c>
      <c r="BW391" s="2">
        <v>0</v>
      </c>
      <c r="BX391" s="2">
        <v>8699625</v>
      </c>
      <c r="BY391" s="2">
        <v>8699625</v>
      </c>
      <c r="BZ391" s="2">
        <v>0</v>
      </c>
      <c r="CA391" s="2">
        <v>77278801</v>
      </c>
      <c r="CB391" s="2" t="b">
        <v>0</v>
      </c>
      <c r="CC391" s="2">
        <v>0</v>
      </c>
      <c r="CD391" s="2">
        <v>15916.18</v>
      </c>
      <c r="CE391" s="2">
        <v>14634.28</v>
      </c>
      <c r="CF391" s="2">
        <v>15067.4</v>
      </c>
      <c r="CG391" s="2">
        <v>17916.060000000001</v>
      </c>
      <c r="CH391" s="4">
        <v>45327.529849537037</v>
      </c>
      <c r="CI391" s="4">
        <v>73415</v>
      </c>
    </row>
    <row r="392" spans="1:87" x14ac:dyDescent="0.35">
      <c r="A392" s="5">
        <v>461</v>
      </c>
      <c r="B392" s="3" t="s">
        <v>800</v>
      </c>
      <c r="C392" s="3" t="s">
        <v>803</v>
      </c>
      <c r="D392" s="2" t="s">
        <v>804</v>
      </c>
      <c r="E392" s="2">
        <v>9166</v>
      </c>
      <c r="F392" s="2">
        <v>9304</v>
      </c>
      <c r="G392" s="2">
        <v>9580</v>
      </c>
      <c r="H392" s="2">
        <v>11102</v>
      </c>
      <c r="I392" s="2">
        <v>1.0822000000000001</v>
      </c>
      <c r="J392" s="2">
        <v>9919</v>
      </c>
      <c r="K392" s="2">
        <v>10069</v>
      </c>
      <c r="L392" s="2">
        <v>10367</v>
      </c>
      <c r="M392" s="2">
        <v>12015</v>
      </c>
      <c r="N392" s="2">
        <v>1.1040000000000001</v>
      </c>
      <c r="O392" s="2">
        <v>1.026</v>
      </c>
      <c r="P392" s="2">
        <v>10951</v>
      </c>
      <c r="Q392" s="2">
        <v>12327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25.69</v>
      </c>
      <c r="X392" s="2">
        <v>17.16</v>
      </c>
      <c r="Y392" s="2">
        <v>9.92</v>
      </c>
      <c r="Z392" s="2">
        <v>0</v>
      </c>
      <c r="AA392" s="2">
        <v>52.77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0.38059999999999999</v>
      </c>
      <c r="AH392" s="2">
        <v>0.2</v>
      </c>
      <c r="AI392" s="2">
        <v>21415</v>
      </c>
      <c r="AJ392" s="2">
        <v>13152</v>
      </c>
      <c r="AK392" s="2">
        <v>7828</v>
      </c>
      <c r="AL392" s="2">
        <v>0</v>
      </c>
      <c r="AM392" s="2">
        <v>42395</v>
      </c>
      <c r="AN392" s="2">
        <v>0.38059999999999999</v>
      </c>
      <c r="AO392" s="2">
        <v>0</v>
      </c>
      <c r="AP392" s="2">
        <v>0.65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42395</v>
      </c>
      <c r="AW392" s="2">
        <v>811091</v>
      </c>
      <c r="AX392" s="2">
        <v>0</v>
      </c>
      <c r="AY392" s="2">
        <v>36362</v>
      </c>
      <c r="AZ392" s="2">
        <v>39351</v>
      </c>
      <c r="BA392" s="2">
        <v>0</v>
      </c>
      <c r="BB392" s="2">
        <v>0</v>
      </c>
      <c r="BC392" s="2">
        <v>0</v>
      </c>
      <c r="BD392" s="2">
        <v>2813</v>
      </c>
      <c r="BE392" s="2">
        <v>3044</v>
      </c>
      <c r="BF392" s="2">
        <v>2.87</v>
      </c>
      <c r="BG392" s="2">
        <v>8736</v>
      </c>
      <c r="BH392" s="2">
        <v>859178</v>
      </c>
      <c r="BI392" s="2">
        <v>901573</v>
      </c>
      <c r="BJ392" s="2">
        <v>0</v>
      </c>
      <c r="BK392" s="2">
        <v>901573</v>
      </c>
      <c r="BL392" s="2">
        <v>281119</v>
      </c>
      <c r="BM392" s="2">
        <v>620454</v>
      </c>
      <c r="BN392" s="2">
        <v>191026</v>
      </c>
      <c r="BO392" s="2">
        <v>429428</v>
      </c>
      <c r="BP392" s="2">
        <v>68.77</v>
      </c>
      <c r="BQ392" s="2">
        <v>52.77</v>
      </c>
      <c r="BR392" s="2">
        <v>3629</v>
      </c>
      <c r="BS392" s="2">
        <v>466558</v>
      </c>
      <c r="BT392" s="2">
        <v>0</v>
      </c>
      <c r="BU392" s="2">
        <v>281119</v>
      </c>
      <c r="BV392" s="2">
        <v>191026</v>
      </c>
      <c r="BW392" s="2">
        <v>0</v>
      </c>
      <c r="BX392" s="2">
        <v>296960</v>
      </c>
      <c r="BY392" s="2">
        <v>296960</v>
      </c>
      <c r="BZ392" s="2">
        <v>0</v>
      </c>
      <c r="CA392" s="2">
        <v>429428</v>
      </c>
      <c r="CB392" s="2" t="b">
        <v>0</v>
      </c>
      <c r="CC392" s="2">
        <v>0</v>
      </c>
      <c r="CD392" s="2">
        <v>11784.59</v>
      </c>
      <c r="CE392" s="2">
        <v>10835.45</v>
      </c>
      <c r="CF392" s="2">
        <v>11156.14</v>
      </c>
      <c r="CG392" s="2">
        <v>13265.33</v>
      </c>
      <c r="CH392" s="4">
        <v>45327.529907407406</v>
      </c>
      <c r="CI392" s="4">
        <v>73415</v>
      </c>
    </row>
    <row r="393" spans="1:87" x14ac:dyDescent="0.35">
      <c r="A393" s="5">
        <v>462</v>
      </c>
      <c r="B393" s="3" t="s">
        <v>800</v>
      </c>
      <c r="C393" s="3" t="s">
        <v>805</v>
      </c>
      <c r="D393" s="2" t="s">
        <v>806</v>
      </c>
      <c r="E393" s="2">
        <v>9166</v>
      </c>
      <c r="F393" s="2">
        <v>9304</v>
      </c>
      <c r="G393" s="2">
        <v>9580</v>
      </c>
      <c r="H393" s="2">
        <v>11102</v>
      </c>
      <c r="I393" s="2">
        <v>1.0822000000000001</v>
      </c>
      <c r="J393" s="2">
        <v>9919</v>
      </c>
      <c r="K393" s="2">
        <v>10069</v>
      </c>
      <c r="L393" s="2">
        <v>10367</v>
      </c>
      <c r="M393" s="2">
        <v>12015</v>
      </c>
      <c r="N393" s="2">
        <v>1.1040000000000001</v>
      </c>
      <c r="O393" s="2">
        <v>1.026</v>
      </c>
      <c r="P393" s="2">
        <v>10951</v>
      </c>
      <c r="Q393" s="2">
        <v>12327</v>
      </c>
      <c r="R393" s="2">
        <v>558.51</v>
      </c>
      <c r="S393" s="2">
        <v>472.25</v>
      </c>
      <c r="T393" s="2">
        <v>360.28</v>
      </c>
      <c r="U393" s="2">
        <v>820.36</v>
      </c>
      <c r="V393" s="2">
        <v>2211.4</v>
      </c>
      <c r="W393" s="2">
        <v>558.51</v>
      </c>
      <c r="X393" s="2">
        <v>472.25</v>
      </c>
      <c r="Y393" s="2">
        <v>360.28</v>
      </c>
      <c r="Z393" s="2">
        <v>820.36</v>
      </c>
      <c r="AA393" s="2">
        <v>2211.4</v>
      </c>
      <c r="AB393" s="2">
        <v>6116243</v>
      </c>
      <c r="AC393" s="2">
        <v>4755085</v>
      </c>
      <c r="AD393" s="2">
        <v>3735023</v>
      </c>
      <c r="AE393" s="2">
        <v>10112578</v>
      </c>
      <c r="AF393" s="2">
        <v>24718929</v>
      </c>
      <c r="AG393" s="2">
        <v>0.19739999999999999</v>
      </c>
      <c r="AH393" s="2">
        <v>0.2</v>
      </c>
      <c r="AI393" s="2">
        <v>241469</v>
      </c>
      <c r="AJ393" s="2">
        <v>187731</v>
      </c>
      <c r="AK393" s="2">
        <v>147459</v>
      </c>
      <c r="AL393" s="2">
        <v>399245</v>
      </c>
      <c r="AM393" s="2">
        <v>975904</v>
      </c>
      <c r="AN393" s="2">
        <v>0.19739999999999999</v>
      </c>
      <c r="AO393" s="2">
        <v>0</v>
      </c>
      <c r="AP393" s="2">
        <v>0.65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25694833</v>
      </c>
      <c r="AW393" s="2">
        <v>0</v>
      </c>
      <c r="AX393" s="2">
        <v>0</v>
      </c>
      <c r="AY393" s="2">
        <v>444409</v>
      </c>
      <c r="AZ393" s="2">
        <v>480939</v>
      </c>
      <c r="BA393" s="2">
        <v>0</v>
      </c>
      <c r="BB393" s="2">
        <v>0</v>
      </c>
      <c r="BC393" s="2">
        <v>127824</v>
      </c>
      <c r="BD393" s="2">
        <v>2813</v>
      </c>
      <c r="BE393" s="2">
        <v>3044</v>
      </c>
      <c r="BF393" s="2">
        <v>28.02</v>
      </c>
      <c r="BG393" s="2">
        <v>85293</v>
      </c>
      <c r="BH393" s="2">
        <v>694056</v>
      </c>
      <c r="BI393" s="2">
        <v>26388889</v>
      </c>
      <c r="BJ393" s="2">
        <v>0</v>
      </c>
      <c r="BK393" s="2">
        <v>26388889</v>
      </c>
      <c r="BL393" s="2">
        <v>68499076</v>
      </c>
      <c r="BM393" s="2">
        <v>0</v>
      </c>
      <c r="BN393" s="2">
        <v>442280</v>
      </c>
      <c r="BO393" s="2">
        <v>0</v>
      </c>
      <c r="BP393" s="2">
        <v>5318.83</v>
      </c>
      <c r="BQ393" s="2">
        <v>2211.4</v>
      </c>
      <c r="BR393" s="2">
        <v>11762061</v>
      </c>
      <c r="BS393" s="2">
        <v>0</v>
      </c>
      <c r="BT393" s="2">
        <v>0</v>
      </c>
      <c r="BU393" s="2">
        <v>68499076</v>
      </c>
      <c r="BV393" s="2">
        <v>442280</v>
      </c>
      <c r="BW393" s="2">
        <v>0</v>
      </c>
      <c r="BX393" s="2">
        <v>1684362</v>
      </c>
      <c r="BY393" s="2">
        <v>1684362</v>
      </c>
      <c r="BZ393" s="2">
        <v>1684362</v>
      </c>
      <c r="CA393" s="2">
        <v>1684362</v>
      </c>
      <c r="CB393" s="2" t="b">
        <v>1</v>
      </c>
      <c r="CC393" s="2">
        <v>42110187</v>
      </c>
      <c r="CD393" s="2">
        <v>11383.35</v>
      </c>
      <c r="CE393" s="2">
        <v>10466.52</v>
      </c>
      <c r="CF393" s="2">
        <v>10776.29</v>
      </c>
      <c r="CG393" s="2">
        <v>12813.67</v>
      </c>
      <c r="CH393" s="4">
        <v>45327.529942129629</v>
      </c>
      <c r="CI393" s="4">
        <v>73415</v>
      </c>
    </row>
    <row r="394" spans="1:87" x14ac:dyDescent="0.35">
      <c r="A394" s="5">
        <v>463</v>
      </c>
      <c r="B394" s="3" t="s">
        <v>800</v>
      </c>
      <c r="C394" s="3" t="s">
        <v>807</v>
      </c>
      <c r="D394" s="2" t="s">
        <v>808</v>
      </c>
      <c r="E394" s="2">
        <v>9166</v>
      </c>
      <c r="F394" s="2">
        <v>9304</v>
      </c>
      <c r="G394" s="2">
        <v>9580</v>
      </c>
      <c r="H394" s="2">
        <v>11102</v>
      </c>
      <c r="I394" s="2">
        <v>1.0822000000000001</v>
      </c>
      <c r="J394" s="2">
        <v>9919</v>
      </c>
      <c r="K394" s="2">
        <v>10069</v>
      </c>
      <c r="L394" s="2">
        <v>10367</v>
      </c>
      <c r="M394" s="2">
        <v>12015</v>
      </c>
      <c r="N394" s="2">
        <v>1.1040000000000001</v>
      </c>
      <c r="O394" s="2">
        <v>1.026</v>
      </c>
      <c r="P394" s="2">
        <v>10951</v>
      </c>
      <c r="Q394" s="2">
        <v>12327</v>
      </c>
      <c r="R394" s="2">
        <v>117.88</v>
      </c>
      <c r="S394" s="2">
        <v>87.82</v>
      </c>
      <c r="T394" s="2">
        <v>57.35</v>
      </c>
      <c r="U394" s="2">
        <v>0</v>
      </c>
      <c r="V394" s="2">
        <v>263.05</v>
      </c>
      <c r="W394" s="2">
        <v>117.88</v>
      </c>
      <c r="X394" s="2">
        <v>87.82</v>
      </c>
      <c r="Y394" s="2">
        <v>57.35</v>
      </c>
      <c r="Z394" s="2">
        <v>0</v>
      </c>
      <c r="AA394" s="2">
        <v>263.05</v>
      </c>
      <c r="AB394" s="2">
        <v>1290904</v>
      </c>
      <c r="AC394" s="2">
        <v>884260</v>
      </c>
      <c r="AD394" s="2">
        <v>594547</v>
      </c>
      <c r="AE394" s="2">
        <v>0</v>
      </c>
      <c r="AF394" s="2">
        <v>2769711</v>
      </c>
      <c r="AG394" s="2">
        <v>0.95530000000000004</v>
      </c>
      <c r="AH394" s="2">
        <v>0.2</v>
      </c>
      <c r="AI394" s="2">
        <v>246640</v>
      </c>
      <c r="AJ394" s="2">
        <v>168947</v>
      </c>
      <c r="AK394" s="2">
        <v>113594</v>
      </c>
      <c r="AL394" s="2">
        <v>0</v>
      </c>
      <c r="AM394" s="2">
        <v>529181</v>
      </c>
      <c r="AN394" s="2">
        <v>0.95530000000000004</v>
      </c>
      <c r="AO394" s="2">
        <v>0.40529999999999999</v>
      </c>
      <c r="AP394" s="2">
        <v>0.65</v>
      </c>
      <c r="AQ394" s="2">
        <v>340082</v>
      </c>
      <c r="AR394" s="2">
        <v>232954</v>
      </c>
      <c r="AS394" s="2">
        <v>156631</v>
      </c>
      <c r="AT394" s="2">
        <v>0</v>
      </c>
      <c r="AU394" s="2">
        <v>729667</v>
      </c>
      <c r="AV394" s="2">
        <v>4028559</v>
      </c>
      <c r="AW394" s="2">
        <v>0</v>
      </c>
      <c r="AX394" s="2">
        <v>0</v>
      </c>
      <c r="AY394" s="2">
        <v>57877</v>
      </c>
      <c r="AZ394" s="2">
        <v>62634</v>
      </c>
      <c r="BA394" s="2">
        <v>0</v>
      </c>
      <c r="BB394" s="2">
        <v>0</v>
      </c>
      <c r="BC394" s="2">
        <v>0</v>
      </c>
      <c r="BD394" s="2">
        <v>2813</v>
      </c>
      <c r="BE394" s="2">
        <v>3044</v>
      </c>
      <c r="BF394" s="2">
        <v>7.02</v>
      </c>
      <c r="BG394" s="2">
        <v>21369</v>
      </c>
      <c r="BH394" s="2">
        <v>84003</v>
      </c>
      <c r="BI394" s="2">
        <v>4112562</v>
      </c>
      <c r="BJ394" s="2">
        <v>0</v>
      </c>
      <c r="BK394" s="2">
        <v>4112562</v>
      </c>
      <c r="BL394" s="2">
        <v>370572</v>
      </c>
      <c r="BM394" s="2">
        <v>3741990</v>
      </c>
      <c r="BN394" s="2">
        <v>869260</v>
      </c>
      <c r="BO394" s="2">
        <v>2872730</v>
      </c>
      <c r="BP394" s="2">
        <v>5067.51</v>
      </c>
      <c r="BQ394" s="2">
        <v>263.05</v>
      </c>
      <c r="BR394" s="2">
        <v>1333009</v>
      </c>
      <c r="BS394" s="2">
        <v>0</v>
      </c>
      <c r="BT394" s="2">
        <v>0</v>
      </c>
      <c r="BU394" s="2">
        <v>370572</v>
      </c>
      <c r="BV394" s="2">
        <v>869260</v>
      </c>
      <c r="BW394" s="2">
        <v>93177</v>
      </c>
      <c r="BX394" s="2">
        <v>574144</v>
      </c>
      <c r="BY394" s="2">
        <v>667321</v>
      </c>
      <c r="BZ394" s="2">
        <v>0</v>
      </c>
      <c r="CA394" s="2">
        <v>2872730</v>
      </c>
      <c r="CB394" s="2" t="b">
        <v>0</v>
      </c>
      <c r="CC394" s="2">
        <v>0</v>
      </c>
      <c r="CD394" s="2">
        <v>15928.28</v>
      </c>
      <c r="CE394" s="2">
        <v>14645.41</v>
      </c>
      <c r="CF394" s="2">
        <v>15078.85</v>
      </c>
      <c r="CG394" s="2">
        <v>17929.68</v>
      </c>
      <c r="CH394" s="4">
        <v>45327.529965277776</v>
      </c>
      <c r="CI394" s="4">
        <v>73415</v>
      </c>
    </row>
    <row r="395" spans="1:87" x14ac:dyDescent="0.35">
      <c r="A395" s="5">
        <v>464</v>
      </c>
      <c r="B395" s="3" t="s">
        <v>800</v>
      </c>
      <c r="C395" s="3" t="s">
        <v>809</v>
      </c>
      <c r="D395" s="2" t="s">
        <v>810</v>
      </c>
      <c r="E395" s="2">
        <v>9166</v>
      </c>
      <c r="F395" s="2">
        <v>9304</v>
      </c>
      <c r="G395" s="2">
        <v>9580</v>
      </c>
      <c r="H395" s="2">
        <v>11102</v>
      </c>
      <c r="I395" s="2">
        <v>1.0822000000000001</v>
      </c>
      <c r="J395" s="2">
        <v>9919</v>
      </c>
      <c r="K395" s="2">
        <v>10069</v>
      </c>
      <c r="L395" s="2">
        <v>10367</v>
      </c>
      <c r="M395" s="2">
        <v>12015</v>
      </c>
      <c r="N395" s="2">
        <v>1.1040000000000001</v>
      </c>
      <c r="O395" s="2">
        <v>1.026</v>
      </c>
      <c r="P395" s="2">
        <v>10951</v>
      </c>
      <c r="Q395" s="2">
        <v>12327</v>
      </c>
      <c r="R395" s="2">
        <v>17.27</v>
      </c>
      <c r="S395" s="2">
        <v>9.66</v>
      </c>
      <c r="T395" s="2">
        <v>8.17</v>
      </c>
      <c r="U395" s="2">
        <v>0</v>
      </c>
      <c r="V395" s="2">
        <v>35.1</v>
      </c>
      <c r="W395" s="2">
        <v>17.27</v>
      </c>
      <c r="X395" s="2">
        <v>9.66</v>
      </c>
      <c r="Y395" s="2">
        <v>8.17</v>
      </c>
      <c r="Z395" s="2">
        <v>0</v>
      </c>
      <c r="AA395" s="2">
        <v>35.1</v>
      </c>
      <c r="AB395" s="2">
        <v>189124</v>
      </c>
      <c r="AC395" s="2">
        <v>97267</v>
      </c>
      <c r="AD395" s="2">
        <v>84698</v>
      </c>
      <c r="AE395" s="2">
        <v>0</v>
      </c>
      <c r="AF395" s="2">
        <v>371089</v>
      </c>
      <c r="AG395" s="2">
        <v>0.43140000000000001</v>
      </c>
      <c r="AH395" s="2">
        <v>0.2</v>
      </c>
      <c r="AI395" s="2">
        <v>16318</v>
      </c>
      <c r="AJ395" s="2">
        <v>8392</v>
      </c>
      <c r="AK395" s="2">
        <v>7308</v>
      </c>
      <c r="AL395" s="2">
        <v>0</v>
      </c>
      <c r="AM395" s="2">
        <v>32018</v>
      </c>
      <c r="AN395" s="2">
        <v>0.43140000000000001</v>
      </c>
      <c r="AO395" s="2">
        <v>0</v>
      </c>
      <c r="AP395" s="2">
        <v>0.65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403107</v>
      </c>
      <c r="AW395" s="2">
        <v>0</v>
      </c>
      <c r="AX395" s="2">
        <v>3363</v>
      </c>
      <c r="AY395" s="2">
        <v>7715</v>
      </c>
      <c r="AZ395" s="2">
        <v>8349</v>
      </c>
      <c r="BA395" s="2">
        <v>0</v>
      </c>
      <c r="BB395" s="2">
        <v>0</v>
      </c>
      <c r="BC395" s="2">
        <v>0</v>
      </c>
      <c r="BD395" s="2">
        <v>2813</v>
      </c>
      <c r="BE395" s="2">
        <v>3044</v>
      </c>
      <c r="BF395" s="2">
        <v>0</v>
      </c>
      <c r="BG395" s="2">
        <v>0</v>
      </c>
      <c r="BH395" s="2">
        <v>11712</v>
      </c>
      <c r="BI395" s="2">
        <v>414819</v>
      </c>
      <c r="BJ395" s="2">
        <v>0</v>
      </c>
      <c r="BK395" s="2">
        <v>414819</v>
      </c>
      <c r="BL395" s="2">
        <v>127227</v>
      </c>
      <c r="BM395" s="2">
        <v>287592</v>
      </c>
      <c r="BN395" s="2">
        <v>132954</v>
      </c>
      <c r="BO395" s="2">
        <v>154638</v>
      </c>
      <c r="BP395" s="2">
        <v>5808.65</v>
      </c>
      <c r="BQ395" s="2">
        <v>35.1</v>
      </c>
      <c r="BR395" s="2">
        <v>203884</v>
      </c>
      <c r="BS395" s="2">
        <v>0</v>
      </c>
      <c r="BT395" s="2">
        <v>0</v>
      </c>
      <c r="BU395" s="2">
        <v>127227</v>
      </c>
      <c r="BV395" s="2">
        <v>132954</v>
      </c>
      <c r="BW395" s="2">
        <v>0</v>
      </c>
      <c r="BX395" s="2">
        <v>61990</v>
      </c>
      <c r="BY395" s="2">
        <v>61990</v>
      </c>
      <c r="BZ395" s="2">
        <v>0</v>
      </c>
      <c r="CA395" s="2">
        <v>154638</v>
      </c>
      <c r="CB395" s="2" t="b">
        <v>0</v>
      </c>
      <c r="CC395" s="2">
        <v>0</v>
      </c>
      <c r="CD395" s="2">
        <v>11895.85</v>
      </c>
      <c r="CE395" s="2">
        <v>10937.75</v>
      </c>
      <c r="CF395" s="2">
        <v>11261.46</v>
      </c>
      <c r="CG395" s="2">
        <v>13390.57</v>
      </c>
      <c r="CH395" s="4">
        <v>45327.530081018522</v>
      </c>
      <c r="CI395" s="4">
        <v>73415</v>
      </c>
    </row>
    <row r="396" spans="1:87" x14ac:dyDescent="0.35">
      <c r="A396" s="5">
        <v>465</v>
      </c>
      <c r="B396" s="3" t="s">
        <v>800</v>
      </c>
      <c r="C396" s="3" t="s">
        <v>811</v>
      </c>
      <c r="D396" s="2" t="s">
        <v>812</v>
      </c>
      <c r="E396" s="2">
        <v>9166</v>
      </c>
      <c r="F396" s="2">
        <v>9304</v>
      </c>
      <c r="G396" s="2">
        <v>9580</v>
      </c>
      <c r="H396" s="2">
        <v>11102</v>
      </c>
      <c r="I396" s="2">
        <v>1.0822000000000001</v>
      </c>
      <c r="J396" s="2">
        <v>9919</v>
      </c>
      <c r="K396" s="2">
        <v>10069</v>
      </c>
      <c r="L396" s="2">
        <v>10367</v>
      </c>
      <c r="M396" s="2">
        <v>12015</v>
      </c>
      <c r="N396" s="2">
        <v>1.1040000000000001</v>
      </c>
      <c r="O396" s="2">
        <v>1.026</v>
      </c>
      <c r="P396" s="2">
        <v>10951</v>
      </c>
      <c r="Q396" s="2">
        <v>12327</v>
      </c>
      <c r="R396" s="2">
        <v>1526.61</v>
      </c>
      <c r="S396" s="2">
        <v>1093.33</v>
      </c>
      <c r="T396" s="2">
        <v>703.45</v>
      </c>
      <c r="U396" s="2">
        <v>0</v>
      </c>
      <c r="V396" s="2">
        <v>3323.39</v>
      </c>
      <c r="W396" s="2">
        <v>1526.61</v>
      </c>
      <c r="X396" s="2">
        <v>1093.33</v>
      </c>
      <c r="Y396" s="2">
        <v>703.45</v>
      </c>
      <c r="Z396" s="2">
        <v>0</v>
      </c>
      <c r="AA396" s="2">
        <v>3323.39</v>
      </c>
      <c r="AB396" s="2">
        <v>16717906</v>
      </c>
      <c r="AC396" s="2">
        <v>11008740</v>
      </c>
      <c r="AD396" s="2">
        <v>7292666</v>
      </c>
      <c r="AE396" s="2">
        <v>0</v>
      </c>
      <c r="AF396" s="2">
        <v>35019312</v>
      </c>
      <c r="AG396" s="2">
        <v>0.876</v>
      </c>
      <c r="AH396" s="2">
        <v>0.2</v>
      </c>
      <c r="AI396" s="2">
        <v>2928977</v>
      </c>
      <c r="AJ396" s="2">
        <v>1928731</v>
      </c>
      <c r="AK396" s="2">
        <v>1277675</v>
      </c>
      <c r="AL396" s="2">
        <v>0</v>
      </c>
      <c r="AM396" s="2">
        <v>6135383</v>
      </c>
      <c r="AN396" s="2">
        <v>0.876</v>
      </c>
      <c r="AO396" s="2">
        <v>0.32600000000000001</v>
      </c>
      <c r="AP396" s="2">
        <v>0.65</v>
      </c>
      <c r="AQ396" s="2">
        <v>3542524</v>
      </c>
      <c r="AR396" s="2">
        <v>2332752</v>
      </c>
      <c r="AS396" s="2">
        <v>1545316</v>
      </c>
      <c r="AT396" s="2">
        <v>0</v>
      </c>
      <c r="AU396" s="2">
        <v>7420592</v>
      </c>
      <c r="AV396" s="2">
        <v>48575287</v>
      </c>
      <c r="AW396" s="2">
        <v>0</v>
      </c>
      <c r="AX396" s="2">
        <v>30406</v>
      </c>
      <c r="AY396" s="2">
        <v>185983</v>
      </c>
      <c r="AZ396" s="2">
        <v>201271</v>
      </c>
      <c r="BA396" s="2">
        <v>0</v>
      </c>
      <c r="BB396" s="2">
        <v>0</v>
      </c>
      <c r="BC396" s="2">
        <v>0</v>
      </c>
      <c r="BD396" s="2">
        <v>2813</v>
      </c>
      <c r="BE396" s="2">
        <v>3044</v>
      </c>
      <c r="BF396" s="2">
        <v>104.33</v>
      </c>
      <c r="BG396" s="2">
        <v>317581</v>
      </c>
      <c r="BH396" s="2">
        <v>549258</v>
      </c>
      <c r="BI396" s="2">
        <v>49124545</v>
      </c>
      <c r="BJ396" s="2">
        <v>0</v>
      </c>
      <c r="BK396" s="2">
        <v>49124545</v>
      </c>
      <c r="BL396" s="2">
        <v>6114101</v>
      </c>
      <c r="BM396" s="2">
        <v>43010444</v>
      </c>
      <c r="BN396" s="2">
        <v>10952707</v>
      </c>
      <c r="BO396" s="2">
        <v>32057737</v>
      </c>
      <c r="BP396" s="2">
        <v>5053.8599999999997</v>
      </c>
      <c r="BQ396" s="2">
        <v>3323.39</v>
      </c>
      <c r="BR396" s="2">
        <v>16795948</v>
      </c>
      <c r="BS396" s="2">
        <v>0</v>
      </c>
      <c r="BT396" s="2">
        <v>0</v>
      </c>
      <c r="BU396" s="2">
        <v>6114101</v>
      </c>
      <c r="BV396" s="2">
        <v>10952707</v>
      </c>
      <c r="BW396" s="2">
        <v>0</v>
      </c>
      <c r="BX396" s="2">
        <v>3204551</v>
      </c>
      <c r="BY396" s="2">
        <v>3204551</v>
      </c>
      <c r="BZ396" s="2">
        <v>0</v>
      </c>
      <c r="CA396" s="2">
        <v>32057737</v>
      </c>
      <c r="CB396" s="2" t="b">
        <v>0</v>
      </c>
      <c r="CC396" s="2">
        <v>0</v>
      </c>
      <c r="CD396" s="2">
        <v>15190.13</v>
      </c>
      <c r="CE396" s="2">
        <v>13966.71</v>
      </c>
      <c r="CF396" s="2">
        <v>14380.07</v>
      </c>
      <c r="CG396" s="2">
        <v>17098.78</v>
      </c>
      <c r="CH396" s="4">
        <v>45327.530081018522</v>
      </c>
      <c r="CI396" s="4">
        <v>73415</v>
      </c>
    </row>
    <row r="397" spans="1:87" x14ac:dyDescent="0.35">
      <c r="A397" s="5">
        <v>466</v>
      </c>
      <c r="B397" s="3" t="s">
        <v>800</v>
      </c>
      <c r="C397" s="3" t="s">
        <v>813</v>
      </c>
      <c r="D397" s="2" t="s">
        <v>814</v>
      </c>
      <c r="E397" s="2">
        <v>9166</v>
      </c>
      <c r="F397" s="2">
        <v>9304</v>
      </c>
      <c r="G397" s="2">
        <v>9580</v>
      </c>
      <c r="H397" s="2">
        <v>11102</v>
      </c>
      <c r="I397" s="2">
        <v>1.0822000000000001</v>
      </c>
      <c r="J397" s="2">
        <v>9919</v>
      </c>
      <c r="K397" s="2">
        <v>10069</v>
      </c>
      <c r="L397" s="2">
        <v>10367</v>
      </c>
      <c r="M397" s="2">
        <v>12015</v>
      </c>
      <c r="N397" s="2">
        <v>1.1040000000000001</v>
      </c>
      <c r="O397" s="2">
        <v>1.026</v>
      </c>
      <c r="P397" s="2">
        <v>10951</v>
      </c>
      <c r="Q397" s="2">
        <v>12327</v>
      </c>
      <c r="R397" s="2">
        <v>1079.06</v>
      </c>
      <c r="S397" s="2">
        <v>825.27</v>
      </c>
      <c r="T397" s="2">
        <v>551.57000000000005</v>
      </c>
      <c r="U397" s="2">
        <v>0</v>
      </c>
      <c r="V397" s="2">
        <v>2455.9</v>
      </c>
      <c r="W397" s="2">
        <v>1079.06</v>
      </c>
      <c r="X397" s="2">
        <v>825.27</v>
      </c>
      <c r="Y397" s="2">
        <v>551.57000000000005</v>
      </c>
      <c r="Z397" s="2">
        <v>0</v>
      </c>
      <c r="AA397" s="2">
        <v>2455.9</v>
      </c>
      <c r="AB397" s="2">
        <v>11816786</v>
      </c>
      <c r="AC397" s="2">
        <v>8309644</v>
      </c>
      <c r="AD397" s="2">
        <v>5718126</v>
      </c>
      <c r="AE397" s="2">
        <v>0</v>
      </c>
      <c r="AF397" s="2">
        <v>25844556</v>
      </c>
      <c r="AG397" s="2">
        <v>0.92320000000000002</v>
      </c>
      <c r="AH397" s="2">
        <v>0.2</v>
      </c>
      <c r="AI397" s="2">
        <v>2181851</v>
      </c>
      <c r="AJ397" s="2">
        <v>1534293</v>
      </c>
      <c r="AK397" s="2">
        <v>1055795</v>
      </c>
      <c r="AL397" s="2">
        <v>0</v>
      </c>
      <c r="AM397" s="2">
        <v>4771939</v>
      </c>
      <c r="AN397" s="2">
        <v>0.92320000000000002</v>
      </c>
      <c r="AO397" s="2">
        <v>0.37319999999999998</v>
      </c>
      <c r="AP397" s="2">
        <v>0.65</v>
      </c>
      <c r="AQ397" s="2">
        <v>2866516</v>
      </c>
      <c r="AR397" s="2">
        <v>2015753</v>
      </c>
      <c r="AS397" s="2">
        <v>1387103</v>
      </c>
      <c r="AT397" s="2">
        <v>0</v>
      </c>
      <c r="AU397" s="2">
        <v>6269372</v>
      </c>
      <c r="AV397" s="2">
        <v>36885867</v>
      </c>
      <c r="AW397" s="2">
        <v>0</v>
      </c>
      <c r="AX397" s="2">
        <v>127146</v>
      </c>
      <c r="AY397" s="2">
        <v>86914</v>
      </c>
      <c r="AZ397" s="2">
        <v>94058</v>
      </c>
      <c r="BA397" s="2">
        <v>0</v>
      </c>
      <c r="BB397" s="2">
        <v>0</v>
      </c>
      <c r="BC397" s="2">
        <v>0</v>
      </c>
      <c r="BD397" s="2">
        <v>2813</v>
      </c>
      <c r="BE397" s="2">
        <v>3044</v>
      </c>
      <c r="BF397" s="2">
        <v>106.5</v>
      </c>
      <c r="BG397" s="2">
        <v>324186</v>
      </c>
      <c r="BH397" s="2">
        <v>545390</v>
      </c>
      <c r="BI397" s="2">
        <v>37431257</v>
      </c>
      <c r="BJ397" s="2">
        <v>0</v>
      </c>
      <c r="BK397" s="2">
        <v>37431257</v>
      </c>
      <c r="BL397" s="2">
        <v>6661319</v>
      </c>
      <c r="BM397" s="2">
        <v>30769938</v>
      </c>
      <c r="BN397" s="2">
        <v>8090081</v>
      </c>
      <c r="BO397" s="2">
        <v>22679857</v>
      </c>
      <c r="BP397" s="2">
        <v>5051.55</v>
      </c>
      <c r="BQ397" s="2">
        <v>2455.9</v>
      </c>
      <c r="BR397" s="2">
        <v>12406102</v>
      </c>
      <c r="BS397" s="2">
        <v>0</v>
      </c>
      <c r="BT397" s="2">
        <v>0</v>
      </c>
      <c r="BU397" s="2">
        <v>6661319</v>
      </c>
      <c r="BV397" s="2">
        <v>8090081</v>
      </c>
      <c r="BW397" s="2">
        <v>0</v>
      </c>
      <c r="BX397" s="2">
        <v>2779223</v>
      </c>
      <c r="BY397" s="2">
        <v>2779223</v>
      </c>
      <c r="BZ397" s="2">
        <v>0</v>
      </c>
      <c r="CA397" s="2">
        <v>22679857</v>
      </c>
      <c r="CB397" s="2" t="b">
        <v>0</v>
      </c>
      <c r="CC397" s="2">
        <v>0</v>
      </c>
      <c r="CD397" s="2">
        <v>15629.49</v>
      </c>
      <c r="CE397" s="2">
        <v>14370.68</v>
      </c>
      <c r="CF397" s="2">
        <v>14795.99</v>
      </c>
      <c r="CG397" s="2">
        <v>17593.34</v>
      </c>
      <c r="CH397" s="4">
        <v>45327.530138888891</v>
      </c>
      <c r="CI397" s="4">
        <v>73415</v>
      </c>
    </row>
    <row r="398" spans="1:87" x14ac:dyDescent="0.35">
      <c r="A398" s="5">
        <v>467</v>
      </c>
      <c r="B398" s="3" t="s">
        <v>800</v>
      </c>
      <c r="C398" s="3" t="s">
        <v>815</v>
      </c>
      <c r="D398" s="2" t="s">
        <v>816</v>
      </c>
      <c r="E398" s="2">
        <v>9166</v>
      </c>
      <c r="F398" s="2">
        <v>9304</v>
      </c>
      <c r="G398" s="2">
        <v>9580</v>
      </c>
      <c r="H398" s="2">
        <v>11102</v>
      </c>
      <c r="I398" s="2">
        <v>1.0822000000000001</v>
      </c>
      <c r="J398" s="2">
        <v>9919</v>
      </c>
      <c r="K398" s="2">
        <v>10069</v>
      </c>
      <c r="L398" s="2">
        <v>10367</v>
      </c>
      <c r="M398" s="2">
        <v>12015</v>
      </c>
      <c r="N398" s="2">
        <v>1.1040000000000001</v>
      </c>
      <c r="O398" s="2">
        <v>1.026</v>
      </c>
      <c r="P398" s="2">
        <v>10951</v>
      </c>
      <c r="Q398" s="2">
        <v>12327</v>
      </c>
      <c r="R398" s="2">
        <v>0</v>
      </c>
      <c r="S398" s="2">
        <v>0</v>
      </c>
      <c r="T398" s="2">
        <v>0</v>
      </c>
      <c r="U398" s="2">
        <v>2557.31</v>
      </c>
      <c r="V398" s="2">
        <v>2557.31</v>
      </c>
      <c r="W398" s="2">
        <v>0</v>
      </c>
      <c r="X398" s="2">
        <v>0</v>
      </c>
      <c r="Y398" s="2">
        <v>0</v>
      </c>
      <c r="Z398" s="2">
        <v>2557.31</v>
      </c>
      <c r="AA398" s="2">
        <v>2557.31</v>
      </c>
      <c r="AB398" s="2">
        <v>0</v>
      </c>
      <c r="AC398" s="2">
        <v>0</v>
      </c>
      <c r="AD398" s="2">
        <v>0</v>
      </c>
      <c r="AE398" s="2">
        <v>31523960</v>
      </c>
      <c r="AF398" s="2">
        <v>31523960</v>
      </c>
      <c r="AG398" s="2">
        <v>0.85960000000000003</v>
      </c>
      <c r="AH398" s="2">
        <v>0.2</v>
      </c>
      <c r="AI398" s="2">
        <v>0</v>
      </c>
      <c r="AJ398" s="2">
        <v>0</v>
      </c>
      <c r="AK398" s="2">
        <v>0</v>
      </c>
      <c r="AL398" s="2">
        <v>5419599</v>
      </c>
      <c r="AM398" s="2">
        <v>5419599</v>
      </c>
      <c r="AN398" s="2">
        <v>0.85960000000000003</v>
      </c>
      <c r="AO398" s="2">
        <v>0.30959999999999999</v>
      </c>
      <c r="AP398" s="2">
        <v>0.65</v>
      </c>
      <c r="AQ398" s="2">
        <v>0</v>
      </c>
      <c r="AR398" s="2">
        <v>0</v>
      </c>
      <c r="AS398" s="2">
        <v>0</v>
      </c>
      <c r="AT398" s="2">
        <v>6343882</v>
      </c>
      <c r="AU398" s="2">
        <v>6343882</v>
      </c>
      <c r="AV398" s="2">
        <v>43287441</v>
      </c>
      <c r="AW398" s="2">
        <v>0</v>
      </c>
      <c r="AX398" s="2">
        <v>40125</v>
      </c>
      <c r="AY398" s="2">
        <v>289367</v>
      </c>
      <c r="AZ398" s="2">
        <v>313153</v>
      </c>
      <c r="BA398" s="2">
        <v>0</v>
      </c>
      <c r="BB398" s="2">
        <v>0</v>
      </c>
      <c r="BC398" s="2">
        <v>0</v>
      </c>
      <c r="BD398" s="2">
        <v>2813</v>
      </c>
      <c r="BE398" s="2">
        <v>3044</v>
      </c>
      <c r="BF398" s="2">
        <v>0</v>
      </c>
      <c r="BG398" s="2">
        <v>0</v>
      </c>
      <c r="BH398" s="2">
        <v>353278</v>
      </c>
      <c r="BI398" s="2">
        <v>43640719</v>
      </c>
      <c r="BJ398" s="2">
        <v>0</v>
      </c>
      <c r="BK398" s="2">
        <v>43640719</v>
      </c>
      <c r="BL398" s="2">
        <v>7768523</v>
      </c>
      <c r="BM398" s="2">
        <v>35872196</v>
      </c>
      <c r="BN398" s="2">
        <v>10143848</v>
      </c>
      <c r="BO398" s="2">
        <v>25728348</v>
      </c>
      <c r="BP398" s="2">
        <v>6082.8</v>
      </c>
      <c r="BQ398" s="2">
        <v>2557.31</v>
      </c>
      <c r="BR398" s="2">
        <v>15555605</v>
      </c>
      <c r="BS398" s="2">
        <v>0</v>
      </c>
      <c r="BT398" s="2">
        <v>0</v>
      </c>
      <c r="BU398" s="2">
        <v>7768523</v>
      </c>
      <c r="BV398" s="2">
        <v>10143848</v>
      </c>
      <c r="BW398" s="2">
        <v>0</v>
      </c>
      <c r="BX398" s="2">
        <v>2536670</v>
      </c>
      <c r="BY398" s="2">
        <v>2536670</v>
      </c>
      <c r="BZ398" s="2">
        <v>0</v>
      </c>
      <c r="CA398" s="2">
        <v>25728348</v>
      </c>
      <c r="CB398" s="2" t="b">
        <v>0</v>
      </c>
      <c r="CC398" s="2">
        <v>0</v>
      </c>
      <c r="CD398" s="2">
        <v>15037.48</v>
      </c>
      <c r="CE398" s="2">
        <v>13826.35</v>
      </c>
      <c r="CF398" s="2">
        <v>14235.55</v>
      </c>
      <c r="CG398" s="2">
        <v>16926.939999999999</v>
      </c>
      <c r="CH398" s="4">
        <v>45327.530451388891</v>
      </c>
      <c r="CI398" s="4">
        <v>73415</v>
      </c>
    </row>
    <row r="399" spans="1:87" x14ac:dyDescent="0.35">
      <c r="A399" s="5">
        <v>468</v>
      </c>
      <c r="B399" s="3" t="s">
        <v>800</v>
      </c>
      <c r="C399" s="3" t="s">
        <v>817</v>
      </c>
      <c r="D399" s="2" t="s">
        <v>818</v>
      </c>
      <c r="E399" s="2">
        <v>9166</v>
      </c>
      <c r="F399" s="2">
        <v>9304</v>
      </c>
      <c r="G399" s="2">
        <v>9580</v>
      </c>
      <c r="H399" s="2">
        <v>11102</v>
      </c>
      <c r="I399" s="2">
        <v>1.0822000000000001</v>
      </c>
      <c r="J399" s="2">
        <v>9919</v>
      </c>
      <c r="K399" s="2">
        <v>10069</v>
      </c>
      <c r="L399" s="2">
        <v>10367</v>
      </c>
      <c r="M399" s="2">
        <v>12015</v>
      </c>
      <c r="N399" s="2">
        <v>1.1040000000000001</v>
      </c>
      <c r="O399" s="2">
        <v>1.026</v>
      </c>
      <c r="P399" s="2">
        <v>10951</v>
      </c>
      <c r="Q399" s="2">
        <v>12327</v>
      </c>
      <c r="R399" s="2">
        <v>39.36</v>
      </c>
      <c r="S399" s="2">
        <v>30.65</v>
      </c>
      <c r="T399" s="2">
        <v>13.19</v>
      </c>
      <c r="U399" s="2">
        <v>0</v>
      </c>
      <c r="V399" s="2">
        <v>83.2</v>
      </c>
      <c r="W399" s="2">
        <v>39.36</v>
      </c>
      <c r="X399" s="2">
        <v>30.65</v>
      </c>
      <c r="Y399" s="2">
        <v>13.19</v>
      </c>
      <c r="Z399" s="2">
        <v>0</v>
      </c>
      <c r="AA399" s="2">
        <v>83.2</v>
      </c>
      <c r="AB399" s="2">
        <v>431031</v>
      </c>
      <c r="AC399" s="2">
        <v>308615</v>
      </c>
      <c r="AD399" s="2">
        <v>136741</v>
      </c>
      <c r="AE399" s="2">
        <v>0</v>
      </c>
      <c r="AF399" s="2">
        <v>876387</v>
      </c>
      <c r="AG399" s="2">
        <v>0.1845</v>
      </c>
      <c r="AH399" s="2">
        <v>0.2</v>
      </c>
      <c r="AI399" s="2">
        <v>15905</v>
      </c>
      <c r="AJ399" s="2">
        <v>11388</v>
      </c>
      <c r="AK399" s="2">
        <v>5046</v>
      </c>
      <c r="AL399" s="2">
        <v>0</v>
      </c>
      <c r="AM399" s="2">
        <v>32339</v>
      </c>
      <c r="AN399" s="2">
        <v>0.1845</v>
      </c>
      <c r="AO399" s="2">
        <v>0</v>
      </c>
      <c r="AP399" s="2">
        <v>0.65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908726</v>
      </c>
      <c r="AW399" s="2">
        <v>0</v>
      </c>
      <c r="AX399" s="2">
        <v>0</v>
      </c>
      <c r="AY399" s="2">
        <v>5350</v>
      </c>
      <c r="AZ399" s="2">
        <v>5790</v>
      </c>
      <c r="BA399" s="2">
        <v>0</v>
      </c>
      <c r="BB399" s="2">
        <v>0</v>
      </c>
      <c r="BC399" s="2">
        <v>91380</v>
      </c>
      <c r="BD399" s="2">
        <v>2813</v>
      </c>
      <c r="BE399" s="2">
        <v>3044</v>
      </c>
      <c r="BF399" s="2">
        <v>0</v>
      </c>
      <c r="BG399" s="2">
        <v>0</v>
      </c>
      <c r="BH399" s="2">
        <v>97170</v>
      </c>
      <c r="BI399" s="2">
        <v>1005896</v>
      </c>
      <c r="BJ399" s="2">
        <v>0</v>
      </c>
      <c r="BK399" s="2">
        <v>1005896</v>
      </c>
      <c r="BL399" s="2">
        <v>231828</v>
      </c>
      <c r="BM399" s="2">
        <v>774068</v>
      </c>
      <c r="BN399" s="2">
        <v>315071</v>
      </c>
      <c r="BO399" s="2">
        <v>458997</v>
      </c>
      <c r="BP399" s="2">
        <v>5807.21</v>
      </c>
      <c r="BQ399" s="2">
        <v>83.2</v>
      </c>
      <c r="BR399" s="2">
        <v>483160</v>
      </c>
      <c r="BS399" s="2">
        <v>0</v>
      </c>
      <c r="BT399" s="2">
        <v>0</v>
      </c>
      <c r="BU399" s="2">
        <v>231828</v>
      </c>
      <c r="BV399" s="2">
        <v>315071</v>
      </c>
      <c r="BW399" s="2">
        <v>0</v>
      </c>
      <c r="BX399" s="2">
        <v>87376</v>
      </c>
      <c r="BY399" s="2">
        <v>87376</v>
      </c>
      <c r="BZ399" s="2">
        <v>0</v>
      </c>
      <c r="CA399" s="2">
        <v>458997</v>
      </c>
      <c r="CB399" s="2" t="b">
        <v>0</v>
      </c>
      <c r="CC399" s="2">
        <v>0</v>
      </c>
      <c r="CD399" s="2">
        <v>11355.09</v>
      </c>
      <c r="CE399" s="2">
        <v>10440.549999999999</v>
      </c>
      <c r="CF399" s="2">
        <v>10749.54</v>
      </c>
      <c r="CG399" s="2">
        <v>12781.87</v>
      </c>
      <c r="CH399" s="4">
        <v>45327.530150462961</v>
      </c>
      <c r="CI399" s="4">
        <v>73415</v>
      </c>
    </row>
    <row r="400" spans="1:87" x14ac:dyDescent="0.35">
      <c r="A400" s="5">
        <v>469</v>
      </c>
      <c r="B400" s="3" t="s">
        <v>800</v>
      </c>
      <c r="C400" s="3" t="s">
        <v>819</v>
      </c>
      <c r="D400" s="2" t="s">
        <v>820</v>
      </c>
      <c r="E400" s="2">
        <v>9166</v>
      </c>
      <c r="F400" s="2">
        <v>9304</v>
      </c>
      <c r="G400" s="2">
        <v>9580</v>
      </c>
      <c r="H400" s="2">
        <v>11102</v>
      </c>
      <c r="I400" s="2">
        <v>1.0822000000000001</v>
      </c>
      <c r="J400" s="2">
        <v>9919</v>
      </c>
      <c r="K400" s="2">
        <v>10069</v>
      </c>
      <c r="L400" s="2">
        <v>10367</v>
      </c>
      <c r="M400" s="2">
        <v>12015</v>
      </c>
      <c r="N400" s="2">
        <v>1.1040000000000001</v>
      </c>
      <c r="O400" s="2">
        <v>1.026</v>
      </c>
      <c r="P400" s="2">
        <v>10951</v>
      </c>
      <c r="Q400" s="2">
        <v>12327</v>
      </c>
      <c r="R400" s="2">
        <v>55.31</v>
      </c>
      <c r="S400" s="2">
        <v>41.03</v>
      </c>
      <c r="T400" s="2">
        <v>24.59</v>
      </c>
      <c r="U400" s="2">
        <v>0</v>
      </c>
      <c r="V400" s="2">
        <v>120.93</v>
      </c>
      <c r="W400" s="2">
        <v>55.31</v>
      </c>
      <c r="X400" s="2">
        <v>41.03</v>
      </c>
      <c r="Y400" s="2">
        <v>24.59</v>
      </c>
      <c r="Z400" s="2">
        <v>0</v>
      </c>
      <c r="AA400" s="2">
        <v>120.93</v>
      </c>
      <c r="AB400" s="2">
        <v>605700</v>
      </c>
      <c r="AC400" s="2">
        <v>413131</v>
      </c>
      <c r="AD400" s="2">
        <v>254925</v>
      </c>
      <c r="AE400" s="2">
        <v>0</v>
      </c>
      <c r="AF400" s="2">
        <v>1273756</v>
      </c>
      <c r="AG400" s="2">
        <v>0.30790000000000001</v>
      </c>
      <c r="AH400" s="2">
        <v>0.2</v>
      </c>
      <c r="AI400" s="2">
        <v>37299</v>
      </c>
      <c r="AJ400" s="2">
        <v>25441</v>
      </c>
      <c r="AK400" s="2">
        <v>15698</v>
      </c>
      <c r="AL400" s="2">
        <v>0</v>
      </c>
      <c r="AM400" s="2">
        <v>78438</v>
      </c>
      <c r="AN400" s="2">
        <v>0.30790000000000001</v>
      </c>
      <c r="AO400" s="2">
        <v>0</v>
      </c>
      <c r="AP400" s="2">
        <v>0.65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1352194</v>
      </c>
      <c r="AW400" s="2">
        <v>0</v>
      </c>
      <c r="AX400" s="2">
        <v>4640</v>
      </c>
      <c r="AY400" s="2">
        <v>0</v>
      </c>
      <c r="AZ400" s="2">
        <v>0</v>
      </c>
      <c r="BA400" s="2">
        <v>0</v>
      </c>
      <c r="BB400" s="2">
        <v>0</v>
      </c>
      <c r="BC400" s="2">
        <v>102643</v>
      </c>
      <c r="BD400" s="2">
        <v>2813</v>
      </c>
      <c r="BE400" s="2">
        <v>3044</v>
      </c>
      <c r="BF400" s="2">
        <v>0</v>
      </c>
      <c r="BG400" s="2">
        <v>0</v>
      </c>
      <c r="BH400" s="2">
        <v>107283</v>
      </c>
      <c r="BI400" s="2">
        <v>1459477</v>
      </c>
      <c r="BJ400" s="2">
        <v>0</v>
      </c>
      <c r="BK400" s="2">
        <v>1459477</v>
      </c>
      <c r="BL400" s="2">
        <v>138315</v>
      </c>
      <c r="BM400" s="2">
        <v>1321162</v>
      </c>
      <c r="BN400" s="2">
        <v>465308</v>
      </c>
      <c r="BO400" s="2">
        <v>855854</v>
      </c>
      <c r="BP400" s="2">
        <v>5900.5</v>
      </c>
      <c r="BQ400" s="2">
        <v>120.93</v>
      </c>
      <c r="BR400" s="2">
        <v>713547</v>
      </c>
      <c r="BS400" s="2">
        <v>0</v>
      </c>
      <c r="BT400" s="2">
        <v>0</v>
      </c>
      <c r="BU400" s="2">
        <v>138315</v>
      </c>
      <c r="BV400" s="2">
        <v>465308</v>
      </c>
      <c r="BW400" s="2">
        <v>109924</v>
      </c>
      <c r="BX400" s="2">
        <v>91297</v>
      </c>
      <c r="BY400" s="2">
        <v>201221</v>
      </c>
      <c r="BZ400" s="2">
        <v>0</v>
      </c>
      <c r="CA400" s="2">
        <v>855854</v>
      </c>
      <c r="CB400" s="2" t="b">
        <v>0</v>
      </c>
      <c r="CC400" s="2">
        <v>0</v>
      </c>
      <c r="CD400" s="2">
        <v>11625.36</v>
      </c>
      <c r="CE400" s="2">
        <v>10689.05</v>
      </c>
      <c r="CF400" s="2">
        <v>11005.4</v>
      </c>
      <c r="CG400" s="2">
        <v>13086.1</v>
      </c>
      <c r="CH400" s="4">
        <v>45327.530231481483</v>
      </c>
      <c r="CI400" s="4">
        <v>73415</v>
      </c>
    </row>
    <row r="401" spans="1:87" x14ac:dyDescent="0.35">
      <c r="A401" s="5">
        <v>470</v>
      </c>
      <c r="B401" s="3" t="s">
        <v>800</v>
      </c>
      <c r="C401" s="3" t="s">
        <v>821</v>
      </c>
      <c r="D401" s="2" t="s">
        <v>822</v>
      </c>
      <c r="E401" s="2">
        <v>9166</v>
      </c>
      <c r="F401" s="2">
        <v>9304</v>
      </c>
      <c r="G401" s="2">
        <v>9580</v>
      </c>
      <c r="H401" s="2">
        <v>11102</v>
      </c>
      <c r="I401" s="2">
        <v>1.0822000000000001</v>
      </c>
      <c r="J401" s="2">
        <v>9919</v>
      </c>
      <c r="K401" s="2">
        <v>10069</v>
      </c>
      <c r="L401" s="2">
        <v>10367</v>
      </c>
      <c r="M401" s="2">
        <v>12015</v>
      </c>
      <c r="N401" s="2">
        <v>1.1040000000000001</v>
      </c>
      <c r="O401" s="2">
        <v>1.026</v>
      </c>
      <c r="P401" s="2">
        <v>10951</v>
      </c>
      <c r="Q401" s="2">
        <v>12327</v>
      </c>
      <c r="R401" s="2">
        <v>2725.98</v>
      </c>
      <c r="S401" s="2">
        <v>1930.85</v>
      </c>
      <c r="T401" s="2">
        <v>1241.74</v>
      </c>
      <c r="U401" s="2">
        <v>3064.77</v>
      </c>
      <c r="V401" s="2">
        <v>8963.34</v>
      </c>
      <c r="W401" s="2">
        <v>2725.98</v>
      </c>
      <c r="X401" s="2">
        <v>1930.85</v>
      </c>
      <c r="Y401" s="2">
        <v>1241.74</v>
      </c>
      <c r="Z401" s="2">
        <v>3064.77</v>
      </c>
      <c r="AA401" s="2">
        <v>8963.34</v>
      </c>
      <c r="AB401" s="2">
        <v>29852207</v>
      </c>
      <c r="AC401" s="2">
        <v>19441729</v>
      </c>
      <c r="AD401" s="2">
        <v>12873119</v>
      </c>
      <c r="AE401" s="2">
        <v>37779420</v>
      </c>
      <c r="AF401" s="2">
        <v>99946475</v>
      </c>
      <c r="AG401" s="2">
        <v>0.69830000000000003</v>
      </c>
      <c r="AH401" s="2">
        <v>0.2</v>
      </c>
      <c r="AI401" s="2">
        <v>4169159</v>
      </c>
      <c r="AJ401" s="2">
        <v>2715232</v>
      </c>
      <c r="AK401" s="2">
        <v>1797860</v>
      </c>
      <c r="AL401" s="2">
        <v>5276274</v>
      </c>
      <c r="AM401" s="2">
        <v>13958525</v>
      </c>
      <c r="AN401" s="2">
        <v>0.69830000000000003</v>
      </c>
      <c r="AO401" s="2">
        <v>0.14829999999999999</v>
      </c>
      <c r="AP401" s="2">
        <v>0.65</v>
      </c>
      <c r="AQ401" s="2">
        <v>2877603</v>
      </c>
      <c r="AR401" s="2">
        <v>1874085</v>
      </c>
      <c r="AS401" s="2">
        <v>1240904</v>
      </c>
      <c r="AT401" s="2">
        <v>3641747</v>
      </c>
      <c r="AU401" s="2">
        <v>9634339</v>
      </c>
      <c r="AV401" s="2">
        <v>123539339</v>
      </c>
      <c r="AW401" s="2">
        <v>0</v>
      </c>
      <c r="AX401" s="2">
        <v>384813</v>
      </c>
      <c r="AY401" s="2">
        <v>1018874</v>
      </c>
      <c r="AZ401" s="2">
        <v>1102625</v>
      </c>
      <c r="BA401" s="2">
        <v>0</v>
      </c>
      <c r="BB401" s="2">
        <v>0</v>
      </c>
      <c r="BC401" s="2">
        <v>0</v>
      </c>
      <c r="BD401" s="2">
        <v>2813</v>
      </c>
      <c r="BE401" s="2">
        <v>3044</v>
      </c>
      <c r="BF401" s="2">
        <v>222.49</v>
      </c>
      <c r="BG401" s="2">
        <v>677260</v>
      </c>
      <c r="BH401" s="2">
        <v>2164698</v>
      </c>
      <c r="BI401" s="2">
        <v>125704037</v>
      </c>
      <c r="BJ401" s="2">
        <v>0</v>
      </c>
      <c r="BK401" s="2">
        <v>125704037</v>
      </c>
      <c r="BL401" s="2">
        <v>62915068</v>
      </c>
      <c r="BM401" s="2">
        <v>62788969</v>
      </c>
      <c r="BN401" s="2">
        <v>1792668</v>
      </c>
      <c r="BO401" s="2">
        <v>60996301</v>
      </c>
      <c r="BP401" s="2">
        <v>5325.68</v>
      </c>
      <c r="BQ401" s="2">
        <v>8963.34</v>
      </c>
      <c r="BR401" s="2">
        <v>47735881</v>
      </c>
      <c r="BS401" s="2">
        <v>0</v>
      </c>
      <c r="BT401" s="2">
        <v>0</v>
      </c>
      <c r="BU401" s="2">
        <v>62915068</v>
      </c>
      <c r="BV401" s="2">
        <v>1792668</v>
      </c>
      <c r="BW401" s="2">
        <v>0</v>
      </c>
      <c r="BX401" s="2">
        <v>14151176</v>
      </c>
      <c r="BY401" s="2">
        <v>14151176</v>
      </c>
      <c r="BZ401" s="2">
        <v>0</v>
      </c>
      <c r="CA401" s="2">
        <v>60996301</v>
      </c>
      <c r="CB401" s="2" t="b">
        <v>0</v>
      </c>
      <c r="CC401" s="2">
        <v>0</v>
      </c>
      <c r="CD401" s="2">
        <v>13536.04</v>
      </c>
      <c r="CE401" s="2">
        <v>12445.84</v>
      </c>
      <c r="CF401" s="2">
        <v>12814.18</v>
      </c>
      <c r="CG401" s="2">
        <v>15236.85</v>
      </c>
      <c r="CH401" s="4">
        <v>45327.530243055553</v>
      </c>
      <c r="CI401" s="4">
        <v>73415</v>
      </c>
    </row>
    <row r="402" spans="1:87" x14ac:dyDescent="0.35">
      <c r="A402" s="5">
        <v>471</v>
      </c>
      <c r="B402" s="3" t="s">
        <v>800</v>
      </c>
      <c r="C402" s="3" t="s">
        <v>823</v>
      </c>
      <c r="D402" s="2" t="s">
        <v>824</v>
      </c>
      <c r="E402" s="2">
        <v>9166</v>
      </c>
      <c r="F402" s="2">
        <v>9304</v>
      </c>
      <c r="G402" s="2">
        <v>9580</v>
      </c>
      <c r="H402" s="2">
        <v>11102</v>
      </c>
      <c r="I402" s="2">
        <v>1.0822000000000001</v>
      </c>
      <c r="J402" s="2">
        <v>9919</v>
      </c>
      <c r="K402" s="2">
        <v>10069</v>
      </c>
      <c r="L402" s="2">
        <v>10367</v>
      </c>
      <c r="M402" s="2">
        <v>12015</v>
      </c>
      <c r="N402" s="2">
        <v>1.1040000000000001</v>
      </c>
      <c r="O402" s="2">
        <v>1.026</v>
      </c>
      <c r="P402" s="2">
        <v>10951</v>
      </c>
      <c r="Q402" s="2">
        <v>12327</v>
      </c>
      <c r="R402" s="2">
        <v>481.25</v>
      </c>
      <c r="S402" s="2">
        <v>375.18</v>
      </c>
      <c r="T402" s="2">
        <v>264.37</v>
      </c>
      <c r="U402" s="2">
        <v>548.98</v>
      </c>
      <c r="V402" s="2">
        <v>1669.78</v>
      </c>
      <c r="W402" s="2">
        <v>481.25</v>
      </c>
      <c r="X402" s="2">
        <v>375.18</v>
      </c>
      <c r="Y402" s="2">
        <v>264.37</v>
      </c>
      <c r="Z402" s="2">
        <v>548.98</v>
      </c>
      <c r="AA402" s="2">
        <v>1669.78</v>
      </c>
      <c r="AB402" s="2">
        <v>5270169</v>
      </c>
      <c r="AC402" s="2">
        <v>3777687</v>
      </c>
      <c r="AD402" s="2">
        <v>2740724</v>
      </c>
      <c r="AE402" s="2">
        <v>6767276</v>
      </c>
      <c r="AF402" s="2">
        <v>18555856</v>
      </c>
      <c r="AG402" s="2">
        <v>0.20330000000000001</v>
      </c>
      <c r="AH402" s="2">
        <v>0.2</v>
      </c>
      <c r="AI402" s="2">
        <v>214285</v>
      </c>
      <c r="AJ402" s="2">
        <v>153601</v>
      </c>
      <c r="AK402" s="2">
        <v>111438</v>
      </c>
      <c r="AL402" s="2">
        <v>275157</v>
      </c>
      <c r="AM402" s="2">
        <v>754481</v>
      </c>
      <c r="AN402" s="2">
        <v>0.20330000000000001</v>
      </c>
      <c r="AO402" s="2">
        <v>0</v>
      </c>
      <c r="AP402" s="2">
        <v>0.65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19310337</v>
      </c>
      <c r="AW402" s="2">
        <v>0</v>
      </c>
      <c r="AX402" s="2">
        <v>84407</v>
      </c>
      <c r="AY402" s="2">
        <v>105091</v>
      </c>
      <c r="AZ402" s="2">
        <v>113729</v>
      </c>
      <c r="BA402" s="2">
        <v>0</v>
      </c>
      <c r="BB402" s="2">
        <v>0</v>
      </c>
      <c r="BC402" s="2">
        <v>1368386</v>
      </c>
      <c r="BD402" s="2">
        <v>2813</v>
      </c>
      <c r="BE402" s="2">
        <v>3044</v>
      </c>
      <c r="BF402" s="2">
        <v>2.83</v>
      </c>
      <c r="BG402" s="2">
        <v>8615</v>
      </c>
      <c r="BH402" s="2">
        <v>1575137</v>
      </c>
      <c r="BI402" s="2">
        <v>20885474</v>
      </c>
      <c r="BJ402" s="2">
        <v>0</v>
      </c>
      <c r="BK402" s="2">
        <v>20885474</v>
      </c>
      <c r="BL402" s="2">
        <v>35048201</v>
      </c>
      <c r="BM402" s="2">
        <v>0</v>
      </c>
      <c r="BN402" s="2">
        <v>333956</v>
      </c>
      <c r="BO402" s="2">
        <v>0</v>
      </c>
      <c r="BP402" s="2">
        <v>5270.98</v>
      </c>
      <c r="BQ402" s="2">
        <v>1669.78</v>
      </c>
      <c r="BR402" s="2">
        <v>8801377</v>
      </c>
      <c r="BS402" s="2">
        <v>0</v>
      </c>
      <c r="BT402" s="2">
        <v>0</v>
      </c>
      <c r="BU402" s="2">
        <v>35048201</v>
      </c>
      <c r="BV402" s="2">
        <v>333956</v>
      </c>
      <c r="BW402" s="2">
        <v>0</v>
      </c>
      <c r="BX402" s="2">
        <v>2505456</v>
      </c>
      <c r="BY402" s="2">
        <v>2505456</v>
      </c>
      <c r="BZ402" s="2">
        <v>2505456</v>
      </c>
      <c r="CA402" s="2">
        <v>2505456</v>
      </c>
      <c r="CB402" s="2" t="b">
        <v>1</v>
      </c>
      <c r="CC402" s="2">
        <v>14162727</v>
      </c>
      <c r="CD402" s="2">
        <v>11396.27</v>
      </c>
      <c r="CE402" s="2">
        <v>10478.41</v>
      </c>
      <c r="CF402" s="2">
        <v>10788.52</v>
      </c>
      <c r="CG402" s="2">
        <v>12828.22</v>
      </c>
      <c r="CH402" s="4">
        <v>45327.530300925922</v>
      </c>
      <c r="CI402" s="4">
        <v>73415</v>
      </c>
    </row>
    <row r="403" spans="1:87" x14ac:dyDescent="0.35">
      <c r="A403" s="5">
        <v>472</v>
      </c>
      <c r="B403" s="3" t="s">
        <v>800</v>
      </c>
      <c r="C403" s="3" t="s">
        <v>825</v>
      </c>
      <c r="D403" s="2" t="s">
        <v>826</v>
      </c>
      <c r="E403" s="2">
        <v>9166</v>
      </c>
      <c r="F403" s="2">
        <v>9304</v>
      </c>
      <c r="G403" s="2">
        <v>9580</v>
      </c>
      <c r="H403" s="2">
        <v>11102</v>
      </c>
      <c r="I403" s="2">
        <v>1.0822000000000001</v>
      </c>
      <c r="J403" s="2">
        <v>9919</v>
      </c>
      <c r="K403" s="2">
        <v>10069</v>
      </c>
      <c r="L403" s="2">
        <v>10367</v>
      </c>
      <c r="M403" s="2">
        <v>12015</v>
      </c>
      <c r="N403" s="2">
        <v>1.1040000000000001</v>
      </c>
      <c r="O403" s="2">
        <v>1.026</v>
      </c>
      <c r="P403" s="2">
        <v>10951</v>
      </c>
      <c r="Q403" s="2">
        <v>12327</v>
      </c>
      <c r="R403" s="2">
        <v>4394.1400000000003</v>
      </c>
      <c r="S403" s="2">
        <v>3311.89</v>
      </c>
      <c r="T403" s="2">
        <v>0</v>
      </c>
      <c r="U403" s="2">
        <v>0</v>
      </c>
      <c r="V403" s="2">
        <v>7706.03</v>
      </c>
      <c r="W403" s="2">
        <v>4394.1400000000003</v>
      </c>
      <c r="X403" s="2">
        <v>3311.89</v>
      </c>
      <c r="Y403" s="2">
        <v>0</v>
      </c>
      <c r="Z403" s="2">
        <v>0</v>
      </c>
      <c r="AA403" s="2">
        <v>7706.03</v>
      </c>
      <c r="AB403" s="2">
        <v>48120227</v>
      </c>
      <c r="AC403" s="2">
        <v>33347420</v>
      </c>
      <c r="AD403" s="2">
        <v>0</v>
      </c>
      <c r="AE403" s="2">
        <v>0</v>
      </c>
      <c r="AF403" s="2">
        <v>81467647</v>
      </c>
      <c r="AG403" s="2">
        <v>0.80059999999999998</v>
      </c>
      <c r="AH403" s="2">
        <v>0.2</v>
      </c>
      <c r="AI403" s="2">
        <v>7705011</v>
      </c>
      <c r="AJ403" s="2">
        <v>5339589</v>
      </c>
      <c r="AK403" s="2">
        <v>0</v>
      </c>
      <c r="AL403" s="2">
        <v>0</v>
      </c>
      <c r="AM403" s="2">
        <v>13044600</v>
      </c>
      <c r="AN403" s="2">
        <v>0.80059999999999998</v>
      </c>
      <c r="AO403" s="2">
        <v>0.25059999999999999</v>
      </c>
      <c r="AP403" s="2">
        <v>0.65</v>
      </c>
      <c r="AQ403" s="2">
        <v>7838304</v>
      </c>
      <c r="AR403" s="2">
        <v>5431961</v>
      </c>
      <c r="AS403" s="2">
        <v>0</v>
      </c>
      <c r="AT403" s="2">
        <v>0</v>
      </c>
      <c r="AU403" s="2">
        <v>13270265</v>
      </c>
      <c r="AV403" s="2">
        <v>107782512</v>
      </c>
      <c r="AW403" s="2">
        <v>0</v>
      </c>
      <c r="AX403" s="2">
        <v>490864</v>
      </c>
      <c r="AY403" s="2">
        <v>315709</v>
      </c>
      <c r="AZ403" s="2">
        <v>341660</v>
      </c>
      <c r="BA403" s="2">
        <v>0</v>
      </c>
      <c r="BB403" s="2">
        <v>0</v>
      </c>
      <c r="BC403" s="2">
        <v>0</v>
      </c>
      <c r="BD403" s="2">
        <v>2813</v>
      </c>
      <c r="BE403" s="2">
        <v>3044</v>
      </c>
      <c r="BF403" s="2">
        <v>296.39999999999998</v>
      </c>
      <c r="BG403" s="2">
        <v>902242</v>
      </c>
      <c r="BH403" s="2">
        <v>1734766</v>
      </c>
      <c r="BI403" s="2">
        <v>109517278</v>
      </c>
      <c r="BJ403" s="2">
        <v>0</v>
      </c>
      <c r="BK403" s="2">
        <v>109517278</v>
      </c>
      <c r="BL403" s="2">
        <v>24744721</v>
      </c>
      <c r="BM403" s="2">
        <v>84772557</v>
      </c>
      <c r="BN403" s="2">
        <v>25328164</v>
      </c>
      <c r="BO403" s="2">
        <v>59444393</v>
      </c>
      <c r="BP403" s="2">
        <v>5040.3100000000004</v>
      </c>
      <c r="BQ403" s="2">
        <v>7706.03</v>
      </c>
      <c r="BR403" s="2">
        <v>38840780</v>
      </c>
      <c r="BS403" s="2">
        <v>0</v>
      </c>
      <c r="BT403" s="2">
        <v>0</v>
      </c>
      <c r="BU403" s="2">
        <v>24744721</v>
      </c>
      <c r="BV403" s="2">
        <v>25328164</v>
      </c>
      <c r="BW403" s="2">
        <v>0</v>
      </c>
      <c r="BX403" s="2">
        <v>9329831</v>
      </c>
      <c r="BY403" s="2">
        <v>9329831</v>
      </c>
      <c r="BZ403" s="2">
        <v>0</v>
      </c>
      <c r="CA403" s="2">
        <v>59444393</v>
      </c>
      <c r="CB403" s="2" t="b">
        <v>0</v>
      </c>
      <c r="CC403" s="2">
        <v>0</v>
      </c>
      <c r="CD403" s="2">
        <v>14488.28</v>
      </c>
      <c r="CE403" s="2">
        <v>13321.39</v>
      </c>
      <c r="CF403" s="2">
        <v>13715.64</v>
      </c>
      <c r="CG403" s="2">
        <v>16308.74</v>
      </c>
      <c r="CH403" s="4">
        <v>45327.530381944445</v>
      </c>
      <c r="CI403" s="4">
        <v>73415</v>
      </c>
    </row>
    <row r="404" spans="1:87" x14ac:dyDescent="0.35">
      <c r="A404" s="5">
        <v>473</v>
      </c>
      <c r="B404" s="3" t="s">
        <v>800</v>
      </c>
      <c r="C404" s="3" t="s">
        <v>827</v>
      </c>
      <c r="D404" s="2" t="s">
        <v>828</v>
      </c>
      <c r="E404" s="2">
        <v>9166</v>
      </c>
      <c r="F404" s="2">
        <v>9304</v>
      </c>
      <c r="G404" s="2">
        <v>9580</v>
      </c>
      <c r="H404" s="2">
        <v>11102</v>
      </c>
      <c r="I404" s="2">
        <v>1.0822000000000001</v>
      </c>
      <c r="J404" s="2">
        <v>9919</v>
      </c>
      <c r="K404" s="2">
        <v>10069</v>
      </c>
      <c r="L404" s="2">
        <v>10367</v>
      </c>
      <c r="M404" s="2">
        <v>12015</v>
      </c>
      <c r="N404" s="2">
        <v>1.1040000000000001</v>
      </c>
      <c r="O404" s="2">
        <v>1.026</v>
      </c>
      <c r="P404" s="2">
        <v>10951</v>
      </c>
      <c r="Q404" s="2">
        <v>12327</v>
      </c>
      <c r="R404" s="2">
        <v>0</v>
      </c>
      <c r="S404" s="2">
        <v>0</v>
      </c>
      <c r="T404" s="2">
        <v>4262.29</v>
      </c>
      <c r="U404" s="2">
        <v>11180.29</v>
      </c>
      <c r="V404" s="2">
        <v>15442.58</v>
      </c>
      <c r="W404" s="2">
        <v>0</v>
      </c>
      <c r="X404" s="2">
        <v>0</v>
      </c>
      <c r="Y404" s="2">
        <v>4262.29</v>
      </c>
      <c r="Z404" s="2">
        <v>11180.29</v>
      </c>
      <c r="AA404" s="2">
        <v>15442.58</v>
      </c>
      <c r="AB404" s="2">
        <v>0</v>
      </c>
      <c r="AC404" s="2">
        <v>0</v>
      </c>
      <c r="AD404" s="2">
        <v>44187160</v>
      </c>
      <c r="AE404" s="2">
        <v>137819435</v>
      </c>
      <c r="AF404" s="2">
        <v>182006595</v>
      </c>
      <c r="AG404" s="2">
        <v>0.89539999999999997</v>
      </c>
      <c r="AH404" s="2">
        <v>0.2</v>
      </c>
      <c r="AI404" s="2">
        <v>0</v>
      </c>
      <c r="AJ404" s="2">
        <v>0</v>
      </c>
      <c r="AK404" s="2">
        <v>7913037</v>
      </c>
      <c r="AL404" s="2">
        <v>24680704</v>
      </c>
      <c r="AM404" s="2">
        <v>32593741</v>
      </c>
      <c r="AN404" s="2">
        <v>0.89539999999999997</v>
      </c>
      <c r="AO404" s="2">
        <v>0.34539999999999998</v>
      </c>
      <c r="AP404" s="2">
        <v>0.65</v>
      </c>
      <c r="AQ404" s="2">
        <v>0</v>
      </c>
      <c r="AR404" s="2">
        <v>0</v>
      </c>
      <c r="AS404" s="2">
        <v>9920459</v>
      </c>
      <c r="AT404" s="2">
        <v>30941841</v>
      </c>
      <c r="AU404" s="2">
        <v>40862300</v>
      </c>
      <c r="AV404" s="2">
        <v>255462636</v>
      </c>
      <c r="AW404" s="2">
        <v>0</v>
      </c>
      <c r="AX404" s="2">
        <v>300365</v>
      </c>
      <c r="AY404" s="2">
        <v>494238</v>
      </c>
      <c r="AZ404" s="2">
        <v>534864</v>
      </c>
      <c r="BA404" s="2">
        <v>0</v>
      </c>
      <c r="BB404" s="2">
        <v>0</v>
      </c>
      <c r="BC404" s="2">
        <v>0</v>
      </c>
      <c r="BD404" s="2">
        <v>2813</v>
      </c>
      <c r="BE404" s="2">
        <v>3044</v>
      </c>
      <c r="BF404" s="2">
        <v>0</v>
      </c>
      <c r="BG404" s="2">
        <v>0</v>
      </c>
      <c r="BH404" s="2">
        <v>835229</v>
      </c>
      <c r="BI404" s="2">
        <v>256297865</v>
      </c>
      <c r="BJ404" s="2">
        <v>0</v>
      </c>
      <c r="BK404" s="2">
        <v>256297865</v>
      </c>
      <c r="BL404" s="2">
        <v>44826813</v>
      </c>
      <c r="BM404" s="2">
        <v>211471052</v>
      </c>
      <c r="BN404" s="2">
        <v>60853861</v>
      </c>
      <c r="BO404" s="2">
        <v>150617191</v>
      </c>
      <c r="BP404" s="2">
        <v>6042.98</v>
      </c>
      <c r="BQ404" s="2">
        <v>15442.58</v>
      </c>
      <c r="BR404" s="2">
        <v>93319202</v>
      </c>
      <c r="BS404" s="2">
        <v>0</v>
      </c>
      <c r="BT404" s="2">
        <v>0</v>
      </c>
      <c r="BU404" s="2">
        <v>44826813</v>
      </c>
      <c r="BV404" s="2">
        <v>60853861</v>
      </c>
      <c r="BW404" s="2">
        <v>0</v>
      </c>
      <c r="BX404" s="2">
        <v>19227738</v>
      </c>
      <c r="BY404" s="2">
        <v>19227738</v>
      </c>
      <c r="BZ404" s="2">
        <v>0</v>
      </c>
      <c r="CA404" s="2">
        <v>150617191</v>
      </c>
      <c r="CB404" s="2" t="b">
        <v>0</v>
      </c>
      <c r="CC404" s="2">
        <v>0</v>
      </c>
      <c r="CD404" s="2">
        <v>15370.71</v>
      </c>
      <c r="CE404" s="2">
        <v>14132.75</v>
      </c>
      <c r="CF404" s="2">
        <v>14551.02</v>
      </c>
      <c r="CG404" s="2">
        <v>17302.05</v>
      </c>
      <c r="CH404" s="4">
        <v>45327.530381944445</v>
      </c>
      <c r="CI404" s="4">
        <v>73415</v>
      </c>
    </row>
    <row r="405" spans="1:87" x14ac:dyDescent="0.35">
      <c r="A405" s="5">
        <v>474</v>
      </c>
      <c r="B405" s="3" t="s">
        <v>800</v>
      </c>
      <c r="C405" s="3" t="s">
        <v>829</v>
      </c>
      <c r="D405" s="2" t="s">
        <v>830</v>
      </c>
      <c r="E405" s="2">
        <v>9166</v>
      </c>
      <c r="F405" s="2">
        <v>9304</v>
      </c>
      <c r="G405" s="2">
        <v>9580</v>
      </c>
      <c r="H405" s="2">
        <v>11102</v>
      </c>
      <c r="I405" s="2">
        <v>1.0822000000000001</v>
      </c>
      <c r="J405" s="2">
        <v>9919</v>
      </c>
      <c r="K405" s="2">
        <v>10069</v>
      </c>
      <c r="L405" s="2">
        <v>10367</v>
      </c>
      <c r="M405" s="2">
        <v>12015</v>
      </c>
      <c r="N405" s="2">
        <v>1.1040000000000001</v>
      </c>
      <c r="O405" s="2">
        <v>1.026</v>
      </c>
      <c r="P405" s="2">
        <v>10951</v>
      </c>
      <c r="Q405" s="2">
        <v>12327</v>
      </c>
      <c r="R405" s="2">
        <v>56.61</v>
      </c>
      <c r="S405" s="2">
        <v>49.76</v>
      </c>
      <c r="T405" s="2">
        <v>29.67</v>
      </c>
      <c r="U405" s="2">
        <v>0</v>
      </c>
      <c r="V405" s="2">
        <v>136.04</v>
      </c>
      <c r="W405" s="2">
        <v>56.61</v>
      </c>
      <c r="X405" s="2">
        <v>49.76</v>
      </c>
      <c r="Y405" s="2">
        <v>29.67</v>
      </c>
      <c r="Z405" s="2">
        <v>0</v>
      </c>
      <c r="AA405" s="2">
        <v>136.04</v>
      </c>
      <c r="AB405" s="2">
        <v>619936</v>
      </c>
      <c r="AC405" s="2">
        <v>501033</v>
      </c>
      <c r="AD405" s="2">
        <v>307589</v>
      </c>
      <c r="AE405" s="2">
        <v>0</v>
      </c>
      <c r="AF405" s="2">
        <v>1428558</v>
      </c>
      <c r="AG405" s="2">
        <v>0.54569999999999996</v>
      </c>
      <c r="AH405" s="2">
        <v>0.2</v>
      </c>
      <c r="AI405" s="2">
        <v>67660</v>
      </c>
      <c r="AJ405" s="2">
        <v>54683</v>
      </c>
      <c r="AK405" s="2">
        <v>33570</v>
      </c>
      <c r="AL405" s="2">
        <v>0</v>
      </c>
      <c r="AM405" s="2">
        <v>155913</v>
      </c>
      <c r="AN405" s="2">
        <v>0.54569999999999996</v>
      </c>
      <c r="AO405" s="2">
        <v>0</v>
      </c>
      <c r="AP405" s="2">
        <v>0.65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1584471</v>
      </c>
      <c r="AW405" s="2">
        <v>0</v>
      </c>
      <c r="AX405" s="2">
        <v>0</v>
      </c>
      <c r="AY405" s="2">
        <v>63468</v>
      </c>
      <c r="AZ405" s="2">
        <v>68685</v>
      </c>
      <c r="BA405" s="2">
        <v>0</v>
      </c>
      <c r="BB405" s="2">
        <v>0</v>
      </c>
      <c r="BC405" s="2">
        <v>273671</v>
      </c>
      <c r="BD405" s="2">
        <v>2813</v>
      </c>
      <c r="BE405" s="2">
        <v>3044</v>
      </c>
      <c r="BF405" s="2">
        <v>3.42</v>
      </c>
      <c r="BG405" s="2">
        <v>10410</v>
      </c>
      <c r="BH405" s="2">
        <v>352766</v>
      </c>
      <c r="BI405" s="2">
        <v>1937237</v>
      </c>
      <c r="BJ405" s="2">
        <v>0</v>
      </c>
      <c r="BK405" s="2">
        <v>1937237</v>
      </c>
      <c r="BL405" s="2">
        <v>962969</v>
      </c>
      <c r="BM405" s="2">
        <v>974268</v>
      </c>
      <c r="BN405" s="2">
        <v>27208</v>
      </c>
      <c r="BO405" s="2">
        <v>947060</v>
      </c>
      <c r="BP405" s="2">
        <v>5389.32</v>
      </c>
      <c r="BQ405" s="2">
        <v>136.04</v>
      </c>
      <c r="BR405" s="2">
        <v>733163</v>
      </c>
      <c r="BS405" s="2">
        <v>0</v>
      </c>
      <c r="BT405" s="2">
        <v>0</v>
      </c>
      <c r="BU405" s="2">
        <v>962969</v>
      </c>
      <c r="BV405" s="2">
        <v>27208</v>
      </c>
      <c r="BW405" s="2">
        <v>0</v>
      </c>
      <c r="BX405" s="2">
        <v>466756</v>
      </c>
      <c r="BY405" s="2">
        <v>466756</v>
      </c>
      <c r="BZ405" s="2">
        <v>0</v>
      </c>
      <c r="CA405" s="2">
        <v>947060</v>
      </c>
      <c r="CB405" s="2" t="b">
        <v>0</v>
      </c>
      <c r="CC405" s="2">
        <v>0</v>
      </c>
      <c r="CD405" s="2">
        <v>12146.19</v>
      </c>
      <c r="CE405" s="2">
        <v>11167.93</v>
      </c>
      <c r="CF405" s="2">
        <v>11498.45</v>
      </c>
      <c r="CG405" s="2">
        <v>13672.37</v>
      </c>
      <c r="CH405" s="4">
        <v>45327.530381944445</v>
      </c>
      <c r="CI405" s="4">
        <v>73415</v>
      </c>
    </row>
    <row r="406" spans="1:87" x14ac:dyDescent="0.35">
      <c r="A406" s="5">
        <v>475</v>
      </c>
      <c r="B406" s="3" t="s">
        <v>800</v>
      </c>
      <c r="C406" s="3" t="s">
        <v>831</v>
      </c>
      <c r="D406" s="2" t="s">
        <v>832</v>
      </c>
      <c r="E406" s="2">
        <v>9166</v>
      </c>
      <c r="F406" s="2">
        <v>9304</v>
      </c>
      <c r="G406" s="2">
        <v>9580</v>
      </c>
      <c r="H406" s="2">
        <v>11102</v>
      </c>
      <c r="I406" s="2">
        <v>1.0822000000000001</v>
      </c>
      <c r="J406" s="2">
        <v>9919</v>
      </c>
      <c r="K406" s="2">
        <v>10069</v>
      </c>
      <c r="L406" s="2">
        <v>10367</v>
      </c>
      <c r="M406" s="2">
        <v>12015</v>
      </c>
      <c r="N406" s="2">
        <v>1.1040000000000001</v>
      </c>
      <c r="O406" s="2">
        <v>1.026</v>
      </c>
      <c r="P406" s="2">
        <v>10951</v>
      </c>
      <c r="Q406" s="2">
        <v>12327</v>
      </c>
      <c r="R406" s="2">
        <v>41.55</v>
      </c>
      <c r="S406" s="2">
        <v>28.49</v>
      </c>
      <c r="T406" s="2">
        <v>19.8</v>
      </c>
      <c r="U406" s="2">
        <v>0</v>
      </c>
      <c r="V406" s="2">
        <v>89.84</v>
      </c>
      <c r="W406" s="2">
        <v>41.55</v>
      </c>
      <c r="X406" s="2">
        <v>28.49</v>
      </c>
      <c r="Y406" s="2">
        <v>19.8</v>
      </c>
      <c r="Z406" s="2">
        <v>0</v>
      </c>
      <c r="AA406" s="2">
        <v>89.84</v>
      </c>
      <c r="AB406" s="2">
        <v>455014</v>
      </c>
      <c r="AC406" s="2">
        <v>286866</v>
      </c>
      <c r="AD406" s="2">
        <v>205267</v>
      </c>
      <c r="AE406" s="2">
        <v>0</v>
      </c>
      <c r="AF406" s="2">
        <v>947147</v>
      </c>
      <c r="AG406" s="2">
        <v>0.94589999999999996</v>
      </c>
      <c r="AH406" s="2">
        <v>0.2</v>
      </c>
      <c r="AI406" s="2">
        <v>86080</v>
      </c>
      <c r="AJ406" s="2">
        <v>54269</v>
      </c>
      <c r="AK406" s="2">
        <v>38832</v>
      </c>
      <c r="AL406" s="2">
        <v>0</v>
      </c>
      <c r="AM406" s="2">
        <v>179181</v>
      </c>
      <c r="AN406" s="2">
        <v>0.94589999999999996</v>
      </c>
      <c r="AO406" s="2">
        <v>0.39589999999999997</v>
      </c>
      <c r="AP406" s="2">
        <v>0.65</v>
      </c>
      <c r="AQ406" s="2">
        <v>117091</v>
      </c>
      <c r="AR406" s="2">
        <v>73821</v>
      </c>
      <c r="AS406" s="2">
        <v>52822</v>
      </c>
      <c r="AT406" s="2">
        <v>0</v>
      </c>
      <c r="AU406" s="2">
        <v>243734</v>
      </c>
      <c r="AV406" s="2">
        <v>1370062</v>
      </c>
      <c r="AW406" s="2">
        <v>0</v>
      </c>
      <c r="AX406" s="2">
        <v>0</v>
      </c>
      <c r="AY406" s="2">
        <v>10108</v>
      </c>
      <c r="AZ406" s="2">
        <v>10939</v>
      </c>
      <c r="BA406" s="2">
        <v>0</v>
      </c>
      <c r="BB406" s="2">
        <v>0</v>
      </c>
      <c r="BC406" s="2">
        <v>0</v>
      </c>
      <c r="BD406" s="2">
        <v>2813</v>
      </c>
      <c r="BE406" s="2">
        <v>3044</v>
      </c>
      <c r="BF406" s="2">
        <v>1.87</v>
      </c>
      <c r="BG406" s="2">
        <v>5692</v>
      </c>
      <c r="BH406" s="2">
        <v>16631</v>
      </c>
      <c r="BI406" s="2">
        <v>1386693</v>
      </c>
      <c r="BJ406" s="2">
        <v>0</v>
      </c>
      <c r="BK406" s="2">
        <v>1386693</v>
      </c>
      <c r="BL406" s="2">
        <v>574350</v>
      </c>
      <c r="BM406" s="2">
        <v>812343</v>
      </c>
      <c r="BN406" s="2">
        <v>46602</v>
      </c>
      <c r="BO406" s="2">
        <v>765741</v>
      </c>
      <c r="BP406" s="2">
        <v>5168.1099999999997</v>
      </c>
      <c r="BQ406" s="2">
        <v>89.84</v>
      </c>
      <c r="BR406" s="2">
        <v>464303</v>
      </c>
      <c r="BS406" s="2">
        <v>0</v>
      </c>
      <c r="BT406" s="2">
        <v>0</v>
      </c>
      <c r="BU406" s="2">
        <v>574350</v>
      </c>
      <c r="BV406" s="2">
        <v>46602</v>
      </c>
      <c r="BW406" s="2">
        <v>0</v>
      </c>
      <c r="BX406" s="2">
        <v>105421</v>
      </c>
      <c r="BY406" s="2">
        <v>105421</v>
      </c>
      <c r="BZ406" s="2">
        <v>0</v>
      </c>
      <c r="CA406" s="2">
        <v>765741</v>
      </c>
      <c r="CB406" s="2" t="b">
        <v>0</v>
      </c>
      <c r="CC406" s="2">
        <v>0</v>
      </c>
      <c r="CD406" s="2">
        <v>15840.79</v>
      </c>
      <c r="CE406" s="2">
        <v>14564.96</v>
      </c>
      <c r="CF406" s="2">
        <v>14996.02</v>
      </c>
      <c r="CG406" s="2">
        <v>17831.189999999999</v>
      </c>
      <c r="CH406" s="4">
        <v>45327.530381944445</v>
      </c>
      <c r="CI406" s="4">
        <v>73415</v>
      </c>
    </row>
    <row r="407" spans="1:87" x14ac:dyDescent="0.35">
      <c r="A407" s="5">
        <v>476</v>
      </c>
      <c r="B407" s="3" t="s">
        <v>800</v>
      </c>
      <c r="C407" s="3" t="s">
        <v>833</v>
      </c>
      <c r="D407" s="2" t="s">
        <v>834</v>
      </c>
      <c r="E407" s="2">
        <v>9166</v>
      </c>
      <c r="F407" s="2">
        <v>9304</v>
      </c>
      <c r="G407" s="2">
        <v>9580</v>
      </c>
      <c r="H407" s="2">
        <v>11102</v>
      </c>
      <c r="I407" s="2">
        <v>1.0822000000000001</v>
      </c>
      <c r="J407" s="2">
        <v>9919</v>
      </c>
      <c r="K407" s="2">
        <v>10069</v>
      </c>
      <c r="L407" s="2">
        <v>10367</v>
      </c>
      <c r="M407" s="2">
        <v>12015</v>
      </c>
      <c r="N407" s="2">
        <v>1.1040000000000001</v>
      </c>
      <c r="O407" s="2">
        <v>1.026</v>
      </c>
      <c r="P407" s="2">
        <v>10951</v>
      </c>
      <c r="Q407" s="2">
        <v>12327</v>
      </c>
      <c r="R407" s="2">
        <v>34.119999999999997</v>
      </c>
      <c r="S407" s="2">
        <v>25.67</v>
      </c>
      <c r="T407" s="2">
        <v>16.440000000000001</v>
      </c>
      <c r="U407" s="2">
        <v>0</v>
      </c>
      <c r="V407" s="2">
        <v>76.23</v>
      </c>
      <c r="W407" s="2">
        <v>34.119999999999997</v>
      </c>
      <c r="X407" s="2">
        <v>25.67</v>
      </c>
      <c r="Y407" s="2">
        <v>16.440000000000001</v>
      </c>
      <c r="Z407" s="2">
        <v>0</v>
      </c>
      <c r="AA407" s="2">
        <v>76.23</v>
      </c>
      <c r="AB407" s="2">
        <v>373648</v>
      </c>
      <c r="AC407" s="2">
        <v>258471</v>
      </c>
      <c r="AD407" s="2">
        <v>170433</v>
      </c>
      <c r="AE407" s="2">
        <v>0</v>
      </c>
      <c r="AF407" s="2">
        <v>802552</v>
      </c>
      <c r="AG407" s="2">
        <v>0.9556</v>
      </c>
      <c r="AH407" s="2">
        <v>0.2</v>
      </c>
      <c r="AI407" s="2">
        <v>71412</v>
      </c>
      <c r="AJ407" s="2">
        <v>49399</v>
      </c>
      <c r="AK407" s="2">
        <v>32573</v>
      </c>
      <c r="AL407" s="2">
        <v>0</v>
      </c>
      <c r="AM407" s="2">
        <v>153384</v>
      </c>
      <c r="AN407" s="2">
        <v>0.9556</v>
      </c>
      <c r="AO407" s="2">
        <v>0.40560000000000002</v>
      </c>
      <c r="AP407" s="2">
        <v>0.65</v>
      </c>
      <c r="AQ407" s="2">
        <v>98509</v>
      </c>
      <c r="AR407" s="2">
        <v>68143</v>
      </c>
      <c r="AS407" s="2">
        <v>44933</v>
      </c>
      <c r="AT407" s="2">
        <v>0</v>
      </c>
      <c r="AU407" s="2">
        <v>211585</v>
      </c>
      <c r="AV407" s="2">
        <v>1167521</v>
      </c>
      <c r="AW407" s="2">
        <v>0</v>
      </c>
      <c r="AX407" s="2">
        <v>0</v>
      </c>
      <c r="AY407" s="2">
        <v>23981</v>
      </c>
      <c r="AZ407" s="2">
        <v>25952</v>
      </c>
      <c r="BA407" s="2">
        <v>0</v>
      </c>
      <c r="BB407" s="2">
        <v>0</v>
      </c>
      <c r="BC407" s="2">
        <v>0</v>
      </c>
      <c r="BD407" s="2">
        <v>2813</v>
      </c>
      <c r="BE407" s="2">
        <v>3044</v>
      </c>
      <c r="BF407" s="2">
        <v>1.84</v>
      </c>
      <c r="BG407" s="2">
        <v>5601</v>
      </c>
      <c r="BH407" s="2">
        <v>31553</v>
      </c>
      <c r="BI407" s="2">
        <v>1199074</v>
      </c>
      <c r="BJ407" s="2">
        <v>0</v>
      </c>
      <c r="BK407" s="2">
        <v>1199074</v>
      </c>
      <c r="BL407" s="2">
        <v>453264</v>
      </c>
      <c r="BM407" s="2">
        <v>745810</v>
      </c>
      <c r="BN407" s="2">
        <v>167103</v>
      </c>
      <c r="BO407" s="2">
        <v>578707</v>
      </c>
      <c r="BP407" s="2">
        <v>80.900000000000006</v>
      </c>
      <c r="BQ407" s="2">
        <v>76.23</v>
      </c>
      <c r="BR407" s="2">
        <v>6167</v>
      </c>
      <c r="BS407" s="2">
        <v>429726</v>
      </c>
      <c r="BT407" s="2">
        <v>0</v>
      </c>
      <c r="BU407" s="2">
        <v>453264</v>
      </c>
      <c r="BV407" s="2">
        <v>167103</v>
      </c>
      <c r="BW407" s="2">
        <v>0</v>
      </c>
      <c r="BX407" s="2">
        <v>218639</v>
      </c>
      <c r="BY407" s="2">
        <v>218639</v>
      </c>
      <c r="BZ407" s="2">
        <v>0</v>
      </c>
      <c r="CA407" s="2">
        <v>578707</v>
      </c>
      <c r="CB407" s="2" t="b">
        <v>0</v>
      </c>
      <c r="CC407" s="2">
        <v>0</v>
      </c>
      <c r="CD407" s="2">
        <v>15931.08</v>
      </c>
      <c r="CE407" s="2">
        <v>14647.98</v>
      </c>
      <c r="CF407" s="2">
        <v>15081.5</v>
      </c>
      <c r="CG407" s="2">
        <v>17932.830000000002</v>
      </c>
      <c r="CH407" s="4">
        <v>45327.530393518522</v>
      </c>
      <c r="CI407" s="4">
        <v>73415</v>
      </c>
    </row>
    <row r="408" spans="1:87" x14ac:dyDescent="0.35">
      <c r="A408" s="5">
        <v>477</v>
      </c>
      <c r="B408" s="3" t="s">
        <v>800</v>
      </c>
      <c r="C408" s="3" t="s">
        <v>835</v>
      </c>
      <c r="D408" s="2" t="s">
        <v>836</v>
      </c>
      <c r="E408" s="2">
        <v>9166</v>
      </c>
      <c r="F408" s="2">
        <v>9304</v>
      </c>
      <c r="G408" s="2">
        <v>9580</v>
      </c>
      <c r="H408" s="2">
        <v>11102</v>
      </c>
      <c r="I408" s="2">
        <v>1.0822000000000001</v>
      </c>
      <c r="J408" s="2">
        <v>9919</v>
      </c>
      <c r="K408" s="2">
        <v>10069</v>
      </c>
      <c r="L408" s="2">
        <v>10367</v>
      </c>
      <c r="M408" s="2">
        <v>12015</v>
      </c>
      <c r="N408" s="2">
        <v>1.1040000000000001</v>
      </c>
      <c r="O408" s="2">
        <v>1.026</v>
      </c>
      <c r="P408" s="2">
        <v>10951</v>
      </c>
      <c r="Q408" s="2">
        <v>12327</v>
      </c>
      <c r="R408" s="2">
        <v>1326.49</v>
      </c>
      <c r="S408" s="2">
        <v>1045.55</v>
      </c>
      <c r="T408" s="2">
        <v>854.03</v>
      </c>
      <c r="U408" s="2">
        <v>0</v>
      </c>
      <c r="V408" s="2">
        <v>3226.07</v>
      </c>
      <c r="W408" s="2">
        <v>1326.49</v>
      </c>
      <c r="X408" s="2">
        <v>1045.55</v>
      </c>
      <c r="Y408" s="2">
        <v>854.03</v>
      </c>
      <c r="Z408" s="2">
        <v>0</v>
      </c>
      <c r="AA408" s="2">
        <v>3226.07</v>
      </c>
      <c r="AB408" s="2">
        <v>14526392</v>
      </c>
      <c r="AC408" s="2">
        <v>10527643</v>
      </c>
      <c r="AD408" s="2">
        <v>8853729</v>
      </c>
      <c r="AE408" s="2">
        <v>0</v>
      </c>
      <c r="AF408" s="2">
        <v>33907764</v>
      </c>
      <c r="AG408" s="2">
        <v>0.83730000000000004</v>
      </c>
      <c r="AH408" s="2">
        <v>0.2</v>
      </c>
      <c r="AI408" s="2">
        <v>2432590</v>
      </c>
      <c r="AJ408" s="2">
        <v>1762959</v>
      </c>
      <c r="AK408" s="2">
        <v>1482645</v>
      </c>
      <c r="AL408" s="2">
        <v>0</v>
      </c>
      <c r="AM408" s="2">
        <v>5678194</v>
      </c>
      <c r="AN408" s="2">
        <v>0.83730000000000004</v>
      </c>
      <c r="AO408" s="2">
        <v>0.2873</v>
      </c>
      <c r="AP408" s="2">
        <v>0.65</v>
      </c>
      <c r="AQ408" s="2">
        <v>2712731</v>
      </c>
      <c r="AR408" s="2">
        <v>1965985</v>
      </c>
      <c r="AS408" s="2">
        <v>1653390</v>
      </c>
      <c r="AT408" s="2">
        <v>0</v>
      </c>
      <c r="AU408" s="2">
        <v>6332106</v>
      </c>
      <c r="AV408" s="2">
        <v>45918064</v>
      </c>
      <c r="AW408" s="2">
        <v>0</v>
      </c>
      <c r="AX408" s="2">
        <v>119200</v>
      </c>
      <c r="AY408" s="2">
        <v>106355</v>
      </c>
      <c r="AZ408" s="2">
        <v>115097</v>
      </c>
      <c r="BA408" s="2">
        <v>0</v>
      </c>
      <c r="BB408" s="2">
        <v>0</v>
      </c>
      <c r="BC408" s="2">
        <v>0</v>
      </c>
      <c r="BD408" s="2">
        <v>2813</v>
      </c>
      <c r="BE408" s="2">
        <v>3044</v>
      </c>
      <c r="BF408" s="2">
        <v>92.71</v>
      </c>
      <c r="BG408" s="2">
        <v>282209</v>
      </c>
      <c r="BH408" s="2">
        <v>516506</v>
      </c>
      <c r="BI408" s="2">
        <v>46434570</v>
      </c>
      <c r="BJ408" s="2">
        <v>0</v>
      </c>
      <c r="BK408" s="2">
        <v>46434570</v>
      </c>
      <c r="BL408" s="2">
        <v>8991122</v>
      </c>
      <c r="BM408" s="2">
        <v>37443448</v>
      </c>
      <c r="BN408" s="2">
        <v>10675721</v>
      </c>
      <c r="BO408" s="2">
        <v>26767727</v>
      </c>
      <c r="BP408" s="2">
        <v>5074.68</v>
      </c>
      <c r="BQ408" s="2">
        <v>3226.07</v>
      </c>
      <c r="BR408" s="2">
        <v>16371273</v>
      </c>
      <c r="BS408" s="2">
        <v>0</v>
      </c>
      <c r="BT408" s="2">
        <v>0</v>
      </c>
      <c r="BU408" s="2">
        <v>8991122</v>
      </c>
      <c r="BV408" s="2">
        <v>10675721</v>
      </c>
      <c r="BW408" s="2">
        <v>0</v>
      </c>
      <c r="BX408" s="2">
        <v>2745966</v>
      </c>
      <c r="BY408" s="2">
        <v>2745966</v>
      </c>
      <c r="BZ408" s="2">
        <v>0</v>
      </c>
      <c r="CA408" s="2">
        <v>26767727</v>
      </c>
      <c r="CB408" s="2" t="b">
        <v>0</v>
      </c>
      <c r="CC408" s="2">
        <v>0</v>
      </c>
      <c r="CD408" s="2">
        <v>14829.9</v>
      </c>
      <c r="CE408" s="2">
        <v>13635.49</v>
      </c>
      <c r="CF408" s="2">
        <v>14039.04</v>
      </c>
      <c r="CG408" s="2">
        <v>16693.29</v>
      </c>
      <c r="CH408" s="4">
        <v>45327.530416666668</v>
      </c>
      <c r="CI408" s="4">
        <v>73415</v>
      </c>
    </row>
    <row r="409" spans="1:87" x14ac:dyDescent="0.35">
      <c r="A409" s="5">
        <v>478</v>
      </c>
      <c r="B409" s="3" t="s">
        <v>800</v>
      </c>
      <c r="C409" s="3" t="s">
        <v>837</v>
      </c>
      <c r="D409" s="2" t="s">
        <v>838</v>
      </c>
      <c r="E409" s="2">
        <v>9166</v>
      </c>
      <c r="F409" s="2">
        <v>9304</v>
      </c>
      <c r="G409" s="2">
        <v>9580</v>
      </c>
      <c r="H409" s="2">
        <v>11102</v>
      </c>
      <c r="I409" s="2">
        <v>1.0822000000000001</v>
      </c>
      <c r="J409" s="2">
        <v>9919</v>
      </c>
      <c r="K409" s="2">
        <v>10069</v>
      </c>
      <c r="L409" s="2">
        <v>10367</v>
      </c>
      <c r="M409" s="2">
        <v>12015</v>
      </c>
      <c r="N409" s="2">
        <v>1.1040000000000001</v>
      </c>
      <c r="O409" s="2">
        <v>1.026</v>
      </c>
      <c r="P409" s="2">
        <v>10951</v>
      </c>
      <c r="Q409" s="2">
        <v>12327</v>
      </c>
      <c r="R409" s="2">
        <v>383.7</v>
      </c>
      <c r="S409" s="2">
        <v>301.32</v>
      </c>
      <c r="T409" s="2">
        <v>216.88</v>
      </c>
      <c r="U409" s="2">
        <v>0</v>
      </c>
      <c r="V409" s="2">
        <v>901.9</v>
      </c>
      <c r="W409" s="2">
        <v>383.7</v>
      </c>
      <c r="X409" s="2">
        <v>301.32</v>
      </c>
      <c r="Y409" s="2">
        <v>216.88</v>
      </c>
      <c r="Z409" s="2">
        <v>0</v>
      </c>
      <c r="AA409" s="2">
        <v>901.9</v>
      </c>
      <c r="AB409" s="2">
        <v>4201899</v>
      </c>
      <c r="AC409" s="2">
        <v>3033991</v>
      </c>
      <c r="AD409" s="2">
        <v>2248395</v>
      </c>
      <c r="AE409" s="2">
        <v>0</v>
      </c>
      <c r="AF409" s="2">
        <v>9484285</v>
      </c>
      <c r="AG409" s="2">
        <v>0.21079999999999999</v>
      </c>
      <c r="AH409" s="2">
        <v>0.2</v>
      </c>
      <c r="AI409" s="2">
        <v>177152</v>
      </c>
      <c r="AJ409" s="2">
        <v>127913</v>
      </c>
      <c r="AK409" s="2">
        <v>94792</v>
      </c>
      <c r="AL409" s="2">
        <v>0</v>
      </c>
      <c r="AM409" s="2">
        <v>399857</v>
      </c>
      <c r="AN409" s="2">
        <v>0.21079999999999999</v>
      </c>
      <c r="AO409" s="2">
        <v>0</v>
      </c>
      <c r="AP409" s="2">
        <v>0.65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9884142</v>
      </c>
      <c r="AW409" s="2">
        <v>0</v>
      </c>
      <c r="AX409" s="2">
        <v>0</v>
      </c>
      <c r="AY409" s="2">
        <v>225396</v>
      </c>
      <c r="AZ409" s="2">
        <v>243924</v>
      </c>
      <c r="BA409" s="2">
        <v>0</v>
      </c>
      <c r="BB409" s="2">
        <v>0</v>
      </c>
      <c r="BC409" s="2">
        <v>0</v>
      </c>
      <c r="BD409" s="2">
        <v>2813</v>
      </c>
      <c r="BE409" s="2">
        <v>3044</v>
      </c>
      <c r="BF409" s="2">
        <v>31.11</v>
      </c>
      <c r="BG409" s="2">
        <v>94699</v>
      </c>
      <c r="BH409" s="2">
        <v>338623</v>
      </c>
      <c r="BI409" s="2">
        <v>10222765</v>
      </c>
      <c r="BJ409" s="2">
        <v>0</v>
      </c>
      <c r="BK409" s="2">
        <v>10222765</v>
      </c>
      <c r="BL409" s="2">
        <v>3393416</v>
      </c>
      <c r="BM409" s="2">
        <v>6829349</v>
      </c>
      <c r="BN409" s="2">
        <v>2690919</v>
      </c>
      <c r="BO409" s="2">
        <v>4138430</v>
      </c>
      <c r="BP409" s="2">
        <v>5044.2700000000004</v>
      </c>
      <c r="BQ409" s="2">
        <v>901.9</v>
      </c>
      <c r="BR409" s="2">
        <v>4549427</v>
      </c>
      <c r="BS409" s="2">
        <v>0</v>
      </c>
      <c r="BT409" s="2">
        <v>0</v>
      </c>
      <c r="BU409" s="2">
        <v>3393416</v>
      </c>
      <c r="BV409" s="2">
        <v>2690919</v>
      </c>
      <c r="BW409" s="2">
        <v>0</v>
      </c>
      <c r="BX409" s="2">
        <v>807946</v>
      </c>
      <c r="BY409" s="2">
        <v>807946</v>
      </c>
      <c r="BZ409" s="2">
        <v>0</v>
      </c>
      <c r="CA409" s="2">
        <v>4138430</v>
      </c>
      <c r="CB409" s="2" t="b">
        <v>0</v>
      </c>
      <c r="CC409" s="2">
        <v>0</v>
      </c>
      <c r="CD409" s="2">
        <v>11412.69</v>
      </c>
      <c r="CE409" s="2">
        <v>10493.51</v>
      </c>
      <c r="CF409" s="2">
        <v>10804.07</v>
      </c>
      <c r="CG409" s="2">
        <v>12846.71</v>
      </c>
      <c r="CH409" s="4">
        <v>45327.530451388891</v>
      </c>
      <c r="CI409" s="4">
        <v>73415</v>
      </c>
    </row>
    <row r="410" spans="1:87" x14ac:dyDescent="0.35">
      <c r="A410" s="5">
        <v>479</v>
      </c>
      <c r="B410" s="3" t="s">
        <v>800</v>
      </c>
      <c r="C410" s="3" t="s">
        <v>839</v>
      </c>
      <c r="D410" s="2" t="s">
        <v>840</v>
      </c>
      <c r="E410" s="2">
        <v>9166</v>
      </c>
      <c r="F410" s="2">
        <v>9304</v>
      </c>
      <c r="G410" s="2">
        <v>9580</v>
      </c>
      <c r="H410" s="2">
        <v>11102</v>
      </c>
      <c r="I410" s="2">
        <v>1.0822000000000001</v>
      </c>
      <c r="J410" s="2">
        <v>9919</v>
      </c>
      <c r="K410" s="2">
        <v>10069</v>
      </c>
      <c r="L410" s="2">
        <v>10367</v>
      </c>
      <c r="M410" s="2">
        <v>12015</v>
      </c>
      <c r="N410" s="2">
        <v>1.1040000000000001</v>
      </c>
      <c r="O410" s="2">
        <v>1.026</v>
      </c>
      <c r="P410" s="2">
        <v>10951</v>
      </c>
      <c r="Q410" s="2">
        <v>12327</v>
      </c>
      <c r="R410" s="2">
        <v>332.06</v>
      </c>
      <c r="S410" s="2">
        <v>240</v>
      </c>
      <c r="T410" s="2">
        <v>183.49</v>
      </c>
      <c r="U410" s="2">
        <v>0</v>
      </c>
      <c r="V410" s="2">
        <v>755.55</v>
      </c>
      <c r="W410" s="2">
        <v>332.06</v>
      </c>
      <c r="X410" s="2">
        <v>240</v>
      </c>
      <c r="Y410" s="2">
        <v>183.49</v>
      </c>
      <c r="Z410" s="2">
        <v>0</v>
      </c>
      <c r="AA410" s="2">
        <v>755.55</v>
      </c>
      <c r="AB410" s="2">
        <v>3636389</v>
      </c>
      <c r="AC410" s="2">
        <v>2416560</v>
      </c>
      <c r="AD410" s="2">
        <v>1902241</v>
      </c>
      <c r="AE410" s="2">
        <v>0</v>
      </c>
      <c r="AF410" s="2">
        <v>7955190</v>
      </c>
      <c r="AG410" s="2">
        <v>0.1492</v>
      </c>
      <c r="AH410" s="2">
        <v>0.2</v>
      </c>
      <c r="AI410" s="2">
        <v>108510</v>
      </c>
      <c r="AJ410" s="2">
        <v>72110</v>
      </c>
      <c r="AK410" s="2">
        <v>56763</v>
      </c>
      <c r="AL410" s="2">
        <v>0</v>
      </c>
      <c r="AM410" s="2">
        <v>237383</v>
      </c>
      <c r="AN410" s="2">
        <v>0.1492</v>
      </c>
      <c r="AO410" s="2">
        <v>0</v>
      </c>
      <c r="AP410" s="2">
        <v>0.65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8192573</v>
      </c>
      <c r="AW410" s="2">
        <v>0</v>
      </c>
      <c r="AX410" s="2">
        <v>38499</v>
      </c>
      <c r="AY410" s="2">
        <v>168455</v>
      </c>
      <c r="AZ410" s="2">
        <v>182302</v>
      </c>
      <c r="BA410" s="2">
        <v>0</v>
      </c>
      <c r="BB410" s="2">
        <v>0</v>
      </c>
      <c r="BC410" s="2">
        <v>0</v>
      </c>
      <c r="BD410" s="2">
        <v>2813</v>
      </c>
      <c r="BE410" s="2">
        <v>3044</v>
      </c>
      <c r="BF410" s="2">
        <v>30.83</v>
      </c>
      <c r="BG410" s="2">
        <v>93847</v>
      </c>
      <c r="BH410" s="2">
        <v>314648</v>
      </c>
      <c r="BI410" s="2">
        <v>8507221</v>
      </c>
      <c r="BJ410" s="2">
        <v>0</v>
      </c>
      <c r="BK410" s="2">
        <v>8507221</v>
      </c>
      <c r="BL410" s="2">
        <v>6279009</v>
      </c>
      <c r="BM410" s="2">
        <v>2228212</v>
      </c>
      <c r="BN410" s="2">
        <v>151110</v>
      </c>
      <c r="BO410" s="2">
        <v>2077102</v>
      </c>
      <c r="BP410" s="2">
        <v>5037.99</v>
      </c>
      <c r="BQ410" s="2">
        <v>755.55</v>
      </c>
      <c r="BR410" s="2">
        <v>3806453</v>
      </c>
      <c r="BS410" s="2">
        <v>0</v>
      </c>
      <c r="BT410" s="2">
        <v>0</v>
      </c>
      <c r="BU410" s="2">
        <v>6279009</v>
      </c>
      <c r="BV410" s="2">
        <v>151110</v>
      </c>
      <c r="BW410" s="2">
        <v>0</v>
      </c>
      <c r="BX410" s="2">
        <v>815375</v>
      </c>
      <c r="BY410" s="2">
        <v>815375</v>
      </c>
      <c r="BZ410" s="2">
        <v>0</v>
      </c>
      <c r="CA410" s="2">
        <v>2077102</v>
      </c>
      <c r="CB410" s="2" t="b">
        <v>0</v>
      </c>
      <c r="CC410" s="2">
        <v>0</v>
      </c>
      <c r="CD410" s="2">
        <v>11277.78</v>
      </c>
      <c r="CE410" s="2">
        <v>10369.459999999999</v>
      </c>
      <c r="CF410" s="2">
        <v>10676.35</v>
      </c>
      <c r="CG410" s="2">
        <v>12694.84</v>
      </c>
      <c r="CH410" s="4">
        <v>45327.530509259261</v>
      </c>
      <c r="CI410" s="4">
        <v>73415</v>
      </c>
    </row>
    <row r="411" spans="1:87" x14ac:dyDescent="0.35">
      <c r="A411" s="5">
        <v>480</v>
      </c>
      <c r="B411" s="3" t="s">
        <v>800</v>
      </c>
      <c r="C411" s="3" t="s">
        <v>841</v>
      </c>
      <c r="D411" s="2" t="s">
        <v>842</v>
      </c>
      <c r="E411" s="2">
        <v>9166</v>
      </c>
      <c r="F411" s="2">
        <v>9304</v>
      </c>
      <c r="G411" s="2">
        <v>9580</v>
      </c>
      <c r="H411" s="2">
        <v>11102</v>
      </c>
      <c r="I411" s="2">
        <v>1.0822000000000001</v>
      </c>
      <c r="J411" s="2">
        <v>9919</v>
      </c>
      <c r="K411" s="2">
        <v>10069</v>
      </c>
      <c r="L411" s="2">
        <v>10367</v>
      </c>
      <c r="M411" s="2">
        <v>12015</v>
      </c>
      <c r="N411" s="2">
        <v>1.1040000000000001</v>
      </c>
      <c r="O411" s="2">
        <v>1.026</v>
      </c>
      <c r="P411" s="2">
        <v>10951</v>
      </c>
      <c r="Q411" s="2">
        <v>12327</v>
      </c>
      <c r="R411" s="2">
        <v>1272.3900000000001</v>
      </c>
      <c r="S411" s="2">
        <v>987.31</v>
      </c>
      <c r="T411" s="2">
        <v>651</v>
      </c>
      <c r="U411" s="2">
        <v>1319.61</v>
      </c>
      <c r="V411" s="2">
        <v>4230.3100000000004</v>
      </c>
      <c r="W411" s="2">
        <v>1272.3900000000001</v>
      </c>
      <c r="X411" s="2">
        <v>987.31</v>
      </c>
      <c r="Y411" s="2">
        <v>651</v>
      </c>
      <c r="Z411" s="2">
        <v>1319.61</v>
      </c>
      <c r="AA411" s="2">
        <v>4230.3100000000004</v>
      </c>
      <c r="AB411" s="2">
        <v>13933943</v>
      </c>
      <c r="AC411" s="2">
        <v>9941224</v>
      </c>
      <c r="AD411" s="2">
        <v>6748917</v>
      </c>
      <c r="AE411" s="2">
        <v>16266832</v>
      </c>
      <c r="AF411" s="2">
        <v>46890916</v>
      </c>
      <c r="AG411" s="2">
        <v>0.88100000000000001</v>
      </c>
      <c r="AH411" s="2">
        <v>0.2</v>
      </c>
      <c r="AI411" s="2">
        <v>2455161</v>
      </c>
      <c r="AJ411" s="2">
        <v>1751644</v>
      </c>
      <c r="AK411" s="2">
        <v>1189159</v>
      </c>
      <c r="AL411" s="2">
        <v>2866216</v>
      </c>
      <c r="AM411" s="2">
        <v>8262180</v>
      </c>
      <c r="AN411" s="2">
        <v>0.88100000000000001</v>
      </c>
      <c r="AO411" s="2">
        <v>0.33100000000000002</v>
      </c>
      <c r="AP411" s="2">
        <v>0.65</v>
      </c>
      <c r="AQ411" s="2">
        <v>2997888</v>
      </c>
      <c r="AR411" s="2">
        <v>2138854</v>
      </c>
      <c r="AS411" s="2">
        <v>1452029</v>
      </c>
      <c r="AT411" s="2">
        <v>3499809</v>
      </c>
      <c r="AU411" s="2">
        <v>10088580</v>
      </c>
      <c r="AV411" s="2">
        <v>65241676</v>
      </c>
      <c r="AW411" s="2">
        <v>0</v>
      </c>
      <c r="AX411" s="2">
        <v>435467</v>
      </c>
      <c r="AY411" s="2">
        <v>1049008</v>
      </c>
      <c r="AZ411" s="2">
        <v>1135236</v>
      </c>
      <c r="BA411" s="2">
        <v>0</v>
      </c>
      <c r="BB411" s="2">
        <v>0</v>
      </c>
      <c r="BC411" s="2">
        <v>0</v>
      </c>
      <c r="BD411" s="2">
        <v>2813</v>
      </c>
      <c r="BE411" s="2">
        <v>3044</v>
      </c>
      <c r="BF411" s="2">
        <v>93.04</v>
      </c>
      <c r="BG411" s="2">
        <v>283214</v>
      </c>
      <c r="BH411" s="2">
        <v>1853917</v>
      </c>
      <c r="BI411" s="2">
        <v>67095593</v>
      </c>
      <c r="BJ411" s="2">
        <v>0</v>
      </c>
      <c r="BK411" s="2">
        <v>67095593</v>
      </c>
      <c r="BL411" s="2">
        <v>24542245</v>
      </c>
      <c r="BM411" s="2">
        <v>42553348</v>
      </c>
      <c r="BN411" s="2">
        <v>5953213</v>
      </c>
      <c r="BO411" s="2">
        <v>36600135</v>
      </c>
      <c r="BP411" s="2">
        <v>5390.21</v>
      </c>
      <c r="BQ411" s="2">
        <v>4230.3100000000004</v>
      </c>
      <c r="BR411" s="2">
        <v>22802259</v>
      </c>
      <c r="BS411" s="2">
        <v>0</v>
      </c>
      <c r="BT411" s="2">
        <v>0</v>
      </c>
      <c r="BU411" s="2">
        <v>24542245</v>
      </c>
      <c r="BV411" s="2">
        <v>5953213</v>
      </c>
      <c r="BW411" s="2">
        <v>0</v>
      </c>
      <c r="BX411" s="2">
        <v>6361445</v>
      </c>
      <c r="BY411" s="2">
        <v>6361445</v>
      </c>
      <c r="BZ411" s="2">
        <v>0</v>
      </c>
      <c r="CA411" s="2">
        <v>36600135</v>
      </c>
      <c r="CB411" s="2" t="b">
        <v>0</v>
      </c>
      <c r="CC411" s="2">
        <v>0</v>
      </c>
      <c r="CD411" s="2">
        <v>15236.67</v>
      </c>
      <c r="CE411" s="2">
        <v>14009.5</v>
      </c>
      <c r="CF411" s="2">
        <v>14424.13</v>
      </c>
      <c r="CG411" s="2">
        <v>17151.169999999998</v>
      </c>
      <c r="CH411" s="4">
        <v>45327.530266203707</v>
      </c>
      <c r="CI411" s="4">
        <v>73415</v>
      </c>
    </row>
    <row r="412" spans="1:87" x14ac:dyDescent="0.35">
      <c r="A412" s="5">
        <v>481</v>
      </c>
      <c r="B412" s="3" t="s">
        <v>800</v>
      </c>
      <c r="C412" s="3" t="s">
        <v>843</v>
      </c>
      <c r="D412" s="2" t="s">
        <v>844</v>
      </c>
      <c r="E412" s="2">
        <v>9166</v>
      </c>
      <c r="F412" s="2">
        <v>9304</v>
      </c>
      <c r="G412" s="2">
        <v>9580</v>
      </c>
      <c r="H412" s="2">
        <v>11102</v>
      </c>
      <c r="I412" s="2">
        <v>1.0822000000000001</v>
      </c>
      <c r="J412" s="2">
        <v>9919</v>
      </c>
      <c r="K412" s="2">
        <v>10069</v>
      </c>
      <c r="L412" s="2">
        <v>10367</v>
      </c>
      <c r="M412" s="2">
        <v>12015</v>
      </c>
      <c r="N412" s="2">
        <v>1.1040000000000001</v>
      </c>
      <c r="O412" s="2">
        <v>1.026</v>
      </c>
      <c r="P412" s="2">
        <v>10951</v>
      </c>
      <c r="Q412" s="2">
        <v>12327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10.33</v>
      </c>
      <c r="X412" s="2">
        <v>2.64</v>
      </c>
      <c r="Y412" s="2">
        <v>0</v>
      </c>
      <c r="Z412" s="2">
        <v>4.41</v>
      </c>
      <c r="AA412" s="2">
        <v>17.38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0.76359999999999995</v>
      </c>
      <c r="AH412" s="2">
        <v>0.2</v>
      </c>
      <c r="AI412" s="2">
        <v>17276</v>
      </c>
      <c r="AJ412" s="2">
        <v>4060</v>
      </c>
      <c r="AK412" s="2">
        <v>0</v>
      </c>
      <c r="AL412" s="2">
        <v>8302</v>
      </c>
      <c r="AM412" s="2">
        <v>29638</v>
      </c>
      <c r="AN412" s="2">
        <v>0.76359999999999995</v>
      </c>
      <c r="AO412" s="2">
        <v>0.21360000000000001</v>
      </c>
      <c r="AP412" s="2">
        <v>0.65</v>
      </c>
      <c r="AQ412" s="2">
        <v>15706</v>
      </c>
      <c r="AR412" s="2">
        <v>3691</v>
      </c>
      <c r="AS412" s="2">
        <v>0</v>
      </c>
      <c r="AT412" s="2">
        <v>7548</v>
      </c>
      <c r="AU412" s="2">
        <v>26945</v>
      </c>
      <c r="AV412" s="2">
        <v>56583</v>
      </c>
      <c r="AW412" s="2">
        <v>988114</v>
      </c>
      <c r="AX412" s="2">
        <v>0</v>
      </c>
      <c r="AY412" s="2">
        <v>24638</v>
      </c>
      <c r="AZ412" s="2">
        <v>26663</v>
      </c>
      <c r="BA412" s="2">
        <v>0</v>
      </c>
      <c r="BB412" s="2">
        <v>0</v>
      </c>
      <c r="BC412" s="2">
        <v>0</v>
      </c>
      <c r="BD412" s="2">
        <v>2813</v>
      </c>
      <c r="BE412" s="2">
        <v>3044</v>
      </c>
      <c r="BF412" s="2">
        <v>0</v>
      </c>
      <c r="BG412" s="2">
        <v>0</v>
      </c>
      <c r="BH412" s="2">
        <v>1014777</v>
      </c>
      <c r="BI412" s="2">
        <v>1071360</v>
      </c>
      <c r="BJ412" s="2">
        <v>0</v>
      </c>
      <c r="BK412" s="2">
        <v>1071360</v>
      </c>
      <c r="BL412" s="2">
        <v>102075</v>
      </c>
      <c r="BM412" s="2">
        <v>969285</v>
      </c>
      <c r="BN412" s="2">
        <v>347429</v>
      </c>
      <c r="BO412" s="2">
        <v>621856</v>
      </c>
      <c r="BP412" s="2">
        <v>181.28</v>
      </c>
      <c r="BQ412" s="2">
        <v>17.38</v>
      </c>
      <c r="BR412" s="2">
        <v>3151</v>
      </c>
      <c r="BS412" s="2">
        <v>530383</v>
      </c>
      <c r="BT412" s="2">
        <v>0</v>
      </c>
      <c r="BU412" s="2">
        <v>102075</v>
      </c>
      <c r="BV412" s="2">
        <v>347429</v>
      </c>
      <c r="BW412" s="2">
        <v>84030</v>
      </c>
      <c r="BX412" s="2">
        <v>75652</v>
      </c>
      <c r="BY412" s="2">
        <v>159682</v>
      </c>
      <c r="BZ412" s="2">
        <v>0</v>
      </c>
      <c r="CA412" s="2">
        <v>621856</v>
      </c>
      <c r="CB412" s="2" t="b">
        <v>0</v>
      </c>
      <c r="CC412" s="2">
        <v>0</v>
      </c>
      <c r="CD412" s="2">
        <v>14143.87</v>
      </c>
      <c r="CE412" s="2">
        <v>13004.72</v>
      </c>
      <c r="CF412" s="2">
        <v>13389.6</v>
      </c>
      <c r="CG412" s="2">
        <v>15921.06</v>
      </c>
      <c r="CH412" s="4">
        <v>45327.529895833337</v>
      </c>
      <c r="CI412" s="4">
        <v>73415</v>
      </c>
    </row>
    <row r="413" spans="1:87" x14ac:dyDescent="0.35">
      <c r="A413" s="5">
        <v>482</v>
      </c>
      <c r="B413" s="3" t="s">
        <v>800</v>
      </c>
      <c r="C413" s="3" t="s">
        <v>845</v>
      </c>
      <c r="D413" s="2" t="s">
        <v>846</v>
      </c>
      <c r="E413" s="2">
        <v>9166</v>
      </c>
      <c r="F413" s="2">
        <v>9304</v>
      </c>
      <c r="G413" s="2">
        <v>9580</v>
      </c>
      <c r="H413" s="2">
        <v>11102</v>
      </c>
      <c r="I413" s="2">
        <v>1.0822000000000001</v>
      </c>
      <c r="J413" s="2">
        <v>9919</v>
      </c>
      <c r="K413" s="2">
        <v>10069</v>
      </c>
      <c r="L413" s="2">
        <v>10367</v>
      </c>
      <c r="M413" s="2">
        <v>12015</v>
      </c>
      <c r="N413" s="2">
        <v>1.1040000000000001</v>
      </c>
      <c r="O413" s="2">
        <v>1.026</v>
      </c>
      <c r="P413" s="2">
        <v>10951</v>
      </c>
      <c r="Q413" s="2">
        <v>12327</v>
      </c>
      <c r="R413" s="2">
        <v>1259.78</v>
      </c>
      <c r="S413" s="2">
        <v>1029.6400000000001</v>
      </c>
      <c r="T413" s="2">
        <v>730.87</v>
      </c>
      <c r="U413" s="2">
        <v>1536.47</v>
      </c>
      <c r="V413" s="2">
        <v>4556.76</v>
      </c>
      <c r="W413" s="2">
        <v>1259.78</v>
      </c>
      <c r="X413" s="2">
        <v>1029.6400000000001</v>
      </c>
      <c r="Y413" s="2">
        <v>730.87</v>
      </c>
      <c r="Z413" s="2">
        <v>1536.47</v>
      </c>
      <c r="AA413" s="2">
        <v>4556.76</v>
      </c>
      <c r="AB413" s="2">
        <v>13795851</v>
      </c>
      <c r="AC413" s="2">
        <v>10367445</v>
      </c>
      <c r="AD413" s="2">
        <v>7576929</v>
      </c>
      <c r="AE413" s="2">
        <v>18940066</v>
      </c>
      <c r="AF413" s="2">
        <v>50680291</v>
      </c>
      <c r="AG413" s="2">
        <v>0.875</v>
      </c>
      <c r="AH413" s="2">
        <v>0.2</v>
      </c>
      <c r="AI413" s="2">
        <v>2414274</v>
      </c>
      <c r="AJ413" s="2">
        <v>1814303</v>
      </c>
      <c r="AK413" s="2">
        <v>1325963</v>
      </c>
      <c r="AL413" s="2">
        <v>3314511</v>
      </c>
      <c r="AM413" s="2">
        <v>8869051</v>
      </c>
      <c r="AN413" s="2">
        <v>0.875</v>
      </c>
      <c r="AO413" s="2">
        <v>0.32500000000000001</v>
      </c>
      <c r="AP413" s="2">
        <v>0.65</v>
      </c>
      <c r="AQ413" s="2">
        <v>2914373</v>
      </c>
      <c r="AR413" s="2">
        <v>2190123</v>
      </c>
      <c r="AS413" s="2">
        <v>1600626</v>
      </c>
      <c r="AT413" s="2">
        <v>4001089</v>
      </c>
      <c r="AU413" s="2">
        <v>10706211</v>
      </c>
      <c r="AV413" s="2">
        <v>70255553</v>
      </c>
      <c r="AW413" s="2">
        <v>0</v>
      </c>
      <c r="AX413" s="2">
        <v>5395</v>
      </c>
      <c r="AY413" s="2">
        <v>409372</v>
      </c>
      <c r="AZ413" s="2">
        <v>443022</v>
      </c>
      <c r="BA413" s="2">
        <v>0</v>
      </c>
      <c r="BB413" s="2">
        <v>0</v>
      </c>
      <c r="BC413" s="2">
        <v>0</v>
      </c>
      <c r="BD413" s="2">
        <v>2813</v>
      </c>
      <c r="BE413" s="2">
        <v>3044</v>
      </c>
      <c r="BF413" s="2">
        <v>55.56</v>
      </c>
      <c r="BG413" s="2">
        <v>169125</v>
      </c>
      <c r="BH413" s="2">
        <v>617542</v>
      </c>
      <c r="BI413" s="2">
        <v>70873095</v>
      </c>
      <c r="BJ413" s="2">
        <v>0</v>
      </c>
      <c r="BK413" s="2">
        <v>70873095</v>
      </c>
      <c r="BL413" s="2">
        <v>10745284</v>
      </c>
      <c r="BM413" s="2">
        <v>60127811</v>
      </c>
      <c r="BN413" s="2">
        <v>15775107</v>
      </c>
      <c r="BO413" s="2">
        <v>44352704</v>
      </c>
      <c r="BP413" s="2">
        <v>5308.85</v>
      </c>
      <c r="BQ413" s="2">
        <v>4556.76</v>
      </c>
      <c r="BR413" s="2">
        <v>24191155</v>
      </c>
      <c r="BS413" s="2">
        <v>0</v>
      </c>
      <c r="BT413" s="2">
        <v>0</v>
      </c>
      <c r="BU413" s="2">
        <v>10745284</v>
      </c>
      <c r="BV413" s="2">
        <v>15775107</v>
      </c>
      <c r="BW413" s="2">
        <v>0</v>
      </c>
      <c r="BX413" s="2">
        <v>5929413</v>
      </c>
      <c r="BY413" s="2">
        <v>5929413</v>
      </c>
      <c r="BZ413" s="2">
        <v>0</v>
      </c>
      <c r="CA413" s="2">
        <v>44352704</v>
      </c>
      <c r="CB413" s="2" t="b">
        <v>0</v>
      </c>
      <c r="CC413" s="2">
        <v>0</v>
      </c>
      <c r="CD413" s="2">
        <v>15180.82</v>
      </c>
      <c r="CE413" s="2">
        <v>13958.15</v>
      </c>
      <c r="CF413" s="2">
        <v>14371.25</v>
      </c>
      <c r="CG413" s="2">
        <v>17088.3</v>
      </c>
      <c r="CH413" s="4">
        <v>45327.530439814815</v>
      </c>
      <c r="CI413" s="4">
        <v>73415</v>
      </c>
    </row>
    <row r="414" spans="1:87" x14ac:dyDescent="0.35">
      <c r="A414" s="5">
        <v>483</v>
      </c>
      <c r="B414" s="3" t="s">
        <v>800</v>
      </c>
      <c r="C414" s="3" t="s">
        <v>847</v>
      </c>
      <c r="D414" s="2" t="s">
        <v>848</v>
      </c>
      <c r="E414" s="2">
        <v>9166</v>
      </c>
      <c r="F414" s="2">
        <v>9304</v>
      </c>
      <c r="G414" s="2">
        <v>9580</v>
      </c>
      <c r="H414" s="2">
        <v>11102</v>
      </c>
      <c r="I414" s="2">
        <v>1.0822000000000001</v>
      </c>
      <c r="J414" s="2">
        <v>9919</v>
      </c>
      <c r="K414" s="2">
        <v>10069</v>
      </c>
      <c r="L414" s="2">
        <v>10367</v>
      </c>
      <c r="M414" s="2">
        <v>12015</v>
      </c>
      <c r="N414" s="2">
        <v>1.1040000000000001</v>
      </c>
      <c r="O414" s="2">
        <v>1.026</v>
      </c>
      <c r="P414" s="2">
        <v>10951</v>
      </c>
      <c r="Q414" s="2">
        <v>12327</v>
      </c>
      <c r="R414" s="2">
        <v>551.41999999999996</v>
      </c>
      <c r="S414" s="2">
        <v>428.53</v>
      </c>
      <c r="T414" s="2">
        <v>319.3</v>
      </c>
      <c r="U414" s="2">
        <v>802.07</v>
      </c>
      <c r="V414" s="2">
        <v>2101.3200000000002</v>
      </c>
      <c r="W414" s="2">
        <v>551.41999999999996</v>
      </c>
      <c r="X414" s="2">
        <v>428.53</v>
      </c>
      <c r="Y414" s="2">
        <v>319.3</v>
      </c>
      <c r="Z414" s="2">
        <v>802.07</v>
      </c>
      <c r="AA414" s="2">
        <v>2101.3200000000002</v>
      </c>
      <c r="AB414" s="2">
        <v>6038600</v>
      </c>
      <c r="AC414" s="2">
        <v>4314869</v>
      </c>
      <c r="AD414" s="2">
        <v>3310183</v>
      </c>
      <c r="AE414" s="2">
        <v>9887117</v>
      </c>
      <c r="AF414" s="2">
        <v>23550769</v>
      </c>
      <c r="AG414" s="2">
        <v>0.86519999999999997</v>
      </c>
      <c r="AH414" s="2">
        <v>0.2</v>
      </c>
      <c r="AI414" s="2">
        <v>1044919</v>
      </c>
      <c r="AJ414" s="2">
        <v>746645</v>
      </c>
      <c r="AK414" s="2">
        <v>572794</v>
      </c>
      <c r="AL414" s="2">
        <v>1710867</v>
      </c>
      <c r="AM414" s="2">
        <v>4075225</v>
      </c>
      <c r="AN414" s="2">
        <v>0.86519999999999997</v>
      </c>
      <c r="AO414" s="2">
        <v>0.31519999999999998</v>
      </c>
      <c r="AP414" s="2">
        <v>0.65</v>
      </c>
      <c r="AQ414" s="2">
        <v>1237188</v>
      </c>
      <c r="AR414" s="2">
        <v>884030</v>
      </c>
      <c r="AS414" s="2">
        <v>678190</v>
      </c>
      <c r="AT414" s="2">
        <v>2025673</v>
      </c>
      <c r="AU414" s="2">
        <v>4825081</v>
      </c>
      <c r="AV414" s="2">
        <v>32451075</v>
      </c>
      <c r="AW414" s="2">
        <v>0</v>
      </c>
      <c r="AX414" s="2">
        <v>6050</v>
      </c>
      <c r="AY414" s="2">
        <v>253382</v>
      </c>
      <c r="AZ414" s="2">
        <v>274210</v>
      </c>
      <c r="BA414" s="2">
        <v>0</v>
      </c>
      <c r="BB414" s="2">
        <v>0</v>
      </c>
      <c r="BC414" s="2">
        <v>0</v>
      </c>
      <c r="BD414" s="2">
        <v>2813</v>
      </c>
      <c r="BE414" s="2">
        <v>3044</v>
      </c>
      <c r="BF414" s="2">
        <v>35.07</v>
      </c>
      <c r="BG414" s="2">
        <v>106753</v>
      </c>
      <c r="BH414" s="2">
        <v>387013</v>
      </c>
      <c r="BI414" s="2">
        <v>32838088</v>
      </c>
      <c r="BJ414" s="2">
        <v>0</v>
      </c>
      <c r="BK414" s="2">
        <v>32838088</v>
      </c>
      <c r="BL414" s="2">
        <v>12017705</v>
      </c>
      <c r="BM414" s="2">
        <v>20820383</v>
      </c>
      <c r="BN414" s="2">
        <v>4218039</v>
      </c>
      <c r="BO414" s="2">
        <v>16602344</v>
      </c>
      <c r="BP414" s="2">
        <v>5777.26</v>
      </c>
      <c r="BQ414" s="2">
        <v>2101.3200000000002</v>
      </c>
      <c r="BR414" s="2">
        <v>12139872</v>
      </c>
      <c r="BS414" s="2">
        <v>0</v>
      </c>
      <c r="BT414" s="2">
        <v>0</v>
      </c>
      <c r="BU414" s="2">
        <v>12017705</v>
      </c>
      <c r="BV414" s="2">
        <v>4218039</v>
      </c>
      <c r="BW414" s="2">
        <v>0</v>
      </c>
      <c r="BX414" s="2">
        <v>2622111</v>
      </c>
      <c r="BY414" s="2">
        <v>2622111</v>
      </c>
      <c r="BZ414" s="2">
        <v>0</v>
      </c>
      <c r="CA414" s="2">
        <v>16602344</v>
      </c>
      <c r="CB414" s="2" t="b">
        <v>0</v>
      </c>
      <c r="CC414" s="2">
        <v>0</v>
      </c>
      <c r="CD414" s="2">
        <v>15089.6</v>
      </c>
      <c r="CE414" s="2">
        <v>13874.28</v>
      </c>
      <c r="CF414" s="2">
        <v>14284.9</v>
      </c>
      <c r="CG414" s="2">
        <v>16985.62</v>
      </c>
      <c r="CH414" s="4">
        <v>45327.530081018522</v>
      </c>
      <c r="CI414" s="4">
        <v>73415</v>
      </c>
    </row>
    <row r="415" spans="1:87" x14ac:dyDescent="0.35">
      <c r="A415" s="5">
        <v>484</v>
      </c>
      <c r="B415" s="3" t="s">
        <v>849</v>
      </c>
      <c r="C415" s="3" t="s">
        <v>850</v>
      </c>
      <c r="D415" s="2" t="s">
        <v>851</v>
      </c>
      <c r="E415" s="2">
        <v>9166</v>
      </c>
      <c r="F415" s="2">
        <v>9304</v>
      </c>
      <c r="G415" s="2">
        <v>9580</v>
      </c>
      <c r="H415" s="2">
        <v>11102</v>
      </c>
      <c r="I415" s="2">
        <v>1.0822000000000001</v>
      </c>
      <c r="J415" s="2">
        <v>9919</v>
      </c>
      <c r="K415" s="2">
        <v>10069</v>
      </c>
      <c r="L415" s="2">
        <v>10367</v>
      </c>
      <c r="M415" s="2">
        <v>12015</v>
      </c>
      <c r="N415" s="2">
        <v>1.1040000000000001</v>
      </c>
      <c r="O415" s="2">
        <v>1.026</v>
      </c>
      <c r="P415" s="2">
        <v>10951</v>
      </c>
      <c r="Q415" s="2">
        <v>12327</v>
      </c>
      <c r="R415" s="2">
        <v>236.75</v>
      </c>
      <c r="S415" s="2">
        <v>180.51</v>
      </c>
      <c r="T415" s="2">
        <v>124.75</v>
      </c>
      <c r="U415" s="2">
        <v>255.17</v>
      </c>
      <c r="V415" s="2">
        <v>797.18</v>
      </c>
      <c r="W415" s="2">
        <v>236.75</v>
      </c>
      <c r="X415" s="2">
        <v>180.51</v>
      </c>
      <c r="Y415" s="2">
        <v>124.75</v>
      </c>
      <c r="Z415" s="2">
        <v>255.17</v>
      </c>
      <c r="AA415" s="2">
        <v>797.18</v>
      </c>
      <c r="AB415" s="2">
        <v>2592649</v>
      </c>
      <c r="AC415" s="2">
        <v>1817555</v>
      </c>
      <c r="AD415" s="2">
        <v>1293283</v>
      </c>
      <c r="AE415" s="2">
        <v>3145481</v>
      </c>
      <c r="AF415" s="2">
        <v>8848968</v>
      </c>
      <c r="AG415" s="2">
        <v>0.85070000000000001</v>
      </c>
      <c r="AH415" s="2">
        <v>0.2</v>
      </c>
      <c r="AI415" s="2">
        <v>441113</v>
      </c>
      <c r="AJ415" s="2">
        <v>309239</v>
      </c>
      <c r="AK415" s="2">
        <v>220039</v>
      </c>
      <c r="AL415" s="2">
        <v>535172</v>
      </c>
      <c r="AM415" s="2">
        <v>1505563</v>
      </c>
      <c r="AN415" s="2">
        <v>0.85070000000000001</v>
      </c>
      <c r="AO415" s="2">
        <v>0.30070000000000002</v>
      </c>
      <c r="AP415" s="2">
        <v>0.65</v>
      </c>
      <c r="AQ415" s="2">
        <v>506746</v>
      </c>
      <c r="AR415" s="2">
        <v>355250</v>
      </c>
      <c r="AS415" s="2">
        <v>252779</v>
      </c>
      <c r="AT415" s="2">
        <v>614800</v>
      </c>
      <c r="AU415" s="2">
        <v>1729575</v>
      </c>
      <c r="AV415" s="2">
        <v>12084106</v>
      </c>
      <c r="AW415" s="2">
        <v>0</v>
      </c>
      <c r="AX415" s="2">
        <v>52971</v>
      </c>
      <c r="AY415" s="2">
        <v>74359</v>
      </c>
      <c r="AZ415" s="2">
        <v>80471</v>
      </c>
      <c r="BA415" s="2">
        <v>0</v>
      </c>
      <c r="BB415" s="2">
        <v>0</v>
      </c>
      <c r="BC415" s="2">
        <v>0</v>
      </c>
      <c r="BD415" s="2">
        <v>2813</v>
      </c>
      <c r="BE415" s="2">
        <v>3044</v>
      </c>
      <c r="BF415" s="2">
        <v>18.55</v>
      </c>
      <c r="BG415" s="2">
        <v>56466</v>
      </c>
      <c r="BH415" s="2">
        <v>189908</v>
      </c>
      <c r="BI415" s="2">
        <v>12274014</v>
      </c>
      <c r="BJ415" s="2">
        <v>0</v>
      </c>
      <c r="BK415" s="2">
        <v>12274014</v>
      </c>
      <c r="BL415" s="2">
        <v>19335995</v>
      </c>
      <c r="BM415" s="2">
        <v>0</v>
      </c>
      <c r="BN415" s="2">
        <v>159436</v>
      </c>
      <c r="BO415" s="2">
        <v>0</v>
      </c>
      <c r="BP415" s="2">
        <v>5577.07</v>
      </c>
      <c r="BQ415" s="2">
        <v>797.18</v>
      </c>
      <c r="BR415" s="2">
        <v>4445929</v>
      </c>
      <c r="BS415" s="2">
        <v>0</v>
      </c>
      <c r="BT415" s="2">
        <v>0</v>
      </c>
      <c r="BU415" s="2">
        <v>19335995</v>
      </c>
      <c r="BV415" s="2">
        <v>159436</v>
      </c>
      <c r="BW415" s="2">
        <v>0</v>
      </c>
      <c r="BX415" s="2">
        <v>508956</v>
      </c>
      <c r="BY415" s="2">
        <v>508956</v>
      </c>
      <c r="BZ415" s="2">
        <v>508956</v>
      </c>
      <c r="CA415" s="2">
        <v>508956</v>
      </c>
      <c r="CB415" s="2" t="b">
        <v>1</v>
      </c>
      <c r="CC415" s="2">
        <v>7061981</v>
      </c>
      <c r="CD415" s="2">
        <v>14954.63</v>
      </c>
      <c r="CE415" s="2">
        <v>13750.18</v>
      </c>
      <c r="CF415" s="2">
        <v>14157.12</v>
      </c>
      <c r="CG415" s="2">
        <v>16833.689999999999</v>
      </c>
      <c r="CH415" s="4">
        <v>45327.529930555553</v>
      </c>
      <c r="CI415" s="4">
        <v>73415</v>
      </c>
    </row>
    <row r="416" spans="1:87" x14ac:dyDescent="0.35">
      <c r="A416" s="5">
        <v>485</v>
      </c>
      <c r="B416" s="3" t="s">
        <v>849</v>
      </c>
      <c r="C416" s="3" t="s">
        <v>852</v>
      </c>
      <c r="D416" s="2" t="s">
        <v>853</v>
      </c>
      <c r="E416" s="2">
        <v>9166</v>
      </c>
      <c r="F416" s="2">
        <v>9304</v>
      </c>
      <c r="G416" s="2">
        <v>9580</v>
      </c>
      <c r="H416" s="2">
        <v>11102</v>
      </c>
      <c r="I416" s="2">
        <v>1.0822000000000001</v>
      </c>
      <c r="J416" s="2">
        <v>9919</v>
      </c>
      <c r="K416" s="2">
        <v>10069</v>
      </c>
      <c r="L416" s="2">
        <v>10367</v>
      </c>
      <c r="M416" s="2">
        <v>12015</v>
      </c>
      <c r="N416" s="2">
        <v>1.1040000000000001</v>
      </c>
      <c r="O416" s="2">
        <v>1.026</v>
      </c>
      <c r="P416" s="2">
        <v>10951</v>
      </c>
      <c r="Q416" s="2">
        <v>12327</v>
      </c>
      <c r="R416" s="2">
        <v>46.81</v>
      </c>
      <c r="S416" s="2">
        <v>27.57</v>
      </c>
      <c r="T416" s="2">
        <v>21.06</v>
      </c>
      <c r="U416" s="2">
        <v>0</v>
      </c>
      <c r="V416" s="2">
        <v>95.44</v>
      </c>
      <c r="W416" s="2">
        <v>46.81</v>
      </c>
      <c r="X416" s="2">
        <v>27.57</v>
      </c>
      <c r="Y416" s="2">
        <v>21.06</v>
      </c>
      <c r="Z416" s="2">
        <v>0</v>
      </c>
      <c r="AA416" s="2">
        <v>95.44</v>
      </c>
      <c r="AB416" s="2">
        <v>512616</v>
      </c>
      <c r="AC416" s="2">
        <v>277602</v>
      </c>
      <c r="AD416" s="2">
        <v>218329</v>
      </c>
      <c r="AE416" s="2">
        <v>0</v>
      </c>
      <c r="AF416" s="2">
        <v>1008547</v>
      </c>
      <c r="AG416" s="2">
        <v>0.62029999999999996</v>
      </c>
      <c r="AH416" s="2">
        <v>0.2</v>
      </c>
      <c r="AI416" s="2">
        <v>63595</v>
      </c>
      <c r="AJ416" s="2">
        <v>34439</v>
      </c>
      <c r="AK416" s="2">
        <v>27086</v>
      </c>
      <c r="AL416" s="2">
        <v>0</v>
      </c>
      <c r="AM416" s="2">
        <v>125120</v>
      </c>
      <c r="AN416" s="2">
        <v>0.62029999999999996</v>
      </c>
      <c r="AO416" s="2">
        <v>7.0300000000000001E-2</v>
      </c>
      <c r="AP416" s="2">
        <v>0.65</v>
      </c>
      <c r="AQ416" s="2">
        <v>23424</v>
      </c>
      <c r="AR416" s="2">
        <v>12685</v>
      </c>
      <c r="AS416" s="2">
        <v>9977</v>
      </c>
      <c r="AT416" s="2">
        <v>0</v>
      </c>
      <c r="AU416" s="2">
        <v>46086</v>
      </c>
      <c r="AV416" s="2">
        <v>1179753</v>
      </c>
      <c r="AW416" s="2">
        <v>0</v>
      </c>
      <c r="AX416" s="2">
        <v>9593</v>
      </c>
      <c r="AY416" s="2">
        <v>0</v>
      </c>
      <c r="AZ416" s="2">
        <v>0</v>
      </c>
      <c r="BA416" s="2">
        <v>0</v>
      </c>
      <c r="BB416" s="2">
        <v>0</v>
      </c>
      <c r="BC416" s="2">
        <v>70774</v>
      </c>
      <c r="BD416" s="2">
        <v>2813</v>
      </c>
      <c r="BE416" s="2">
        <v>3044</v>
      </c>
      <c r="BF416" s="2">
        <v>5.52</v>
      </c>
      <c r="BG416" s="2">
        <v>16803</v>
      </c>
      <c r="BH416" s="2">
        <v>97170</v>
      </c>
      <c r="BI416" s="2">
        <v>1276923</v>
      </c>
      <c r="BJ416" s="2">
        <v>0</v>
      </c>
      <c r="BK416" s="2">
        <v>1276923</v>
      </c>
      <c r="BL416" s="2">
        <v>1882805</v>
      </c>
      <c r="BM416" s="2">
        <v>0</v>
      </c>
      <c r="BN416" s="2">
        <v>19088</v>
      </c>
      <c r="BO416" s="2">
        <v>0</v>
      </c>
      <c r="BP416" s="2">
        <v>5865.48</v>
      </c>
      <c r="BQ416" s="2">
        <v>95.44</v>
      </c>
      <c r="BR416" s="2">
        <v>559801</v>
      </c>
      <c r="BS416" s="2">
        <v>0</v>
      </c>
      <c r="BT416" s="2">
        <v>0</v>
      </c>
      <c r="BU416" s="2">
        <v>1882805</v>
      </c>
      <c r="BV416" s="2">
        <v>19088</v>
      </c>
      <c r="BW416" s="2">
        <v>0</v>
      </c>
      <c r="BX416" s="2">
        <v>54770</v>
      </c>
      <c r="BY416" s="2">
        <v>54770</v>
      </c>
      <c r="BZ416" s="2">
        <v>54770</v>
      </c>
      <c r="CA416" s="2">
        <v>54770</v>
      </c>
      <c r="CB416" s="2" t="b">
        <v>1</v>
      </c>
      <c r="CC416" s="2">
        <v>605882</v>
      </c>
      <c r="CD416" s="2">
        <v>12809.99</v>
      </c>
      <c r="CE416" s="2">
        <v>11778.26</v>
      </c>
      <c r="CF416" s="2">
        <v>12126.85</v>
      </c>
      <c r="CG416" s="2">
        <v>14419.57</v>
      </c>
      <c r="CH416" s="4">
        <v>45327.530104166668</v>
      </c>
      <c r="CI416" s="4">
        <v>73415</v>
      </c>
    </row>
    <row r="417" spans="1:87" x14ac:dyDescent="0.35">
      <c r="A417" s="5">
        <v>486</v>
      </c>
      <c r="B417" s="3" t="s">
        <v>849</v>
      </c>
      <c r="C417" s="3" t="s">
        <v>854</v>
      </c>
      <c r="D417" s="2" t="s">
        <v>855</v>
      </c>
      <c r="E417" s="2">
        <v>9166</v>
      </c>
      <c r="F417" s="2">
        <v>9304</v>
      </c>
      <c r="G417" s="2">
        <v>9580</v>
      </c>
      <c r="H417" s="2">
        <v>11102</v>
      </c>
      <c r="I417" s="2">
        <v>1.0822000000000001</v>
      </c>
      <c r="J417" s="2">
        <v>9919</v>
      </c>
      <c r="K417" s="2">
        <v>10069</v>
      </c>
      <c r="L417" s="2">
        <v>10367</v>
      </c>
      <c r="M417" s="2">
        <v>12015</v>
      </c>
      <c r="N417" s="2">
        <v>1.1040000000000001</v>
      </c>
      <c r="O417" s="2">
        <v>1.026</v>
      </c>
      <c r="P417" s="2">
        <v>10951</v>
      </c>
      <c r="Q417" s="2">
        <v>12327</v>
      </c>
      <c r="R417" s="2">
        <v>4327.93</v>
      </c>
      <c r="S417" s="2">
        <v>3346.14</v>
      </c>
      <c r="T417" s="2">
        <v>2434.3000000000002</v>
      </c>
      <c r="U417" s="2">
        <v>5643.2</v>
      </c>
      <c r="V417" s="2">
        <v>15751.57</v>
      </c>
      <c r="W417" s="2">
        <v>4327.93</v>
      </c>
      <c r="X417" s="2">
        <v>3346.14</v>
      </c>
      <c r="Y417" s="2">
        <v>2434.3000000000002</v>
      </c>
      <c r="Z417" s="2">
        <v>5643.2</v>
      </c>
      <c r="AA417" s="2">
        <v>15751.57</v>
      </c>
      <c r="AB417" s="2">
        <v>47395161</v>
      </c>
      <c r="AC417" s="2">
        <v>33692284</v>
      </c>
      <c r="AD417" s="2">
        <v>25236388</v>
      </c>
      <c r="AE417" s="2">
        <v>69563726</v>
      </c>
      <c r="AF417" s="2">
        <v>175887559</v>
      </c>
      <c r="AG417" s="2">
        <v>0.63239999999999996</v>
      </c>
      <c r="AH417" s="2">
        <v>0.2</v>
      </c>
      <c r="AI417" s="2">
        <v>5994540</v>
      </c>
      <c r="AJ417" s="2">
        <v>4261400</v>
      </c>
      <c r="AK417" s="2">
        <v>3191898</v>
      </c>
      <c r="AL417" s="2">
        <v>8798420</v>
      </c>
      <c r="AM417" s="2">
        <v>22246258</v>
      </c>
      <c r="AN417" s="2">
        <v>0.63239999999999996</v>
      </c>
      <c r="AO417" s="2">
        <v>8.2400000000000001E-2</v>
      </c>
      <c r="AP417" s="2">
        <v>0.65</v>
      </c>
      <c r="AQ417" s="2">
        <v>2538485</v>
      </c>
      <c r="AR417" s="2">
        <v>1804559</v>
      </c>
      <c r="AS417" s="2">
        <v>1351661</v>
      </c>
      <c r="AT417" s="2">
        <v>3725833</v>
      </c>
      <c r="AU417" s="2">
        <v>9420538</v>
      </c>
      <c r="AV417" s="2">
        <v>207554355</v>
      </c>
      <c r="AW417" s="2">
        <v>0</v>
      </c>
      <c r="AX417" s="2">
        <v>370308</v>
      </c>
      <c r="AY417" s="2">
        <v>1371741</v>
      </c>
      <c r="AZ417" s="2">
        <v>1484498</v>
      </c>
      <c r="BA417" s="2">
        <v>0</v>
      </c>
      <c r="BB417" s="2">
        <v>0</v>
      </c>
      <c r="BC417" s="2">
        <v>0</v>
      </c>
      <c r="BD417" s="2">
        <v>2813</v>
      </c>
      <c r="BE417" s="2">
        <v>3044</v>
      </c>
      <c r="BF417" s="2">
        <v>354.83</v>
      </c>
      <c r="BG417" s="2">
        <v>1080103</v>
      </c>
      <c r="BH417" s="2">
        <v>2934909</v>
      </c>
      <c r="BI417" s="2">
        <v>210489264</v>
      </c>
      <c r="BJ417" s="2">
        <v>0</v>
      </c>
      <c r="BK417" s="2">
        <v>210489264</v>
      </c>
      <c r="BL417" s="2">
        <v>144469530</v>
      </c>
      <c r="BM417" s="2">
        <v>66019734</v>
      </c>
      <c r="BN417" s="2">
        <v>3150314</v>
      </c>
      <c r="BO417" s="2">
        <v>62869420</v>
      </c>
      <c r="BP417" s="2">
        <v>5285.53</v>
      </c>
      <c r="BQ417" s="2">
        <v>15751.57</v>
      </c>
      <c r="BR417" s="2">
        <v>83255396</v>
      </c>
      <c r="BS417" s="2">
        <v>0</v>
      </c>
      <c r="BT417" s="2">
        <v>0</v>
      </c>
      <c r="BU417" s="2">
        <v>144469530</v>
      </c>
      <c r="BV417" s="2">
        <v>3150314</v>
      </c>
      <c r="BW417" s="2">
        <v>0</v>
      </c>
      <c r="BX417" s="2">
        <v>14995944</v>
      </c>
      <c r="BY417" s="2">
        <v>14995944</v>
      </c>
      <c r="BZ417" s="2">
        <v>0</v>
      </c>
      <c r="CA417" s="2">
        <v>62869420</v>
      </c>
      <c r="CB417" s="2" t="b">
        <v>0</v>
      </c>
      <c r="CC417" s="2">
        <v>0</v>
      </c>
      <c r="CD417" s="2">
        <v>12922.62</v>
      </c>
      <c r="CE417" s="2">
        <v>11881.82</v>
      </c>
      <c r="CF417" s="2">
        <v>12233.47</v>
      </c>
      <c r="CG417" s="2">
        <v>14546.35</v>
      </c>
      <c r="CH417" s="4">
        <v>45327.53025462963</v>
      </c>
      <c r="CI417" s="4">
        <v>73415</v>
      </c>
    </row>
    <row r="418" spans="1:87" x14ac:dyDescent="0.35">
      <c r="A418" s="5">
        <v>487</v>
      </c>
      <c r="B418" s="3" t="s">
        <v>849</v>
      </c>
      <c r="C418" s="3" t="s">
        <v>856</v>
      </c>
      <c r="D418" s="2" t="s">
        <v>857</v>
      </c>
      <c r="E418" s="2">
        <v>9166</v>
      </c>
      <c r="F418" s="2">
        <v>9304</v>
      </c>
      <c r="G418" s="2">
        <v>9580</v>
      </c>
      <c r="H418" s="2">
        <v>11102</v>
      </c>
      <c r="I418" s="2">
        <v>1.0822000000000001</v>
      </c>
      <c r="J418" s="2">
        <v>9919</v>
      </c>
      <c r="K418" s="2">
        <v>10069</v>
      </c>
      <c r="L418" s="2">
        <v>10367</v>
      </c>
      <c r="M418" s="2">
        <v>12015</v>
      </c>
      <c r="N418" s="2">
        <v>1.1040000000000001</v>
      </c>
      <c r="O418" s="2">
        <v>1.026</v>
      </c>
      <c r="P418" s="2">
        <v>10951</v>
      </c>
      <c r="Q418" s="2">
        <v>12327</v>
      </c>
      <c r="R418" s="2">
        <v>18.440000000000001</v>
      </c>
      <c r="S418" s="2">
        <v>20.46</v>
      </c>
      <c r="T418" s="2">
        <v>9</v>
      </c>
      <c r="U418" s="2">
        <v>0</v>
      </c>
      <c r="V418" s="2">
        <v>47.9</v>
      </c>
      <c r="W418" s="2">
        <v>18.440000000000001</v>
      </c>
      <c r="X418" s="2">
        <v>20.46</v>
      </c>
      <c r="Y418" s="2">
        <v>9</v>
      </c>
      <c r="Z418" s="2">
        <v>0</v>
      </c>
      <c r="AA418" s="2">
        <v>47.9</v>
      </c>
      <c r="AB418" s="2">
        <v>201936</v>
      </c>
      <c r="AC418" s="2">
        <v>206012</v>
      </c>
      <c r="AD418" s="2">
        <v>93303</v>
      </c>
      <c r="AE418" s="2">
        <v>0</v>
      </c>
      <c r="AF418" s="2">
        <v>501251</v>
      </c>
      <c r="AG418" s="2">
        <v>0.91669999999999996</v>
      </c>
      <c r="AH418" s="2">
        <v>0.2</v>
      </c>
      <c r="AI418" s="2">
        <v>37023</v>
      </c>
      <c r="AJ418" s="2">
        <v>37770</v>
      </c>
      <c r="AK418" s="2">
        <v>17106</v>
      </c>
      <c r="AL418" s="2">
        <v>0</v>
      </c>
      <c r="AM418" s="2">
        <v>91899</v>
      </c>
      <c r="AN418" s="2">
        <v>0.91669999999999996</v>
      </c>
      <c r="AO418" s="2">
        <v>0.36670000000000003</v>
      </c>
      <c r="AP418" s="2">
        <v>0.65</v>
      </c>
      <c r="AQ418" s="2">
        <v>48133</v>
      </c>
      <c r="AR418" s="2">
        <v>49104</v>
      </c>
      <c r="AS418" s="2">
        <v>22239</v>
      </c>
      <c r="AT418" s="2">
        <v>0</v>
      </c>
      <c r="AU418" s="2">
        <v>119476</v>
      </c>
      <c r="AV418" s="2">
        <v>712626</v>
      </c>
      <c r="AW418" s="2">
        <v>0</v>
      </c>
      <c r="AX418" s="2">
        <v>6161</v>
      </c>
      <c r="AY418" s="2">
        <v>30937</v>
      </c>
      <c r="AZ418" s="2">
        <v>33480</v>
      </c>
      <c r="BA418" s="2">
        <v>0</v>
      </c>
      <c r="BB418" s="2">
        <v>0</v>
      </c>
      <c r="BC418" s="2">
        <v>0</v>
      </c>
      <c r="BD418" s="2">
        <v>2813</v>
      </c>
      <c r="BE418" s="2">
        <v>3044</v>
      </c>
      <c r="BF418" s="2">
        <v>0</v>
      </c>
      <c r="BG418" s="2">
        <v>0</v>
      </c>
      <c r="BH418" s="2">
        <v>39641</v>
      </c>
      <c r="BI418" s="2">
        <v>752267</v>
      </c>
      <c r="BJ418" s="2">
        <v>0</v>
      </c>
      <c r="BK418" s="2">
        <v>752267</v>
      </c>
      <c r="BL418" s="2">
        <v>1544884</v>
      </c>
      <c r="BM418" s="2">
        <v>0</v>
      </c>
      <c r="BN418" s="2">
        <v>9580</v>
      </c>
      <c r="BO418" s="2">
        <v>0</v>
      </c>
      <c r="BP418" s="2">
        <v>5791</v>
      </c>
      <c r="BQ418" s="2">
        <v>47.9</v>
      </c>
      <c r="BR418" s="2">
        <v>277389</v>
      </c>
      <c r="BS418" s="2">
        <v>0</v>
      </c>
      <c r="BT418" s="2">
        <v>0</v>
      </c>
      <c r="BU418" s="2">
        <v>1544884</v>
      </c>
      <c r="BV418" s="2">
        <v>9580</v>
      </c>
      <c r="BW418" s="2">
        <v>0</v>
      </c>
      <c r="BX418" s="2">
        <v>73930</v>
      </c>
      <c r="BY418" s="2">
        <v>73930</v>
      </c>
      <c r="BZ418" s="2">
        <v>73930</v>
      </c>
      <c r="CA418" s="2">
        <v>73930</v>
      </c>
      <c r="CB418" s="2" t="b">
        <v>1</v>
      </c>
      <c r="CC418" s="2">
        <v>792617</v>
      </c>
      <c r="CD418" s="2">
        <v>15568.98</v>
      </c>
      <c r="CE418" s="2">
        <v>14315.05</v>
      </c>
      <c r="CF418" s="2">
        <v>14738.71</v>
      </c>
      <c r="CG418" s="2">
        <v>17525.23</v>
      </c>
      <c r="CH418" s="4">
        <v>45327.530335648145</v>
      </c>
      <c r="CI418" s="4">
        <v>73415</v>
      </c>
    </row>
    <row r="419" spans="1:87" x14ac:dyDescent="0.35">
      <c r="A419" s="5">
        <v>488</v>
      </c>
      <c r="B419" s="3" t="s">
        <v>849</v>
      </c>
      <c r="C419" s="3" t="s">
        <v>858</v>
      </c>
      <c r="D419" s="2" t="s">
        <v>859</v>
      </c>
      <c r="E419" s="2">
        <v>9166</v>
      </c>
      <c r="F419" s="2">
        <v>9304</v>
      </c>
      <c r="G419" s="2">
        <v>9580</v>
      </c>
      <c r="H419" s="2">
        <v>11102</v>
      </c>
      <c r="I419" s="2">
        <v>1.0822000000000001</v>
      </c>
      <c r="J419" s="2">
        <v>9919</v>
      </c>
      <c r="K419" s="2">
        <v>10069</v>
      </c>
      <c r="L419" s="2">
        <v>10367</v>
      </c>
      <c r="M419" s="2">
        <v>12015</v>
      </c>
      <c r="N419" s="2">
        <v>1.1040000000000001</v>
      </c>
      <c r="O419" s="2">
        <v>1.026</v>
      </c>
      <c r="P419" s="2">
        <v>10951</v>
      </c>
      <c r="Q419" s="2">
        <v>12327</v>
      </c>
      <c r="R419" s="2">
        <v>286.89</v>
      </c>
      <c r="S419" s="2">
        <v>227.81</v>
      </c>
      <c r="T419" s="2">
        <v>156.38</v>
      </c>
      <c r="U419" s="2">
        <v>436.97</v>
      </c>
      <c r="V419" s="2">
        <v>1108.05</v>
      </c>
      <c r="W419" s="2">
        <v>286.89</v>
      </c>
      <c r="X419" s="2">
        <v>227.81</v>
      </c>
      <c r="Y419" s="2">
        <v>156.38</v>
      </c>
      <c r="Z419" s="2">
        <v>436.97</v>
      </c>
      <c r="AA419" s="2">
        <v>1108.05</v>
      </c>
      <c r="AB419" s="2">
        <v>3141732</v>
      </c>
      <c r="AC419" s="2">
        <v>2293819</v>
      </c>
      <c r="AD419" s="2">
        <v>1621191</v>
      </c>
      <c r="AE419" s="2">
        <v>5386529</v>
      </c>
      <c r="AF419" s="2">
        <v>12443271</v>
      </c>
      <c r="AG419" s="2">
        <v>0.41070000000000001</v>
      </c>
      <c r="AH419" s="2">
        <v>0.2</v>
      </c>
      <c r="AI419" s="2">
        <v>258062</v>
      </c>
      <c r="AJ419" s="2">
        <v>188414</v>
      </c>
      <c r="AK419" s="2">
        <v>133165</v>
      </c>
      <c r="AL419" s="2">
        <v>442450</v>
      </c>
      <c r="AM419" s="2">
        <v>1022091</v>
      </c>
      <c r="AN419" s="2">
        <v>0.41070000000000001</v>
      </c>
      <c r="AO419" s="2">
        <v>0</v>
      </c>
      <c r="AP419" s="2">
        <v>0.65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13465362</v>
      </c>
      <c r="AW419" s="2">
        <v>0</v>
      </c>
      <c r="AX419" s="2">
        <v>104087</v>
      </c>
      <c r="AY419" s="2">
        <v>231880</v>
      </c>
      <c r="AZ419" s="2">
        <v>250941</v>
      </c>
      <c r="BA419" s="2">
        <v>0</v>
      </c>
      <c r="BB419" s="2">
        <v>0</v>
      </c>
      <c r="BC419" s="2">
        <v>0</v>
      </c>
      <c r="BD419" s="2">
        <v>2813</v>
      </c>
      <c r="BE419" s="2">
        <v>3044</v>
      </c>
      <c r="BF419" s="2">
        <v>15</v>
      </c>
      <c r="BG419" s="2">
        <v>45660</v>
      </c>
      <c r="BH419" s="2">
        <v>400688</v>
      </c>
      <c r="BI419" s="2">
        <v>13866050</v>
      </c>
      <c r="BJ419" s="2">
        <v>0</v>
      </c>
      <c r="BK419" s="2">
        <v>13866050</v>
      </c>
      <c r="BL419" s="2">
        <v>39193700</v>
      </c>
      <c r="BM419" s="2">
        <v>0</v>
      </c>
      <c r="BN419" s="2">
        <v>239020</v>
      </c>
      <c r="BO419" s="2">
        <v>0</v>
      </c>
      <c r="BP419" s="2">
        <v>5869.28</v>
      </c>
      <c r="BQ419" s="2">
        <v>1108.05</v>
      </c>
      <c r="BR419" s="2">
        <v>6503456</v>
      </c>
      <c r="BS419" s="2">
        <v>0</v>
      </c>
      <c r="BT419" s="2">
        <v>0</v>
      </c>
      <c r="BU419" s="2">
        <v>39193700</v>
      </c>
      <c r="BV419" s="2">
        <v>239020</v>
      </c>
      <c r="BW419" s="2">
        <v>0</v>
      </c>
      <c r="BX419" s="2">
        <v>481492</v>
      </c>
      <c r="BY419" s="2">
        <v>481492</v>
      </c>
      <c r="BZ419" s="2">
        <v>481492</v>
      </c>
      <c r="CA419" s="2">
        <v>481492</v>
      </c>
      <c r="CB419" s="2" t="b">
        <v>1</v>
      </c>
      <c r="CC419" s="2">
        <v>25327650</v>
      </c>
      <c r="CD419" s="2">
        <v>11850.52</v>
      </c>
      <c r="CE419" s="2">
        <v>10896.07</v>
      </c>
      <c r="CF419" s="2">
        <v>11218.55</v>
      </c>
      <c r="CG419" s="2">
        <v>13339.54</v>
      </c>
      <c r="CH419" s="4">
        <v>45327.530381944445</v>
      </c>
      <c r="CI419" s="4">
        <v>73415</v>
      </c>
    </row>
    <row r="420" spans="1:87" x14ac:dyDescent="0.35">
      <c r="A420" s="5">
        <v>489</v>
      </c>
      <c r="B420" s="3" t="s">
        <v>860</v>
      </c>
      <c r="C420" s="3" t="s">
        <v>861</v>
      </c>
      <c r="D420" s="2" t="s">
        <v>862</v>
      </c>
      <c r="E420" s="2">
        <v>9166</v>
      </c>
      <c r="F420" s="2">
        <v>9304</v>
      </c>
      <c r="G420" s="2">
        <v>9580</v>
      </c>
      <c r="H420" s="2">
        <v>11102</v>
      </c>
      <c r="I420" s="2">
        <v>1.0822000000000001</v>
      </c>
      <c r="J420" s="2">
        <v>9919</v>
      </c>
      <c r="K420" s="2">
        <v>10069</v>
      </c>
      <c r="L420" s="2">
        <v>10367</v>
      </c>
      <c r="M420" s="2">
        <v>12015</v>
      </c>
      <c r="N420" s="2">
        <v>1.1040000000000001</v>
      </c>
      <c r="O420" s="2">
        <v>1.026</v>
      </c>
      <c r="P420" s="2">
        <v>10951</v>
      </c>
      <c r="Q420" s="2">
        <v>12327</v>
      </c>
      <c r="R420" s="2">
        <v>52.58</v>
      </c>
      <c r="S420" s="2">
        <v>35.24</v>
      </c>
      <c r="T420" s="2">
        <v>25.21</v>
      </c>
      <c r="U420" s="2">
        <v>0</v>
      </c>
      <c r="V420" s="2">
        <v>113.03</v>
      </c>
      <c r="W420" s="2">
        <v>52.58</v>
      </c>
      <c r="X420" s="2">
        <v>35.24</v>
      </c>
      <c r="Y420" s="2">
        <v>25.21</v>
      </c>
      <c r="Z420" s="2">
        <v>0</v>
      </c>
      <c r="AA420" s="2">
        <v>113.03</v>
      </c>
      <c r="AB420" s="2">
        <v>575804</v>
      </c>
      <c r="AC420" s="2">
        <v>354832</v>
      </c>
      <c r="AD420" s="2">
        <v>261352</v>
      </c>
      <c r="AE420" s="2">
        <v>0</v>
      </c>
      <c r="AF420" s="2">
        <v>1191988</v>
      </c>
      <c r="AG420" s="2">
        <v>0.53039999999999998</v>
      </c>
      <c r="AH420" s="2">
        <v>0.2</v>
      </c>
      <c r="AI420" s="2">
        <v>61081</v>
      </c>
      <c r="AJ420" s="2">
        <v>37641</v>
      </c>
      <c r="AK420" s="2">
        <v>27724</v>
      </c>
      <c r="AL420" s="2">
        <v>0</v>
      </c>
      <c r="AM420" s="2">
        <v>126446</v>
      </c>
      <c r="AN420" s="2">
        <v>0.53039999999999998</v>
      </c>
      <c r="AO420" s="2">
        <v>0</v>
      </c>
      <c r="AP420" s="2">
        <v>0.65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1318434</v>
      </c>
      <c r="AW420" s="2">
        <v>0</v>
      </c>
      <c r="AX420" s="2">
        <v>12185</v>
      </c>
      <c r="AY420" s="2">
        <v>0</v>
      </c>
      <c r="AZ420" s="2">
        <v>0</v>
      </c>
      <c r="BA420" s="2">
        <v>0</v>
      </c>
      <c r="BB420" s="2">
        <v>0</v>
      </c>
      <c r="BC420" s="2">
        <v>5956</v>
      </c>
      <c r="BD420" s="2">
        <v>2813</v>
      </c>
      <c r="BE420" s="2">
        <v>3044</v>
      </c>
      <c r="BF420" s="2">
        <v>5.69</v>
      </c>
      <c r="BG420" s="2">
        <v>17320</v>
      </c>
      <c r="BH420" s="2">
        <v>35461</v>
      </c>
      <c r="BI420" s="2">
        <v>1353895</v>
      </c>
      <c r="BJ420" s="2">
        <v>0</v>
      </c>
      <c r="BK420" s="2">
        <v>1353895</v>
      </c>
      <c r="BL420" s="2">
        <v>216162</v>
      </c>
      <c r="BM420" s="2">
        <v>1137733</v>
      </c>
      <c r="BN420" s="2">
        <v>383289</v>
      </c>
      <c r="BO420" s="2">
        <v>754444</v>
      </c>
      <c r="BP420" s="2">
        <v>5200.1499999999996</v>
      </c>
      <c r="BQ420" s="2">
        <v>113.03</v>
      </c>
      <c r="BR420" s="2">
        <v>587773</v>
      </c>
      <c r="BS420" s="2">
        <v>0</v>
      </c>
      <c r="BT420" s="2">
        <v>0</v>
      </c>
      <c r="BU420" s="2">
        <v>216162</v>
      </c>
      <c r="BV420" s="2">
        <v>383289</v>
      </c>
      <c r="BW420" s="2">
        <v>0</v>
      </c>
      <c r="BX420" s="2">
        <v>145740</v>
      </c>
      <c r="BY420" s="2">
        <v>145740</v>
      </c>
      <c r="BZ420" s="2">
        <v>0</v>
      </c>
      <c r="CA420" s="2">
        <v>754444</v>
      </c>
      <c r="CB420" s="2" t="b">
        <v>0</v>
      </c>
      <c r="CC420" s="2">
        <v>0</v>
      </c>
      <c r="CD420" s="2">
        <v>12112.68</v>
      </c>
      <c r="CE420" s="2">
        <v>11137.12</v>
      </c>
      <c r="CF420" s="2">
        <v>11466.73</v>
      </c>
      <c r="CG420" s="2">
        <v>13634.65</v>
      </c>
      <c r="CH420" s="4">
        <v>45327.529953703706</v>
      </c>
      <c r="CI420" s="4">
        <v>73415</v>
      </c>
    </row>
    <row r="421" spans="1:87" x14ac:dyDescent="0.35">
      <c r="A421" s="5">
        <v>490</v>
      </c>
      <c r="B421" s="3" t="s">
        <v>860</v>
      </c>
      <c r="C421" s="3" t="s">
        <v>863</v>
      </c>
      <c r="D421" s="2" t="s">
        <v>864</v>
      </c>
      <c r="E421" s="2">
        <v>9166</v>
      </c>
      <c r="F421" s="2">
        <v>9304</v>
      </c>
      <c r="G421" s="2">
        <v>9580</v>
      </c>
      <c r="H421" s="2">
        <v>11102</v>
      </c>
      <c r="I421" s="2">
        <v>1.0822000000000001</v>
      </c>
      <c r="J421" s="2">
        <v>9919</v>
      </c>
      <c r="K421" s="2">
        <v>10069</v>
      </c>
      <c r="L421" s="2">
        <v>10367</v>
      </c>
      <c r="M421" s="2">
        <v>12015</v>
      </c>
      <c r="N421" s="2">
        <v>1.1040000000000001</v>
      </c>
      <c r="O421" s="2">
        <v>1.026</v>
      </c>
      <c r="P421" s="2">
        <v>10951</v>
      </c>
      <c r="Q421" s="2">
        <v>12327</v>
      </c>
      <c r="R421" s="2">
        <v>73.290000000000006</v>
      </c>
      <c r="S421" s="2">
        <v>48.54</v>
      </c>
      <c r="T421" s="2">
        <v>33.380000000000003</v>
      </c>
      <c r="U421" s="2">
        <v>0</v>
      </c>
      <c r="V421" s="2">
        <v>155.21</v>
      </c>
      <c r="W421" s="2">
        <v>73.290000000000006</v>
      </c>
      <c r="X421" s="2">
        <v>48.54</v>
      </c>
      <c r="Y421" s="2">
        <v>33.380000000000003</v>
      </c>
      <c r="Z421" s="2">
        <v>0</v>
      </c>
      <c r="AA421" s="2">
        <v>155.21</v>
      </c>
      <c r="AB421" s="2">
        <v>802599</v>
      </c>
      <c r="AC421" s="2">
        <v>488749</v>
      </c>
      <c r="AD421" s="2">
        <v>346050</v>
      </c>
      <c r="AE421" s="2">
        <v>0</v>
      </c>
      <c r="AF421" s="2">
        <v>1637398</v>
      </c>
      <c r="AG421" s="2">
        <v>0.40379999999999999</v>
      </c>
      <c r="AH421" s="2">
        <v>0.2</v>
      </c>
      <c r="AI421" s="2">
        <v>64818</v>
      </c>
      <c r="AJ421" s="2">
        <v>39471</v>
      </c>
      <c r="AK421" s="2">
        <v>27947</v>
      </c>
      <c r="AL421" s="2">
        <v>0</v>
      </c>
      <c r="AM421" s="2">
        <v>132236</v>
      </c>
      <c r="AN421" s="2">
        <v>0.40379999999999999</v>
      </c>
      <c r="AO421" s="2">
        <v>0</v>
      </c>
      <c r="AP421" s="2">
        <v>0.65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1769634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2813</v>
      </c>
      <c r="BE421" s="2">
        <v>3044</v>
      </c>
      <c r="BF421" s="2">
        <v>3.6</v>
      </c>
      <c r="BG421" s="2">
        <v>10958</v>
      </c>
      <c r="BH421" s="2">
        <v>10958</v>
      </c>
      <c r="BI421" s="2">
        <v>1780592</v>
      </c>
      <c r="BJ421" s="2">
        <v>0</v>
      </c>
      <c r="BK421" s="2">
        <v>1780592</v>
      </c>
      <c r="BL421" s="2">
        <v>949592</v>
      </c>
      <c r="BM421" s="2">
        <v>831000</v>
      </c>
      <c r="BN421" s="2">
        <v>112060</v>
      </c>
      <c r="BO421" s="2">
        <v>718940</v>
      </c>
      <c r="BP421" s="2">
        <v>5114.5200000000004</v>
      </c>
      <c r="BQ421" s="2">
        <v>155.21</v>
      </c>
      <c r="BR421" s="2">
        <v>793825</v>
      </c>
      <c r="BS421" s="2">
        <v>0</v>
      </c>
      <c r="BT421" s="2">
        <v>0</v>
      </c>
      <c r="BU421" s="2">
        <v>949592</v>
      </c>
      <c r="BV421" s="2">
        <v>112060</v>
      </c>
      <c r="BW421" s="2">
        <v>0</v>
      </c>
      <c r="BX421" s="2">
        <v>140436</v>
      </c>
      <c r="BY421" s="2">
        <v>140436</v>
      </c>
      <c r="BZ421" s="2">
        <v>0</v>
      </c>
      <c r="CA421" s="2">
        <v>718940</v>
      </c>
      <c r="CB421" s="2" t="b">
        <v>0</v>
      </c>
      <c r="CC421" s="2">
        <v>0</v>
      </c>
      <c r="CD421" s="2">
        <v>11835.4</v>
      </c>
      <c r="CE421" s="2">
        <v>10882.17</v>
      </c>
      <c r="CF421" s="2">
        <v>11204.24</v>
      </c>
      <c r="CG421" s="2">
        <v>13322.53</v>
      </c>
      <c r="CH421" s="4">
        <v>45327.529965277776</v>
      </c>
      <c r="CI421" s="4">
        <v>73415</v>
      </c>
    </row>
    <row r="422" spans="1:87" x14ac:dyDescent="0.35">
      <c r="A422" s="5">
        <v>491</v>
      </c>
      <c r="B422" s="3" t="s">
        <v>860</v>
      </c>
      <c r="C422" s="3" t="s">
        <v>865</v>
      </c>
      <c r="D422" s="2" t="s">
        <v>866</v>
      </c>
      <c r="E422" s="2">
        <v>9166</v>
      </c>
      <c r="F422" s="2">
        <v>9304</v>
      </c>
      <c r="G422" s="2">
        <v>9580</v>
      </c>
      <c r="H422" s="2">
        <v>11102</v>
      </c>
      <c r="I422" s="2">
        <v>1.0822000000000001</v>
      </c>
      <c r="J422" s="2">
        <v>9919</v>
      </c>
      <c r="K422" s="2">
        <v>10069</v>
      </c>
      <c r="L422" s="2">
        <v>10367</v>
      </c>
      <c r="M422" s="2">
        <v>12015</v>
      </c>
      <c r="N422" s="2">
        <v>1.1040000000000001</v>
      </c>
      <c r="O422" s="2">
        <v>1.026</v>
      </c>
      <c r="P422" s="2">
        <v>10951</v>
      </c>
      <c r="Q422" s="2">
        <v>12327</v>
      </c>
      <c r="R422" s="2">
        <v>491.66</v>
      </c>
      <c r="S422" s="2">
        <v>353.01</v>
      </c>
      <c r="T422" s="2">
        <v>248.57</v>
      </c>
      <c r="U422" s="2">
        <v>0</v>
      </c>
      <c r="V422" s="2">
        <v>1093.24</v>
      </c>
      <c r="W422" s="2">
        <v>491.66</v>
      </c>
      <c r="X422" s="2">
        <v>353.01</v>
      </c>
      <c r="Y422" s="2">
        <v>248.57</v>
      </c>
      <c r="Z422" s="2">
        <v>0</v>
      </c>
      <c r="AA422" s="2">
        <v>1093.24</v>
      </c>
      <c r="AB422" s="2">
        <v>5384169</v>
      </c>
      <c r="AC422" s="2">
        <v>3554458</v>
      </c>
      <c r="AD422" s="2">
        <v>2576925</v>
      </c>
      <c r="AE422" s="2">
        <v>0</v>
      </c>
      <c r="AF422" s="2">
        <v>11515552</v>
      </c>
      <c r="AG422" s="2">
        <v>0.67130000000000001</v>
      </c>
      <c r="AH422" s="2">
        <v>0.2</v>
      </c>
      <c r="AI422" s="2">
        <v>722878</v>
      </c>
      <c r="AJ422" s="2">
        <v>477221</v>
      </c>
      <c r="AK422" s="2">
        <v>345978</v>
      </c>
      <c r="AL422" s="2">
        <v>0</v>
      </c>
      <c r="AM422" s="2">
        <v>1546077</v>
      </c>
      <c r="AN422" s="2">
        <v>0.67130000000000001</v>
      </c>
      <c r="AO422" s="2">
        <v>0.12130000000000001</v>
      </c>
      <c r="AP422" s="2">
        <v>0.65</v>
      </c>
      <c r="AQ422" s="2">
        <v>424515</v>
      </c>
      <c r="AR422" s="2">
        <v>280251</v>
      </c>
      <c r="AS422" s="2">
        <v>203178</v>
      </c>
      <c r="AT422" s="2">
        <v>0</v>
      </c>
      <c r="AU422" s="2">
        <v>907944</v>
      </c>
      <c r="AV422" s="2">
        <v>13969573</v>
      </c>
      <c r="AW422" s="2">
        <v>0</v>
      </c>
      <c r="AX422" s="2">
        <v>81861</v>
      </c>
      <c r="AY422" s="2">
        <v>297397</v>
      </c>
      <c r="AZ422" s="2">
        <v>321843</v>
      </c>
      <c r="BA422" s="2">
        <v>0</v>
      </c>
      <c r="BB422" s="2">
        <v>0</v>
      </c>
      <c r="BC422" s="2">
        <v>0</v>
      </c>
      <c r="BD422" s="2">
        <v>2813</v>
      </c>
      <c r="BE422" s="2">
        <v>3044</v>
      </c>
      <c r="BF422" s="2">
        <v>31.6</v>
      </c>
      <c r="BG422" s="2">
        <v>96190</v>
      </c>
      <c r="BH422" s="2">
        <v>499894</v>
      </c>
      <c r="BI422" s="2">
        <v>14469467</v>
      </c>
      <c r="BJ422" s="2">
        <v>0</v>
      </c>
      <c r="BK422" s="2">
        <v>14469467</v>
      </c>
      <c r="BL422" s="2">
        <v>10310318</v>
      </c>
      <c r="BM422" s="2">
        <v>4159149</v>
      </c>
      <c r="BN422" s="2">
        <v>218648</v>
      </c>
      <c r="BO422" s="2">
        <v>3940501</v>
      </c>
      <c r="BP422" s="2">
        <v>5077.3100000000004</v>
      </c>
      <c r="BQ422" s="2">
        <v>1093.24</v>
      </c>
      <c r="BR422" s="2">
        <v>5550718</v>
      </c>
      <c r="BS422" s="2">
        <v>0</v>
      </c>
      <c r="BT422" s="2">
        <v>0</v>
      </c>
      <c r="BU422" s="2">
        <v>10310318</v>
      </c>
      <c r="BV422" s="2">
        <v>218648</v>
      </c>
      <c r="BW422" s="2">
        <v>0</v>
      </c>
      <c r="BX422" s="2">
        <v>1840484</v>
      </c>
      <c r="BY422" s="2">
        <v>1840484</v>
      </c>
      <c r="BZ422" s="2">
        <v>0</v>
      </c>
      <c r="CA422" s="2">
        <v>3940501</v>
      </c>
      <c r="CB422" s="2" t="b">
        <v>0</v>
      </c>
      <c r="CC422" s="2">
        <v>0</v>
      </c>
      <c r="CD422" s="2">
        <v>13284.71</v>
      </c>
      <c r="CE422" s="2">
        <v>12214.75</v>
      </c>
      <c r="CF422" s="2">
        <v>12576.26</v>
      </c>
      <c r="CG422" s="2">
        <v>14953.95</v>
      </c>
      <c r="CH422" s="4">
        <v>45327.530081018522</v>
      </c>
      <c r="CI422" s="4">
        <v>73415</v>
      </c>
    </row>
    <row r="423" spans="1:87" x14ac:dyDescent="0.35">
      <c r="A423" s="5">
        <v>492</v>
      </c>
      <c r="B423" s="3" t="s">
        <v>860</v>
      </c>
      <c r="C423" s="3" t="s">
        <v>867</v>
      </c>
      <c r="D423" s="2" t="s">
        <v>868</v>
      </c>
      <c r="E423" s="2">
        <v>9166</v>
      </c>
      <c r="F423" s="2">
        <v>9304</v>
      </c>
      <c r="G423" s="2">
        <v>9580</v>
      </c>
      <c r="H423" s="2">
        <v>11102</v>
      </c>
      <c r="I423" s="2">
        <v>1.0822000000000001</v>
      </c>
      <c r="J423" s="2">
        <v>9919</v>
      </c>
      <c r="K423" s="2">
        <v>10069</v>
      </c>
      <c r="L423" s="2">
        <v>10367</v>
      </c>
      <c r="M423" s="2">
        <v>12015</v>
      </c>
      <c r="N423" s="2">
        <v>1.1040000000000001</v>
      </c>
      <c r="O423" s="2">
        <v>1.026</v>
      </c>
      <c r="P423" s="2">
        <v>10951</v>
      </c>
      <c r="Q423" s="2">
        <v>12327</v>
      </c>
      <c r="R423" s="2">
        <v>257.20999999999998</v>
      </c>
      <c r="S423" s="2">
        <v>226.7</v>
      </c>
      <c r="T423" s="2">
        <v>154.19999999999999</v>
      </c>
      <c r="U423" s="2">
        <v>0</v>
      </c>
      <c r="V423" s="2">
        <v>638.11</v>
      </c>
      <c r="W423" s="2">
        <v>257.20999999999998</v>
      </c>
      <c r="X423" s="2">
        <v>226.7</v>
      </c>
      <c r="Y423" s="2">
        <v>154.19999999999999</v>
      </c>
      <c r="Z423" s="2">
        <v>0</v>
      </c>
      <c r="AA423" s="2">
        <v>638.11</v>
      </c>
      <c r="AB423" s="2">
        <v>2816707</v>
      </c>
      <c r="AC423" s="2">
        <v>2282642</v>
      </c>
      <c r="AD423" s="2">
        <v>1598591</v>
      </c>
      <c r="AE423" s="2">
        <v>0</v>
      </c>
      <c r="AF423" s="2">
        <v>6697940</v>
      </c>
      <c r="AG423" s="2">
        <v>0.33960000000000001</v>
      </c>
      <c r="AH423" s="2">
        <v>0.2</v>
      </c>
      <c r="AI423" s="2">
        <v>191311</v>
      </c>
      <c r="AJ423" s="2">
        <v>155037</v>
      </c>
      <c r="AK423" s="2">
        <v>108576</v>
      </c>
      <c r="AL423" s="2">
        <v>0</v>
      </c>
      <c r="AM423" s="2">
        <v>454924</v>
      </c>
      <c r="AN423" s="2">
        <v>0.33960000000000001</v>
      </c>
      <c r="AO423" s="2">
        <v>0</v>
      </c>
      <c r="AP423" s="2">
        <v>0.65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7152864</v>
      </c>
      <c r="AW423" s="2">
        <v>0</v>
      </c>
      <c r="AX423" s="2">
        <v>35256</v>
      </c>
      <c r="AY423" s="2">
        <v>305928</v>
      </c>
      <c r="AZ423" s="2">
        <v>331075</v>
      </c>
      <c r="BA423" s="2">
        <v>0</v>
      </c>
      <c r="BB423" s="2">
        <v>0</v>
      </c>
      <c r="BC423" s="2">
        <v>0</v>
      </c>
      <c r="BD423" s="2">
        <v>2813</v>
      </c>
      <c r="BE423" s="2">
        <v>3044</v>
      </c>
      <c r="BF423" s="2">
        <v>22.53</v>
      </c>
      <c r="BG423" s="2">
        <v>68581</v>
      </c>
      <c r="BH423" s="2">
        <v>434912</v>
      </c>
      <c r="BI423" s="2">
        <v>7587776</v>
      </c>
      <c r="BJ423" s="2">
        <v>0</v>
      </c>
      <c r="BK423" s="2">
        <v>7587776</v>
      </c>
      <c r="BL423" s="2">
        <v>8114051</v>
      </c>
      <c r="BM423" s="2">
        <v>0</v>
      </c>
      <c r="BN423" s="2">
        <v>134206</v>
      </c>
      <c r="BO423" s="2">
        <v>0</v>
      </c>
      <c r="BP423" s="2">
        <v>5076.09</v>
      </c>
      <c r="BQ423" s="2">
        <v>638.11</v>
      </c>
      <c r="BR423" s="2">
        <v>3239104</v>
      </c>
      <c r="BS423" s="2">
        <v>0</v>
      </c>
      <c r="BT423" s="2">
        <v>0</v>
      </c>
      <c r="BU423" s="2">
        <v>8114051</v>
      </c>
      <c r="BV423" s="2">
        <v>134206</v>
      </c>
      <c r="BW423" s="2">
        <v>0</v>
      </c>
      <c r="BX423" s="2">
        <v>631011</v>
      </c>
      <c r="BY423" s="2">
        <v>631011</v>
      </c>
      <c r="BZ423" s="2">
        <v>631011</v>
      </c>
      <c r="CA423" s="2">
        <v>631011</v>
      </c>
      <c r="CB423" s="2" t="b">
        <v>1</v>
      </c>
      <c r="CC423" s="2">
        <v>526275</v>
      </c>
      <c r="CD423" s="2">
        <v>11694.79</v>
      </c>
      <c r="CE423" s="2">
        <v>10752.89</v>
      </c>
      <c r="CF423" s="2">
        <v>11071.13</v>
      </c>
      <c r="CG423" s="2">
        <v>13164.25</v>
      </c>
      <c r="CH423" s="4">
        <v>45327.530266203707</v>
      </c>
      <c r="CI423" s="4">
        <v>73415</v>
      </c>
    </row>
    <row r="424" spans="1:87" x14ac:dyDescent="0.35">
      <c r="A424" s="5">
        <v>493</v>
      </c>
      <c r="B424" s="3" t="s">
        <v>860</v>
      </c>
      <c r="C424" s="3" t="s">
        <v>869</v>
      </c>
      <c r="D424" s="2" t="s">
        <v>870</v>
      </c>
      <c r="E424" s="2">
        <v>9166</v>
      </c>
      <c r="F424" s="2">
        <v>9304</v>
      </c>
      <c r="G424" s="2">
        <v>9580</v>
      </c>
      <c r="H424" s="2">
        <v>11102</v>
      </c>
      <c r="I424" s="2">
        <v>1.0822000000000001</v>
      </c>
      <c r="J424" s="2">
        <v>9919</v>
      </c>
      <c r="K424" s="2">
        <v>10069</v>
      </c>
      <c r="L424" s="2">
        <v>10367</v>
      </c>
      <c r="M424" s="2">
        <v>12015</v>
      </c>
      <c r="N424" s="2">
        <v>1.1040000000000001</v>
      </c>
      <c r="O424" s="2">
        <v>1.026</v>
      </c>
      <c r="P424" s="2">
        <v>10951</v>
      </c>
      <c r="Q424" s="2">
        <v>12327</v>
      </c>
      <c r="R424" s="2">
        <v>0</v>
      </c>
      <c r="S424" s="2">
        <v>0</v>
      </c>
      <c r="T424" s="2">
        <v>0</v>
      </c>
      <c r="U424" s="2">
        <v>2332.94</v>
      </c>
      <c r="V424" s="2">
        <v>2332.94</v>
      </c>
      <c r="W424" s="2">
        <v>0</v>
      </c>
      <c r="X424" s="2">
        <v>0</v>
      </c>
      <c r="Y424" s="2">
        <v>0</v>
      </c>
      <c r="Z424" s="2">
        <v>2332.94</v>
      </c>
      <c r="AA424" s="2">
        <v>2332.94</v>
      </c>
      <c r="AB424" s="2">
        <v>0</v>
      </c>
      <c r="AC424" s="2">
        <v>0</v>
      </c>
      <c r="AD424" s="2">
        <v>0</v>
      </c>
      <c r="AE424" s="2">
        <v>28758151</v>
      </c>
      <c r="AF424" s="2">
        <v>28758151</v>
      </c>
      <c r="AG424" s="2">
        <v>0.39629999999999999</v>
      </c>
      <c r="AH424" s="2">
        <v>0.2</v>
      </c>
      <c r="AI424" s="2">
        <v>0</v>
      </c>
      <c r="AJ424" s="2">
        <v>0</v>
      </c>
      <c r="AK424" s="2">
        <v>0</v>
      </c>
      <c r="AL424" s="2">
        <v>2279371</v>
      </c>
      <c r="AM424" s="2">
        <v>2279371</v>
      </c>
      <c r="AN424" s="2">
        <v>0.39629999999999999</v>
      </c>
      <c r="AO424" s="2">
        <v>0</v>
      </c>
      <c r="AP424" s="2">
        <v>0.65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31037522</v>
      </c>
      <c r="AW424" s="2">
        <v>0</v>
      </c>
      <c r="AX424" s="2">
        <v>0</v>
      </c>
      <c r="AY424" s="2">
        <v>877639</v>
      </c>
      <c r="AZ424" s="2">
        <v>949781</v>
      </c>
      <c r="BA424" s="2">
        <v>0</v>
      </c>
      <c r="BB424" s="2">
        <v>0</v>
      </c>
      <c r="BC424" s="2">
        <v>0</v>
      </c>
      <c r="BD424" s="2">
        <v>2813</v>
      </c>
      <c r="BE424" s="2">
        <v>3044</v>
      </c>
      <c r="BF424" s="2">
        <v>0</v>
      </c>
      <c r="BG424" s="2">
        <v>0</v>
      </c>
      <c r="BH424" s="2">
        <v>949781</v>
      </c>
      <c r="BI424" s="2">
        <v>31987303</v>
      </c>
      <c r="BJ424" s="2">
        <v>0</v>
      </c>
      <c r="BK424" s="2">
        <v>31987303</v>
      </c>
      <c r="BL424" s="2">
        <v>27216344</v>
      </c>
      <c r="BM424" s="2">
        <v>4770959</v>
      </c>
      <c r="BN424" s="2">
        <v>466588</v>
      </c>
      <c r="BO424" s="2">
        <v>4304371</v>
      </c>
      <c r="BP424" s="2">
        <v>6074.93</v>
      </c>
      <c r="BQ424" s="2">
        <v>2332.94</v>
      </c>
      <c r="BR424" s="2">
        <v>14172447</v>
      </c>
      <c r="BS424" s="2">
        <v>0</v>
      </c>
      <c r="BT424" s="2">
        <v>0</v>
      </c>
      <c r="BU424" s="2">
        <v>27216344</v>
      </c>
      <c r="BV424" s="2">
        <v>466588</v>
      </c>
      <c r="BW424" s="2">
        <v>0</v>
      </c>
      <c r="BX424" s="2">
        <v>3515884</v>
      </c>
      <c r="BY424" s="2">
        <v>3515884</v>
      </c>
      <c r="BZ424" s="2">
        <v>0</v>
      </c>
      <c r="CA424" s="2">
        <v>4304371</v>
      </c>
      <c r="CB424" s="2" t="b">
        <v>0</v>
      </c>
      <c r="CC424" s="2">
        <v>0</v>
      </c>
      <c r="CD424" s="2">
        <v>11818.98</v>
      </c>
      <c r="CE424" s="2">
        <v>10867.07</v>
      </c>
      <c r="CF424" s="2">
        <v>11188.69</v>
      </c>
      <c r="CG424" s="2">
        <v>13304.04</v>
      </c>
      <c r="CH424" s="4">
        <v>45327.530266203707</v>
      </c>
      <c r="CI424" s="4">
        <v>73415</v>
      </c>
    </row>
    <row r="425" spans="1:87" x14ac:dyDescent="0.35">
      <c r="A425" s="5">
        <v>494</v>
      </c>
      <c r="B425" s="3" t="s">
        <v>860</v>
      </c>
      <c r="C425" s="3" t="s">
        <v>871</v>
      </c>
      <c r="D425" s="2" t="s">
        <v>872</v>
      </c>
      <c r="E425" s="2">
        <v>9166</v>
      </c>
      <c r="F425" s="2">
        <v>9304</v>
      </c>
      <c r="G425" s="2">
        <v>9580</v>
      </c>
      <c r="H425" s="2">
        <v>11102</v>
      </c>
      <c r="I425" s="2">
        <v>1.0822000000000001</v>
      </c>
      <c r="J425" s="2">
        <v>9919</v>
      </c>
      <c r="K425" s="2">
        <v>10069</v>
      </c>
      <c r="L425" s="2">
        <v>10367</v>
      </c>
      <c r="M425" s="2">
        <v>12015</v>
      </c>
      <c r="N425" s="2">
        <v>1.1040000000000001</v>
      </c>
      <c r="O425" s="2">
        <v>1.026</v>
      </c>
      <c r="P425" s="2">
        <v>10951</v>
      </c>
      <c r="Q425" s="2">
        <v>12327</v>
      </c>
      <c r="R425" s="2">
        <v>518.91</v>
      </c>
      <c r="S425" s="2">
        <v>386.84</v>
      </c>
      <c r="T425" s="2">
        <v>228.57</v>
      </c>
      <c r="U425" s="2">
        <v>0</v>
      </c>
      <c r="V425" s="2">
        <v>1134.32</v>
      </c>
      <c r="W425" s="2">
        <v>518.91</v>
      </c>
      <c r="X425" s="2">
        <v>386.84</v>
      </c>
      <c r="Y425" s="2">
        <v>228.57</v>
      </c>
      <c r="Z425" s="2">
        <v>0</v>
      </c>
      <c r="AA425" s="2">
        <v>1134.32</v>
      </c>
      <c r="AB425" s="2">
        <v>5682583</v>
      </c>
      <c r="AC425" s="2">
        <v>3895092</v>
      </c>
      <c r="AD425" s="2">
        <v>2369585</v>
      </c>
      <c r="AE425" s="2">
        <v>0</v>
      </c>
      <c r="AF425" s="2">
        <v>11947260</v>
      </c>
      <c r="AG425" s="2">
        <v>0.31759999999999999</v>
      </c>
      <c r="AH425" s="2">
        <v>0.2</v>
      </c>
      <c r="AI425" s="2">
        <v>360958</v>
      </c>
      <c r="AJ425" s="2">
        <v>247416</v>
      </c>
      <c r="AK425" s="2">
        <v>150516</v>
      </c>
      <c r="AL425" s="2">
        <v>0</v>
      </c>
      <c r="AM425" s="2">
        <v>758890</v>
      </c>
      <c r="AN425" s="2">
        <v>0.31759999999999999</v>
      </c>
      <c r="AO425" s="2">
        <v>0</v>
      </c>
      <c r="AP425" s="2">
        <v>0.65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12706150</v>
      </c>
      <c r="AW425" s="2">
        <v>0</v>
      </c>
      <c r="AX425" s="2">
        <v>37935</v>
      </c>
      <c r="AY425" s="2">
        <v>536685</v>
      </c>
      <c r="AZ425" s="2">
        <v>580801</v>
      </c>
      <c r="BA425" s="2">
        <v>0</v>
      </c>
      <c r="BB425" s="2">
        <v>0</v>
      </c>
      <c r="BC425" s="2">
        <v>0</v>
      </c>
      <c r="BD425" s="2">
        <v>2813</v>
      </c>
      <c r="BE425" s="2">
        <v>3044</v>
      </c>
      <c r="BF425" s="2">
        <v>52.49</v>
      </c>
      <c r="BG425" s="2">
        <v>159780</v>
      </c>
      <c r="BH425" s="2">
        <v>778516</v>
      </c>
      <c r="BI425" s="2">
        <v>13484666</v>
      </c>
      <c r="BJ425" s="2">
        <v>0</v>
      </c>
      <c r="BK425" s="2">
        <v>13484666</v>
      </c>
      <c r="BL425" s="2">
        <v>8900742</v>
      </c>
      <c r="BM425" s="2">
        <v>4583924</v>
      </c>
      <c r="BN425" s="2">
        <v>226864</v>
      </c>
      <c r="BO425" s="2">
        <v>4357060</v>
      </c>
      <c r="BP425" s="2">
        <v>5050.3</v>
      </c>
      <c r="BQ425" s="2">
        <v>1134.32</v>
      </c>
      <c r="BR425" s="2">
        <v>5728656</v>
      </c>
      <c r="BS425" s="2">
        <v>0</v>
      </c>
      <c r="BT425" s="2">
        <v>0</v>
      </c>
      <c r="BU425" s="2">
        <v>8900742</v>
      </c>
      <c r="BV425" s="2">
        <v>226864</v>
      </c>
      <c r="BW425" s="2">
        <v>0</v>
      </c>
      <c r="BX425" s="2">
        <v>1803336</v>
      </c>
      <c r="BY425" s="2">
        <v>1803336</v>
      </c>
      <c r="BZ425" s="2">
        <v>0</v>
      </c>
      <c r="CA425" s="2">
        <v>4357060</v>
      </c>
      <c r="CB425" s="2" t="b">
        <v>0</v>
      </c>
      <c r="CC425" s="2">
        <v>0</v>
      </c>
      <c r="CD425" s="2">
        <v>11646.61</v>
      </c>
      <c r="CE425" s="2">
        <v>10708.58</v>
      </c>
      <c r="CF425" s="2">
        <v>11025.51</v>
      </c>
      <c r="CG425" s="2">
        <v>13110.01</v>
      </c>
      <c r="CH425" s="4">
        <v>45327.530324074076</v>
      </c>
      <c r="CI425" s="4">
        <v>73415</v>
      </c>
    </row>
    <row r="426" spans="1:87" x14ac:dyDescent="0.35">
      <c r="A426" s="5">
        <v>497</v>
      </c>
      <c r="B426" s="3" t="s">
        <v>860</v>
      </c>
      <c r="C426" s="3" t="s">
        <v>873</v>
      </c>
      <c r="D426" s="2" t="s">
        <v>874</v>
      </c>
      <c r="E426" s="2">
        <v>9166</v>
      </c>
      <c r="F426" s="2">
        <v>9304</v>
      </c>
      <c r="G426" s="2">
        <v>9580</v>
      </c>
      <c r="H426" s="2">
        <v>11102</v>
      </c>
      <c r="I426" s="2">
        <v>1.0822000000000001</v>
      </c>
      <c r="J426" s="2">
        <v>9919</v>
      </c>
      <c r="K426" s="2">
        <v>10069</v>
      </c>
      <c r="L426" s="2">
        <v>10367</v>
      </c>
      <c r="M426" s="2">
        <v>12015</v>
      </c>
      <c r="N426" s="2">
        <v>1.1040000000000001</v>
      </c>
      <c r="O426" s="2">
        <v>1.026</v>
      </c>
      <c r="P426" s="2">
        <v>10951</v>
      </c>
      <c r="Q426" s="2">
        <v>12327</v>
      </c>
      <c r="R426" s="2">
        <v>1.78</v>
      </c>
      <c r="S426" s="2">
        <v>0.94</v>
      </c>
      <c r="T426" s="2">
        <v>135.93</v>
      </c>
      <c r="U426" s="2">
        <v>0</v>
      </c>
      <c r="V426" s="2">
        <v>138.65</v>
      </c>
      <c r="W426" s="2">
        <v>1.78</v>
      </c>
      <c r="X426" s="2">
        <v>0.94</v>
      </c>
      <c r="Y426" s="2">
        <v>135.93</v>
      </c>
      <c r="Z426" s="2">
        <v>0</v>
      </c>
      <c r="AA426" s="2">
        <v>138.65</v>
      </c>
      <c r="AB426" s="2">
        <v>19493</v>
      </c>
      <c r="AC426" s="2">
        <v>9465</v>
      </c>
      <c r="AD426" s="2">
        <v>1409186</v>
      </c>
      <c r="AE426" s="2">
        <v>0</v>
      </c>
      <c r="AF426" s="2">
        <v>1438144</v>
      </c>
      <c r="AG426" s="2">
        <v>0.39090000000000003</v>
      </c>
      <c r="AH426" s="2">
        <v>0.2</v>
      </c>
      <c r="AI426" s="2">
        <v>1524</v>
      </c>
      <c r="AJ426" s="2">
        <v>740</v>
      </c>
      <c r="AK426" s="2">
        <v>110170</v>
      </c>
      <c r="AL426" s="2">
        <v>0</v>
      </c>
      <c r="AM426" s="2">
        <v>112434</v>
      </c>
      <c r="AN426" s="2">
        <v>0.39090000000000003</v>
      </c>
      <c r="AO426" s="2">
        <v>0</v>
      </c>
      <c r="AP426" s="2">
        <v>0.65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1550578</v>
      </c>
      <c r="AW426" s="2">
        <v>0</v>
      </c>
      <c r="AX426" s="2">
        <v>35385</v>
      </c>
      <c r="AY426" s="2">
        <v>17215</v>
      </c>
      <c r="AZ426" s="2">
        <v>18630</v>
      </c>
      <c r="BA426" s="2">
        <v>0</v>
      </c>
      <c r="BB426" s="2">
        <v>0</v>
      </c>
      <c r="BC426" s="2">
        <v>0</v>
      </c>
      <c r="BD426" s="2">
        <v>2813</v>
      </c>
      <c r="BE426" s="2">
        <v>3044</v>
      </c>
      <c r="BF426" s="2">
        <v>0</v>
      </c>
      <c r="BG426" s="2">
        <v>0</v>
      </c>
      <c r="BH426" s="2">
        <v>54015</v>
      </c>
      <c r="BI426" s="2">
        <v>1604593</v>
      </c>
      <c r="BJ426" s="2">
        <v>0</v>
      </c>
      <c r="BK426" s="2">
        <v>1604593</v>
      </c>
      <c r="BL426" s="2">
        <v>481990</v>
      </c>
      <c r="BM426" s="2">
        <v>1122603</v>
      </c>
      <c r="BN426" s="2">
        <v>456916</v>
      </c>
      <c r="BO426" s="2">
        <v>665687</v>
      </c>
      <c r="BP426" s="2">
        <v>5063.42</v>
      </c>
      <c r="BQ426" s="2">
        <v>138.65</v>
      </c>
      <c r="BR426" s="2">
        <v>702043</v>
      </c>
      <c r="BS426" s="2">
        <v>0</v>
      </c>
      <c r="BT426" s="2">
        <v>0</v>
      </c>
      <c r="BU426" s="2">
        <v>481990</v>
      </c>
      <c r="BV426" s="2">
        <v>456916</v>
      </c>
      <c r="BW426" s="2">
        <v>0</v>
      </c>
      <c r="BX426" s="2">
        <v>612713</v>
      </c>
      <c r="BY426" s="2">
        <v>612713</v>
      </c>
      <c r="BZ426" s="2">
        <v>0</v>
      </c>
      <c r="CA426" s="2">
        <v>665687</v>
      </c>
      <c r="CB426" s="2" t="b">
        <v>0</v>
      </c>
      <c r="CC426" s="2">
        <v>0</v>
      </c>
      <c r="CD426" s="2">
        <v>11807.15</v>
      </c>
      <c r="CE426" s="2">
        <v>10856.19</v>
      </c>
      <c r="CF426" s="2">
        <v>11177.49</v>
      </c>
      <c r="CG426" s="2">
        <v>13290.72</v>
      </c>
      <c r="CH426" s="4">
        <v>45327.530497685184</v>
      </c>
      <c r="CI426" s="4">
        <v>73415</v>
      </c>
    </row>
    <row r="427" spans="1:87" x14ac:dyDescent="0.35">
      <c r="A427" s="5">
        <v>498</v>
      </c>
      <c r="B427" s="3" t="s">
        <v>860</v>
      </c>
      <c r="C427" s="3" t="s">
        <v>875</v>
      </c>
      <c r="D427" s="2" t="s">
        <v>876</v>
      </c>
      <c r="E427" s="2">
        <v>9166</v>
      </c>
      <c r="F427" s="2">
        <v>9304</v>
      </c>
      <c r="G427" s="2">
        <v>9580</v>
      </c>
      <c r="H427" s="2">
        <v>11102</v>
      </c>
      <c r="I427" s="2">
        <v>1.0822000000000001</v>
      </c>
      <c r="J427" s="2">
        <v>9919</v>
      </c>
      <c r="K427" s="2">
        <v>10069</v>
      </c>
      <c r="L427" s="2">
        <v>10367</v>
      </c>
      <c r="M427" s="2">
        <v>12015</v>
      </c>
      <c r="N427" s="2">
        <v>1.1040000000000001</v>
      </c>
      <c r="O427" s="2">
        <v>1.026</v>
      </c>
      <c r="P427" s="2">
        <v>10951</v>
      </c>
      <c r="Q427" s="2">
        <v>12327</v>
      </c>
      <c r="R427" s="2">
        <v>48.39</v>
      </c>
      <c r="S427" s="2">
        <v>33.96</v>
      </c>
      <c r="T427" s="2">
        <v>11.78</v>
      </c>
      <c r="U427" s="2">
        <v>0</v>
      </c>
      <c r="V427" s="2">
        <v>94.13</v>
      </c>
      <c r="W427" s="2">
        <v>48.39</v>
      </c>
      <c r="X427" s="2">
        <v>33.96</v>
      </c>
      <c r="Y427" s="2">
        <v>11.78</v>
      </c>
      <c r="Z427" s="2">
        <v>0</v>
      </c>
      <c r="AA427" s="2">
        <v>94.13</v>
      </c>
      <c r="AB427" s="2">
        <v>529919</v>
      </c>
      <c r="AC427" s="2">
        <v>341943</v>
      </c>
      <c r="AD427" s="2">
        <v>122123</v>
      </c>
      <c r="AE427" s="2">
        <v>0</v>
      </c>
      <c r="AF427" s="2">
        <v>993985</v>
      </c>
      <c r="AG427" s="2">
        <v>0.81940000000000002</v>
      </c>
      <c r="AH427" s="2">
        <v>0.2</v>
      </c>
      <c r="AI427" s="2">
        <v>86843</v>
      </c>
      <c r="AJ427" s="2">
        <v>56038</v>
      </c>
      <c r="AK427" s="2">
        <v>20014</v>
      </c>
      <c r="AL427" s="2">
        <v>0</v>
      </c>
      <c r="AM427" s="2">
        <v>162895</v>
      </c>
      <c r="AN427" s="2">
        <v>0.81940000000000002</v>
      </c>
      <c r="AO427" s="2">
        <v>0.26939999999999997</v>
      </c>
      <c r="AP427" s="2">
        <v>0.65</v>
      </c>
      <c r="AQ427" s="2">
        <v>92794</v>
      </c>
      <c r="AR427" s="2">
        <v>59878</v>
      </c>
      <c r="AS427" s="2">
        <v>21385</v>
      </c>
      <c r="AT427" s="2">
        <v>0</v>
      </c>
      <c r="AU427" s="2">
        <v>174057</v>
      </c>
      <c r="AV427" s="2">
        <v>1330937</v>
      </c>
      <c r="AW427" s="2">
        <v>0</v>
      </c>
      <c r="AX427" s="2">
        <v>0</v>
      </c>
      <c r="AY427" s="2">
        <v>71794</v>
      </c>
      <c r="AZ427" s="2">
        <v>77695</v>
      </c>
      <c r="BA427" s="2">
        <v>0</v>
      </c>
      <c r="BB427" s="2">
        <v>0</v>
      </c>
      <c r="BC427" s="2">
        <v>0</v>
      </c>
      <c r="BD427" s="2">
        <v>2813</v>
      </c>
      <c r="BE427" s="2">
        <v>3044</v>
      </c>
      <c r="BF427" s="2">
        <v>3.13</v>
      </c>
      <c r="BG427" s="2">
        <v>9528</v>
      </c>
      <c r="BH427" s="2">
        <v>87223</v>
      </c>
      <c r="BI427" s="2">
        <v>1418160</v>
      </c>
      <c r="BJ427" s="2">
        <v>0</v>
      </c>
      <c r="BK427" s="2">
        <v>1418160</v>
      </c>
      <c r="BL427" s="2">
        <v>1146098</v>
      </c>
      <c r="BM427" s="2">
        <v>272062</v>
      </c>
      <c r="BN427" s="2">
        <v>18826</v>
      </c>
      <c r="BO427" s="2">
        <v>253236</v>
      </c>
      <c r="BP427" s="2">
        <v>5558.65</v>
      </c>
      <c r="BQ427" s="2">
        <v>94.13</v>
      </c>
      <c r="BR427" s="2">
        <v>523236</v>
      </c>
      <c r="BS427" s="2">
        <v>120575</v>
      </c>
      <c r="BT427" s="2">
        <v>0</v>
      </c>
      <c r="BU427" s="2">
        <v>1146098</v>
      </c>
      <c r="BV427" s="2">
        <v>18826</v>
      </c>
      <c r="BW427" s="2">
        <v>0</v>
      </c>
      <c r="BX427" s="2">
        <v>319836</v>
      </c>
      <c r="BY427" s="2">
        <v>319836</v>
      </c>
      <c r="BZ427" s="2">
        <v>66600</v>
      </c>
      <c r="CA427" s="2">
        <v>319836</v>
      </c>
      <c r="CB427" s="2" t="b">
        <v>1</v>
      </c>
      <c r="CC427" s="2">
        <v>0</v>
      </c>
      <c r="CD427" s="2">
        <v>14663.28</v>
      </c>
      <c r="CE427" s="2">
        <v>13482.29</v>
      </c>
      <c r="CF427" s="2">
        <v>13881.31</v>
      </c>
      <c r="CG427" s="2">
        <v>16505.73</v>
      </c>
      <c r="CH427" s="4">
        <v>45327.530486111114</v>
      </c>
      <c r="CI427" s="4">
        <v>73415</v>
      </c>
    </row>
    <row r="428" spans="1:87" x14ac:dyDescent="0.35">
      <c r="A428" s="5">
        <v>14055</v>
      </c>
      <c r="B428" s="3" t="s">
        <v>860</v>
      </c>
      <c r="C428" s="3" t="s">
        <v>877</v>
      </c>
      <c r="D428" s="2" t="s">
        <v>878</v>
      </c>
      <c r="E428" s="2">
        <v>9166</v>
      </c>
      <c r="F428" s="2">
        <v>9304</v>
      </c>
      <c r="G428" s="2">
        <v>9580</v>
      </c>
      <c r="H428" s="2">
        <v>11102</v>
      </c>
      <c r="I428" s="2">
        <v>1.0822000000000001</v>
      </c>
      <c r="J428" s="2">
        <v>9919</v>
      </c>
      <c r="K428" s="2">
        <v>10069</v>
      </c>
      <c r="L428" s="2">
        <v>10367</v>
      </c>
      <c r="M428" s="2">
        <v>12015</v>
      </c>
      <c r="N428" s="2">
        <v>1.1040000000000001</v>
      </c>
      <c r="O428" s="2">
        <v>1.026</v>
      </c>
      <c r="P428" s="2">
        <v>10951</v>
      </c>
      <c r="Q428" s="2">
        <v>12327</v>
      </c>
      <c r="R428" s="2">
        <v>239.03</v>
      </c>
      <c r="S428" s="2">
        <v>164.18</v>
      </c>
      <c r="T428" s="2">
        <v>107.75</v>
      </c>
      <c r="U428" s="2">
        <v>0</v>
      </c>
      <c r="V428" s="2">
        <v>510.96</v>
      </c>
      <c r="W428" s="2">
        <v>239.03</v>
      </c>
      <c r="X428" s="2">
        <v>164.18</v>
      </c>
      <c r="Y428" s="2">
        <v>107.75</v>
      </c>
      <c r="Z428" s="2">
        <v>0</v>
      </c>
      <c r="AA428" s="2">
        <v>510.96</v>
      </c>
      <c r="AB428" s="2">
        <v>2617618</v>
      </c>
      <c r="AC428" s="2">
        <v>1653128</v>
      </c>
      <c r="AD428" s="2">
        <v>1117044</v>
      </c>
      <c r="AE428" s="2">
        <v>0</v>
      </c>
      <c r="AF428" s="2">
        <v>5387790</v>
      </c>
      <c r="AG428" s="2">
        <v>0.53120000000000001</v>
      </c>
      <c r="AH428" s="2">
        <v>0.2</v>
      </c>
      <c r="AI428" s="2">
        <v>278096</v>
      </c>
      <c r="AJ428" s="2">
        <v>175628</v>
      </c>
      <c r="AK428" s="2">
        <v>118675</v>
      </c>
      <c r="AL428" s="2">
        <v>0</v>
      </c>
      <c r="AM428" s="2">
        <v>572399</v>
      </c>
      <c r="AN428" s="2">
        <v>0.53120000000000001</v>
      </c>
      <c r="AO428" s="2">
        <v>0</v>
      </c>
      <c r="AP428" s="2">
        <v>0.65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5960189</v>
      </c>
      <c r="AW428" s="2">
        <v>0</v>
      </c>
      <c r="AX428" s="2">
        <v>41708</v>
      </c>
      <c r="AY428" s="2">
        <v>153473</v>
      </c>
      <c r="AZ428" s="2">
        <v>166088</v>
      </c>
      <c r="BA428" s="2">
        <v>0</v>
      </c>
      <c r="BB428" s="2">
        <v>0</v>
      </c>
      <c r="BC428" s="2">
        <v>0</v>
      </c>
      <c r="BD428" s="2">
        <v>2813</v>
      </c>
      <c r="BE428" s="2">
        <v>3044</v>
      </c>
      <c r="BF428" s="2">
        <v>11.15</v>
      </c>
      <c r="BG428" s="2">
        <v>33941</v>
      </c>
      <c r="BH428" s="2">
        <v>241737</v>
      </c>
      <c r="BI428" s="2">
        <v>6201926</v>
      </c>
      <c r="BJ428" s="2">
        <v>0</v>
      </c>
      <c r="BK428" s="2">
        <v>6201926</v>
      </c>
      <c r="BL428" s="2">
        <v>5386338</v>
      </c>
      <c r="BM428" s="2">
        <v>815588</v>
      </c>
      <c r="BN428" s="2">
        <v>102192</v>
      </c>
      <c r="BO428" s="2">
        <v>713396</v>
      </c>
      <c r="BP428" s="2">
        <v>5106.3100000000004</v>
      </c>
      <c r="BQ428" s="2">
        <v>510.96</v>
      </c>
      <c r="BR428" s="2">
        <v>2609120</v>
      </c>
      <c r="BS428" s="2">
        <v>0</v>
      </c>
      <c r="BT428" s="2">
        <v>0</v>
      </c>
      <c r="BU428" s="2">
        <v>5386338</v>
      </c>
      <c r="BV428" s="2">
        <v>102192</v>
      </c>
      <c r="BW428" s="2">
        <v>0</v>
      </c>
      <c r="BX428" s="2">
        <v>1048709</v>
      </c>
      <c r="BY428" s="2">
        <v>1048709</v>
      </c>
      <c r="BZ428" s="2">
        <v>335313</v>
      </c>
      <c r="CA428" s="2">
        <v>1048709</v>
      </c>
      <c r="CB428" s="2" t="b">
        <v>1</v>
      </c>
      <c r="CC428" s="2">
        <v>0</v>
      </c>
      <c r="CD428" s="2">
        <v>12114.43</v>
      </c>
      <c r="CE428" s="2">
        <v>11138.73</v>
      </c>
      <c r="CF428" s="2">
        <v>11468.39</v>
      </c>
      <c r="CG428" s="2">
        <v>13636.62</v>
      </c>
      <c r="CH428" s="4">
        <v>45327.530312499999</v>
      </c>
      <c r="CI428" s="4">
        <v>73415</v>
      </c>
    </row>
    <row r="429" spans="1:87" x14ac:dyDescent="0.35">
      <c r="A429" s="5">
        <v>356</v>
      </c>
      <c r="B429" s="3" t="s">
        <v>879</v>
      </c>
      <c r="C429" s="3" t="s">
        <v>880</v>
      </c>
      <c r="D429" s="2" t="s">
        <v>881</v>
      </c>
      <c r="E429" s="2">
        <v>9166</v>
      </c>
      <c r="F429" s="2">
        <v>9304</v>
      </c>
      <c r="G429" s="2">
        <v>9580</v>
      </c>
      <c r="H429" s="2">
        <v>11102</v>
      </c>
      <c r="I429" s="2">
        <v>1.0822000000000001</v>
      </c>
      <c r="J429" s="2">
        <v>9919</v>
      </c>
      <c r="K429" s="2">
        <v>10069</v>
      </c>
      <c r="L429" s="2">
        <v>10367</v>
      </c>
      <c r="M429" s="2">
        <v>12015</v>
      </c>
      <c r="N429" s="2">
        <v>1.1040000000000001</v>
      </c>
      <c r="O429" s="2">
        <v>1.026</v>
      </c>
      <c r="P429" s="2">
        <v>10951</v>
      </c>
      <c r="Q429" s="2">
        <v>12327</v>
      </c>
      <c r="R429" s="2">
        <v>1223.8599999999999</v>
      </c>
      <c r="S429" s="2">
        <v>973.89</v>
      </c>
      <c r="T429" s="2">
        <v>755.29</v>
      </c>
      <c r="U429" s="2">
        <v>0</v>
      </c>
      <c r="V429" s="2">
        <v>2953.04</v>
      </c>
      <c r="W429" s="2">
        <v>1223.8599999999999</v>
      </c>
      <c r="X429" s="2">
        <v>973.89</v>
      </c>
      <c r="Y429" s="2">
        <v>755.29</v>
      </c>
      <c r="Z429" s="2">
        <v>0</v>
      </c>
      <c r="AA429" s="2">
        <v>2953.04</v>
      </c>
      <c r="AB429" s="2">
        <v>13402491</v>
      </c>
      <c r="AC429" s="2">
        <v>9806098</v>
      </c>
      <c r="AD429" s="2">
        <v>7830091</v>
      </c>
      <c r="AE429" s="2">
        <v>0</v>
      </c>
      <c r="AF429" s="2">
        <v>31038680</v>
      </c>
      <c r="AG429" s="2">
        <v>0.56920000000000004</v>
      </c>
      <c r="AH429" s="2">
        <v>0.2</v>
      </c>
      <c r="AI429" s="2">
        <v>1525740</v>
      </c>
      <c r="AJ429" s="2">
        <v>1116326</v>
      </c>
      <c r="AK429" s="2">
        <v>891378</v>
      </c>
      <c r="AL429" s="2">
        <v>0</v>
      </c>
      <c r="AM429" s="2">
        <v>3533444</v>
      </c>
      <c r="AN429" s="2">
        <v>0.56920000000000004</v>
      </c>
      <c r="AO429" s="2">
        <v>1.9199999999999998E-2</v>
      </c>
      <c r="AP429" s="2">
        <v>0.65</v>
      </c>
      <c r="AQ429" s="2">
        <v>167263</v>
      </c>
      <c r="AR429" s="2">
        <v>122380</v>
      </c>
      <c r="AS429" s="2">
        <v>97720</v>
      </c>
      <c r="AT429" s="2">
        <v>0</v>
      </c>
      <c r="AU429" s="2">
        <v>387363</v>
      </c>
      <c r="AV429" s="2">
        <v>34959487</v>
      </c>
      <c r="AW429" s="2">
        <v>0</v>
      </c>
      <c r="AX429" s="2">
        <v>192128</v>
      </c>
      <c r="AY429" s="2">
        <v>104557</v>
      </c>
      <c r="AZ429" s="2">
        <v>113152</v>
      </c>
      <c r="BA429" s="2">
        <v>0</v>
      </c>
      <c r="BB429" s="2">
        <v>0</v>
      </c>
      <c r="BC429" s="2">
        <v>0</v>
      </c>
      <c r="BD429" s="2">
        <v>2813</v>
      </c>
      <c r="BE429" s="2">
        <v>3044</v>
      </c>
      <c r="BF429" s="2">
        <v>138.65</v>
      </c>
      <c r="BG429" s="2">
        <v>422051</v>
      </c>
      <c r="BH429" s="2">
        <v>727331</v>
      </c>
      <c r="BI429" s="2">
        <v>35686818</v>
      </c>
      <c r="BJ429" s="2">
        <v>0</v>
      </c>
      <c r="BK429" s="2">
        <v>35686818</v>
      </c>
      <c r="BL429" s="2">
        <v>15060719</v>
      </c>
      <c r="BM429" s="2">
        <v>20626099</v>
      </c>
      <c r="BN429" s="2">
        <v>4893327</v>
      </c>
      <c r="BO429" s="2">
        <v>15732772</v>
      </c>
      <c r="BP429" s="2">
        <v>5052.4799999999996</v>
      </c>
      <c r="BQ429" s="2">
        <v>2953.04</v>
      </c>
      <c r="BR429" s="2">
        <v>14920176</v>
      </c>
      <c r="BS429" s="2">
        <v>0</v>
      </c>
      <c r="BT429" s="2">
        <v>0</v>
      </c>
      <c r="BU429" s="2">
        <v>15060719</v>
      </c>
      <c r="BV429" s="2">
        <v>4893327</v>
      </c>
      <c r="BW429" s="2">
        <v>0</v>
      </c>
      <c r="BX429" s="2">
        <v>2154293</v>
      </c>
      <c r="BY429" s="2">
        <v>2154293</v>
      </c>
      <c r="BZ429" s="2">
        <v>0</v>
      </c>
      <c r="CA429" s="2">
        <v>15732772</v>
      </c>
      <c r="CB429" s="2" t="b">
        <v>0</v>
      </c>
      <c r="CC429" s="2">
        <v>0</v>
      </c>
      <c r="CD429" s="2">
        <v>12334.33</v>
      </c>
      <c r="CE429" s="2">
        <v>11340.92</v>
      </c>
      <c r="CF429" s="2">
        <v>11676.56</v>
      </c>
      <c r="CG429" s="2">
        <v>13884.15</v>
      </c>
      <c r="CH429" s="4">
        <v>45327.53019675926</v>
      </c>
      <c r="CI429" s="4">
        <v>73415</v>
      </c>
    </row>
    <row r="430" spans="1:87" x14ac:dyDescent="0.35">
      <c r="A430" s="5">
        <v>499</v>
      </c>
      <c r="B430" s="3" t="s">
        <v>879</v>
      </c>
      <c r="C430" s="3" t="s">
        <v>882</v>
      </c>
      <c r="D430" s="2" t="s">
        <v>883</v>
      </c>
      <c r="E430" s="2">
        <v>9166</v>
      </c>
      <c r="F430" s="2">
        <v>9304</v>
      </c>
      <c r="G430" s="2">
        <v>9580</v>
      </c>
      <c r="H430" s="2">
        <v>11102</v>
      </c>
      <c r="I430" s="2">
        <v>1.0822000000000001</v>
      </c>
      <c r="J430" s="2">
        <v>9919</v>
      </c>
      <c r="K430" s="2">
        <v>10069</v>
      </c>
      <c r="L430" s="2">
        <v>10367</v>
      </c>
      <c r="M430" s="2">
        <v>12015</v>
      </c>
      <c r="N430" s="2">
        <v>1.1040000000000001</v>
      </c>
      <c r="O430" s="2">
        <v>1.026</v>
      </c>
      <c r="P430" s="2">
        <v>10951</v>
      </c>
      <c r="Q430" s="2">
        <v>12327</v>
      </c>
      <c r="R430" s="2">
        <v>8003.96</v>
      </c>
      <c r="S430" s="2">
        <v>6229.82</v>
      </c>
      <c r="T430" s="2">
        <v>0</v>
      </c>
      <c r="U430" s="2">
        <v>0</v>
      </c>
      <c r="V430" s="2">
        <v>14233.78</v>
      </c>
      <c r="W430" s="2">
        <v>8003.96</v>
      </c>
      <c r="X430" s="2">
        <v>6229.82</v>
      </c>
      <c r="Y430" s="2">
        <v>0</v>
      </c>
      <c r="Z430" s="2">
        <v>0</v>
      </c>
      <c r="AA430" s="2">
        <v>14233.78</v>
      </c>
      <c r="AB430" s="2">
        <v>87651366</v>
      </c>
      <c r="AC430" s="2">
        <v>62728058</v>
      </c>
      <c r="AD430" s="2">
        <v>0</v>
      </c>
      <c r="AE430" s="2">
        <v>0</v>
      </c>
      <c r="AF430" s="2">
        <v>150379424</v>
      </c>
      <c r="AG430" s="2">
        <v>0.89039999999999997</v>
      </c>
      <c r="AH430" s="2">
        <v>0.2</v>
      </c>
      <c r="AI430" s="2">
        <v>15608955</v>
      </c>
      <c r="AJ430" s="2">
        <v>11170612</v>
      </c>
      <c r="AK430" s="2">
        <v>0</v>
      </c>
      <c r="AL430" s="2">
        <v>0</v>
      </c>
      <c r="AM430" s="2">
        <v>26779567</v>
      </c>
      <c r="AN430" s="2">
        <v>0.89039999999999997</v>
      </c>
      <c r="AO430" s="2">
        <v>0.34039999999999998</v>
      </c>
      <c r="AP430" s="2">
        <v>0.65</v>
      </c>
      <c r="AQ430" s="2">
        <v>19393741</v>
      </c>
      <c r="AR430" s="2">
        <v>13879210</v>
      </c>
      <c r="AS430" s="2">
        <v>0</v>
      </c>
      <c r="AT430" s="2">
        <v>0</v>
      </c>
      <c r="AU430" s="2">
        <v>33272951</v>
      </c>
      <c r="AV430" s="2">
        <v>210431942</v>
      </c>
      <c r="AW430" s="2">
        <v>0</v>
      </c>
      <c r="AX430" s="2">
        <v>1021867</v>
      </c>
      <c r="AY430" s="2">
        <v>1013886</v>
      </c>
      <c r="AZ430" s="2">
        <v>1097227</v>
      </c>
      <c r="BA430" s="2">
        <v>0</v>
      </c>
      <c r="BB430" s="2">
        <v>0</v>
      </c>
      <c r="BC430" s="2">
        <v>0</v>
      </c>
      <c r="BD430" s="2">
        <v>2813</v>
      </c>
      <c r="BE430" s="2">
        <v>3044</v>
      </c>
      <c r="BF430" s="2">
        <v>706.97</v>
      </c>
      <c r="BG430" s="2">
        <v>2152017</v>
      </c>
      <c r="BH430" s="2">
        <v>4271111</v>
      </c>
      <c r="BI430" s="2">
        <v>214703053</v>
      </c>
      <c r="BJ430" s="2">
        <v>0</v>
      </c>
      <c r="BK430" s="2">
        <v>214703053</v>
      </c>
      <c r="BL430" s="2">
        <v>103455617</v>
      </c>
      <c r="BM430" s="2">
        <v>111247436</v>
      </c>
      <c r="BN430" s="2">
        <v>2846756</v>
      </c>
      <c r="BO430" s="2">
        <v>108400680</v>
      </c>
      <c r="BP430" s="2">
        <v>5047.6899999999996</v>
      </c>
      <c r="BQ430" s="2">
        <v>14233.78</v>
      </c>
      <c r="BR430" s="2">
        <v>71847709</v>
      </c>
      <c r="BS430" s="2">
        <v>0</v>
      </c>
      <c r="BT430" s="2">
        <v>0</v>
      </c>
      <c r="BU430" s="2">
        <v>103455617</v>
      </c>
      <c r="BV430" s="2">
        <v>2846756</v>
      </c>
      <c r="BW430" s="2">
        <v>0</v>
      </c>
      <c r="BX430" s="2">
        <v>19793523</v>
      </c>
      <c r="BY430" s="2">
        <v>19793523</v>
      </c>
      <c r="BZ430" s="2">
        <v>0</v>
      </c>
      <c r="CA430" s="2">
        <v>108400680</v>
      </c>
      <c r="CB430" s="2" t="b">
        <v>0</v>
      </c>
      <c r="CC430" s="2">
        <v>0</v>
      </c>
      <c r="CD430" s="2">
        <v>15324.17</v>
      </c>
      <c r="CE430" s="2">
        <v>14089.95</v>
      </c>
      <c r="CF430" s="2">
        <v>14506.96</v>
      </c>
      <c r="CG430" s="2">
        <v>17249.66</v>
      </c>
      <c r="CH430" s="4">
        <v>45327.529861111114</v>
      </c>
      <c r="CI430" s="4">
        <v>73415</v>
      </c>
    </row>
    <row r="431" spans="1:87" x14ac:dyDescent="0.35">
      <c r="A431" s="5">
        <v>500</v>
      </c>
      <c r="B431" s="3" t="s">
        <v>879</v>
      </c>
      <c r="C431" s="3" t="s">
        <v>884</v>
      </c>
      <c r="D431" s="2" t="s">
        <v>885</v>
      </c>
      <c r="E431" s="2">
        <v>9166</v>
      </c>
      <c r="F431" s="2">
        <v>9304</v>
      </c>
      <c r="G431" s="2">
        <v>9580</v>
      </c>
      <c r="H431" s="2">
        <v>11102</v>
      </c>
      <c r="I431" s="2">
        <v>1.0822000000000001</v>
      </c>
      <c r="J431" s="2">
        <v>9919</v>
      </c>
      <c r="K431" s="2">
        <v>10069</v>
      </c>
      <c r="L431" s="2">
        <v>10367</v>
      </c>
      <c r="M431" s="2">
        <v>12015</v>
      </c>
      <c r="N431" s="2">
        <v>1.1040000000000001</v>
      </c>
      <c r="O431" s="2">
        <v>1.026</v>
      </c>
      <c r="P431" s="2">
        <v>10951</v>
      </c>
      <c r="Q431" s="2">
        <v>12327</v>
      </c>
      <c r="R431" s="2">
        <v>0</v>
      </c>
      <c r="S431" s="2">
        <v>0</v>
      </c>
      <c r="T431" s="2">
        <v>8616.3700000000008</v>
      </c>
      <c r="U431" s="2">
        <v>19061.45</v>
      </c>
      <c r="V431" s="2">
        <v>27677.82</v>
      </c>
      <c r="W431" s="2">
        <v>0</v>
      </c>
      <c r="X431" s="2">
        <v>0</v>
      </c>
      <c r="Y431" s="2">
        <v>8616.3700000000008</v>
      </c>
      <c r="Z431" s="2">
        <v>19061.45</v>
      </c>
      <c r="AA431" s="2">
        <v>27677.82</v>
      </c>
      <c r="AB431" s="2">
        <v>0</v>
      </c>
      <c r="AC431" s="2">
        <v>0</v>
      </c>
      <c r="AD431" s="2">
        <v>89325908</v>
      </c>
      <c r="AE431" s="2">
        <v>234970494</v>
      </c>
      <c r="AF431" s="2">
        <v>324296402</v>
      </c>
      <c r="AG431" s="2">
        <v>0.7883</v>
      </c>
      <c r="AH431" s="2">
        <v>0.2</v>
      </c>
      <c r="AI431" s="2">
        <v>0</v>
      </c>
      <c r="AJ431" s="2">
        <v>0</v>
      </c>
      <c r="AK431" s="2">
        <v>14083123</v>
      </c>
      <c r="AL431" s="2">
        <v>37045448</v>
      </c>
      <c r="AM431" s="2">
        <v>51128571</v>
      </c>
      <c r="AN431" s="2">
        <v>0.7883</v>
      </c>
      <c r="AO431" s="2">
        <v>0.23830000000000001</v>
      </c>
      <c r="AP431" s="2">
        <v>0.65</v>
      </c>
      <c r="AQ431" s="2">
        <v>0</v>
      </c>
      <c r="AR431" s="2">
        <v>0</v>
      </c>
      <c r="AS431" s="2">
        <v>13836136</v>
      </c>
      <c r="AT431" s="2">
        <v>36395755</v>
      </c>
      <c r="AU431" s="2">
        <v>50231891</v>
      </c>
      <c r="AV431" s="2">
        <v>425656864</v>
      </c>
      <c r="AW431" s="2">
        <v>0</v>
      </c>
      <c r="AX431" s="2">
        <v>1535043</v>
      </c>
      <c r="AY431" s="2">
        <v>723502</v>
      </c>
      <c r="AZ431" s="2">
        <v>782974</v>
      </c>
      <c r="BA431" s="2">
        <v>0</v>
      </c>
      <c r="BB431" s="2">
        <v>0</v>
      </c>
      <c r="BC431" s="2">
        <v>0</v>
      </c>
      <c r="BD431" s="2">
        <v>2813</v>
      </c>
      <c r="BE431" s="2">
        <v>3044</v>
      </c>
      <c r="BF431" s="2">
        <v>0</v>
      </c>
      <c r="BG431" s="2">
        <v>0</v>
      </c>
      <c r="BH431" s="2">
        <v>2318017</v>
      </c>
      <c r="BI431" s="2">
        <v>427974881</v>
      </c>
      <c r="BJ431" s="2">
        <v>0</v>
      </c>
      <c r="BK431" s="2">
        <v>427974881</v>
      </c>
      <c r="BL431" s="2">
        <v>136426507</v>
      </c>
      <c r="BM431" s="2">
        <v>291548374</v>
      </c>
      <c r="BN431" s="2">
        <v>90293034</v>
      </c>
      <c r="BO431" s="2">
        <v>201255340</v>
      </c>
      <c r="BP431" s="2">
        <v>6124.92</v>
      </c>
      <c r="BQ431" s="2">
        <v>27677.82</v>
      </c>
      <c r="BR431" s="2">
        <v>169524433</v>
      </c>
      <c r="BS431" s="2">
        <v>0</v>
      </c>
      <c r="BT431" s="2">
        <v>0</v>
      </c>
      <c r="BU431" s="2">
        <v>136426507</v>
      </c>
      <c r="BV431" s="2">
        <v>90293034</v>
      </c>
      <c r="BW431" s="2">
        <v>0</v>
      </c>
      <c r="BX431" s="2">
        <v>33604366</v>
      </c>
      <c r="BY431" s="2">
        <v>33604366</v>
      </c>
      <c r="BZ431" s="2">
        <v>0</v>
      </c>
      <c r="CA431" s="2">
        <v>201255340</v>
      </c>
      <c r="CB431" s="2" t="b">
        <v>0</v>
      </c>
      <c r="CC431" s="2">
        <v>0</v>
      </c>
      <c r="CD431" s="2">
        <v>14373.79</v>
      </c>
      <c r="CE431" s="2">
        <v>13216.12</v>
      </c>
      <c r="CF431" s="2">
        <v>13607.26</v>
      </c>
      <c r="CG431" s="2">
        <v>16179.87</v>
      </c>
      <c r="CH431" s="4">
        <v>45327.529861111114</v>
      </c>
      <c r="CI431" s="4">
        <v>73415</v>
      </c>
    </row>
    <row r="432" spans="1:87" x14ac:dyDescent="0.35">
      <c r="A432" s="5">
        <v>501</v>
      </c>
      <c r="B432" s="3" t="s">
        <v>879</v>
      </c>
      <c r="C432" s="3" t="s">
        <v>886</v>
      </c>
      <c r="D432" s="2" t="s">
        <v>887</v>
      </c>
      <c r="E432" s="2">
        <v>9166</v>
      </c>
      <c r="F432" s="2">
        <v>9304</v>
      </c>
      <c r="G432" s="2">
        <v>9580</v>
      </c>
      <c r="H432" s="2">
        <v>11102</v>
      </c>
      <c r="I432" s="2">
        <v>1.0822000000000001</v>
      </c>
      <c r="J432" s="2">
        <v>9919</v>
      </c>
      <c r="K432" s="2">
        <v>10069</v>
      </c>
      <c r="L432" s="2">
        <v>10367</v>
      </c>
      <c r="M432" s="2">
        <v>12015</v>
      </c>
      <c r="N432" s="2">
        <v>1.1040000000000001</v>
      </c>
      <c r="O432" s="2">
        <v>1.026</v>
      </c>
      <c r="P432" s="2">
        <v>10951</v>
      </c>
      <c r="Q432" s="2">
        <v>12327</v>
      </c>
      <c r="R432" s="2">
        <v>1817.53</v>
      </c>
      <c r="S432" s="2">
        <v>1413.7</v>
      </c>
      <c r="T432" s="2">
        <v>908.37</v>
      </c>
      <c r="U432" s="2">
        <v>1772.38</v>
      </c>
      <c r="V432" s="2">
        <v>5911.98</v>
      </c>
      <c r="W432" s="2">
        <v>1817.53</v>
      </c>
      <c r="X432" s="2">
        <v>1413.7</v>
      </c>
      <c r="Y432" s="2">
        <v>908.37</v>
      </c>
      <c r="Z432" s="2">
        <v>1772.38</v>
      </c>
      <c r="AA432" s="2">
        <v>5911.98</v>
      </c>
      <c r="AB432" s="2">
        <v>19903771</v>
      </c>
      <c r="AC432" s="2">
        <v>14234545</v>
      </c>
      <c r="AD432" s="2">
        <v>9417072</v>
      </c>
      <c r="AE432" s="2">
        <v>21848128</v>
      </c>
      <c r="AF432" s="2">
        <v>65403516</v>
      </c>
      <c r="AG432" s="2">
        <v>0.28129999999999999</v>
      </c>
      <c r="AH432" s="2">
        <v>0.2</v>
      </c>
      <c r="AI432" s="2">
        <v>1119786</v>
      </c>
      <c r="AJ432" s="2">
        <v>800836</v>
      </c>
      <c r="AK432" s="2">
        <v>529804</v>
      </c>
      <c r="AL432" s="2">
        <v>1229176</v>
      </c>
      <c r="AM432" s="2">
        <v>3679602</v>
      </c>
      <c r="AN432" s="2">
        <v>0.28129999999999999</v>
      </c>
      <c r="AO432" s="2">
        <v>0</v>
      </c>
      <c r="AP432" s="2">
        <v>0.65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69083118</v>
      </c>
      <c r="AW432" s="2">
        <v>0</v>
      </c>
      <c r="AX432" s="2">
        <v>361035</v>
      </c>
      <c r="AY432" s="2">
        <v>365868</v>
      </c>
      <c r="AZ432" s="2">
        <v>395942</v>
      </c>
      <c r="BA432" s="2">
        <v>0</v>
      </c>
      <c r="BB432" s="2">
        <v>0</v>
      </c>
      <c r="BC432" s="2">
        <v>0</v>
      </c>
      <c r="BD432" s="2">
        <v>2813</v>
      </c>
      <c r="BE432" s="2">
        <v>3044</v>
      </c>
      <c r="BF432" s="2">
        <v>154.93</v>
      </c>
      <c r="BG432" s="2">
        <v>471607</v>
      </c>
      <c r="BH432" s="2">
        <v>1228584</v>
      </c>
      <c r="BI432" s="2">
        <v>70311702</v>
      </c>
      <c r="BJ432" s="2">
        <v>0</v>
      </c>
      <c r="BK432" s="2">
        <v>70311702</v>
      </c>
      <c r="BL432" s="2">
        <v>48151329</v>
      </c>
      <c r="BM432" s="2">
        <v>22160373</v>
      </c>
      <c r="BN432" s="2">
        <v>1182396</v>
      </c>
      <c r="BO432" s="2">
        <v>20977977</v>
      </c>
      <c r="BP432" s="2">
        <v>5268.39</v>
      </c>
      <c r="BQ432" s="2">
        <v>5911.98</v>
      </c>
      <c r="BR432" s="2">
        <v>31146616</v>
      </c>
      <c r="BS432" s="2">
        <v>0</v>
      </c>
      <c r="BT432" s="2">
        <v>0</v>
      </c>
      <c r="BU432" s="2">
        <v>48151329</v>
      </c>
      <c r="BV432" s="2">
        <v>1182396</v>
      </c>
      <c r="BW432" s="2">
        <v>0</v>
      </c>
      <c r="BX432" s="2">
        <v>5050024</v>
      </c>
      <c r="BY432" s="2">
        <v>5050024</v>
      </c>
      <c r="BZ432" s="2">
        <v>0</v>
      </c>
      <c r="CA432" s="2">
        <v>20977977</v>
      </c>
      <c r="CB432" s="2" t="b">
        <v>0</v>
      </c>
      <c r="CC432" s="2">
        <v>0</v>
      </c>
      <c r="CD432" s="2">
        <v>11567.1</v>
      </c>
      <c r="CE432" s="2">
        <v>10635.48</v>
      </c>
      <c r="CF432" s="2">
        <v>10950.25</v>
      </c>
      <c r="CG432" s="2">
        <v>13020.52</v>
      </c>
      <c r="CH432" s="4">
        <v>45327.529907407406</v>
      </c>
      <c r="CI432" s="4">
        <v>73415</v>
      </c>
    </row>
    <row r="433" spans="1:87" x14ac:dyDescent="0.35">
      <c r="A433" s="5">
        <v>502</v>
      </c>
      <c r="B433" s="3" t="s">
        <v>879</v>
      </c>
      <c r="C433" s="3" t="s">
        <v>888</v>
      </c>
      <c r="D433" s="2" t="s">
        <v>889</v>
      </c>
      <c r="E433" s="2">
        <v>9166</v>
      </c>
      <c r="F433" s="2">
        <v>9304</v>
      </c>
      <c r="G433" s="2">
        <v>9580</v>
      </c>
      <c r="H433" s="2">
        <v>11102</v>
      </c>
      <c r="I433" s="2">
        <v>1.0822000000000001</v>
      </c>
      <c r="J433" s="2">
        <v>9919</v>
      </c>
      <c r="K433" s="2">
        <v>10069</v>
      </c>
      <c r="L433" s="2">
        <v>10367</v>
      </c>
      <c r="M433" s="2">
        <v>12015</v>
      </c>
      <c r="N433" s="2">
        <v>1.1040000000000001</v>
      </c>
      <c r="O433" s="2">
        <v>1.026</v>
      </c>
      <c r="P433" s="2">
        <v>10951</v>
      </c>
      <c r="Q433" s="2">
        <v>12327</v>
      </c>
      <c r="R433" s="2">
        <v>1718.58</v>
      </c>
      <c r="S433" s="2">
        <v>1286.6199999999999</v>
      </c>
      <c r="T433" s="2">
        <v>904.92</v>
      </c>
      <c r="U433" s="2">
        <v>0</v>
      </c>
      <c r="V433" s="2">
        <v>3910.12</v>
      </c>
      <c r="W433" s="2">
        <v>1718.58</v>
      </c>
      <c r="X433" s="2">
        <v>1286.6199999999999</v>
      </c>
      <c r="Y433" s="2">
        <v>904.92</v>
      </c>
      <c r="Z433" s="2">
        <v>0</v>
      </c>
      <c r="AA433" s="2">
        <v>3910.12</v>
      </c>
      <c r="AB433" s="2">
        <v>18820170</v>
      </c>
      <c r="AC433" s="2">
        <v>12954977</v>
      </c>
      <c r="AD433" s="2">
        <v>9381306</v>
      </c>
      <c r="AE433" s="2">
        <v>0</v>
      </c>
      <c r="AF433" s="2">
        <v>41156453</v>
      </c>
      <c r="AG433" s="2">
        <v>0.82350000000000001</v>
      </c>
      <c r="AH433" s="2">
        <v>0.2</v>
      </c>
      <c r="AI433" s="2">
        <v>3099682</v>
      </c>
      <c r="AJ433" s="2">
        <v>2133685</v>
      </c>
      <c r="AK433" s="2">
        <v>1545101</v>
      </c>
      <c r="AL433" s="2">
        <v>0</v>
      </c>
      <c r="AM433" s="2">
        <v>6778468</v>
      </c>
      <c r="AN433" s="2">
        <v>0.82350000000000001</v>
      </c>
      <c r="AO433" s="2">
        <v>0.27350000000000002</v>
      </c>
      <c r="AP433" s="2">
        <v>0.65</v>
      </c>
      <c r="AQ433" s="2">
        <v>3345756</v>
      </c>
      <c r="AR433" s="2">
        <v>2303071</v>
      </c>
      <c r="AS433" s="2">
        <v>1667762</v>
      </c>
      <c r="AT433" s="2">
        <v>0</v>
      </c>
      <c r="AU433" s="2">
        <v>7316589</v>
      </c>
      <c r="AV433" s="2">
        <v>55251510</v>
      </c>
      <c r="AW433" s="2">
        <v>0</v>
      </c>
      <c r="AX433" s="2">
        <v>315612</v>
      </c>
      <c r="AY433" s="2">
        <v>380790</v>
      </c>
      <c r="AZ433" s="2">
        <v>412091</v>
      </c>
      <c r="BA433" s="2">
        <v>0</v>
      </c>
      <c r="BB433" s="2">
        <v>0</v>
      </c>
      <c r="BC433" s="2">
        <v>0</v>
      </c>
      <c r="BD433" s="2">
        <v>2813</v>
      </c>
      <c r="BE433" s="2">
        <v>3044</v>
      </c>
      <c r="BF433" s="2">
        <v>148.74</v>
      </c>
      <c r="BG433" s="2">
        <v>452765</v>
      </c>
      <c r="BH433" s="2">
        <v>1180468</v>
      </c>
      <c r="BI433" s="2">
        <v>56431978</v>
      </c>
      <c r="BJ433" s="2">
        <v>0</v>
      </c>
      <c r="BK433" s="2">
        <v>56431978</v>
      </c>
      <c r="BL433" s="2">
        <v>24703229</v>
      </c>
      <c r="BM433" s="2">
        <v>31728749</v>
      </c>
      <c r="BN433" s="2">
        <v>1694421</v>
      </c>
      <c r="BO433" s="2">
        <v>30034328</v>
      </c>
      <c r="BP433" s="2">
        <v>5047.99</v>
      </c>
      <c r="BQ433" s="2">
        <v>3910.12</v>
      </c>
      <c r="BR433" s="2">
        <v>19738247</v>
      </c>
      <c r="BS433" s="2">
        <v>0</v>
      </c>
      <c r="BT433" s="2">
        <v>0</v>
      </c>
      <c r="BU433" s="2">
        <v>24703229</v>
      </c>
      <c r="BV433" s="2">
        <v>1694421</v>
      </c>
      <c r="BW433" s="2">
        <v>0</v>
      </c>
      <c r="BX433" s="2">
        <v>4907952</v>
      </c>
      <c r="BY433" s="2">
        <v>4907952</v>
      </c>
      <c r="BZ433" s="2">
        <v>0</v>
      </c>
      <c r="CA433" s="2">
        <v>30034328</v>
      </c>
      <c r="CB433" s="2" t="b">
        <v>0</v>
      </c>
      <c r="CC433" s="2">
        <v>0</v>
      </c>
      <c r="CD433" s="2">
        <v>14701.44</v>
      </c>
      <c r="CE433" s="2">
        <v>13517.38</v>
      </c>
      <c r="CF433" s="2">
        <v>13917.44</v>
      </c>
      <c r="CG433" s="2">
        <v>16548.689999999999</v>
      </c>
      <c r="CH433" s="4">
        <v>45327.529918981483</v>
      </c>
      <c r="CI433" s="4">
        <v>73415</v>
      </c>
    </row>
    <row r="434" spans="1:87" x14ac:dyDescent="0.35">
      <c r="A434" s="5">
        <v>503</v>
      </c>
      <c r="B434" s="3" t="s">
        <v>879</v>
      </c>
      <c r="C434" s="3" t="s">
        <v>890</v>
      </c>
      <c r="D434" s="2" t="s">
        <v>891</v>
      </c>
      <c r="E434" s="2">
        <v>9166</v>
      </c>
      <c r="F434" s="2">
        <v>9304</v>
      </c>
      <c r="G434" s="2">
        <v>9580</v>
      </c>
      <c r="H434" s="2">
        <v>11102</v>
      </c>
      <c r="I434" s="2">
        <v>1.0822000000000001</v>
      </c>
      <c r="J434" s="2">
        <v>9919</v>
      </c>
      <c r="K434" s="2">
        <v>10069</v>
      </c>
      <c r="L434" s="2">
        <v>10367</v>
      </c>
      <c r="M434" s="2">
        <v>12015</v>
      </c>
      <c r="N434" s="2">
        <v>1.1040000000000001</v>
      </c>
      <c r="O434" s="2">
        <v>1.026</v>
      </c>
      <c r="P434" s="2">
        <v>10951</v>
      </c>
      <c r="Q434" s="2">
        <v>12327</v>
      </c>
      <c r="R434" s="2">
        <v>11356.45</v>
      </c>
      <c r="S434" s="2">
        <v>9020.2099999999991</v>
      </c>
      <c r="T434" s="2">
        <v>6534.18</v>
      </c>
      <c r="U434" s="2">
        <v>14857.64</v>
      </c>
      <c r="V434" s="2">
        <v>41768.480000000003</v>
      </c>
      <c r="W434" s="2">
        <v>11356.45</v>
      </c>
      <c r="X434" s="2">
        <v>9020.2099999999991</v>
      </c>
      <c r="Y434" s="2">
        <v>6534.18</v>
      </c>
      <c r="Z434" s="2">
        <v>14857.64</v>
      </c>
      <c r="AA434" s="2">
        <v>41768.480000000003</v>
      </c>
      <c r="AB434" s="2">
        <v>124364484</v>
      </c>
      <c r="AC434" s="2">
        <v>90824494</v>
      </c>
      <c r="AD434" s="2">
        <v>67739844</v>
      </c>
      <c r="AE434" s="2">
        <v>183150128</v>
      </c>
      <c r="AF434" s="2">
        <v>466078950</v>
      </c>
      <c r="AG434" s="2">
        <v>0.32790000000000002</v>
      </c>
      <c r="AH434" s="2">
        <v>0.2</v>
      </c>
      <c r="AI434" s="2">
        <v>8155823</v>
      </c>
      <c r="AJ434" s="2">
        <v>5956270</v>
      </c>
      <c r="AK434" s="2">
        <v>4442379</v>
      </c>
      <c r="AL434" s="2">
        <v>12010985</v>
      </c>
      <c r="AM434" s="2">
        <v>30565457</v>
      </c>
      <c r="AN434" s="2">
        <v>0.32790000000000002</v>
      </c>
      <c r="AO434" s="2">
        <v>0</v>
      </c>
      <c r="AP434" s="2">
        <v>0.65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496644407</v>
      </c>
      <c r="AW434" s="2">
        <v>0</v>
      </c>
      <c r="AX434" s="2">
        <v>2060505</v>
      </c>
      <c r="AY434" s="2">
        <v>2522303</v>
      </c>
      <c r="AZ434" s="2">
        <v>2729636</v>
      </c>
      <c r="BA434" s="2">
        <v>0</v>
      </c>
      <c r="BB434" s="2">
        <v>0</v>
      </c>
      <c r="BC434" s="2">
        <v>0</v>
      </c>
      <c r="BD434" s="2">
        <v>2813</v>
      </c>
      <c r="BE434" s="2">
        <v>3044</v>
      </c>
      <c r="BF434" s="2">
        <v>758.42</v>
      </c>
      <c r="BG434" s="2">
        <v>2308630</v>
      </c>
      <c r="BH434" s="2">
        <v>7098771</v>
      </c>
      <c r="BI434" s="2">
        <v>503743178</v>
      </c>
      <c r="BJ434" s="2">
        <v>0</v>
      </c>
      <c r="BK434" s="2">
        <v>503743178</v>
      </c>
      <c r="BL434" s="2">
        <v>377530909</v>
      </c>
      <c r="BM434" s="2">
        <v>126212269</v>
      </c>
      <c r="BN434" s="2">
        <v>8353696</v>
      </c>
      <c r="BO434" s="2">
        <v>117858573</v>
      </c>
      <c r="BP434" s="2">
        <v>5287.23</v>
      </c>
      <c r="BQ434" s="2">
        <v>41768.480000000003</v>
      </c>
      <c r="BR434" s="2">
        <v>220839561</v>
      </c>
      <c r="BS434" s="2">
        <v>0</v>
      </c>
      <c r="BT434" s="2">
        <v>0</v>
      </c>
      <c r="BU434" s="2">
        <v>377530909</v>
      </c>
      <c r="BV434" s="2">
        <v>8353696</v>
      </c>
      <c r="BW434" s="2">
        <v>0</v>
      </c>
      <c r="BX434" s="2">
        <v>35308530</v>
      </c>
      <c r="BY434" s="2">
        <v>35308530</v>
      </c>
      <c r="BZ434" s="2">
        <v>0</v>
      </c>
      <c r="CA434" s="2">
        <v>117858573</v>
      </c>
      <c r="CB434" s="2" t="b">
        <v>0</v>
      </c>
      <c r="CC434" s="2">
        <v>0</v>
      </c>
      <c r="CD434" s="2">
        <v>11669.17</v>
      </c>
      <c r="CE434" s="2">
        <v>10729.33</v>
      </c>
      <c r="CF434" s="2">
        <v>11046.87</v>
      </c>
      <c r="CG434" s="2">
        <v>13135.4</v>
      </c>
      <c r="CH434" s="4">
        <v>45327.529942129629</v>
      </c>
      <c r="CI434" s="4">
        <v>73415</v>
      </c>
    </row>
    <row r="435" spans="1:87" x14ac:dyDescent="0.35">
      <c r="A435" s="5">
        <v>504</v>
      </c>
      <c r="B435" s="3" t="s">
        <v>879</v>
      </c>
      <c r="C435" s="3" t="s">
        <v>892</v>
      </c>
      <c r="D435" s="2" t="s">
        <v>893</v>
      </c>
      <c r="E435" s="2">
        <v>9166</v>
      </c>
      <c r="F435" s="2">
        <v>9304</v>
      </c>
      <c r="G435" s="2">
        <v>9580</v>
      </c>
      <c r="H435" s="2">
        <v>11102</v>
      </c>
      <c r="I435" s="2">
        <v>1.0822000000000001</v>
      </c>
      <c r="J435" s="2">
        <v>9919</v>
      </c>
      <c r="K435" s="2">
        <v>10069</v>
      </c>
      <c r="L435" s="2">
        <v>10367</v>
      </c>
      <c r="M435" s="2">
        <v>12015</v>
      </c>
      <c r="N435" s="2">
        <v>1.1040000000000001</v>
      </c>
      <c r="O435" s="2">
        <v>1.026</v>
      </c>
      <c r="P435" s="2">
        <v>10951</v>
      </c>
      <c r="Q435" s="2">
        <v>12327</v>
      </c>
      <c r="R435" s="2">
        <v>2219.06</v>
      </c>
      <c r="S435" s="2">
        <v>1678.64</v>
      </c>
      <c r="T435" s="2">
        <v>0</v>
      </c>
      <c r="U435" s="2">
        <v>0</v>
      </c>
      <c r="V435" s="2">
        <v>3897.7</v>
      </c>
      <c r="W435" s="2">
        <v>2219.06</v>
      </c>
      <c r="X435" s="2">
        <v>1678.64</v>
      </c>
      <c r="Y435" s="2">
        <v>0</v>
      </c>
      <c r="Z435" s="2">
        <v>0</v>
      </c>
      <c r="AA435" s="2">
        <v>3897.7</v>
      </c>
      <c r="AB435" s="2">
        <v>24300926</v>
      </c>
      <c r="AC435" s="2">
        <v>16902226</v>
      </c>
      <c r="AD435" s="2">
        <v>0</v>
      </c>
      <c r="AE435" s="2">
        <v>0</v>
      </c>
      <c r="AF435" s="2">
        <v>41203152</v>
      </c>
      <c r="AG435" s="2">
        <v>0.70489999999999997</v>
      </c>
      <c r="AH435" s="2">
        <v>0.2</v>
      </c>
      <c r="AI435" s="2">
        <v>3425945</v>
      </c>
      <c r="AJ435" s="2">
        <v>2382876</v>
      </c>
      <c r="AK435" s="2">
        <v>0</v>
      </c>
      <c r="AL435" s="2">
        <v>0</v>
      </c>
      <c r="AM435" s="2">
        <v>5808821</v>
      </c>
      <c r="AN435" s="2">
        <v>0.70489999999999997</v>
      </c>
      <c r="AO435" s="2">
        <v>0.15490000000000001</v>
      </c>
      <c r="AP435" s="2">
        <v>0.65</v>
      </c>
      <c r="AQ435" s="2">
        <v>2446739</v>
      </c>
      <c r="AR435" s="2">
        <v>1701801</v>
      </c>
      <c r="AS435" s="2">
        <v>0</v>
      </c>
      <c r="AT435" s="2">
        <v>0</v>
      </c>
      <c r="AU435" s="2">
        <v>4148540</v>
      </c>
      <c r="AV435" s="2">
        <v>51160513</v>
      </c>
      <c r="AW435" s="2">
        <v>0</v>
      </c>
      <c r="AX435" s="2">
        <v>0</v>
      </c>
      <c r="AY435" s="2">
        <v>336714</v>
      </c>
      <c r="AZ435" s="2">
        <v>364392</v>
      </c>
      <c r="BA435" s="2">
        <v>0</v>
      </c>
      <c r="BB435" s="2">
        <v>0</v>
      </c>
      <c r="BC435" s="2">
        <v>0</v>
      </c>
      <c r="BD435" s="2">
        <v>2813</v>
      </c>
      <c r="BE435" s="2">
        <v>3044</v>
      </c>
      <c r="BF435" s="2">
        <v>207.24</v>
      </c>
      <c r="BG435" s="2">
        <v>630839</v>
      </c>
      <c r="BH435" s="2">
        <v>995231</v>
      </c>
      <c r="BI435" s="2">
        <v>52155744</v>
      </c>
      <c r="BJ435" s="2">
        <v>0</v>
      </c>
      <c r="BK435" s="2">
        <v>52155744</v>
      </c>
      <c r="BL435" s="2">
        <v>24965873</v>
      </c>
      <c r="BM435" s="2">
        <v>27189871</v>
      </c>
      <c r="BN435" s="2">
        <v>1343680</v>
      </c>
      <c r="BO435" s="2">
        <v>25846191</v>
      </c>
      <c r="BP435" s="2">
        <v>5047.18</v>
      </c>
      <c r="BQ435" s="2">
        <v>3897.7</v>
      </c>
      <c r="BR435" s="2">
        <v>19672393</v>
      </c>
      <c r="BS435" s="2">
        <v>0</v>
      </c>
      <c r="BT435" s="2">
        <v>0</v>
      </c>
      <c r="BU435" s="2">
        <v>24965873</v>
      </c>
      <c r="BV435" s="2">
        <v>1343680</v>
      </c>
      <c r="BW435" s="2">
        <v>0</v>
      </c>
      <c r="BX435" s="2">
        <v>3733189</v>
      </c>
      <c r="BY435" s="2">
        <v>3733189</v>
      </c>
      <c r="BZ435" s="2">
        <v>0</v>
      </c>
      <c r="CA435" s="2">
        <v>25846191</v>
      </c>
      <c r="CB435" s="2" t="b">
        <v>0</v>
      </c>
      <c r="CC435" s="2">
        <v>0</v>
      </c>
      <c r="CD435" s="2">
        <v>13597.47</v>
      </c>
      <c r="CE435" s="2">
        <v>12502.32</v>
      </c>
      <c r="CF435" s="2">
        <v>12872.34</v>
      </c>
      <c r="CG435" s="2">
        <v>15306</v>
      </c>
      <c r="CH435" s="4">
        <v>45327.529953703706</v>
      </c>
      <c r="CI435" s="4">
        <v>73415</v>
      </c>
    </row>
    <row r="436" spans="1:87" x14ac:dyDescent="0.35">
      <c r="A436" s="5">
        <v>505</v>
      </c>
      <c r="B436" s="3" t="s">
        <v>879</v>
      </c>
      <c r="C436" s="3" t="s">
        <v>894</v>
      </c>
      <c r="D436" s="2" t="s">
        <v>895</v>
      </c>
      <c r="E436" s="2">
        <v>9166</v>
      </c>
      <c r="F436" s="2">
        <v>9304</v>
      </c>
      <c r="G436" s="2">
        <v>9580</v>
      </c>
      <c r="H436" s="2">
        <v>11102</v>
      </c>
      <c r="I436" s="2">
        <v>1.0822000000000001</v>
      </c>
      <c r="J436" s="2">
        <v>9919</v>
      </c>
      <c r="K436" s="2">
        <v>10069</v>
      </c>
      <c r="L436" s="2">
        <v>10367</v>
      </c>
      <c r="M436" s="2">
        <v>12015</v>
      </c>
      <c r="N436" s="2">
        <v>1.1040000000000001</v>
      </c>
      <c r="O436" s="2">
        <v>1.026</v>
      </c>
      <c r="P436" s="2">
        <v>10951</v>
      </c>
      <c r="Q436" s="2">
        <v>12327</v>
      </c>
      <c r="R436" s="2">
        <v>1854.98</v>
      </c>
      <c r="S436" s="2">
        <v>1560.95</v>
      </c>
      <c r="T436" s="2">
        <v>0</v>
      </c>
      <c r="U436" s="2">
        <v>0</v>
      </c>
      <c r="V436" s="2">
        <v>3415.93</v>
      </c>
      <c r="W436" s="2">
        <v>1854.98</v>
      </c>
      <c r="X436" s="2">
        <v>1560.95</v>
      </c>
      <c r="Y436" s="2">
        <v>0</v>
      </c>
      <c r="Z436" s="2">
        <v>0</v>
      </c>
      <c r="AA436" s="2">
        <v>3415.93</v>
      </c>
      <c r="AB436" s="2">
        <v>20313886</v>
      </c>
      <c r="AC436" s="2">
        <v>15717206</v>
      </c>
      <c r="AD436" s="2">
        <v>0</v>
      </c>
      <c r="AE436" s="2">
        <v>0</v>
      </c>
      <c r="AF436" s="2">
        <v>36031092</v>
      </c>
      <c r="AG436" s="2">
        <v>0.49680000000000002</v>
      </c>
      <c r="AH436" s="2">
        <v>0.2</v>
      </c>
      <c r="AI436" s="2">
        <v>2018388</v>
      </c>
      <c r="AJ436" s="2">
        <v>1561662</v>
      </c>
      <c r="AK436" s="2">
        <v>0</v>
      </c>
      <c r="AL436" s="2">
        <v>0</v>
      </c>
      <c r="AM436" s="2">
        <v>3580050</v>
      </c>
      <c r="AN436" s="2">
        <v>0.49680000000000002</v>
      </c>
      <c r="AO436" s="2">
        <v>0</v>
      </c>
      <c r="AP436" s="2">
        <v>0.65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39611142</v>
      </c>
      <c r="AW436" s="2">
        <v>0</v>
      </c>
      <c r="AX436" s="2">
        <v>0</v>
      </c>
      <c r="AY436" s="2">
        <v>227322</v>
      </c>
      <c r="AZ436" s="2">
        <v>246008</v>
      </c>
      <c r="BA436" s="2">
        <v>0</v>
      </c>
      <c r="BB436" s="2">
        <v>0</v>
      </c>
      <c r="BC436" s="2">
        <v>0</v>
      </c>
      <c r="BD436" s="2">
        <v>2813</v>
      </c>
      <c r="BE436" s="2">
        <v>3044</v>
      </c>
      <c r="BF436" s="2">
        <v>151.05000000000001</v>
      </c>
      <c r="BG436" s="2">
        <v>459796</v>
      </c>
      <c r="BH436" s="2">
        <v>705804</v>
      </c>
      <c r="BI436" s="2">
        <v>40316946</v>
      </c>
      <c r="BJ436" s="2">
        <v>0</v>
      </c>
      <c r="BK436" s="2">
        <v>40316946</v>
      </c>
      <c r="BL436" s="2">
        <v>27986284</v>
      </c>
      <c r="BM436" s="2">
        <v>12330662</v>
      </c>
      <c r="BN436" s="2">
        <v>683186</v>
      </c>
      <c r="BO436" s="2">
        <v>11647476</v>
      </c>
      <c r="BP436" s="2">
        <v>5044.2</v>
      </c>
      <c r="BQ436" s="2">
        <v>3415.93</v>
      </c>
      <c r="BR436" s="2">
        <v>17230634</v>
      </c>
      <c r="BS436" s="2">
        <v>0</v>
      </c>
      <c r="BT436" s="2">
        <v>0</v>
      </c>
      <c r="BU436" s="2">
        <v>27986284</v>
      </c>
      <c r="BV436" s="2">
        <v>683186</v>
      </c>
      <c r="BW436" s="2">
        <v>0</v>
      </c>
      <c r="BX436" s="2">
        <v>3038445</v>
      </c>
      <c r="BY436" s="2">
        <v>3038445</v>
      </c>
      <c r="BZ436" s="2">
        <v>0</v>
      </c>
      <c r="CA436" s="2">
        <v>11647476</v>
      </c>
      <c r="CB436" s="2" t="b">
        <v>0</v>
      </c>
      <c r="CC436" s="2">
        <v>0</v>
      </c>
      <c r="CD436" s="2">
        <v>12039.09</v>
      </c>
      <c r="CE436" s="2">
        <v>11069.46</v>
      </c>
      <c r="CF436" s="2">
        <v>11397.07</v>
      </c>
      <c r="CG436" s="2">
        <v>13551.81</v>
      </c>
      <c r="CH436" s="4">
        <v>45327.529988425929</v>
      </c>
      <c r="CI436" s="4">
        <v>73415</v>
      </c>
    </row>
    <row r="437" spans="1:87" x14ac:dyDescent="0.35">
      <c r="A437" s="5">
        <v>506</v>
      </c>
      <c r="B437" s="3" t="s">
        <v>879</v>
      </c>
      <c r="C437" s="3" t="s">
        <v>896</v>
      </c>
      <c r="D437" s="2" t="s">
        <v>897</v>
      </c>
      <c r="E437" s="2">
        <v>9166</v>
      </c>
      <c r="F437" s="2">
        <v>9304</v>
      </c>
      <c r="G437" s="2">
        <v>9580</v>
      </c>
      <c r="H437" s="2">
        <v>11102</v>
      </c>
      <c r="I437" s="2">
        <v>1.0822000000000001</v>
      </c>
      <c r="J437" s="2">
        <v>9919</v>
      </c>
      <c r="K437" s="2">
        <v>10069</v>
      </c>
      <c r="L437" s="2">
        <v>10367</v>
      </c>
      <c r="M437" s="2">
        <v>12015</v>
      </c>
      <c r="N437" s="2">
        <v>1.1040000000000001</v>
      </c>
      <c r="O437" s="2">
        <v>1.026</v>
      </c>
      <c r="P437" s="2">
        <v>10951</v>
      </c>
      <c r="Q437" s="2">
        <v>12327</v>
      </c>
      <c r="R437" s="2">
        <v>2457.8000000000002</v>
      </c>
      <c r="S437" s="2">
        <v>1970.46</v>
      </c>
      <c r="T437" s="2">
        <v>1455.97</v>
      </c>
      <c r="U437" s="2">
        <v>0</v>
      </c>
      <c r="V437" s="2">
        <v>5884.23</v>
      </c>
      <c r="W437" s="2">
        <v>2457.8000000000002</v>
      </c>
      <c r="X437" s="2">
        <v>1970.46</v>
      </c>
      <c r="Y437" s="2">
        <v>1455.97</v>
      </c>
      <c r="Z437" s="2">
        <v>0</v>
      </c>
      <c r="AA437" s="2">
        <v>5884.23</v>
      </c>
      <c r="AB437" s="2">
        <v>26915368</v>
      </c>
      <c r="AC437" s="2">
        <v>19840562</v>
      </c>
      <c r="AD437" s="2">
        <v>15094041</v>
      </c>
      <c r="AE437" s="2">
        <v>0</v>
      </c>
      <c r="AF437" s="2">
        <v>61849971</v>
      </c>
      <c r="AG437" s="2">
        <v>0.3029</v>
      </c>
      <c r="AH437" s="2">
        <v>0.2</v>
      </c>
      <c r="AI437" s="2">
        <v>1630533</v>
      </c>
      <c r="AJ437" s="2">
        <v>1201941</v>
      </c>
      <c r="AK437" s="2">
        <v>914397</v>
      </c>
      <c r="AL437" s="2">
        <v>0</v>
      </c>
      <c r="AM437" s="2">
        <v>3746871</v>
      </c>
      <c r="AN437" s="2">
        <v>0.3029</v>
      </c>
      <c r="AO437" s="2">
        <v>0</v>
      </c>
      <c r="AP437" s="2">
        <v>0.65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65596842</v>
      </c>
      <c r="AW437" s="2">
        <v>0</v>
      </c>
      <c r="AX437" s="2">
        <v>431814</v>
      </c>
      <c r="AY437" s="2">
        <v>302422</v>
      </c>
      <c r="AZ437" s="2">
        <v>327281</v>
      </c>
      <c r="BA437" s="2">
        <v>0</v>
      </c>
      <c r="BB437" s="2">
        <v>0</v>
      </c>
      <c r="BC437" s="2">
        <v>0</v>
      </c>
      <c r="BD437" s="2">
        <v>2813</v>
      </c>
      <c r="BE437" s="2">
        <v>3044</v>
      </c>
      <c r="BF437" s="2">
        <v>204.06</v>
      </c>
      <c r="BG437" s="2">
        <v>621159</v>
      </c>
      <c r="BH437" s="2">
        <v>1380254</v>
      </c>
      <c r="BI437" s="2">
        <v>66977096</v>
      </c>
      <c r="BJ437" s="2">
        <v>0</v>
      </c>
      <c r="BK437" s="2">
        <v>66977096</v>
      </c>
      <c r="BL437" s="2">
        <v>39658362</v>
      </c>
      <c r="BM437" s="2">
        <v>27318734</v>
      </c>
      <c r="BN437" s="2">
        <v>1176846</v>
      </c>
      <c r="BO437" s="2">
        <v>26141888</v>
      </c>
      <c r="BP437" s="2">
        <v>5025.83</v>
      </c>
      <c r="BQ437" s="2">
        <v>5884.23</v>
      </c>
      <c r="BR437" s="2">
        <v>29573140</v>
      </c>
      <c r="BS437" s="2">
        <v>0</v>
      </c>
      <c r="BT437" s="2">
        <v>0</v>
      </c>
      <c r="BU437" s="2">
        <v>39658362</v>
      </c>
      <c r="BV437" s="2">
        <v>1176846</v>
      </c>
      <c r="BW437" s="2">
        <v>0</v>
      </c>
      <c r="BX437" s="2">
        <v>3975877</v>
      </c>
      <c r="BY437" s="2">
        <v>3975877</v>
      </c>
      <c r="BZ437" s="2">
        <v>0</v>
      </c>
      <c r="CA437" s="2">
        <v>26141888</v>
      </c>
      <c r="CB437" s="2" t="b">
        <v>0</v>
      </c>
      <c r="CC437" s="2">
        <v>0</v>
      </c>
      <c r="CD437" s="2">
        <v>11614.41</v>
      </c>
      <c r="CE437" s="2">
        <v>10678.98</v>
      </c>
      <c r="CF437" s="2">
        <v>10995.03</v>
      </c>
      <c r="CG437" s="2">
        <v>13073.77</v>
      </c>
      <c r="CH437" s="4">
        <v>45327.530057870368</v>
      </c>
      <c r="CI437" s="4">
        <v>73415</v>
      </c>
    </row>
    <row r="438" spans="1:87" x14ac:dyDescent="0.35">
      <c r="A438" s="5">
        <v>507</v>
      </c>
      <c r="B438" s="3" t="s">
        <v>879</v>
      </c>
      <c r="C438" s="3" t="s">
        <v>898</v>
      </c>
      <c r="D438" s="2" t="s">
        <v>899</v>
      </c>
      <c r="E438" s="2">
        <v>9166</v>
      </c>
      <c r="F438" s="2">
        <v>9304</v>
      </c>
      <c r="G438" s="2">
        <v>9580</v>
      </c>
      <c r="H438" s="2">
        <v>11102</v>
      </c>
      <c r="I438" s="2">
        <v>1.0822000000000001</v>
      </c>
      <c r="J438" s="2">
        <v>9919</v>
      </c>
      <c r="K438" s="2">
        <v>10069</v>
      </c>
      <c r="L438" s="2">
        <v>10367</v>
      </c>
      <c r="M438" s="2">
        <v>12015</v>
      </c>
      <c r="N438" s="2">
        <v>1.1040000000000001</v>
      </c>
      <c r="O438" s="2">
        <v>1.026</v>
      </c>
      <c r="P438" s="2">
        <v>10951</v>
      </c>
      <c r="Q438" s="2">
        <v>12327</v>
      </c>
      <c r="R438" s="2">
        <v>5001.1499999999996</v>
      </c>
      <c r="S438" s="2">
        <v>3901.59</v>
      </c>
      <c r="T438" s="2">
        <v>2700.86</v>
      </c>
      <c r="U438" s="2">
        <v>0</v>
      </c>
      <c r="V438" s="2">
        <v>11603.6</v>
      </c>
      <c r="W438" s="2">
        <v>5001.1499999999996</v>
      </c>
      <c r="X438" s="2">
        <v>3901.59</v>
      </c>
      <c r="Y438" s="2">
        <v>2700.86</v>
      </c>
      <c r="Z438" s="2">
        <v>0</v>
      </c>
      <c r="AA438" s="2">
        <v>11603.6</v>
      </c>
      <c r="AB438" s="2">
        <v>54767594</v>
      </c>
      <c r="AC438" s="2">
        <v>39285110</v>
      </c>
      <c r="AD438" s="2">
        <v>27999816</v>
      </c>
      <c r="AE438" s="2">
        <v>0</v>
      </c>
      <c r="AF438" s="2">
        <v>122052520</v>
      </c>
      <c r="AG438" s="2">
        <v>0.60609999999999997</v>
      </c>
      <c r="AH438" s="2">
        <v>0.2</v>
      </c>
      <c r="AI438" s="2">
        <v>6638928</v>
      </c>
      <c r="AJ438" s="2">
        <v>4762141</v>
      </c>
      <c r="AK438" s="2">
        <v>3394138</v>
      </c>
      <c r="AL438" s="2">
        <v>0</v>
      </c>
      <c r="AM438" s="2">
        <v>14795207</v>
      </c>
      <c r="AN438" s="2">
        <v>0.60609999999999997</v>
      </c>
      <c r="AO438" s="2">
        <v>5.6099999999999997E-2</v>
      </c>
      <c r="AP438" s="2">
        <v>0.65</v>
      </c>
      <c r="AQ438" s="2">
        <v>1997100</v>
      </c>
      <c r="AR438" s="2">
        <v>1432532</v>
      </c>
      <c r="AS438" s="2">
        <v>1021013</v>
      </c>
      <c r="AT438" s="2">
        <v>0</v>
      </c>
      <c r="AU438" s="2">
        <v>4450645</v>
      </c>
      <c r="AV438" s="2">
        <v>141298372</v>
      </c>
      <c r="AW438" s="2">
        <v>0</v>
      </c>
      <c r="AX438" s="2">
        <v>899088</v>
      </c>
      <c r="AY438" s="2">
        <v>1023629</v>
      </c>
      <c r="AZ438" s="2">
        <v>1107771</v>
      </c>
      <c r="BA438" s="2">
        <v>0</v>
      </c>
      <c r="BB438" s="2">
        <v>0</v>
      </c>
      <c r="BC438" s="2">
        <v>0</v>
      </c>
      <c r="BD438" s="2">
        <v>2813</v>
      </c>
      <c r="BE438" s="2">
        <v>3044</v>
      </c>
      <c r="BF438" s="2">
        <v>368.69</v>
      </c>
      <c r="BG438" s="2">
        <v>1122292</v>
      </c>
      <c r="BH438" s="2">
        <v>3129151</v>
      </c>
      <c r="BI438" s="2">
        <v>144427523</v>
      </c>
      <c r="BJ438" s="2">
        <v>0</v>
      </c>
      <c r="BK438" s="2">
        <v>144427523</v>
      </c>
      <c r="BL438" s="2">
        <v>68767540</v>
      </c>
      <c r="BM438" s="2">
        <v>75659983</v>
      </c>
      <c r="BN438" s="2">
        <v>9698788</v>
      </c>
      <c r="BO438" s="2">
        <v>65961195</v>
      </c>
      <c r="BP438" s="2">
        <v>5056.3</v>
      </c>
      <c r="BQ438" s="2">
        <v>11603.6</v>
      </c>
      <c r="BR438" s="2">
        <v>58671283</v>
      </c>
      <c r="BS438" s="2">
        <v>0</v>
      </c>
      <c r="BT438" s="2">
        <v>0</v>
      </c>
      <c r="BU438" s="2">
        <v>68767540</v>
      </c>
      <c r="BV438" s="2">
        <v>9698788</v>
      </c>
      <c r="BW438" s="2">
        <v>0</v>
      </c>
      <c r="BX438" s="2">
        <v>12143967</v>
      </c>
      <c r="BY438" s="2">
        <v>12143967</v>
      </c>
      <c r="BZ438" s="2">
        <v>0</v>
      </c>
      <c r="CA438" s="2">
        <v>65961195</v>
      </c>
      <c r="CB438" s="2" t="b">
        <v>0</v>
      </c>
      <c r="CC438" s="2">
        <v>0</v>
      </c>
      <c r="CD438" s="2">
        <v>12677.81</v>
      </c>
      <c r="CE438" s="2">
        <v>11656.73</v>
      </c>
      <c r="CF438" s="2">
        <v>12001.72</v>
      </c>
      <c r="CG438" s="2">
        <v>14270.78</v>
      </c>
      <c r="CH438" s="4">
        <v>45327.530057870368</v>
      </c>
      <c r="CI438" s="4">
        <v>73415</v>
      </c>
    </row>
    <row r="439" spans="1:87" x14ac:dyDescent="0.35">
      <c r="A439" s="5">
        <v>508</v>
      </c>
      <c r="B439" s="3" t="s">
        <v>879</v>
      </c>
      <c r="C439" s="3" t="s">
        <v>900</v>
      </c>
      <c r="D439" s="2" t="s">
        <v>901</v>
      </c>
      <c r="E439" s="2">
        <v>9166</v>
      </c>
      <c r="F439" s="2">
        <v>9304</v>
      </c>
      <c r="G439" s="2">
        <v>9580</v>
      </c>
      <c r="H439" s="2">
        <v>11102</v>
      </c>
      <c r="I439" s="2">
        <v>1.0822000000000001</v>
      </c>
      <c r="J439" s="2">
        <v>9919</v>
      </c>
      <c r="K439" s="2">
        <v>10069</v>
      </c>
      <c r="L439" s="2">
        <v>10367</v>
      </c>
      <c r="M439" s="2">
        <v>12015</v>
      </c>
      <c r="N439" s="2">
        <v>1.1040000000000001</v>
      </c>
      <c r="O439" s="2">
        <v>1.026</v>
      </c>
      <c r="P439" s="2">
        <v>10951</v>
      </c>
      <c r="Q439" s="2">
        <v>12327</v>
      </c>
      <c r="R439" s="2">
        <v>0</v>
      </c>
      <c r="S439" s="2">
        <v>0</v>
      </c>
      <c r="T439" s="2">
        <v>0</v>
      </c>
      <c r="U439" s="2">
        <v>12813.7</v>
      </c>
      <c r="V439" s="2">
        <v>12813.7</v>
      </c>
      <c r="W439" s="2">
        <v>0</v>
      </c>
      <c r="X439" s="2">
        <v>0</v>
      </c>
      <c r="Y439" s="2">
        <v>0</v>
      </c>
      <c r="Z439" s="2">
        <v>12813.7</v>
      </c>
      <c r="AA439" s="2">
        <v>12813.7</v>
      </c>
      <c r="AB439" s="2">
        <v>0</v>
      </c>
      <c r="AC439" s="2">
        <v>0</v>
      </c>
      <c r="AD439" s="2">
        <v>0</v>
      </c>
      <c r="AE439" s="2">
        <v>157954480</v>
      </c>
      <c r="AF439" s="2">
        <v>157954480</v>
      </c>
      <c r="AG439" s="2">
        <v>0.59719999999999995</v>
      </c>
      <c r="AH439" s="2">
        <v>0.2</v>
      </c>
      <c r="AI439" s="2">
        <v>0</v>
      </c>
      <c r="AJ439" s="2">
        <v>0</v>
      </c>
      <c r="AK439" s="2">
        <v>0</v>
      </c>
      <c r="AL439" s="2">
        <v>18866083</v>
      </c>
      <c r="AM439" s="2">
        <v>18866083</v>
      </c>
      <c r="AN439" s="2">
        <v>0.59719999999999995</v>
      </c>
      <c r="AO439" s="2">
        <v>4.7199999999999999E-2</v>
      </c>
      <c r="AP439" s="2">
        <v>0.65</v>
      </c>
      <c r="AQ439" s="2">
        <v>0</v>
      </c>
      <c r="AR439" s="2">
        <v>0</v>
      </c>
      <c r="AS439" s="2">
        <v>0</v>
      </c>
      <c r="AT439" s="2">
        <v>4846043</v>
      </c>
      <c r="AU439" s="2">
        <v>4846043</v>
      </c>
      <c r="AV439" s="2">
        <v>181666606</v>
      </c>
      <c r="AW439" s="2">
        <v>0</v>
      </c>
      <c r="AX439" s="2">
        <v>841861</v>
      </c>
      <c r="AY439" s="2">
        <v>657683</v>
      </c>
      <c r="AZ439" s="2">
        <v>711745</v>
      </c>
      <c r="BA439" s="2">
        <v>0</v>
      </c>
      <c r="BB439" s="2">
        <v>0</v>
      </c>
      <c r="BC439" s="2">
        <v>0</v>
      </c>
      <c r="BD439" s="2">
        <v>2813</v>
      </c>
      <c r="BE439" s="2">
        <v>3044</v>
      </c>
      <c r="BF439" s="2">
        <v>0</v>
      </c>
      <c r="BG439" s="2">
        <v>0</v>
      </c>
      <c r="BH439" s="2">
        <v>1553606</v>
      </c>
      <c r="BI439" s="2">
        <v>183220212</v>
      </c>
      <c r="BJ439" s="2">
        <v>0</v>
      </c>
      <c r="BK439" s="2">
        <v>183220212</v>
      </c>
      <c r="BL439" s="2">
        <v>96538742</v>
      </c>
      <c r="BM439" s="2">
        <v>86681470</v>
      </c>
      <c r="BN439" s="2">
        <v>7538614</v>
      </c>
      <c r="BO439" s="2">
        <v>79142856</v>
      </c>
      <c r="BP439" s="2">
        <v>6073.29</v>
      </c>
      <c r="BQ439" s="2">
        <v>12813.7</v>
      </c>
      <c r="BR439" s="2">
        <v>77821316</v>
      </c>
      <c r="BS439" s="2">
        <v>0</v>
      </c>
      <c r="BT439" s="2">
        <v>0</v>
      </c>
      <c r="BU439" s="2">
        <v>96538742</v>
      </c>
      <c r="BV439" s="2">
        <v>7538614</v>
      </c>
      <c r="BW439" s="2">
        <v>0</v>
      </c>
      <c r="BX439" s="2">
        <v>17459918</v>
      </c>
      <c r="BY439" s="2">
        <v>17459918</v>
      </c>
      <c r="BZ439" s="2">
        <v>0</v>
      </c>
      <c r="CA439" s="2">
        <v>79142856</v>
      </c>
      <c r="CB439" s="2" t="b">
        <v>0</v>
      </c>
      <c r="CC439" s="2">
        <v>0</v>
      </c>
      <c r="CD439" s="2">
        <v>12594.96</v>
      </c>
      <c r="CE439" s="2">
        <v>11580.56</v>
      </c>
      <c r="CF439" s="2">
        <v>11923.29</v>
      </c>
      <c r="CG439" s="2">
        <v>14177.53</v>
      </c>
      <c r="CH439" s="4">
        <v>45327.530057870368</v>
      </c>
      <c r="CI439" s="4">
        <v>73415</v>
      </c>
    </row>
    <row r="440" spans="1:87" x14ac:dyDescent="0.35">
      <c r="A440" s="5">
        <v>509</v>
      </c>
      <c r="B440" s="3" t="s">
        <v>879</v>
      </c>
      <c r="C440" s="3" t="s">
        <v>902</v>
      </c>
      <c r="D440" s="2" t="s">
        <v>903</v>
      </c>
      <c r="E440" s="2">
        <v>9166</v>
      </c>
      <c r="F440" s="2">
        <v>9304</v>
      </c>
      <c r="G440" s="2">
        <v>9580</v>
      </c>
      <c r="H440" s="2">
        <v>11102</v>
      </c>
      <c r="I440" s="2">
        <v>1.0822000000000001</v>
      </c>
      <c r="J440" s="2">
        <v>9919</v>
      </c>
      <c r="K440" s="2">
        <v>10069</v>
      </c>
      <c r="L440" s="2">
        <v>10367</v>
      </c>
      <c r="M440" s="2">
        <v>12015</v>
      </c>
      <c r="N440" s="2">
        <v>1.1040000000000001</v>
      </c>
      <c r="O440" s="2">
        <v>1.026</v>
      </c>
      <c r="P440" s="2">
        <v>10951</v>
      </c>
      <c r="Q440" s="2">
        <v>12327</v>
      </c>
      <c r="R440" s="2">
        <v>10331.700000000001</v>
      </c>
      <c r="S440" s="2">
        <v>8310.1299999999992</v>
      </c>
      <c r="T440" s="2">
        <v>5985.27</v>
      </c>
      <c r="U440" s="2">
        <v>13829.61</v>
      </c>
      <c r="V440" s="2">
        <v>38456.71</v>
      </c>
      <c r="W440" s="2">
        <v>10331.700000000001</v>
      </c>
      <c r="X440" s="2">
        <v>8310.1299999999992</v>
      </c>
      <c r="Y440" s="2">
        <v>5985.27</v>
      </c>
      <c r="Z440" s="2">
        <v>13829.61</v>
      </c>
      <c r="AA440" s="2">
        <v>38456.71</v>
      </c>
      <c r="AB440" s="2">
        <v>113142447</v>
      </c>
      <c r="AC440" s="2">
        <v>83674699</v>
      </c>
      <c r="AD440" s="2">
        <v>62049294</v>
      </c>
      <c r="AE440" s="2">
        <v>170477602</v>
      </c>
      <c r="AF440" s="2">
        <v>429344042</v>
      </c>
      <c r="AG440" s="2">
        <v>0.80549999999999999</v>
      </c>
      <c r="AH440" s="2">
        <v>0.2</v>
      </c>
      <c r="AI440" s="2">
        <v>18227248</v>
      </c>
      <c r="AJ440" s="2">
        <v>13479994</v>
      </c>
      <c r="AK440" s="2">
        <v>9996141</v>
      </c>
      <c r="AL440" s="2">
        <v>27463942</v>
      </c>
      <c r="AM440" s="2">
        <v>69167325</v>
      </c>
      <c r="AN440" s="2">
        <v>0.80549999999999999</v>
      </c>
      <c r="AO440" s="2">
        <v>0.2555</v>
      </c>
      <c r="AP440" s="2">
        <v>0.65</v>
      </c>
      <c r="AQ440" s="2">
        <v>18790132</v>
      </c>
      <c r="AR440" s="2">
        <v>13896276</v>
      </c>
      <c r="AS440" s="2">
        <v>10304837</v>
      </c>
      <c r="AT440" s="2">
        <v>28312068</v>
      </c>
      <c r="AU440" s="2">
        <v>71303313</v>
      </c>
      <c r="AV440" s="2">
        <v>569814680</v>
      </c>
      <c r="AW440" s="2">
        <v>0</v>
      </c>
      <c r="AX440" s="2">
        <v>1419075</v>
      </c>
      <c r="AY440" s="2">
        <v>3330824</v>
      </c>
      <c r="AZ440" s="2">
        <v>3604618</v>
      </c>
      <c r="BA440" s="2">
        <v>0</v>
      </c>
      <c r="BB440" s="2">
        <v>0</v>
      </c>
      <c r="BC440" s="2">
        <v>0</v>
      </c>
      <c r="BD440" s="2">
        <v>2813</v>
      </c>
      <c r="BE440" s="2">
        <v>3044</v>
      </c>
      <c r="BF440" s="2">
        <v>956.09</v>
      </c>
      <c r="BG440" s="2">
        <v>2910338</v>
      </c>
      <c r="BH440" s="2">
        <v>7934031</v>
      </c>
      <c r="BI440" s="2">
        <v>577748711</v>
      </c>
      <c r="BJ440" s="2">
        <v>0</v>
      </c>
      <c r="BK440" s="2">
        <v>577748711</v>
      </c>
      <c r="BL440" s="2">
        <v>195849068</v>
      </c>
      <c r="BM440" s="2">
        <v>381899643</v>
      </c>
      <c r="BN440" s="2">
        <v>75634922</v>
      </c>
      <c r="BO440" s="2">
        <v>306264721</v>
      </c>
      <c r="BP440" s="2">
        <v>5278.55</v>
      </c>
      <c r="BQ440" s="2">
        <v>38456.71</v>
      </c>
      <c r="BR440" s="2">
        <v>202995667</v>
      </c>
      <c r="BS440" s="2">
        <v>0</v>
      </c>
      <c r="BT440" s="2">
        <v>0</v>
      </c>
      <c r="BU440" s="2">
        <v>195849068</v>
      </c>
      <c r="BV440" s="2">
        <v>75634922</v>
      </c>
      <c r="BW440" s="2">
        <v>0</v>
      </c>
      <c r="BX440" s="2">
        <v>48961234</v>
      </c>
      <c r="BY440" s="2">
        <v>48961234</v>
      </c>
      <c r="BZ440" s="2">
        <v>0</v>
      </c>
      <c r="CA440" s="2">
        <v>306264721</v>
      </c>
      <c r="CB440" s="2" t="b">
        <v>0</v>
      </c>
      <c r="CC440" s="2">
        <v>0</v>
      </c>
      <c r="CD440" s="2">
        <v>14533.89</v>
      </c>
      <c r="CE440" s="2">
        <v>13363.33</v>
      </c>
      <c r="CF440" s="2">
        <v>13758.82</v>
      </c>
      <c r="CG440" s="2">
        <v>16360.09</v>
      </c>
      <c r="CH440" s="4">
        <v>45327.530057870368</v>
      </c>
      <c r="CI440" s="4">
        <v>73415</v>
      </c>
    </row>
    <row r="441" spans="1:87" x14ac:dyDescent="0.35">
      <c r="A441" s="5">
        <v>510</v>
      </c>
      <c r="B441" s="3" t="s">
        <v>879</v>
      </c>
      <c r="C441" s="3" t="s">
        <v>904</v>
      </c>
      <c r="D441" s="2" t="s">
        <v>905</v>
      </c>
      <c r="E441" s="2">
        <v>9166</v>
      </c>
      <c r="F441" s="2">
        <v>9304</v>
      </c>
      <c r="G441" s="2">
        <v>9580</v>
      </c>
      <c r="H441" s="2">
        <v>11102</v>
      </c>
      <c r="I441" s="2">
        <v>1.0822000000000001</v>
      </c>
      <c r="J441" s="2">
        <v>9919</v>
      </c>
      <c r="K441" s="2">
        <v>10069</v>
      </c>
      <c r="L441" s="2">
        <v>10367</v>
      </c>
      <c r="M441" s="2">
        <v>12015</v>
      </c>
      <c r="N441" s="2">
        <v>1.1040000000000001</v>
      </c>
      <c r="O441" s="2">
        <v>1.026</v>
      </c>
      <c r="P441" s="2">
        <v>10951</v>
      </c>
      <c r="Q441" s="2">
        <v>12327</v>
      </c>
      <c r="R441" s="2">
        <v>2092.12</v>
      </c>
      <c r="S441" s="2">
        <v>1756.71</v>
      </c>
      <c r="T441" s="2">
        <v>1287.57</v>
      </c>
      <c r="U441" s="2">
        <v>0</v>
      </c>
      <c r="V441" s="2">
        <v>5136.3999999999996</v>
      </c>
      <c r="W441" s="2">
        <v>2092.12</v>
      </c>
      <c r="X441" s="2">
        <v>1756.71</v>
      </c>
      <c r="Y441" s="2">
        <v>1287.57</v>
      </c>
      <c r="Z441" s="2">
        <v>0</v>
      </c>
      <c r="AA441" s="2">
        <v>5136.3999999999996</v>
      </c>
      <c r="AB441" s="2">
        <v>22910806</v>
      </c>
      <c r="AC441" s="2">
        <v>17688313</v>
      </c>
      <c r="AD441" s="2">
        <v>13348238</v>
      </c>
      <c r="AE441" s="2">
        <v>0</v>
      </c>
      <c r="AF441" s="2">
        <v>53947357</v>
      </c>
      <c r="AG441" s="2">
        <v>0.28349999999999997</v>
      </c>
      <c r="AH441" s="2">
        <v>0.2</v>
      </c>
      <c r="AI441" s="2">
        <v>1299043</v>
      </c>
      <c r="AJ441" s="2">
        <v>1002927</v>
      </c>
      <c r="AK441" s="2">
        <v>756845</v>
      </c>
      <c r="AL441" s="2">
        <v>0</v>
      </c>
      <c r="AM441" s="2">
        <v>3058815</v>
      </c>
      <c r="AN441" s="2">
        <v>0.28349999999999997</v>
      </c>
      <c r="AO441" s="2">
        <v>0</v>
      </c>
      <c r="AP441" s="2">
        <v>0.65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57006172</v>
      </c>
      <c r="AW441" s="2">
        <v>0</v>
      </c>
      <c r="AX441" s="2">
        <v>409814</v>
      </c>
      <c r="AY441" s="2">
        <v>462021</v>
      </c>
      <c r="AZ441" s="2">
        <v>499999</v>
      </c>
      <c r="BA441" s="2">
        <v>0</v>
      </c>
      <c r="BB441" s="2">
        <v>0</v>
      </c>
      <c r="BC441" s="2">
        <v>0</v>
      </c>
      <c r="BD441" s="2">
        <v>2813</v>
      </c>
      <c r="BE441" s="2">
        <v>3044</v>
      </c>
      <c r="BF441" s="2">
        <v>126.24</v>
      </c>
      <c r="BG441" s="2">
        <v>384275</v>
      </c>
      <c r="BH441" s="2">
        <v>1294088</v>
      </c>
      <c r="BI441" s="2">
        <v>58300260</v>
      </c>
      <c r="BJ441" s="2">
        <v>0</v>
      </c>
      <c r="BK441" s="2">
        <v>58300260</v>
      </c>
      <c r="BL441" s="2">
        <v>53264631</v>
      </c>
      <c r="BM441" s="2">
        <v>5035629</v>
      </c>
      <c r="BN441" s="2">
        <v>1027280</v>
      </c>
      <c r="BO441" s="2">
        <v>4008349</v>
      </c>
      <c r="BP441" s="2">
        <v>5027.47</v>
      </c>
      <c r="BQ441" s="2">
        <v>5136.3999999999996</v>
      </c>
      <c r="BR441" s="2">
        <v>25823097</v>
      </c>
      <c r="BS441" s="2">
        <v>0</v>
      </c>
      <c r="BT441" s="2">
        <v>0</v>
      </c>
      <c r="BU441" s="2">
        <v>53264631</v>
      </c>
      <c r="BV441" s="2">
        <v>1027280</v>
      </c>
      <c r="BW441" s="2">
        <v>0</v>
      </c>
      <c r="BX441" s="2">
        <v>4493955</v>
      </c>
      <c r="BY441" s="2">
        <v>4493955</v>
      </c>
      <c r="BZ441" s="2">
        <v>485606</v>
      </c>
      <c r="CA441" s="2">
        <v>4493955</v>
      </c>
      <c r="CB441" s="2" t="b">
        <v>0</v>
      </c>
      <c r="CC441" s="2">
        <v>0</v>
      </c>
      <c r="CD441" s="2">
        <v>11571.92</v>
      </c>
      <c r="CE441" s="2">
        <v>10639.91</v>
      </c>
      <c r="CF441" s="2">
        <v>10954.81</v>
      </c>
      <c r="CG441" s="2">
        <v>13025.94</v>
      </c>
      <c r="CH441" s="4">
        <v>45327.530115740738</v>
      </c>
      <c r="CI441" s="4">
        <v>73415</v>
      </c>
    </row>
    <row r="442" spans="1:87" x14ac:dyDescent="0.35">
      <c r="A442" s="5">
        <v>511</v>
      </c>
      <c r="B442" s="3" t="s">
        <v>879</v>
      </c>
      <c r="C442" s="3" t="s">
        <v>906</v>
      </c>
      <c r="D442" s="2" t="s">
        <v>907</v>
      </c>
      <c r="E442" s="2">
        <v>9166</v>
      </c>
      <c r="F442" s="2">
        <v>9304</v>
      </c>
      <c r="G442" s="2">
        <v>9580</v>
      </c>
      <c r="H442" s="2">
        <v>11102</v>
      </c>
      <c r="I442" s="2">
        <v>1.0822000000000001</v>
      </c>
      <c r="J442" s="2">
        <v>9919</v>
      </c>
      <c r="K442" s="2">
        <v>10069</v>
      </c>
      <c r="L442" s="2">
        <v>10367</v>
      </c>
      <c r="M442" s="2">
        <v>12015</v>
      </c>
      <c r="N442" s="2">
        <v>1.1040000000000001</v>
      </c>
      <c r="O442" s="2">
        <v>1.026</v>
      </c>
      <c r="P442" s="2">
        <v>10951</v>
      </c>
      <c r="Q442" s="2">
        <v>12327</v>
      </c>
      <c r="R442" s="2">
        <v>0</v>
      </c>
      <c r="S442" s="2">
        <v>0</v>
      </c>
      <c r="T442" s="2">
        <v>0</v>
      </c>
      <c r="U442" s="2">
        <v>14847.28</v>
      </c>
      <c r="V442" s="2">
        <v>14847.28</v>
      </c>
      <c r="W442" s="2">
        <v>0</v>
      </c>
      <c r="X442" s="2">
        <v>0</v>
      </c>
      <c r="Y442" s="2">
        <v>0</v>
      </c>
      <c r="Z442" s="2">
        <v>14847.28</v>
      </c>
      <c r="AA442" s="2">
        <v>14847.28</v>
      </c>
      <c r="AB442" s="2">
        <v>0</v>
      </c>
      <c r="AC442" s="2">
        <v>0</v>
      </c>
      <c r="AD442" s="2">
        <v>0</v>
      </c>
      <c r="AE442" s="2">
        <v>183022421</v>
      </c>
      <c r="AF442" s="2">
        <v>183022421</v>
      </c>
      <c r="AG442" s="2">
        <v>0.53010000000000002</v>
      </c>
      <c r="AH442" s="2">
        <v>0.2</v>
      </c>
      <c r="AI442" s="2">
        <v>0</v>
      </c>
      <c r="AJ442" s="2">
        <v>0</v>
      </c>
      <c r="AK442" s="2">
        <v>0</v>
      </c>
      <c r="AL442" s="2">
        <v>19404037</v>
      </c>
      <c r="AM442" s="2">
        <v>19404037</v>
      </c>
      <c r="AN442" s="2">
        <v>0.53010000000000002</v>
      </c>
      <c r="AO442" s="2">
        <v>0</v>
      </c>
      <c r="AP442" s="2">
        <v>0.65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202426458</v>
      </c>
      <c r="AW442" s="2">
        <v>0</v>
      </c>
      <c r="AX442" s="2">
        <v>826586</v>
      </c>
      <c r="AY442" s="2">
        <v>511955</v>
      </c>
      <c r="AZ442" s="2">
        <v>554038</v>
      </c>
      <c r="BA442" s="2">
        <v>0</v>
      </c>
      <c r="BB442" s="2">
        <v>0</v>
      </c>
      <c r="BC442" s="2">
        <v>0</v>
      </c>
      <c r="BD442" s="2">
        <v>2813</v>
      </c>
      <c r="BE442" s="2">
        <v>3044</v>
      </c>
      <c r="BF442" s="2">
        <v>0</v>
      </c>
      <c r="BG442" s="2">
        <v>0</v>
      </c>
      <c r="BH442" s="2">
        <v>1380624</v>
      </c>
      <c r="BI442" s="2">
        <v>203807082</v>
      </c>
      <c r="BJ442" s="2">
        <v>0</v>
      </c>
      <c r="BK442" s="2">
        <v>203807082</v>
      </c>
      <c r="BL442" s="2">
        <v>150632806</v>
      </c>
      <c r="BM442" s="2">
        <v>53174276</v>
      </c>
      <c r="BN442" s="2">
        <v>2969456</v>
      </c>
      <c r="BO442" s="2">
        <v>50204820</v>
      </c>
      <c r="BP442" s="2">
        <v>6064.23</v>
      </c>
      <c r="BQ442" s="2">
        <v>14847.28</v>
      </c>
      <c r="BR442" s="2">
        <v>90037321</v>
      </c>
      <c r="BS442" s="2">
        <v>0</v>
      </c>
      <c r="BT442" s="2">
        <v>0</v>
      </c>
      <c r="BU442" s="2">
        <v>150632806</v>
      </c>
      <c r="BV442" s="2">
        <v>2969456</v>
      </c>
      <c r="BW442" s="2">
        <v>0</v>
      </c>
      <c r="BX442" s="2">
        <v>18049934</v>
      </c>
      <c r="BY442" s="2">
        <v>18049934</v>
      </c>
      <c r="BZ442" s="2">
        <v>0</v>
      </c>
      <c r="CA442" s="2">
        <v>50204820</v>
      </c>
      <c r="CB442" s="2" t="b">
        <v>0</v>
      </c>
      <c r="CC442" s="2">
        <v>0</v>
      </c>
      <c r="CD442" s="2">
        <v>12112.03</v>
      </c>
      <c r="CE442" s="2">
        <v>11136.52</v>
      </c>
      <c r="CF442" s="2">
        <v>11466.11</v>
      </c>
      <c r="CG442" s="2">
        <v>13633.91</v>
      </c>
      <c r="CH442" s="4">
        <v>45327.530115740738</v>
      </c>
      <c r="CI442" s="4">
        <v>73415</v>
      </c>
    </row>
    <row r="443" spans="1:87" x14ac:dyDescent="0.35">
      <c r="A443" s="5">
        <v>512</v>
      </c>
      <c r="B443" s="3" t="s">
        <v>879</v>
      </c>
      <c r="C443" s="3" t="s">
        <v>908</v>
      </c>
      <c r="D443" s="2" t="s">
        <v>909</v>
      </c>
      <c r="E443" s="2">
        <v>9166</v>
      </c>
      <c r="F443" s="2">
        <v>9304</v>
      </c>
      <c r="G443" s="2">
        <v>9580</v>
      </c>
      <c r="H443" s="2">
        <v>11102</v>
      </c>
      <c r="I443" s="2">
        <v>1.0822000000000001</v>
      </c>
      <c r="J443" s="2">
        <v>9919</v>
      </c>
      <c r="K443" s="2">
        <v>10069</v>
      </c>
      <c r="L443" s="2">
        <v>10367</v>
      </c>
      <c r="M443" s="2">
        <v>12015</v>
      </c>
      <c r="N443" s="2">
        <v>1.1040000000000001</v>
      </c>
      <c r="O443" s="2">
        <v>1.026</v>
      </c>
      <c r="P443" s="2">
        <v>10951</v>
      </c>
      <c r="Q443" s="2">
        <v>12327</v>
      </c>
      <c r="R443" s="2">
        <v>615.34</v>
      </c>
      <c r="S443" s="2">
        <v>515.96</v>
      </c>
      <c r="T443" s="2">
        <v>405.75</v>
      </c>
      <c r="U443" s="2">
        <v>953.49</v>
      </c>
      <c r="V443" s="2">
        <v>2490.54</v>
      </c>
      <c r="W443" s="2">
        <v>615.34</v>
      </c>
      <c r="X443" s="2">
        <v>515.96</v>
      </c>
      <c r="Y443" s="2">
        <v>405.75</v>
      </c>
      <c r="Z443" s="2">
        <v>953.49</v>
      </c>
      <c r="AA443" s="2">
        <v>2490.54</v>
      </c>
      <c r="AB443" s="2">
        <v>6738588</v>
      </c>
      <c r="AC443" s="2">
        <v>5195201</v>
      </c>
      <c r="AD443" s="2">
        <v>4206410</v>
      </c>
      <c r="AE443" s="2">
        <v>11753671</v>
      </c>
      <c r="AF443" s="2">
        <v>27893870</v>
      </c>
      <c r="AG443" s="2">
        <v>0.2009</v>
      </c>
      <c r="AH443" s="2">
        <v>0.2</v>
      </c>
      <c r="AI443" s="2">
        <v>270756</v>
      </c>
      <c r="AJ443" s="2">
        <v>208743</v>
      </c>
      <c r="AK443" s="2">
        <v>169014</v>
      </c>
      <c r="AL443" s="2">
        <v>472263</v>
      </c>
      <c r="AM443" s="2">
        <v>1120776</v>
      </c>
      <c r="AN443" s="2">
        <v>0.2009</v>
      </c>
      <c r="AO443" s="2">
        <v>0</v>
      </c>
      <c r="AP443" s="2">
        <v>0.65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29014646</v>
      </c>
      <c r="AW443" s="2">
        <v>0</v>
      </c>
      <c r="AX443" s="2">
        <v>0</v>
      </c>
      <c r="AY443" s="2">
        <v>379430</v>
      </c>
      <c r="AZ443" s="2">
        <v>410619</v>
      </c>
      <c r="BA443" s="2">
        <v>0</v>
      </c>
      <c r="BB443" s="2">
        <v>0</v>
      </c>
      <c r="BC443" s="2">
        <v>0</v>
      </c>
      <c r="BD443" s="2">
        <v>2813</v>
      </c>
      <c r="BE443" s="2">
        <v>3044</v>
      </c>
      <c r="BF443" s="2">
        <v>31.96</v>
      </c>
      <c r="BG443" s="2">
        <v>97286</v>
      </c>
      <c r="BH443" s="2">
        <v>507905</v>
      </c>
      <c r="BI443" s="2">
        <v>29522551</v>
      </c>
      <c r="BJ443" s="2">
        <v>0</v>
      </c>
      <c r="BK443" s="2">
        <v>29522551</v>
      </c>
      <c r="BL443" s="2">
        <v>72182282</v>
      </c>
      <c r="BM443" s="2">
        <v>0</v>
      </c>
      <c r="BN443" s="2">
        <v>498108</v>
      </c>
      <c r="BO443" s="2">
        <v>0</v>
      </c>
      <c r="BP443" s="2">
        <v>5300.44</v>
      </c>
      <c r="BQ443" s="2">
        <v>2490.54</v>
      </c>
      <c r="BR443" s="2">
        <v>13200958</v>
      </c>
      <c r="BS443" s="2">
        <v>0</v>
      </c>
      <c r="BT443" s="2">
        <v>0</v>
      </c>
      <c r="BU443" s="2">
        <v>72182282</v>
      </c>
      <c r="BV443" s="2">
        <v>498108</v>
      </c>
      <c r="BW443" s="2">
        <v>0</v>
      </c>
      <c r="BX443" s="2">
        <v>548204</v>
      </c>
      <c r="BY443" s="2">
        <v>548204</v>
      </c>
      <c r="BZ443" s="2">
        <v>548204</v>
      </c>
      <c r="CA443" s="2">
        <v>548204</v>
      </c>
      <c r="CB443" s="2" t="b">
        <v>1</v>
      </c>
      <c r="CC443" s="2">
        <v>42659731</v>
      </c>
      <c r="CD443" s="2">
        <v>11391.01</v>
      </c>
      <c r="CE443" s="2">
        <v>10473.57</v>
      </c>
      <c r="CF443" s="2">
        <v>10783.55</v>
      </c>
      <c r="CG443" s="2">
        <v>12822.3</v>
      </c>
      <c r="CH443" s="4">
        <v>45327.530150462961</v>
      </c>
      <c r="CI443" s="4">
        <v>73415</v>
      </c>
    </row>
    <row r="444" spans="1:87" x14ac:dyDescent="0.35">
      <c r="A444" s="5">
        <v>513</v>
      </c>
      <c r="B444" s="3" t="s">
        <v>879</v>
      </c>
      <c r="C444" s="3" t="s">
        <v>910</v>
      </c>
      <c r="D444" s="2" t="s">
        <v>911</v>
      </c>
      <c r="E444" s="2">
        <v>9166</v>
      </c>
      <c r="F444" s="2">
        <v>9304</v>
      </c>
      <c r="G444" s="2">
        <v>9580</v>
      </c>
      <c r="H444" s="2">
        <v>11102</v>
      </c>
      <c r="I444" s="2">
        <v>1.0822000000000001</v>
      </c>
      <c r="J444" s="2">
        <v>9919</v>
      </c>
      <c r="K444" s="2">
        <v>10069</v>
      </c>
      <c r="L444" s="2">
        <v>10367</v>
      </c>
      <c r="M444" s="2">
        <v>12015</v>
      </c>
      <c r="N444" s="2">
        <v>1.1040000000000001</v>
      </c>
      <c r="O444" s="2">
        <v>1.026</v>
      </c>
      <c r="P444" s="2">
        <v>10951</v>
      </c>
      <c r="Q444" s="2">
        <v>12327</v>
      </c>
      <c r="R444" s="2">
        <v>1915.95</v>
      </c>
      <c r="S444" s="2">
        <v>1391.05</v>
      </c>
      <c r="T444" s="2">
        <v>935.98</v>
      </c>
      <c r="U444" s="2">
        <v>0</v>
      </c>
      <c r="V444" s="2">
        <v>4242.9799999999996</v>
      </c>
      <c r="W444" s="2">
        <v>1915.95</v>
      </c>
      <c r="X444" s="2">
        <v>1391.05</v>
      </c>
      <c r="Y444" s="2">
        <v>935.98</v>
      </c>
      <c r="Z444" s="2">
        <v>0</v>
      </c>
      <c r="AA444" s="2">
        <v>4242.9799999999996</v>
      </c>
      <c r="AB444" s="2">
        <v>20981568</v>
      </c>
      <c r="AC444" s="2">
        <v>14006482</v>
      </c>
      <c r="AD444" s="2">
        <v>9703305</v>
      </c>
      <c r="AE444" s="2">
        <v>0</v>
      </c>
      <c r="AF444" s="2">
        <v>44691355</v>
      </c>
      <c r="AG444" s="2">
        <v>0.81669999999999998</v>
      </c>
      <c r="AH444" s="2">
        <v>0.2</v>
      </c>
      <c r="AI444" s="2">
        <v>3427129</v>
      </c>
      <c r="AJ444" s="2">
        <v>2287819</v>
      </c>
      <c r="AK444" s="2">
        <v>1584938</v>
      </c>
      <c r="AL444" s="2">
        <v>0</v>
      </c>
      <c r="AM444" s="2">
        <v>7299886</v>
      </c>
      <c r="AN444" s="2">
        <v>0.81669999999999998</v>
      </c>
      <c r="AO444" s="2">
        <v>0.26669999999999999</v>
      </c>
      <c r="AP444" s="2">
        <v>0.65</v>
      </c>
      <c r="AQ444" s="2">
        <v>3637260</v>
      </c>
      <c r="AR444" s="2">
        <v>2428094</v>
      </c>
      <c r="AS444" s="2">
        <v>1682116</v>
      </c>
      <c r="AT444" s="2">
        <v>0</v>
      </c>
      <c r="AU444" s="2">
        <v>7747470</v>
      </c>
      <c r="AV444" s="2">
        <v>59738711</v>
      </c>
      <c r="AW444" s="2">
        <v>0</v>
      </c>
      <c r="AX444" s="2">
        <v>353457</v>
      </c>
      <c r="AY444" s="2">
        <v>357119</v>
      </c>
      <c r="AZ444" s="2">
        <v>386474</v>
      </c>
      <c r="BA444" s="2">
        <v>0</v>
      </c>
      <c r="BB444" s="2">
        <v>0</v>
      </c>
      <c r="BC444" s="2">
        <v>0</v>
      </c>
      <c r="BD444" s="2">
        <v>2813</v>
      </c>
      <c r="BE444" s="2">
        <v>3044</v>
      </c>
      <c r="BF444" s="2">
        <v>168.91</v>
      </c>
      <c r="BG444" s="2">
        <v>514162</v>
      </c>
      <c r="BH444" s="2">
        <v>1254093</v>
      </c>
      <c r="BI444" s="2">
        <v>60992804</v>
      </c>
      <c r="BJ444" s="2">
        <v>0</v>
      </c>
      <c r="BK444" s="2">
        <v>60992804</v>
      </c>
      <c r="BL444" s="2">
        <v>25358087</v>
      </c>
      <c r="BM444" s="2">
        <v>35634717</v>
      </c>
      <c r="BN444" s="2">
        <v>3303498</v>
      </c>
      <c r="BO444" s="2">
        <v>32331219</v>
      </c>
      <c r="BP444" s="2">
        <v>5050.93</v>
      </c>
      <c r="BQ444" s="2">
        <v>4242.9799999999996</v>
      </c>
      <c r="BR444" s="2">
        <v>21430995</v>
      </c>
      <c r="BS444" s="2">
        <v>0</v>
      </c>
      <c r="BT444" s="2">
        <v>0</v>
      </c>
      <c r="BU444" s="2">
        <v>25358087</v>
      </c>
      <c r="BV444" s="2">
        <v>3303498</v>
      </c>
      <c r="BW444" s="2">
        <v>0</v>
      </c>
      <c r="BX444" s="2">
        <v>4836959</v>
      </c>
      <c r="BY444" s="2">
        <v>4836959</v>
      </c>
      <c r="BZ444" s="2">
        <v>0</v>
      </c>
      <c r="CA444" s="2">
        <v>32331219</v>
      </c>
      <c r="CB444" s="2" t="b">
        <v>0</v>
      </c>
      <c r="CC444" s="2">
        <v>0</v>
      </c>
      <c r="CD444" s="2">
        <v>14638.15</v>
      </c>
      <c r="CE444" s="2">
        <v>13459.18</v>
      </c>
      <c r="CF444" s="2">
        <v>13857.52</v>
      </c>
      <c r="CG444" s="2">
        <v>16477.439999999999</v>
      </c>
      <c r="CH444" s="4">
        <v>45327.530150462961</v>
      </c>
      <c r="CI444" s="4">
        <v>73415</v>
      </c>
    </row>
    <row r="445" spans="1:87" x14ac:dyDescent="0.35">
      <c r="A445" s="5">
        <v>514</v>
      </c>
      <c r="B445" s="3" t="s">
        <v>879</v>
      </c>
      <c r="C445" s="3" t="s">
        <v>912</v>
      </c>
      <c r="D445" s="2" t="s">
        <v>913</v>
      </c>
      <c r="E445" s="2">
        <v>9166</v>
      </c>
      <c r="F445" s="2">
        <v>9304</v>
      </c>
      <c r="G445" s="2">
        <v>9580</v>
      </c>
      <c r="H445" s="2">
        <v>11102</v>
      </c>
      <c r="I445" s="2">
        <v>1.0822000000000001</v>
      </c>
      <c r="J445" s="2">
        <v>9919</v>
      </c>
      <c r="K445" s="2">
        <v>10069</v>
      </c>
      <c r="L445" s="2">
        <v>10367</v>
      </c>
      <c r="M445" s="2">
        <v>12015</v>
      </c>
      <c r="N445" s="2">
        <v>1.1040000000000001</v>
      </c>
      <c r="O445" s="2">
        <v>1.026</v>
      </c>
      <c r="P445" s="2">
        <v>10951</v>
      </c>
      <c r="Q445" s="2">
        <v>12327</v>
      </c>
      <c r="R445" s="2">
        <v>2819.59</v>
      </c>
      <c r="S445" s="2">
        <v>2200.1799999999998</v>
      </c>
      <c r="T445" s="2">
        <v>0</v>
      </c>
      <c r="U445" s="2">
        <v>0</v>
      </c>
      <c r="V445" s="2">
        <v>5019.7700000000004</v>
      </c>
      <c r="W445" s="2">
        <v>2819.59</v>
      </c>
      <c r="X445" s="2">
        <v>2200.1799999999998</v>
      </c>
      <c r="Y445" s="2">
        <v>0</v>
      </c>
      <c r="Z445" s="2">
        <v>0</v>
      </c>
      <c r="AA445" s="2">
        <v>5019.7700000000004</v>
      </c>
      <c r="AB445" s="2">
        <v>30877330</v>
      </c>
      <c r="AC445" s="2">
        <v>22153612</v>
      </c>
      <c r="AD445" s="2">
        <v>0</v>
      </c>
      <c r="AE445" s="2">
        <v>0</v>
      </c>
      <c r="AF445" s="2">
        <v>53030942</v>
      </c>
      <c r="AG445" s="2">
        <v>0.85289999999999999</v>
      </c>
      <c r="AH445" s="2">
        <v>0.2</v>
      </c>
      <c r="AI445" s="2">
        <v>5267055</v>
      </c>
      <c r="AJ445" s="2">
        <v>3778963</v>
      </c>
      <c r="AK445" s="2">
        <v>0</v>
      </c>
      <c r="AL445" s="2">
        <v>0</v>
      </c>
      <c r="AM445" s="2">
        <v>9046018</v>
      </c>
      <c r="AN445" s="2">
        <v>0.85289999999999999</v>
      </c>
      <c r="AO445" s="2">
        <v>0.3029</v>
      </c>
      <c r="AP445" s="2">
        <v>0.65</v>
      </c>
      <c r="AQ445" s="2">
        <v>6079283</v>
      </c>
      <c r="AR445" s="2">
        <v>4361714</v>
      </c>
      <c r="AS445" s="2">
        <v>0</v>
      </c>
      <c r="AT445" s="2">
        <v>0</v>
      </c>
      <c r="AU445" s="2">
        <v>10440997</v>
      </c>
      <c r="AV445" s="2">
        <v>72517957</v>
      </c>
      <c r="AW445" s="2">
        <v>0</v>
      </c>
      <c r="AX445" s="2">
        <v>356921</v>
      </c>
      <c r="AY445" s="2">
        <v>252775</v>
      </c>
      <c r="AZ445" s="2">
        <v>273553</v>
      </c>
      <c r="BA445" s="2">
        <v>0</v>
      </c>
      <c r="BB445" s="2">
        <v>0</v>
      </c>
      <c r="BC445" s="2">
        <v>0</v>
      </c>
      <c r="BD445" s="2">
        <v>2813</v>
      </c>
      <c r="BE445" s="2">
        <v>3044</v>
      </c>
      <c r="BF445" s="2">
        <v>267.83</v>
      </c>
      <c r="BG445" s="2">
        <v>815275</v>
      </c>
      <c r="BH445" s="2">
        <v>1445749</v>
      </c>
      <c r="BI445" s="2">
        <v>73963706</v>
      </c>
      <c r="BJ445" s="2">
        <v>0</v>
      </c>
      <c r="BK445" s="2">
        <v>73963706</v>
      </c>
      <c r="BL445" s="2">
        <v>24314705</v>
      </c>
      <c r="BM445" s="2">
        <v>49649001</v>
      </c>
      <c r="BN445" s="2">
        <v>9665825</v>
      </c>
      <c r="BO445" s="2">
        <v>39983176</v>
      </c>
      <c r="BP445" s="2">
        <v>5061.62</v>
      </c>
      <c r="BQ445" s="2">
        <v>5019.7700000000004</v>
      </c>
      <c r="BR445" s="2">
        <v>25408168</v>
      </c>
      <c r="BS445" s="2">
        <v>0</v>
      </c>
      <c r="BT445" s="2">
        <v>0</v>
      </c>
      <c r="BU445" s="2">
        <v>24314705</v>
      </c>
      <c r="BV445" s="2">
        <v>9665825</v>
      </c>
      <c r="BW445" s="2">
        <v>0</v>
      </c>
      <c r="BX445" s="2">
        <v>6473878</v>
      </c>
      <c r="BY445" s="2">
        <v>6473878</v>
      </c>
      <c r="BZ445" s="2">
        <v>0</v>
      </c>
      <c r="CA445" s="2">
        <v>39983176</v>
      </c>
      <c r="CB445" s="2" t="b">
        <v>0</v>
      </c>
      <c r="CC445" s="2">
        <v>0</v>
      </c>
      <c r="CD445" s="2">
        <v>14975.11</v>
      </c>
      <c r="CE445" s="2">
        <v>13769.01</v>
      </c>
      <c r="CF445" s="2">
        <v>14176.51</v>
      </c>
      <c r="CG445" s="2">
        <v>16856.740000000002</v>
      </c>
      <c r="CH445" s="4">
        <v>45327.53019675926</v>
      </c>
      <c r="CI445" s="4">
        <v>73415</v>
      </c>
    </row>
    <row r="446" spans="1:87" x14ac:dyDescent="0.35">
      <c r="A446" s="5">
        <v>515</v>
      </c>
      <c r="B446" s="3" t="s">
        <v>879</v>
      </c>
      <c r="C446" s="3" t="s">
        <v>914</v>
      </c>
      <c r="D446" s="2" t="s">
        <v>915</v>
      </c>
      <c r="E446" s="2">
        <v>9166</v>
      </c>
      <c r="F446" s="2">
        <v>9304</v>
      </c>
      <c r="G446" s="2">
        <v>9580</v>
      </c>
      <c r="H446" s="2">
        <v>11102</v>
      </c>
      <c r="I446" s="2">
        <v>1.0822000000000001</v>
      </c>
      <c r="J446" s="2">
        <v>9919</v>
      </c>
      <c r="K446" s="2">
        <v>10069</v>
      </c>
      <c r="L446" s="2">
        <v>10367</v>
      </c>
      <c r="M446" s="2">
        <v>12015</v>
      </c>
      <c r="N446" s="2">
        <v>1.1040000000000001</v>
      </c>
      <c r="O446" s="2">
        <v>1.026</v>
      </c>
      <c r="P446" s="2">
        <v>10951</v>
      </c>
      <c r="Q446" s="2">
        <v>12327</v>
      </c>
      <c r="R446" s="2">
        <v>4852.7299999999996</v>
      </c>
      <c r="S446" s="2">
        <v>3812.7</v>
      </c>
      <c r="T446" s="2">
        <v>2724.94</v>
      </c>
      <c r="U446" s="2">
        <v>6242.81</v>
      </c>
      <c r="V446" s="2">
        <v>17633.18</v>
      </c>
      <c r="W446" s="2">
        <v>4852.7299999999996</v>
      </c>
      <c r="X446" s="2">
        <v>3812.7</v>
      </c>
      <c r="Y446" s="2">
        <v>2724.94</v>
      </c>
      <c r="Z446" s="2">
        <v>6242.81</v>
      </c>
      <c r="AA446" s="2">
        <v>17633.18</v>
      </c>
      <c r="AB446" s="2">
        <v>53142246</v>
      </c>
      <c r="AC446" s="2">
        <v>38390076</v>
      </c>
      <c r="AD446" s="2">
        <v>28249453</v>
      </c>
      <c r="AE446" s="2">
        <v>76955119</v>
      </c>
      <c r="AF446" s="2">
        <v>196736894</v>
      </c>
      <c r="AG446" s="2">
        <v>0.49440000000000001</v>
      </c>
      <c r="AH446" s="2">
        <v>0.2</v>
      </c>
      <c r="AI446" s="2">
        <v>5254705</v>
      </c>
      <c r="AJ446" s="2">
        <v>3796011</v>
      </c>
      <c r="AK446" s="2">
        <v>2793306</v>
      </c>
      <c r="AL446" s="2">
        <v>7609322</v>
      </c>
      <c r="AM446" s="2">
        <v>19453344</v>
      </c>
      <c r="AN446" s="2">
        <v>0.49440000000000001</v>
      </c>
      <c r="AO446" s="2">
        <v>0</v>
      </c>
      <c r="AP446" s="2">
        <v>0.65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216190238</v>
      </c>
      <c r="AW446" s="2">
        <v>0</v>
      </c>
      <c r="AX446" s="2">
        <v>0</v>
      </c>
      <c r="AY446" s="2">
        <v>1208256</v>
      </c>
      <c r="AZ446" s="2">
        <v>1307575</v>
      </c>
      <c r="BA446" s="2">
        <v>0</v>
      </c>
      <c r="BB446" s="2">
        <v>0</v>
      </c>
      <c r="BC446" s="2">
        <v>0</v>
      </c>
      <c r="BD446" s="2">
        <v>2813</v>
      </c>
      <c r="BE446" s="2">
        <v>3044</v>
      </c>
      <c r="BF446" s="2">
        <v>365.81</v>
      </c>
      <c r="BG446" s="2">
        <v>1113526</v>
      </c>
      <c r="BH446" s="2">
        <v>2421101</v>
      </c>
      <c r="BI446" s="2">
        <v>218611339</v>
      </c>
      <c r="BJ446" s="2">
        <v>0</v>
      </c>
      <c r="BK446" s="2">
        <v>218611339</v>
      </c>
      <c r="BL446" s="2">
        <v>356704819</v>
      </c>
      <c r="BM446" s="2">
        <v>0</v>
      </c>
      <c r="BN446" s="2">
        <v>3526636</v>
      </c>
      <c r="BO446" s="2">
        <v>0</v>
      </c>
      <c r="BP446" s="2">
        <v>5320.66</v>
      </c>
      <c r="BQ446" s="2">
        <v>17633.18</v>
      </c>
      <c r="BR446" s="2">
        <v>93820155</v>
      </c>
      <c r="BS446" s="2">
        <v>0</v>
      </c>
      <c r="BT446" s="2">
        <v>0</v>
      </c>
      <c r="BU446" s="2">
        <v>356704819</v>
      </c>
      <c r="BV446" s="2">
        <v>3526636</v>
      </c>
      <c r="BW446" s="2">
        <v>0</v>
      </c>
      <c r="BX446" s="2">
        <v>7634726</v>
      </c>
      <c r="BY446" s="2">
        <v>7634726</v>
      </c>
      <c r="BZ446" s="2">
        <v>7634726</v>
      </c>
      <c r="CA446" s="2">
        <v>7634726</v>
      </c>
      <c r="CB446" s="2" t="b">
        <v>1</v>
      </c>
      <c r="CC446" s="2">
        <v>138093480</v>
      </c>
      <c r="CD446" s="2">
        <v>12033.83</v>
      </c>
      <c r="CE446" s="2">
        <v>11064.62</v>
      </c>
      <c r="CF446" s="2">
        <v>11392.09</v>
      </c>
      <c r="CG446" s="2">
        <v>13545.89</v>
      </c>
      <c r="CH446" s="4">
        <v>45327.530266203707</v>
      </c>
      <c r="CI446" s="4">
        <v>73415</v>
      </c>
    </row>
    <row r="447" spans="1:87" x14ac:dyDescent="0.35">
      <c r="A447" s="5">
        <v>516</v>
      </c>
      <c r="B447" s="3" t="s">
        <v>879</v>
      </c>
      <c r="C447" s="3" t="s">
        <v>916</v>
      </c>
      <c r="D447" s="2" t="s">
        <v>917</v>
      </c>
      <c r="E447" s="2">
        <v>9166</v>
      </c>
      <c r="F447" s="2">
        <v>9304</v>
      </c>
      <c r="G447" s="2">
        <v>9580</v>
      </c>
      <c r="H447" s="2">
        <v>11102</v>
      </c>
      <c r="I447" s="2">
        <v>1.0822000000000001</v>
      </c>
      <c r="J447" s="2">
        <v>9919</v>
      </c>
      <c r="K447" s="2">
        <v>10069</v>
      </c>
      <c r="L447" s="2">
        <v>10367</v>
      </c>
      <c r="M447" s="2">
        <v>12015</v>
      </c>
      <c r="N447" s="2">
        <v>1.1040000000000001</v>
      </c>
      <c r="O447" s="2">
        <v>1.026</v>
      </c>
      <c r="P447" s="2">
        <v>10951</v>
      </c>
      <c r="Q447" s="2">
        <v>12327</v>
      </c>
      <c r="R447" s="2">
        <v>2884.4</v>
      </c>
      <c r="S447" s="2">
        <v>2323.33</v>
      </c>
      <c r="T447" s="2">
        <v>1652.04</v>
      </c>
      <c r="U447" s="2">
        <v>0</v>
      </c>
      <c r="V447" s="2">
        <v>6859.77</v>
      </c>
      <c r="W447" s="2">
        <v>2884.4</v>
      </c>
      <c r="X447" s="2">
        <v>2323.33</v>
      </c>
      <c r="Y447" s="2">
        <v>1652.04</v>
      </c>
      <c r="Z447" s="2">
        <v>0</v>
      </c>
      <c r="AA447" s="2">
        <v>6859.77</v>
      </c>
      <c r="AB447" s="2">
        <v>31587064</v>
      </c>
      <c r="AC447" s="2">
        <v>23393610</v>
      </c>
      <c r="AD447" s="2">
        <v>17126699</v>
      </c>
      <c r="AE447" s="2">
        <v>0</v>
      </c>
      <c r="AF447" s="2">
        <v>72107373</v>
      </c>
      <c r="AG447" s="2">
        <v>0.59199999999999997</v>
      </c>
      <c r="AH447" s="2">
        <v>0.2</v>
      </c>
      <c r="AI447" s="2">
        <v>3739908</v>
      </c>
      <c r="AJ447" s="2">
        <v>2769803</v>
      </c>
      <c r="AK447" s="2">
        <v>2027801</v>
      </c>
      <c r="AL447" s="2">
        <v>0</v>
      </c>
      <c r="AM447" s="2">
        <v>8537512</v>
      </c>
      <c r="AN447" s="2">
        <v>0.59199999999999997</v>
      </c>
      <c r="AO447" s="2">
        <v>4.2000000000000003E-2</v>
      </c>
      <c r="AP447" s="2">
        <v>0.65</v>
      </c>
      <c r="AQ447" s="2">
        <v>862327</v>
      </c>
      <c r="AR447" s="2">
        <v>638646</v>
      </c>
      <c r="AS447" s="2">
        <v>467559</v>
      </c>
      <c r="AT447" s="2">
        <v>0</v>
      </c>
      <c r="AU447" s="2">
        <v>1968532</v>
      </c>
      <c r="AV447" s="2">
        <v>82613417</v>
      </c>
      <c r="AW447" s="2">
        <v>0</v>
      </c>
      <c r="AX447" s="2">
        <v>680066</v>
      </c>
      <c r="AY447" s="2">
        <v>867142</v>
      </c>
      <c r="AZ447" s="2">
        <v>938421</v>
      </c>
      <c r="BA447" s="2">
        <v>0</v>
      </c>
      <c r="BB447" s="2">
        <v>0</v>
      </c>
      <c r="BC447" s="2">
        <v>0</v>
      </c>
      <c r="BD447" s="2">
        <v>2813</v>
      </c>
      <c r="BE447" s="2">
        <v>3044</v>
      </c>
      <c r="BF447" s="2">
        <v>270.48</v>
      </c>
      <c r="BG447" s="2">
        <v>823341</v>
      </c>
      <c r="BH447" s="2">
        <v>2441828</v>
      </c>
      <c r="BI447" s="2">
        <v>85055245</v>
      </c>
      <c r="BJ447" s="2">
        <v>0</v>
      </c>
      <c r="BK447" s="2">
        <v>85055245</v>
      </c>
      <c r="BL447" s="2">
        <v>54863754</v>
      </c>
      <c r="BM447" s="2">
        <v>30191491</v>
      </c>
      <c r="BN447" s="2">
        <v>1371954</v>
      </c>
      <c r="BO447" s="2">
        <v>28819537</v>
      </c>
      <c r="BP447" s="2">
        <v>5072.7700000000004</v>
      </c>
      <c r="BQ447" s="2">
        <v>6859.77</v>
      </c>
      <c r="BR447" s="2">
        <v>34798035</v>
      </c>
      <c r="BS447" s="2">
        <v>0</v>
      </c>
      <c r="BT447" s="2">
        <v>0</v>
      </c>
      <c r="BU447" s="2">
        <v>54863754</v>
      </c>
      <c r="BV447" s="2">
        <v>1371954</v>
      </c>
      <c r="BW447" s="2">
        <v>0</v>
      </c>
      <c r="BX447" s="2">
        <v>8230516</v>
      </c>
      <c r="BY447" s="2">
        <v>8230516</v>
      </c>
      <c r="BZ447" s="2">
        <v>0</v>
      </c>
      <c r="CA447" s="2">
        <v>28819537</v>
      </c>
      <c r="CB447" s="2" t="b">
        <v>0</v>
      </c>
      <c r="CC447" s="2">
        <v>0</v>
      </c>
      <c r="CD447" s="2">
        <v>12546.56</v>
      </c>
      <c r="CE447" s="2">
        <v>11536.05</v>
      </c>
      <c r="CF447" s="2">
        <v>11877.47</v>
      </c>
      <c r="CG447" s="2">
        <v>14123.04</v>
      </c>
      <c r="CH447" s="4">
        <v>45327.530277777776</v>
      </c>
      <c r="CI447" s="4">
        <v>73415</v>
      </c>
    </row>
    <row r="448" spans="1:87" x14ac:dyDescent="0.35">
      <c r="A448" s="5">
        <v>517</v>
      </c>
      <c r="B448" s="3" t="s">
        <v>879</v>
      </c>
      <c r="C448" s="3" t="s">
        <v>918</v>
      </c>
      <c r="D448" s="2" t="s">
        <v>919</v>
      </c>
      <c r="E448" s="2">
        <v>9166</v>
      </c>
      <c r="F448" s="2">
        <v>9304</v>
      </c>
      <c r="G448" s="2">
        <v>9580</v>
      </c>
      <c r="H448" s="2">
        <v>11102</v>
      </c>
      <c r="I448" s="2">
        <v>1.0822000000000001</v>
      </c>
      <c r="J448" s="2">
        <v>9919</v>
      </c>
      <c r="K448" s="2">
        <v>10069</v>
      </c>
      <c r="L448" s="2">
        <v>10367</v>
      </c>
      <c r="M448" s="2">
        <v>12015</v>
      </c>
      <c r="N448" s="2">
        <v>1.1040000000000001</v>
      </c>
      <c r="O448" s="2">
        <v>1.026</v>
      </c>
      <c r="P448" s="2">
        <v>10951</v>
      </c>
      <c r="Q448" s="2">
        <v>12327</v>
      </c>
      <c r="R448" s="2">
        <v>7310.31</v>
      </c>
      <c r="S448" s="2">
        <v>5301</v>
      </c>
      <c r="T448" s="2">
        <v>2190.6999999999998</v>
      </c>
      <c r="U448" s="2">
        <v>8151.36</v>
      </c>
      <c r="V448" s="2">
        <v>22953.37</v>
      </c>
      <c r="W448" s="2">
        <v>7310.31</v>
      </c>
      <c r="X448" s="2">
        <v>5301</v>
      </c>
      <c r="Y448" s="2">
        <v>2190.6999999999998</v>
      </c>
      <c r="Z448" s="2">
        <v>8151.36</v>
      </c>
      <c r="AA448" s="2">
        <v>22953.37</v>
      </c>
      <c r="AB448" s="2">
        <v>80055205</v>
      </c>
      <c r="AC448" s="2">
        <v>53375769</v>
      </c>
      <c r="AD448" s="2">
        <v>22710987</v>
      </c>
      <c r="AE448" s="2">
        <v>100481815</v>
      </c>
      <c r="AF448" s="2">
        <v>256623776</v>
      </c>
      <c r="AG448" s="2">
        <v>0.56189999999999996</v>
      </c>
      <c r="AH448" s="2">
        <v>0.2</v>
      </c>
      <c r="AI448" s="2">
        <v>8996604</v>
      </c>
      <c r="AJ448" s="2">
        <v>5998369</v>
      </c>
      <c r="AK448" s="2">
        <v>2552261</v>
      </c>
      <c r="AL448" s="2">
        <v>11292146</v>
      </c>
      <c r="AM448" s="2">
        <v>28839380</v>
      </c>
      <c r="AN448" s="2">
        <v>0.56189999999999996</v>
      </c>
      <c r="AO448" s="2">
        <v>1.1900000000000001E-2</v>
      </c>
      <c r="AP448" s="2">
        <v>0.65</v>
      </c>
      <c r="AQ448" s="2">
        <v>619227</v>
      </c>
      <c r="AR448" s="2">
        <v>412862</v>
      </c>
      <c r="AS448" s="2">
        <v>175669</v>
      </c>
      <c r="AT448" s="2">
        <v>777227</v>
      </c>
      <c r="AU448" s="2">
        <v>1984985</v>
      </c>
      <c r="AV448" s="2">
        <v>287448141</v>
      </c>
      <c r="AW448" s="2">
        <v>0</v>
      </c>
      <c r="AX448" s="2">
        <v>1534499</v>
      </c>
      <c r="AY448" s="2">
        <v>2197582</v>
      </c>
      <c r="AZ448" s="2">
        <v>2378223</v>
      </c>
      <c r="BA448" s="2">
        <v>0</v>
      </c>
      <c r="BB448" s="2">
        <v>0</v>
      </c>
      <c r="BC448" s="2">
        <v>0</v>
      </c>
      <c r="BD448" s="2">
        <v>2813</v>
      </c>
      <c r="BE448" s="2">
        <v>3044</v>
      </c>
      <c r="BF448" s="2">
        <v>611.37</v>
      </c>
      <c r="BG448" s="2">
        <v>1861010</v>
      </c>
      <c r="BH448" s="2">
        <v>5773732</v>
      </c>
      <c r="BI448" s="2">
        <v>293221873</v>
      </c>
      <c r="BJ448" s="2">
        <v>0</v>
      </c>
      <c r="BK448" s="2">
        <v>293221873</v>
      </c>
      <c r="BL448" s="2">
        <v>198256741</v>
      </c>
      <c r="BM448" s="2">
        <v>94965132</v>
      </c>
      <c r="BN448" s="2">
        <v>4590674</v>
      </c>
      <c r="BO448" s="2">
        <v>90374458</v>
      </c>
      <c r="BP448" s="2">
        <v>5276.7</v>
      </c>
      <c r="BQ448" s="2">
        <v>22953.37</v>
      </c>
      <c r="BR448" s="2">
        <v>121118047</v>
      </c>
      <c r="BS448" s="2">
        <v>0</v>
      </c>
      <c r="BT448" s="2">
        <v>0</v>
      </c>
      <c r="BU448" s="2">
        <v>198256741</v>
      </c>
      <c r="BV448" s="2">
        <v>4590674</v>
      </c>
      <c r="BW448" s="2">
        <v>0</v>
      </c>
      <c r="BX448" s="2">
        <v>23439338</v>
      </c>
      <c r="BY448" s="2">
        <v>23439338</v>
      </c>
      <c r="BZ448" s="2">
        <v>0</v>
      </c>
      <c r="CA448" s="2">
        <v>90374458</v>
      </c>
      <c r="CB448" s="2" t="b">
        <v>0</v>
      </c>
      <c r="CC448" s="2">
        <v>0</v>
      </c>
      <c r="CD448" s="2">
        <v>12266.38</v>
      </c>
      <c r="CE448" s="2">
        <v>11278.44</v>
      </c>
      <c r="CF448" s="2">
        <v>11612.23</v>
      </c>
      <c r="CG448" s="2">
        <v>13807.66</v>
      </c>
      <c r="CH448" s="4">
        <v>45327.530289351853</v>
      </c>
      <c r="CI448" s="4">
        <v>73415</v>
      </c>
    </row>
    <row r="449" spans="1:87" x14ac:dyDescent="0.35">
      <c r="A449" s="5">
        <v>518</v>
      </c>
      <c r="B449" s="3" t="s">
        <v>879</v>
      </c>
      <c r="C449" s="3" t="s">
        <v>920</v>
      </c>
      <c r="D449" s="2" t="s">
        <v>921</v>
      </c>
      <c r="E449" s="2">
        <v>9166</v>
      </c>
      <c r="F449" s="2">
        <v>9304</v>
      </c>
      <c r="G449" s="2">
        <v>9580</v>
      </c>
      <c r="H449" s="2">
        <v>11102</v>
      </c>
      <c r="I449" s="2">
        <v>1.0822000000000001</v>
      </c>
      <c r="J449" s="2">
        <v>9919</v>
      </c>
      <c r="K449" s="2">
        <v>10069</v>
      </c>
      <c r="L449" s="2">
        <v>10367</v>
      </c>
      <c r="M449" s="2">
        <v>12015</v>
      </c>
      <c r="N449" s="2">
        <v>1.1040000000000001</v>
      </c>
      <c r="O449" s="2">
        <v>1.026</v>
      </c>
      <c r="P449" s="2">
        <v>10951</v>
      </c>
      <c r="Q449" s="2">
        <v>12327</v>
      </c>
      <c r="R449" s="2">
        <v>6370.82</v>
      </c>
      <c r="S449" s="2">
        <v>4991.8599999999997</v>
      </c>
      <c r="T449" s="2">
        <v>3548.21</v>
      </c>
      <c r="U449" s="2">
        <v>8684.51</v>
      </c>
      <c r="V449" s="2">
        <v>23595.4</v>
      </c>
      <c r="W449" s="2">
        <v>6370.82</v>
      </c>
      <c r="X449" s="2">
        <v>4991.8599999999997</v>
      </c>
      <c r="Y449" s="2">
        <v>3548.21</v>
      </c>
      <c r="Z449" s="2">
        <v>8684.51</v>
      </c>
      <c r="AA449" s="2">
        <v>23595.4</v>
      </c>
      <c r="AB449" s="2">
        <v>69766850</v>
      </c>
      <c r="AC449" s="2">
        <v>50263038</v>
      </c>
      <c r="AD449" s="2">
        <v>36784293</v>
      </c>
      <c r="AE449" s="2">
        <v>107053955</v>
      </c>
      <c r="AF449" s="2">
        <v>263868136</v>
      </c>
      <c r="AG449" s="2">
        <v>0.48</v>
      </c>
      <c r="AH449" s="2">
        <v>0.2</v>
      </c>
      <c r="AI449" s="2">
        <v>6697618</v>
      </c>
      <c r="AJ449" s="2">
        <v>4825252</v>
      </c>
      <c r="AK449" s="2">
        <v>3531292</v>
      </c>
      <c r="AL449" s="2">
        <v>10277180</v>
      </c>
      <c r="AM449" s="2">
        <v>25331342</v>
      </c>
      <c r="AN449" s="2">
        <v>0.48</v>
      </c>
      <c r="AO449" s="2">
        <v>0</v>
      </c>
      <c r="AP449" s="2">
        <v>0.65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289199478</v>
      </c>
      <c r="AW449" s="2">
        <v>0</v>
      </c>
      <c r="AX449" s="2">
        <v>0</v>
      </c>
      <c r="AY449" s="2">
        <v>1488060</v>
      </c>
      <c r="AZ449" s="2">
        <v>1610379</v>
      </c>
      <c r="BA449" s="2">
        <v>0</v>
      </c>
      <c r="BB449" s="2">
        <v>0</v>
      </c>
      <c r="BC449" s="2">
        <v>0</v>
      </c>
      <c r="BD449" s="2">
        <v>2813</v>
      </c>
      <c r="BE449" s="2">
        <v>3044</v>
      </c>
      <c r="BF449" s="2">
        <v>571.28</v>
      </c>
      <c r="BG449" s="2">
        <v>1738976</v>
      </c>
      <c r="BH449" s="2">
        <v>3349355</v>
      </c>
      <c r="BI449" s="2">
        <v>292548833</v>
      </c>
      <c r="BJ449" s="2">
        <v>0</v>
      </c>
      <c r="BK449" s="2">
        <v>292548833</v>
      </c>
      <c r="BL449" s="2">
        <v>166508664</v>
      </c>
      <c r="BM449" s="2">
        <v>126040169</v>
      </c>
      <c r="BN449" s="2">
        <v>5221253</v>
      </c>
      <c r="BO449" s="2">
        <v>120818916</v>
      </c>
      <c r="BP449" s="2">
        <v>5442.04</v>
      </c>
      <c r="BQ449" s="2">
        <v>23595.4</v>
      </c>
      <c r="BR449" s="2">
        <v>128407111</v>
      </c>
      <c r="BS449" s="2">
        <v>0</v>
      </c>
      <c r="BT449" s="2">
        <v>0</v>
      </c>
      <c r="BU449" s="2">
        <v>166508664</v>
      </c>
      <c r="BV449" s="2">
        <v>5221253</v>
      </c>
      <c r="BW449" s="2">
        <v>0</v>
      </c>
      <c r="BX449" s="2">
        <v>18936966</v>
      </c>
      <c r="BY449" s="2">
        <v>18936966</v>
      </c>
      <c r="BZ449" s="2">
        <v>0</v>
      </c>
      <c r="CA449" s="2">
        <v>120818916</v>
      </c>
      <c r="CB449" s="2" t="b">
        <v>0</v>
      </c>
      <c r="CC449" s="2">
        <v>0</v>
      </c>
      <c r="CD449" s="2">
        <v>12002.3</v>
      </c>
      <c r="CE449" s="2">
        <v>11035.62</v>
      </c>
      <c r="CF449" s="2">
        <v>11362.23</v>
      </c>
      <c r="CG449" s="2">
        <v>13510.39</v>
      </c>
      <c r="CH449" s="4">
        <v>45327.530324074076</v>
      </c>
      <c r="CI449" s="4">
        <v>73415</v>
      </c>
    </row>
    <row r="450" spans="1:87" x14ac:dyDescent="0.35">
      <c r="A450" s="5">
        <v>519</v>
      </c>
      <c r="B450" s="3" t="s">
        <v>879</v>
      </c>
      <c r="C450" s="3" t="s">
        <v>922</v>
      </c>
      <c r="D450" s="2" t="s">
        <v>923</v>
      </c>
      <c r="E450" s="2">
        <v>9166</v>
      </c>
      <c r="F450" s="2">
        <v>9304</v>
      </c>
      <c r="G450" s="2">
        <v>9580</v>
      </c>
      <c r="H450" s="2">
        <v>11102</v>
      </c>
      <c r="I450" s="2">
        <v>1.0822000000000001</v>
      </c>
      <c r="J450" s="2">
        <v>9919</v>
      </c>
      <c r="K450" s="2">
        <v>10069</v>
      </c>
      <c r="L450" s="2">
        <v>10367</v>
      </c>
      <c r="M450" s="2">
        <v>12015</v>
      </c>
      <c r="N450" s="2">
        <v>1.1040000000000001</v>
      </c>
      <c r="O450" s="2">
        <v>1.026</v>
      </c>
      <c r="P450" s="2">
        <v>10951</v>
      </c>
      <c r="Q450" s="2">
        <v>12327</v>
      </c>
      <c r="R450" s="2">
        <v>11183.2</v>
      </c>
      <c r="S450" s="2">
        <v>8982.7099999999991</v>
      </c>
      <c r="T450" s="2">
        <v>6345.36</v>
      </c>
      <c r="U450" s="2">
        <v>13605.76</v>
      </c>
      <c r="V450" s="2">
        <v>40117.03</v>
      </c>
      <c r="W450" s="2">
        <v>11183.2</v>
      </c>
      <c r="X450" s="2">
        <v>8982.7099999999991</v>
      </c>
      <c r="Y450" s="2">
        <v>6345.36</v>
      </c>
      <c r="Z450" s="2">
        <v>13605.76</v>
      </c>
      <c r="AA450" s="2">
        <v>40117.03</v>
      </c>
      <c r="AB450" s="2">
        <v>122467223</v>
      </c>
      <c r="AC450" s="2">
        <v>90446907</v>
      </c>
      <c r="AD450" s="2">
        <v>65782347</v>
      </c>
      <c r="AE450" s="2">
        <v>167718204</v>
      </c>
      <c r="AF450" s="2">
        <v>446414681</v>
      </c>
      <c r="AG450" s="2">
        <v>0.83679999999999999</v>
      </c>
      <c r="AH450" s="2">
        <v>0.2</v>
      </c>
      <c r="AI450" s="2">
        <v>20496114</v>
      </c>
      <c r="AJ450" s="2">
        <v>15137194</v>
      </c>
      <c r="AK450" s="2">
        <v>11009334</v>
      </c>
      <c r="AL450" s="2">
        <v>28069319</v>
      </c>
      <c r="AM450" s="2">
        <v>74711961</v>
      </c>
      <c r="AN450" s="2">
        <v>0.83679999999999999</v>
      </c>
      <c r="AO450" s="2">
        <v>0.2868</v>
      </c>
      <c r="AP450" s="2">
        <v>0.65</v>
      </c>
      <c r="AQ450" s="2">
        <v>22830340</v>
      </c>
      <c r="AR450" s="2">
        <v>16861112</v>
      </c>
      <c r="AS450" s="2">
        <v>12263145</v>
      </c>
      <c r="AT450" s="2">
        <v>31266028</v>
      </c>
      <c r="AU450" s="2">
        <v>83220625</v>
      </c>
      <c r="AV450" s="2">
        <v>604347267</v>
      </c>
      <c r="AW450" s="2">
        <v>0</v>
      </c>
      <c r="AX450" s="2">
        <v>461341</v>
      </c>
      <c r="AY450" s="2">
        <v>1957221</v>
      </c>
      <c r="AZ450" s="2">
        <v>2118105</v>
      </c>
      <c r="BA450" s="2">
        <v>0</v>
      </c>
      <c r="BB450" s="2">
        <v>0</v>
      </c>
      <c r="BC450" s="2">
        <v>0</v>
      </c>
      <c r="BD450" s="2">
        <v>2813</v>
      </c>
      <c r="BE450" s="2">
        <v>3044</v>
      </c>
      <c r="BF450" s="2">
        <v>828.7</v>
      </c>
      <c r="BG450" s="2">
        <v>2522563</v>
      </c>
      <c r="BH450" s="2">
        <v>5102009</v>
      </c>
      <c r="BI450" s="2">
        <v>609449276</v>
      </c>
      <c r="BJ450" s="2">
        <v>0</v>
      </c>
      <c r="BK450" s="2">
        <v>609449276</v>
      </c>
      <c r="BL450" s="2">
        <v>188944361</v>
      </c>
      <c r="BM450" s="2">
        <v>420504915</v>
      </c>
      <c r="BN450" s="2">
        <v>97472379</v>
      </c>
      <c r="BO450" s="2">
        <v>323032536</v>
      </c>
      <c r="BP450" s="2">
        <v>5338.43</v>
      </c>
      <c r="BQ450" s="2">
        <v>40117.03</v>
      </c>
      <c r="BR450" s="2">
        <v>214161956</v>
      </c>
      <c r="BS450" s="2">
        <v>0</v>
      </c>
      <c r="BT450" s="2">
        <v>0</v>
      </c>
      <c r="BU450" s="2">
        <v>188944361</v>
      </c>
      <c r="BV450" s="2">
        <v>97472379</v>
      </c>
      <c r="BW450" s="2">
        <v>0</v>
      </c>
      <c r="BX450" s="2">
        <v>52549420</v>
      </c>
      <c r="BY450" s="2">
        <v>52549420</v>
      </c>
      <c r="BZ450" s="2">
        <v>0</v>
      </c>
      <c r="CA450" s="2">
        <v>323032536</v>
      </c>
      <c r="CB450" s="2" t="b">
        <v>0</v>
      </c>
      <c r="CC450" s="2">
        <v>0</v>
      </c>
      <c r="CD450" s="2">
        <v>14825.24</v>
      </c>
      <c r="CE450" s="2">
        <v>13631.21</v>
      </c>
      <c r="CF450" s="2">
        <v>14034.64</v>
      </c>
      <c r="CG450" s="2">
        <v>16688.05</v>
      </c>
      <c r="CH450" s="4">
        <v>45327.530405092592</v>
      </c>
      <c r="CI450" s="4">
        <v>73415</v>
      </c>
    </row>
    <row r="451" spans="1:87" x14ac:dyDescent="0.35">
      <c r="A451" s="5">
        <v>520</v>
      </c>
      <c r="B451" s="3" t="s">
        <v>879</v>
      </c>
      <c r="C451" s="3" t="s">
        <v>924</v>
      </c>
      <c r="D451" s="2" t="s">
        <v>925</v>
      </c>
      <c r="E451" s="2">
        <v>9166</v>
      </c>
      <c r="F451" s="2">
        <v>9304</v>
      </c>
      <c r="G451" s="2">
        <v>9580</v>
      </c>
      <c r="H451" s="2">
        <v>11102</v>
      </c>
      <c r="I451" s="2">
        <v>1.0822000000000001</v>
      </c>
      <c r="J451" s="2">
        <v>9919</v>
      </c>
      <c r="K451" s="2">
        <v>10069</v>
      </c>
      <c r="L451" s="2">
        <v>10367</v>
      </c>
      <c r="M451" s="2">
        <v>12015</v>
      </c>
      <c r="N451" s="2">
        <v>1.1040000000000001</v>
      </c>
      <c r="O451" s="2">
        <v>1.026</v>
      </c>
      <c r="P451" s="2">
        <v>10951</v>
      </c>
      <c r="Q451" s="2">
        <v>12327</v>
      </c>
      <c r="R451" s="2">
        <v>1015.71</v>
      </c>
      <c r="S451" s="2">
        <v>810.33</v>
      </c>
      <c r="T451" s="2">
        <v>0</v>
      </c>
      <c r="U451" s="2">
        <v>0</v>
      </c>
      <c r="V451" s="2">
        <v>1826.04</v>
      </c>
      <c r="W451" s="2">
        <v>1015.71</v>
      </c>
      <c r="X451" s="2">
        <v>810.33</v>
      </c>
      <c r="Y451" s="2">
        <v>0</v>
      </c>
      <c r="Z451" s="2">
        <v>0</v>
      </c>
      <c r="AA451" s="2">
        <v>1826.04</v>
      </c>
      <c r="AB451" s="2">
        <v>11123040</v>
      </c>
      <c r="AC451" s="2">
        <v>8159213</v>
      </c>
      <c r="AD451" s="2">
        <v>0</v>
      </c>
      <c r="AE451" s="2">
        <v>0</v>
      </c>
      <c r="AF451" s="2">
        <v>19282253</v>
      </c>
      <c r="AG451" s="2">
        <v>0.84530000000000005</v>
      </c>
      <c r="AH451" s="2">
        <v>0.2</v>
      </c>
      <c r="AI451" s="2">
        <v>1880461</v>
      </c>
      <c r="AJ451" s="2">
        <v>1379397</v>
      </c>
      <c r="AK451" s="2">
        <v>0</v>
      </c>
      <c r="AL451" s="2">
        <v>0</v>
      </c>
      <c r="AM451" s="2">
        <v>3259858</v>
      </c>
      <c r="AN451" s="2">
        <v>0.84530000000000005</v>
      </c>
      <c r="AO451" s="2">
        <v>0.29530000000000001</v>
      </c>
      <c r="AP451" s="2">
        <v>0.65</v>
      </c>
      <c r="AQ451" s="2">
        <v>2135012</v>
      </c>
      <c r="AR451" s="2">
        <v>1566120</v>
      </c>
      <c r="AS451" s="2">
        <v>0</v>
      </c>
      <c r="AT451" s="2">
        <v>0</v>
      </c>
      <c r="AU451" s="2">
        <v>3701132</v>
      </c>
      <c r="AV451" s="2">
        <v>26243243</v>
      </c>
      <c r="AW451" s="2">
        <v>0</v>
      </c>
      <c r="AX451" s="2">
        <v>71524</v>
      </c>
      <c r="AY451" s="2">
        <v>187101</v>
      </c>
      <c r="AZ451" s="2">
        <v>202481</v>
      </c>
      <c r="BA451" s="2">
        <v>0</v>
      </c>
      <c r="BB451" s="2">
        <v>0</v>
      </c>
      <c r="BC451" s="2">
        <v>0</v>
      </c>
      <c r="BD451" s="2">
        <v>2813</v>
      </c>
      <c r="BE451" s="2">
        <v>3044</v>
      </c>
      <c r="BF451" s="2">
        <v>91.89</v>
      </c>
      <c r="BG451" s="2">
        <v>279713</v>
      </c>
      <c r="BH451" s="2">
        <v>553718</v>
      </c>
      <c r="BI451" s="2">
        <v>26796961</v>
      </c>
      <c r="BJ451" s="2">
        <v>0</v>
      </c>
      <c r="BK451" s="2">
        <v>26796961</v>
      </c>
      <c r="BL451" s="2">
        <v>12572890</v>
      </c>
      <c r="BM451" s="2">
        <v>14224071</v>
      </c>
      <c r="BN451" s="2">
        <v>365208</v>
      </c>
      <c r="BO451" s="2">
        <v>13858863</v>
      </c>
      <c r="BP451" s="2">
        <v>5048.55</v>
      </c>
      <c r="BQ451" s="2">
        <v>1826.04</v>
      </c>
      <c r="BR451" s="2">
        <v>9218854</v>
      </c>
      <c r="BS451" s="2">
        <v>0</v>
      </c>
      <c r="BT451" s="2">
        <v>0</v>
      </c>
      <c r="BU451" s="2">
        <v>12572890</v>
      </c>
      <c r="BV451" s="2">
        <v>365208</v>
      </c>
      <c r="BW451" s="2">
        <v>0</v>
      </c>
      <c r="BX451" s="2">
        <v>2368206</v>
      </c>
      <c r="BY451" s="2">
        <v>2368206</v>
      </c>
      <c r="BZ451" s="2">
        <v>0</v>
      </c>
      <c r="CA451" s="2">
        <v>13858863</v>
      </c>
      <c r="CB451" s="2" t="b">
        <v>0</v>
      </c>
      <c r="CC451" s="2">
        <v>0</v>
      </c>
      <c r="CD451" s="2">
        <v>14904.37</v>
      </c>
      <c r="CE451" s="2">
        <v>13703.96</v>
      </c>
      <c r="CF451" s="2">
        <v>14109.54</v>
      </c>
      <c r="CG451" s="2">
        <v>16777.11</v>
      </c>
      <c r="CH451" s="4">
        <v>45327.530416666668</v>
      </c>
      <c r="CI451" s="4">
        <v>73415</v>
      </c>
    </row>
    <row r="452" spans="1:87" x14ac:dyDescent="0.35">
      <c r="A452" s="5">
        <v>521</v>
      </c>
      <c r="B452" s="3" t="s">
        <v>879</v>
      </c>
      <c r="C452" s="3" t="s">
        <v>926</v>
      </c>
      <c r="D452" s="2" t="s">
        <v>927</v>
      </c>
      <c r="E452" s="2">
        <v>9166</v>
      </c>
      <c r="F452" s="2">
        <v>9304</v>
      </c>
      <c r="G452" s="2">
        <v>9580</v>
      </c>
      <c r="H452" s="2">
        <v>11102</v>
      </c>
      <c r="I452" s="2">
        <v>1.0822000000000001</v>
      </c>
      <c r="J452" s="2">
        <v>9919</v>
      </c>
      <c r="K452" s="2">
        <v>10069</v>
      </c>
      <c r="L452" s="2">
        <v>10367</v>
      </c>
      <c r="M452" s="2">
        <v>12015</v>
      </c>
      <c r="N452" s="2">
        <v>1.1040000000000001</v>
      </c>
      <c r="O452" s="2">
        <v>1.026</v>
      </c>
      <c r="P452" s="2">
        <v>10951</v>
      </c>
      <c r="Q452" s="2">
        <v>12327</v>
      </c>
      <c r="R452" s="2">
        <v>3488.25</v>
      </c>
      <c r="S452" s="2">
        <v>2712.07</v>
      </c>
      <c r="T452" s="2">
        <v>1902.72</v>
      </c>
      <c r="U452" s="2">
        <v>0</v>
      </c>
      <c r="V452" s="2">
        <v>8103.04</v>
      </c>
      <c r="W452" s="2">
        <v>3488.25</v>
      </c>
      <c r="X452" s="2">
        <v>2712.07</v>
      </c>
      <c r="Y452" s="2">
        <v>1902.72</v>
      </c>
      <c r="Z452" s="2">
        <v>0</v>
      </c>
      <c r="AA452" s="2">
        <v>8103.04</v>
      </c>
      <c r="AB452" s="2">
        <v>38199826</v>
      </c>
      <c r="AC452" s="2">
        <v>27307833</v>
      </c>
      <c r="AD452" s="2">
        <v>19725498</v>
      </c>
      <c r="AE452" s="2">
        <v>0</v>
      </c>
      <c r="AF452" s="2">
        <v>85233157</v>
      </c>
      <c r="AG452" s="2">
        <v>0.78869999999999996</v>
      </c>
      <c r="AH452" s="2">
        <v>0.2</v>
      </c>
      <c r="AI452" s="2">
        <v>6025641</v>
      </c>
      <c r="AJ452" s="2">
        <v>4307538</v>
      </c>
      <c r="AK452" s="2">
        <v>3111500</v>
      </c>
      <c r="AL452" s="2">
        <v>0</v>
      </c>
      <c r="AM452" s="2">
        <v>13444679</v>
      </c>
      <c r="AN452" s="2">
        <v>0.78869999999999996</v>
      </c>
      <c r="AO452" s="2">
        <v>0.2387</v>
      </c>
      <c r="AP452" s="2">
        <v>0.65</v>
      </c>
      <c r="AQ452" s="2">
        <v>5926894</v>
      </c>
      <c r="AR452" s="2">
        <v>4236947</v>
      </c>
      <c r="AS452" s="2">
        <v>3060510</v>
      </c>
      <c r="AT452" s="2">
        <v>0</v>
      </c>
      <c r="AU452" s="2">
        <v>13224351</v>
      </c>
      <c r="AV452" s="2">
        <v>111902187</v>
      </c>
      <c r="AW452" s="2">
        <v>0</v>
      </c>
      <c r="AX452" s="2">
        <v>415621</v>
      </c>
      <c r="AY452" s="2">
        <v>468529</v>
      </c>
      <c r="AZ452" s="2">
        <v>507042</v>
      </c>
      <c r="BA452" s="2">
        <v>0</v>
      </c>
      <c r="BB452" s="2">
        <v>0</v>
      </c>
      <c r="BC452" s="2">
        <v>0</v>
      </c>
      <c r="BD452" s="2">
        <v>2813</v>
      </c>
      <c r="BE452" s="2">
        <v>3044</v>
      </c>
      <c r="BF452" s="2">
        <v>301.24</v>
      </c>
      <c r="BG452" s="2">
        <v>916975</v>
      </c>
      <c r="BH452" s="2">
        <v>1839638</v>
      </c>
      <c r="BI452" s="2">
        <v>113741825</v>
      </c>
      <c r="BJ452" s="2">
        <v>0</v>
      </c>
      <c r="BK452" s="2">
        <v>113741825</v>
      </c>
      <c r="BL452" s="2">
        <v>38651240</v>
      </c>
      <c r="BM452" s="2">
        <v>75090585</v>
      </c>
      <c r="BN452" s="2">
        <v>16991120</v>
      </c>
      <c r="BO452" s="2">
        <v>58099465</v>
      </c>
      <c r="BP452" s="2">
        <v>5134.55</v>
      </c>
      <c r="BQ452" s="2">
        <v>8103.04</v>
      </c>
      <c r="BR452" s="2">
        <v>41605464</v>
      </c>
      <c r="BS452" s="2">
        <v>0</v>
      </c>
      <c r="BT452" s="2">
        <v>0</v>
      </c>
      <c r="BU452" s="2">
        <v>38651240</v>
      </c>
      <c r="BV452" s="2">
        <v>16991120</v>
      </c>
      <c r="BW452" s="2">
        <v>0</v>
      </c>
      <c r="BX452" s="2">
        <v>9609123</v>
      </c>
      <c r="BY452" s="2">
        <v>9609123</v>
      </c>
      <c r="BZ452" s="2">
        <v>0</v>
      </c>
      <c r="CA452" s="2">
        <v>58099465</v>
      </c>
      <c r="CB452" s="2" t="b">
        <v>0</v>
      </c>
      <c r="CC452" s="2">
        <v>0</v>
      </c>
      <c r="CD452" s="2">
        <v>14377.51</v>
      </c>
      <c r="CE452" s="2">
        <v>13219.54</v>
      </c>
      <c r="CF452" s="2">
        <v>13610.78</v>
      </c>
      <c r="CG452" s="2">
        <v>16184.06</v>
      </c>
      <c r="CH452" s="4">
        <v>45327.53052083333</v>
      </c>
      <c r="CI452" s="4">
        <v>73415</v>
      </c>
    </row>
    <row r="453" spans="1:87" x14ac:dyDescent="0.35">
      <c r="A453" s="5">
        <v>522</v>
      </c>
      <c r="B453" s="3" t="s">
        <v>879</v>
      </c>
      <c r="C453" s="3" t="s">
        <v>928</v>
      </c>
      <c r="D453" s="2" t="s">
        <v>929</v>
      </c>
      <c r="E453" s="2">
        <v>9166</v>
      </c>
      <c r="F453" s="2">
        <v>9304</v>
      </c>
      <c r="G453" s="2">
        <v>9580</v>
      </c>
      <c r="H453" s="2">
        <v>11102</v>
      </c>
      <c r="I453" s="2">
        <v>1.0822000000000001</v>
      </c>
      <c r="J453" s="2">
        <v>9919</v>
      </c>
      <c r="K453" s="2">
        <v>10069</v>
      </c>
      <c r="L453" s="2">
        <v>10367</v>
      </c>
      <c r="M453" s="2">
        <v>12015</v>
      </c>
      <c r="N453" s="2">
        <v>1.1040000000000001</v>
      </c>
      <c r="O453" s="2">
        <v>1.026</v>
      </c>
      <c r="P453" s="2">
        <v>10951</v>
      </c>
      <c r="Q453" s="2">
        <v>12327</v>
      </c>
      <c r="R453" s="2">
        <v>6888.71</v>
      </c>
      <c r="S453" s="2">
        <v>5128.43</v>
      </c>
      <c r="T453" s="2">
        <v>3502.44</v>
      </c>
      <c r="U453" s="2">
        <v>8792.6299999999992</v>
      </c>
      <c r="V453" s="2">
        <v>24312.21</v>
      </c>
      <c r="W453" s="2">
        <v>6888.71</v>
      </c>
      <c r="X453" s="2">
        <v>5128.43</v>
      </c>
      <c r="Y453" s="2">
        <v>3502.44</v>
      </c>
      <c r="Z453" s="2">
        <v>8792.6299999999992</v>
      </c>
      <c r="AA453" s="2">
        <v>24312.21</v>
      </c>
      <c r="AB453" s="2">
        <v>75438263</v>
      </c>
      <c r="AC453" s="2">
        <v>51638162</v>
      </c>
      <c r="AD453" s="2">
        <v>36309795</v>
      </c>
      <c r="AE453" s="2">
        <v>108386750</v>
      </c>
      <c r="AF453" s="2">
        <v>271772970</v>
      </c>
      <c r="AG453" s="2">
        <v>0.42659999999999998</v>
      </c>
      <c r="AH453" s="2">
        <v>0.2</v>
      </c>
      <c r="AI453" s="2">
        <v>6436393</v>
      </c>
      <c r="AJ453" s="2">
        <v>4405768</v>
      </c>
      <c r="AK453" s="2">
        <v>3097952</v>
      </c>
      <c r="AL453" s="2">
        <v>9247558</v>
      </c>
      <c r="AM453" s="2">
        <v>23187671</v>
      </c>
      <c r="AN453" s="2">
        <v>0.42659999999999998</v>
      </c>
      <c r="AO453" s="2">
        <v>0</v>
      </c>
      <c r="AP453" s="2">
        <v>0.65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294960641</v>
      </c>
      <c r="AW453" s="2">
        <v>0</v>
      </c>
      <c r="AX453" s="2">
        <v>1872409</v>
      </c>
      <c r="AY453" s="2">
        <v>1218046</v>
      </c>
      <c r="AZ453" s="2">
        <v>1318169</v>
      </c>
      <c r="BA453" s="2">
        <v>0</v>
      </c>
      <c r="BB453" s="2">
        <v>0</v>
      </c>
      <c r="BC453" s="2">
        <v>0</v>
      </c>
      <c r="BD453" s="2">
        <v>2813</v>
      </c>
      <c r="BE453" s="2">
        <v>3044</v>
      </c>
      <c r="BF453" s="2">
        <v>425.61</v>
      </c>
      <c r="BG453" s="2">
        <v>1295557</v>
      </c>
      <c r="BH453" s="2">
        <v>4486135</v>
      </c>
      <c r="BI453" s="2">
        <v>299446776</v>
      </c>
      <c r="BJ453" s="2">
        <v>0</v>
      </c>
      <c r="BK453" s="2">
        <v>299446776</v>
      </c>
      <c r="BL453" s="2">
        <v>225455314</v>
      </c>
      <c r="BM453" s="2">
        <v>73991462</v>
      </c>
      <c r="BN453" s="2">
        <v>4862442</v>
      </c>
      <c r="BO453" s="2">
        <v>69129020</v>
      </c>
      <c r="BP453" s="2">
        <v>5294.91</v>
      </c>
      <c r="BQ453" s="2">
        <v>24312.21</v>
      </c>
      <c r="BR453" s="2">
        <v>128730964</v>
      </c>
      <c r="BS453" s="2">
        <v>0</v>
      </c>
      <c r="BT453" s="2">
        <v>0</v>
      </c>
      <c r="BU453" s="2">
        <v>225455314</v>
      </c>
      <c r="BV453" s="2">
        <v>4862442</v>
      </c>
      <c r="BW453" s="2">
        <v>0</v>
      </c>
      <c r="BX453" s="2">
        <v>27090737</v>
      </c>
      <c r="BY453" s="2">
        <v>27090737</v>
      </c>
      <c r="BZ453" s="2">
        <v>0</v>
      </c>
      <c r="CA453" s="2">
        <v>69129020</v>
      </c>
      <c r="CB453" s="2" t="b">
        <v>0</v>
      </c>
      <c r="CC453" s="2">
        <v>0</v>
      </c>
      <c r="CD453" s="2">
        <v>11885.34</v>
      </c>
      <c r="CE453" s="2">
        <v>10928.09</v>
      </c>
      <c r="CF453" s="2">
        <v>11251.51</v>
      </c>
      <c r="CG453" s="2">
        <v>13378.74</v>
      </c>
      <c r="CH453" s="4">
        <v>45327.530381944445</v>
      </c>
      <c r="CI453" s="4">
        <v>73415</v>
      </c>
    </row>
    <row r="454" spans="1:87" x14ac:dyDescent="0.35">
      <c r="A454" s="5">
        <v>523</v>
      </c>
      <c r="B454" s="3" t="s">
        <v>879</v>
      </c>
      <c r="C454" s="3" t="s">
        <v>930</v>
      </c>
      <c r="D454" s="2" t="s">
        <v>931</v>
      </c>
      <c r="E454" s="2">
        <v>9166</v>
      </c>
      <c r="F454" s="2">
        <v>9304</v>
      </c>
      <c r="G454" s="2">
        <v>9580</v>
      </c>
      <c r="H454" s="2">
        <v>11102</v>
      </c>
      <c r="I454" s="2">
        <v>1.0822000000000001</v>
      </c>
      <c r="J454" s="2">
        <v>9919</v>
      </c>
      <c r="K454" s="2">
        <v>10069</v>
      </c>
      <c r="L454" s="2">
        <v>10367</v>
      </c>
      <c r="M454" s="2">
        <v>12015</v>
      </c>
      <c r="N454" s="2">
        <v>1.1040000000000001</v>
      </c>
      <c r="O454" s="2">
        <v>1.026</v>
      </c>
      <c r="P454" s="2">
        <v>10951</v>
      </c>
      <c r="Q454" s="2">
        <v>12327</v>
      </c>
      <c r="R454" s="2">
        <v>5887.99</v>
      </c>
      <c r="S454" s="2">
        <v>4645.08</v>
      </c>
      <c r="T454" s="2">
        <v>3353.59</v>
      </c>
      <c r="U454" s="2">
        <v>7964.11</v>
      </c>
      <c r="V454" s="2">
        <v>21850.77</v>
      </c>
      <c r="W454" s="2">
        <v>5887.99</v>
      </c>
      <c r="X454" s="2">
        <v>4645.08</v>
      </c>
      <c r="Y454" s="2">
        <v>3353.59</v>
      </c>
      <c r="Z454" s="2">
        <v>7964.11</v>
      </c>
      <c r="AA454" s="2">
        <v>21850.77</v>
      </c>
      <c r="AB454" s="2">
        <v>64479378</v>
      </c>
      <c r="AC454" s="2">
        <v>46771311</v>
      </c>
      <c r="AD454" s="2">
        <v>34766668</v>
      </c>
      <c r="AE454" s="2">
        <v>98173584</v>
      </c>
      <c r="AF454" s="2">
        <v>244190941</v>
      </c>
      <c r="AG454" s="2">
        <v>0.46829999999999999</v>
      </c>
      <c r="AH454" s="2">
        <v>0.2</v>
      </c>
      <c r="AI454" s="2">
        <v>6039139</v>
      </c>
      <c r="AJ454" s="2">
        <v>4380601</v>
      </c>
      <c r="AK454" s="2">
        <v>3256246</v>
      </c>
      <c r="AL454" s="2">
        <v>9194938</v>
      </c>
      <c r="AM454" s="2">
        <v>22870924</v>
      </c>
      <c r="AN454" s="2">
        <v>0.46829999999999999</v>
      </c>
      <c r="AO454" s="2">
        <v>0</v>
      </c>
      <c r="AP454" s="2">
        <v>0.65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267061865</v>
      </c>
      <c r="AW454" s="2">
        <v>0</v>
      </c>
      <c r="AX454" s="2">
        <v>798796</v>
      </c>
      <c r="AY454" s="2">
        <v>515115</v>
      </c>
      <c r="AZ454" s="2">
        <v>557457</v>
      </c>
      <c r="BA454" s="2">
        <v>0</v>
      </c>
      <c r="BB454" s="2">
        <v>0</v>
      </c>
      <c r="BC454" s="2">
        <v>0</v>
      </c>
      <c r="BD454" s="2">
        <v>2813</v>
      </c>
      <c r="BE454" s="2">
        <v>3044</v>
      </c>
      <c r="BF454" s="2">
        <v>409.7</v>
      </c>
      <c r="BG454" s="2">
        <v>1247127</v>
      </c>
      <c r="BH454" s="2">
        <v>2603380</v>
      </c>
      <c r="BI454" s="2">
        <v>269665245</v>
      </c>
      <c r="BJ454" s="2">
        <v>0</v>
      </c>
      <c r="BK454" s="2">
        <v>269665245</v>
      </c>
      <c r="BL454" s="2">
        <v>183754974</v>
      </c>
      <c r="BM454" s="2">
        <v>85910271</v>
      </c>
      <c r="BN454" s="2">
        <v>4370154</v>
      </c>
      <c r="BO454" s="2">
        <v>81540117</v>
      </c>
      <c r="BP454" s="2">
        <v>5271.21</v>
      </c>
      <c r="BQ454" s="2">
        <v>21850.77</v>
      </c>
      <c r="BR454" s="2">
        <v>115179997</v>
      </c>
      <c r="BS454" s="2">
        <v>0</v>
      </c>
      <c r="BT454" s="2">
        <v>0</v>
      </c>
      <c r="BU454" s="2">
        <v>183754974</v>
      </c>
      <c r="BV454" s="2">
        <v>4370154</v>
      </c>
      <c r="BW454" s="2">
        <v>0</v>
      </c>
      <c r="BX454" s="2">
        <v>16088640</v>
      </c>
      <c r="BY454" s="2">
        <v>16088640</v>
      </c>
      <c r="BZ454" s="2">
        <v>0</v>
      </c>
      <c r="CA454" s="2">
        <v>81540117</v>
      </c>
      <c r="CB454" s="2" t="b">
        <v>0</v>
      </c>
      <c r="CC454" s="2">
        <v>0</v>
      </c>
      <c r="CD454" s="2">
        <v>11976.67</v>
      </c>
      <c r="CE454" s="2">
        <v>11012.06</v>
      </c>
      <c r="CF454" s="2">
        <v>11337.97</v>
      </c>
      <c r="CG454" s="2">
        <v>13481.55</v>
      </c>
      <c r="CH454" s="4">
        <v>45327.530486111114</v>
      </c>
      <c r="CI454" s="4">
        <v>73415</v>
      </c>
    </row>
    <row r="455" spans="1:87" x14ac:dyDescent="0.35">
      <c r="A455" s="5">
        <v>524</v>
      </c>
      <c r="B455" s="3" t="s">
        <v>879</v>
      </c>
      <c r="C455" s="3" t="s">
        <v>932</v>
      </c>
      <c r="D455" s="2" t="s">
        <v>933</v>
      </c>
      <c r="E455" s="2">
        <v>9166</v>
      </c>
      <c r="F455" s="2">
        <v>9304</v>
      </c>
      <c r="G455" s="2">
        <v>9580</v>
      </c>
      <c r="H455" s="2">
        <v>11102</v>
      </c>
      <c r="I455" s="2">
        <v>1.0822000000000001</v>
      </c>
      <c r="J455" s="2">
        <v>9919</v>
      </c>
      <c r="K455" s="2">
        <v>10069</v>
      </c>
      <c r="L455" s="2">
        <v>10367</v>
      </c>
      <c r="M455" s="2">
        <v>12015</v>
      </c>
      <c r="N455" s="2">
        <v>1.1040000000000001</v>
      </c>
      <c r="O455" s="2">
        <v>1.026</v>
      </c>
      <c r="P455" s="2">
        <v>10951</v>
      </c>
      <c r="Q455" s="2">
        <v>12327</v>
      </c>
      <c r="R455" s="2">
        <v>10558.15</v>
      </c>
      <c r="S455" s="2">
        <v>8735.41</v>
      </c>
      <c r="T455" s="2">
        <v>5810.35</v>
      </c>
      <c r="U455" s="2">
        <v>11157.54</v>
      </c>
      <c r="V455" s="2">
        <v>36261.449999999997</v>
      </c>
      <c r="W455" s="2">
        <v>10558.15</v>
      </c>
      <c r="X455" s="2">
        <v>8735.41</v>
      </c>
      <c r="Y455" s="2">
        <v>5810.35</v>
      </c>
      <c r="Z455" s="2">
        <v>11157.54</v>
      </c>
      <c r="AA455" s="2">
        <v>36261.449999999997</v>
      </c>
      <c r="AB455" s="2">
        <v>115622301</v>
      </c>
      <c r="AC455" s="2">
        <v>87956843</v>
      </c>
      <c r="AD455" s="2">
        <v>60235898</v>
      </c>
      <c r="AE455" s="2">
        <v>137538996</v>
      </c>
      <c r="AF455" s="2">
        <v>401354038</v>
      </c>
      <c r="AG455" s="2">
        <v>0.29709999999999998</v>
      </c>
      <c r="AH455" s="2">
        <v>0.2</v>
      </c>
      <c r="AI455" s="2">
        <v>6870277</v>
      </c>
      <c r="AJ455" s="2">
        <v>5226396</v>
      </c>
      <c r="AK455" s="2">
        <v>3579217</v>
      </c>
      <c r="AL455" s="2">
        <v>8172567</v>
      </c>
      <c r="AM455" s="2">
        <v>23848457</v>
      </c>
      <c r="AN455" s="2">
        <v>0.29709999999999998</v>
      </c>
      <c r="AO455" s="2">
        <v>0</v>
      </c>
      <c r="AP455" s="2">
        <v>0.65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425202495</v>
      </c>
      <c r="AW455" s="2">
        <v>0</v>
      </c>
      <c r="AX455" s="2">
        <v>1448459</v>
      </c>
      <c r="AY455" s="2">
        <v>1173319</v>
      </c>
      <c r="AZ455" s="2">
        <v>1269766</v>
      </c>
      <c r="BA455" s="2">
        <v>0</v>
      </c>
      <c r="BB455" s="2">
        <v>0</v>
      </c>
      <c r="BC455" s="2">
        <v>0</v>
      </c>
      <c r="BD455" s="2">
        <v>2813</v>
      </c>
      <c r="BE455" s="2">
        <v>3044</v>
      </c>
      <c r="BF455" s="2">
        <v>748.73</v>
      </c>
      <c r="BG455" s="2">
        <v>2279134</v>
      </c>
      <c r="BH455" s="2">
        <v>4997359</v>
      </c>
      <c r="BI455" s="2">
        <v>430199854</v>
      </c>
      <c r="BJ455" s="2">
        <v>0</v>
      </c>
      <c r="BK455" s="2">
        <v>430199854</v>
      </c>
      <c r="BL455" s="2">
        <v>346265081</v>
      </c>
      <c r="BM455" s="2">
        <v>83934773</v>
      </c>
      <c r="BN455" s="2">
        <v>7252290</v>
      </c>
      <c r="BO455" s="2">
        <v>76682483</v>
      </c>
      <c r="BP455" s="2">
        <v>5266.78</v>
      </c>
      <c r="BQ455" s="2">
        <v>36261.449999999997</v>
      </c>
      <c r="BR455" s="2">
        <v>190981080</v>
      </c>
      <c r="BS455" s="2">
        <v>0</v>
      </c>
      <c r="BT455" s="2">
        <v>0</v>
      </c>
      <c r="BU455" s="2">
        <v>346265081</v>
      </c>
      <c r="BV455" s="2">
        <v>7252290</v>
      </c>
      <c r="BW455" s="2">
        <v>0</v>
      </c>
      <c r="BX455" s="2">
        <v>12933957</v>
      </c>
      <c r="BY455" s="2">
        <v>12933957</v>
      </c>
      <c r="BZ455" s="2">
        <v>0</v>
      </c>
      <c r="CA455" s="2">
        <v>76682483</v>
      </c>
      <c r="CB455" s="2" t="b">
        <v>0</v>
      </c>
      <c r="CC455" s="2">
        <v>0</v>
      </c>
      <c r="CD455" s="2">
        <v>11601.71</v>
      </c>
      <c r="CE455" s="2">
        <v>10667.3</v>
      </c>
      <c r="CF455" s="2">
        <v>10983.01</v>
      </c>
      <c r="CG455" s="2">
        <v>13059.47</v>
      </c>
      <c r="CH455" s="4">
        <v>45327.530115740738</v>
      </c>
      <c r="CI455" s="4">
        <v>73415</v>
      </c>
    </row>
    <row r="456" spans="1:87" x14ac:dyDescent="0.35">
      <c r="A456" s="5">
        <v>525</v>
      </c>
      <c r="B456" s="3" t="s">
        <v>879</v>
      </c>
      <c r="C456" s="3" t="s">
        <v>934</v>
      </c>
      <c r="D456" s="2" t="s">
        <v>935</v>
      </c>
      <c r="E456" s="2">
        <v>9166</v>
      </c>
      <c r="F456" s="2">
        <v>9304</v>
      </c>
      <c r="G456" s="2">
        <v>9580</v>
      </c>
      <c r="H456" s="2">
        <v>11102</v>
      </c>
      <c r="I456" s="2">
        <v>1.0822000000000001</v>
      </c>
      <c r="J456" s="2">
        <v>9919</v>
      </c>
      <c r="K456" s="2">
        <v>10069</v>
      </c>
      <c r="L456" s="2">
        <v>10367</v>
      </c>
      <c r="M456" s="2">
        <v>12015</v>
      </c>
      <c r="N456" s="2">
        <v>1.1040000000000001</v>
      </c>
      <c r="O456" s="2">
        <v>1.026</v>
      </c>
      <c r="P456" s="2">
        <v>10951</v>
      </c>
      <c r="Q456" s="2">
        <v>12327</v>
      </c>
      <c r="R456" s="2">
        <v>2509.11</v>
      </c>
      <c r="S456" s="2">
        <v>1978.84</v>
      </c>
      <c r="T456" s="2">
        <v>1422.78</v>
      </c>
      <c r="U456" s="2">
        <v>3156.08</v>
      </c>
      <c r="V456" s="2">
        <v>9066.81</v>
      </c>
      <c r="W456" s="2">
        <v>2509.11</v>
      </c>
      <c r="X456" s="2">
        <v>1978.84</v>
      </c>
      <c r="Y456" s="2">
        <v>1422.78</v>
      </c>
      <c r="Z456" s="2">
        <v>3156.08</v>
      </c>
      <c r="AA456" s="2">
        <v>9066.81</v>
      </c>
      <c r="AB456" s="2">
        <v>27477264</v>
      </c>
      <c r="AC456" s="2">
        <v>19924940</v>
      </c>
      <c r="AD456" s="2">
        <v>14749960</v>
      </c>
      <c r="AE456" s="2">
        <v>38904998</v>
      </c>
      <c r="AF456" s="2">
        <v>101057162</v>
      </c>
      <c r="AG456" s="2">
        <v>0.1749</v>
      </c>
      <c r="AH456" s="2">
        <v>0.2</v>
      </c>
      <c r="AI456" s="2">
        <v>961155</v>
      </c>
      <c r="AJ456" s="2">
        <v>696974</v>
      </c>
      <c r="AK456" s="2">
        <v>515954</v>
      </c>
      <c r="AL456" s="2">
        <v>1360897</v>
      </c>
      <c r="AM456" s="2">
        <v>3534980</v>
      </c>
      <c r="AN456" s="2">
        <v>0.1749</v>
      </c>
      <c r="AO456" s="2">
        <v>0</v>
      </c>
      <c r="AP456" s="2">
        <v>0.65</v>
      </c>
      <c r="AQ456" s="2">
        <v>0</v>
      </c>
      <c r="AR456" s="2">
        <v>0</v>
      </c>
      <c r="AS456" s="2">
        <v>0</v>
      </c>
      <c r="AT456" s="2">
        <v>0</v>
      </c>
      <c r="AU456" s="2">
        <v>0</v>
      </c>
      <c r="AV456" s="2">
        <v>104592142</v>
      </c>
      <c r="AW456" s="2">
        <v>0</v>
      </c>
      <c r="AX456" s="2">
        <v>0</v>
      </c>
      <c r="AY456" s="2">
        <v>667355</v>
      </c>
      <c r="AZ456" s="2">
        <v>722212</v>
      </c>
      <c r="BA456" s="2">
        <v>0</v>
      </c>
      <c r="BB456" s="2">
        <v>0</v>
      </c>
      <c r="BC456" s="2">
        <v>0</v>
      </c>
      <c r="BD456" s="2">
        <v>2813</v>
      </c>
      <c r="BE456" s="2">
        <v>3044</v>
      </c>
      <c r="BF456" s="2">
        <v>246.16</v>
      </c>
      <c r="BG456" s="2">
        <v>749311</v>
      </c>
      <c r="BH456" s="2">
        <v>1471523</v>
      </c>
      <c r="BI456" s="2">
        <v>106063665</v>
      </c>
      <c r="BJ456" s="2">
        <v>0</v>
      </c>
      <c r="BK456" s="2">
        <v>106063665</v>
      </c>
      <c r="BL456" s="2">
        <v>61780422</v>
      </c>
      <c r="BM456" s="2">
        <v>44283243</v>
      </c>
      <c r="BN456" s="2">
        <v>3552382</v>
      </c>
      <c r="BO456" s="2">
        <v>40730861</v>
      </c>
      <c r="BP456" s="2">
        <v>5387.91</v>
      </c>
      <c r="BQ456" s="2">
        <v>9066.81</v>
      </c>
      <c r="BR456" s="2">
        <v>48851156</v>
      </c>
      <c r="BS456" s="2">
        <v>0</v>
      </c>
      <c r="BT456" s="2">
        <v>0</v>
      </c>
      <c r="BU456" s="2">
        <v>61780422</v>
      </c>
      <c r="BV456" s="2">
        <v>3552382</v>
      </c>
      <c r="BW456" s="2">
        <v>0</v>
      </c>
      <c r="BX456" s="2">
        <v>6610577</v>
      </c>
      <c r="BY456" s="2">
        <v>6610577</v>
      </c>
      <c r="BZ456" s="2">
        <v>0</v>
      </c>
      <c r="CA456" s="2">
        <v>40730861</v>
      </c>
      <c r="CB456" s="2" t="b">
        <v>0</v>
      </c>
      <c r="CC456" s="2">
        <v>0</v>
      </c>
      <c r="CD456" s="2">
        <v>11334.07</v>
      </c>
      <c r="CE456" s="2">
        <v>10421.209999999999</v>
      </c>
      <c r="CF456" s="2">
        <v>10729.64</v>
      </c>
      <c r="CG456" s="2">
        <v>12758.2</v>
      </c>
      <c r="CH456" s="4">
        <v>45327.530185185184</v>
      </c>
      <c r="CI456" s="4">
        <v>73415</v>
      </c>
    </row>
    <row r="457" spans="1:87" x14ac:dyDescent="0.35">
      <c r="A457" s="5">
        <v>526</v>
      </c>
      <c r="B457" s="3" t="s">
        <v>936</v>
      </c>
      <c r="C457" s="3" t="s">
        <v>937</v>
      </c>
      <c r="D457" s="2" t="s">
        <v>938</v>
      </c>
      <c r="E457" s="2">
        <v>9166</v>
      </c>
      <c r="F457" s="2">
        <v>9304</v>
      </c>
      <c r="G457" s="2">
        <v>9580</v>
      </c>
      <c r="H457" s="2">
        <v>11102</v>
      </c>
      <c r="I457" s="2">
        <v>1.0822000000000001</v>
      </c>
      <c r="J457" s="2">
        <v>9919</v>
      </c>
      <c r="K457" s="2">
        <v>10069</v>
      </c>
      <c r="L457" s="2">
        <v>10367</v>
      </c>
      <c r="M457" s="2">
        <v>12015</v>
      </c>
      <c r="N457" s="2">
        <v>1.1040000000000001</v>
      </c>
      <c r="O457" s="2">
        <v>1.026</v>
      </c>
      <c r="P457" s="2">
        <v>10951</v>
      </c>
      <c r="Q457" s="2">
        <v>12327</v>
      </c>
      <c r="R457" s="2">
        <v>272.60000000000002</v>
      </c>
      <c r="S457" s="2">
        <v>186.93</v>
      </c>
      <c r="T457" s="2">
        <v>120.58</v>
      </c>
      <c r="U457" s="2">
        <v>0</v>
      </c>
      <c r="V457" s="2">
        <v>580.11</v>
      </c>
      <c r="W457" s="2">
        <v>272.60000000000002</v>
      </c>
      <c r="X457" s="2">
        <v>186.93</v>
      </c>
      <c r="Y457" s="2">
        <v>120.58</v>
      </c>
      <c r="Z457" s="2">
        <v>0</v>
      </c>
      <c r="AA457" s="2">
        <v>580.11</v>
      </c>
      <c r="AB457" s="2">
        <v>2985243</v>
      </c>
      <c r="AC457" s="2">
        <v>1882198</v>
      </c>
      <c r="AD457" s="2">
        <v>1250053</v>
      </c>
      <c r="AE457" s="2">
        <v>0</v>
      </c>
      <c r="AF457" s="2">
        <v>6117494</v>
      </c>
      <c r="AG457" s="2">
        <v>0.29060000000000002</v>
      </c>
      <c r="AH457" s="2">
        <v>0.2</v>
      </c>
      <c r="AI457" s="2">
        <v>173502</v>
      </c>
      <c r="AJ457" s="2">
        <v>109393</v>
      </c>
      <c r="AK457" s="2">
        <v>72653</v>
      </c>
      <c r="AL457" s="2">
        <v>0</v>
      </c>
      <c r="AM457" s="2">
        <v>355548</v>
      </c>
      <c r="AN457" s="2">
        <v>0.29060000000000002</v>
      </c>
      <c r="AO457" s="2">
        <v>0</v>
      </c>
      <c r="AP457" s="2">
        <v>0.65</v>
      </c>
      <c r="AQ457" s="2">
        <v>0</v>
      </c>
      <c r="AR457" s="2">
        <v>0</v>
      </c>
      <c r="AS457" s="2">
        <v>0</v>
      </c>
      <c r="AT457" s="2">
        <v>0</v>
      </c>
      <c r="AU457" s="2">
        <v>0</v>
      </c>
      <c r="AV457" s="2">
        <v>6473042</v>
      </c>
      <c r="AW457" s="2">
        <v>0</v>
      </c>
      <c r="AX457" s="2">
        <v>23489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2813</v>
      </c>
      <c r="BE457" s="2">
        <v>3044</v>
      </c>
      <c r="BF457" s="2">
        <v>18.43</v>
      </c>
      <c r="BG457" s="2">
        <v>56101</v>
      </c>
      <c r="BH457" s="2">
        <v>79590</v>
      </c>
      <c r="BI457" s="2">
        <v>6552632</v>
      </c>
      <c r="BJ457" s="2">
        <v>0</v>
      </c>
      <c r="BK457" s="2">
        <v>6552632</v>
      </c>
      <c r="BL457" s="2">
        <v>2089075</v>
      </c>
      <c r="BM457" s="2">
        <v>4463557</v>
      </c>
      <c r="BN457" s="2">
        <v>1875577</v>
      </c>
      <c r="BO457" s="2">
        <v>2587980</v>
      </c>
      <c r="BP457" s="2">
        <v>5110.2</v>
      </c>
      <c r="BQ457" s="2">
        <v>580.11</v>
      </c>
      <c r="BR457" s="2">
        <v>2964478</v>
      </c>
      <c r="BS457" s="2">
        <v>0</v>
      </c>
      <c r="BT457" s="2">
        <v>0</v>
      </c>
      <c r="BU457" s="2">
        <v>2089075</v>
      </c>
      <c r="BV457" s="2">
        <v>1875577</v>
      </c>
      <c r="BW457" s="2">
        <v>0</v>
      </c>
      <c r="BX457" s="2">
        <v>393646</v>
      </c>
      <c r="BY457" s="2">
        <v>393646</v>
      </c>
      <c r="BZ457" s="2">
        <v>0</v>
      </c>
      <c r="CA457" s="2">
        <v>2587980</v>
      </c>
      <c r="CB457" s="2" t="b">
        <v>0</v>
      </c>
      <c r="CC457" s="2">
        <v>0</v>
      </c>
      <c r="CD457" s="2">
        <v>11587.47</v>
      </c>
      <c r="CE457" s="2">
        <v>10654.21</v>
      </c>
      <c r="CF457" s="2">
        <v>10969.53</v>
      </c>
      <c r="CG457" s="2">
        <v>13043.45</v>
      </c>
      <c r="CH457" s="4">
        <v>45327.529849537037</v>
      </c>
      <c r="CI457" s="4">
        <v>73415</v>
      </c>
    </row>
    <row r="458" spans="1:87" x14ac:dyDescent="0.35">
      <c r="A458" s="5">
        <v>527</v>
      </c>
      <c r="B458" s="3" t="s">
        <v>936</v>
      </c>
      <c r="C458" s="3" t="s">
        <v>939</v>
      </c>
      <c r="D458" s="2" t="s">
        <v>940</v>
      </c>
      <c r="E458" s="2">
        <v>9166</v>
      </c>
      <c r="F458" s="2">
        <v>9304</v>
      </c>
      <c r="G458" s="2">
        <v>9580</v>
      </c>
      <c r="H458" s="2">
        <v>11102</v>
      </c>
      <c r="I458" s="2">
        <v>1.0822000000000001</v>
      </c>
      <c r="J458" s="2">
        <v>9919</v>
      </c>
      <c r="K458" s="2">
        <v>10069</v>
      </c>
      <c r="L458" s="2">
        <v>10367</v>
      </c>
      <c r="M458" s="2">
        <v>12015</v>
      </c>
      <c r="N458" s="2">
        <v>1.1040000000000001</v>
      </c>
      <c r="O458" s="2">
        <v>1.026</v>
      </c>
      <c r="P458" s="2">
        <v>10951</v>
      </c>
      <c r="Q458" s="2">
        <v>12327</v>
      </c>
      <c r="R458" s="2">
        <v>0</v>
      </c>
      <c r="S458" s="2">
        <v>0.64</v>
      </c>
      <c r="T458" s="2">
        <v>0</v>
      </c>
      <c r="U458" s="2">
        <v>0</v>
      </c>
      <c r="V458" s="2">
        <v>0.64</v>
      </c>
      <c r="W458" s="2">
        <v>38.26</v>
      </c>
      <c r="X458" s="2">
        <v>29.62</v>
      </c>
      <c r="Y458" s="2">
        <v>19.739999999999998</v>
      </c>
      <c r="Z458" s="2">
        <v>0</v>
      </c>
      <c r="AA458" s="2">
        <v>87.62</v>
      </c>
      <c r="AB458" s="2">
        <v>0</v>
      </c>
      <c r="AC458" s="2">
        <v>6444</v>
      </c>
      <c r="AD458" s="2">
        <v>0</v>
      </c>
      <c r="AE458" s="2">
        <v>0</v>
      </c>
      <c r="AF458" s="2">
        <v>6444</v>
      </c>
      <c r="AG458" s="2">
        <v>0.30259999999999998</v>
      </c>
      <c r="AH458" s="2">
        <v>0.2</v>
      </c>
      <c r="AI458" s="2">
        <v>25357</v>
      </c>
      <c r="AJ458" s="2">
        <v>18050</v>
      </c>
      <c r="AK458" s="2">
        <v>12385</v>
      </c>
      <c r="AL458" s="2">
        <v>0</v>
      </c>
      <c r="AM458" s="2">
        <v>55792</v>
      </c>
      <c r="AN458" s="2">
        <v>0.30259999999999998</v>
      </c>
      <c r="AO458" s="2">
        <v>0</v>
      </c>
      <c r="AP458" s="2">
        <v>0.65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62236</v>
      </c>
      <c r="AW458" s="2">
        <v>1093116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170081</v>
      </c>
      <c r="BD458" s="2">
        <v>2813</v>
      </c>
      <c r="BE458" s="2">
        <v>3044</v>
      </c>
      <c r="BF458" s="2">
        <v>5.01</v>
      </c>
      <c r="BG458" s="2">
        <v>15250</v>
      </c>
      <c r="BH458" s="2">
        <v>1278447</v>
      </c>
      <c r="BI458" s="2">
        <v>1340683</v>
      </c>
      <c r="BJ458" s="2">
        <v>0</v>
      </c>
      <c r="BK458" s="2">
        <v>1340683</v>
      </c>
      <c r="BL458" s="2">
        <v>618602</v>
      </c>
      <c r="BM458" s="2">
        <v>722081</v>
      </c>
      <c r="BN458" s="2">
        <v>26839</v>
      </c>
      <c r="BO458" s="2">
        <v>695242</v>
      </c>
      <c r="BP458" s="2">
        <v>4996.8599999999997</v>
      </c>
      <c r="BQ458" s="2">
        <v>87.62</v>
      </c>
      <c r="BR458" s="2">
        <v>437825</v>
      </c>
      <c r="BS458" s="2">
        <v>113849</v>
      </c>
      <c r="BT458" s="2">
        <v>0</v>
      </c>
      <c r="BU458" s="2">
        <v>618602</v>
      </c>
      <c r="BV458" s="2">
        <v>26839</v>
      </c>
      <c r="BW458" s="2">
        <v>0</v>
      </c>
      <c r="BX458" s="2">
        <v>141176</v>
      </c>
      <c r="BY458" s="2">
        <v>141176</v>
      </c>
      <c r="BZ458" s="2">
        <v>0</v>
      </c>
      <c r="CA458" s="2">
        <v>695242</v>
      </c>
      <c r="CB458" s="2" t="b">
        <v>0</v>
      </c>
      <c r="CC458" s="2">
        <v>0</v>
      </c>
      <c r="CD458" s="2">
        <v>11613.75</v>
      </c>
      <c r="CE458" s="2">
        <v>10678.38</v>
      </c>
      <c r="CF458" s="2">
        <v>10994.41</v>
      </c>
      <c r="CG458" s="2">
        <v>13073.03</v>
      </c>
      <c r="CH458" s="4">
        <v>45327.529861111114</v>
      </c>
      <c r="CI458" s="4">
        <v>73415</v>
      </c>
    </row>
    <row r="459" spans="1:87" x14ac:dyDescent="0.35">
      <c r="A459" s="5">
        <v>528</v>
      </c>
      <c r="B459" s="3" t="s">
        <v>936</v>
      </c>
      <c r="C459" s="3" t="s">
        <v>941</v>
      </c>
      <c r="D459" s="2" t="s">
        <v>942</v>
      </c>
      <c r="E459" s="2">
        <v>9166</v>
      </c>
      <c r="F459" s="2">
        <v>9304</v>
      </c>
      <c r="G459" s="2">
        <v>9580</v>
      </c>
      <c r="H459" s="2">
        <v>11102</v>
      </c>
      <c r="I459" s="2">
        <v>1.0822000000000001</v>
      </c>
      <c r="J459" s="2">
        <v>9919</v>
      </c>
      <c r="K459" s="2">
        <v>10069</v>
      </c>
      <c r="L459" s="2">
        <v>10367</v>
      </c>
      <c r="M459" s="2">
        <v>12015</v>
      </c>
      <c r="N459" s="2">
        <v>1.1040000000000001</v>
      </c>
      <c r="O459" s="2">
        <v>1.026</v>
      </c>
      <c r="P459" s="2">
        <v>10951</v>
      </c>
      <c r="Q459" s="2">
        <v>12327</v>
      </c>
      <c r="R459" s="2">
        <v>608.73</v>
      </c>
      <c r="S459" s="2">
        <v>476.98</v>
      </c>
      <c r="T459" s="2">
        <v>380.94</v>
      </c>
      <c r="U459" s="2">
        <v>0</v>
      </c>
      <c r="V459" s="2">
        <v>1466.65</v>
      </c>
      <c r="W459" s="2">
        <v>608.73</v>
      </c>
      <c r="X459" s="2">
        <v>476.98</v>
      </c>
      <c r="Y459" s="2">
        <v>380.94</v>
      </c>
      <c r="Z459" s="2">
        <v>0</v>
      </c>
      <c r="AA459" s="2">
        <v>1466.65</v>
      </c>
      <c r="AB459" s="2">
        <v>6666202</v>
      </c>
      <c r="AC459" s="2">
        <v>4802712</v>
      </c>
      <c r="AD459" s="2">
        <v>3949205</v>
      </c>
      <c r="AE459" s="2">
        <v>0</v>
      </c>
      <c r="AF459" s="2">
        <v>15418119</v>
      </c>
      <c r="AG459" s="2">
        <v>0.58420000000000005</v>
      </c>
      <c r="AH459" s="2">
        <v>0.2</v>
      </c>
      <c r="AI459" s="2">
        <v>778879</v>
      </c>
      <c r="AJ459" s="2">
        <v>561149</v>
      </c>
      <c r="AK459" s="2">
        <v>461425</v>
      </c>
      <c r="AL459" s="2">
        <v>0</v>
      </c>
      <c r="AM459" s="2">
        <v>1801453</v>
      </c>
      <c r="AN459" s="2">
        <v>0.58420000000000005</v>
      </c>
      <c r="AO459" s="2">
        <v>3.4200000000000001E-2</v>
      </c>
      <c r="AP459" s="2">
        <v>0.65</v>
      </c>
      <c r="AQ459" s="2">
        <v>148190</v>
      </c>
      <c r="AR459" s="2">
        <v>106764</v>
      </c>
      <c r="AS459" s="2">
        <v>87791</v>
      </c>
      <c r="AT459" s="2">
        <v>0</v>
      </c>
      <c r="AU459" s="2">
        <v>342745</v>
      </c>
      <c r="AV459" s="2">
        <v>17562317</v>
      </c>
      <c r="AW459" s="2">
        <v>0</v>
      </c>
      <c r="AX459" s="2">
        <v>24239</v>
      </c>
      <c r="AY459" s="2">
        <v>450059</v>
      </c>
      <c r="AZ459" s="2">
        <v>487054</v>
      </c>
      <c r="BA459" s="2">
        <v>0</v>
      </c>
      <c r="BB459" s="2">
        <v>0</v>
      </c>
      <c r="BC459" s="2">
        <v>0</v>
      </c>
      <c r="BD459" s="2">
        <v>2813</v>
      </c>
      <c r="BE459" s="2">
        <v>3044</v>
      </c>
      <c r="BF459" s="2">
        <v>51.4</v>
      </c>
      <c r="BG459" s="2">
        <v>156462</v>
      </c>
      <c r="BH459" s="2">
        <v>667755</v>
      </c>
      <c r="BI459" s="2">
        <v>18230072</v>
      </c>
      <c r="BJ459" s="2">
        <v>0</v>
      </c>
      <c r="BK459" s="2">
        <v>18230072</v>
      </c>
      <c r="BL459" s="2">
        <v>13061521</v>
      </c>
      <c r="BM459" s="2">
        <v>5168551</v>
      </c>
      <c r="BN459" s="2">
        <v>293330</v>
      </c>
      <c r="BO459" s="2">
        <v>4875221</v>
      </c>
      <c r="BP459" s="2">
        <v>5111.24</v>
      </c>
      <c r="BQ459" s="2">
        <v>1466.65</v>
      </c>
      <c r="BR459" s="2">
        <v>7496400</v>
      </c>
      <c r="BS459" s="2">
        <v>0</v>
      </c>
      <c r="BT459" s="2">
        <v>0</v>
      </c>
      <c r="BU459" s="2">
        <v>13061521</v>
      </c>
      <c r="BV459" s="2">
        <v>293330</v>
      </c>
      <c r="BW459" s="2">
        <v>0</v>
      </c>
      <c r="BX459" s="2">
        <v>2281812</v>
      </c>
      <c r="BY459" s="2">
        <v>2281812</v>
      </c>
      <c r="BZ459" s="2">
        <v>0</v>
      </c>
      <c r="CA459" s="2">
        <v>4875221</v>
      </c>
      <c r="CB459" s="2" t="b">
        <v>0</v>
      </c>
      <c r="CC459" s="2">
        <v>0</v>
      </c>
      <c r="CD459" s="2">
        <v>12473.96</v>
      </c>
      <c r="CE459" s="2">
        <v>11469.3</v>
      </c>
      <c r="CF459" s="2">
        <v>11808.74</v>
      </c>
      <c r="CG459" s="2">
        <v>14041.32</v>
      </c>
      <c r="CH459" s="4">
        <v>45327.529872685183</v>
      </c>
      <c r="CI459" s="4">
        <v>73415</v>
      </c>
    </row>
    <row r="460" spans="1:87" x14ac:dyDescent="0.35">
      <c r="A460" s="5">
        <v>529</v>
      </c>
      <c r="B460" s="3" t="s">
        <v>936</v>
      </c>
      <c r="C460" s="3" t="s">
        <v>943</v>
      </c>
      <c r="D460" s="2" t="s">
        <v>944</v>
      </c>
      <c r="E460" s="2">
        <v>9166</v>
      </c>
      <c r="F460" s="2">
        <v>9304</v>
      </c>
      <c r="G460" s="2">
        <v>9580</v>
      </c>
      <c r="H460" s="2">
        <v>11102</v>
      </c>
      <c r="I460" s="2">
        <v>1.0822000000000001</v>
      </c>
      <c r="J460" s="2">
        <v>9919</v>
      </c>
      <c r="K460" s="2">
        <v>10069</v>
      </c>
      <c r="L460" s="2">
        <v>10367</v>
      </c>
      <c r="M460" s="2">
        <v>12015</v>
      </c>
      <c r="N460" s="2">
        <v>1.1040000000000001</v>
      </c>
      <c r="O460" s="2">
        <v>1.026</v>
      </c>
      <c r="P460" s="2">
        <v>10951</v>
      </c>
      <c r="Q460" s="2">
        <v>12327</v>
      </c>
      <c r="R460" s="2">
        <v>140.22</v>
      </c>
      <c r="S460" s="2">
        <v>111.56</v>
      </c>
      <c r="T460" s="2">
        <v>85.87</v>
      </c>
      <c r="U460" s="2">
        <v>0</v>
      </c>
      <c r="V460" s="2">
        <v>337.65</v>
      </c>
      <c r="W460" s="2">
        <v>140.22</v>
      </c>
      <c r="X460" s="2">
        <v>111.56</v>
      </c>
      <c r="Y460" s="2">
        <v>85.87</v>
      </c>
      <c r="Z460" s="2">
        <v>0</v>
      </c>
      <c r="AA460" s="2">
        <v>337.65</v>
      </c>
      <c r="AB460" s="2">
        <v>1535549</v>
      </c>
      <c r="AC460" s="2">
        <v>1123298</v>
      </c>
      <c r="AD460" s="2">
        <v>890214</v>
      </c>
      <c r="AE460" s="2">
        <v>0</v>
      </c>
      <c r="AF460" s="2">
        <v>3549061</v>
      </c>
      <c r="AG460" s="2">
        <v>0.42609999999999998</v>
      </c>
      <c r="AH460" s="2">
        <v>0.2</v>
      </c>
      <c r="AI460" s="2">
        <v>130860</v>
      </c>
      <c r="AJ460" s="2">
        <v>95727</v>
      </c>
      <c r="AK460" s="2">
        <v>75864</v>
      </c>
      <c r="AL460" s="2">
        <v>0</v>
      </c>
      <c r="AM460" s="2">
        <v>302451</v>
      </c>
      <c r="AN460" s="2">
        <v>0.42609999999999998</v>
      </c>
      <c r="AO460" s="2">
        <v>0</v>
      </c>
      <c r="AP460" s="2">
        <v>0.65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3851512</v>
      </c>
      <c r="AW460" s="2">
        <v>0</v>
      </c>
      <c r="AX460" s="2">
        <v>0</v>
      </c>
      <c r="AY460" s="2">
        <v>118124</v>
      </c>
      <c r="AZ460" s="2">
        <v>127834</v>
      </c>
      <c r="BA460" s="2">
        <v>0</v>
      </c>
      <c r="BB460" s="2">
        <v>0</v>
      </c>
      <c r="BC460" s="2">
        <v>13372</v>
      </c>
      <c r="BD460" s="2">
        <v>2813</v>
      </c>
      <c r="BE460" s="2">
        <v>3044</v>
      </c>
      <c r="BF460" s="2">
        <v>11.37</v>
      </c>
      <c r="BG460" s="2">
        <v>34610</v>
      </c>
      <c r="BH460" s="2">
        <v>175816</v>
      </c>
      <c r="BI460" s="2">
        <v>4027328</v>
      </c>
      <c r="BJ460" s="2">
        <v>0</v>
      </c>
      <c r="BK460" s="2">
        <v>4027328</v>
      </c>
      <c r="BL460" s="2">
        <v>2110498</v>
      </c>
      <c r="BM460" s="2">
        <v>1916830</v>
      </c>
      <c r="BN460" s="2">
        <v>168933</v>
      </c>
      <c r="BO460" s="2">
        <v>1747897</v>
      </c>
      <c r="BP460" s="2">
        <v>5047.8</v>
      </c>
      <c r="BQ460" s="2">
        <v>337.65</v>
      </c>
      <c r="BR460" s="2">
        <v>1704390</v>
      </c>
      <c r="BS460" s="2">
        <v>0</v>
      </c>
      <c r="BT460" s="2">
        <v>0</v>
      </c>
      <c r="BU460" s="2">
        <v>2110498</v>
      </c>
      <c r="BV460" s="2">
        <v>168933</v>
      </c>
      <c r="BW460" s="2">
        <v>0</v>
      </c>
      <c r="BX460" s="2">
        <v>664306</v>
      </c>
      <c r="BY460" s="2">
        <v>664306</v>
      </c>
      <c r="BZ460" s="2">
        <v>0</v>
      </c>
      <c r="CA460" s="2">
        <v>1747897</v>
      </c>
      <c r="CB460" s="2" t="b">
        <v>0</v>
      </c>
      <c r="CC460" s="2">
        <v>0</v>
      </c>
      <c r="CD460" s="2">
        <v>11884.24</v>
      </c>
      <c r="CE460" s="2">
        <v>10927.08</v>
      </c>
      <c r="CF460" s="2">
        <v>11250.48</v>
      </c>
      <c r="CG460" s="2">
        <v>13377.51</v>
      </c>
      <c r="CH460" s="4">
        <v>45327.529976851853</v>
      </c>
      <c r="CI460" s="4">
        <v>73415</v>
      </c>
    </row>
    <row r="461" spans="1:87" x14ac:dyDescent="0.35">
      <c r="A461" s="5">
        <v>530</v>
      </c>
      <c r="B461" s="3" t="s">
        <v>936</v>
      </c>
      <c r="C461" s="3" t="s">
        <v>945</v>
      </c>
      <c r="D461" s="2" t="s">
        <v>946</v>
      </c>
      <c r="E461" s="2">
        <v>9166</v>
      </c>
      <c r="F461" s="2">
        <v>9304</v>
      </c>
      <c r="G461" s="2">
        <v>9580</v>
      </c>
      <c r="H461" s="2">
        <v>11102</v>
      </c>
      <c r="I461" s="2">
        <v>1.0822000000000001</v>
      </c>
      <c r="J461" s="2">
        <v>9919</v>
      </c>
      <c r="K461" s="2">
        <v>10069</v>
      </c>
      <c r="L461" s="2">
        <v>10367</v>
      </c>
      <c r="M461" s="2">
        <v>12015</v>
      </c>
      <c r="N461" s="2">
        <v>1.1040000000000001</v>
      </c>
      <c r="O461" s="2">
        <v>1.026</v>
      </c>
      <c r="P461" s="2">
        <v>10951</v>
      </c>
      <c r="Q461" s="2">
        <v>12327</v>
      </c>
      <c r="R461" s="2">
        <v>2713.71</v>
      </c>
      <c r="S461" s="2">
        <v>2174.1</v>
      </c>
      <c r="T461" s="2">
        <v>1502.41</v>
      </c>
      <c r="U461" s="2">
        <v>0</v>
      </c>
      <c r="V461" s="2">
        <v>6390.22</v>
      </c>
      <c r="W461" s="2">
        <v>2713.71</v>
      </c>
      <c r="X461" s="2">
        <v>2174.1</v>
      </c>
      <c r="Y461" s="2">
        <v>1502.41</v>
      </c>
      <c r="Z461" s="2">
        <v>0</v>
      </c>
      <c r="AA461" s="2">
        <v>6390.22</v>
      </c>
      <c r="AB461" s="2">
        <v>29717838</v>
      </c>
      <c r="AC461" s="2">
        <v>21891013</v>
      </c>
      <c r="AD461" s="2">
        <v>15575484</v>
      </c>
      <c r="AE461" s="2">
        <v>0</v>
      </c>
      <c r="AF461" s="2">
        <v>67184335</v>
      </c>
      <c r="AG461" s="2">
        <v>0.47489999999999999</v>
      </c>
      <c r="AH461" s="2">
        <v>0.2</v>
      </c>
      <c r="AI461" s="2">
        <v>2822600</v>
      </c>
      <c r="AJ461" s="2">
        <v>2079208</v>
      </c>
      <c r="AK461" s="2">
        <v>1479360</v>
      </c>
      <c r="AL461" s="2">
        <v>0</v>
      </c>
      <c r="AM461" s="2">
        <v>6381168</v>
      </c>
      <c r="AN461" s="2">
        <v>0.47489999999999999</v>
      </c>
      <c r="AO461" s="2">
        <v>0</v>
      </c>
      <c r="AP461" s="2">
        <v>0.65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73565503</v>
      </c>
      <c r="AW461" s="2">
        <v>0</v>
      </c>
      <c r="AX461" s="2">
        <v>145694</v>
      </c>
      <c r="AY461" s="2">
        <v>54637</v>
      </c>
      <c r="AZ461" s="2">
        <v>59128</v>
      </c>
      <c r="BA461" s="2">
        <v>0</v>
      </c>
      <c r="BB461" s="2">
        <v>0</v>
      </c>
      <c r="BC461" s="2">
        <v>0</v>
      </c>
      <c r="BD461" s="2">
        <v>2813</v>
      </c>
      <c r="BE461" s="2">
        <v>3044</v>
      </c>
      <c r="BF461" s="2">
        <v>192.45</v>
      </c>
      <c r="BG461" s="2">
        <v>585818</v>
      </c>
      <c r="BH461" s="2">
        <v>790640</v>
      </c>
      <c r="BI461" s="2">
        <v>74356143</v>
      </c>
      <c r="BJ461" s="2">
        <v>0</v>
      </c>
      <c r="BK461" s="2">
        <v>74356143</v>
      </c>
      <c r="BL461" s="2">
        <v>24854032</v>
      </c>
      <c r="BM461" s="2">
        <v>49502111</v>
      </c>
      <c r="BN461" s="2">
        <v>18486549</v>
      </c>
      <c r="BO461" s="2">
        <v>31015562</v>
      </c>
      <c r="BP461" s="2">
        <v>5071.3100000000004</v>
      </c>
      <c r="BQ461" s="2">
        <v>6390.22</v>
      </c>
      <c r="BR461" s="2">
        <v>32406787</v>
      </c>
      <c r="BS461" s="2">
        <v>0</v>
      </c>
      <c r="BT461" s="2">
        <v>0</v>
      </c>
      <c r="BU461" s="2">
        <v>24854032</v>
      </c>
      <c r="BV461" s="2">
        <v>18486549</v>
      </c>
      <c r="BW461" s="2">
        <v>0</v>
      </c>
      <c r="BX461" s="2">
        <v>4709496</v>
      </c>
      <c r="BY461" s="2">
        <v>4709496</v>
      </c>
      <c r="BZ461" s="2">
        <v>0</v>
      </c>
      <c r="CA461" s="2">
        <v>31015562</v>
      </c>
      <c r="CB461" s="2" t="b">
        <v>0</v>
      </c>
      <c r="CC461" s="2">
        <v>0</v>
      </c>
      <c r="CD461" s="2">
        <v>11991.13</v>
      </c>
      <c r="CE461" s="2">
        <v>11025.35</v>
      </c>
      <c r="CF461" s="2">
        <v>11351.66</v>
      </c>
      <c r="CG461" s="2">
        <v>13497.82</v>
      </c>
      <c r="CH461" s="4">
        <v>45327.530011574076</v>
      </c>
      <c r="CI461" s="4">
        <v>73415</v>
      </c>
    </row>
    <row r="462" spans="1:87" x14ac:dyDescent="0.35">
      <c r="A462" s="5">
        <v>531</v>
      </c>
      <c r="B462" s="3" t="s">
        <v>936</v>
      </c>
      <c r="C462" s="3" t="s">
        <v>947</v>
      </c>
      <c r="D462" s="2" t="s">
        <v>948</v>
      </c>
      <c r="E462" s="2">
        <v>9166</v>
      </c>
      <c r="F462" s="2">
        <v>9304</v>
      </c>
      <c r="G462" s="2">
        <v>9580</v>
      </c>
      <c r="H462" s="2">
        <v>11102</v>
      </c>
      <c r="I462" s="2">
        <v>1.0822000000000001</v>
      </c>
      <c r="J462" s="2">
        <v>9919</v>
      </c>
      <c r="K462" s="2">
        <v>10069</v>
      </c>
      <c r="L462" s="2">
        <v>10367</v>
      </c>
      <c r="M462" s="2">
        <v>12015</v>
      </c>
      <c r="N462" s="2">
        <v>1.1040000000000001</v>
      </c>
      <c r="O462" s="2">
        <v>1.026</v>
      </c>
      <c r="P462" s="2">
        <v>10951</v>
      </c>
      <c r="Q462" s="2">
        <v>12327</v>
      </c>
      <c r="R462" s="2">
        <v>1421.79</v>
      </c>
      <c r="S462" s="2">
        <v>987.54</v>
      </c>
      <c r="T462" s="2">
        <v>785.68</v>
      </c>
      <c r="U462" s="2">
        <v>0</v>
      </c>
      <c r="V462" s="2">
        <v>3195.01</v>
      </c>
      <c r="W462" s="2">
        <v>1421.79</v>
      </c>
      <c r="X462" s="2">
        <v>987.54</v>
      </c>
      <c r="Y462" s="2">
        <v>785.68</v>
      </c>
      <c r="Z462" s="2">
        <v>0</v>
      </c>
      <c r="AA462" s="2">
        <v>3195.01</v>
      </c>
      <c r="AB462" s="2">
        <v>15570022</v>
      </c>
      <c r="AC462" s="2">
        <v>9943540</v>
      </c>
      <c r="AD462" s="2">
        <v>8145145</v>
      </c>
      <c r="AE462" s="2">
        <v>0</v>
      </c>
      <c r="AF462" s="2">
        <v>33658707</v>
      </c>
      <c r="AG462" s="2">
        <v>0.17449999999999999</v>
      </c>
      <c r="AH462" s="2">
        <v>0.2</v>
      </c>
      <c r="AI462" s="2">
        <v>543394</v>
      </c>
      <c r="AJ462" s="2">
        <v>347030</v>
      </c>
      <c r="AK462" s="2">
        <v>284266</v>
      </c>
      <c r="AL462" s="2">
        <v>0</v>
      </c>
      <c r="AM462" s="2">
        <v>1174690</v>
      </c>
      <c r="AN462" s="2">
        <v>0.17449999999999999</v>
      </c>
      <c r="AO462" s="2">
        <v>0</v>
      </c>
      <c r="AP462" s="2">
        <v>0.65</v>
      </c>
      <c r="AQ462" s="2">
        <v>0</v>
      </c>
      <c r="AR462" s="2">
        <v>0</v>
      </c>
      <c r="AS462" s="2">
        <v>0</v>
      </c>
      <c r="AT462" s="2">
        <v>0</v>
      </c>
      <c r="AU462" s="2">
        <v>0</v>
      </c>
      <c r="AV462" s="2">
        <v>34833397</v>
      </c>
      <c r="AW462" s="2">
        <v>0</v>
      </c>
      <c r="AX462" s="2">
        <v>157595</v>
      </c>
      <c r="AY462" s="2">
        <v>503691</v>
      </c>
      <c r="AZ462" s="2">
        <v>545094</v>
      </c>
      <c r="BA462" s="2">
        <v>0</v>
      </c>
      <c r="BB462" s="2">
        <v>0</v>
      </c>
      <c r="BC462" s="2">
        <v>0</v>
      </c>
      <c r="BD462" s="2">
        <v>2813</v>
      </c>
      <c r="BE462" s="2">
        <v>3044</v>
      </c>
      <c r="BF462" s="2">
        <v>128.65</v>
      </c>
      <c r="BG462" s="2">
        <v>391611</v>
      </c>
      <c r="BH462" s="2">
        <v>1094300</v>
      </c>
      <c r="BI462" s="2">
        <v>35927697</v>
      </c>
      <c r="BJ462" s="2">
        <v>0</v>
      </c>
      <c r="BK462" s="2">
        <v>35927697</v>
      </c>
      <c r="BL462" s="2">
        <v>18921527</v>
      </c>
      <c r="BM462" s="2">
        <v>17006170</v>
      </c>
      <c r="BN462" s="2">
        <v>2625716</v>
      </c>
      <c r="BO462" s="2">
        <v>14380454</v>
      </c>
      <c r="BP462" s="2">
        <v>5042.6899999999996</v>
      </c>
      <c r="BQ462" s="2">
        <v>3195.01</v>
      </c>
      <c r="BR462" s="2">
        <v>16111445</v>
      </c>
      <c r="BS462" s="2">
        <v>0</v>
      </c>
      <c r="BT462" s="2">
        <v>0</v>
      </c>
      <c r="BU462" s="2">
        <v>18921527</v>
      </c>
      <c r="BV462" s="2">
        <v>2625716</v>
      </c>
      <c r="BW462" s="2">
        <v>0</v>
      </c>
      <c r="BX462" s="2">
        <v>2893322</v>
      </c>
      <c r="BY462" s="2">
        <v>2893322</v>
      </c>
      <c r="BZ462" s="2">
        <v>0</v>
      </c>
      <c r="CA462" s="2">
        <v>14380454</v>
      </c>
      <c r="CB462" s="2" t="b">
        <v>0</v>
      </c>
      <c r="CC462" s="2">
        <v>0</v>
      </c>
      <c r="CD462" s="2">
        <v>11333.19</v>
      </c>
      <c r="CE462" s="2">
        <v>10420.41</v>
      </c>
      <c r="CF462" s="2">
        <v>10728.81</v>
      </c>
      <c r="CG462" s="2">
        <v>12757.21</v>
      </c>
      <c r="CH462" s="4">
        <v>45327.530034722222</v>
      </c>
      <c r="CI462" s="4">
        <v>73415</v>
      </c>
    </row>
    <row r="463" spans="1:87" x14ac:dyDescent="0.35">
      <c r="A463" s="5">
        <v>532</v>
      </c>
      <c r="B463" s="3" t="s">
        <v>936</v>
      </c>
      <c r="C463" s="3" t="s">
        <v>949</v>
      </c>
      <c r="D463" s="2" t="s">
        <v>950</v>
      </c>
      <c r="E463" s="2">
        <v>9166</v>
      </c>
      <c r="F463" s="2">
        <v>9304</v>
      </c>
      <c r="G463" s="2">
        <v>9580</v>
      </c>
      <c r="H463" s="2">
        <v>11102</v>
      </c>
      <c r="I463" s="2">
        <v>1.0822000000000001</v>
      </c>
      <c r="J463" s="2">
        <v>9919</v>
      </c>
      <c r="K463" s="2">
        <v>10069</v>
      </c>
      <c r="L463" s="2">
        <v>10367</v>
      </c>
      <c r="M463" s="2">
        <v>12015</v>
      </c>
      <c r="N463" s="2">
        <v>1.1040000000000001</v>
      </c>
      <c r="O463" s="2">
        <v>1.026</v>
      </c>
      <c r="P463" s="2">
        <v>10951</v>
      </c>
      <c r="Q463" s="2">
        <v>12327</v>
      </c>
      <c r="R463" s="2">
        <v>192.95</v>
      </c>
      <c r="S463" s="2">
        <v>148.71</v>
      </c>
      <c r="T463" s="2">
        <v>95.7</v>
      </c>
      <c r="U463" s="2">
        <v>0</v>
      </c>
      <c r="V463" s="2">
        <v>437.36</v>
      </c>
      <c r="W463" s="2">
        <v>192.95</v>
      </c>
      <c r="X463" s="2">
        <v>148.71</v>
      </c>
      <c r="Y463" s="2">
        <v>95.7</v>
      </c>
      <c r="Z463" s="2">
        <v>0</v>
      </c>
      <c r="AA463" s="2">
        <v>437.36</v>
      </c>
      <c r="AB463" s="2">
        <v>2112995</v>
      </c>
      <c r="AC463" s="2">
        <v>1497361</v>
      </c>
      <c r="AD463" s="2">
        <v>992122</v>
      </c>
      <c r="AE463" s="2">
        <v>0</v>
      </c>
      <c r="AF463" s="2">
        <v>4602478</v>
      </c>
      <c r="AG463" s="2">
        <v>0.4173</v>
      </c>
      <c r="AH463" s="2">
        <v>0.2</v>
      </c>
      <c r="AI463" s="2">
        <v>176351</v>
      </c>
      <c r="AJ463" s="2">
        <v>124970</v>
      </c>
      <c r="AK463" s="2">
        <v>82802</v>
      </c>
      <c r="AL463" s="2">
        <v>0</v>
      </c>
      <c r="AM463" s="2">
        <v>384123</v>
      </c>
      <c r="AN463" s="2">
        <v>0.4173</v>
      </c>
      <c r="AO463" s="2">
        <v>0</v>
      </c>
      <c r="AP463" s="2">
        <v>0.65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4986601</v>
      </c>
      <c r="AW463" s="2">
        <v>0</v>
      </c>
      <c r="AX463" s="2">
        <v>0</v>
      </c>
      <c r="AY463" s="2">
        <v>226385</v>
      </c>
      <c r="AZ463" s="2">
        <v>244994</v>
      </c>
      <c r="BA463" s="2">
        <v>0</v>
      </c>
      <c r="BB463" s="2">
        <v>0</v>
      </c>
      <c r="BC463" s="2">
        <v>0</v>
      </c>
      <c r="BD463" s="2">
        <v>2813</v>
      </c>
      <c r="BE463" s="2">
        <v>3044</v>
      </c>
      <c r="BF463" s="2">
        <v>15.95</v>
      </c>
      <c r="BG463" s="2">
        <v>48552</v>
      </c>
      <c r="BH463" s="2">
        <v>293546</v>
      </c>
      <c r="BI463" s="2">
        <v>5280147</v>
      </c>
      <c r="BJ463" s="2">
        <v>0</v>
      </c>
      <c r="BK463" s="2">
        <v>5280147</v>
      </c>
      <c r="BL463" s="2">
        <v>2375170</v>
      </c>
      <c r="BM463" s="2">
        <v>2904977</v>
      </c>
      <c r="BN463" s="2">
        <v>563338</v>
      </c>
      <c r="BO463" s="2">
        <v>2341639</v>
      </c>
      <c r="BP463" s="2">
        <v>5023.78</v>
      </c>
      <c r="BQ463" s="2">
        <v>437.36</v>
      </c>
      <c r="BR463" s="2">
        <v>2197200</v>
      </c>
      <c r="BS463" s="2">
        <v>0</v>
      </c>
      <c r="BT463" s="2">
        <v>0</v>
      </c>
      <c r="BU463" s="2">
        <v>2375170</v>
      </c>
      <c r="BV463" s="2">
        <v>563338</v>
      </c>
      <c r="BW463" s="2">
        <v>0</v>
      </c>
      <c r="BX463" s="2">
        <v>586998</v>
      </c>
      <c r="BY463" s="2">
        <v>586998</v>
      </c>
      <c r="BZ463" s="2">
        <v>0</v>
      </c>
      <c r="CA463" s="2">
        <v>2341639</v>
      </c>
      <c r="CB463" s="2" t="b">
        <v>0</v>
      </c>
      <c r="CC463" s="2">
        <v>0</v>
      </c>
      <c r="CD463" s="2">
        <v>11864.97</v>
      </c>
      <c r="CE463" s="2">
        <v>10909.36</v>
      </c>
      <c r="CF463" s="2">
        <v>11232.23</v>
      </c>
      <c r="CG463" s="2">
        <v>13355.81</v>
      </c>
      <c r="CH463" s="4">
        <v>45327.530046296299</v>
      </c>
      <c r="CI463" s="4">
        <v>73415</v>
      </c>
    </row>
    <row r="464" spans="1:87" x14ac:dyDescent="0.35">
      <c r="A464" s="5">
        <v>533</v>
      </c>
      <c r="B464" s="3" t="s">
        <v>936</v>
      </c>
      <c r="C464" s="3" t="s">
        <v>951</v>
      </c>
      <c r="D464" s="2" t="s">
        <v>952</v>
      </c>
      <c r="E464" s="2">
        <v>9166</v>
      </c>
      <c r="F464" s="2">
        <v>9304</v>
      </c>
      <c r="G464" s="2">
        <v>9580</v>
      </c>
      <c r="H464" s="2">
        <v>11102</v>
      </c>
      <c r="I464" s="2">
        <v>1.0822000000000001</v>
      </c>
      <c r="J464" s="2">
        <v>9919</v>
      </c>
      <c r="K464" s="2">
        <v>10069</v>
      </c>
      <c r="L464" s="2">
        <v>10367</v>
      </c>
      <c r="M464" s="2">
        <v>12015</v>
      </c>
      <c r="N464" s="2">
        <v>1.1040000000000001</v>
      </c>
      <c r="O464" s="2">
        <v>1.026</v>
      </c>
      <c r="P464" s="2">
        <v>10951</v>
      </c>
      <c r="Q464" s="2">
        <v>12327</v>
      </c>
      <c r="R464" s="2">
        <v>963.37</v>
      </c>
      <c r="S464" s="2">
        <v>787.75</v>
      </c>
      <c r="T464" s="2">
        <v>562.97</v>
      </c>
      <c r="U464" s="2">
        <v>0</v>
      </c>
      <c r="V464" s="2">
        <v>2314.09</v>
      </c>
      <c r="W464" s="2">
        <v>963.37</v>
      </c>
      <c r="X464" s="2">
        <v>787.75</v>
      </c>
      <c r="Y464" s="2">
        <v>562.97</v>
      </c>
      <c r="Z464" s="2">
        <v>0</v>
      </c>
      <c r="AA464" s="2">
        <v>2314.09</v>
      </c>
      <c r="AB464" s="2">
        <v>10549865</v>
      </c>
      <c r="AC464" s="2">
        <v>7931855</v>
      </c>
      <c r="AD464" s="2">
        <v>5836310</v>
      </c>
      <c r="AE464" s="2">
        <v>0</v>
      </c>
      <c r="AF464" s="2">
        <v>24318030</v>
      </c>
      <c r="AG464" s="2">
        <v>0.1605</v>
      </c>
      <c r="AH464" s="2">
        <v>0.2</v>
      </c>
      <c r="AI464" s="2">
        <v>338651</v>
      </c>
      <c r="AJ464" s="2">
        <v>254613</v>
      </c>
      <c r="AK464" s="2">
        <v>187346</v>
      </c>
      <c r="AL464" s="2">
        <v>0</v>
      </c>
      <c r="AM464" s="2">
        <v>780610</v>
      </c>
      <c r="AN464" s="2">
        <v>0.1605</v>
      </c>
      <c r="AO464" s="2">
        <v>0</v>
      </c>
      <c r="AP464" s="2">
        <v>0.65</v>
      </c>
      <c r="AQ464" s="2">
        <v>0</v>
      </c>
      <c r="AR464" s="2">
        <v>0</v>
      </c>
      <c r="AS464" s="2">
        <v>0</v>
      </c>
      <c r="AT464" s="2">
        <v>0</v>
      </c>
      <c r="AU464" s="2">
        <v>0</v>
      </c>
      <c r="AV464" s="2">
        <v>25098640</v>
      </c>
      <c r="AW464" s="2">
        <v>0</v>
      </c>
      <c r="AX464" s="2">
        <v>112435</v>
      </c>
      <c r="AY464" s="2">
        <v>704426</v>
      </c>
      <c r="AZ464" s="2">
        <v>762330</v>
      </c>
      <c r="BA464" s="2">
        <v>0</v>
      </c>
      <c r="BB464" s="2">
        <v>0</v>
      </c>
      <c r="BC464" s="2">
        <v>0</v>
      </c>
      <c r="BD464" s="2">
        <v>2813</v>
      </c>
      <c r="BE464" s="2">
        <v>3044</v>
      </c>
      <c r="BF464" s="2">
        <v>72.739999999999995</v>
      </c>
      <c r="BG464" s="2">
        <v>221421</v>
      </c>
      <c r="BH464" s="2">
        <v>1096186</v>
      </c>
      <c r="BI464" s="2">
        <v>26194826</v>
      </c>
      <c r="BJ464" s="2">
        <v>0</v>
      </c>
      <c r="BK464" s="2">
        <v>26194826</v>
      </c>
      <c r="BL464" s="2">
        <v>14238503</v>
      </c>
      <c r="BM464" s="2">
        <v>11956323</v>
      </c>
      <c r="BN464" s="2">
        <v>1570156</v>
      </c>
      <c r="BO464" s="2">
        <v>10386167</v>
      </c>
      <c r="BP464" s="2">
        <v>5108.07</v>
      </c>
      <c r="BQ464" s="2">
        <v>2314.09</v>
      </c>
      <c r="BR464" s="2">
        <v>11820534</v>
      </c>
      <c r="BS464" s="2">
        <v>0</v>
      </c>
      <c r="BT464" s="2">
        <v>0</v>
      </c>
      <c r="BU464" s="2">
        <v>14238503</v>
      </c>
      <c r="BV464" s="2">
        <v>1570156</v>
      </c>
      <c r="BW464" s="2">
        <v>0</v>
      </c>
      <c r="BX464" s="2">
        <v>2437021</v>
      </c>
      <c r="BY464" s="2">
        <v>2437021</v>
      </c>
      <c r="BZ464" s="2">
        <v>0</v>
      </c>
      <c r="CA464" s="2">
        <v>10386167</v>
      </c>
      <c r="CB464" s="2" t="b">
        <v>0</v>
      </c>
      <c r="CC464" s="2">
        <v>0</v>
      </c>
      <c r="CD464" s="2">
        <v>11302.53</v>
      </c>
      <c r="CE464" s="2">
        <v>10392.209999999999</v>
      </c>
      <c r="CF464" s="2">
        <v>10699.78</v>
      </c>
      <c r="CG464" s="2">
        <v>12722.7</v>
      </c>
      <c r="CH464" s="4">
        <v>45327.530185185184</v>
      </c>
      <c r="CI464" s="4">
        <v>73415</v>
      </c>
    </row>
    <row r="465" spans="1:87" x14ac:dyDescent="0.35">
      <c r="A465" s="5">
        <v>534</v>
      </c>
      <c r="B465" s="3" t="s">
        <v>936</v>
      </c>
      <c r="C465" s="3" t="s">
        <v>953</v>
      </c>
      <c r="D465" s="2" t="s">
        <v>954</v>
      </c>
      <c r="E465" s="2">
        <v>9166</v>
      </c>
      <c r="F465" s="2">
        <v>9304</v>
      </c>
      <c r="G465" s="2">
        <v>9580</v>
      </c>
      <c r="H465" s="2">
        <v>11102</v>
      </c>
      <c r="I465" s="2">
        <v>1.0822000000000001</v>
      </c>
      <c r="J465" s="2">
        <v>9919</v>
      </c>
      <c r="K465" s="2">
        <v>10069</v>
      </c>
      <c r="L465" s="2">
        <v>10367</v>
      </c>
      <c r="M465" s="2">
        <v>12015</v>
      </c>
      <c r="N465" s="2">
        <v>1.1040000000000001</v>
      </c>
      <c r="O465" s="2">
        <v>1.026</v>
      </c>
      <c r="P465" s="2">
        <v>10951</v>
      </c>
      <c r="Q465" s="2">
        <v>12327</v>
      </c>
      <c r="R465" s="2">
        <v>73.41</v>
      </c>
      <c r="S465" s="2">
        <v>47.2</v>
      </c>
      <c r="T465" s="2">
        <v>39.770000000000003</v>
      </c>
      <c r="U465" s="2">
        <v>0</v>
      </c>
      <c r="V465" s="2">
        <v>160.38</v>
      </c>
      <c r="W465" s="2">
        <v>73.41</v>
      </c>
      <c r="X465" s="2">
        <v>47.2</v>
      </c>
      <c r="Y465" s="2">
        <v>39.770000000000003</v>
      </c>
      <c r="Z465" s="2">
        <v>0</v>
      </c>
      <c r="AA465" s="2">
        <v>160.38</v>
      </c>
      <c r="AB465" s="2">
        <v>803913</v>
      </c>
      <c r="AC465" s="2">
        <v>475257</v>
      </c>
      <c r="AD465" s="2">
        <v>412296</v>
      </c>
      <c r="AE465" s="2">
        <v>0</v>
      </c>
      <c r="AF465" s="2">
        <v>1691466</v>
      </c>
      <c r="AG465" s="2">
        <v>0.2397</v>
      </c>
      <c r="AH465" s="2">
        <v>0.2</v>
      </c>
      <c r="AI465" s="2">
        <v>38540</v>
      </c>
      <c r="AJ465" s="2">
        <v>22784</v>
      </c>
      <c r="AK465" s="2">
        <v>19765</v>
      </c>
      <c r="AL465" s="2">
        <v>0</v>
      </c>
      <c r="AM465" s="2">
        <v>81089</v>
      </c>
      <c r="AN465" s="2">
        <v>0.2397</v>
      </c>
      <c r="AO465" s="2">
        <v>0</v>
      </c>
      <c r="AP465" s="2">
        <v>0.65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1772555</v>
      </c>
      <c r="AW465" s="2">
        <v>0</v>
      </c>
      <c r="AX465" s="2">
        <v>0</v>
      </c>
      <c r="AY465" s="2">
        <v>42556</v>
      </c>
      <c r="AZ465" s="2">
        <v>46054</v>
      </c>
      <c r="BA465" s="2">
        <v>0</v>
      </c>
      <c r="BB465" s="2">
        <v>0</v>
      </c>
      <c r="BC465" s="2">
        <v>34347</v>
      </c>
      <c r="BD465" s="2">
        <v>2813</v>
      </c>
      <c r="BE465" s="2">
        <v>3044</v>
      </c>
      <c r="BF465" s="2">
        <v>5.86</v>
      </c>
      <c r="BG465" s="2">
        <v>17838</v>
      </c>
      <c r="BH465" s="2">
        <v>98239</v>
      </c>
      <c r="BI465" s="2">
        <v>1870794</v>
      </c>
      <c r="BJ465" s="2">
        <v>0</v>
      </c>
      <c r="BK465" s="2">
        <v>1870794</v>
      </c>
      <c r="BL465" s="2">
        <v>127173</v>
      </c>
      <c r="BM465" s="2">
        <v>1743621</v>
      </c>
      <c r="BN465" s="2">
        <v>527808</v>
      </c>
      <c r="BO465" s="2">
        <v>1215813</v>
      </c>
      <c r="BP465" s="2">
        <v>5046.7299999999996</v>
      </c>
      <c r="BQ465" s="2">
        <v>160.38</v>
      </c>
      <c r="BR465" s="2">
        <v>809395</v>
      </c>
      <c r="BS465" s="2">
        <v>0</v>
      </c>
      <c r="BT465" s="2">
        <v>0</v>
      </c>
      <c r="BU465" s="2">
        <v>127173</v>
      </c>
      <c r="BV465" s="2">
        <v>527808</v>
      </c>
      <c r="BW465" s="2">
        <v>154414</v>
      </c>
      <c r="BX465" s="2">
        <v>317781</v>
      </c>
      <c r="BY465" s="2">
        <v>472195</v>
      </c>
      <c r="BZ465" s="2">
        <v>0</v>
      </c>
      <c r="CA465" s="2">
        <v>1215813</v>
      </c>
      <c r="CB465" s="2" t="b">
        <v>0</v>
      </c>
      <c r="CC465" s="2">
        <v>0</v>
      </c>
      <c r="CD465" s="2">
        <v>11475.99</v>
      </c>
      <c r="CE465" s="2">
        <v>10551.71</v>
      </c>
      <c r="CF465" s="2">
        <v>10863.99</v>
      </c>
      <c r="CG465" s="2">
        <v>12917.96</v>
      </c>
      <c r="CH465" s="4">
        <v>45327.530266203707</v>
      </c>
      <c r="CI465" s="4">
        <v>73415</v>
      </c>
    </row>
    <row r="466" spans="1:87" x14ac:dyDescent="0.35">
      <c r="A466" s="5">
        <v>537</v>
      </c>
      <c r="B466" s="3" t="s">
        <v>936</v>
      </c>
      <c r="C466" s="3" t="s">
        <v>955</v>
      </c>
      <c r="D466" s="2" t="s">
        <v>956</v>
      </c>
      <c r="E466" s="2">
        <v>9166</v>
      </c>
      <c r="F466" s="2">
        <v>9304</v>
      </c>
      <c r="G466" s="2">
        <v>9580</v>
      </c>
      <c r="H466" s="2">
        <v>11102</v>
      </c>
      <c r="I466" s="2">
        <v>1.0822000000000001</v>
      </c>
      <c r="J466" s="2">
        <v>9919</v>
      </c>
      <c r="K466" s="2">
        <v>10069</v>
      </c>
      <c r="L466" s="2">
        <v>10367</v>
      </c>
      <c r="M466" s="2">
        <v>12015</v>
      </c>
      <c r="N466" s="2">
        <v>1.1040000000000001</v>
      </c>
      <c r="O466" s="2">
        <v>1.026</v>
      </c>
      <c r="P466" s="2">
        <v>10951</v>
      </c>
      <c r="Q466" s="2">
        <v>12327</v>
      </c>
      <c r="R466" s="2">
        <v>352.58</v>
      </c>
      <c r="S466" s="2">
        <v>217.4</v>
      </c>
      <c r="T466" s="2">
        <v>150.91999999999999</v>
      </c>
      <c r="U466" s="2">
        <v>0</v>
      </c>
      <c r="V466" s="2">
        <v>720.9</v>
      </c>
      <c r="W466" s="2">
        <v>352.58</v>
      </c>
      <c r="X466" s="2">
        <v>217.4</v>
      </c>
      <c r="Y466" s="2">
        <v>150.91999999999999</v>
      </c>
      <c r="Z466" s="2">
        <v>0</v>
      </c>
      <c r="AA466" s="2">
        <v>720.9</v>
      </c>
      <c r="AB466" s="2">
        <v>3861104</v>
      </c>
      <c r="AC466" s="2">
        <v>2189001</v>
      </c>
      <c r="AD466" s="2">
        <v>1564588</v>
      </c>
      <c r="AE466" s="2">
        <v>0</v>
      </c>
      <c r="AF466" s="2">
        <v>7614693</v>
      </c>
      <c r="AG466" s="2">
        <v>0.2883</v>
      </c>
      <c r="AH466" s="2">
        <v>0.2</v>
      </c>
      <c r="AI466" s="2">
        <v>222631</v>
      </c>
      <c r="AJ466" s="2">
        <v>126218</v>
      </c>
      <c r="AK466" s="2">
        <v>90214</v>
      </c>
      <c r="AL466" s="2">
        <v>0</v>
      </c>
      <c r="AM466" s="2">
        <v>439063</v>
      </c>
      <c r="AN466" s="2">
        <v>0.2883</v>
      </c>
      <c r="AO466" s="2">
        <v>0</v>
      </c>
      <c r="AP466" s="2">
        <v>0.65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8053756</v>
      </c>
      <c r="AW466" s="2">
        <v>0</v>
      </c>
      <c r="AX466" s="2">
        <v>0</v>
      </c>
      <c r="AY466" s="2">
        <v>356192</v>
      </c>
      <c r="AZ466" s="2">
        <v>385471</v>
      </c>
      <c r="BA466" s="2">
        <v>0</v>
      </c>
      <c r="BB466" s="2">
        <v>0</v>
      </c>
      <c r="BC466" s="2">
        <v>0</v>
      </c>
      <c r="BD466" s="2">
        <v>2813</v>
      </c>
      <c r="BE466" s="2">
        <v>3044</v>
      </c>
      <c r="BF466" s="2">
        <v>36.35</v>
      </c>
      <c r="BG466" s="2">
        <v>110649</v>
      </c>
      <c r="BH466" s="2">
        <v>496120</v>
      </c>
      <c r="BI466" s="2">
        <v>8549876</v>
      </c>
      <c r="BJ466" s="2">
        <v>0</v>
      </c>
      <c r="BK466" s="2">
        <v>8549876</v>
      </c>
      <c r="BL466" s="2">
        <v>6686765</v>
      </c>
      <c r="BM466" s="2">
        <v>1863111</v>
      </c>
      <c r="BN466" s="2">
        <v>144180</v>
      </c>
      <c r="BO466" s="2">
        <v>1718931</v>
      </c>
      <c r="BP466" s="2">
        <v>5059.51</v>
      </c>
      <c r="BQ466" s="2">
        <v>720.9</v>
      </c>
      <c r="BR466" s="2">
        <v>3647401</v>
      </c>
      <c r="BS466" s="2">
        <v>0</v>
      </c>
      <c r="BT466" s="2">
        <v>0</v>
      </c>
      <c r="BU466" s="2">
        <v>6686765</v>
      </c>
      <c r="BV466" s="2">
        <v>144180</v>
      </c>
      <c r="BW466" s="2">
        <v>0</v>
      </c>
      <c r="BX466" s="2">
        <v>1003622</v>
      </c>
      <c r="BY466" s="2">
        <v>1003622</v>
      </c>
      <c r="BZ466" s="2">
        <v>0</v>
      </c>
      <c r="CA466" s="2">
        <v>1718931</v>
      </c>
      <c r="CB466" s="2" t="b">
        <v>0</v>
      </c>
      <c r="CC466" s="2">
        <v>0</v>
      </c>
      <c r="CD466" s="2">
        <v>11582.43</v>
      </c>
      <c r="CE466" s="2">
        <v>10649.58</v>
      </c>
      <c r="CF466" s="2">
        <v>10964.76</v>
      </c>
      <c r="CG466" s="2">
        <v>13037.77</v>
      </c>
      <c r="CH466" s="4">
        <v>45327.530324074076</v>
      </c>
      <c r="CI466" s="4">
        <v>73415</v>
      </c>
    </row>
    <row r="467" spans="1:87" x14ac:dyDescent="0.35">
      <c r="A467" s="5">
        <v>538</v>
      </c>
      <c r="B467" s="3" t="s">
        <v>936</v>
      </c>
      <c r="C467" s="3" t="s">
        <v>957</v>
      </c>
      <c r="D467" s="2" t="s">
        <v>958</v>
      </c>
      <c r="E467" s="2">
        <v>9166</v>
      </c>
      <c r="F467" s="2">
        <v>9304</v>
      </c>
      <c r="G467" s="2">
        <v>9580</v>
      </c>
      <c r="H467" s="2">
        <v>11102</v>
      </c>
      <c r="I467" s="2">
        <v>1.0822000000000001</v>
      </c>
      <c r="J467" s="2">
        <v>9919</v>
      </c>
      <c r="K467" s="2">
        <v>10069</v>
      </c>
      <c r="L467" s="2">
        <v>10367</v>
      </c>
      <c r="M467" s="2">
        <v>12015</v>
      </c>
      <c r="N467" s="2">
        <v>1.1040000000000001</v>
      </c>
      <c r="O467" s="2">
        <v>1.026</v>
      </c>
      <c r="P467" s="2">
        <v>10951</v>
      </c>
      <c r="Q467" s="2">
        <v>12327</v>
      </c>
      <c r="R467" s="2">
        <v>0</v>
      </c>
      <c r="S467" s="2">
        <v>0</v>
      </c>
      <c r="T467" s="2">
        <v>0</v>
      </c>
      <c r="U467" s="2">
        <v>3687.57</v>
      </c>
      <c r="V467" s="2">
        <v>3687.57</v>
      </c>
      <c r="W467" s="2">
        <v>0</v>
      </c>
      <c r="X467" s="2">
        <v>0</v>
      </c>
      <c r="Y467" s="2">
        <v>0</v>
      </c>
      <c r="Z467" s="2">
        <v>3687.57</v>
      </c>
      <c r="AA467" s="2">
        <v>3687.57</v>
      </c>
      <c r="AB467" s="2">
        <v>0</v>
      </c>
      <c r="AC467" s="2">
        <v>0</v>
      </c>
      <c r="AD467" s="2">
        <v>0</v>
      </c>
      <c r="AE467" s="2">
        <v>45456675</v>
      </c>
      <c r="AF467" s="2">
        <v>45456675</v>
      </c>
      <c r="AG467" s="2">
        <v>0.2823</v>
      </c>
      <c r="AH467" s="2">
        <v>0.2</v>
      </c>
      <c r="AI467" s="2">
        <v>0</v>
      </c>
      <c r="AJ467" s="2">
        <v>0</v>
      </c>
      <c r="AK467" s="2">
        <v>0</v>
      </c>
      <c r="AL467" s="2">
        <v>2566484</v>
      </c>
      <c r="AM467" s="2">
        <v>2566484</v>
      </c>
      <c r="AN467" s="2">
        <v>0.2823</v>
      </c>
      <c r="AO467" s="2">
        <v>0</v>
      </c>
      <c r="AP467" s="2">
        <v>0.65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48023159</v>
      </c>
      <c r="AW467" s="2">
        <v>0</v>
      </c>
      <c r="AX467" s="2">
        <v>22496</v>
      </c>
      <c r="AY467" s="2">
        <v>1170156</v>
      </c>
      <c r="AZ467" s="2">
        <v>1266343</v>
      </c>
      <c r="BA467" s="2">
        <v>0</v>
      </c>
      <c r="BB467" s="2">
        <v>0</v>
      </c>
      <c r="BC467" s="2">
        <v>473097</v>
      </c>
      <c r="BD467" s="2">
        <v>2813</v>
      </c>
      <c r="BE467" s="2">
        <v>3044</v>
      </c>
      <c r="BF467" s="2">
        <v>0</v>
      </c>
      <c r="BG467" s="2">
        <v>0</v>
      </c>
      <c r="BH467" s="2">
        <v>1761936</v>
      </c>
      <c r="BI467" s="2">
        <v>49785095</v>
      </c>
      <c r="BJ467" s="2">
        <v>0</v>
      </c>
      <c r="BK467" s="2">
        <v>49785095</v>
      </c>
      <c r="BL467" s="2">
        <v>35707962</v>
      </c>
      <c r="BM467" s="2">
        <v>14077133</v>
      </c>
      <c r="BN467" s="2">
        <v>737514</v>
      </c>
      <c r="BO467" s="2">
        <v>13339619</v>
      </c>
      <c r="BP467" s="2">
        <v>6225.7</v>
      </c>
      <c r="BQ467" s="2">
        <v>3687.57</v>
      </c>
      <c r="BR467" s="2">
        <v>22957705</v>
      </c>
      <c r="BS467" s="2">
        <v>0</v>
      </c>
      <c r="BT467" s="2">
        <v>0</v>
      </c>
      <c r="BU467" s="2">
        <v>35707962</v>
      </c>
      <c r="BV467" s="2">
        <v>737514</v>
      </c>
      <c r="BW467" s="2">
        <v>0</v>
      </c>
      <c r="BX467" s="2">
        <v>5344941</v>
      </c>
      <c r="BY467" s="2">
        <v>5344941</v>
      </c>
      <c r="BZ467" s="2">
        <v>0</v>
      </c>
      <c r="CA467" s="2">
        <v>13339619</v>
      </c>
      <c r="CB467" s="2" t="b">
        <v>0</v>
      </c>
      <c r="CC467" s="2">
        <v>0</v>
      </c>
      <c r="CD467" s="2">
        <v>11569.29</v>
      </c>
      <c r="CE467" s="2">
        <v>10637.5</v>
      </c>
      <c r="CF467" s="2">
        <v>10952.32</v>
      </c>
      <c r="CG467" s="2">
        <v>13022.98</v>
      </c>
      <c r="CH467" s="4">
        <v>45327.530324074076</v>
      </c>
      <c r="CI467" s="4">
        <v>73415</v>
      </c>
    </row>
    <row r="468" spans="1:87" x14ac:dyDescent="0.35">
      <c r="A468" s="5">
        <v>539</v>
      </c>
      <c r="B468" s="3" t="s">
        <v>936</v>
      </c>
      <c r="C468" s="3" t="s">
        <v>959</v>
      </c>
      <c r="D468" s="2" t="s">
        <v>960</v>
      </c>
      <c r="E468" s="2">
        <v>9166</v>
      </c>
      <c r="F468" s="2">
        <v>9304</v>
      </c>
      <c r="G468" s="2">
        <v>9580</v>
      </c>
      <c r="H468" s="2">
        <v>11102</v>
      </c>
      <c r="I468" s="2">
        <v>1.0822000000000001</v>
      </c>
      <c r="J468" s="2">
        <v>9919</v>
      </c>
      <c r="K468" s="2">
        <v>10069</v>
      </c>
      <c r="L468" s="2">
        <v>10367</v>
      </c>
      <c r="M468" s="2">
        <v>12015</v>
      </c>
      <c r="N468" s="2">
        <v>1.1040000000000001</v>
      </c>
      <c r="O468" s="2">
        <v>1.026</v>
      </c>
      <c r="P468" s="2">
        <v>10951</v>
      </c>
      <c r="Q468" s="2">
        <v>12327</v>
      </c>
      <c r="R468" s="2">
        <v>5039.99</v>
      </c>
      <c r="S468" s="2">
        <v>3811.33</v>
      </c>
      <c r="T468" s="2">
        <v>2548.86</v>
      </c>
      <c r="U468" s="2">
        <v>0</v>
      </c>
      <c r="V468" s="2">
        <v>11400.18</v>
      </c>
      <c r="W468" s="2">
        <v>5039.99</v>
      </c>
      <c r="X468" s="2">
        <v>3811.33</v>
      </c>
      <c r="Y468" s="2">
        <v>2548.86</v>
      </c>
      <c r="Z468" s="2">
        <v>0</v>
      </c>
      <c r="AA468" s="2">
        <v>11400.18</v>
      </c>
      <c r="AB468" s="2">
        <v>55192930</v>
      </c>
      <c r="AC468" s="2">
        <v>38376282</v>
      </c>
      <c r="AD468" s="2">
        <v>26424032</v>
      </c>
      <c r="AE468" s="2">
        <v>0</v>
      </c>
      <c r="AF468" s="2">
        <v>119993244</v>
      </c>
      <c r="AG468" s="2">
        <v>0.48830000000000001</v>
      </c>
      <c r="AH468" s="2">
        <v>0.2</v>
      </c>
      <c r="AI468" s="2">
        <v>5390142</v>
      </c>
      <c r="AJ468" s="2">
        <v>3747828</v>
      </c>
      <c r="AK468" s="2">
        <v>2580571</v>
      </c>
      <c r="AL468" s="2">
        <v>0</v>
      </c>
      <c r="AM468" s="2">
        <v>11718541</v>
      </c>
      <c r="AN468" s="2">
        <v>0.48830000000000001</v>
      </c>
      <c r="AO468" s="2">
        <v>0</v>
      </c>
      <c r="AP468" s="2">
        <v>0.65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131711785</v>
      </c>
      <c r="AW468" s="2">
        <v>0</v>
      </c>
      <c r="AX468" s="2">
        <v>363934</v>
      </c>
      <c r="AY468" s="2">
        <v>223794</v>
      </c>
      <c r="AZ468" s="2">
        <v>242190</v>
      </c>
      <c r="BA468" s="2">
        <v>0</v>
      </c>
      <c r="BB468" s="2">
        <v>0</v>
      </c>
      <c r="BC468" s="2">
        <v>0</v>
      </c>
      <c r="BD468" s="2">
        <v>2813</v>
      </c>
      <c r="BE468" s="2">
        <v>3044</v>
      </c>
      <c r="BF468" s="2">
        <v>477.7</v>
      </c>
      <c r="BG468" s="2">
        <v>1454119</v>
      </c>
      <c r="BH468" s="2">
        <v>2060243</v>
      </c>
      <c r="BI468" s="2">
        <v>133772028</v>
      </c>
      <c r="BJ468" s="2">
        <v>0</v>
      </c>
      <c r="BK468" s="2">
        <v>133772028</v>
      </c>
      <c r="BL468" s="2">
        <v>62124733</v>
      </c>
      <c r="BM468" s="2">
        <v>71647295</v>
      </c>
      <c r="BN468" s="2">
        <v>14629259</v>
      </c>
      <c r="BO468" s="2">
        <v>57018036</v>
      </c>
      <c r="BP468" s="2">
        <v>5034.2299999999996</v>
      </c>
      <c r="BQ468" s="2">
        <v>11400.18</v>
      </c>
      <c r="BR468" s="2">
        <v>57391128</v>
      </c>
      <c r="BS468" s="2">
        <v>0</v>
      </c>
      <c r="BT468" s="2">
        <v>0</v>
      </c>
      <c r="BU468" s="2">
        <v>62124733</v>
      </c>
      <c r="BV468" s="2">
        <v>14629259</v>
      </c>
      <c r="BW468" s="2">
        <v>0</v>
      </c>
      <c r="BX468" s="2">
        <v>6798613</v>
      </c>
      <c r="BY468" s="2">
        <v>6798613</v>
      </c>
      <c r="BZ468" s="2">
        <v>0</v>
      </c>
      <c r="CA468" s="2">
        <v>57018036</v>
      </c>
      <c r="CB468" s="2" t="b">
        <v>0</v>
      </c>
      <c r="CC468" s="2">
        <v>0</v>
      </c>
      <c r="CD468" s="2">
        <v>12020.47</v>
      </c>
      <c r="CE468" s="2">
        <v>11052.34</v>
      </c>
      <c r="CF468" s="2">
        <v>11379.44</v>
      </c>
      <c r="CG468" s="2">
        <v>13530.85</v>
      </c>
      <c r="CH468" s="4">
        <v>45327.530370370368</v>
      </c>
      <c r="CI468" s="4">
        <v>73415</v>
      </c>
    </row>
    <row r="469" spans="1:87" x14ac:dyDescent="0.35">
      <c r="A469" s="5">
        <v>540</v>
      </c>
      <c r="B469" s="3" t="s">
        <v>936</v>
      </c>
      <c r="C469" s="3" t="s">
        <v>961</v>
      </c>
      <c r="D469" s="2" t="s">
        <v>962</v>
      </c>
      <c r="E469" s="2">
        <v>9166</v>
      </c>
      <c r="F469" s="2">
        <v>9304</v>
      </c>
      <c r="G469" s="2">
        <v>9580</v>
      </c>
      <c r="H469" s="2">
        <v>11102</v>
      </c>
      <c r="I469" s="2">
        <v>1.0822000000000001</v>
      </c>
      <c r="J469" s="2">
        <v>9919</v>
      </c>
      <c r="K469" s="2">
        <v>10069</v>
      </c>
      <c r="L469" s="2">
        <v>10367</v>
      </c>
      <c r="M469" s="2">
        <v>12015</v>
      </c>
      <c r="N469" s="2">
        <v>1.1040000000000001</v>
      </c>
      <c r="O469" s="2">
        <v>1.026</v>
      </c>
      <c r="P469" s="2">
        <v>10951</v>
      </c>
      <c r="Q469" s="2">
        <v>12327</v>
      </c>
      <c r="R469" s="2">
        <v>0</v>
      </c>
      <c r="S469" s="2">
        <v>0</v>
      </c>
      <c r="T469" s="2">
        <v>0</v>
      </c>
      <c r="U469" s="2">
        <v>10220.89</v>
      </c>
      <c r="V469" s="2">
        <v>10220.89</v>
      </c>
      <c r="W469" s="2">
        <v>0</v>
      </c>
      <c r="X469" s="2">
        <v>0</v>
      </c>
      <c r="Y469" s="2">
        <v>0</v>
      </c>
      <c r="Z469" s="2">
        <v>10220.89</v>
      </c>
      <c r="AA469" s="2">
        <v>10220.89</v>
      </c>
      <c r="AB469" s="2">
        <v>0</v>
      </c>
      <c r="AC469" s="2">
        <v>0</v>
      </c>
      <c r="AD469" s="2">
        <v>0</v>
      </c>
      <c r="AE469" s="2">
        <v>125992911</v>
      </c>
      <c r="AF469" s="2">
        <v>125992911</v>
      </c>
      <c r="AG469" s="2">
        <v>0.3049</v>
      </c>
      <c r="AH469" s="2">
        <v>0.2</v>
      </c>
      <c r="AI469" s="2">
        <v>0</v>
      </c>
      <c r="AJ469" s="2">
        <v>0</v>
      </c>
      <c r="AK469" s="2">
        <v>0</v>
      </c>
      <c r="AL469" s="2">
        <v>7683048</v>
      </c>
      <c r="AM469" s="2">
        <v>7683048</v>
      </c>
      <c r="AN469" s="2">
        <v>0.3049</v>
      </c>
      <c r="AO469" s="2">
        <v>0</v>
      </c>
      <c r="AP469" s="2">
        <v>0.65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133675959</v>
      </c>
      <c r="AW469" s="2">
        <v>0</v>
      </c>
      <c r="AX469" s="2">
        <v>283840</v>
      </c>
      <c r="AY469" s="2">
        <v>225532</v>
      </c>
      <c r="AZ469" s="2">
        <v>244071</v>
      </c>
      <c r="BA469" s="2">
        <v>0</v>
      </c>
      <c r="BB469" s="2">
        <v>0</v>
      </c>
      <c r="BC469" s="2">
        <v>0</v>
      </c>
      <c r="BD469" s="2">
        <v>2813</v>
      </c>
      <c r="BE469" s="2">
        <v>3044</v>
      </c>
      <c r="BF469" s="2">
        <v>0</v>
      </c>
      <c r="BG469" s="2">
        <v>0</v>
      </c>
      <c r="BH469" s="2">
        <v>527911</v>
      </c>
      <c r="BI469" s="2">
        <v>134203870</v>
      </c>
      <c r="BJ469" s="2">
        <v>0</v>
      </c>
      <c r="BK469" s="2">
        <v>134203870</v>
      </c>
      <c r="BL469" s="2">
        <v>75041842</v>
      </c>
      <c r="BM469" s="2">
        <v>59162028</v>
      </c>
      <c r="BN469" s="2">
        <v>7777416</v>
      </c>
      <c r="BO469" s="2">
        <v>51384612</v>
      </c>
      <c r="BP469" s="2">
        <v>6058.78</v>
      </c>
      <c r="BQ469" s="2">
        <v>10220.89</v>
      </c>
      <c r="BR469" s="2">
        <v>61926124</v>
      </c>
      <c r="BS469" s="2">
        <v>0</v>
      </c>
      <c r="BT469" s="2">
        <v>0</v>
      </c>
      <c r="BU469" s="2">
        <v>75041842</v>
      </c>
      <c r="BV469" s="2">
        <v>7777416</v>
      </c>
      <c r="BW469" s="2">
        <v>0</v>
      </c>
      <c r="BX469" s="2">
        <v>5011035</v>
      </c>
      <c r="BY469" s="2">
        <v>5011035</v>
      </c>
      <c r="BZ469" s="2">
        <v>0</v>
      </c>
      <c r="CA469" s="2">
        <v>51384612</v>
      </c>
      <c r="CB469" s="2" t="b">
        <v>0</v>
      </c>
      <c r="CC469" s="2">
        <v>0</v>
      </c>
      <c r="CD469" s="2">
        <v>11618.79</v>
      </c>
      <c r="CE469" s="2">
        <v>10683.01</v>
      </c>
      <c r="CF469" s="2">
        <v>10999.18</v>
      </c>
      <c r="CG469" s="2">
        <v>13078.7</v>
      </c>
      <c r="CH469" s="4">
        <v>45327.530370370368</v>
      </c>
      <c r="CI469" s="4">
        <v>73415</v>
      </c>
    </row>
    <row r="470" spans="1:87" x14ac:dyDescent="0.35">
      <c r="A470" s="5">
        <v>541</v>
      </c>
      <c r="B470" s="3" t="s">
        <v>936</v>
      </c>
      <c r="C470" s="3" t="s">
        <v>963</v>
      </c>
      <c r="D470" s="2" t="s">
        <v>964</v>
      </c>
      <c r="E470" s="2">
        <v>9166</v>
      </c>
      <c r="F470" s="2">
        <v>9304</v>
      </c>
      <c r="G470" s="2">
        <v>9580</v>
      </c>
      <c r="H470" s="2">
        <v>11102</v>
      </c>
      <c r="I470" s="2">
        <v>1.0822000000000001</v>
      </c>
      <c r="J470" s="2">
        <v>9919</v>
      </c>
      <c r="K470" s="2">
        <v>10069</v>
      </c>
      <c r="L470" s="2">
        <v>10367</v>
      </c>
      <c r="M470" s="2">
        <v>12015</v>
      </c>
      <c r="N470" s="2">
        <v>1.1040000000000001</v>
      </c>
      <c r="O470" s="2">
        <v>1.026</v>
      </c>
      <c r="P470" s="2">
        <v>10951</v>
      </c>
      <c r="Q470" s="2">
        <v>12327</v>
      </c>
      <c r="R470" s="2">
        <v>1042.31</v>
      </c>
      <c r="S470" s="2">
        <v>782.47</v>
      </c>
      <c r="T470" s="2">
        <v>562.34</v>
      </c>
      <c r="U470" s="2">
        <v>1243.7</v>
      </c>
      <c r="V470" s="2">
        <v>3630.82</v>
      </c>
      <c r="W470" s="2">
        <v>1042.31</v>
      </c>
      <c r="X470" s="2">
        <v>782.47</v>
      </c>
      <c r="Y470" s="2">
        <v>562.34</v>
      </c>
      <c r="Z470" s="2">
        <v>1243.7</v>
      </c>
      <c r="AA470" s="2">
        <v>3630.82</v>
      </c>
      <c r="AB470" s="2">
        <v>11414337</v>
      </c>
      <c r="AC470" s="2">
        <v>7878690</v>
      </c>
      <c r="AD470" s="2">
        <v>5829779</v>
      </c>
      <c r="AE470" s="2">
        <v>15331090</v>
      </c>
      <c r="AF470" s="2">
        <v>40453896</v>
      </c>
      <c r="AG470" s="2">
        <v>0.34</v>
      </c>
      <c r="AH470" s="2">
        <v>0.2</v>
      </c>
      <c r="AI470" s="2">
        <v>776175</v>
      </c>
      <c r="AJ470" s="2">
        <v>535751</v>
      </c>
      <c r="AK470" s="2">
        <v>396425</v>
      </c>
      <c r="AL470" s="2">
        <v>1042514</v>
      </c>
      <c r="AM470" s="2">
        <v>2750865</v>
      </c>
      <c r="AN470" s="2">
        <v>0.34</v>
      </c>
      <c r="AO470" s="2">
        <v>0</v>
      </c>
      <c r="AP470" s="2">
        <v>0.65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43204761</v>
      </c>
      <c r="AW470" s="2">
        <v>0</v>
      </c>
      <c r="AX470" s="2">
        <v>0</v>
      </c>
      <c r="AY470" s="2">
        <v>1120449</v>
      </c>
      <c r="AZ470" s="2">
        <v>1212550</v>
      </c>
      <c r="BA470" s="2">
        <v>0</v>
      </c>
      <c r="BB470" s="2">
        <v>0</v>
      </c>
      <c r="BC470" s="2">
        <v>0</v>
      </c>
      <c r="BD470" s="2">
        <v>2813</v>
      </c>
      <c r="BE470" s="2">
        <v>3044</v>
      </c>
      <c r="BF470" s="2">
        <v>130.24</v>
      </c>
      <c r="BG470" s="2">
        <v>396451</v>
      </c>
      <c r="BH470" s="2">
        <v>1609001</v>
      </c>
      <c r="BI470" s="2">
        <v>44813762</v>
      </c>
      <c r="BJ470" s="2">
        <v>0</v>
      </c>
      <c r="BK470" s="2">
        <v>44813762</v>
      </c>
      <c r="BL470" s="2">
        <v>66752318</v>
      </c>
      <c r="BM470" s="2">
        <v>0</v>
      </c>
      <c r="BN470" s="2">
        <v>726164</v>
      </c>
      <c r="BO470" s="2">
        <v>0</v>
      </c>
      <c r="BP470" s="2">
        <v>5408.57</v>
      </c>
      <c r="BQ470" s="2">
        <v>3630.82</v>
      </c>
      <c r="BR470" s="2">
        <v>19637544</v>
      </c>
      <c r="BS470" s="2">
        <v>0</v>
      </c>
      <c r="BT470" s="2">
        <v>0</v>
      </c>
      <c r="BU470" s="2">
        <v>66752318</v>
      </c>
      <c r="BV470" s="2">
        <v>726164</v>
      </c>
      <c r="BW470" s="2">
        <v>0</v>
      </c>
      <c r="BX470" s="2">
        <v>1906330</v>
      </c>
      <c r="BY470" s="2">
        <v>1906330</v>
      </c>
      <c r="BZ470" s="2">
        <v>1906330</v>
      </c>
      <c r="CA470" s="2">
        <v>1906330</v>
      </c>
      <c r="CB470" s="2" t="b">
        <v>1</v>
      </c>
      <c r="CC470" s="2">
        <v>21938556</v>
      </c>
      <c r="CD470" s="2">
        <v>11695.67</v>
      </c>
      <c r="CE470" s="2">
        <v>10753.69</v>
      </c>
      <c r="CF470" s="2">
        <v>11071.96</v>
      </c>
      <c r="CG470" s="2">
        <v>13165.24</v>
      </c>
      <c r="CH470" s="4">
        <v>45327.530474537038</v>
      </c>
      <c r="CI470" s="4">
        <v>73415</v>
      </c>
    </row>
    <row r="471" spans="1:87" x14ac:dyDescent="0.35">
      <c r="A471" s="5">
        <v>542</v>
      </c>
      <c r="B471" s="3" t="s">
        <v>936</v>
      </c>
      <c r="C471" s="3" t="s">
        <v>965</v>
      </c>
      <c r="D471" s="2" t="s">
        <v>966</v>
      </c>
      <c r="E471" s="2">
        <v>9166</v>
      </c>
      <c r="F471" s="2">
        <v>9304</v>
      </c>
      <c r="G471" s="2">
        <v>9580</v>
      </c>
      <c r="H471" s="2">
        <v>11102</v>
      </c>
      <c r="I471" s="2">
        <v>1.0822000000000001</v>
      </c>
      <c r="J471" s="2">
        <v>9919</v>
      </c>
      <c r="K471" s="2">
        <v>10069</v>
      </c>
      <c r="L471" s="2">
        <v>10367</v>
      </c>
      <c r="M471" s="2">
        <v>12015</v>
      </c>
      <c r="N471" s="2">
        <v>1.1040000000000001</v>
      </c>
      <c r="O471" s="2">
        <v>1.026</v>
      </c>
      <c r="P471" s="2">
        <v>10951</v>
      </c>
      <c r="Q471" s="2">
        <v>12327</v>
      </c>
      <c r="R471" s="2">
        <v>2154.83</v>
      </c>
      <c r="S471" s="2">
        <v>1663.04</v>
      </c>
      <c r="T471" s="2">
        <v>1112.6600000000001</v>
      </c>
      <c r="U471" s="2">
        <v>2479.77</v>
      </c>
      <c r="V471" s="2">
        <v>7410.3</v>
      </c>
      <c r="W471" s="2">
        <v>2154.83</v>
      </c>
      <c r="X471" s="2">
        <v>1663.04</v>
      </c>
      <c r="Y471" s="2">
        <v>1112.6600000000001</v>
      </c>
      <c r="Z471" s="2">
        <v>2479.77</v>
      </c>
      <c r="AA471" s="2">
        <v>7410.3</v>
      </c>
      <c r="AB471" s="2">
        <v>23597543</v>
      </c>
      <c r="AC471" s="2">
        <v>16745150</v>
      </c>
      <c r="AD471" s="2">
        <v>11534946</v>
      </c>
      <c r="AE471" s="2">
        <v>30568125</v>
      </c>
      <c r="AF471" s="2">
        <v>82445764</v>
      </c>
      <c r="AG471" s="2">
        <v>0.32850000000000001</v>
      </c>
      <c r="AH471" s="2">
        <v>0.2</v>
      </c>
      <c r="AI471" s="2">
        <v>1550359</v>
      </c>
      <c r="AJ471" s="2">
        <v>1100156</v>
      </c>
      <c r="AK471" s="2">
        <v>757846</v>
      </c>
      <c r="AL471" s="2">
        <v>2008326</v>
      </c>
      <c r="AM471" s="2">
        <v>5416687</v>
      </c>
      <c r="AN471" s="2">
        <v>0.32850000000000001</v>
      </c>
      <c r="AO471" s="2">
        <v>0</v>
      </c>
      <c r="AP471" s="2">
        <v>0.65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87862451</v>
      </c>
      <c r="AW471" s="2">
        <v>0</v>
      </c>
      <c r="AX471" s="2">
        <v>6540</v>
      </c>
      <c r="AY471" s="2">
        <v>344248</v>
      </c>
      <c r="AZ471" s="2">
        <v>372545</v>
      </c>
      <c r="BA471" s="2">
        <v>0</v>
      </c>
      <c r="BB471" s="2">
        <v>0</v>
      </c>
      <c r="BC471" s="2">
        <v>0</v>
      </c>
      <c r="BD471" s="2">
        <v>2813</v>
      </c>
      <c r="BE471" s="2">
        <v>3044</v>
      </c>
      <c r="BF471" s="2">
        <v>151.69999999999999</v>
      </c>
      <c r="BG471" s="2">
        <v>461775</v>
      </c>
      <c r="BH471" s="2">
        <v>840860</v>
      </c>
      <c r="BI471" s="2">
        <v>88703311</v>
      </c>
      <c r="BJ471" s="2">
        <v>0</v>
      </c>
      <c r="BK471" s="2">
        <v>88703311</v>
      </c>
      <c r="BL471" s="2">
        <v>51157726</v>
      </c>
      <c r="BM471" s="2">
        <v>37545585</v>
      </c>
      <c r="BN471" s="2">
        <v>1482060</v>
      </c>
      <c r="BO471" s="2">
        <v>36063525</v>
      </c>
      <c r="BP471" s="2">
        <v>5276.68</v>
      </c>
      <c r="BQ471" s="2">
        <v>7410.3</v>
      </c>
      <c r="BR471" s="2">
        <v>39101782</v>
      </c>
      <c r="BS471" s="2">
        <v>0</v>
      </c>
      <c r="BT471" s="2">
        <v>0</v>
      </c>
      <c r="BU471" s="2">
        <v>51157726</v>
      </c>
      <c r="BV471" s="2">
        <v>1482060</v>
      </c>
      <c r="BW471" s="2">
        <v>0</v>
      </c>
      <c r="BX471" s="2">
        <v>4065674</v>
      </c>
      <c r="BY471" s="2">
        <v>4065674</v>
      </c>
      <c r="BZ471" s="2">
        <v>0</v>
      </c>
      <c r="CA471" s="2">
        <v>36063525</v>
      </c>
      <c r="CB471" s="2" t="b">
        <v>0</v>
      </c>
      <c r="CC471" s="2">
        <v>0</v>
      </c>
      <c r="CD471" s="2">
        <v>11670.48</v>
      </c>
      <c r="CE471" s="2">
        <v>10730.53</v>
      </c>
      <c r="CF471" s="2">
        <v>11048.11</v>
      </c>
      <c r="CG471" s="2">
        <v>13136.88</v>
      </c>
      <c r="CH471" s="4">
        <v>45327.53052083333</v>
      </c>
      <c r="CI471" s="4">
        <v>73415</v>
      </c>
    </row>
    <row r="472" spans="1:87" x14ac:dyDescent="0.35">
      <c r="A472" s="5">
        <v>543</v>
      </c>
      <c r="B472" s="3" t="s">
        <v>936</v>
      </c>
      <c r="C472" s="3" t="s">
        <v>967</v>
      </c>
      <c r="D472" s="2" t="s">
        <v>968</v>
      </c>
      <c r="E472" s="2">
        <v>9166</v>
      </c>
      <c r="F472" s="2">
        <v>9304</v>
      </c>
      <c r="G472" s="2">
        <v>9580</v>
      </c>
      <c r="H472" s="2">
        <v>11102</v>
      </c>
      <c r="I472" s="2">
        <v>1.0822000000000001</v>
      </c>
      <c r="J472" s="2">
        <v>9919</v>
      </c>
      <c r="K472" s="2">
        <v>10069</v>
      </c>
      <c r="L472" s="2">
        <v>10367</v>
      </c>
      <c r="M472" s="2">
        <v>12015</v>
      </c>
      <c r="N472" s="2">
        <v>1.1040000000000001</v>
      </c>
      <c r="O472" s="2">
        <v>1.026</v>
      </c>
      <c r="P472" s="2">
        <v>10951</v>
      </c>
      <c r="Q472" s="2">
        <v>12327</v>
      </c>
      <c r="R472" s="2">
        <v>2957.79</v>
      </c>
      <c r="S472" s="2">
        <v>2369.04</v>
      </c>
      <c r="T472" s="2">
        <v>1756.6</v>
      </c>
      <c r="U472" s="2">
        <v>4138.13</v>
      </c>
      <c r="V472" s="2">
        <v>11221.56</v>
      </c>
      <c r="W472" s="2">
        <v>2957.79</v>
      </c>
      <c r="X472" s="2">
        <v>2369.04</v>
      </c>
      <c r="Y472" s="2">
        <v>1756.6</v>
      </c>
      <c r="Z472" s="2">
        <v>4138.13</v>
      </c>
      <c r="AA472" s="2">
        <v>11221.56</v>
      </c>
      <c r="AB472" s="2">
        <v>32390758</v>
      </c>
      <c r="AC472" s="2">
        <v>23853864</v>
      </c>
      <c r="AD472" s="2">
        <v>18210672</v>
      </c>
      <c r="AE472" s="2">
        <v>51010729</v>
      </c>
      <c r="AF472" s="2">
        <v>125466023</v>
      </c>
      <c r="AG472" s="2">
        <v>0.21490000000000001</v>
      </c>
      <c r="AH472" s="2">
        <v>0.2</v>
      </c>
      <c r="AI472" s="2">
        <v>1392155</v>
      </c>
      <c r="AJ472" s="2">
        <v>1025239</v>
      </c>
      <c r="AK472" s="2">
        <v>782695</v>
      </c>
      <c r="AL472" s="2">
        <v>2192441</v>
      </c>
      <c r="AM472" s="2">
        <v>5392530</v>
      </c>
      <c r="AN472" s="2">
        <v>0.21490000000000001</v>
      </c>
      <c r="AO472" s="2">
        <v>0</v>
      </c>
      <c r="AP472" s="2">
        <v>0.65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130858553</v>
      </c>
      <c r="AW472" s="2">
        <v>0</v>
      </c>
      <c r="AX472" s="2">
        <v>0</v>
      </c>
      <c r="AY472" s="2">
        <v>223863</v>
      </c>
      <c r="AZ472" s="2">
        <v>242265</v>
      </c>
      <c r="BA472" s="2">
        <v>0</v>
      </c>
      <c r="BB472" s="2">
        <v>0</v>
      </c>
      <c r="BC472" s="2">
        <v>0</v>
      </c>
      <c r="BD472" s="2">
        <v>2813</v>
      </c>
      <c r="BE472" s="2">
        <v>3044</v>
      </c>
      <c r="BF472" s="2">
        <v>270.26</v>
      </c>
      <c r="BG472" s="2">
        <v>822671</v>
      </c>
      <c r="BH472" s="2">
        <v>1064936</v>
      </c>
      <c r="BI472" s="2">
        <v>131923489</v>
      </c>
      <c r="BJ472" s="2">
        <v>0</v>
      </c>
      <c r="BK472" s="2">
        <v>131923489</v>
      </c>
      <c r="BL472" s="2">
        <v>54246364</v>
      </c>
      <c r="BM472" s="2">
        <v>77677125</v>
      </c>
      <c r="BN472" s="2">
        <v>25373634</v>
      </c>
      <c r="BO472" s="2">
        <v>52303491</v>
      </c>
      <c r="BP472" s="2">
        <v>5305.32</v>
      </c>
      <c r="BQ472" s="2">
        <v>11221.56</v>
      </c>
      <c r="BR472" s="2">
        <v>59533967</v>
      </c>
      <c r="BS472" s="2">
        <v>0</v>
      </c>
      <c r="BT472" s="2">
        <v>0</v>
      </c>
      <c r="BU472" s="2">
        <v>54246364</v>
      </c>
      <c r="BV472" s="2">
        <v>25373634</v>
      </c>
      <c r="BW472" s="2">
        <v>0</v>
      </c>
      <c r="BX472" s="2">
        <v>6049441</v>
      </c>
      <c r="BY472" s="2">
        <v>6049441</v>
      </c>
      <c r="BZ472" s="2">
        <v>0</v>
      </c>
      <c r="CA472" s="2">
        <v>52303491</v>
      </c>
      <c r="CB472" s="2" t="b">
        <v>0</v>
      </c>
      <c r="CC472" s="2">
        <v>0</v>
      </c>
      <c r="CD472" s="2">
        <v>11421.67</v>
      </c>
      <c r="CE472" s="2">
        <v>10501.77</v>
      </c>
      <c r="CF472" s="2">
        <v>10812.57</v>
      </c>
      <c r="CG472" s="2">
        <v>12856.81</v>
      </c>
      <c r="CH472" s="4">
        <v>45327.530370370368</v>
      </c>
      <c r="CI472" s="4">
        <v>73415</v>
      </c>
    </row>
    <row r="473" spans="1:87" x14ac:dyDescent="0.35">
      <c r="A473" s="5">
        <v>544</v>
      </c>
      <c r="B473" s="3" t="s">
        <v>969</v>
      </c>
      <c r="C473" s="3" t="s">
        <v>970</v>
      </c>
      <c r="D473" s="2" t="s">
        <v>971</v>
      </c>
      <c r="E473" s="2">
        <v>9166</v>
      </c>
      <c r="F473" s="2">
        <v>9304</v>
      </c>
      <c r="G473" s="2">
        <v>9580</v>
      </c>
      <c r="H473" s="2">
        <v>11102</v>
      </c>
      <c r="I473" s="2">
        <v>1.0822000000000001</v>
      </c>
      <c r="J473" s="2">
        <v>9919</v>
      </c>
      <c r="K473" s="2">
        <v>10069</v>
      </c>
      <c r="L473" s="2">
        <v>10367</v>
      </c>
      <c r="M473" s="2">
        <v>12015</v>
      </c>
      <c r="N473" s="2">
        <v>1.1040000000000001</v>
      </c>
      <c r="O473" s="2">
        <v>1.026</v>
      </c>
      <c r="P473" s="2">
        <v>10951</v>
      </c>
      <c r="Q473" s="2">
        <v>12327</v>
      </c>
      <c r="R473" s="2">
        <v>493.37</v>
      </c>
      <c r="S473" s="2">
        <v>354.71</v>
      </c>
      <c r="T473" s="2">
        <v>260.13</v>
      </c>
      <c r="U473" s="2">
        <v>37.6</v>
      </c>
      <c r="V473" s="2">
        <v>1145.81</v>
      </c>
      <c r="W473" s="2">
        <v>493.37</v>
      </c>
      <c r="X473" s="2">
        <v>354.71</v>
      </c>
      <c r="Y473" s="2">
        <v>260.13</v>
      </c>
      <c r="Z473" s="2">
        <v>508.13</v>
      </c>
      <c r="AA473" s="2">
        <v>1616.34</v>
      </c>
      <c r="AB473" s="2">
        <v>5402895</v>
      </c>
      <c r="AC473" s="2">
        <v>3571575</v>
      </c>
      <c r="AD473" s="2">
        <v>2696768</v>
      </c>
      <c r="AE473" s="2">
        <v>463495</v>
      </c>
      <c r="AF473" s="2">
        <v>12134733</v>
      </c>
      <c r="AG473" s="2">
        <v>0.6099</v>
      </c>
      <c r="AH473" s="2">
        <v>0.2</v>
      </c>
      <c r="AI473" s="2">
        <v>659045</v>
      </c>
      <c r="AJ473" s="2">
        <v>435661</v>
      </c>
      <c r="AK473" s="2">
        <v>328952</v>
      </c>
      <c r="AL473" s="2">
        <v>764048</v>
      </c>
      <c r="AM473" s="2">
        <v>2187706</v>
      </c>
      <c r="AN473" s="2">
        <v>0.6099</v>
      </c>
      <c r="AO473" s="2">
        <v>5.9900000000000002E-2</v>
      </c>
      <c r="AP473" s="2">
        <v>0.65</v>
      </c>
      <c r="AQ473" s="2">
        <v>210362</v>
      </c>
      <c r="AR473" s="2">
        <v>139059</v>
      </c>
      <c r="AS473" s="2">
        <v>104999</v>
      </c>
      <c r="AT473" s="2">
        <v>243878</v>
      </c>
      <c r="AU473" s="2">
        <v>698298</v>
      </c>
      <c r="AV473" s="2">
        <v>15020737</v>
      </c>
      <c r="AW473" s="2">
        <v>7026642</v>
      </c>
      <c r="AX473" s="2">
        <v>0</v>
      </c>
      <c r="AY473" s="2">
        <v>768800</v>
      </c>
      <c r="AZ473" s="2">
        <v>831995</v>
      </c>
      <c r="BA473" s="2">
        <v>147996</v>
      </c>
      <c r="BB473" s="2">
        <v>160161</v>
      </c>
      <c r="BC473" s="2">
        <v>0</v>
      </c>
      <c r="BD473" s="2">
        <v>2813</v>
      </c>
      <c r="BE473" s="2">
        <v>3044</v>
      </c>
      <c r="BF473" s="2">
        <v>19.25</v>
      </c>
      <c r="BG473" s="2">
        <v>58597</v>
      </c>
      <c r="BH473" s="2">
        <v>8077395</v>
      </c>
      <c r="BI473" s="2">
        <v>23098132</v>
      </c>
      <c r="BJ473" s="2">
        <v>0</v>
      </c>
      <c r="BK473" s="2">
        <v>23098132</v>
      </c>
      <c r="BL473" s="2">
        <v>21595876</v>
      </c>
      <c r="BM473" s="2">
        <v>1502256</v>
      </c>
      <c r="BN473" s="2">
        <v>323268</v>
      </c>
      <c r="BO473" s="2">
        <v>1178988</v>
      </c>
      <c r="BP473" s="2">
        <v>5362.91</v>
      </c>
      <c r="BQ473" s="2">
        <v>1616.34</v>
      </c>
      <c r="BR473" s="2">
        <v>8668286</v>
      </c>
      <c r="BS473" s="2">
        <v>0</v>
      </c>
      <c r="BT473" s="2">
        <v>0</v>
      </c>
      <c r="BU473" s="2">
        <v>21595876</v>
      </c>
      <c r="BV473" s="2">
        <v>323268</v>
      </c>
      <c r="BW473" s="2">
        <v>0</v>
      </c>
      <c r="BX473" s="2">
        <v>1389346</v>
      </c>
      <c r="BY473" s="2">
        <v>1389346</v>
      </c>
      <c r="BZ473" s="2">
        <v>210358</v>
      </c>
      <c r="CA473" s="2">
        <v>1389346</v>
      </c>
      <c r="CB473" s="2" t="b">
        <v>0</v>
      </c>
      <c r="CC473" s="2">
        <v>0</v>
      </c>
      <c r="CD473" s="2">
        <v>12713.18</v>
      </c>
      <c r="CE473" s="2">
        <v>11689.25</v>
      </c>
      <c r="CF473" s="2">
        <v>12035.21</v>
      </c>
      <c r="CG473" s="2">
        <v>14310.6</v>
      </c>
      <c r="CH473" s="4">
        <v>45327.530335648145</v>
      </c>
      <c r="CI473" s="4">
        <v>73415</v>
      </c>
    </row>
    <row r="474" spans="1:87" ht="31" x14ac:dyDescent="0.35">
      <c r="A474" s="5">
        <v>14724</v>
      </c>
      <c r="B474" s="3" t="s">
        <v>972</v>
      </c>
      <c r="C474" s="3" t="s">
        <v>2198</v>
      </c>
      <c r="D474" s="2" t="s">
        <v>2199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>
        <v>0</v>
      </c>
      <c r="BM474" s="2">
        <v>0</v>
      </c>
      <c r="BN474" s="2"/>
      <c r="BO474" s="2">
        <v>0</v>
      </c>
      <c r="BP474" s="2"/>
      <c r="BQ474" s="2"/>
      <c r="BR474" s="2">
        <v>0</v>
      </c>
      <c r="BS474" s="2"/>
      <c r="BT474" s="2"/>
      <c r="BU474" s="2">
        <v>0</v>
      </c>
      <c r="BV474" s="2">
        <v>0</v>
      </c>
      <c r="BW474" s="2">
        <v>0</v>
      </c>
      <c r="BX474" s="2"/>
      <c r="BY474" s="2">
        <v>0</v>
      </c>
      <c r="BZ474" s="2">
        <v>0</v>
      </c>
      <c r="CA474" s="2">
        <v>0</v>
      </c>
      <c r="CB474" s="2" t="b">
        <v>1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4">
        <v>45323.548333333332</v>
      </c>
      <c r="CI474" s="4">
        <v>73415</v>
      </c>
    </row>
    <row r="475" spans="1:87" x14ac:dyDescent="0.35">
      <c r="A475" s="5">
        <v>545</v>
      </c>
      <c r="B475" s="3" t="s">
        <v>972</v>
      </c>
      <c r="C475" s="3" t="s">
        <v>973</v>
      </c>
      <c r="D475" s="2" t="s">
        <v>974</v>
      </c>
      <c r="E475" s="2">
        <v>9166</v>
      </c>
      <c r="F475" s="2">
        <v>9304</v>
      </c>
      <c r="G475" s="2">
        <v>9580</v>
      </c>
      <c r="H475" s="2">
        <v>11102</v>
      </c>
      <c r="I475" s="2">
        <v>1.0822000000000001</v>
      </c>
      <c r="J475" s="2">
        <v>9919</v>
      </c>
      <c r="K475" s="2">
        <v>10069</v>
      </c>
      <c r="L475" s="2">
        <v>10367</v>
      </c>
      <c r="M475" s="2">
        <v>12015</v>
      </c>
      <c r="N475" s="2">
        <v>1.1040000000000001</v>
      </c>
      <c r="O475" s="2">
        <v>1.026</v>
      </c>
      <c r="P475" s="2">
        <v>10951</v>
      </c>
      <c r="Q475" s="2">
        <v>12327</v>
      </c>
      <c r="R475" s="2">
        <v>4932.1499999999996</v>
      </c>
      <c r="S475" s="2">
        <v>3809.82</v>
      </c>
      <c r="T475" s="2">
        <v>2571.86</v>
      </c>
      <c r="U475" s="2">
        <v>5372.64</v>
      </c>
      <c r="V475" s="2">
        <v>16686.47</v>
      </c>
      <c r="W475" s="2">
        <v>4932.1499999999996</v>
      </c>
      <c r="X475" s="2">
        <v>3809.82</v>
      </c>
      <c r="Y475" s="2">
        <v>2571.86</v>
      </c>
      <c r="Z475" s="2">
        <v>5372.64</v>
      </c>
      <c r="AA475" s="2">
        <v>16686.47</v>
      </c>
      <c r="AB475" s="2">
        <v>54011975</v>
      </c>
      <c r="AC475" s="2">
        <v>38361078</v>
      </c>
      <c r="AD475" s="2">
        <v>26662473</v>
      </c>
      <c r="AE475" s="2">
        <v>66228533</v>
      </c>
      <c r="AF475" s="2">
        <v>185264059</v>
      </c>
      <c r="AG475" s="2">
        <v>0.8599</v>
      </c>
      <c r="AH475" s="2">
        <v>0.2</v>
      </c>
      <c r="AI475" s="2">
        <v>9288979</v>
      </c>
      <c r="AJ475" s="2">
        <v>6597338</v>
      </c>
      <c r="AK475" s="2">
        <v>4585412</v>
      </c>
      <c r="AL475" s="2">
        <v>11389983</v>
      </c>
      <c r="AM475" s="2">
        <v>31861712</v>
      </c>
      <c r="AN475" s="2">
        <v>0.8599</v>
      </c>
      <c r="AO475" s="2">
        <v>0.30990000000000001</v>
      </c>
      <c r="AP475" s="2">
        <v>0.65</v>
      </c>
      <c r="AQ475" s="2">
        <v>10879902</v>
      </c>
      <c r="AR475" s="2">
        <v>7727264</v>
      </c>
      <c r="AS475" s="2">
        <v>5370755</v>
      </c>
      <c r="AT475" s="2">
        <v>13340745</v>
      </c>
      <c r="AU475" s="2">
        <v>37318666</v>
      </c>
      <c r="AV475" s="2">
        <v>254444437</v>
      </c>
      <c r="AW475" s="2">
        <v>0</v>
      </c>
      <c r="AX475" s="2">
        <v>1005442</v>
      </c>
      <c r="AY475" s="2">
        <v>965725</v>
      </c>
      <c r="AZ475" s="2">
        <v>1045108</v>
      </c>
      <c r="BA475" s="2">
        <v>0</v>
      </c>
      <c r="BB475" s="2">
        <v>0</v>
      </c>
      <c r="BC475" s="2">
        <v>0</v>
      </c>
      <c r="BD475" s="2">
        <v>2813</v>
      </c>
      <c r="BE475" s="2">
        <v>3044</v>
      </c>
      <c r="BF475" s="2">
        <v>356.77</v>
      </c>
      <c r="BG475" s="2">
        <v>1086008</v>
      </c>
      <c r="BH475" s="2">
        <v>3136558</v>
      </c>
      <c r="BI475" s="2">
        <v>257580995</v>
      </c>
      <c r="BJ475" s="2">
        <v>0</v>
      </c>
      <c r="BK475" s="2">
        <v>257580995</v>
      </c>
      <c r="BL475" s="2">
        <v>29532348</v>
      </c>
      <c r="BM475" s="2">
        <v>228048647</v>
      </c>
      <c r="BN475" s="2">
        <v>57295451</v>
      </c>
      <c r="BO475" s="2">
        <v>170753196</v>
      </c>
      <c r="BP475" s="2">
        <v>5265.5</v>
      </c>
      <c r="BQ475" s="2">
        <v>16686.47</v>
      </c>
      <c r="BR475" s="2">
        <v>87862608</v>
      </c>
      <c r="BS475" s="2">
        <v>0</v>
      </c>
      <c r="BT475" s="2">
        <v>0</v>
      </c>
      <c r="BU475" s="2">
        <v>29532348</v>
      </c>
      <c r="BV475" s="2">
        <v>57295451</v>
      </c>
      <c r="BW475" s="2">
        <v>1034809</v>
      </c>
      <c r="BX475" s="2">
        <v>17234594</v>
      </c>
      <c r="BY475" s="2">
        <v>18269403</v>
      </c>
      <c r="BZ475" s="2">
        <v>0</v>
      </c>
      <c r="CA475" s="2">
        <v>170753196</v>
      </c>
      <c r="CB475" s="2" t="b">
        <v>0</v>
      </c>
      <c r="CC475" s="2">
        <v>0</v>
      </c>
      <c r="CD475" s="2">
        <v>15040.27</v>
      </c>
      <c r="CE475" s="2">
        <v>13828.92</v>
      </c>
      <c r="CF475" s="2">
        <v>14238.19</v>
      </c>
      <c r="CG475" s="2">
        <v>16930.09</v>
      </c>
      <c r="CH475" s="4">
        <v>45327.529861111114</v>
      </c>
      <c r="CI475" s="4">
        <v>73415</v>
      </c>
    </row>
    <row r="476" spans="1:87" x14ac:dyDescent="0.35">
      <c r="A476" s="5">
        <v>546</v>
      </c>
      <c r="B476" s="3" t="s">
        <v>972</v>
      </c>
      <c r="C476" s="3" t="s">
        <v>975</v>
      </c>
      <c r="D476" s="2" t="s">
        <v>976</v>
      </c>
      <c r="E476" s="2">
        <v>9166</v>
      </c>
      <c r="F476" s="2">
        <v>9304</v>
      </c>
      <c r="G476" s="2">
        <v>9580</v>
      </c>
      <c r="H476" s="2">
        <v>11102</v>
      </c>
      <c r="I476" s="2">
        <v>1.0822000000000001</v>
      </c>
      <c r="J476" s="2">
        <v>9919</v>
      </c>
      <c r="K476" s="2">
        <v>10069</v>
      </c>
      <c r="L476" s="2">
        <v>10367</v>
      </c>
      <c r="M476" s="2">
        <v>12015</v>
      </c>
      <c r="N476" s="2">
        <v>1.1040000000000001</v>
      </c>
      <c r="O476" s="2">
        <v>1.026</v>
      </c>
      <c r="P476" s="2">
        <v>10951</v>
      </c>
      <c r="Q476" s="2">
        <v>12327</v>
      </c>
      <c r="R476" s="2">
        <v>1365.7</v>
      </c>
      <c r="S476" s="2">
        <v>963.43</v>
      </c>
      <c r="T476" s="2">
        <v>587.25</v>
      </c>
      <c r="U476" s="2">
        <v>1193.3399999999999</v>
      </c>
      <c r="V476" s="2">
        <v>4109.72</v>
      </c>
      <c r="W476" s="2">
        <v>1365.7</v>
      </c>
      <c r="X476" s="2">
        <v>963.43</v>
      </c>
      <c r="Y476" s="2">
        <v>587.25</v>
      </c>
      <c r="Z476" s="2">
        <v>1193.3399999999999</v>
      </c>
      <c r="AA476" s="2">
        <v>4109.72</v>
      </c>
      <c r="AB476" s="2">
        <v>14955781</v>
      </c>
      <c r="AC476" s="2">
        <v>9700777</v>
      </c>
      <c r="AD476" s="2">
        <v>6088021</v>
      </c>
      <c r="AE476" s="2">
        <v>14710302</v>
      </c>
      <c r="AF476" s="2">
        <v>45454881</v>
      </c>
      <c r="AG476" s="2">
        <v>0.91679999999999995</v>
      </c>
      <c r="AH476" s="2">
        <v>0.2</v>
      </c>
      <c r="AI476" s="2">
        <v>2742292</v>
      </c>
      <c r="AJ476" s="2">
        <v>1778734</v>
      </c>
      <c r="AK476" s="2">
        <v>1116299</v>
      </c>
      <c r="AL476" s="2">
        <v>2697281</v>
      </c>
      <c r="AM476" s="2">
        <v>8334606</v>
      </c>
      <c r="AN476" s="2">
        <v>0.91679999999999995</v>
      </c>
      <c r="AO476" s="2">
        <v>0.36680000000000001</v>
      </c>
      <c r="AP476" s="2">
        <v>0.65</v>
      </c>
      <c r="AQ476" s="2">
        <v>3565757</v>
      </c>
      <c r="AR476" s="2">
        <v>2312859</v>
      </c>
      <c r="AS476" s="2">
        <v>1451506</v>
      </c>
      <c r="AT476" s="2">
        <v>3507230</v>
      </c>
      <c r="AU476" s="2">
        <v>10837352</v>
      </c>
      <c r="AV476" s="2">
        <v>64626839</v>
      </c>
      <c r="AW476" s="2">
        <v>0</v>
      </c>
      <c r="AX476" s="2">
        <v>22615</v>
      </c>
      <c r="AY476" s="2">
        <v>675523</v>
      </c>
      <c r="AZ476" s="2">
        <v>731051</v>
      </c>
      <c r="BA476" s="2">
        <v>0</v>
      </c>
      <c r="BB476" s="2">
        <v>0</v>
      </c>
      <c r="BC476" s="2">
        <v>0</v>
      </c>
      <c r="BD476" s="2">
        <v>2813</v>
      </c>
      <c r="BE476" s="2">
        <v>3044</v>
      </c>
      <c r="BF476" s="2">
        <v>93.51</v>
      </c>
      <c r="BG476" s="2">
        <v>284644</v>
      </c>
      <c r="BH476" s="2">
        <v>1038310</v>
      </c>
      <c r="BI476" s="2">
        <v>65665149</v>
      </c>
      <c r="BJ476" s="2">
        <v>0</v>
      </c>
      <c r="BK476" s="2">
        <v>65665149</v>
      </c>
      <c r="BL476" s="2">
        <v>9203834</v>
      </c>
      <c r="BM476" s="2">
        <v>56461315</v>
      </c>
      <c r="BN476" s="2">
        <v>14176835</v>
      </c>
      <c r="BO476" s="2">
        <v>42284480</v>
      </c>
      <c r="BP476" s="2">
        <v>5289.93</v>
      </c>
      <c r="BQ476" s="2">
        <v>4109.72</v>
      </c>
      <c r="BR476" s="2">
        <v>21740131</v>
      </c>
      <c r="BS476" s="2">
        <v>0</v>
      </c>
      <c r="BT476" s="2">
        <v>0</v>
      </c>
      <c r="BU476" s="2">
        <v>9203834</v>
      </c>
      <c r="BV476" s="2">
        <v>14176835</v>
      </c>
      <c r="BW476" s="2">
        <v>0</v>
      </c>
      <c r="BX476" s="2">
        <v>4448211</v>
      </c>
      <c r="BY476" s="2">
        <v>4448211</v>
      </c>
      <c r="BZ476" s="2">
        <v>0</v>
      </c>
      <c r="CA476" s="2">
        <v>42284480</v>
      </c>
      <c r="CB476" s="2" t="b">
        <v>0</v>
      </c>
      <c r="CC476" s="2">
        <v>0</v>
      </c>
      <c r="CD476" s="2">
        <v>15569.91</v>
      </c>
      <c r="CE476" s="2">
        <v>14315.9</v>
      </c>
      <c r="CF476" s="2">
        <v>14739.59</v>
      </c>
      <c r="CG476" s="2">
        <v>17526.28</v>
      </c>
      <c r="CH476" s="4">
        <v>45327.52988425926</v>
      </c>
      <c r="CI476" s="4">
        <v>73415</v>
      </c>
    </row>
    <row r="477" spans="1:87" x14ac:dyDescent="0.35">
      <c r="A477" s="5">
        <v>547</v>
      </c>
      <c r="B477" s="3" t="s">
        <v>972</v>
      </c>
      <c r="C477" s="3" t="s">
        <v>977</v>
      </c>
      <c r="D477" s="2" t="s">
        <v>978</v>
      </c>
      <c r="E477" s="2">
        <v>9166</v>
      </c>
      <c r="F477" s="2">
        <v>9304</v>
      </c>
      <c r="G477" s="2">
        <v>9580</v>
      </c>
      <c r="H477" s="2">
        <v>11102</v>
      </c>
      <c r="I477" s="2">
        <v>1.0822000000000001</v>
      </c>
      <c r="J477" s="2">
        <v>9919</v>
      </c>
      <c r="K477" s="2">
        <v>10069</v>
      </c>
      <c r="L477" s="2">
        <v>10367</v>
      </c>
      <c r="M477" s="2">
        <v>12015</v>
      </c>
      <c r="N477" s="2">
        <v>1.1040000000000001</v>
      </c>
      <c r="O477" s="2">
        <v>1.026</v>
      </c>
      <c r="P477" s="2">
        <v>10951</v>
      </c>
      <c r="Q477" s="2">
        <v>12327</v>
      </c>
      <c r="R477" s="2">
        <v>3518.1</v>
      </c>
      <c r="S477" s="2">
        <v>2637.88</v>
      </c>
      <c r="T477" s="2">
        <v>1683.71</v>
      </c>
      <c r="U477" s="2">
        <v>3486.92</v>
      </c>
      <c r="V477" s="2">
        <v>11326.61</v>
      </c>
      <c r="W477" s="2">
        <v>3518.1</v>
      </c>
      <c r="X477" s="2">
        <v>2637.88</v>
      </c>
      <c r="Y477" s="2">
        <v>1683.71</v>
      </c>
      <c r="Z477" s="2">
        <v>3486.92</v>
      </c>
      <c r="AA477" s="2">
        <v>11326.61</v>
      </c>
      <c r="AB477" s="2">
        <v>38526713</v>
      </c>
      <c r="AC477" s="2">
        <v>26560814</v>
      </c>
      <c r="AD477" s="2">
        <v>17455022</v>
      </c>
      <c r="AE477" s="2">
        <v>42983263</v>
      </c>
      <c r="AF477" s="2">
        <v>125525812</v>
      </c>
      <c r="AG477" s="2">
        <v>0.65139999999999998</v>
      </c>
      <c r="AH477" s="2">
        <v>0.2</v>
      </c>
      <c r="AI477" s="2">
        <v>5019260</v>
      </c>
      <c r="AJ477" s="2">
        <v>3460343</v>
      </c>
      <c r="AK477" s="2">
        <v>2274040</v>
      </c>
      <c r="AL477" s="2">
        <v>5599859</v>
      </c>
      <c r="AM477" s="2">
        <v>16353502</v>
      </c>
      <c r="AN477" s="2">
        <v>0.65139999999999998</v>
      </c>
      <c r="AO477" s="2">
        <v>0.1014</v>
      </c>
      <c r="AP477" s="2">
        <v>0.65</v>
      </c>
      <c r="AQ477" s="2">
        <v>2539296</v>
      </c>
      <c r="AR477" s="2">
        <v>1750623</v>
      </c>
      <c r="AS477" s="2">
        <v>1150460</v>
      </c>
      <c r="AT477" s="2">
        <v>2833027</v>
      </c>
      <c r="AU477" s="2">
        <v>8273406</v>
      </c>
      <c r="AV477" s="2">
        <v>150152720</v>
      </c>
      <c r="AW477" s="2">
        <v>0</v>
      </c>
      <c r="AX477" s="2">
        <v>72116</v>
      </c>
      <c r="AY477" s="2">
        <v>347954</v>
      </c>
      <c r="AZ477" s="2">
        <v>376556</v>
      </c>
      <c r="BA477" s="2">
        <v>0</v>
      </c>
      <c r="BB477" s="2">
        <v>0</v>
      </c>
      <c r="BC477" s="2">
        <v>0</v>
      </c>
      <c r="BD477" s="2">
        <v>2813</v>
      </c>
      <c r="BE477" s="2">
        <v>3044</v>
      </c>
      <c r="BF477" s="2">
        <v>273.20999999999998</v>
      </c>
      <c r="BG477" s="2">
        <v>831651</v>
      </c>
      <c r="BH477" s="2">
        <v>1280323</v>
      </c>
      <c r="BI477" s="2">
        <v>151433043</v>
      </c>
      <c r="BJ477" s="2">
        <v>0</v>
      </c>
      <c r="BK477" s="2">
        <v>151433043</v>
      </c>
      <c r="BL477" s="2">
        <v>21340101</v>
      </c>
      <c r="BM477" s="2">
        <v>130092942</v>
      </c>
      <c r="BN477" s="2">
        <v>38941398</v>
      </c>
      <c r="BO477" s="2">
        <v>91151544</v>
      </c>
      <c r="BP477" s="2">
        <v>5272.23</v>
      </c>
      <c r="BQ477" s="2">
        <v>11326.61</v>
      </c>
      <c r="BR477" s="2">
        <v>59716493</v>
      </c>
      <c r="BS477" s="2">
        <v>0</v>
      </c>
      <c r="BT477" s="2">
        <v>0</v>
      </c>
      <c r="BU477" s="2">
        <v>21340101</v>
      </c>
      <c r="BV477" s="2">
        <v>38941398</v>
      </c>
      <c r="BW477" s="2">
        <v>0</v>
      </c>
      <c r="BX477" s="2">
        <v>6121291</v>
      </c>
      <c r="BY477" s="2">
        <v>6121291</v>
      </c>
      <c r="BZ477" s="2">
        <v>0</v>
      </c>
      <c r="CA477" s="2">
        <v>91151544</v>
      </c>
      <c r="CB477" s="2" t="b">
        <v>0</v>
      </c>
      <c r="CC477" s="2">
        <v>0</v>
      </c>
      <c r="CD477" s="2">
        <v>13099.48</v>
      </c>
      <c r="CE477" s="2">
        <v>12044.44</v>
      </c>
      <c r="CF477" s="2">
        <v>12400.9</v>
      </c>
      <c r="CG477" s="2">
        <v>14745.43</v>
      </c>
      <c r="CH477" s="4">
        <v>45327.52988425926</v>
      </c>
      <c r="CI477" s="4">
        <v>73415</v>
      </c>
    </row>
    <row r="478" spans="1:87" x14ac:dyDescent="0.35">
      <c r="A478" s="5">
        <v>548</v>
      </c>
      <c r="B478" s="3" t="s">
        <v>972</v>
      </c>
      <c r="C478" s="3" t="s">
        <v>979</v>
      </c>
      <c r="D478" s="2" t="s">
        <v>980</v>
      </c>
      <c r="E478" s="2">
        <v>9166</v>
      </c>
      <c r="F478" s="2">
        <v>9304</v>
      </c>
      <c r="G478" s="2">
        <v>9580</v>
      </c>
      <c r="H478" s="2">
        <v>11102</v>
      </c>
      <c r="I478" s="2">
        <v>1.0822000000000001</v>
      </c>
      <c r="J478" s="2">
        <v>9919</v>
      </c>
      <c r="K478" s="2">
        <v>10069</v>
      </c>
      <c r="L478" s="2">
        <v>10367</v>
      </c>
      <c r="M478" s="2">
        <v>12015</v>
      </c>
      <c r="N478" s="2">
        <v>1.1040000000000001</v>
      </c>
      <c r="O478" s="2">
        <v>1.026</v>
      </c>
      <c r="P478" s="2">
        <v>10951</v>
      </c>
      <c r="Q478" s="2">
        <v>12327</v>
      </c>
      <c r="R478" s="2">
        <v>13775.6</v>
      </c>
      <c r="S478" s="2">
        <v>11012.45</v>
      </c>
      <c r="T478" s="2">
        <v>7687.77</v>
      </c>
      <c r="U478" s="2">
        <v>16621.38</v>
      </c>
      <c r="V478" s="2">
        <v>49097.2</v>
      </c>
      <c r="W478" s="2">
        <v>13775.6</v>
      </c>
      <c r="X478" s="2">
        <v>11012.45</v>
      </c>
      <c r="Y478" s="2">
        <v>7687.77</v>
      </c>
      <c r="Z478" s="2">
        <v>16621.38</v>
      </c>
      <c r="AA478" s="2">
        <v>49097.2</v>
      </c>
      <c r="AB478" s="2">
        <v>150856596</v>
      </c>
      <c r="AC478" s="2">
        <v>110884359</v>
      </c>
      <c r="AD478" s="2">
        <v>79699112</v>
      </c>
      <c r="AE478" s="2">
        <v>204891751</v>
      </c>
      <c r="AF478" s="2">
        <v>546331818</v>
      </c>
      <c r="AG478" s="2">
        <v>0.69750000000000001</v>
      </c>
      <c r="AH478" s="2">
        <v>0.2</v>
      </c>
      <c r="AI478" s="2">
        <v>21044495</v>
      </c>
      <c r="AJ478" s="2">
        <v>15468368</v>
      </c>
      <c r="AK478" s="2">
        <v>11118026</v>
      </c>
      <c r="AL478" s="2">
        <v>28582399</v>
      </c>
      <c r="AM478" s="2">
        <v>76213288</v>
      </c>
      <c r="AN478" s="2">
        <v>0.69750000000000001</v>
      </c>
      <c r="AO478" s="2">
        <v>0.14749999999999999</v>
      </c>
      <c r="AP478" s="2">
        <v>0.65</v>
      </c>
      <c r="AQ478" s="2">
        <v>14463376</v>
      </c>
      <c r="AR478" s="2">
        <v>10631038</v>
      </c>
      <c r="AS478" s="2">
        <v>7641152</v>
      </c>
      <c r="AT478" s="2">
        <v>19643997</v>
      </c>
      <c r="AU478" s="2">
        <v>52379563</v>
      </c>
      <c r="AV478" s="2">
        <v>674924669</v>
      </c>
      <c r="AW478" s="2">
        <v>0</v>
      </c>
      <c r="AX478" s="2">
        <v>1449426</v>
      </c>
      <c r="AY478" s="2">
        <v>1718814</v>
      </c>
      <c r="AZ478" s="2">
        <v>1860101</v>
      </c>
      <c r="BA478" s="2">
        <v>0</v>
      </c>
      <c r="BB478" s="2">
        <v>0</v>
      </c>
      <c r="BC478" s="2">
        <v>0</v>
      </c>
      <c r="BD478" s="2">
        <v>2813</v>
      </c>
      <c r="BE478" s="2">
        <v>3044</v>
      </c>
      <c r="BF478" s="2">
        <v>1034.46</v>
      </c>
      <c r="BG478" s="2">
        <v>3148896</v>
      </c>
      <c r="BH478" s="2">
        <v>6458423</v>
      </c>
      <c r="BI478" s="2">
        <v>681383092</v>
      </c>
      <c r="BJ478" s="2">
        <v>0</v>
      </c>
      <c r="BK478" s="2">
        <v>681383092</v>
      </c>
      <c r="BL478" s="2">
        <v>144398931</v>
      </c>
      <c r="BM478" s="2">
        <v>536984161</v>
      </c>
      <c r="BN478" s="2">
        <v>169150548</v>
      </c>
      <c r="BO478" s="2">
        <v>367833613</v>
      </c>
      <c r="BP478" s="2">
        <v>5283.22</v>
      </c>
      <c r="BQ478" s="2">
        <v>49097.2</v>
      </c>
      <c r="BR478" s="2">
        <v>259391309</v>
      </c>
      <c r="BS478" s="2">
        <v>0</v>
      </c>
      <c r="BT478" s="2">
        <v>0</v>
      </c>
      <c r="BU478" s="2">
        <v>144398931</v>
      </c>
      <c r="BV478" s="2">
        <v>169150548</v>
      </c>
      <c r="BW478" s="2">
        <v>0</v>
      </c>
      <c r="BX478" s="2">
        <v>35102997</v>
      </c>
      <c r="BY478" s="2">
        <v>35102997</v>
      </c>
      <c r="BZ478" s="2">
        <v>0</v>
      </c>
      <c r="CA478" s="2">
        <v>367833613</v>
      </c>
      <c r="CB478" s="2" t="b">
        <v>0</v>
      </c>
      <c r="CC478" s="2">
        <v>0</v>
      </c>
      <c r="CD478" s="2">
        <v>13528.59</v>
      </c>
      <c r="CE478" s="2">
        <v>12438.99</v>
      </c>
      <c r="CF478" s="2">
        <v>12807.13</v>
      </c>
      <c r="CG478" s="2">
        <v>15228.47</v>
      </c>
      <c r="CH478" s="4">
        <v>45327.529976851853</v>
      </c>
      <c r="CI478" s="4">
        <v>73415</v>
      </c>
    </row>
    <row r="479" spans="1:87" x14ac:dyDescent="0.35">
      <c r="A479" s="5">
        <v>549</v>
      </c>
      <c r="B479" s="3" t="s">
        <v>972</v>
      </c>
      <c r="C479" s="3" t="s">
        <v>981</v>
      </c>
      <c r="D479" s="2" t="s">
        <v>982</v>
      </c>
      <c r="E479" s="2">
        <v>9166</v>
      </c>
      <c r="F479" s="2">
        <v>9304</v>
      </c>
      <c r="G479" s="2">
        <v>9580</v>
      </c>
      <c r="H479" s="2">
        <v>11102</v>
      </c>
      <c r="I479" s="2">
        <v>1.0822000000000001</v>
      </c>
      <c r="J479" s="2">
        <v>9919</v>
      </c>
      <c r="K479" s="2">
        <v>10069</v>
      </c>
      <c r="L479" s="2">
        <v>10367</v>
      </c>
      <c r="M479" s="2">
        <v>12015</v>
      </c>
      <c r="N479" s="2">
        <v>1.1040000000000001</v>
      </c>
      <c r="O479" s="2">
        <v>1.026</v>
      </c>
      <c r="P479" s="2">
        <v>10951</v>
      </c>
      <c r="Q479" s="2">
        <v>12327</v>
      </c>
      <c r="R479" s="2">
        <v>11.64</v>
      </c>
      <c r="S479" s="2">
        <v>7.79</v>
      </c>
      <c r="T479" s="2">
        <v>4.63</v>
      </c>
      <c r="U479" s="2">
        <v>0</v>
      </c>
      <c r="V479" s="2">
        <v>24.06</v>
      </c>
      <c r="W479" s="2">
        <v>11.64</v>
      </c>
      <c r="X479" s="2">
        <v>7.79</v>
      </c>
      <c r="Y479" s="2">
        <v>4.63</v>
      </c>
      <c r="Z479" s="2">
        <v>0</v>
      </c>
      <c r="AA479" s="2">
        <v>24.06</v>
      </c>
      <c r="AB479" s="2">
        <v>127470</v>
      </c>
      <c r="AC479" s="2">
        <v>78438</v>
      </c>
      <c r="AD479" s="2">
        <v>47999</v>
      </c>
      <c r="AE479" s="2">
        <v>0</v>
      </c>
      <c r="AF479" s="2">
        <v>253907</v>
      </c>
      <c r="AG479" s="2">
        <v>0.80769999999999997</v>
      </c>
      <c r="AH479" s="2">
        <v>0.2</v>
      </c>
      <c r="AI479" s="2">
        <v>20591</v>
      </c>
      <c r="AJ479" s="2">
        <v>12671</v>
      </c>
      <c r="AK479" s="2">
        <v>7754</v>
      </c>
      <c r="AL479" s="2">
        <v>0</v>
      </c>
      <c r="AM479" s="2">
        <v>41016</v>
      </c>
      <c r="AN479" s="2">
        <v>0.80769999999999997</v>
      </c>
      <c r="AO479" s="2">
        <v>0.25769999999999998</v>
      </c>
      <c r="AP479" s="2">
        <v>0.65</v>
      </c>
      <c r="AQ479" s="2">
        <v>21352</v>
      </c>
      <c r="AR479" s="2">
        <v>13139</v>
      </c>
      <c r="AS479" s="2">
        <v>8040</v>
      </c>
      <c r="AT479" s="2">
        <v>0</v>
      </c>
      <c r="AU479" s="2">
        <v>42531</v>
      </c>
      <c r="AV479" s="2">
        <v>337454</v>
      </c>
      <c r="AW479" s="2">
        <v>0</v>
      </c>
      <c r="AX479" s="2">
        <v>0</v>
      </c>
      <c r="AY479" s="2">
        <v>82764</v>
      </c>
      <c r="AZ479" s="2">
        <v>89567</v>
      </c>
      <c r="BA479" s="2">
        <v>0</v>
      </c>
      <c r="BB479" s="2">
        <v>0</v>
      </c>
      <c r="BC479" s="2">
        <v>0</v>
      </c>
      <c r="BD479" s="2">
        <v>2813</v>
      </c>
      <c r="BE479" s="2">
        <v>3044</v>
      </c>
      <c r="BF479" s="2">
        <v>0</v>
      </c>
      <c r="BG479" s="2">
        <v>0</v>
      </c>
      <c r="BH479" s="2">
        <v>89567</v>
      </c>
      <c r="BI479" s="2">
        <v>427021</v>
      </c>
      <c r="BJ479" s="2">
        <v>0</v>
      </c>
      <c r="BK479" s="2">
        <v>427021</v>
      </c>
      <c r="BL479" s="2">
        <v>1757676</v>
      </c>
      <c r="BM479" s="2">
        <v>0</v>
      </c>
      <c r="BN479" s="2">
        <v>4812</v>
      </c>
      <c r="BO479" s="2">
        <v>0</v>
      </c>
      <c r="BP479" s="2">
        <v>5723.94</v>
      </c>
      <c r="BQ479" s="2">
        <v>24.06</v>
      </c>
      <c r="BR479" s="2">
        <v>137718</v>
      </c>
      <c r="BS479" s="2">
        <v>0</v>
      </c>
      <c r="BT479" s="2">
        <v>0</v>
      </c>
      <c r="BU479" s="2">
        <v>1757676</v>
      </c>
      <c r="BV479" s="2">
        <v>4812</v>
      </c>
      <c r="BW479" s="2">
        <v>0</v>
      </c>
      <c r="BX479" s="2">
        <v>120493</v>
      </c>
      <c r="BY479" s="2">
        <v>120493</v>
      </c>
      <c r="BZ479" s="2">
        <v>120493</v>
      </c>
      <c r="CA479" s="2">
        <v>120493</v>
      </c>
      <c r="CB479" s="2" t="b">
        <v>1</v>
      </c>
      <c r="CC479" s="2">
        <v>1330655</v>
      </c>
      <c r="CD479" s="2">
        <v>14554.37</v>
      </c>
      <c r="CE479" s="2">
        <v>13382.15</v>
      </c>
      <c r="CF479" s="2">
        <v>13778.21</v>
      </c>
      <c r="CG479" s="2">
        <v>16383.14</v>
      </c>
      <c r="CH479" s="4">
        <v>45327.53</v>
      </c>
      <c r="CI479" s="4">
        <v>73415</v>
      </c>
    </row>
    <row r="480" spans="1:87" x14ac:dyDescent="0.35">
      <c r="A480" s="5">
        <v>550</v>
      </c>
      <c r="B480" s="3" t="s">
        <v>972</v>
      </c>
      <c r="C480" s="3" t="s">
        <v>983</v>
      </c>
      <c r="D480" s="2" t="s">
        <v>984</v>
      </c>
      <c r="E480" s="2">
        <v>9166</v>
      </c>
      <c r="F480" s="2">
        <v>9304</v>
      </c>
      <c r="G480" s="2">
        <v>9580</v>
      </c>
      <c r="H480" s="2">
        <v>11102</v>
      </c>
      <c r="I480" s="2">
        <v>1.0822000000000001</v>
      </c>
      <c r="J480" s="2">
        <v>9919</v>
      </c>
      <c r="K480" s="2">
        <v>10069</v>
      </c>
      <c r="L480" s="2">
        <v>10367</v>
      </c>
      <c r="M480" s="2">
        <v>12015</v>
      </c>
      <c r="N480" s="2">
        <v>1.1040000000000001</v>
      </c>
      <c r="O480" s="2">
        <v>1.026</v>
      </c>
      <c r="P480" s="2">
        <v>10951</v>
      </c>
      <c r="Q480" s="2">
        <v>12327</v>
      </c>
      <c r="R480" s="2">
        <v>6726.16</v>
      </c>
      <c r="S480" s="2">
        <v>4631.17</v>
      </c>
      <c r="T480" s="2">
        <v>3350.22</v>
      </c>
      <c r="U480" s="2">
        <v>8575.2800000000007</v>
      </c>
      <c r="V480" s="2">
        <v>23282.83</v>
      </c>
      <c r="W480" s="2">
        <v>6726.16</v>
      </c>
      <c r="X480" s="2">
        <v>4631.17</v>
      </c>
      <c r="Y480" s="2">
        <v>3350.22</v>
      </c>
      <c r="Z480" s="2">
        <v>8575.2800000000007</v>
      </c>
      <c r="AA480" s="2">
        <v>23282.83</v>
      </c>
      <c r="AB480" s="2">
        <v>73658178</v>
      </c>
      <c r="AC480" s="2">
        <v>46631251</v>
      </c>
      <c r="AD480" s="2">
        <v>34731731</v>
      </c>
      <c r="AE480" s="2">
        <v>105707477</v>
      </c>
      <c r="AF480" s="2">
        <v>260728637</v>
      </c>
      <c r="AG480" s="2">
        <v>0.79820000000000002</v>
      </c>
      <c r="AH480" s="2">
        <v>0.2</v>
      </c>
      <c r="AI480" s="2">
        <v>11758792</v>
      </c>
      <c r="AJ480" s="2">
        <v>7444213</v>
      </c>
      <c r="AK480" s="2">
        <v>5544573</v>
      </c>
      <c r="AL480" s="2">
        <v>16875142</v>
      </c>
      <c r="AM480" s="2">
        <v>41622720</v>
      </c>
      <c r="AN480" s="2">
        <v>0.79820000000000002</v>
      </c>
      <c r="AO480" s="2">
        <v>0.2482</v>
      </c>
      <c r="AP480" s="2">
        <v>0.65</v>
      </c>
      <c r="AQ480" s="2">
        <v>11883274</v>
      </c>
      <c r="AR480" s="2">
        <v>7523020</v>
      </c>
      <c r="AS480" s="2">
        <v>5603270</v>
      </c>
      <c r="AT480" s="2">
        <v>17053787</v>
      </c>
      <c r="AU480" s="2">
        <v>42063351</v>
      </c>
      <c r="AV480" s="2">
        <v>344414708</v>
      </c>
      <c r="AW480" s="2">
        <v>0</v>
      </c>
      <c r="AX480" s="2">
        <v>727608</v>
      </c>
      <c r="AY480" s="2">
        <v>1811661</v>
      </c>
      <c r="AZ480" s="2">
        <v>1960580</v>
      </c>
      <c r="BA480" s="2">
        <v>0</v>
      </c>
      <c r="BB480" s="2">
        <v>0</v>
      </c>
      <c r="BC480" s="2">
        <v>0</v>
      </c>
      <c r="BD480" s="2">
        <v>2813</v>
      </c>
      <c r="BE480" s="2">
        <v>3044</v>
      </c>
      <c r="BF480" s="2">
        <v>460.14</v>
      </c>
      <c r="BG480" s="2">
        <v>1400666</v>
      </c>
      <c r="BH480" s="2">
        <v>4088854</v>
      </c>
      <c r="BI480" s="2">
        <v>348503562</v>
      </c>
      <c r="BJ480" s="2">
        <v>0</v>
      </c>
      <c r="BK480" s="2">
        <v>348503562</v>
      </c>
      <c r="BL480" s="2">
        <v>67525306</v>
      </c>
      <c r="BM480" s="2">
        <v>280978256</v>
      </c>
      <c r="BN480" s="2">
        <v>80040726</v>
      </c>
      <c r="BO480" s="2">
        <v>200937530</v>
      </c>
      <c r="BP480" s="2">
        <v>5271.79</v>
      </c>
      <c r="BQ480" s="2">
        <v>23282.83</v>
      </c>
      <c r="BR480" s="2">
        <v>122742190</v>
      </c>
      <c r="BS480" s="2">
        <v>0</v>
      </c>
      <c r="BT480" s="2">
        <v>0</v>
      </c>
      <c r="BU480" s="2">
        <v>67525306</v>
      </c>
      <c r="BV480" s="2">
        <v>80040726</v>
      </c>
      <c r="BW480" s="2">
        <v>0</v>
      </c>
      <c r="BX480" s="2">
        <v>20810662</v>
      </c>
      <c r="BY480" s="2">
        <v>20810662</v>
      </c>
      <c r="BZ480" s="2">
        <v>0</v>
      </c>
      <c r="CA480" s="2">
        <v>200937530</v>
      </c>
      <c r="CB480" s="2" t="b">
        <v>0</v>
      </c>
      <c r="CC480" s="2">
        <v>0</v>
      </c>
      <c r="CD480" s="2">
        <v>14465.94</v>
      </c>
      <c r="CE480" s="2">
        <v>13300.85</v>
      </c>
      <c r="CF480" s="2">
        <v>13694.5</v>
      </c>
      <c r="CG480" s="2">
        <v>16283.6</v>
      </c>
      <c r="CH480" s="4">
        <v>45327.53</v>
      </c>
      <c r="CI480" s="4">
        <v>73415</v>
      </c>
    </row>
    <row r="481" spans="1:87" x14ac:dyDescent="0.35">
      <c r="A481" s="5">
        <v>551</v>
      </c>
      <c r="B481" s="3" t="s">
        <v>972</v>
      </c>
      <c r="C481" s="3" t="s">
        <v>985</v>
      </c>
      <c r="D481" s="2" t="s">
        <v>986</v>
      </c>
      <c r="E481" s="2">
        <v>9166</v>
      </c>
      <c r="F481" s="2">
        <v>9304</v>
      </c>
      <c r="G481" s="2">
        <v>9580</v>
      </c>
      <c r="H481" s="2">
        <v>11102</v>
      </c>
      <c r="I481" s="2">
        <v>1.0822000000000001</v>
      </c>
      <c r="J481" s="2">
        <v>9919</v>
      </c>
      <c r="K481" s="2">
        <v>10069</v>
      </c>
      <c r="L481" s="2">
        <v>10367</v>
      </c>
      <c r="M481" s="2">
        <v>12015</v>
      </c>
      <c r="N481" s="2">
        <v>1.1040000000000001</v>
      </c>
      <c r="O481" s="2">
        <v>1.026</v>
      </c>
      <c r="P481" s="2">
        <v>10951</v>
      </c>
      <c r="Q481" s="2">
        <v>12327</v>
      </c>
      <c r="R481" s="2">
        <v>6294.57</v>
      </c>
      <c r="S481" s="2">
        <v>4629.87</v>
      </c>
      <c r="T481" s="2">
        <v>2908.97</v>
      </c>
      <c r="U481" s="2">
        <v>6231.23</v>
      </c>
      <c r="V481" s="2">
        <v>20064.64</v>
      </c>
      <c r="W481" s="2">
        <v>6294.57</v>
      </c>
      <c r="X481" s="2">
        <v>4629.87</v>
      </c>
      <c r="Y481" s="2">
        <v>2908.97</v>
      </c>
      <c r="Z481" s="2">
        <v>6231.23</v>
      </c>
      <c r="AA481" s="2">
        <v>20064.64</v>
      </c>
      <c r="AB481" s="2">
        <v>68931836</v>
      </c>
      <c r="AC481" s="2">
        <v>46618161</v>
      </c>
      <c r="AD481" s="2">
        <v>30157292</v>
      </c>
      <c r="AE481" s="2">
        <v>76812372</v>
      </c>
      <c r="AF481" s="2">
        <v>222519661</v>
      </c>
      <c r="AG481" s="2">
        <v>0.87209999999999999</v>
      </c>
      <c r="AH481" s="2">
        <v>0.2</v>
      </c>
      <c r="AI481" s="2">
        <v>12023091</v>
      </c>
      <c r="AJ481" s="2">
        <v>8131140</v>
      </c>
      <c r="AK481" s="2">
        <v>5260035</v>
      </c>
      <c r="AL481" s="2">
        <v>13397614</v>
      </c>
      <c r="AM481" s="2">
        <v>38811880</v>
      </c>
      <c r="AN481" s="2">
        <v>0.87209999999999999</v>
      </c>
      <c r="AO481" s="2">
        <v>0.3221</v>
      </c>
      <c r="AP481" s="2">
        <v>0.65</v>
      </c>
      <c r="AQ481" s="2">
        <v>14431914</v>
      </c>
      <c r="AR481" s="2">
        <v>9760211</v>
      </c>
      <c r="AS481" s="2">
        <v>6313881</v>
      </c>
      <c r="AT481" s="2">
        <v>16081822</v>
      </c>
      <c r="AU481" s="2">
        <v>46587828</v>
      </c>
      <c r="AV481" s="2">
        <v>307919369</v>
      </c>
      <c r="AW481" s="2">
        <v>0</v>
      </c>
      <c r="AX481" s="2">
        <v>375152</v>
      </c>
      <c r="AY481" s="2">
        <v>1540216</v>
      </c>
      <c r="AZ481" s="2">
        <v>1666822</v>
      </c>
      <c r="BA481" s="2">
        <v>0</v>
      </c>
      <c r="BB481" s="2">
        <v>0</v>
      </c>
      <c r="BC481" s="2">
        <v>0</v>
      </c>
      <c r="BD481" s="2">
        <v>2813</v>
      </c>
      <c r="BE481" s="2">
        <v>3044</v>
      </c>
      <c r="BF481" s="2">
        <v>461.71</v>
      </c>
      <c r="BG481" s="2">
        <v>1405445</v>
      </c>
      <c r="BH481" s="2">
        <v>3447419</v>
      </c>
      <c r="BI481" s="2">
        <v>311366788</v>
      </c>
      <c r="BJ481" s="2">
        <v>0</v>
      </c>
      <c r="BK481" s="2">
        <v>311366788</v>
      </c>
      <c r="BL481" s="2">
        <v>42398190</v>
      </c>
      <c r="BM481" s="2">
        <v>268968598</v>
      </c>
      <c r="BN481" s="2">
        <v>70388921</v>
      </c>
      <c r="BO481" s="2">
        <v>198579677</v>
      </c>
      <c r="BP481" s="2">
        <v>5379.69</v>
      </c>
      <c r="BQ481" s="2">
        <v>20064.64</v>
      </c>
      <c r="BR481" s="2">
        <v>107941543</v>
      </c>
      <c r="BS481" s="2">
        <v>0</v>
      </c>
      <c r="BT481" s="2">
        <v>0</v>
      </c>
      <c r="BU481" s="2">
        <v>42398190</v>
      </c>
      <c r="BV481" s="2">
        <v>70388921</v>
      </c>
      <c r="BW481" s="2">
        <v>0</v>
      </c>
      <c r="BX481" s="2">
        <v>15649248</v>
      </c>
      <c r="BY481" s="2">
        <v>15649248</v>
      </c>
      <c r="BZ481" s="2">
        <v>0</v>
      </c>
      <c r="CA481" s="2">
        <v>198579677</v>
      </c>
      <c r="CB481" s="2" t="b">
        <v>0</v>
      </c>
      <c r="CC481" s="2">
        <v>0</v>
      </c>
      <c r="CD481" s="2">
        <v>15153.83</v>
      </c>
      <c r="CE481" s="2">
        <v>13933.33</v>
      </c>
      <c r="CF481" s="2">
        <v>14345.7</v>
      </c>
      <c r="CG481" s="2">
        <v>17057.919999999998</v>
      </c>
      <c r="CH481" s="4">
        <v>45327.530092592591</v>
      </c>
      <c r="CI481" s="4">
        <v>73415</v>
      </c>
    </row>
    <row r="482" spans="1:87" x14ac:dyDescent="0.35">
      <c r="A482" s="5">
        <v>552</v>
      </c>
      <c r="B482" s="3" t="s">
        <v>972</v>
      </c>
      <c r="C482" s="3" t="s">
        <v>987</v>
      </c>
      <c r="D482" s="2" t="s">
        <v>988</v>
      </c>
      <c r="E482" s="2">
        <v>9166</v>
      </c>
      <c r="F482" s="2">
        <v>9304</v>
      </c>
      <c r="G482" s="2">
        <v>9580</v>
      </c>
      <c r="H482" s="2">
        <v>11102</v>
      </c>
      <c r="I482" s="2">
        <v>1.0822000000000001</v>
      </c>
      <c r="J482" s="2">
        <v>9919</v>
      </c>
      <c r="K482" s="2">
        <v>10069</v>
      </c>
      <c r="L482" s="2">
        <v>10367</v>
      </c>
      <c r="M482" s="2">
        <v>12015</v>
      </c>
      <c r="N482" s="2">
        <v>1.1040000000000001</v>
      </c>
      <c r="O482" s="2">
        <v>1.026</v>
      </c>
      <c r="P482" s="2">
        <v>10951</v>
      </c>
      <c r="Q482" s="2">
        <v>12327</v>
      </c>
      <c r="R482" s="2">
        <v>5321.52</v>
      </c>
      <c r="S482" s="2">
        <v>4098.0200000000004</v>
      </c>
      <c r="T482" s="2">
        <v>2730.79</v>
      </c>
      <c r="U482" s="2">
        <v>5580.48</v>
      </c>
      <c r="V482" s="2">
        <v>17730.810000000001</v>
      </c>
      <c r="W482" s="2">
        <v>5321.52</v>
      </c>
      <c r="X482" s="2">
        <v>4098.0200000000004</v>
      </c>
      <c r="Y482" s="2">
        <v>2730.79</v>
      </c>
      <c r="Z482" s="2">
        <v>5580.48</v>
      </c>
      <c r="AA482" s="2">
        <v>17730.810000000001</v>
      </c>
      <c r="AB482" s="2">
        <v>58275966</v>
      </c>
      <c r="AC482" s="2">
        <v>41262963</v>
      </c>
      <c r="AD482" s="2">
        <v>28310100</v>
      </c>
      <c r="AE482" s="2">
        <v>68790577</v>
      </c>
      <c r="AF482" s="2">
        <v>196639606</v>
      </c>
      <c r="AG482" s="2">
        <v>0.82320000000000004</v>
      </c>
      <c r="AH482" s="2">
        <v>0.2</v>
      </c>
      <c r="AI482" s="2">
        <v>9594555</v>
      </c>
      <c r="AJ482" s="2">
        <v>6793534</v>
      </c>
      <c r="AK482" s="2">
        <v>4660975</v>
      </c>
      <c r="AL482" s="2">
        <v>11325681</v>
      </c>
      <c r="AM482" s="2">
        <v>32374745</v>
      </c>
      <c r="AN482" s="2">
        <v>0.82320000000000004</v>
      </c>
      <c r="AO482" s="2">
        <v>0.2732</v>
      </c>
      <c r="AP482" s="2">
        <v>0.65</v>
      </c>
      <c r="AQ482" s="2">
        <v>10348646</v>
      </c>
      <c r="AR482" s="2">
        <v>7327477</v>
      </c>
      <c r="AS482" s="2">
        <v>5027308</v>
      </c>
      <c r="AT482" s="2">
        <v>12215831</v>
      </c>
      <c r="AU482" s="2">
        <v>34919262</v>
      </c>
      <c r="AV482" s="2">
        <v>263933613</v>
      </c>
      <c r="AW482" s="2">
        <v>0</v>
      </c>
      <c r="AX482" s="2">
        <v>731785</v>
      </c>
      <c r="AY482" s="2">
        <v>1754593</v>
      </c>
      <c r="AZ482" s="2">
        <v>1898821</v>
      </c>
      <c r="BA482" s="2">
        <v>0</v>
      </c>
      <c r="BB482" s="2">
        <v>0</v>
      </c>
      <c r="BC482" s="2">
        <v>0</v>
      </c>
      <c r="BD482" s="2">
        <v>2813</v>
      </c>
      <c r="BE482" s="2">
        <v>3044</v>
      </c>
      <c r="BF482" s="2">
        <v>404.73</v>
      </c>
      <c r="BG482" s="2">
        <v>1231998</v>
      </c>
      <c r="BH482" s="2">
        <v>3862604</v>
      </c>
      <c r="BI482" s="2">
        <v>267796217</v>
      </c>
      <c r="BJ482" s="2">
        <v>0</v>
      </c>
      <c r="BK482" s="2">
        <v>267796217</v>
      </c>
      <c r="BL482" s="2">
        <v>29448134</v>
      </c>
      <c r="BM482" s="2">
        <v>238348083</v>
      </c>
      <c r="BN482" s="2">
        <v>60920163</v>
      </c>
      <c r="BO482" s="2">
        <v>177427920</v>
      </c>
      <c r="BP482" s="2">
        <v>5268.84</v>
      </c>
      <c r="BQ482" s="2">
        <v>17730.810000000001</v>
      </c>
      <c r="BR482" s="2">
        <v>93420801</v>
      </c>
      <c r="BS482" s="2">
        <v>0</v>
      </c>
      <c r="BT482" s="2">
        <v>0</v>
      </c>
      <c r="BU482" s="2">
        <v>29448134</v>
      </c>
      <c r="BV482" s="2">
        <v>60920163</v>
      </c>
      <c r="BW482" s="2">
        <v>3052504</v>
      </c>
      <c r="BX482" s="2">
        <v>18831712</v>
      </c>
      <c r="BY482" s="2">
        <v>21884216</v>
      </c>
      <c r="BZ482" s="2">
        <v>0</v>
      </c>
      <c r="CA482" s="2">
        <v>177427920</v>
      </c>
      <c r="CB482" s="2" t="b">
        <v>0</v>
      </c>
      <c r="CC482" s="2">
        <v>0</v>
      </c>
      <c r="CD482" s="2">
        <v>14698.65</v>
      </c>
      <c r="CE482" s="2">
        <v>13514.81</v>
      </c>
      <c r="CF482" s="2">
        <v>13914.79</v>
      </c>
      <c r="CG482" s="2">
        <v>16545.55</v>
      </c>
      <c r="CH482" s="4">
        <v>45327.530127314814</v>
      </c>
      <c r="CI482" s="4">
        <v>73415</v>
      </c>
    </row>
    <row r="483" spans="1:87" x14ac:dyDescent="0.35">
      <c r="A483" s="5">
        <v>553</v>
      </c>
      <c r="B483" s="3" t="s">
        <v>972</v>
      </c>
      <c r="C483" s="3" t="s">
        <v>989</v>
      </c>
      <c r="D483" s="2" t="s">
        <v>990</v>
      </c>
      <c r="E483" s="2">
        <v>9166</v>
      </c>
      <c r="F483" s="2">
        <v>9304</v>
      </c>
      <c r="G483" s="2">
        <v>9580</v>
      </c>
      <c r="H483" s="2">
        <v>11102</v>
      </c>
      <c r="I483" s="2">
        <v>1.0822000000000001</v>
      </c>
      <c r="J483" s="2">
        <v>9919</v>
      </c>
      <c r="K483" s="2">
        <v>10069</v>
      </c>
      <c r="L483" s="2">
        <v>10367</v>
      </c>
      <c r="M483" s="2">
        <v>12015</v>
      </c>
      <c r="N483" s="2">
        <v>1.1040000000000001</v>
      </c>
      <c r="O483" s="2">
        <v>1.026</v>
      </c>
      <c r="P483" s="2">
        <v>10951</v>
      </c>
      <c r="Q483" s="2">
        <v>12327</v>
      </c>
      <c r="R483" s="2">
        <v>5153.7299999999996</v>
      </c>
      <c r="S483" s="2">
        <v>3940.97</v>
      </c>
      <c r="T483" s="2">
        <v>2421.1799999999998</v>
      </c>
      <c r="U483" s="2">
        <v>0</v>
      </c>
      <c r="V483" s="2">
        <v>11515.88</v>
      </c>
      <c r="W483" s="2">
        <v>5153.7299999999996</v>
      </c>
      <c r="X483" s="2">
        <v>3940.97</v>
      </c>
      <c r="Y483" s="2">
        <v>2421.1799999999998</v>
      </c>
      <c r="Z483" s="2">
        <v>0</v>
      </c>
      <c r="AA483" s="2">
        <v>11515.88</v>
      </c>
      <c r="AB483" s="2">
        <v>56438497</v>
      </c>
      <c r="AC483" s="2">
        <v>39681627</v>
      </c>
      <c r="AD483" s="2">
        <v>25100373</v>
      </c>
      <c r="AE483" s="2">
        <v>0</v>
      </c>
      <c r="AF483" s="2">
        <v>121220497</v>
      </c>
      <c r="AG483" s="2">
        <v>0.6341</v>
      </c>
      <c r="AH483" s="2">
        <v>0.2</v>
      </c>
      <c r="AI483" s="2">
        <v>7157530</v>
      </c>
      <c r="AJ483" s="2">
        <v>5032424</v>
      </c>
      <c r="AK483" s="2">
        <v>3183229</v>
      </c>
      <c r="AL483" s="2">
        <v>0</v>
      </c>
      <c r="AM483" s="2">
        <v>15373183</v>
      </c>
      <c r="AN483" s="2">
        <v>0.6341</v>
      </c>
      <c r="AO483" s="2">
        <v>8.4099999999999994E-2</v>
      </c>
      <c r="AP483" s="2">
        <v>0.65</v>
      </c>
      <c r="AQ483" s="2">
        <v>3085210</v>
      </c>
      <c r="AR483" s="2">
        <v>2169196</v>
      </c>
      <c r="AS483" s="2">
        <v>1372112</v>
      </c>
      <c r="AT483" s="2">
        <v>0</v>
      </c>
      <c r="AU483" s="2">
        <v>6626518</v>
      </c>
      <c r="AV483" s="2">
        <v>143220198</v>
      </c>
      <c r="AW483" s="2">
        <v>0</v>
      </c>
      <c r="AX483" s="2">
        <v>119366</v>
      </c>
      <c r="AY483" s="2">
        <v>138150</v>
      </c>
      <c r="AZ483" s="2">
        <v>149506</v>
      </c>
      <c r="BA483" s="2">
        <v>0</v>
      </c>
      <c r="BB483" s="2">
        <v>0</v>
      </c>
      <c r="BC483" s="2">
        <v>0</v>
      </c>
      <c r="BD483" s="2">
        <v>2813</v>
      </c>
      <c r="BE483" s="2">
        <v>3044</v>
      </c>
      <c r="BF483" s="2">
        <v>441.81</v>
      </c>
      <c r="BG483" s="2">
        <v>1344870</v>
      </c>
      <c r="BH483" s="2">
        <v>1613742</v>
      </c>
      <c r="BI483" s="2">
        <v>144833940</v>
      </c>
      <c r="BJ483" s="2">
        <v>0</v>
      </c>
      <c r="BK483" s="2">
        <v>144833940</v>
      </c>
      <c r="BL483" s="2">
        <v>19815213</v>
      </c>
      <c r="BM483" s="2">
        <v>125018727</v>
      </c>
      <c r="BN483" s="2">
        <v>37853685</v>
      </c>
      <c r="BO483" s="2">
        <v>87165042</v>
      </c>
      <c r="BP483" s="2">
        <v>5040.74</v>
      </c>
      <c r="BQ483" s="2">
        <v>11515.88</v>
      </c>
      <c r="BR483" s="2">
        <v>58048557</v>
      </c>
      <c r="BS483" s="2">
        <v>0</v>
      </c>
      <c r="BT483" s="2">
        <v>0</v>
      </c>
      <c r="BU483" s="2">
        <v>19815213</v>
      </c>
      <c r="BV483" s="2">
        <v>37853685</v>
      </c>
      <c r="BW483" s="2">
        <v>379659</v>
      </c>
      <c r="BX483" s="2">
        <v>5409564</v>
      </c>
      <c r="BY483" s="2">
        <v>5789223</v>
      </c>
      <c r="BZ483" s="2">
        <v>0</v>
      </c>
      <c r="CA483" s="2">
        <v>87165042</v>
      </c>
      <c r="CB483" s="2" t="b">
        <v>0</v>
      </c>
      <c r="CC483" s="2">
        <v>0</v>
      </c>
      <c r="CD483" s="2">
        <v>12938.44</v>
      </c>
      <c r="CE483" s="2">
        <v>11896.37</v>
      </c>
      <c r="CF483" s="2">
        <v>12248.45</v>
      </c>
      <c r="CG483" s="2">
        <v>14564.17</v>
      </c>
      <c r="CH483" s="4">
        <v>45327.530219907407</v>
      </c>
      <c r="CI483" s="4">
        <v>73415</v>
      </c>
    </row>
    <row r="484" spans="1:87" x14ac:dyDescent="0.35">
      <c r="A484" s="5">
        <v>554</v>
      </c>
      <c r="B484" s="3" t="s">
        <v>972</v>
      </c>
      <c r="C484" s="3" t="s">
        <v>991</v>
      </c>
      <c r="D484" s="2" t="s">
        <v>992</v>
      </c>
      <c r="E484" s="2">
        <v>9166</v>
      </c>
      <c r="F484" s="2">
        <v>9304</v>
      </c>
      <c r="G484" s="2">
        <v>9580</v>
      </c>
      <c r="H484" s="2">
        <v>11102</v>
      </c>
      <c r="I484" s="2">
        <v>1.0822000000000001</v>
      </c>
      <c r="J484" s="2">
        <v>9919</v>
      </c>
      <c r="K484" s="2">
        <v>10069</v>
      </c>
      <c r="L484" s="2">
        <v>10367</v>
      </c>
      <c r="M484" s="2">
        <v>12015</v>
      </c>
      <c r="N484" s="2">
        <v>1.1040000000000001</v>
      </c>
      <c r="O484" s="2">
        <v>1.026</v>
      </c>
      <c r="P484" s="2">
        <v>10951</v>
      </c>
      <c r="Q484" s="2">
        <v>12327</v>
      </c>
      <c r="R484" s="2">
        <v>8957.32</v>
      </c>
      <c r="S484" s="2">
        <v>6736.35</v>
      </c>
      <c r="T484" s="2">
        <v>4621.8100000000004</v>
      </c>
      <c r="U484" s="2">
        <v>9321.5</v>
      </c>
      <c r="V484" s="2">
        <v>29636.98</v>
      </c>
      <c r="W484" s="2">
        <v>8957.32</v>
      </c>
      <c r="X484" s="2">
        <v>6736.35</v>
      </c>
      <c r="Y484" s="2">
        <v>4621.8100000000004</v>
      </c>
      <c r="Z484" s="2">
        <v>9321.5</v>
      </c>
      <c r="AA484" s="2">
        <v>29636.98</v>
      </c>
      <c r="AB484" s="2">
        <v>98091611</v>
      </c>
      <c r="AC484" s="2">
        <v>67828308</v>
      </c>
      <c r="AD484" s="2">
        <v>47914304</v>
      </c>
      <c r="AE484" s="2">
        <v>114906131</v>
      </c>
      <c r="AF484" s="2">
        <v>328740354</v>
      </c>
      <c r="AG484" s="2">
        <v>0.8054</v>
      </c>
      <c r="AH484" s="2">
        <v>0.2</v>
      </c>
      <c r="AI484" s="2">
        <v>15800597</v>
      </c>
      <c r="AJ484" s="2">
        <v>10925784</v>
      </c>
      <c r="AK484" s="2">
        <v>7718036</v>
      </c>
      <c r="AL484" s="2">
        <v>18509080</v>
      </c>
      <c r="AM484" s="2">
        <v>52953497</v>
      </c>
      <c r="AN484" s="2">
        <v>0.8054</v>
      </c>
      <c r="AO484" s="2">
        <v>0.25540000000000002</v>
      </c>
      <c r="AP484" s="2">
        <v>0.65</v>
      </c>
      <c r="AQ484" s="2">
        <v>16284188</v>
      </c>
      <c r="AR484" s="2">
        <v>11260177</v>
      </c>
      <c r="AS484" s="2">
        <v>7954254</v>
      </c>
      <c r="AT484" s="2">
        <v>19075567</v>
      </c>
      <c r="AU484" s="2">
        <v>54574186</v>
      </c>
      <c r="AV484" s="2">
        <v>436268037</v>
      </c>
      <c r="AW484" s="2">
        <v>0</v>
      </c>
      <c r="AX484" s="2">
        <v>2112417</v>
      </c>
      <c r="AY484" s="2">
        <v>1089745</v>
      </c>
      <c r="AZ484" s="2">
        <v>1179322</v>
      </c>
      <c r="BA484" s="2">
        <v>0</v>
      </c>
      <c r="BB484" s="2">
        <v>0</v>
      </c>
      <c r="BC484" s="2">
        <v>0</v>
      </c>
      <c r="BD484" s="2">
        <v>2813</v>
      </c>
      <c r="BE484" s="2">
        <v>3044</v>
      </c>
      <c r="BF484" s="2">
        <v>626.46</v>
      </c>
      <c r="BG484" s="2">
        <v>1906944</v>
      </c>
      <c r="BH484" s="2">
        <v>5198683</v>
      </c>
      <c r="BI484" s="2">
        <v>441466720</v>
      </c>
      <c r="BJ484" s="2">
        <v>0</v>
      </c>
      <c r="BK484" s="2">
        <v>441466720</v>
      </c>
      <c r="BL484" s="2">
        <v>40434644</v>
      </c>
      <c r="BM484" s="2">
        <v>401032076</v>
      </c>
      <c r="BN484" s="2">
        <v>102022037</v>
      </c>
      <c r="BO484" s="2">
        <v>299010039</v>
      </c>
      <c r="BP484" s="2">
        <v>5278.88</v>
      </c>
      <c r="BQ484" s="2">
        <v>29636.98</v>
      </c>
      <c r="BR484" s="2">
        <v>156450061</v>
      </c>
      <c r="BS484" s="2">
        <v>0</v>
      </c>
      <c r="BT484" s="2">
        <v>0</v>
      </c>
      <c r="BU484" s="2">
        <v>40434644</v>
      </c>
      <c r="BV484" s="2">
        <v>102022037</v>
      </c>
      <c r="BW484" s="2">
        <v>13993380</v>
      </c>
      <c r="BX484" s="2">
        <v>28313532</v>
      </c>
      <c r="BY484" s="2">
        <v>42306912</v>
      </c>
      <c r="BZ484" s="2">
        <v>0</v>
      </c>
      <c r="CA484" s="2">
        <v>299010039</v>
      </c>
      <c r="CB484" s="2" t="b">
        <v>0</v>
      </c>
      <c r="CC484" s="2">
        <v>0</v>
      </c>
      <c r="CD484" s="2">
        <v>14532.96</v>
      </c>
      <c r="CE484" s="2">
        <v>13362.47</v>
      </c>
      <c r="CF484" s="2">
        <v>13757.94</v>
      </c>
      <c r="CG484" s="2">
        <v>16359.04</v>
      </c>
      <c r="CH484" s="4">
        <v>45327.530243055553</v>
      </c>
      <c r="CI484" s="4">
        <v>73415</v>
      </c>
    </row>
    <row r="485" spans="1:87" x14ac:dyDescent="0.35">
      <c r="A485" s="5">
        <v>555</v>
      </c>
      <c r="B485" s="3" t="s">
        <v>972</v>
      </c>
      <c r="C485" s="3" t="s">
        <v>993</v>
      </c>
      <c r="D485" s="2" t="s">
        <v>994</v>
      </c>
      <c r="E485" s="2">
        <v>9166</v>
      </c>
      <c r="F485" s="2">
        <v>9304</v>
      </c>
      <c r="G485" s="2">
        <v>9580</v>
      </c>
      <c r="H485" s="2">
        <v>11102</v>
      </c>
      <c r="I485" s="2">
        <v>1.0822000000000001</v>
      </c>
      <c r="J485" s="2">
        <v>9919</v>
      </c>
      <c r="K485" s="2">
        <v>10069</v>
      </c>
      <c r="L485" s="2">
        <v>10367</v>
      </c>
      <c r="M485" s="2">
        <v>12015</v>
      </c>
      <c r="N485" s="2">
        <v>1.1040000000000001</v>
      </c>
      <c r="O485" s="2">
        <v>1.026</v>
      </c>
      <c r="P485" s="2">
        <v>10951</v>
      </c>
      <c r="Q485" s="2">
        <v>12327</v>
      </c>
      <c r="R485" s="2">
        <v>633.11</v>
      </c>
      <c r="S485" s="2">
        <v>451.11</v>
      </c>
      <c r="T485" s="2">
        <v>344.84</v>
      </c>
      <c r="U485" s="2">
        <v>0</v>
      </c>
      <c r="V485" s="2">
        <v>1429.06</v>
      </c>
      <c r="W485" s="2">
        <v>633.11</v>
      </c>
      <c r="X485" s="2">
        <v>451.11</v>
      </c>
      <c r="Y485" s="2">
        <v>344.84</v>
      </c>
      <c r="Z485" s="2">
        <v>0</v>
      </c>
      <c r="AA485" s="2">
        <v>1429.06</v>
      </c>
      <c r="AB485" s="2">
        <v>6933188</v>
      </c>
      <c r="AC485" s="2">
        <v>4542227</v>
      </c>
      <c r="AD485" s="2">
        <v>3574956</v>
      </c>
      <c r="AE485" s="2">
        <v>0</v>
      </c>
      <c r="AF485" s="2">
        <v>15050371</v>
      </c>
      <c r="AG485" s="2">
        <v>0.86960000000000004</v>
      </c>
      <c r="AH485" s="2">
        <v>0.2</v>
      </c>
      <c r="AI485" s="2">
        <v>1205820</v>
      </c>
      <c r="AJ485" s="2">
        <v>789984</v>
      </c>
      <c r="AK485" s="2">
        <v>621756</v>
      </c>
      <c r="AL485" s="2">
        <v>0</v>
      </c>
      <c r="AM485" s="2">
        <v>2617560</v>
      </c>
      <c r="AN485" s="2">
        <v>0.86960000000000004</v>
      </c>
      <c r="AO485" s="2">
        <v>0.3196</v>
      </c>
      <c r="AP485" s="2">
        <v>0.65</v>
      </c>
      <c r="AQ485" s="2">
        <v>1440300</v>
      </c>
      <c r="AR485" s="2">
        <v>943602</v>
      </c>
      <c r="AS485" s="2">
        <v>742661</v>
      </c>
      <c r="AT485" s="2">
        <v>0</v>
      </c>
      <c r="AU485" s="2">
        <v>3126563</v>
      </c>
      <c r="AV485" s="2">
        <v>20794494</v>
      </c>
      <c r="AW485" s="2">
        <v>0</v>
      </c>
      <c r="AX485" s="2">
        <v>63152</v>
      </c>
      <c r="AY485" s="2">
        <v>212341</v>
      </c>
      <c r="AZ485" s="2">
        <v>229795</v>
      </c>
      <c r="BA485" s="2">
        <v>0</v>
      </c>
      <c r="BB485" s="2">
        <v>0</v>
      </c>
      <c r="BC485" s="2">
        <v>0</v>
      </c>
      <c r="BD485" s="2">
        <v>2813</v>
      </c>
      <c r="BE485" s="2">
        <v>3044</v>
      </c>
      <c r="BF485" s="2">
        <v>50.54</v>
      </c>
      <c r="BG485" s="2">
        <v>153844</v>
      </c>
      <c r="BH485" s="2">
        <v>446791</v>
      </c>
      <c r="BI485" s="2">
        <v>21241285</v>
      </c>
      <c r="BJ485" s="2">
        <v>0</v>
      </c>
      <c r="BK485" s="2">
        <v>21241285</v>
      </c>
      <c r="BL485" s="2">
        <v>2316613</v>
      </c>
      <c r="BM485" s="2">
        <v>18924672</v>
      </c>
      <c r="BN485" s="2">
        <v>4722618</v>
      </c>
      <c r="BO485" s="2">
        <v>14202054</v>
      </c>
      <c r="BP485" s="2">
        <v>5067.7700000000004</v>
      </c>
      <c r="BQ485" s="2">
        <v>1429.06</v>
      </c>
      <c r="BR485" s="2">
        <v>7242147</v>
      </c>
      <c r="BS485" s="2">
        <v>0</v>
      </c>
      <c r="BT485" s="2">
        <v>0</v>
      </c>
      <c r="BU485" s="2">
        <v>2316613</v>
      </c>
      <c r="BV485" s="2">
        <v>4722618</v>
      </c>
      <c r="BW485" s="2">
        <v>202916</v>
      </c>
      <c r="BX485" s="2">
        <v>1497440</v>
      </c>
      <c r="BY485" s="2">
        <v>1700356</v>
      </c>
      <c r="BZ485" s="2">
        <v>0</v>
      </c>
      <c r="CA485" s="2">
        <v>14202054</v>
      </c>
      <c r="CB485" s="2" t="b">
        <v>0</v>
      </c>
      <c r="CC485" s="2">
        <v>0</v>
      </c>
      <c r="CD485" s="2">
        <v>15130.56</v>
      </c>
      <c r="CE485" s="2">
        <v>13911.93</v>
      </c>
      <c r="CF485" s="2">
        <v>14323.67</v>
      </c>
      <c r="CG485" s="2">
        <v>17031.72</v>
      </c>
      <c r="CH485" s="4">
        <v>45327.530277777776</v>
      </c>
      <c r="CI485" s="4">
        <v>73415</v>
      </c>
    </row>
    <row r="486" spans="1:87" x14ac:dyDescent="0.35">
      <c r="A486" s="5">
        <v>556</v>
      </c>
      <c r="B486" s="3" t="s">
        <v>972</v>
      </c>
      <c r="C486" s="3" t="s">
        <v>995</v>
      </c>
      <c r="D486" s="2" t="s">
        <v>996</v>
      </c>
      <c r="E486" s="2">
        <v>9166</v>
      </c>
      <c r="F486" s="2">
        <v>9304</v>
      </c>
      <c r="G486" s="2">
        <v>9580</v>
      </c>
      <c r="H486" s="2">
        <v>11102</v>
      </c>
      <c r="I486" s="2">
        <v>1.0822000000000001</v>
      </c>
      <c r="J486" s="2">
        <v>9919</v>
      </c>
      <c r="K486" s="2">
        <v>10069</v>
      </c>
      <c r="L486" s="2">
        <v>10367</v>
      </c>
      <c r="M486" s="2">
        <v>12015</v>
      </c>
      <c r="N486" s="2">
        <v>1.1040000000000001</v>
      </c>
      <c r="O486" s="2">
        <v>1.026</v>
      </c>
      <c r="P486" s="2">
        <v>10951</v>
      </c>
      <c r="Q486" s="2">
        <v>12327</v>
      </c>
      <c r="R486" s="2">
        <v>5638.24</v>
      </c>
      <c r="S486" s="2">
        <v>4208.29</v>
      </c>
      <c r="T486" s="2">
        <v>2842.4</v>
      </c>
      <c r="U486" s="2">
        <v>6415.61</v>
      </c>
      <c r="V486" s="2">
        <v>19104.54</v>
      </c>
      <c r="W486" s="2">
        <v>5638.24</v>
      </c>
      <c r="X486" s="2">
        <v>4208.29</v>
      </c>
      <c r="Y486" s="2">
        <v>2842.4</v>
      </c>
      <c r="Z486" s="2">
        <v>6415.61</v>
      </c>
      <c r="AA486" s="2">
        <v>19104.54</v>
      </c>
      <c r="AB486" s="2">
        <v>61744366</v>
      </c>
      <c r="AC486" s="2">
        <v>42373272</v>
      </c>
      <c r="AD486" s="2">
        <v>29467161</v>
      </c>
      <c r="AE486" s="2">
        <v>79085224</v>
      </c>
      <c r="AF486" s="2">
        <v>212670023</v>
      </c>
      <c r="AG486" s="2">
        <v>0.96870000000000001</v>
      </c>
      <c r="AH486" s="2">
        <v>0.2</v>
      </c>
      <c r="AI486" s="2">
        <v>11962354</v>
      </c>
      <c r="AJ486" s="2">
        <v>8209398</v>
      </c>
      <c r="AK486" s="2">
        <v>5708968</v>
      </c>
      <c r="AL486" s="2">
        <v>15321971</v>
      </c>
      <c r="AM486" s="2">
        <v>41202691</v>
      </c>
      <c r="AN486" s="2">
        <v>0.96870000000000001</v>
      </c>
      <c r="AO486" s="2">
        <v>0.41870000000000002</v>
      </c>
      <c r="AP486" s="2">
        <v>0.65</v>
      </c>
      <c r="AQ486" s="2">
        <v>16804038</v>
      </c>
      <c r="AR486" s="2">
        <v>11532098</v>
      </c>
      <c r="AS486" s="2">
        <v>8019635</v>
      </c>
      <c r="AT486" s="2">
        <v>21523439</v>
      </c>
      <c r="AU486" s="2">
        <v>57879210</v>
      </c>
      <c r="AV486" s="2">
        <v>311751924</v>
      </c>
      <c r="AW486" s="2">
        <v>0</v>
      </c>
      <c r="AX486" s="2">
        <v>97811</v>
      </c>
      <c r="AY486" s="2">
        <v>2002189</v>
      </c>
      <c r="AZ486" s="2">
        <v>2166769</v>
      </c>
      <c r="BA486" s="2">
        <v>0</v>
      </c>
      <c r="BB486" s="2">
        <v>0</v>
      </c>
      <c r="BC486" s="2">
        <v>0</v>
      </c>
      <c r="BD486" s="2">
        <v>2813</v>
      </c>
      <c r="BE486" s="2">
        <v>3044</v>
      </c>
      <c r="BF486" s="2">
        <v>360.41</v>
      </c>
      <c r="BG486" s="2">
        <v>1097088</v>
      </c>
      <c r="BH486" s="2">
        <v>3361668</v>
      </c>
      <c r="BI486" s="2">
        <v>315113592</v>
      </c>
      <c r="BJ486" s="2">
        <v>0</v>
      </c>
      <c r="BK486" s="2">
        <v>315113592</v>
      </c>
      <c r="BL486" s="2">
        <v>56994566</v>
      </c>
      <c r="BM486" s="2">
        <v>258119026</v>
      </c>
      <c r="BN486" s="2">
        <v>66516178</v>
      </c>
      <c r="BO486" s="2">
        <v>191602848</v>
      </c>
      <c r="BP486" s="2">
        <v>5339.16</v>
      </c>
      <c r="BQ486" s="2">
        <v>19104.54</v>
      </c>
      <c r="BR486" s="2">
        <v>102002196</v>
      </c>
      <c r="BS486" s="2">
        <v>0</v>
      </c>
      <c r="BT486" s="2">
        <v>0</v>
      </c>
      <c r="BU486" s="2">
        <v>56994566</v>
      </c>
      <c r="BV486" s="2">
        <v>66516178</v>
      </c>
      <c r="BW486" s="2">
        <v>0</v>
      </c>
      <c r="BX486" s="2">
        <v>18719069</v>
      </c>
      <c r="BY486" s="2">
        <v>18719069</v>
      </c>
      <c r="BZ486" s="2">
        <v>0</v>
      </c>
      <c r="CA486" s="2">
        <v>191602848</v>
      </c>
      <c r="CB486" s="2" t="b">
        <v>0</v>
      </c>
      <c r="CC486" s="2">
        <v>0</v>
      </c>
      <c r="CD486" s="2">
        <v>16053.02</v>
      </c>
      <c r="CE486" s="2">
        <v>14760.1</v>
      </c>
      <c r="CF486" s="2">
        <v>15196.93</v>
      </c>
      <c r="CG486" s="2">
        <v>18070.09</v>
      </c>
      <c r="CH486" s="4">
        <v>45327.530300925922</v>
      </c>
      <c r="CI486" s="4">
        <v>73415</v>
      </c>
    </row>
    <row r="487" spans="1:87" x14ac:dyDescent="0.35">
      <c r="A487" s="5">
        <v>557</v>
      </c>
      <c r="B487" s="3" t="s">
        <v>972</v>
      </c>
      <c r="C487" s="3" t="s">
        <v>997</v>
      </c>
      <c r="D487" s="2" t="s">
        <v>998</v>
      </c>
      <c r="E487" s="2">
        <v>9166</v>
      </c>
      <c r="F487" s="2">
        <v>9304</v>
      </c>
      <c r="G487" s="2">
        <v>9580</v>
      </c>
      <c r="H487" s="2">
        <v>11102</v>
      </c>
      <c r="I487" s="2">
        <v>1.0822000000000001</v>
      </c>
      <c r="J487" s="2">
        <v>9919</v>
      </c>
      <c r="K487" s="2">
        <v>10069</v>
      </c>
      <c r="L487" s="2">
        <v>10367</v>
      </c>
      <c r="M487" s="2">
        <v>12015</v>
      </c>
      <c r="N487" s="2">
        <v>1.1040000000000001</v>
      </c>
      <c r="O487" s="2">
        <v>1.026</v>
      </c>
      <c r="P487" s="2">
        <v>10951</v>
      </c>
      <c r="Q487" s="2">
        <v>12327</v>
      </c>
      <c r="R487" s="2">
        <v>817.97</v>
      </c>
      <c r="S487" s="2">
        <v>598.33000000000004</v>
      </c>
      <c r="T487" s="2">
        <v>398.91</v>
      </c>
      <c r="U487" s="2">
        <v>804.77</v>
      </c>
      <c r="V487" s="2">
        <v>2619.98</v>
      </c>
      <c r="W487" s="2">
        <v>817.97</v>
      </c>
      <c r="X487" s="2">
        <v>598.33000000000004</v>
      </c>
      <c r="Y487" s="2">
        <v>398.91</v>
      </c>
      <c r="Z487" s="2">
        <v>804.77</v>
      </c>
      <c r="AA487" s="2">
        <v>2619.98</v>
      </c>
      <c r="AB487" s="2">
        <v>8957589</v>
      </c>
      <c r="AC487" s="2">
        <v>6024585</v>
      </c>
      <c r="AD487" s="2">
        <v>4135500</v>
      </c>
      <c r="AE487" s="2">
        <v>9920400</v>
      </c>
      <c r="AF487" s="2">
        <v>29038074</v>
      </c>
      <c r="AG487" s="2">
        <v>0.79110000000000003</v>
      </c>
      <c r="AH487" s="2">
        <v>0.2</v>
      </c>
      <c r="AI487" s="2">
        <v>1417270</v>
      </c>
      <c r="AJ487" s="2">
        <v>953210</v>
      </c>
      <c r="AK487" s="2">
        <v>654319</v>
      </c>
      <c r="AL487" s="2">
        <v>1569606</v>
      </c>
      <c r="AM487" s="2">
        <v>4594405</v>
      </c>
      <c r="AN487" s="2">
        <v>0.79110000000000003</v>
      </c>
      <c r="AO487" s="2">
        <v>0.24110000000000001</v>
      </c>
      <c r="AP487" s="2">
        <v>0.65</v>
      </c>
      <c r="AQ487" s="2">
        <v>1403789</v>
      </c>
      <c r="AR487" s="2">
        <v>944143</v>
      </c>
      <c r="AS487" s="2">
        <v>648095</v>
      </c>
      <c r="AT487" s="2">
        <v>1554675</v>
      </c>
      <c r="AU487" s="2">
        <v>4550702</v>
      </c>
      <c r="AV487" s="2">
        <v>38183181</v>
      </c>
      <c r="AW487" s="2">
        <v>0</v>
      </c>
      <c r="AX487" s="2">
        <v>0</v>
      </c>
      <c r="AY487" s="2">
        <v>706994</v>
      </c>
      <c r="AZ487" s="2">
        <v>765109</v>
      </c>
      <c r="BA487" s="2">
        <v>0</v>
      </c>
      <c r="BB487" s="2">
        <v>0</v>
      </c>
      <c r="BC487" s="2">
        <v>0</v>
      </c>
      <c r="BD487" s="2">
        <v>2813</v>
      </c>
      <c r="BE487" s="2">
        <v>3044</v>
      </c>
      <c r="BF487" s="2">
        <v>58.35</v>
      </c>
      <c r="BG487" s="2">
        <v>177617</v>
      </c>
      <c r="BH487" s="2">
        <v>942726</v>
      </c>
      <c r="BI487" s="2">
        <v>39125907</v>
      </c>
      <c r="BJ487" s="2">
        <v>0</v>
      </c>
      <c r="BK487" s="2">
        <v>39125907</v>
      </c>
      <c r="BL487" s="2">
        <v>6459759</v>
      </c>
      <c r="BM487" s="2">
        <v>32666148</v>
      </c>
      <c r="BN487" s="2">
        <v>9019657</v>
      </c>
      <c r="BO487" s="2">
        <v>23646491</v>
      </c>
      <c r="BP487" s="2">
        <v>5279.27</v>
      </c>
      <c r="BQ487" s="2">
        <v>2619.98</v>
      </c>
      <c r="BR487" s="2">
        <v>13831582</v>
      </c>
      <c r="BS487" s="2">
        <v>0</v>
      </c>
      <c r="BT487" s="2">
        <v>0</v>
      </c>
      <c r="BU487" s="2">
        <v>6459759</v>
      </c>
      <c r="BV487" s="2">
        <v>9019657</v>
      </c>
      <c r="BW487" s="2">
        <v>0</v>
      </c>
      <c r="BX487" s="2">
        <v>3276849</v>
      </c>
      <c r="BY487" s="2">
        <v>3276849</v>
      </c>
      <c r="BZ487" s="2">
        <v>0</v>
      </c>
      <c r="CA487" s="2">
        <v>23646491</v>
      </c>
      <c r="CB487" s="2" t="b">
        <v>0</v>
      </c>
      <c r="CC487" s="2">
        <v>0</v>
      </c>
      <c r="CD487" s="2">
        <v>14399.85</v>
      </c>
      <c r="CE487" s="2">
        <v>13240.08</v>
      </c>
      <c r="CF487" s="2">
        <v>13631.93</v>
      </c>
      <c r="CG487" s="2">
        <v>16209.2</v>
      </c>
      <c r="CH487" s="4">
        <v>45327.530300925922</v>
      </c>
      <c r="CI487" s="4">
        <v>73415</v>
      </c>
    </row>
    <row r="488" spans="1:87" x14ac:dyDescent="0.35">
      <c r="A488" s="5">
        <v>558</v>
      </c>
      <c r="B488" s="3" t="s">
        <v>972</v>
      </c>
      <c r="C488" s="3" t="s">
        <v>999</v>
      </c>
      <c r="D488" s="2" t="s">
        <v>1000</v>
      </c>
      <c r="E488" s="2">
        <v>9166</v>
      </c>
      <c r="F488" s="2">
        <v>9304</v>
      </c>
      <c r="G488" s="2">
        <v>9580</v>
      </c>
      <c r="H488" s="2">
        <v>11102</v>
      </c>
      <c r="I488" s="2">
        <v>1.0822000000000001</v>
      </c>
      <c r="J488" s="2">
        <v>9919</v>
      </c>
      <c r="K488" s="2">
        <v>10069</v>
      </c>
      <c r="L488" s="2">
        <v>10367</v>
      </c>
      <c r="M488" s="2">
        <v>12015</v>
      </c>
      <c r="N488" s="2">
        <v>1.1040000000000001</v>
      </c>
      <c r="O488" s="2">
        <v>1.026</v>
      </c>
      <c r="P488" s="2">
        <v>10951</v>
      </c>
      <c r="Q488" s="2">
        <v>12327</v>
      </c>
      <c r="R488" s="2">
        <v>2559.13</v>
      </c>
      <c r="S488" s="2">
        <v>1816.54</v>
      </c>
      <c r="T488" s="2">
        <v>0.64</v>
      </c>
      <c r="U488" s="2">
        <v>0</v>
      </c>
      <c r="V488" s="2">
        <v>4376.3100000000004</v>
      </c>
      <c r="W488" s="2">
        <v>2559.13</v>
      </c>
      <c r="X488" s="2">
        <v>1816.54</v>
      </c>
      <c r="Y488" s="2">
        <v>0.64</v>
      </c>
      <c r="Z488" s="2">
        <v>0</v>
      </c>
      <c r="AA488" s="2">
        <v>4376.3100000000004</v>
      </c>
      <c r="AB488" s="2">
        <v>28025033</v>
      </c>
      <c r="AC488" s="2">
        <v>18290741</v>
      </c>
      <c r="AD488" s="2">
        <v>6635</v>
      </c>
      <c r="AE488" s="2">
        <v>0</v>
      </c>
      <c r="AF488" s="2">
        <v>46322409</v>
      </c>
      <c r="AG488" s="2">
        <v>0.92530000000000001</v>
      </c>
      <c r="AH488" s="2">
        <v>0.2</v>
      </c>
      <c r="AI488" s="2">
        <v>5186313</v>
      </c>
      <c r="AJ488" s="2">
        <v>3384885</v>
      </c>
      <c r="AK488" s="2">
        <v>1228</v>
      </c>
      <c r="AL488" s="2">
        <v>0</v>
      </c>
      <c r="AM488" s="2">
        <v>8572426</v>
      </c>
      <c r="AN488" s="2">
        <v>0.92530000000000001</v>
      </c>
      <c r="AO488" s="2">
        <v>0.37530000000000002</v>
      </c>
      <c r="AP488" s="2">
        <v>0.65</v>
      </c>
      <c r="AQ488" s="2">
        <v>6836567</v>
      </c>
      <c r="AR488" s="2">
        <v>4461935</v>
      </c>
      <c r="AS488" s="2">
        <v>1619</v>
      </c>
      <c r="AT488" s="2">
        <v>0</v>
      </c>
      <c r="AU488" s="2">
        <v>11300121</v>
      </c>
      <c r="AV488" s="2">
        <v>66194956</v>
      </c>
      <c r="AW488" s="2">
        <v>0</v>
      </c>
      <c r="AX488" s="2">
        <v>94277</v>
      </c>
      <c r="AY488" s="2">
        <v>419273</v>
      </c>
      <c r="AZ488" s="2">
        <v>453737</v>
      </c>
      <c r="BA488" s="2">
        <v>0</v>
      </c>
      <c r="BB488" s="2">
        <v>0</v>
      </c>
      <c r="BC488" s="2">
        <v>0</v>
      </c>
      <c r="BD488" s="2">
        <v>2813</v>
      </c>
      <c r="BE488" s="2">
        <v>3044</v>
      </c>
      <c r="BF488" s="2">
        <v>163.76</v>
      </c>
      <c r="BG488" s="2">
        <v>498485</v>
      </c>
      <c r="BH488" s="2">
        <v>1046499</v>
      </c>
      <c r="BI488" s="2">
        <v>67241455</v>
      </c>
      <c r="BJ488" s="2">
        <v>0</v>
      </c>
      <c r="BK488" s="2">
        <v>67241455</v>
      </c>
      <c r="BL488" s="2">
        <v>6410025</v>
      </c>
      <c r="BM488" s="2">
        <v>60831430</v>
      </c>
      <c r="BN488" s="2">
        <v>14568648</v>
      </c>
      <c r="BO488" s="2">
        <v>46262782</v>
      </c>
      <c r="BP488" s="2">
        <v>5104.99</v>
      </c>
      <c r="BQ488" s="2">
        <v>4376.3100000000004</v>
      </c>
      <c r="BR488" s="2">
        <v>22341019</v>
      </c>
      <c r="BS488" s="2">
        <v>0</v>
      </c>
      <c r="BT488" s="2">
        <v>0</v>
      </c>
      <c r="BU488" s="2">
        <v>6410025</v>
      </c>
      <c r="BV488" s="2">
        <v>14568648</v>
      </c>
      <c r="BW488" s="2">
        <v>1362346</v>
      </c>
      <c r="BX488" s="2">
        <v>6787285</v>
      </c>
      <c r="BY488" s="2">
        <v>8149631</v>
      </c>
      <c r="BZ488" s="2">
        <v>0</v>
      </c>
      <c r="CA488" s="2">
        <v>46262782</v>
      </c>
      <c r="CB488" s="2" t="b">
        <v>0</v>
      </c>
      <c r="CC488" s="2">
        <v>0</v>
      </c>
      <c r="CD488" s="2">
        <v>15649.03</v>
      </c>
      <c r="CE488" s="2">
        <v>14388.65</v>
      </c>
      <c r="CF488" s="2">
        <v>14814.49</v>
      </c>
      <c r="CG488" s="2">
        <v>17615.34</v>
      </c>
      <c r="CH488" s="4">
        <v>45327.530312499999</v>
      </c>
      <c r="CI488" s="4">
        <v>73415</v>
      </c>
    </row>
    <row r="489" spans="1:87" x14ac:dyDescent="0.35">
      <c r="A489" s="5">
        <v>559</v>
      </c>
      <c r="B489" s="3" t="s">
        <v>972</v>
      </c>
      <c r="C489" s="3" t="s">
        <v>1001</v>
      </c>
      <c r="D489" s="2" t="s">
        <v>1002</v>
      </c>
      <c r="E489" s="2">
        <v>9166</v>
      </c>
      <c r="F489" s="2">
        <v>9304</v>
      </c>
      <c r="G489" s="2">
        <v>9580</v>
      </c>
      <c r="H489" s="2">
        <v>11102</v>
      </c>
      <c r="I489" s="2">
        <v>1.0822000000000001</v>
      </c>
      <c r="J489" s="2">
        <v>9919</v>
      </c>
      <c r="K489" s="2">
        <v>10069</v>
      </c>
      <c r="L489" s="2">
        <v>10367</v>
      </c>
      <c r="M489" s="2">
        <v>12015</v>
      </c>
      <c r="N489" s="2">
        <v>1.1040000000000001</v>
      </c>
      <c r="O489" s="2">
        <v>1.026</v>
      </c>
      <c r="P489" s="2">
        <v>10951</v>
      </c>
      <c r="Q489" s="2">
        <v>12327</v>
      </c>
      <c r="R489" s="2">
        <v>0</v>
      </c>
      <c r="S489" s="2">
        <v>0</v>
      </c>
      <c r="T489" s="2">
        <v>846.61</v>
      </c>
      <c r="U489" s="2">
        <v>9103.25</v>
      </c>
      <c r="V489" s="2">
        <v>9949.86</v>
      </c>
      <c r="W489" s="2">
        <v>0</v>
      </c>
      <c r="X489" s="2">
        <v>0</v>
      </c>
      <c r="Y489" s="2">
        <v>846.61</v>
      </c>
      <c r="Z489" s="2">
        <v>9103.25</v>
      </c>
      <c r="AA489" s="2">
        <v>9949.86</v>
      </c>
      <c r="AB489" s="2">
        <v>0</v>
      </c>
      <c r="AC489" s="2">
        <v>0</v>
      </c>
      <c r="AD489" s="2">
        <v>8776806</v>
      </c>
      <c r="AE489" s="2">
        <v>112215763</v>
      </c>
      <c r="AF489" s="2">
        <v>120992569</v>
      </c>
      <c r="AG489" s="2">
        <v>0.71279999999999999</v>
      </c>
      <c r="AH489" s="2">
        <v>0.2</v>
      </c>
      <c r="AI489" s="2">
        <v>0</v>
      </c>
      <c r="AJ489" s="2">
        <v>0</v>
      </c>
      <c r="AK489" s="2">
        <v>1251221</v>
      </c>
      <c r="AL489" s="2">
        <v>15997479</v>
      </c>
      <c r="AM489" s="2">
        <v>17248700</v>
      </c>
      <c r="AN489" s="2">
        <v>0.71279999999999999</v>
      </c>
      <c r="AO489" s="2">
        <v>0.1628</v>
      </c>
      <c r="AP489" s="2">
        <v>0.65</v>
      </c>
      <c r="AQ489" s="2">
        <v>0</v>
      </c>
      <c r="AR489" s="2">
        <v>0</v>
      </c>
      <c r="AS489" s="2">
        <v>928762</v>
      </c>
      <c r="AT489" s="2">
        <v>11874672</v>
      </c>
      <c r="AU489" s="2">
        <v>12803434</v>
      </c>
      <c r="AV489" s="2">
        <v>151044703</v>
      </c>
      <c r="AW489" s="2">
        <v>0</v>
      </c>
      <c r="AX489" s="2">
        <v>203227</v>
      </c>
      <c r="AY489" s="2">
        <v>711623</v>
      </c>
      <c r="AZ489" s="2">
        <v>770118</v>
      </c>
      <c r="BA489" s="2">
        <v>0</v>
      </c>
      <c r="BB489" s="2">
        <v>0</v>
      </c>
      <c r="BC489" s="2">
        <v>0</v>
      </c>
      <c r="BD489" s="2">
        <v>2813</v>
      </c>
      <c r="BE489" s="2">
        <v>3044</v>
      </c>
      <c r="BF489" s="2">
        <v>0</v>
      </c>
      <c r="BG489" s="2">
        <v>0</v>
      </c>
      <c r="BH489" s="2">
        <v>973345</v>
      </c>
      <c r="BI489" s="2">
        <v>152018048</v>
      </c>
      <c r="BJ489" s="2">
        <v>0</v>
      </c>
      <c r="BK489" s="2">
        <v>152018048</v>
      </c>
      <c r="BL489" s="2">
        <v>37947768</v>
      </c>
      <c r="BM489" s="2">
        <v>114070280</v>
      </c>
      <c r="BN489" s="2">
        <v>39681684</v>
      </c>
      <c r="BO489" s="2">
        <v>74388596</v>
      </c>
      <c r="BP489" s="2">
        <v>6115.84</v>
      </c>
      <c r="BQ489" s="2">
        <v>9949.86</v>
      </c>
      <c r="BR489" s="2">
        <v>60851752</v>
      </c>
      <c r="BS489" s="2">
        <v>0</v>
      </c>
      <c r="BT489" s="2">
        <v>0</v>
      </c>
      <c r="BU489" s="2">
        <v>37947768</v>
      </c>
      <c r="BV489" s="2">
        <v>39681684</v>
      </c>
      <c r="BW489" s="2">
        <v>0</v>
      </c>
      <c r="BX489" s="2">
        <v>7190590</v>
      </c>
      <c r="BY489" s="2">
        <v>7190590</v>
      </c>
      <c r="BZ489" s="2">
        <v>0</v>
      </c>
      <c r="CA489" s="2">
        <v>74388596</v>
      </c>
      <c r="CB489" s="2" t="b">
        <v>0</v>
      </c>
      <c r="CC489" s="2">
        <v>0</v>
      </c>
      <c r="CD489" s="2">
        <v>13671.01</v>
      </c>
      <c r="CE489" s="2">
        <v>12569.94</v>
      </c>
      <c r="CF489" s="2">
        <v>12941.96</v>
      </c>
      <c r="CG489" s="2">
        <v>15388.78</v>
      </c>
      <c r="CH489" s="4">
        <v>45327.530312499999</v>
      </c>
      <c r="CI489" s="4">
        <v>73415</v>
      </c>
    </row>
    <row r="490" spans="1:87" x14ac:dyDescent="0.35">
      <c r="A490" s="5">
        <v>560</v>
      </c>
      <c r="B490" s="3" t="s">
        <v>972</v>
      </c>
      <c r="C490" s="3" t="s">
        <v>1003</v>
      </c>
      <c r="D490" s="2" t="s">
        <v>1004</v>
      </c>
      <c r="E490" s="2">
        <v>9166</v>
      </c>
      <c r="F490" s="2">
        <v>9304</v>
      </c>
      <c r="G490" s="2">
        <v>9580</v>
      </c>
      <c r="H490" s="2">
        <v>11102</v>
      </c>
      <c r="I490" s="2">
        <v>1.0822000000000001</v>
      </c>
      <c r="J490" s="2">
        <v>9919</v>
      </c>
      <c r="K490" s="2">
        <v>10069</v>
      </c>
      <c r="L490" s="2">
        <v>10367</v>
      </c>
      <c r="M490" s="2">
        <v>12015</v>
      </c>
      <c r="N490" s="2">
        <v>1.1040000000000001</v>
      </c>
      <c r="O490" s="2">
        <v>1.026</v>
      </c>
      <c r="P490" s="2">
        <v>10951</v>
      </c>
      <c r="Q490" s="2">
        <v>12327</v>
      </c>
      <c r="R490" s="2">
        <v>10879.98</v>
      </c>
      <c r="S490" s="2">
        <v>8300.17</v>
      </c>
      <c r="T490" s="2">
        <v>6082.08</v>
      </c>
      <c r="U490" s="2">
        <v>12478.04</v>
      </c>
      <c r="V490" s="2">
        <v>37740.269999999997</v>
      </c>
      <c r="W490" s="2">
        <v>10879.98</v>
      </c>
      <c r="X490" s="2">
        <v>8300.17</v>
      </c>
      <c r="Y490" s="2">
        <v>6082.08</v>
      </c>
      <c r="Z490" s="2">
        <v>12478.04</v>
      </c>
      <c r="AA490" s="2">
        <v>37740.269999999997</v>
      </c>
      <c r="AB490" s="2">
        <v>119146661</v>
      </c>
      <c r="AC490" s="2">
        <v>83574412</v>
      </c>
      <c r="AD490" s="2">
        <v>63052923</v>
      </c>
      <c r="AE490" s="2">
        <v>153816799</v>
      </c>
      <c r="AF490" s="2">
        <v>419590795</v>
      </c>
      <c r="AG490" s="2">
        <v>0.75119999999999998</v>
      </c>
      <c r="AH490" s="2">
        <v>0.2</v>
      </c>
      <c r="AI490" s="2">
        <v>17900594</v>
      </c>
      <c r="AJ490" s="2">
        <v>12556220</v>
      </c>
      <c r="AK490" s="2">
        <v>9473071</v>
      </c>
      <c r="AL490" s="2">
        <v>23109436</v>
      </c>
      <c r="AM490" s="2">
        <v>63039321</v>
      </c>
      <c r="AN490" s="2">
        <v>0.75119999999999998</v>
      </c>
      <c r="AO490" s="2">
        <v>0.20119999999999999</v>
      </c>
      <c r="AP490" s="2">
        <v>0.65</v>
      </c>
      <c r="AQ490" s="2">
        <v>15582000</v>
      </c>
      <c r="AR490" s="2">
        <v>10929862</v>
      </c>
      <c r="AS490" s="2">
        <v>8246061</v>
      </c>
      <c r="AT490" s="2">
        <v>20116161</v>
      </c>
      <c r="AU490" s="2">
        <v>54874084</v>
      </c>
      <c r="AV490" s="2">
        <v>537504200</v>
      </c>
      <c r="AW490" s="2">
        <v>0</v>
      </c>
      <c r="AX490" s="2">
        <v>2547471</v>
      </c>
      <c r="AY490" s="2">
        <v>1941663</v>
      </c>
      <c r="AZ490" s="2">
        <v>2101268</v>
      </c>
      <c r="BA490" s="2">
        <v>0</v>
      </c>
      <c r="BB490" s="2">
        <v>0</v>
      </c>
      <c r="BC490" s="2">
        <v>0</v>
      </c>
      <c r="BD490" s="2">
        <v>2813</v>
      </c>
      <c r="BE490" s="2">
        <v>3044</v>
      </c>
      <c r="BF490" s="2">
        <v>859.19</v>
      </c>
      <c r="BG490" s="2">
        <v>2615374</v>
      </c>
      <c r="BH490" s="2">
        <v>7264113</v>
      </c>
      <c r="BI490" s="2">
        <v>544768313</v>
      </c>
      <c r="BJ490" s="2">
        <v>0</v>
      </c>
      <c r="BK490" s="2">
        <v>544768313</v>
      </c>
      <c r="BL490" s="2">
        <v>101309774</v>
      </c>
      <c r="BM490" s="2">
        <v>443458539</v>
      </c>
      <c r="BN490" s="2">
        <v>129893716</v>
      </c>
      <c r="BO490" s="2">
        <v>313564823</v>
      </c>
      <c r="BP490" s="2">
        <v>5277.98</v>
      </c>
      <c r="BQ490" s="2">
        <v>37740.269999999997</v>
      </c>
      <c r="BR490" s="2">
        <v>199192390</v>
      </c>
      <c r="BS490" s="2">
        <v>0</v>
      </c>
      <c r="BT490" s="2">
        <v>0</v>
      </c>
      <c r="BU490" s="2">
        <v>101309774</v>
      </c>
      <c r="BV490" s="2">
        <v>129893716</v>
      </c>
      <c r="BW490" s="2">
        <v>0</v>
      </c>
      <c r="BX490" s="2">
        <v>39204308</v>
      </c>
      <c r="BY490" s="2">
        <v>39204308</v>
      </c>
      <c r="BZ490" s="2">
        <v>0</v>
      </c>
      <c r="CA490" s="2">
        <v>313564823</v>
      </c>
      <c r="CB490" s="2" t="b">
        <v>0</v>
      </c>
      <c r="CC490" s="2">
        <v>0</v>
      </c>
      <c r="CD490" s="2">
        <v>14028.45</v>
      </c>
      <c r="CE490" s="2">
        <v>12898.59</v>
      </c>
      <c r="CF490" s="2">
        <v>13280.33</v>
      </c>
      <c r="CG490" s="2">
        <v>15791.13</v>
      </c>
      <c r="CH490" s="4">
        <v>45327.530358796299</v>
      </c>
      <c r="CI490" s="4">
        <v>73415</v>
      </c>
    </row>
    <row r="491" spans="1:87" x14ac:dyDescent="0.35">
      <c r="A491" s="5">
        <v>561</v>
      </c>
      <c r="B491" s="3" t="s">
        <v>972</v>
      </c>
      <c r="C491" s="3" t="s">
        <v>1005</v>
      </c>
      <c r="D491" s="2" t="s">
        <v>1006</v>
      </c>
      <c r="E491" s="2">
        <v>9166</v>
      </c>
      <c r="F491" s="2">
        <v>9304</v>
      </c>
      <c r="G491" s="2">
        <v>9580</v>
      </c>
      <c r="H491" s="2">
        <v>11102</v>
      </c>
      <c r="I491" s="2">
        <v>1.0822000000000001</v>
      </c>
      <c r="J491" s="2">
        <v>9919</v>
      </c>
      <c r="K491" s="2">
        <v>10069</v>
      </c>
      <c r="L491" s="2">
        <v>10367</v>
      </c>
      <c r="M491" s="2">
        <v>12015</v>
      </c>
      <c r="N491" s="2">
        <v>1.1040000000000001</v>
      </c>
      <c r="O491" s="2">
        <v>1.026</v>
      </c>
      <c r="P491" s="2">
        <v>10951</v>
      </c>
      <c r="Q491" s="2">
        <v>12327</v>
      </c>
      <c r="R491" s="2">
        <v>2036.16</v>
      </c>
      <c r="S491" s="2">
        <v>1408</v>
      </c>
      <c r="T491" s="2">
        <v>889.81</v>
      </c>
      <c r="U491" s="2">
        <v>0</v>
      </c>
      <c r="V491" s="2">
        <v>4333.97</v>
      </c>
      <c r="W491" s="2">
        <v>2036.16</v>
      </c>
      <c r="X491" s="2">
        <v>1408</v>
      </c>
      <c r="Y491" s="2">
        <v>889.81</v>
      </c>
      <c r="Z491" s="2">
        <v>0</v>
      </c>
      <c r="AA491" s="2">
        <v>4333.97</v>
      </c>
      <c r="AB491" s="2">
        <v>22297988</v>
      </c>
      <c r="AC491" s="2">
        <v>14177152</v>
      </c>
      <c r="AD491" s="2">
        <v>9224660</v>
      </c>
      <c r="AE491" s="2">
        <v>0</v>
      </c>
      <c r="AF491" s="2">
        <v>45699800</v>
      </c>
      <c r="AG491" s="2">
        <v>0.73299999999999998</v>
      </c>
      <c r="AH491" s="2">
        <v>0.2</v>
      </c>
      <c r="AI491" s="2">
        <v>3268885</v>
      </c>
      <c r="AJ491" s="2">
        <v>2078370</v>
      </c>
      <c r="AK491" s="2">
        <v>1352335</v>
      </c>
      <c r="AL491" s="2">
        <v>0</v>
      </c>
      <c r="AM491" s="2">
        <v>6699590</v>
      </c>
      <c r="AN491" s="2">
        <v>0.73299999999999998</v>
      </c>
      <c r="AO491" s="2">
        <v>0.183</v>
      </c>
      <c r="AP491" s="2">
        <v>0.65</v>
      </c>
      <c r="AQ491" s="2">
        <v>2652346</v>
      </c>
      <c r="AR491" s="2">
        <v>1686372</v>
      </c>
      <c r="AS491" s="2">
        <v>1097273</v>
      </c>
      <c r="AT491" s="2">
        <v>0</v>
      </c>
      <c r="AU491" s="2">
        <v>5435991</v>
      </c>
      <c r="AV491" s="2">
        <v>57835381</v>
      </c>
      <c r="AW491" s="2">
        <v>0</v>
      </c>
      <c r="AX491" s="2">
        <v>61594</v>
      </c>
      <c r="AY491" s="2">
        <v>76584</v>
      </c>
      <c r="AZ491" s="2">
        <v>82879</v>
      </c>
      <c r="BA491" s="2">
        <v>0</v>
      </c>
      <c r="BB491" s="2">
        <v>0</v>
      </c>
      <c r="BC491" s="2">
        <v>0</v>
      </c>
      <c r="BD491" s="2">
        <v>2813</v>
      </c>
      <c r="BE491" s="2">
        <v>3044</v>
      </c>
      <c r="BF491" s="2">
        <v>177.67</v>
      </c>
      <c r="BG491" s="2">
        <v>540827</v>
      </c>
      <c r="BH491" s="2">
        <v>685300</v>
      </c>
      <c r="BI491" s="2">
        <v>58520681</v>
      </c>
      <c r="BJ491" s="2">
        <v>0</v>
      </c>
      <c r="BK491" s="2">
        <v>58520681</v>
      </c>
      <c r="BL491" s="2">
        <v>7740366</v>
      </c>
      <c r="BM491" s="2">
        <v>50780315</v>
      </c>
      <c r="BN491" s="2">
        <v>14325779</v>
      </c>
      <c r="BO491" s="2">
        <v>36454536</v>
      </c>
      <c r="BP491" s="2">
        <v>5068.93</v>
      </c>
      <c r="BQ491" s="2">
        <v>4333.97</v>
      </c>
      <c r="BR491" s="2">
        <v>21968591</v>
      </c>
      <c r="BS491" s="2">
        <v>0</v>
      </c>
      <c r="BT491" s="2">
        <v>0</v>
      </c>
      <c r="BU491" s="2">
        <v>7740366</v>
      </c>
      <c r="BV491" s="2">
        <v>14325779</v>
      </c>
      <c r="BW491" s="2">
        <v>0</v>
      </c>
      <c r="BX491" s="2">
        <v>2083658</v>
      </c>
      <c r="BY491" s="2">
        <v>2083658</v>
      </c>
      <c r="BZ491" s="2">
        <v>0</v>
      </c>
      <c r="CA491" s="2">
        <v>36454536</v>
      </c>
      <c r="CB491" s="2" t="b">
        <v>0</v>
      </c>
      <c r="CC491" s="2">
        <v>0</v>
      </c>
      <c r="CD491" s="2">
        <v>13859.04</v>
      </c>
      <c r="CE491" s="2">
        <v>12742.82</v>
      </c>
      <c r="CF491" s="2">
        <v>13119.96</v>
      </c>
      <c r="CG491" s="2">
        <v>15600.43</v>
      </c>
      <c r="CH491" s="4">
        <v>45327.530370370368</v>
      </c>
      <c r="CI491" s="4">
        <v>73415</v>
      </c>
    </row>
    <row r="492" spans="1:87" x14ac:dyDescent="0.35">
      <c r="A492" s="5">
        <v>562</v>
      </c>
      <c r="B492" s="3" t="s">
        <v>972</v>
      </c>
      <c r="C492" s="3" t="s">
        <v>1007</v>
      </c>
      <c r="D492" s="2" t="s">
        <v>1008</v>
      </c>
      <c r="E492" s="2">
        <v>9166</v>
      </c>
      <c r="F492" s="2">
        <v>9304</v>
      </c>
      <c r="G492" s="2">
        <v>9580</v>
      </c>
      <c r="H492" s="2">
        <v>11102</v>
      </c>
      <c r="I492" s="2">
        <v>1.0822000000000001</v>
      </c>
      <c r="J492" s="2">
        <v>9919</v>
      </c>
      <c r="K492" s="2">
        <v>10069</v>
      </c>
      <c r="L492" s="2">
        <v>10367</v>
      </c>
      <c r="M492" s="2">
        <v>12015</v>
      </c>
      <c r="N492" s="2">
        <v>1.1040000000000001</v>
      </c>
      <c r="O492" s="2">
        <v>1.026</v>
      </c>
      <c r="P492" s="2">
        <v>10951</v>
      </c>
      <c r="Q492" s="2">
        <v>12327</v>
      </c>
      <c r="R492" s="2">
        <v>2851.02</v>
      </c>
      <c r="S492" s="2">
        <v>2288.8000000000002</v>
      </c>
      <c r="T492" s="2">
        <v>1526.11</v>
      </c>
      <c r="U492" s="2">
        <v>2915.57</v>
      </c>
      <c r="V492" s="2">
        <v>9581.5</v>
      </c>
      <c r="W492" s="2">
        <v>2851.02</v>
      </c>
      <c r="X492" s="2">
        <v>2288.8000000000002</v>
      </c>
      <c r="Y492" s="2">
        <v>1526.11</v>
      </c>
      <c r="Z492" s="2">
        <v>2915.57</v>
      </c>
      <c r="AA492" s="2">
        <v>9581.5</v>
      </c>
      <c r="AB492" s="2">
        <v>31221520</v>
      </c>
      <c r="AC492" s="2">
        <v>23045927</v>
      </c>
      <c r="AD492" s="2">
        <v>15821182</v>
      </c>
      <c r="AE492" s="2">
        <v>35940231</v>
      </c>
      <c r="AF492" s="2">
        <v>106028860</v>
      </c>
      <c r="AG492" s="2">
        <v>0.88449999999999995</v>
      </c>
      <c r="AH492" s="2">
        <v>0.2</v>
      </c>
      <c r="AI492" s="2">
        <v>5523087</v>
      </c>
      <c r="AJ492" s="2">
        <v>4076825</v>
      </c>
      <c r="AK492" s="2">
        <v>2798767</v>
      </c>
      <c r="AL492" s="2">
        <v>6357827</v>
      </c>
      <c r="AM492" s="2">
        <v>18756506</v>
      </c>
      <c r="AN492" s="2">
        <v>0.88449999999999995</v>
      </c>
      <c r="AO492" s="2">
        <v>0.33450000000000002</v>
      </c>
      <c r="AP492" s="2">
        <v>0.65</v>
      </c>
      <c r="AQ492" s="2">
        <v>6788339</v>
      </c>
      <c r="AR492" s="2">
        <v>5010761</v>
      </c>
      <c r="AS492" s="2">
        <v>3439921</v>
      </c>
      <c r="AT492" s="2">
        <v>7814305</v>
      </c>
      <c r="AU492" s="2">
        <v>23053326</v>
      </c>
      <c r="AV492" s="2">
        <v>147838692</v>
      </c>
      <c r="AW492" s="2">
        <v>0</v>
      </c>
      <c r="AX492" s="2">
        <v>247747</v>
      </c>
      <c r="AY492" s="2">
        <v>226682</v>
      </c>
      <c r="AZ492" s="2">
        <v>245315</v>
      </c>
      <c r="BA492" s="2">
        <v>0</v>
      </c>
      <c r="BB492" s="2">
        <v>0</v>
      </c>
      <c r="BC492" s="2">
        <v>0</v>
      </c>
      <c r="BD492" s="2">
        <v>2813</v>
      </c>
      <c r="BE492" s="2">
        <v>3044</v>
      </c>
      <c r="BF492" s="2">
        <v>168.73</v>
      </c>
      <c r="BG492" s="2">
        <v>513614</v>
      </c>
      <c r="BH492" s="2">
        <v>1006676</v>
      </c>
      <c r="BI492" s="2">
        <v>148845368</v>
      </c>
      <c r="BJ492" s="2">
        <v>0</v>
      </c>
      <c r="BK492" s="2">
        <v>148845368</v>
      </c>
      <c r="BL492" s="2">
        <v>12677636</v>
      </c>
      <c r="BM492" s="2">
        <v>136167732</v>
      </c>
      <c r="BN492" s="2">
        <v>32989191</v>
      </c>
      <c r="BO492" s="2">
        <v>103178541</v>
      </c>
      <c r="BP492" s="2">
        <v>5279.86</v>
      </c>
      <c r="BQ492" s="2">
        <v>9581.5</v>
      </c>
      <c r="BR492" s="2">
        <v>50588979</v>
      </c>
      <c r="BS492" s="2">
        <v>0</v>
      </c>
      <c r="BT492" s="2">
        <v>0</v>
      </c>
      <c r="BU492" s="2">
        <v>12677636</v>
      </c>
      <c r="BV492" s="2">
        <v>32989191</v>
      </c>
      <c r="BW492" s="2">
        <v>4922152</v>
      </c>
      <c r="BX492" s="2">
        <v>6253427</v>
      </c>
      <c r="BY492" s="2">
        <v>11175579</v>
      </c>
      <c r="BZ492" s="2">
        <v>0</v>
      </c>
      <c r="CA492" s="2">
        <v>103178541</v>
      </c>
      <c r="CB492" s="2" t="b">
        <v>0</v>
      </c>
      <c r="CC492" s="2">
        <v>0</v>
      </c>
      <c r="CD492" s="2">
        <v>15269.25</v>
      </c>
      <c r="CE492" s="2">
        <v>14039.46</v>
      </c>
      <c r="CF492" s="2">
        <v>14454.97</v>
      </c>
      <c r="CG492" s="2">
        <v>17187.84</v>
      </c>
      <c r="CH492" s="4">
        <v>45327.530393518522</v>
      </c>
      <c r="CI492" s="4">
        <v>73415</v>
      </c>
    </row>
    <row r="493" spans="1:87" x14ac:dyDescent="0.35">
      <c r="A493" s="5">
        <v>563</v>
      </c>
      <c r="B493" s="3" t="s">
        <v>972</v>
      </c>
      <c r="C493" s="3" t="s">
        <v>1009</v>
      </c>
      <c r="D493" s="2" t="s">
        <v>1010</v>
      </c>
      <c r="E493" s="2">
        <v>9166</v>
      </c>
      <c r="F493" s="2">
        <v>9304</v>
      </c>
      <c r="G493" s="2">
        <v>9580</v>
      </c>
      <c r="H493" s="2">
        <v>11102</v>
      </c>
      <c r="I493" s="2">
        <v>1.0822000000000001</v>
      </c>
      <c r="J493" s="2">
        <v>9919</v>
      </c>
      <c r="K493" s="2">
        <v>10069</v>
      </c>
      <c r="L493" s="2">
        <v>10367</v>
      </c>
      <c r="M493" s="2">
        <v>12015</v>
      </c>
      <c r="N493" s="2">
        <v>1.1040000000000001</v>
      </c>
      <c r="O493" s="2">
        <v>1.026</v>
      </c>
      <c r="P493" s="2">
        <v>10951</v>
      </c>
      <c r="Q493" s="2">
        <v>12327</v>
      </c>
      <c r="R493" s="2">
        <v>4747.97</v>
      </c>
      <c r="S493" s="2">
        <v>3702.38</v>
      </c>
      <c r="T493" s="2">
        <v>2460.6</v>
      </c>
      <c r="U493" s="2">
        <v>4794.12</v>
      </c>
      <c r="V493" s="2">
        <v>15705.07</v>
      </c>
      <c r="W493" s="2">
        <v>4747.97</v>
      </c>
      <c r="X493" s="2">
        <v>3702.38</v>
      </c>
      <c r="Y493" s="2">
        <v>2460.6</v>
      </c>
      <c r="Z493" s="2">
        <v>4794.12</v>
      </c>
      <c r="AA493" s="2">
        <v>15705.07</v>
      </c>
      <c r="AB493" s="2">
        <v>51995019</v>
      </c>
      <c r="AC493" s="2">
        <v>37279264</v>
      </c>
      <c r="AD493" s="2">
        <v>25509040</v>
      </c>
      <c r="AE493" s="2">
        <v>59097117</v>
      </c>
      <c r="AF493" s="2">
        <v>173880440</v>
      </c>
      <c r="AG493" s="2">
        <v>0.93020000000000003</v>
      </c>
      <c r="AH493" s="2">
        <v>0.2</v>
      </c>
      <c r="AI493" s="2">
        <v>9673153</v>
      </c>
      <c r="AJ493" s="2">
        <v>6935434</v>
      </c>
      <c r="AK493" s="2">
        <v>4745702</v>
      </c>
      <c r="AL493" s="2">
        <v>10994428</v>
      </c>
      <c r="AM493" s="2">
        <v>32348717</v>
      </c>
      <c r="AN493" s="2">
        <v>0.93020000000000003</v>
      </c>
      <c r="AO493" s="2">
        <v>0.38019999999999998</v>
      </c>
      <c r="AP493" s="2">
        <v>0.65</v>
      </c>
      <c r="AQ493" s="2">
        <v>12849529</v>
      </c>
      <c r="AR493" s="2">
        <v>9212825</v>
      </c>
      <c r="AS493" s="2">
        <v>6304049</v>
      </c>
      <c r="AT493" s="2">
        <v>14604671</v>
      </c>
      <c r="AU493" s="2">
        <v>42971074</v>
      </c>
      <c r="AV493" s="2">
        <v>249200231</v>
      </c>
      <c r="AW493" s="2">
        <v>0</v>
      </c>
      <c r="AX493" s="2">
        <v>0</v>
      </c>
      <c r="AY493" s="2">
        <v>3023883</v>
      </c>
      <c r="AZ493" s="2">
        <v>3272446</v>
      </c>
      <c r="BA493" s="2">
        <v>0</v>
      </c>
      <c r="BB493" s="2">
        <v>0</v>
      </c>
      <c r="BC493" s="2">
        <v>0</v>
      </c>
      <c r="BD493" s="2">
        <v>2813</v>
      </c>
      <c r="BE493" s="2">
        <v>3044</v>
      </c>
      <c r="BF493" s="2">
        <v>308.04000000000002</v>
      </c>
      <c r="BG493" s="2">
        <v>937674</v>
      </c>
      <c r="BH493" s="2">
        <v>4210120</v>
      </c>
      <c r="BI493" s="2">
        <v>253410351</v>
      </c>
      <c r="BJ493" s="2">
        <v>0</v>
      </c>
      <c r="BK493" s="2">
        <v>253410351</v>
      </c>
      <c r="BL493" s="2">
        <v>33272256</v>
      </c>
      <c r="BM493" s="2">
        <v>220138095</v>
      </c>
      <c r="BN493" s="2">
        <v>54295231</v>
      </c>
      <c r="BO493" s="2">
        <v>165842864</v>
      </c>
      <c r="BP493" s="2">
        <v>5301.58</v>
      </c>
      <c r="BQ493" s="2">
        <v>15705.07</v>
      </c>
      <c r="BR493" s="2">
        <v>83261685</v>
      </c>
      <c r="BS493" s="2">
        <v>0</v>
      </c>
      <c r="BT493" s="2">
        <v>0</v>
      </c>
      <c r="BU493" s="2">
        <v>33272256</v>
      </c>
      <c r="BV493" s="2">
        <v>54295231</v>
      </c>
      <c r="BW493" s="2">
        <v>0</v>
      </c>
      <c r="BX493" s="2">
        <v>21673914</v>
      </c>
      <c r="BY493" s="2">
        <v>21673914</v>
      </c>
      <c r="BZ493" s="2">
        <v>0</v>
      </c>
      <c r="CA493" s="2">
        <v>165842864</v>
      </c>
      <c r="CB493" s="2" t="b">
        <v>0</v>
      </c>
      <c r="CC493" s="2">
        <v>0</v>
      </c>
      <c r="CD493" s="2">
        <v>15694.64</v>
      </c>
      <c r="CE493" s="2">
        <v>14430.59</v>
      </c>
      <c r="CF493" s="2">
        <v>14857.67</v>
      </c>
      <c r="CG493" s="2">
        <v>17666.689999999999</v>
      </c>
      <c r="CH493" s="4">
        <v>45327.529965277776</v>
      </c>
      <c r="CI493" s="4">
        <v>73415</v>
      </c>
    </row>
    <row r="494" spans="1:87" x14ac:dyDescent="0.35">
      <c r="A494" s="5">
        <v>564</v>
      </c>
      <c r="B494" s="3" t="s">
        <v>972</v>
      </c>
      <c r="C494" s="3" t="s">
        <v>1011</v>
      </c>
      <c r="D494" s="2" t="s">
        <v>1012</v>
      </c>
      <c r="E494" s="2">
        <v>9166</v>
      </c>
      <c r="F494" s="2">
        <v>9304</v>
      </c>
      <c r="G494" s="2">
        <v>9580</v>
      </c>
      <c r="H494" s="2">
        <v>11102</v>
      </c>
      <c r="I494" s="2">
        <v>1.0822000000000001</v>
      </c>
      <c r="J494" s="2">
        <v>9919</v>
      </c>
      <c r="K494" s="2">
        <v>10069</v>
      </c>
      <c r="L494" s="2">
        <v>10367</v>
      </c>
      <c r="M494" s="2">
        <v>12015</v>
      </c>
      <c r="N494" s="2">
        <v>1.1040000000000001</v>
      </c>
      <c r="O494" s="2">
        <v>1.026</v>
      </c>
      <c r="P494" s="2">
        <v>10951</v>
      </c>
      <c r="Q494" s="2">
        <v>12327</v>
      </c>
      <c r="R494" s="2">
        <v>5744.46</v>
      </c>
      <c r="S494" s="2">
        <v>4429.51</v>
      </c>
      <c r="T494" s="2">
        <v>3088.68</v>
      </c>
      <c r="U494" s="2">
        <v>6333.31</v>
      </c>
      <c r="V494" s="2">
        <v>19595.96</v>
      </c>
      <c r="W494" s="2">
        <v>5744.46</v>
      </c>
      <c r="X494" s="2">
        <v>4429.51</v>
      </c>
      <c r="Y494" s="2">
        <v>3088.68</v>
      </c>
      <c r="Z494" s="2">
        <v>6333.31</v>
      </c>
      <c r="AA494" s="2">
        <v>19595.96</v>
      </c>
      <c r="AB494" s="2">
        <v>62907581</v>
      </c>
      <c r="AC494" s="2">
        <v>44600736</v>
      </c>
      <c r="AD494" s="2">
        <v>32020346</v>
      </c>
      <c r="AE494" s="2">
        <v>78070712</v>
      </c>
      <c r="AF494" s="2">
        <v>217599375</v>
      </c>
      <c r="AG494" s="2">
        <v>0.70109999999999995</v>
      </c>
      <c r="AH494" s="2">
        <v>0.2</v>
      </c>
      <c r="AI494" s="2">
        <v>8820901</v>
      </c>
      <c r="AJ494" s="2">
        <v>6253915</v>
      </c>
      <c r="AK494" s="2">
        <v>4489893</v>
      </c>
      <c r="AL494" s="2">
        <v>10947075</v>
      </c>
      <c r="AM494" s="2">
        <v>30511784</v>
      </c>
      <c r="AN494" s="2">
        <v>0.70109999999999995</v>
      </c>
      <c r="AO494" s="2">
        <v>0.15110000000000001</v>
      </c>
      <c r="AP494" s="2">
        <v>0.65</v>
      </c>
      <c r="AQ494" s="2">
        <v>6178468</v>
      </c>
      <c r="AR494" s="2">
        <v>4380461</v>
      </c>
      <c r="AS494" s="2">
        <v>3144878</v>
      </c>
      <c r="AT494" s="2">
        <v>7667715</v>
      </c>
      <c r="AU494" s="2">
        <v>21371522</v>
      </c>
      <c r="AV494" s="2">
        <v>269482681</v>
      </c>
      <c r="AW494" s="2">
        <v>0</v>
      </c>
      <c r="AX494" s="2">
        <v>0</v>
      </c>
      <c r="AY494" s="2">
        <v>2151345</v>
      </c>
      <c r="AZ494" s="2">
        <v>2328186</v>
      </c>
      <c r="BA494" s="2">
        <v>0</v>
      </c>
      <c r="BB494" s="2">
        <v>0</v>
      </c>
      <c r="BC494" s="2">
        <v>0</v>
      </c>
      <c r="BD494" s="2">
        <v>2813</v>
      </c>
      <c r="BE494" s="2">
        <v>3044</v>
      </c>
      <c r="BF494" s="2">
        <v>484.35</v>
      </c>
      <c r="BG494" s="2">
        <v>1474361</v>
      </c>
      <c r="BH494" s="2">
        <v>3802547</v>
      </c>
      <c r="BI494" s="2">
        <v>273285228</v>
      </c>
      <c r="BJ494" s="2">
        <v>0</v>
      </c>
      <c r="BK494" s="2">
        <v>273285228</v>
      </c>
      <c r="BL494" s="2">
        <v>47533391</v>
      </c>
      <c r="BM494" s="2">
        <v>225751837</v>
      </c>
      <c r="BN494" s="2">
        <v>69600192</v>
      </c>
      <c r="BO494" s="2">
        <v>156151645</v>
      </c>
      <c r="BP494" s="2">
        <v>5446.6</v>
      </c>
      <c r="BQ494" s="2">
        <v>19595.96</v>
      </c>
      <c r="BR494" s="2">
        <v>106731356</v>
      </c>
      <c r="BS494" s="2">
        <v>0</v>
      </c>
      <c r="BT494" s="2">
        <v>0</v>
      </c>
      <c r="BU494" s="2">
        <v>47533391</v>
      </c>
      <c r="BV494" s="2">
        <v>69600192</v>
      </c>
      <c r="BW494" s="2">
        <v>0</v>
      </c>
      <c r="BX494" s="2">
        <v>15970091</v>
      </c>
      <c r="BY494" s="2">
        <v>15970091</v>
      </c>
      <c r="BZ494" s="2">
        <v>0</v>
      </c>
      <c r="CA494" s="2">
        <v>156151645</v>
      </c>
      <c r="CB494" s="2" t="b">
        <v>0</v>
      </c>
      <c r="CC494" s="2">
        <v>0</v>
      </c>
      <c r="CD494" s="2">
        <v>13562.1</v>
      </c>
      <c r="CE494" s="2">
        <v>12469.8</v>
      </c>
      <c r="CF494" s="2">
        <v>12838.86</v>
      </c>
      <c r="CG494" s="2">
        <v>15266.19</v>
      </c>
      <c r="CH494" s="4">
        <v>45327.530150462961</v>
      </c>
      <c r="CI494" s="4">
        <v>73415</v>
      </c>
    </row>
    <row r="495" spans="1:87" x14ac:dyDescent="0.35">
      <c r="A495" s="5">
        <v>565</v>
      </c>
      <c r="B495" s="3" t="s">
        <v>972</v>
      </c>
      <c r="C495" s="3" t="s">
        <v>1013</v>
      </c>
      <c r="D495" s="2" t="s">
        <v>1014</v>
      </c>
      <c r="E495" s="2">
        <v>9166</v>
      </c>
      <c r="F495" s="2">
        <v>9304</v>
      </c>
      <c r="G495" s="2">
        <v>9580</v>
      </c>
      <c r="H495" s="2">
        <v>11102</v>
      </c>
      <c r="I495" s="2">
        <v>1.0822000000000001</v>
      </c>
      <c r="J495" s="2">
        <v>9919</v>
      </c>
      <c r="K495" s="2">
        <v>10069</v>
      </c>
      <c r="L495" s="2">
        <v>10367</v>
      </c>
      <c r="M495" s="2">
        <v>12015</v>
      </c>
      <c r="N495" s="2">
        <v>1.1040000000000001</v>
      </c>
      <c r="O495" s="2">
        <v>1.026</v>
      </c>
      <c r="P495" s="2">
        <v>10951</v>
      </c>
      <c r="Q495" s="2">
        <v>12327</v>
      </c>
      <c r="R495" s="2">
        <v>6972.29</v>
      </c>
      <c r="S495" s="2">
        <v>5648.72</v>
      </c>
      <c r="T495" s="2">
        <v>4030.66</v>
      </c>
      <c r="U495" s="2">
        <v>8930.89</v>
      </c>
      <c r="V495" s="2">
        <v>25582.560000000001</v>
      </c>
      <c r="W495" s="2">
        <v>6972.29</v>
      </c>
      <c r="X495" s="2">
        <v>5648.72</v>
      </c>
      <c r="Y495" s="2">
        <v>4030.66</v>
      </c>
      <c r="Z495" s="2">
        <v>8930.89</v>
      </c>
      <c r="AA495" s="2">
        <v>25582.560000000001</v>
      </c>
      <c r="AB495" s="2">
        <v>76353548</v>
      </c>
      <c r="AC495" s="2">
        <v>56876962</v>
      </c>
      <c r="AD495" s="2">
        <v>41785852</v>
      </c>
      <c r="AE495" s="2">
        <v>110091081</v>
      </c>
      <c r="AF495" s="2">
        <v>285107443</v>
      </c>
      <c r="AG495" s="2">
        <v>0.3301</v>
      </c>
      <c r="AH495" s="2">
        <v>0.2</v>
      </c>
      <c r="AI495" s="2">
        <v>5040861</v>
      </c>
      <c r="AJ495" s="2">
        <v>3755017</v>
      </c>
      <c r="AK495" s="2">
        <v>2758702</v>
      </c>
      <c r="AL495" s="2">
        <v>7268213</v>
      </c>
      <c r="AM495" s="2">
        <v>18822793</v>
      </c>
      <c r="AN495" s="2">
        <v>0.3301</v>
      </c>
      <c r="AO495" s="2">
        <v>0</v>
      </c>
      <c r="AP495" s="2">
        <v>0.65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303930236</v>
      </c>
      <c r="AW495" s="2">
        <v>0</v>
      </c>
      <c r="AX495" s="2">
        <v>0</v>
      </c>
      <c r="AY495" s="2">
        <v>419711</v>
      </c>
      <c r="AZ495" s="2">
        <v>454211</v>
      </c>
      <c r="BA495" s="2">
        <v>0</v>
      </c>
      <c r="BB495" s="2">
        <v>0</v>
      </c>
      <c r="BC495" s="2">
        <v>0</v>
      </c>
      <c r="BD495" s="2">
        <v>2813</v>
      </c>
      <c r="BE495" s="2">
        <v>3044</v>
      </c>
      <c r="BF495" s="2">
        <v>586.86</v>
      </c>
      <c r="BG495" s="2">
        <v>1786402</v>
      </c>
      <c r="BH495" s="2">
        <v>2240613</v>
      </c>
      <c r="BI495" s="2">
        <v>306170849</v>
      </c>
      <c r="BJ495" s="2">
        <v>0</v>
      </c>
      <c r="BK495" s="2">
        <v>306170849</v>
      </c>
      <c r="BL495" s="2">
        <v>92885673</v>
      </c>
      <c r="BM495" s="2">
        <v>213285176</v>
      </c>
      <c r="BN495" s="2">
        <v>89510747</v>
      </c>
      <c r="BO495" s="2">
        <v>123774429</v>
      </c>
      <c r="BP495" s="2">
        <v>5365.54</v>
      </c>
      <c r="BQ495" s="2">
        <v>25582.560000000001</v>
      </c>
      <c r="BR495" s="2">
        <v>137264249</v>
      </c>
      <c r="BS495" s="2">
        <v>0</v>
      </c>
      <c r="BT495" s="2">
        <v>0</v>
      </c>
      <c r="BU495" s="2">
        <v>92885673</v>
      </c>
      <c r="BV495" s="2">
        <v>89510747</v>
      </c>
      <c r="BW495" s="2">
        <v>0</v>
      </c>
      <c r="BX495" s="2">
        <v>13811407</v>
      </c>
      <c r="BY495" s="2">
        <v>13811407</v>
      </c>
      <c r="BZ495" s="2">
        <v>0</v>
      </c>
      <c r="CA495" s="2">
        <v>123774429</v>
      </c>
      <c r="CB495" s="2" t="b">
        <v>0</v>
      </c>
      <c r="CC495" s="2">
        <v>0</v>
      </c>
      <c r="CD495" s="2">
        <v>11673.99</v>
      </c>
      <c r="CE495" s="2">
        <v>10733.76</v>
      </c>
      <c r="CF495" s="2">
        <v>11051.43</v>
      </c>
      <c r="CG495" s="2">
        <v>13140.83</v>
      </c>
      <c r="CH495" s="4">
        <v>45327.530474537038</v>
      </c>
      <c r="CI495" s="4">
        <v>73415</v>
      </c>
    </row>
    <row r="496" spans="1:87" x14ac:dyDescent="0.35">
      <c r="A496" s="5">
        <v>566</v>
      </c>
      <c r="B496" s="3" t="s">
        <v>972</v>
      </c>
      <c r="C496" s="3" t="s">
        <v>1015</v>
      </c>
      <c r="D496" s="2" t="s">
        <v>1016</v>
      </c>
      <c r="E496" s="2">
        <v>9166</v>
      </c>
      <c r="F496" s="2">
        <v>9304</v>
      </c>
      <c r="G496" s="2">
        <v>9580</v>
      </c>
      <c r="H496" s="2">
        <v>11102</v>
      </c>
      <c r="I496" s="2">
        <v>1.0822000000000001</v>
      </c>
      <c r="J496" s="2">
        <v>9919</v>
      </c>
      <c r="K496" s="2">
        <v>10069</v>
      </c>
      <c r="L496" s="2">
        <v>10367</v>
      </c>
      <c r="M496" s="2">
        <v>12015</v>
      </c>
      <c r="N496" s="2">
        <v>1.1040000000000001</v>
      </c>
      <c r="O496" s="2">
        <v>1.026</v>
      </c>
      <c r="P496" s="2">
        <v>10951</v>
      </c>
      <c r="Q496" s="2">
        <v>12327</v>
      </c>
      <c r="R496" s="2">
        <v>5619.4</v>
      </c>
      <c r="S496" s="2">
        <v>4657.66</v>
      </c>
      <c r="T496" s="2">
        <v>3366.85</v>
      </c>
      <c r="U496" s="2">
        <v>7882.29</v>
      </c>
      <c r="V496" s="2">
        <v>21526.2</v>
      </c>
      <c r="W496" s="2">
        <v>5619.4</v>
      </c>
      <c r="X496" s="2">
        <v>4657.66</v>
      </c>
      <c r="Y496" s="2">
        <v>3366.85</v>
      </c>
      <c r="Z496" s="2">
        <v>7882.29</v>
      </c>
      <c r="AA496" s="2">
        <v>21526.2</v>
      </c>
      <c r="AB496" s="2">
        <v>61538049</v>
      </c>
      <c r="AC496" s="2">
        <v>46897979</v>
      </c>
      <c r="AD496" s="2">
        <v>34904134</v>
      </c>
      <c r="AE496" s="2">
        <v>97164989</v>
      </c>
      <c r="AF496" s="2">
        <v>240505151</v>
      </c>
      <c r="AG496" s="2">
        <v>0.4652</v>
      </c>
      <c r="AH496" s="2">
        <v>0.2</v>
      </c>
      <c r="AI496" s="2">
        <v>5725500</v>
      </c>
      <c r="AJ496" s="2">
        <v>4363388</v>
      </c>
      <c r="AK496" s="2">
        <v>3247481</v>
      </c>
      <c r="AL496" s="2">
        <v>9040231</v>
      </c>
      <c r="AM496" s="2">
        <v>22376600</v>
      </c>
      <c r="AN496" s="2">
        <v>0.4652</v>
      </c>
      <c r="AO496" s="2">
        <v>0</v>
      </c>
      <c r="AP496" s="2">
        <v>0.65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262881751</v>
      </c>
      <c r="AW496" s="2">
        <v>0</v>
      </c>
      <c r="AX496" s="2">
        <v>0</v>
      </c>
      <c r="AY496" s="2">
        <v>88659</v>
      </c>
      <c r="AZ496" s="2">
        <v>95947</v>
      </c>
      <c r="BA496" s="2">
        <v>0</v>
      </c>
      <c r="BB496" s="2">
        <v>0</v>
      </c>
      <c r="BC496" s="2">
        <v>0</v>
      </c>
      <c r="BD496" s="2">
        <v>2813</v>
      </c>
      <c r="BE496" s="2">
        <v>3044</v>
      </c>
      <c r="BF496" s="2">
        <v>569.89</v>
      </c>
      <c r="BG496" s="2">
        <v>1734745</v>
      </c>
      <c r="BH496" s="2">
        <v>1830692</v>
      </c>
      <c r="BI496" s="2">
        <v>264712443</v>
      </c>
      <c r="BJ496" s="2">
        <v>0</v>
      </c>
      <c r="BK496" s="2">
        <v>264712443</v>
      </c>
      <c r="BL496" s="2">
        <v>67801830</v>
      </c>
      <c r="BM496" s="2">
        <v>196910613</v>
      </c>
      <c r="BN496" s="2">
        <v>75860083</v>
      </c>
      <c r="BO496" s="2">
        <v>121050530</v>
      </c>
      <c r="BP496" s="2">
        <v>5404.18</v>
      </c>
      <c r="BQ496" s="2">
        <v>21526.2</v>
      </c>
      <c r="BR496" s="2">
        <v>116331460</v>
      </c>
      <c r="BS496" s="2">
        <v>0</v>
      </c>
      <c r="BT496" s="2">
        <v>0</v>
      </c>
      <c r="BU496" s="2">
        <v>67801830</v>
      </c>
      <c r="BV496" s="2">
        <v>75860083</v>
      </c>
      <c r="BW496" s="2">
        <v>0</v>
      </c>
      <c r="BX496" s="2">
        <v>10486867</v>
      </c>
      <c r="BY496" s="2">
        <v>10486867</v>
      </c>
      <c r="BZ496" s="2">
        <v>0</v>
      </c>
      <c r="CA496" s="2">
        <v>121050530</v>
      </c>
      <c r="CB496" s="2" t="b">
        <v>0</v>
      </c>
      <c r="CC496" s="2">
        <v>0</v>
      </c>
      <c r="CD496" s="2">
        <v>11969.88</v>
      </c>
      <c r="CE496" s="2">
        <v>11005.82</v>
      </c>
      <c r="CF496" s="2">
        <v>11331.55</v>
      </c>
      <c r="CG496" s="2">
        <v>13473.9</v>
      </c>
      <c r="CH496" s="4">
        <v>45327.53025462963</v>
      </c>
      <c r="CI496" s="4">
        <v>73415</v>
      </c>
    </row>
    <row r="497" spans="1:87" x14ac:dyDescent="0.35">
      <c r="A497" s="5">
        <v>567</v>
      </c>
      <c r="B497" s="3" t="s">
        <v>972</v>
      </c>
      <c r="C497" s="3" t="s">
        <v>1017</v>
      </c>
      <c r="D497" s="2" t="s">
        <v>1018</v>
      </c>
      <c r="E497" s="2">
        <v>9166</v>
      </c>
      <c r="F497" s="2">
        <v>9304</v>
      </c>
      <c r="G497" s="2">
        <v>9580</v>
      </c>
      <c r="H497" s="2">
        <v>11102</v>
      </c>
      <c r="I497" s="2">
        <v>1.0822000000000001</v>
      </c>
      <c r="J497" s="2">
        <v>9919</v>
      </c>
      <c r="K497" s="2">
        <v>10069</v>
      </c>
      <c r="L497" s="2">
        <v>10367</v>
      </c>
      <c r="M497" s="2">
        <v>12015</v>
      </c>
      <c r="N497" s="2">
        <v>1.1040000000000001</v>
      </c>
      <c r="O497" s="2">
        <v>1.026</v>
      </c>
      <c r="P497" s="2">
        <v>10951</v>
      </c>
      <c r="Q497" s="2">
        <v>12327</v>
      </c>
      <c r="R497" s="2">
        <v>5180.63</v>
      </c>
      <c r="S497" s="2">
        <v>4041.89</v>
      </c>
      <c r="T497" s="2">
        <v>2876.36</v>
      </c>
      <c r="U497" s="2">
        <v>6331.45</v>
      </c>
      <c r="V497" s="2">
        <v>18430.330000000002</v>
      </c>
      <c r="W497" s="2">
        <v>5180.63</v>
      </c>
      <c r="X497" s="2">
        <v>4041.89</v>
      </c>
      <c r="Y497" s="2">
        <v>2876.36</v>
      </c>
      <c r="Z497" s="2">
        <v>6331.45</v>
      </c>
      <c r="AA497" s="2">
        <v>18430.330000000002</v>
      </c>
      <c r="AB497" s="2">
        <v>56733079</v>
      </c>
      <c r="AC497" s="2">
        <v>40697790</v>
      </c>
      <c r="AD497" s="2">
        <v>29819224</v>
      </c>
      <c r="AE497" s="2">
        <v>78047784</v>
      </c>
      <c r="AF497" s="2">
        <v>205297877</v>
      </c>
      <c r="AG497" s="2">
        <v>0.87480000000000002</v>
      </c>
      <c r="AH497" s="2">
        <v>0.2</v>
      </c>
      <c r="AI497" s="2">
        <v>9926020</v>
      </c>
      <c r="AJ497" s="2">
        <v>7120485</v>
      </c>
      <c r="AK497" s="2">
        <v>5217171</v>
      </c>
      <c r="AL497" s="2">
        <v>13655240</v>
      </c>
      <c r="AM497" s="2">
        <v>35918916</v>
      </c>
      <c r="AN497" s="2">
        <v>0.87480000000000002</v>
      </c>
      <c r="AO497" s="2">
        <v>0.32479999999999998</v>
      </c>
      <c r="AP497" s="2">
        <v>0.65</v>
      </c>
      <c r="AQ497" s="2">
        <v>11977488</v>
      </c>
      <c r="AR497" s="2">
        <v>8592118</v>
      </c>
      <c r="AS497" s="2">
        <v>6295435</v>
      </c>
      <c r="AT497" s="2">
        <v>16477448</v>
      </c>
      <c r="AU497" s="2">
        <v>43342489</v>
      </c>
      <c r="AV497" s="2">
        <v>284559282</v>
      </c>
      <c r="AW497" s="2">
        <v>0</v>
      </c>
      <c r="AX497" s="2">
        <v>0</v>
      </c>
      <c r="AY497" s="2">
        <v>821234</v>
      </c>
      <c r="AZ497" s="2">
        <v>888739</v>
      </c>
      <c r="BA497" s="2">
        <v>0</v>
      </c>
      <c r="BB497" s="2">
        <v>0</v>
      </c>
      <c r="BC497" s="2">
        <v>0</v>
      </c>
      <c r="BD497" s="2">
        <v>2813</v>
      </c>
      <c r="BE497" s="2">
        <v>3044</v>
      </c>
      <c r="BF497" s="2">
        <v>350.66</v>
      </c>
      <c r="BG497" s="2">
        <v>1067409</v>
      </c>
      <c r="BH497" s="2">
        <v>1956148</v>
      </c>
      <c r="BI497" s="2">
        <v>286515430</v>
      </c>
      <c r="BJ497" s="2">
        <v>0</v>
      </c>
      <c r="BK497" s="2">
        <v>286515430</v>
      </c>
      <c r="BL497" s="2">
        <v>42363638</v>
      </c>
      <c r="BM497" s="2">
        <v>244151792</v>
      </c>
      <c r="BN497" s="2">
        <v>66424228</v>
      </c>
      <c r="BO497" s="2">
        <v>177727564</v>
      </c>
      <c r="BP497" s="2">
        <v>5526.83</v>
      </c>
      <c r="BQ497" s="2">
        <v>18430.330000000002</v>
      </c>
      <c r="BR497" s="2">
        <v>101861301</v>
      </c>
      <c r="BS497" s="2">
        <v>0</v>
      </c>
      <c r="BT497" s="2">
        <v>0</v>
      </c>
      <c r="BU497" s="2">
        <v>42363638</v>
      </c>
      <c r="BV497" s="2">
        <v>66424228</v>
      </c>
      <c r="BW497" s="2">
        <v>0</v>
      </c>
      <c r="BX497" s="2">
        <v>9831367</v>
      </c>
      <c r="BY497" s="2">
        <v>9831367</v>
      </c>
      <c r="BZ497" s="2">
        <v>0</v>
      </c>
      <c r="CA497" s="2">
        <v>177727564</v>
      </c>
      <c r="CB497" s="2" t="b">
        <v>0</v>
      </c>
      <c r="CC497" s="2">
        <v>0</v>
      </c>
      <c r="CD497" s="2">
        <v>15178.96</v>
      </c>
      <c r="CE497" s="2">
        <v>13956.44</v>
      </c>
      <c r="CF497" s="2">
        <v>14369.49</v>
      </c>
      <c r="CG497" s="2">
        <v>17086.21</v>
      </c>
      <c r="CH497" s="4">
        <v>45327.530497685184</v>
      </c>
      <c r="CI497" s="4">
        <v>73415</v>
      </c>
    </row>
    <row r="498" spans="1:87" x14ac:dyDescent="0.35">
      <c r="A498" s="5">
        <v>568</v>
      </c>
      <c r="B498" s="3" t="s">
        <v>1019</v>
      </c>
      <c r="C498" s="3" t="s">
        <v>1020</v>
      </c>
      <c r="D498" s="2" t="s">
        <v>1021</v>
      </c>
      <c r="E498" s="2">
        <v>9166</v>
      </c>
      <c r="F498" s="2">
        <v>9304</v>
      </c>
      <c r="G498" s="2">
        <v>9580</v>
      </c>
      <c r="H498" s="2">
        <v>11102</v>
      </c>
      <c r="I498" s="2">
        <v>1.0822000000000001</v>
      </c>
      <c r="J498" s="2">
        <v>9919</v>
      </c>
      <c r="K498" s="2">
        <v>10069</v>
      </c>
      <c r="L498" s="2">
        <v>10367</v>
      </c>
      <c r="M498" s="2">
        <v>12015</v>
      </c>
      <c r="N498" s="2">
        <v>1.1040000000000001</v>
      </c>
      <c r="O498" s="2">
        <v>1.026</v>
      </c>
      <c r="P498" s="2">
        <v>10951</v>
      </c>
      <c r="Q498" s="2">
        <v>12327</v>
      </c>
      <c r="R498" s="2">
        <v>224.72</v>
      </c>
      <c r="S498" s="2">
        <v>154.97999999999999</v>
      </c>
      <c r="T498" s="2">
        <v>116.45</v>
      </c>
      <c r="U498" s="2">
        <v>0</v>
      </c>
      <c r="V498" s="2">
        <v>496.15</v>
      </c>
      <c r="W498" s="2">
        <v>224.72</v>
      </c>
      <c r="X498" s="2">
        <v>154.97999999999999</v>
      </c>
      <c r="Y498" s="2">
        <v>116.45</v>
      </c>
      <c r="Z498" s="2">
        <v>0</v>
      </c>
      <c r="AA498" s="2">
        <v>496.15</v>
      </c>
      <c r="AB498" s="2">
        <v>2460909</v>
      </c>
      <c r="AC498" s="2">
        <v>1560494</v>
      </c>
      <c r="AD498" s="2">
        <v>1207237</v>
      </c>
      <c r="AE498" s="2">
        <v>0</v>
      </c>
      <c r="AF498" s="2">
        <v>5228640</v>
      </c>
      <c r="AG498" s="2">
        <v>0.37269999999999998</v>
      </c>
      <c r="AH498" s="2">
        <v>0.2</v>
      </c>
      <c r="AI498" s="2">
        <v>183436</v>
      </c>
      <c r="AJ498" s="2">
        <v>116319</v>
      </c>
      <c r="AK498" s="2">
        <v>89987</v>
      </c>
      <c r="AL498" s="2">
        <v>0</v>
      </c>
      <c r="AM498" s="2">
        <v>389742</v>
      </c>
      <c r="AN498" s="2">
        <v>0.37269999999999998</v>
      </c>
      <c r="AO498" s="2">
        <v>0</v>
      </c>
      <c r="AP498" s="2">
        <v>0.65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5618382</v>
      </c>
      <c r="AW498" s="2">
        <v>0</v>
      </c>
      <c r="AX498" s="2">
        <v>0</v>
      </c>
      <c r="AY498" s="2">
        <v>162657</v>
      </c>
      <c r="AZ498" s="2">
        <v>176027</v>
      </c>
      <c r="BA498" s="2">
        <v>0</v>
      </c>
      <c r="BB498" s="2">
        <v>0</v>
      </c>
      <c r="BC498" s="2">
        <v>0</v>
      </c>
      <c r="BD498" s="2">
        <v>2813</v>
      </c>
      <c r="BE498" s="2">
        <v>3044</v>
      </c>
      <c r="BF498" s="2">
        <v>2.69</v>
      </c>
      <c r="BG498" s="2">
        <v>8188</v>
      </c>
      <c r="BH498" s="2">
        <v>184215</v>
      </c>
      <c r="BI498" s="2">
        <v>5802597</v>
      </c>
      <c r="BJ498" s="2">
        <v>0</v>
      </c>
      <c r="BK498" s="2">
        <v>5802597</v>
      </c>
      <c r="BL498" s="2">
        <v>1858033</v>
      </c>
      <c r="BM498" s="2">
        <v>3944564</v>
      </c>
      <c r="BN498" s="2">
        <v>1528612</v>
      </c>
      <c r="BO498" s="2">
        <v>2415952</v>
      </c>
      <c r="BP498" s="2">
        <v>5103.8500000000004</v>
      </c>
      <c r="BQ498" s="2">
        <v>496.15</v>
      </c>
      <c r="BR498" s="2">
        <v>2532275</v>
      </c>
      <c r="BS498" s="2">
        <v>0</v>
      </c>
      <c r="BT498" s="2">
        <v>0</v>
      </c>
      <c r="BU498" s="2">
        <v>1858033</v>
      </c>
      <c r="BV498" s="2">
        <v>1528612</v>
      </c>
      <c r="BW498" s="2">
        <v>0</v>
      </c>
      <c r="BX498" s="2">
        <v>520619</v>
      </c>
      <c r="BY498" s="2">
        <v>520619</v>
      </c>
      <c r="BZ498" s="2">
        <v>0</v>
      </c>
      <c r="CA498" s="2">
        <v>2415952</v>
      </c>
      <c r="CB498" s="2" t="b">
        <v>0</v>
      </c>
      <c r="CC498" s="2">
        <v>0</v>
      </c>
      <c r="CD498" s="2">
        <v>11767.29</v>
      </c>
      <c r="CE498" s="2">
        <v>10819.54</v>
      </c>
      <c r="CF498" s="2">
        <v>11139.76</v>
      </c>
      <c r="CG498" s="2">
        <v>13245.85</v>
      </c>
      <c r="CH498" s="4">
        <v>45327.529872685183</v>
      </c>
      <c r="CI498" s="4">
        <v>73415</v>
      </c>
    </row>
    <row r="499" spans="1:87" x14ac:dyDescent="0.35">
      <c r="A499" s="5">
        <v>570</v>
      </c>
      <c r="B499" s="3" t="s">
        <v>1019</v>
      </c>
      <c r="C499" s="3" t="s">
        <v>1022</v>
      </c>
      <c r="D499" s="2" t="s">
        <v>1023</v>
      </c>
      <c r="E499" s="2">
        <v>9166</v>
      </c>
      <c r="F499" s="2">
        <v>9304</v>
      </c>
      <c r="G499" s="2">
        <v>9580</v>
      </c>
      <c r="H499" s="2">
        <v>11102</v>
      </c>
      <c r="I499" s="2">
        <v>1.0822000000000001</v>
      </c>
      <c r="J499" s="2">
        <v>9919</v>
      </c>
      <c r="K499" s="2">
        <v>10069</v>
      </c>
      <c r="L499" s="2">
        <v>10367</v>
      </c>
      <c r="M499" s="2">
        <v>12015</v>
      </c>
      <c r="N499" s="2">
        <v>1.1040000000000001</v>
      </c>
      <c r="O499" s="2">
        <v>1.026</v>
      </c>
      <c r="P499" s="2">
        <v>10951</v>
      </c>
      <c r="Q499" s="2">
        <v>12327</v>
      </c>
      <c r="R499" s="2">
        <v>16906.560000000001</v>
      </c>
      <c r="S499" s="2">
        <v>13431.66</v>
      </c>
      <c r="T499" s="2">
        <v>9302.07</v>
      </c>
      <c r="U499" s="2">
        <v>19431.169999999998</v>
      </c>
      <c r="V499" s="2">
        <v>59071.46</v>
      </c>
      <c r="W499" s="2">
        <v>16906.560000000001</v>
      </c>
      <c r="X499" s="2">
        <v>13431.66</v>
      </c>
      <c r="Y499" s="2">
        <v>9302.07</v>
      </c>
      <c r="Z499" s="2">
        <v>19431.169999999998</v>
      </c>
      <c r="AA499" s="2">
        <v>59071.46</v>
      </c>
      <c r="AB499" s="2">
        <v>185143739</v>
      </c>
      <c r="AC499" s="2">
        <v>135243385</v>
      </c>
      <c r="AD499" s="2">
        <v>96434560</v>
      </c>
      <c r="AE499" s="2">
        <v>239528033</v>
      </c>
      <c r="AF499" s="2">
        <v>656349717</v>
      </c>
      <c r="AG499" s="2">
        <v>0.51759999999999995</v>
      </c>
      <c r="AH499" s="2">
        <v>0.2</v>
      </c>
      <c r="AI499" s="2">
        <v>19166080</v>
      </c>
      <c r="AJ499" s="2">
        <v>14000395</v>
      </c>
      <c r="AK499" s="2">
        <v>9982906</v>
      </c>
      <c r="AL499" s="2">
        <v>24795942</v>
      </c>
      <c r="AM499" s="2">
        <v>67945323</v>
      </c>
      <c r="AN499" s="2">
        <v>0.51759999999999995</v>
      </c>
      <c r="AO499" s="2">
        <v>0</v>
      </c>
      <c r="AP499" s="2">
        <v>0.65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724295040</v>
      </c>
      <c r="AW499" s="2">
        <v>0</v>
      </c>
      <c r="AX499" s="2">
        <v>0</v>
      </c>
      <c r="AY499" s="2">
        <v>3158194</v>
      </c>
      <c r="AZ499" s="2">
        <v>3417798</v>
      </c>
      <c r="BA499" s="2">
        <v>0</v>
      </c>
      <c r="BB499" s="2">
        <v>0</v>
      </c>
      <c r="BC499" s="2">
        <v>0</v>
      </c>
      <c r="BD499" s="2">
        <v>2813</v>
      </c>
      <c r="BE499" s="2">
        <v>3044</v>
      </c>
      <c r="BF499" s="2">
        <v>1172.06</v>
      </c>
      <c r="BG499" s="2">
        <v>3567751</v>
      </c>
      <c r="BH499" s="2">
        <v>6985549</v>
      </c>
      <c r="BI499" s="2">
        <v>731280589</v>
      </c>
      <c r="BJ499" s="2">
        <v>0</v>
      </c>
      <c r="BK499" s="2">
        <v>731280589</v>
      </c>
      <c r="BL499" s="2">
        <v>165855285</v>
      </c>
      <c r="BM499" s="2">
        <v>565425304</v>
      </c>
      <c r="BN499" s="2">
        <v>211353064</v>
      </c>
      <c r="BO499" s="2">
        <v>354072240</v>
      </c>
      <c r="BP499" s="2">
        <v>5486.73</v>
      </c>
      <c r="BQ499" s="2">
        <v>59071.46</v>
      </c>
      <c r="BR499" s="2">
        <v>324109152</v>
      </c>
      <c r="BS499" s="2">
        <v>0</v>
      </c>
      <c r="BT499" s="2">
        <v>0</v>
      </c>
      <c r="BU499" s="2">
        <v>165855285</v>
      </c>
      <c r="BV499" s="2">
        <v>211353064</v>
      </c>
      <c r="BW499" s="2">
        <v>0</v>
      </c>
      <c r="BX499" s="2">
        <v>46534976</v>
      </c>
      <c r="BY499" s="2">
        <v>46534976</v>
      </c>
      <c r="BZ499" s="2">
        <v>0</v>
      </c>
      <c r="CA499" s="2">
        <v>354072240</v>
      </c>
      <c r="CB499" s="2" t="b">
        <v>0</v>
      </c>
      <c r="CC499" s="2">
        <v>0</v>
      </c>
      <c r="CD499" s="2">
        <v>12084.65</v>
      </c>
      <c r="CE499" s="2">
        <v>11111.34</v>
      </c>
      <c r="CF499" s="2">
        <v>11440.19</v>
      </c>
      <c r="CG499" s="2">
        <v>13603.09</v>
      </c>
      <c r="CH499" s="4">
        <v>45327.530023148145</v>
      </c>
      <c r="CI499" s="4">
        <v>73415</v>
      </c>
    </row>
    <row r="500" spans="1:87" x14ac:dyDescent="0.35">
      <c r="A500" s="5">
        <v>571</v>
      </c>
      <c r="B500" s="3" t="s">
        <v>1019</v>
      </c>
      <c r="C500" s="3" t="s">
        <v>1024</v>
      </c>
      <c r="D500" s="2" t="s">
        <v>1025</v>
      </c>
      <c r="E500" s="2">
        <v>9166</v>
      </c>
      <c r="F500" s="2">
        <v>9304</v>
      </c>
      <c r="G500" s="2">
        <v>9580</v>
      </c>
      <c r="H500" s="2">
        <v>11102</v>
      </c>
      <c r="I500" s="2">
        <v>1.0822000000000001</v>
      </c>
      <c r="J500" s="2">
        <v>9919</v>
      </c>
      <c r="K500" s="2">
        <v>10069</v>
      </c>
      <c r="L500" s="2">
        <v>10367</v>
      </c>
      <c r="M500" s="2">
        <v>12015</v>
      </c>
      <c r="N500" s="2">
        <v>1.1040000000000001</v>
      </c>
      <c r="O500" s="2">
        <v>1.026</v>
      </c>
      <c r="P500" s="2">
        <v>10951</v>
      </c>
      <c r="Q500" s="2">
        <v>12327</v>
      </c>
      <c r="R500" s="2">
        <v>99.92</v>
      </c>
      <c r="S500" s="2">
        <v>65.75</v>
      </c>
      <c r="T500" s="2">
        <v>44.09</v>
      </c>
      <c r="U500" s="2">
        <v>0</v>
      </c>
      <c r="V500" s="2">
        <v>209.76</v>
      </c>
      <c r="W500" s="2">
        <v>99.92</v>
      </c>
      <c r="X500" s="2">
        <v>65.75</v>
      </c>
      <c r="Y500" s="2">
        <v>44.09</v>
      </c>
      <c r="Z500" s="2">
        <v>0</v>
      </c>
      <c r="AA500" s="2">
        <v>209.76</v>
      </c>
      <c r="AB500" s="2">
        <v>1094224</v>
      </c>
      <c r="AC500" s="2">
        <v>662037</v>
      </c>
      <c r="AD500" s="2">
        <v>457081</v>
      </c>
      <c r="AE500" s="2">
        <v>0</v>
      </c>
      <c r="AF500" s="2">
        <v>2213342</v>
      </c>
      <c r="AG500" s="2">
        <v>0.6754</v>
      </c>
      <c r="AH500" s="2">
        <v>0.2</v>
      </c>
      <c r="AI500" s="2">
        <v>147808</v>
      </c>
      <c r="AJ500" s="2">
        <v>89428</v>
      </c>
      <c r="AK500" s="2">
        <v>61743</v>
      </c>
      <c r="AL500" s="2">
        <v>0</v>
      </c>
      <c r="AM500" s="2">
        <v>298979</v>
      </c>
      <c r="AN500" s="2">
        <v>0.6754</v>
      </c>
      <c r="AO500" s="2">
        <v>0.12540000000000001</v>
      </c>
      <c r="AP500" s="2">
        <v>0.65</v>
      </c>
      <c r="AQ500" s="2">
        <v>89190</v>
      </c>
      <c r="AR500" s="2">
        <v>53963</v>
      </c>
      <c r="AS500" s="2">
        <v>37257</v>
      </c>
      <c r="AT500" s="2">
        <v>0</v>
      </c>
      <c r="AU500" s="2">
        <v>180410</v>
      </c>
      <c r="AV500" s="2">
        <v>2692731</v>
      </c>
      <c r="AW500" s="2">
        <v>0</v>
      </c>
      <c r="AX500" s="2">
        <v>0</v>
      </c>
      <c r="AY500" s="2">
        <v>87455</v>
      </c>
      <c r="AZ500" s="2">
        <v>94644</v>
      </c>
      <c r="BA500" s="2">
        <v>0</v>
      </c>
      <c r="BB500" s="2">
        <v>0</v>
      </c>
      <c r="BC500" s="2">
        <v>0</v>
      </c>
      <c r="BD500" s="2">
        <v>2813</v>
      </c>
      <c r="BE500" s="2">
        <v>3044</v>
      </c>
      <c r="BF500" s="2">
        <v>10.94</v>
      </c>
      <c r="BG500" s="2">
        <v>33301</v>
      </c>
      <c r="BH500" s="2">
        <v>127945</v>
      </c>
      <c r="BI500" s="2">
        <v>2820676</v>
      </c>
      <c r="BJ500" s="2">
        <v>0</v>
      </c>
      <c r="BK500" s="2">
        <v>2820676</v>
      </c>
      <c r="BL500" s="2">
        <v>1296566</v>
      </c>
      <c r="BM500" s="2">
        <v>1524110</v>
      </c>
      <c r="BN500" s="2">
        <v>122481</v>
      </c>
      <c r="BO500" s="2">
        <v>1401629</v>
      </c>
      <c r="BP500" s="2">
        <v>5058.45</v>
      </c>
      <c r="BQ500" s="2">
        <v>209.76</v>
      </c>
      <c r="BR500" s="2">
        <v>1061060</v>
      </c>
      <c r="BS500" s="2">
        <v>0</v>
      </c>
      <c r="BT500" s="2">
        <v>0</v>
      </c>
      <c r="BU500" s="2">
        <v>1296566</v>
      </c>
      <c r="BV500" s="2">
        <v>122481</v>
      </c>
      <c r="BW500" s="2">
        <v>0</v>
      </c>
      <c r="BX500" s="2">
        <v>401042</v>
      </c>
      <c r="BY500" s="2">
        <v>401042</v>
      </c>
      <c r="BZ500" s="2">
        <v>0</v>
      </c>
      <c r="CA500" s="2">
        <v>1401629</v>
      </c>
      <c r="CB500" s="2" t="b">
        <v>0</v>
      </c>
      <c r="CC500" s="2">
        <v>0</v>
      </c>
      <c r="CD500" s="2">
        <v>13322.88</v>
      </c>
      <c r="CE500" s="2">
        <v>12249.84</v>
      </c>
      <c r="CF500" s="2">
        <v>12612.39</v>
      </c>
      <c r="CG500" s="2">
        <v>14996.9</v>
      </c>
      <c r="CH500" s="4">
        <v>45327.530023148145</v>
      </c>
      <c r="CI500" s="4">
        <v>73415</v>
      </c>
    </row>
    <row r="501" spans="1:87" x14ac:dyDescent="0.35">
      <c r="A501" s="5">
        <v>572</v>
      </c>
      <c r="B501" s="3" t="s">
        <v>1019</v>
      </c>
      <c r="C501" s="3" t="s">
        <v>1026</v>
      </c>
      <c r="D501" s="2" t="s">
        <v>1027</v>
      </c>
      <c r="E501" s="2">
        <v>9166</v>
      </c>
      <c r="F501" s="2">
        <v>9304</v>
      </c>
      <c r="G501" s="2">
        <v>9580</v>
      </c>
      <c r="H501" s="2">
        <v>11102</v>
      </c>
      <c r="I501" s="2">
        <v>1.0822000000000001</v>
      </c>
      <c r="J501" s="2">
        <v>9919</v>
      </c>
      <c r="K501" s="2">
        <v>10069</v>
      </c>
      <c r="L501" s="2">
        <v>10367</v>
      </c>
      <c r="M501" s="2">
        <v>12015</v>
      </c>
      <c r="N501" s="2">
        <v>1.1040000000000001</v>
      </c>
      <c r="O501" s="2">
        <v>1.026</v>
      </c>
      <c r="P501" s="2">
        <v>10951</v>
      </c>
      <c r="Q501" s="2">
        <v>12327</v>
      </c>
      <c r="R501" s="2">
        <v>5799.75</v>
      </c>
      <c r="S501" s="2">
        <v>4466.9799999999996</v>
      </c>
      <c r="T501" s="2">
        <v>3140.77</v>
      </c>
      <c r="U501" s="2">
        <v>6621.68</v>
      </c>
      <c r="V501" s="2">
        <v>20029.18</v>
      </c>
      <c r="W501" s="2">
        <v>5799.75</v>
      </c>
      <c r="X501" s="2">
        <v>4466.9799999999996</v>
      </c>
      <c r="Y501" s="2">
        <v>3140.77</v>
      </c>
      <c r="Z501" s="2">
        <v>6621.68</v>
      </c>
      <c r="AA501" s="2">
        <v>20029.18</v>
      </c>
      <c r="AB501" s="2">
        <v>63513062</v>
      </c>
      <c r="AC501" s="2">
        <v>44978022</v>
      </c>
      <c r="AD501" s="2">
        <v>32560363</v>
      </c>
      <c r="AE501" s="2">
        <v>81625449</v>
      </c>
      <c r="AF501" s="2">
        <v>222676896</v>
      </c>
      <c r="AG501" s="2">
        <v>0.37130000000000002</v>
      </c>
      <c r="AH501" s="2">
        <v>0.2</v>
      </c>
      <c r="AI501" s="2">
        <v>4716480</v>
      </c>
      <c r="AJ501" s="2">
        <v>3340068</v>
      </c>
      <c r="AK501" s="2">
        <v>2417933</v>
      </c>
      <c r="AL501" s="2">
        <v>6061506</v>
      </c>
      <c r="AM501" s="2">
        <v>16535987</v>
      </c>
      <c r="AN501" s="2">
        <v>0.37130000000000002</v>
      </c>
      <c r="AO501" s="2">
        <v>0</v>
      </c>
      <c r="AP501" s="2">
        <v>0.65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239212883</v>
      </c>
      <c r="AW501" s="2">
        <v>0</v>
      </c>
      <c r="AX501" s="2">
        <v>749374</v>
      </c>
      <c r="AY501" s="2">
        <v>976737</v>
      </c>
      <c r="AZ501" s="2">
        <v>1057025</v>
      </c>
      <c r="BA501" s="2">
        <v>0</v>
      </c>
      <c r="BB501" s="2">
        <v>0</v>
      </c>
      <c r="BC501" s="2">
        <v>0</v>
      </c>
      <c r="BD501" s="2">
        <v>2813</v>
      </c>
      <c r="BE501" s="2">
        <v>3044</v>
      </c>
      <c r="BF501" s="2">
        <v>340.75</v>
      </c>
      <c r="BG501" s="2">
        <v>1037243</v>
      </c>
      <c r="BH501" s="2">
        <v>2843642</v>
      </c>
      <c r="BI501" s="2">
        <v>242056525</v>
      </c>
      <c r="BJ501" s="2">
        <v>0</v>
      </c>
      <c r="BK501" s="2">
        <v>242056525</v>
      </c>
      <c r="BL501" s="2">
        <v>83172984</v>
      </c>
      <c r="BM501" s="2">
        <v>158883541</v>
      </c>
      <c r="BN501" s="2">
        <v>58540074</v>
      </c>
      <c r="BO501" s="2">
        <v>100343467</v>
      </c>
      <c r="BP501" s="2">
        <v>5290.44</v>
      </c>
      <c r="BQ501" s="2">
        <v>20029.18</v>
      </c>
      <c r="BR501" s="2">
        <v>105963175</v>
      </c>
      <c r="BS501" s="2">
        <v>0</v>
      </c>
      <c r="BT501" s="2">
        <v>0</v>
      </c>
      <c r="BU501" s="2">
        <v>83172984</v>
      </c>
      <c r="BV501" s="2">
        <v>58540074</v>
      </c>
      <c r="BW501" s="2">
        <v>0</v>
      </c>
      <c r="BX501" s="2">
        <v>14008455</v>
      </c>
      <c r="BY501" s="2">
        <v>14008455</v>
      </c>
      <c r="BZ501" s="2">
        <v>0</v>
      </c>
      <c r="CA501" s="2">
        <v>100343467</v>
      </c>
      <c r="CB501" s="2" t="b">
        <v>0</v>
      </c>
      <c r="CC501" s="2">
        <v>0</v>
      </c>
      <c r="CD501" s="2">
        <v>11764.22</v>
      </c>
      <c r="CE501" s="2">
        <v>10816.72</v>
      </c>
      <c r="CF501" s="2">
        <v>11136.85</v>
      </c>
      <c r="CG501" s="2">
        <v>13242.4</v>
      </c>
      <c r="CH501" s="4">
        <v>45327.530046296299</v>
      </c>
      <c r="CI501" s="4">
        <v>73415</v>
      </c>
    </row>
    <row r="502" spans="1:87" x14ac:dyDescent="0.35">
      <c r="A502" s="5">
        <v>573</v>
      </c>
      <c r="B502" s="3" t="s">
        <v>1019</v>
      </c>
      <c r="C502" s="3" t="s">
        <v>1028</v>
      </c>
      <c r="D502" s="2" t="s">
        <v>1029</v>
      </c>
      <c r="E502" s="2">
        <v>9166</v>
      </c>
      <c r="F502" s="2">
        <v>9304</v>
      </c>
      <c r="G502" s="2">
        <v>9580</v>
      </c>
      <c r="H502" s="2">
        <v>11102</v>
      </c>
      <c r="I502" s="2">
        <v>1.0822000000000001</v>
      </c>
      <c r="J502" s="2">
        <v>9919</v>
      </c>
      <c r="K502" s="2">
        <v>10069</v>
      </c>
      <c r="L502" s="2">
        <v>10367</v>
      </c>
      <c r="M502" s="2">
        <v>12015</v>
      </c>
      <c r="N502" s="2">
        <v>1.1040000000000001</v>
      </c>
      <c r="O502" s="2">
        <v>1.026</v>
      </c>
      <c r="P502" s="2">
        <v>10951</v>
      </c>
      <c r="Q502" s="2">
        <v>12327</v>
      </c>
      <c r="R502" s="2">
        <v>1403.56</v>
      </c>
      <c r="S502" s="2">
        <v>1094.6199999999999</v>
      </c>
      <c r="T502" s="2">
        <v>727.04</v>
      </c>
      <c r="U502" s="2">
        <v>0</v>
      </c>
      <c r="V502" s="2">
        <v>3225.22</v>
      </c>
      <c r="W502" s="2">
        <v>1403.56</v>
      </c>
      <c r="X502" s="2">
        <v>1094.6199999999999</v>
      </c>
      <c r="Y502" s="2">
        <v>727.04</v>
      </c>
      <c r="Z502" s="2">
        <v>0</v>
      </c>
      <c r="AA502" s="2">
        <v>3225.22</v>
      </c>
      <c r="AB502" s="2">
        <v>15370386</v>
      </c>
      <c r="AC502" s="2">
        <v>11021729</v>
      </c>
      <c r="AD502" s="2">
        <v>7537224</v>
      </c>
      <c r="AE502" s="2">
        <v>0</v>
      </c>
      <c r="AF502" s="2">
        <v>33929339</v>
      </c>
      <c r="AG502" s="2">
        <v>0.61509999999999998</v>
      </c>
      <c r="AH502" s="2">
        <v>0.2</v>
      </c>
      <c r="AI502" s="2">
        <v>1890865</v>
      </c>
      <c r="AJ502" s="2">
        <v>1355893</v>
      </c>
      <c r="AK502" s="2">
        <v>927229</v>
      </c>
      <c r="AL502" s="2">
        <v>0</v>
      </c>
      <c r="AM502" s="2">
        <v>4173987</v>
      </c>
      <c r="AN502" s="2">
        <v>0.61509999999999998</v>
      </c>
      <c r="AO502" s="2">
        <v>6.5100000000000005E-2</v>
      </c>
      <c r="AP502" s="2">
        <v>0.65</v>
      </c>
      <c r="AQ502" s="2">
        <v>650398</v>
      </c>
      <c r="AR502" s="2">
        <v>466384</v>
      </c>
      <c r="AS502" s="2">
        <v>318938</v>
      </c>
      <c r="AT502" s="2">
        <v>0</v>
      </c>
      <c r="AU502" s="2">
        <v>1435720</v>
      </c>
      <c r="AV502" s="2">
        <v>39539046</v>
      </c>
      <c r="AW502" s="2">
        <v>0</v>
      </c>
      <c r="AX502" s="2">
        <v>0</v>
      </c>
      <c r="AY502" s="2">
        <v>269598</v>
      </c>
      <c r="AZ502" s="2">
        <v>291759</v>
      </c>
      <c r="BA502" s="2">
        <v>0</v>
      </c>
      <c r="BB502" s="2">
        <v>0</v>
      </c>
      <c r="BC502" s="2">
        <v>0</v>
      </c>
      <c r="BD502" s="2">
        <v>2813</v>
      </c>
      <c r="BE502" s="2">
        <v>3044</v>
      </c>
      <c r="BF502" s="2">
        <v>95.55</v>
      </c>
      <c r="BG502" s="2">
        <v>290854</v>
      </c>
      <c r="BH502" s="2">
        <v>582613</v>
      </c>
      <c r="BI502" s="2">
        <v>40121659</v>
      </c>
      <c r="BJ502" s="2">
        <v>0</v>
      </c>
      <c r="BK502" s="2">
        <v>40121659</v>
      </c>
      <c r="BL502" s="2">
        <v>8433895</v>
      </c>
      <c r="BM502" s="2">
        <v>31687764</v>
      </c>
      <c r="BN502" s="2">
        <v>10687832</v>
      </c>
      <c r="BO502" s="2">
        <v>20999932</v>
      </c>
      <c r="BP502" s="2">
        <v>5081.76</v>
      </c>
      <c r="BQ502" s="2">
        <v>3225.22</v>
      </c>
      <c r="BR502" s="2">
        <v>16389794</v>
      </c>
      <c r="BS502" s="2">
        <v>0</v>
      </c>
      <c r="BT502" s="2">
        <v>0</v>
      </c>
      <c r="BU502" s="2">
        <v>8433895</v>
      </c>
      <c r="BV502" s="2">
        <v>10687832</v>
      </c>
      <c r="BW502" s="2">
        <v>0</v>
      </c>
      <c r="BX502" s="2">
        <v>3922139</v>
      </c>
      <c r="BY502" s="2">
        <v>3922139</v>
      </c>
      <c r="BZ502" s="2">
        <v>0</v>
      </c>
      <c r="CA502" s="2">
        <v>20999932</v>
      </c>
      <c r="CB502" s="2" t="b">
        <v>0</v>
      </c>
      <c r="CC502" s="2">
        <v>0</v>
      </c>
      <c r="CD502" s="2">
        <v>12761.58</v>
      </c>
      <c r="CE502" s="2">
        <v>11733.76</v>
      </c>
      <c r="CF502" s="2">
        <v>12081.03</v>
      </c>
      <c r="CG502" s="2">
        <v>14365.08</v>
      </c>
      <c r="CH502" s="4">
        <v>45327.530057870368</v>
      </c>
      <c r="CI502" s="4">
        <v>73415</v>
      </c>
    </row>
    <row r="503" spans="1:87" x14ac:dyDescent="0.35">
      <c r="A503" s="5">
        <v>574</v>
      </c>
      <c r="B503" s="3" t="s">
        <v>1019</v>
      </c>
      <c r="C503" s="3" t="s">
        <v>1030</v>
      </c>
      <c r="D503" s="2" t="s">
        <v>1031</v>
      </c>
      <c r="E503" s="2">
        <v>9166</v>
      </c>
      <c r="F503" s="2">
        <v>9304</v>
      </c>
      <c r="G503" s="2">
        <v>9580</v>
      </c>
      <c r="H503" s="2">
        <v>11102</v>
      </c>
      <c r="I503" s="2">
        <v>1.0822000000000001</v>
      </c>
      <c r="J503" s="2">
        <v>9919</v>
      </c>
      <c r="K503" s="2">
        <v>10069</v>
      </c>
      <c r="L503" s="2">
        <v>10367</v>
      </c>
      <c r="M503" s="2">
        <v>12015</v>
      </c>
      <c r="N503" s="2">
        <v>1.1040000000000001</v>
      </c>
      <c r="O503" s="2">
        <v>1.026</v>
      </c>
      <c r="P503" s="2">
        <v>10951</v>
      </c>
      <c r="Q503" s="2">
        <v>12327</v>
      </c>
      <c r="R503" s="2">
        <v>0</v>
      </c>
      <c r="S503" s="2">
        <v>0</v>
      </c>
      <c r="T503" s="2">
        <v>0</v>
      </c>
      <c r="U503" s="2">
        <v>2064.2800000000002</v>
      </c>
      <c r="V503" s="2">
        <v>2064.2800000000002</v>
      </c>
      <c r="W503" s="2">
        <v>0</v>
      </c>
      <c r="X503" s="2">
        <v>0</v>
      </c>
      <c r="Y503" s="2">
        <v>0</v>
      </c>
      <c r="Z503" s="2">
        <v>2064.2800000000002</v>
      </c>
      <c r="AA503" s="2">
        <v>2064.2800000000002</v>
      </c>
      <c r="AB503" s="2">
        <v>0</v>
      </c>
      <c r="AC503" s="2">
        <v>0</v>
      </c>
      <c r="AD503" s="2">
        <v>0</v>
      </c>
      <c r="AE503" s="2">
        <v>25446380</v>
      </c>
      <c r="AF503" s="2">
        <v>25446380</v>
      </c>
      <c r="AG503" s="2">
        <v>0.52790000000000004</v>
      </c>
      <c r="AH503" s="2">
        <v>0.2</v>
      </c>
      <c r="AI503" s="2">
        <v>0</v>
      </c>
      <c r="AJ503" s="2">
        <v>0</v>
      </c>
      <c r="AK503" s="2">
        <v>0</v>
      </c>
      <c r="AL503" s="2">
        <v>2686629</v>
      </c>
      <c r="AM503" s="2">
        <v>2686629</v>
      </c>
      <c r="AN503" s="2">
        <v>0.52790000000000004</v>
      </c>
      <c r="AO503" s="2">
        <v>0</v>
      </c>
      <c r="AP503" s="2">
        <v>0.65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28133009</v>
      </c>
      <c r="AW503" s="2">
        <v>0</v>
      </c>
      <c r="AX503" s="2">
        <v>92163</v>
      </c>
      <c r="AY503" s="2">
        <v>181184</v>
      </c>
      <c r="AZ503" s="2">
        <v>196077</v>
      </c>
      <c r="BA503" s="2">
        <v>0</v>
      </c>
      <c r="BB503" s="2">
        <v>0</v>
      </c>
      <c r="BC503" s="2">
        <v>0</v>
      </c>
      <c r="BD503" s="2">
        <v>2813</v>
      </c>
      <c r="BE503" s="2">
        <v>3044</v>
      </c>
      <c r="BF503" s="2">
        <v>0</v>
      </c>
      <c r="BG503" s="2">
        <v>0</v>
      </c>
      <c r="BH503" s="2">
        <v>288240</v>
      </c>
      <c r="BI503" s="2">
        <v>28421249</v>
      </c>
      <c r="BJ503" s="2">
        <v>0</v>
      </c>
      <c r="BK503" s="2">
        <v>28421249</v>
      </c>
      <c r="BL503" s="2">
        <v>8670945</v>
      </c>
      <c r="BM503" s="2">
        <v>19750304</v>
      </c>
      <c r="BN503" s="2">
        <v>8190259</v>
      </c>
      <c r="BO503" s="2">
        <v>11560045</v>
      </c>
      <c r="BP503" s="2">
        <v>6107.49</v>
      </c>
      <c r="BQ503" s="2">
        <v>2064.2800000000002</v>
      </c>
      <c r="BR503" s="2">
        <v>12607569</v>
      </c>
      <c r="BS503" s="2">
        <v>0</v>
      </c>
      <c r="BT503" s="2">
        <v>0</v>
      </c>
      <c r="BU503" s="2">
        <v>8670945</v>
      </c>
      <c r="BV503" s="2">
        <v>8190259</v>
      </c>
      <c r="BW503" s="2">
        <v>0</v>
      </c>
      <c r="BX503" s="2">
        <v>1937409</v>
      </c>
      <c r="BY503" s="2">
        <v>1937409</v>
      </c>
      <c r="BZ503" s="2">
        <v>0</v>
      </c>
      <c r="CA503" s="2">
        <v>11560045</v>
      </c>
      <c r="CB503" s="2" t="b">
        <v>0</v>
      </c>
      <c r="CC503" s="2">
        <v>0</v>
      </c>
      <c r="CD503" s="2">
        <v>12107.21</v>
      </c>
      <c r="CE503" s="2">
        <v>11132.09</v>
      </c>
      <c r="CF503" s="2">
        <v>11461.55</v>
      </c>
      <c r="CG503" s="2">
        <v>13628.48</v>
      </c>
      <c r="CH503" s="4">
        <v>45327.530057870368</v>
      </c>
      <c r="CI503" s="4">
        <v>73415</v>
      </c>
    </row>
    <row r="504" spans="1:87" x14ac:dyDescent="0.35">
      <c r="A504" s="5">
        <v>578</v>
      </c>
      <c r="B504" s="3" t="s">
        <v>1019</v>
      </c>
      <c r="C504" s="3" t="s">
        <v>1032</v>
      </c>
      <c r="D504" s="2" t="s">
        <v>1033</v>
      </c>
      <c r="E504" s="2">
        <v>9166</v>
      </c>
      <c r="F504" s="2">
        <v>9304</v>
      </c>
      <c r="G504" s="2">
        <v>9580</v>
      </c>
      <c r="H504" s="2">
        <v>11102</v>
      </c>
      <c r="I504" s="2">
        <v>1.0822000000000001</v>
      </c>
      <c r="J504" s="2">
        <v>9919</v>
      </c>
      <c r="K504" s="2">
        <v>10069</v>
      </c>
      <c r="L504" s="2">
        <v>10367</v>
      </c>
      <c r="M504" s="2">
        <v>12015</v>
      </c>
      <c r="N504" s="2">
        <v>1.1040000000000001</v>
      </c>
      <c r="O504" s="2">
        <v>1.026</v>
      </c>
      <c r="P504" s="2">
        <v>10951</v>
      </c>
      <c r="Q504" s="2">
        <v>12327</v>
      </c>
      <c r="R504" s="2">
        <v>441.07</v>
      </c>
      <c r="S504" s="2">
        <v>325.05</v>
      </c>
      <c r="T504" s="2">
        <v>310.57</v>
      </c>
      <c r="U504" s="2">
        <v>443.64</v>
      </c>
      <c r="V504" s="2">
        <v>1520.33</v>
      </c>
      <c r="W504" s="2">
        <v>441.07</v>
      </c>
      <c r="X504" s="2">
        <v>325.05</v>
      </c>
      <c r="Y504" s="2">
        <v>310.57</v>
      </c>
      <c r="Z504" s="2">
        <v>634.95000000000005</v>
      </c>
      <c r="AA504" s="2">
        <v>1711.64</v>
      </c>
      <c r="AB504" s="2">
        <v>4830158</v>
      </c>
      <c r="AC504" s="2">
        <v>3272928</v>
      </c>
      <c r="AD504" s="2">
        <v>3219679</v>
      </c>
      <c r="AE504" s="2">
        <v>5468750</v>
      </c>
      <c r="AF504" s="2">
        <v>16791515</v>
      </c>
      <c r="AG504" s="2">
        <v>0.68469999999999998</v>
      </c>
      <c r="AH504" s="2">
        <v>0.2</v>
      </c>
      <c r="AI504" s="2">
        <v>661442</v>
      </c>
      <c r="AJ504" s="2">
        <v>448195</v>
      </c>
      <c r="AK504" s="2">
        <v>440903</v>
      </c>
      <c r="AL504" s="2">
        <v>1071833</v>
      </c>
      <c r="AM504" s="2">
        <v>2622373</v>
      </c>
      <c r="AN504" s="2">
        <v>0.68469999999999998</v>
      </c>
      <c r="AO504" s="2">
        <v>0.13469999999999999</v>
      </c>
      <c r="AP504" s="2">
        <v>0.65</v>
      </c>
      <c r="AQ504" s="2">
        <v>422904</v>
      </c>
      <c r="AR504" s="2">
        <v>286561</v>
      </c>
      <c r="AS504" s="2">
        <v>281899</v>
      </c>
      <c r="AT504" s="2">
        <v>685295</v>
      </c>
      <c r="AU504" s="2">
        <v>1676659</v>
      </c>
      <c r="AV504" s="2">
        <v>21090547</v>
      </c>
      <c r="AW504" s="2">
        <v>2688834</v>
      </c>
      <c r="AX504" s="2">
        <v>0</v>
      </c>
      <c r="AY504" s="2">
        <v>601030</v>
      </c>
      <c r="AZ504" s="2">
        <v>650435</v>
      </c>
      <c r="BA504" s="2">
        <v>150002</v>
      </c>
      <c r="BB504" s="2">
        <v>162332</v>
      </c>
      <c r="BC504" s="2">
        <v>0</v>
      </c>
      <c r="BD504" s="2">
        <v>2813</v>
      </c>
      <c r="BE504" s="2">
        <v>3044</v>
      </c>
      <c r="BF504" s="2">
        <v>57.48</v>
      </c>
      <c r="BG504" s="2">
        <v>174969</v>
      </c>
      <c r="BH504" s="2">
        <v>3676570</v>
      </c>
      <c r="BI504" s="2">
        <v>24767117</v>
      </c>
      <c r="BJ504" s="2">
        <v>0</v>
      </c>
      <c r="BK504" s="2">
        <v>24767117</v>
      </c>
      <c r="BL504" s="2">
        <v>12453382</v>
      </c>
      <c r="BM504" s="2">
        <v>12313735</v>
      </c>
      <c r="BN504" s="2">
        <v>351519</v>
      </c>
      <c r="BO504" s="2">
        <v>11962216</v>
      </c>
      <c r="BP504" s="2">
        <v>4897.51</v>
      </c>
      <c r="BQ504" s="2">
        <v>1711.64</v>
      </c>
      <c r="BR504" s="2">
        <v>8382774</v>
      </c>
      <c r="BS504" s="2">
        <v>1292746</v>
      </c>
      <c r="BT504" s="2">
        <v>0</v>
      </c>
      <c r="BU504" s="2">
        <v>12453382</v>
      </c>
      <c r="BV504" s="2">
        <v>351519</v>
      </c>
      <c r="BW504" s="2">
        <v>0</v>
      </c>
      <c r="BX504" s="2">
        <v>2670125</v>
      </c>
      <c r="BY504" s="2">
        <v>2670125</v>
      </c>
      <c r="BZ504" s="2">
        <v>0</v>
      </c>
      <c r="CA504" s="2">
        <v>11962216</v>
      </c>
      <c r="CB504" s="2" t="b">
        <v>0</v>
      </c>
      <c r="CC504" s="2">
        <v>0</v>
      </c>
      <c r="CD504" s="2">
        <v>13409.44</v>
      </c>
      <c r="CE504" s="2">
        <v>12329.44</v>
      </c>
      <c r="CF504" s="2">
        <v>12694.34</v>
      </c>
      <c r="CG504" s="2">
        <v>15094.35</v>
      </c>
      <c r="CH504" s="4">
        <v>45327.530358796299</v>
      </c>
      <c r="CI504" s="4">
        <v>73415</v>
      </c>
    </row>
    <row r="505" spans="1:87" x14ac:dyDescent="0.35">
      <c r="A505" s="5">
        <v>579</v>
      </c>
      <c r="B505" s="3" t="s">
        <v>1019</v>
      </c>
      <c r="C505" s="3" t="s">
        <v>1034</v>
      </c>
      <c r="D505" s="2" t="s">
        <v>1035</v>
      </c>
      <c r="E505" s="2">
        <v>9166</v>
      </c>
      <c r="F505" s="2">
        <v>9304</v>
      </c>
      <c r="G505" s="2">
        <v>9580</v>
      </c>
      <c r="H505" s="2">
        <v>11102</v>
      </c>
      <c r="I505" s="2">
        <v>1.0822000000000001</v>
      </c>
      <c r="J505" s="2">
        <v>9919</v>
      </c>
      <c r="K505" s="2">
        <v>10069</v>
      </c>
      <c r="L505" s="2">
        <v>10367</v>
      </c>
      <c r="M505" s="2">
        <v>12015</v>
      </c>
      <c r="N505" s="2">
        <v>1.1040000000000001</v>
      </c>
      <c r="O505" s="2">
        <v>1.026</v>
      </c>
      <c r="P505" s="2">
        <v>10951</v>
      </c>
      <c r="Q505" s="2">
        <v>12327</v>
      </c>
      <c r="R505" s="2">
        <v>1057.18</v>
      </c>
      <c r="S505" s="2">
        <v>801.02</v>
      </c>
      <c r="T505" s="2">
        <v>0</v>
      </c>
      <c r="U505" s="2">
        <v>0</v>
      </c>
      <c r="V505" s="2">
        <v>1858.2</v>
      </c>
      <c r="W505" s="2">
        <v>1057.18</v>
      </c>
      <c r="X505" s="2">
        <v>801.02</v>
      </c>
      <c r="Y505" s="2">
        <v>0</v>
      </c>
      <c r="Z505" s="2">
        <v>0</v>
      </c>
      <c r="AA505" s="2">
        <v>1858.2</v>
      </c>
      <c r="AB505" s="2">
        <v>11577178</v>
      </c>
      <c r="AC505" s="2">
        <v>8065470</v>
      </c>
      <c r="AD505" s="2">
        <v>0</v>
      </c>
      <c r="AE505" s="2">
        <v>0</v>
      </c>
      <c r="AF505" s="2">
        <v>19642648</v>
      </c>
      <c r="AG505" s="2">
        <v>0.89890000000000003</v>
      </c>
      <c r="AH505" s="2">
        <v>0.2</v>
      </c>
      <c r="AI505" s="2">
        <v>2081345</v>
      </c>
      <c r="AJ505" s="2">
        <v>1450010</v>
      </c>
      <c r="AK505" s="2">
        <v>0</v>
      </c>
      <c r="AL505" s="2">
        <v>0</v>
      </c>
      <c r="AM505" s="2">
        <v>3531355</v>
      </c>
      <c r="AN505" s="2">
        <v>0.89890000000000003</v>
      </c>
      <c r="AO505" s="2">
        <v>0.34889999999999999</v>
      </c>
      <c r="AP505" s="2">
        <v>0.65</v>
      </c>
      <c r="AQ505" s="2">
        <v>2625530</v>
      </c>
      <c r="AR505" s="2">
        <v>1829128</v>
      </c>
      <c r="AS505" s="2">
        <v>0</v>
      </c>
      <c r="AT505" s="2">
        <v>0</v>
      </c>
      <c r="AU505" s="2">
        <v>4454658</v>
      </c>
      <c r="AV505" s="2">
        <v>27628661</v>
      </c>
      <c r="AW505" s="2">
        <v>0</v>
      </c>
      <c r="AX505" s="2">
        <v>0</v>
      </c>
      <c r="AY505" s="2">
        <v>215890</v>
      </c>
      <c r="AZ505" s="2">
        <v>233636</v>
      </c>
      <c r="BA505" s="2">
        <v>0</v>
      </c>
      <c r="BB505" s="2">
        <v>0</v>
      </c>
      <c r="BC505" s="2">
        <v>0</v>
      </c>
      <c r="BD505" s="2">
        <v>2813</v>
      </c>
      <c r="BE505" s="2">
        <v>3044</v>
      </c>
      <c r="BF505" s="2">
        <v>71.180000000000007</v>
      </c>
      <c r="BG505" s="2">
        <v>216672</v>
      </c>
      <c r="BH505" s="2">
        <v>450308</v>
      </c>
      <c r="BI505" s="2">
        <v>28078969</v>
      </c>
      <c r="BJ505" s="2">
        <v>0</v>
      </c>
      <c r="BK505" s="2">
        <v>28078969</v>
      </c>
      <c r="BL505" s="2">
        <v>6145292</v>
      </c>
      <c r="BM505" s="2">
        <v>21933677</v>
      </c>
      <c r="BN505" s="2">
        <v>6176977</v>
      </c>
      <c r="BO505" s="2">
        <v>15756700</v>
      </c>
      <c r="BP505" s="2">
        <v>5097.62</v>
      </c>
      <c r="BQ505" s="2">
        <v>1858.2</v>
      </c>
      <c r="BR505" s="2">
        <v>9472397</v>
      </c>
      <c r="BS505" s="2">
        <v>0</v>
      </c>
      <c r="BT505" s="2">
        <v>0</v>
      </c>
      <c r="BU505" s="2">
        <v>6145292</v>
      </c>
      <c r="BV505" s="2">
        <v>6176977</v>
      </c>
      <c r="BW505" s="2">
        <v>0</v>
      </c>
      <c r="BX505" s="2">
        <v>2231936</v>
      </c>
      <c r="BY505" s="2">
        <v>2231936</v>
      </c>
      <c r="BZ505" s="2">
        <v>0</v>
      </c>
      <c r="CA505" s="2">
        <v>15756700</v>
      </c>
      <c r="CB505" s="2" t="b">
        <v>0</v>
      </c>
      <c r="CC505" s="2">
        <v>0</v>
      </c>
      <c r="CD505" s="2">
        <v>15403.29</v>
      </c>
      <c r="CE505" s="2">
        <v>14162.7</v>
      </c>
      <c r="CF505" s="2">
        <v>14581.86</v>
      </c>
      <c r="CG505" s="2">
        <v>17338.73</v>
      </c>
      <c r="CH505" s="4">
        <v>45327.530370370368</v>
      </c>
      <c r="CI505" s="4">
        <v>73415</v>
      </c>
    </row>
    <row r="506" spans="1:87" x14ac:dyDescent="0.35">
      <c r="A506" s="5">
        <v>580</v>
      </c>
      <c r="B506" s="3" t="s">
        <v>1019</v>
      </c>
      <c r="C506" s="3" t="s">
        <v>1036</v>
      </c>
      <c r="D506" s="2" t="s">
        <v>1037</v>
      </c>
      <c r="E506" s="2">
        <v>9166</v>
      </c>
      <c r="F506" s="2">
        <v>9304</v>
      </c>
      <c r="G506" s="2">
        <v>9580</v>
      </c>
      <c r="H506" s="2">
        <v>11102</v>
      </c>
      <c r="I506" s="2">
        <v>1.0822000000000001</v>
      </c>
      <c r="J506" s="2">
        <v>9919</v>
      </c>
      <c r="K506" s="2">
        <v>10069</v>
      </c>
      <c r="L506" s="2">
        <v>10367</v>
      </c>
      <c r="M506" s="2">
        <v>12015</v>
      </c>
      <c r="N506" s="2">
        <v>1.1040000000000001</v>
      </c>
      <c r="O506" s="2">
        <v>1.026</v>
      </c>
      <c r="P506" s="2">
        <v>10951</v>
      </c>
      <c r="Q506" s="2">
        <v>12327</v>
      </c>
      <c r="R506" s="2">
        <v>11028.21</v>
      </c>
      <c r="S506" s="2">
        <v>8526.2199999999993</v>
      </c>
      <c r="T506" s="2">
        <v>5970.92</v>
      </c>
      <c r="U506" s="2">
        <v>10491.15</v>
      </c>
      <c r="V506" s="2">
        <v>36016.5</v>
      </c>
      <c r="W506" s="2">
        <v>11028.21</v>
      </c>
      <c r="X506" s="2">
        <v>8526.2199999999993</v>
      </c>
      <c r="Y506" s="2">
        <v>5970.92</v>
      </c>
      <c r="Z506" s="2">
        <v>10491.15</v>
      </c>
      <c r="AA506" s="2">
        <v>36016.5</v>
      </c>
      <c r="AB506" s="2">
        <v>120769928</v>
      </c>
      <c r="AC506" s="2">
        <v>85850509</v>
      </c>
      <c r="AD506" s="2">
        <v>61900528</v>
      </c>
      <c r="AE506" s="2">
        <v>129324406</v>
      </c>
      <c r="AF506" s="2">
        <v>397845371</v>
      </c>
      <c r="AG506" s="2">
        <v>0.69810000000000005</v>
      </c>
      <c r="AH506" s="2">
        <v>0.2</v>
      </c>
      <c r="AI506" s="2">
        <v>16861897</v>
      </c>
      <c r="AJ506" s="2">
        <v>11986448</v>
      </c>
      <c r="AK506" s="2">
        <v>8642552</v>
      </c>
      <c r="AL506" s="2">
        <v>18056274</v>
      </c>
      <c r="AM506" s="2">
        <v>55547171</v>
      </c>
      <c r="AN506" s="2">
        <v>0.69810000000000005</v>
      </c>
      <c r="AO506" s="2">
        <v>0.14810000000000001</v>
      </c>
      <c r="AP506" s="2">
        <v>0.65</v>
      </c>
      <c r="AQ506" s="2">
        <v>11625917</v>
      </c>
      <c r="AR506" s="2">
        <v>8264399</v>
      </c>
      <c r="AS506" s="2">
        <v>5958854</v>
      </c>
      <c r="AT506" s="2">
        <v>12449414</v>
      </c>
      <c r="AU506" s="2">
        <v>38298584</v>
      </c>
      <c r="AV506" s="2">
        <v>491691126</v>
      </c>
      <c r="AW506" s="2">
        <v>0</v>
      </c>
      <c r="AX506" s="2">
        <v>2428078</v>
      </c>
      <c r="AY506" s="2">
        <v>4115457</v>
      </c>
      <c r="AZ506" s="2">
        <v>4453748</v>
      </c>
      <c r="BA506" s="2">
        <v>0</v>
      </c>
      <c r="BB506" s="2">
        <v>0</v>
      </c>
      <c r="BC506" s="2">
        <v>0</v>
      </c>
      <c r="BD506" s="2">
        <v>2813</v>
      </c>
      <c r="BE506" s="2">
        <v>3044</v>
      </c>
      <c r="BF506" s="2">
        <v>560.64</v>
      </c>
      <c r="BG506" s="2">
        <v>1706588</v>
      </c>
      <c r="BH506" s="2">
        <v>8588414</v>
      </c>
      <c r="BI506" s="2">
        <v>500279540</v>
      </c>
      <c r="BJ506" s="2">
        <v>0</v>
      </c>
      <c r="BK506" s="2">
        <v>500279540</v>
      </c>
      <c r="BL506" s="2">
        <v>123479942</v>
      </c>
      <c r="BM506" s="2">
        <v>376799598</v>
      </c>
      <c r="BN506" s="2">
        <v>124845977</v>
      </c>
      <c r="BO506" s="2">
        <v>251953621</v>
      </c>
      <c r="BP506" s="2">
        <v>5315.63</v>
      </c>
      <c r="BQ506" s="2">
        <v>36016.5</v>
      </c>
      <c r="BR506" s="2">
        <v>191450388</v>
      </c>
      <c r="BS506" s="2">
        <v>0</v>
      </c>
      <c r="BT506" s="2">
        <v>0</v>
      </c>
      <c r="BU506" s="2">
        <v>123479942</v>
      </c>
      <c r="BV506" s="2">
        <v>124845977</v>
      </c>
      <c r="BW506" s="2">
        <v>0</v>
      </c>
      <c r="BX506" s="2">
        <v>58226853</v>
      </c>
      <c r="BY506" s="2">
        <v>58226853</v>
      </c>
      <c r="BZ506" s="2">
        <v>0</v>
      </c>
      <c r="CA506" s="2">
        <v>251953621</v>
      </c>
      <c r="CB506" s="2" t="b">
        <v>0</v>
      </c>
      <c r="CC506" s="2">
        <v>0</v>
      </c>
      <c r="CD506" s="2">
        <v>13534.18</v>
      </c>
      <c r="CE506" s="2">
        <v>12444.13</v>
      </c>
      <c r="CF506" s="2">
        <v>12812.42</v>
      </c>
      <c r="CG506" s="2">
        <v>15234.75</v>
      </c>
      <c r="CH506" s="4">
        <v>45327.530370370368</v>
      </c>
      <c r="CI506" s="4">
        <v>73415</v>
      </c>
    </row>
    <row r="507" spans="1:87" x14ac:dyDescent="0.35">
      <c r="A507" s="5">
        <v>581</v>
      </c>
      <c r="B507" s="3" t="s">
        <v>1019</v>
      </c>
      <c r="C507" s="3" t="s">
        <v>1038</v>
      </c>
      <c r="D507" s="2" t="s">
        <v>1039</v>
      </c>
      <c r="E507" s="2">
        <v>9166</v>
      </c>
      <c r="F507" s="2">
        <v>9304</v>
      </c>
      <c r="G507" s="2">
        <v>9580</v>
      </c>
      <c r="H507" s="2">
        <v>11102</v>
      </c>
      <c r="I507" s="2">
        <v>1.0822000000000001</v>
      </c>
      <c r="J507" s="2">
        <v>9919</v>
      </c>
      <c r="K507" s="2">
        <v>10069</v>
      </c>
      <c r="L507" s="2">
        <v>10367</v>
      </c>
      <c r="M507" s="2">
        <v>12015</v>
      </c>
      <c r="N507" s="2">
        <v>1.1040000000000001</v>
      </c>
      <c r="O507" s="2">
        <v>1.026</v>
      </c>
      <c r="P507" s="2">
        <v>10951</v>
      </c>
      <c r="Q507" s="2">
        <v>12327</v>
      </c>
      <c r="R507" s="2">
        <v>10940.82</v>
      </c>
      <c r="S507" s="2">
        <v>8139.8</v>
      </c>
      <c r="T507" s="2">
        <v>5429.33</v>
      </c>
      <c r="U507" s="2">
        <v>11332.72</v>
      </c>
      <c r="V507" s="2">
        <v>35842.67</v>
      </c>
      <c r="W507" s="2">
        <v>10940.82</v>
      </c>
      <c r="X507" s="2">
        <v>8139.8</v>
      </c>
      <c r="Y507" s="2">
        <v>5429.33</v>
      </c>
      <c r="Z507" s="2">
        <v>11332.72</v>
      </c>
      <c r="AA507" s="2">
        <v>35842.67</v>
      </c>
      <c r="AB507" s="2">
        <v>119812920</v>
      </c>
      <c r="AC507" s="2">
        <v>81959646</v>
      </c>
      <c r="AD507" s="2">
        <v>56285864</v>
      </c>
      <c r="AE507" s="2">
        <v>139698439</v>
      </c>
      <c r="AF507" s="2">
        <v>397756869</v>
      </c>
      <c r="AG507" s="2">
        <v>0.5827</v>
      </c>
      <c r="AH507" s="2">
        <v>0.2</v>
      </c>
      <c r="AI507" s="2">
        <v>13962998</v>
      </c>
      <c r="AJ507" s="2">
        <v>9551577</v>
      </c>
      <c r="AK507" s="2">
        <v>6559555</v>
      </c>
      <c r="AL507" s="2">
        <v>16280456</v>
      </c>
      <c r="AM507" s="2">
        <v>46354586</v>
      </c>
      <c r="AN507" s="2">
        <v>0.5827</v>
      </c>
      <c r="AO507" s="2">
        <v>3.27E-2</v>
      </c>
      <c r="AP507" s="2">
        <v>0.65</v>
      </c>
      <c r="AQ507" s="2">
        <v>2546624</v>
      </c>
      <c r="AR507" s="2">
        <v>1742052</v>
      </c>
      <c r="AS507" s="2">
        <v>1196356</v>
      </c>
      <c r="AT507" s="2">
        <v>2969290</v>
      </c>
      <c r="AU507" s="2">
        <v>8454322</v>
      </c>
      <c r="AV507" s="2">
        <v>452565777</v>
      </c>
      <c r="AW507" s="2">
        <v>0</v>
      </c>
      <c r="AX507" s="2">
        <v>2350261</v>
      </c>
      <c r="AY507" s="2">
        <v>5230781</v>
      </c>
      <c r="AZ507" s="2">
        <v>5660751</v>
      </c>
      <c r="BA507" s="2">
        <v>0</v>
      </c>
      <c r="BB507" s="2">
        <v>0</v>
      </c>
      <c r="BC507" s="2">
        <v>0</v>
      </c>
      <c r="BD507" s="2">
        <v>2813</v>
      </c>
      <c r="BE507" s="2">
        <v>3044</v>
      </c>
      <c r="BF507" s="2">
        <v>521.09</v>
      </c>
      <c r="BG507" s="2">
        <v>1586198</v>
      </c>
      <c r="BH507" s="2">
        <v>9597210</v>
      </c>
      <c r="BI507" s="2">
        <v>462162987</v>
      </c>
      <c r="BJ507" s="2">
        <v>0</v>
      </c>
      <c r="BK507" s="2">
        <v>462162987</v>
      </c>
      <c r="BL507" s="2">
        <v>111557307</v>
      </c>
      <c r="BM507" s="2">
        <v>350605680</v>
      </c>
      <c r="BN507" s="2">
        <v>123966415</v>
      </c>
      <c r="BO507" s="2">
        <v>226639265</v>
      </c>
      <c r="BP507" s="2">
        <v>5303.79</v>
      </c>
      <c r="BQ507" s="2">
        <v>35842.67</v>
      </c>
      <c r="BR507" s="2">
        <v>190101995</v>
      </c>
      <c r="BS507" s="2">
        <v>0</v>
      </c>
      <c r="BT507" s="2">
        <v>0</v>
      </c>
      <c r="BU507" s="2">
        <v>111557307</v>
      </c>
      <c r="BV507" s="2">
        <v>123966415</v>
      </c>
      <c r="BW507" s="2">
        <v>0</v>
      </c>
      <c r="BX507" s="2">
        <v>43091584</v>
      </c>
      <c r="BY507" s="2">
        <v>43091584</v>
      </c>
      <c r="BZ507" s="2">
        <v>0</v>
      </c>
      <c r="CA507" s="2">
        <v>226639265</v>
      </c>
      <c r="CB507" s="2" t="b">
        <v>0</v>
      </c>
      <c r="CC507" s="2">
        <v>0</v>
      </c>
      <c r="CD507" s="2">
        <v>12459.99</v>
      </c>
      <c r="CE507" s="2">
        <v>11456.46</v>
      </c>
      <c r="CF507" s="2">
        <v>11795.52</v>
      </c>
      <c r="CG507" s="2">
        <v>14025.6</v>
      </c>
      <c r="CH507" s="4">
        <v>45327.530393518522</v>
      </c>
      <c r="CI507" s="4">
        <v>73415</v>
      </c>
    </row>
    <row r="508" spans="1:87" x14ac:dyDescent="0.35">
      <c r="A508" s="5">
        <v>582</v>
      </c>
      <c r="B508" s="3" t="s">
        <v>1019</v>
      </c>
      <c r="C508" s="3" t="s">
        <v>1040</v>
      </c>
      <c r="D508" s="2" t="s">
        <v>1041</v>
      </c>
      <c r="E508" s="2">
        <v>9166</v>
      </c>
      <c r="F508" s="2">
        <v>9304</v>
      </c>
      <c r="G508" s="2">
        <v>9580</v>
      </c>
      <c r="H508" s="2">
        <v>11102</v>
      </c>
      <c r="I508" s="2">
        <v>1.0822000000000001</v>
      </c>
      <c r="J508" s="2">
        <v>9919</v>
      </c>
      <c r="K508" s="2">
        <v>10069</v>
      </c>
      <c r="L508" s="2">
        <v>10367</v>
      </c>
      <c r="M508" s="2">
        <v>12015</v>
      </c>
      <c r="N508" s="2">
        <v>1.1040000000000001</v>
      </c>
      <c r="O508" s="2">
        <v>1.026</v>
      </c>
      <c r="P508" s="2">
        <v>10951</v>
      </c>
      <c r="Q508" s="2">
        <v>12327</v>
      </c>
      <c r="R508" s="2">
        <v>1261.9100000000001</v>
      </c>
      <c r="S508" s="2">
        <v>976.01</v>
      </c>
      <c r="T508" s="2">
        <v>626.20000000000005</v>
      </c>
      <c r="U508" s="2">
        <v>1381.81</v>
      </c>
      <c r="V508" s="2">
        <v>4245.93</v>
      </c>
      <c r="W508" s="2">
        <v>1261.9100000000001</v>
      </c>
      <c r="X508" s="2">
        <v>976.01</v>
      </c>
      <c r="Y508" s="2">
        <v>626.20000000000005</v>
      </c>
      <c r="Z508" s="2">
        <v>1381.81</v>
      </c>
      <c r="AA508" s="2">
        <v>4245.93</v>
      </c>
      <c r="AB508" s="2">
        <v>13819176</v>
      </c>
      <c r="AC508" s="2">
        <v>9827445</v>
      </c>
      <c r="AD508" s="2">
        <v>6491815</v>
      </c>
      <c r="AE508" s="2">
        <v>17033572</v>
      </c>
      <c r="AF508" s="2">
        <v>47172008</v>
      </c>
      <c r="AG508" s="2">
        <v>0.6482</v>
      </c>
      <c r="AH508" s="2">
        <v>0.2</v>
      </c>
      <c r="AI508" s="2">
        <v>1791518</v>
      </c>
      <c r="AJ508" s="2">
        <v>1274030</v>
      </c>
      <c r="AK508" s="2">
        <v>841599</v>
      </c>
      <c r="AL508" s="2">
        <v>2208232</v>
      </c>
      <c r="AM508" s="2">
        <v>6115379</v>
      </c>
      <c r="AN508" s="2">
        <v>0.6482</v>
      </c>
      <c r="AO508" s="2">
        <v>9.8199999999999996E-2</v>
      </c>
      <c r="AP508" s="2">
        <v>0.65</v>
      </c>
      <c r="AQ508" s="2">
        <v>882078</v>
      </c>
      <c r="AR508" s="2">
        <v>627286</v>
      </c>
      <c r="AS508" s="2">
        <v>414373</v>
      </c>
      <c r="AT508" s="2">
        <v>1087253</v>
      </c>
      <c r="AU508" s="2">
        <v>3010990</v>
      </c>
      <c r="AV508" s="2">
        <v>56298377</v>
      </c>
      <c r="AW508" s="2">
        <v>0</v>
      </c>
      <c r="AX508" s="2">
        <v>231213</v>
      </c>
      <c r="AY508" s="2">
        <v>270028</v>
      </c>
      <c r="AZ508" s="2">
        <v>292224</v>
      </c>
      <c r="BA508" s="2">
        <v>0</v>
      </c>
      <c r="BB508" s="2">
        <v>0</v>
      </c>
      <c r="BC508" s="2">
        <v>0</v>
      </c>
      <c r="BD508" s="2">
        <v>2813</v>
      </c>
      <c r="BE508" s="2">
        <v>3044</v>
      </c>
      <c r="BF508" s="2">
        <v>99.88</v>
      </c>
      <c r="BG508" s="2">
        <v>304035</v>
      </c>
      <c r="BH508" s="2">
        <v>827472</v>
      </c>
      <c r="BI508" s="2">
        <v>57125849</v>
      </c>
      <c r="BJ508" s="2">
        <v>0</v>
      </c>
      <c r="BK508" s="2">
        <v>57125849</v>
      </c>
      <c r="BL508" s="2">
        <v>19594489</v>
      </c>
      <c r="BM508" s="2">
        <v>37531360</v>
      </c>
      <c r="BN508" s="2">
        <v>10332439</v>
      </c>
      <c r="BO508" s="2">
        <v>27198921</v>
      </c>
      <c r="BP508" s="2">
        <v>5270.27</v>
      </c>
      <c r="BQ508" s="2">
        <v>4245.93</v>
      </c>
      <c r="BR508" s="2">
        <v>22377198</v>
      </c>
      <c r="BS508" s="2">
        <v>0</v>
      </c>
      <c r="BT508" s="2">
        <v>0</v>
      </c>
      <c r="BU508" s="2">
        <v>19594489</v>
      </c>
      <c r="BV508" s="2">
        <v>10332439</v>
      </c>
      <c r="BW508" s="2">
        <v>0</v>
      </c>
      <c r="BX508" s="2">
        <v>3694038</v>
      </c>
      <c r="BY508" s="2">
        <v>3694038</v>
      </c>
      <c r="BZ508" s="2">
        <v>0</v>
      </c>
      <c r="CA508" s="2">
        <v>27198921</v>
      </c>
      <c r="CB508" s="2" t="b">
        <v>0</v>
      </c>
      <c r="CC508" s="2">
        <v>0</v>
      </c>
      <c r="CD508" s="2">
        <v>13069.69</v>
      </c>
      <c r="CE508" s="2">
        <v>12017.05</v>
      </c>
      <c r="CF508" s="2">
        <v>12372.7</v>
      </c>
      <c r="CG508" s="2">
        <v>14711.9</v>
      </c>
      <c r="CH508" s="4">
        <v>45327.529953703706</v>
      </c>
      <c r="CI508" s="4">
        <v>73415</v>
      </c>
    </row>
    <row r="509" spans="1:87" x14ac:dyDescent="0.35">
      <c r="A509" s="5">
        <v>583</v>
      </c>
      <c r="B509" s="3" t="s">
        <v>1019</v>
      </c>
      <c r="C509" s="3" t="s">
        <v>1042</v>
      </c>
      <c r="D509" s="2" t="s">
        <v>1043</v>
      </c>
      <c r="E509" s="2">
        <v>9166</v>
      </c>
      <c r="F509" s="2">
        <v>9304</v>
      </c>
      <c r="G509" s="2">
        <v>9580</v>
      </c>
      <c r="H509" s="2">
        <v>11102</v>
      </c>
      <c r="I509" s="2">
        <v>1.0822000000000001</v>
      </c>
      <c r="J509" s="2">
        <v>9919</v>
      </c>
      <c r="K509" s="2">
        <v>10069</v>
      </c>
      <c r="L509" s="2">
        <v>10367</v>
      </c>
      <c r="M509" s="2">
        <v>12015</v>
      </c>
      <c r="N509" s="2">
        <v>1.1040000000000001</v>
      </c>
      <c r="O509" s="2">
        <v>1.026</v>
      </c>
      <c r="P509" s="2">
        <v>10951</v>
      </c>
      <c r="Q509" s="2">
        <v>12327</v>
      </c>
      <c r="R509" s="2">
        <v>3535.84</v>
      </c>
      <c r="S509" s="2">
        <v>2314.83</v>
      </c>
      <c r="T509" s="2">
        <v>1176.1400000000001</v>
      </c>
      <c r="U509" s="2">
        <v>3418.25</v>
      </c>
      <c r="V509" s="2">
        <v>10445.06</v>
      </c>
      <c r="W509" s="2">
        <v>3535.84</v>
      </c>
      <c r="X509" s="2">
        <v>2314.83</v>
      </c>
      <c r="Y509" s="2">
        <v>1176.1400000000001</v>
      </c>
      <c r="Z509" s="2">
        <v>3418.25</v>
      </c>
      <c r="AA509" s="2">
        <v>10445.06</v>
      </c>
      <c r="AB509" s="2">
        <v>38720984</v>
      </c>
      <c r="AC509" s="2">
        <v>23308023</v>
      </c>
      <c r="AD509" s="2">
        <v>12193043</v>
      </c>
      <c r="AE509" s="2">
        <v>42136768</v>
      </c>
      <c r="AF509" s="2">
        <v>116358818</v>
      </c>
      <c r="AG509" s="2">
        <v>0.65710000000000002</v>
      </c>
      <c r="AH509" s="2">
        <v>0.2</v>
      </c>
      <c r="AI509" s="2">
        <v>5088712</v>
      </c>
      <c r="AJ509" s="2">
        <v>3063140</v>
      </c>
      <c r="AK509" s="2">
        <v>1602410</v>
      </c>
      <c r="AL509" s="2">
        <v>5537614</v>
      </c>
      <c r="AM509" s="2">
        <v>15291876</v>
      </c>
      <c r="AN509" s="2">
        <v>0.65710000000000002</v>
      </c>
      <c r="AO509" s="2">
        <v>0.1071</v>
      </c>
      <c r="AP509" s="2">
        <v>0.65</v>
      </c>
      <c r="AQ509" s="2">
        <v>2695561</v>
      </c>
      <c r="AR509" s="2">
        <v>1622588</v>
      </c>
      <c r="AS509" s="2">
        <v>848819</v>
      </c>
      <c r="AT509" s="2">
        <v>2933351</v>
      </c>
      <c r="AU509" s="2">
        <v>8100319</v>
      </c>
      <c r="AV509" s="2">
        <v>139751013</v>
      </c>
      <c r="AW509" s="2">
        <v>0</v>
      </c>
      <c r="AX509" s="2">
        <v>0</v>
      </c>
      <c r="AY509" s="2">
        <v>141261</v>
      </c>
      <c r="AZ509" s="2">
        <v>152873</v>
      </c>
      <c r="BA509" s="2">
        <v>0</v>
      </c>
      <c r="BB509" s="2">
        <v>0</v>
      </c>
      <c r="BC509" s="2">
        <v>0</v>
      </c>
      <c r="BD509" s="2">
        <v>2813</v>
      </c>
      <c r="BE509" s="2">
        <v>3044</v>
      </c>
      <c r="BF509" s="2">
        <v>358.63</v>
      </c>
      <c r="BG509" s="2">
        <v>1091670</v>
      </c>
      <c r="BH509" s="2">
        <v>1244543</v>
      </c>
      <c r="BI509" s="2">
        <v>140995556</v>
      </c>
      <c r="BJ509" s="2">
        <v>0</v>
      </c>
      <c r="BK509" s="2">
        <v>140995556</v>
      </c>
      <c r="BL509" s="2">
        <v>27869601</v>
      </c>
      <c r="BM509" s="2">
        <v>113125955</v>
      </c>
      <c r="BN509" s="2">
        <v>37564275</v>
      </c>
      <c r="BO509" s="2">
        <v>75561680</v>
      </c>
      <c r="BP509" s="2">
        <v>5515.03</v>
      </c>
      <c r="BQ509" s="2">
        <v>10445.06</v>
      </c>
      <c r="BR509" s="2">
        <v>57604819</v>
      </c>
      <c r="BS509" s="2">
        <v>0</v>
      </c>
      <c r="BT509" s="2">
        <v>0</v>
      </c>
      <c r="BU509" s="2">
        <v>27869601</v>
      </c>
      <c r="BV509" s="2">
        <v>37564275</v>
      </c>
      <c r="BW509" s="2">
        <v>0</v>
      </c>
      <c r="BX509" s="2">
        <v>6914279</v>
      </c>
      <c r="BY509" s="2">
        <v>6914279</v>
      </c>
      <c r="BZ509" s="2">
        <v>0</v>
      </c>
      <c r="CA509" s="2">
        <v>75561680</v>
      </c>
      <c r="CB509" s="2" t="b">
        <v>0</v>
      </c>
      <c r="CC509" s="2">
        <v>0</v>
      </c>
      <c r="CD509" s="2">
        <v>13152.53</v>
      </c>
      <c r="CE509" s="2">
        <v>12093.22</v>
      </c>
      <c r="CF509" s="2">
        <v>12451.13</v>
      </c>
      <c r="CG509" s="2">
        <v>14805.16</v>
      </c>
      <c r="CH509" s="4">
        <v>45327.53025462963</v>
      </c>
      <c r="CI509" s="4">
        <v>73415</v>
      </c>
    </row>
    <row r="510" spans="1:87" x14ac:dyDescent="0.35">
      <c r="A510" s="5">
        <v>11966</v>
      </c>
      <c r="B510" s="3" t="s">
        <v>1019</v>
      </c>
      <c r="C510" s="3" t="s">
        <v>1044</v>
      </c>
      <c r="D510" s="2" t="s">
        <v>1045</v>
      </c>
      <c r="E510" s="2">
        <v>9166</v>
      </c>
      <c r="F510" s="2">
        <v>9304</v>
      </c>
      <c r="G510" s="2">
        <v>9580</v>
      </c>
      <c r="H510" s="2">
        <v>11102</v>
      </c>
      <c r="I510" s="2">
        <v>1.0822000000000001</v>
      </c>
      <c r="J510" s="2">
        <v>9919</v>
      </c>
      <c r="K510" s="2">
        <v>10069</v>
      </c>
      <c r="L510" s="2">
        <v>10367</v>
      </c>
      <c r="M510" s="2">
        <v>12015</v>
      </c>
      <c r="N510" s="2">
        <v>1.1040000000000001</v>
      </c>
      <c r="O510" s="2">
        <v>1.026</v>
      </c>
      <c r="P510" s="2">
        <v>10951</v>
      </c>
      <c r="Q510" s="2">
        <v>12327</v>
      </c>
      <c r="R510" s="2">
        <v>6911.38</v>
      </c>
      <c r="S510" s="2">
        <v>4966.45</v>
      </c>
      <c r="T510" s="2">
        <v>2783.33</v>
      </c>
      <c r="U510" s="2">
        <v>5919.87</v>
      </c>
      <c r="V510" s="2">
        <v>20581.03</v>
      </c>
      <c r="W510" s="2">
        <v>6911.38</v>
      </c>
      <c r="X510" s="2">
        <v>4966.45</v>
      </c>
      <c r="Y510" s="2">
        <v>2783.33</v>
      </c>
      <c r="Z510" s="2">
        <v>5919.87</v>
      </c>
      <c r="AA510" s="2">
        <v>20581.03</v>
      </c>
      <c r="AB510" s="2">
        <v>75686522</v>
      </c>
      <c r="AC510" s="2">
        <v>50007185</v>
      </c>
      <c r="AD510" s="2">
        <v>28854782</v>
      </c>
      <c r="AE510" s="2">
        <v>72974237</v>
      </c>
      <c r="AF510" s="2">
        <v>227522726</v>
      </c>
      <c r="AG510" s="2">
        <v>0.90710000000000002</v>
      </c>
      <c r="AH510" s="2">
        <v>0.2</v>
      </c>
      <c r="AI510" s="2">
        <v>13731049</v>
      </c>
      <c r="AJ510" s="2">
        <v>9072304</v>
      </c>
      <c r="AK510" s="2">
        <v>5234835</v>
      </c>
      <c r="AL510" s="2">
        <v>13238986</v>
      </c>
      <c r="AM510" s="2">
        <v>41277174</v>
      </c>
      <c r="AN510" s="2">
        <v>0.90710000000000002</v>
      </c>
      <c r="AO510" s="2">
        <v>0.35709999999999997</v>
      </c>
      <c r="AP510" s="2">
        <v>0.65</v>
      </c>
      <c r="AQ510" s="2">
        <v>17567977</v>
      </c>
      <c r="AR510" s="2">
        <v>11607418</v>
      </c>
      <c r="AS510" s="2">
        <v>6697628</v>
      </c>
      <c r="AT510" s="2">
        <v>16938415</v>
      </c>
      <c r="AU510" s="2">
        <v>52811438</v>
      </c>
      <c r="AV510" s="2">
        <v>321611338</v>
      </c>
      <c r="AW510" s="2">
        <v>0</v>
      </c>
      <c r="AX510" s="2">
        <v>7695007</v>
      </c>
      <c r="AY510" s="2">
        <v>2237210</v>
      </c>
      <c r="AZ510" s="2">
        <v>2421109</v>
      </c>
      <c r="BA510" s="2">
        <v>0</v>
      </c>
      <c r="BB510" s="2">
        <v>0</v>
      </c>
      <c r="BC510" s="2">
        <v>0</v>
      </c>
      <c r="BD510" s="2">
        <v>2813</v>
      </c>
      <c r="BE510" s="2">
        <v>3044</v>
      </c>
      <c r="BF510" s="2">
        <v>491.34</v>
      </c>
      <c r="BG510" s="2">
        <v>1495639</v>
      </c>
      <c r="BH510" s="2">
        <v>11611755</v>
      </c>
      <c r="BI510" s="2">
        <v>333223093</v>
      </c>
      <c r="BJ510" s="2">
        <v>0</v>
      </c>
      <c r="BK510" s="2">
        <v>333223093</v>
      </c>
      <c r="BL510" s="2">
        <v>38657727</v>
      </c>
      <c r="BM510" s="2">
        <v>294565366</v>
      </c>
      <c r="BN510" s="2">
        <v>79978168</v>
      </c>
      <c r="BO510" s="2">
        <v>214587198</v>
      </c>
      <c r="BP510" s="2">
        <v>5959.19</v>
      </c>
      <c r="BQ510" s="2">
        <v>20581.03</v>
      </c>
      <c r="BR510" s="2">
        <v>122646268</v>
      </c>
      <c r="BS510" s="2">
        <v>0</v>
      </c>
      <c r="BT510" s="2">
        <v>0</v>
      </c>
      <c r="BU510" s="2">
        <v>38657727</v>
      </c>
      <c r="BV510" s="2">
        <v>79978168</v>
      </c>
      <c r="BW510" s="2">
        <v>4010373</v>
      </c>
      <c r="BX510" s="2">
        <v>39099483</v>
      </c>
      <c r="BY510" s="2">
        <v>43109856</v>
      </c>
      <c r="BZ510" s="2">
        <v>0</v>
      </c>
      <c r="CA510" s="2">
        <v>214587198</v>
      </c>
      <c r="CB510" s="2" t="b">
        <v>0</v>
      </c>
      <c r="CC510" s="2">
        <v>0</v>
      </c>
      <c r="CD510" s="2">
        <v>15479.62</v>
      </c>
      <c r="CE510" s="2">
        <v>14232.88</v>
      </c>
      <c r="CF510" s="2">
        <v>14654.12</v>
      </c>
      <c r="CG510" s="2">
        <v>17424.650000000001</v>
      </c>
      <c r="CH510" s="4">
        <v>45327.530486111114</v>
      </c>
      <c r="CI510" s="4">
        <v>73415</v>
      </c>
    </row>
    <row r="511" spans="1:87" x14ac:dyDescent="0.35">
      <c r="A511" s="5">
        <v>584</v>
      </c>
      <c r="B511" s="3" t="s">
        <v>1046</v>
      </c>
      <c r="C511" s="3" t="s">
        <v>1047</v>
      </c>
      <c r="D511" s="2" t="s">
        <v>1048</v>
      </c>
      <c r="E511" s="2">
        <v>9166</v>
      </c>
      <c r="F511" s="2">
        <v>9304</v>
      </c>
      <c r="G511" s="2">
        <v>9580</v>
      </c>
      <c r="H511" s="2">
        <v>11102</v>
      </c>
      <c r="I511" s="2">
        <v>1.0822000000000001</v>
      </c>
      <c r="J511" s="2">
        <v>9919</v>
      </c>
      <c r="K511" s="2">
        <v>10069</v>
      </c>
      <c r="L511" s="2">
        <v>10367</v>
      </c>
      <c r="M511" s="2">
        <v>12015</v>
      </c>
      <c r="N511" s="2">
        <v>1.1040000000000001</v>
      </c>
      <c r="O511" s="2">
        <v>1.026</v>
      </c>
      <c r="P511" s="2">
        <v>10951</v>
      </c>
      <c r="Q511" s="2">
        <v>12327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11.22</v>
      </c>
      <c r="X511" s="2">
        <v>12.98</v>
      </c>
      <c r="Y511" s="2">
        <v>8.08</v>
      </c>
      <c r="Z511" s="2">
        <v>0</v>
      </c>
      <c r="AA511" s="2">
        <v>32.28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0.43819999999999998</v>
      </c>
      <c r="AH511" s="2">
        <v>0.2</v>
      </c>
      <c r="AI511" s="2">
        <v>10768</v>
      </c>
      <c r="AJ511" s="2">
        <v>11454</v>
      </c>
      <c r="AK511" s="2">
        <v>7341</v>
      </c>
      <c r="AL511" s="2">
        <v>0</v>
      </c>
      <c r="AM511" s="2">
        <v>29563</v>
      </c>
      <c r="AN511" s="2">
        <v>0.43819999999999998</v>
      </c>
      <c r="AO511" s="2">
        <v>0</v>
      </c>
      <c r="AP511" s="2">
        <v>0.65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29563</v>
      </c>
      <c r="AW511" s="2">
        <v>540653</v>
      </c>
      <c r="AX511" s="2">
        <v>0</v>
      </c>
      <c r="AY511" s="2">
        <v>17309</v>
      </c>
      <c r="AZ511" s="2">
        <v>18732</v>
      </c>
      <c r="BA511" s="2">
        <v>0</v>
      </c>
      <c r="BB511" s="2">
        <v>0</v>
      </c>
      <c r="BC511" s="2">
        <v>0</v>
      </c>
      <c r="BD511" s="2">
        <v>2813</v>
      </c>
      <c r="BE511" s="2">
        <v>3044</v>
      </c>
      <c r="BF511" s="2">
        <v>0.99</v>
      </c>
      <c r="BG511" s="2">
        <v>3014</v>
      </c>
      <c r="BH511" s="2">
        <v>562399</v>
      </c>
      <c r="BI511" s="2">
        <v>591962</v>
      </c>
      <c r="BJ511" s="2">
        <v>0</v>
      </c>
      <c r="BK511" s="2">
        <v>591962</v>
      </c>
      <c r="BL511" s="2">
        <v>58240</v>
      </c>
      <c r="BM511" s="2">
        <v>533722</v>
      </c>
      <c r="BN511" s="2">
        <v>152480</v>
      </c>
      <c r="BO511" s="2">
        <v>381242</v>
      </c>
      <c r="BP511" s="2">
        <v>59.4</v>
      </c>
      <c r="BQ511" s="2">
        <v>32.28</v>
      </c>
      <c r="BR511" s="2">
        <v>1917</v>
      </c>
      <c r="BS511" s="2">
        <v>231538</v>
      </c>
      <c r="BT511" s="2">
        <v>0</v>
      </c>
      <c r="BU511" s="2">
        <v>58240</v>
      </c>
      <c r="BV511" s="2">
        <v>152480</v>
      </c>
      <c r="BW511" s="2">
        <v>22735</v>
      </c>
      <c r="BX511" s="2">
        <v>59491</v>
      </c>
      <c r="BY511" s="2">
        <v>82226</v>
      </c>
      <c r="BZ511" s="2">
        <v>0</v>
      </c>
      <c r="CA511" s="2">
        <v>381242</v>
      </c>
      <c r="CB511" s="2" t="b">
        <v>0</v>
      </c>
      <c r="CC511" s="2">
        <v>0</v>
      </c>
      <c r="CD511" s="2">
        <v>11910.75</v>
      </c>
      <c r="CE511" s="2">
        <v>10951.45</v>
      </c>
      <c r="CF511" s="2">
        <v>11275.56</v>
      </c>
      <c r="CG511" s="2">
        <v>13407.34</v>
      </c>
      <c r="CH511" s="4">
        <v>45327.529895833337</v>
      </c>
      <c r="CI511" s="4">
        <v>73415</v>
      </c>
    </row>
    <row r="512" spans="1:87" x14ac:dyDescent="0.35">
      <c r="A512" s="5">
        <v>585</v>
      </c>
      <c r="B512" s="3" t="s">
        <v>1046</v>
      </c>
      <c r="C512" s="3" t="s">
        <v>1049</v>
      </c>
      <c r="D512" s="2" t="s">
        <v>1050</v>
      </c>
      <c r="E512" s="2">
        <v>9166</v>
      </c>
      <c r="F512" s="2">
        <v>9304</v>
      </c>
      <c r="G512" s="2">
        <v>9580</v>
      </c>
      <c r="H512" s="2">
        <v>11102</v>
      </c>
      <c r="I512" s="2">
        <v>1.0822000000000001</v>
      </c>
      <c r="J512" s="2">
        <v>9919</v>
      </c>
      <c r="K512" s="2">
        <v>10069</v>
      </c>
      <c r="L512" s="2">
        <v>10367</v>
      </c>
      <c r="M512" s="2">
        <v>12015</v>
      </c>
      <c r="N512" s="2">
        <v>1.1040000000000001</v>
      </c>
      <c r="O512" s="2">
        <v>1.026</v>
      </c>
      <c r="P512" s="2">
        <v>10951</v>
      </c>
      <c r="Q512" s="2">
        <v>12327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9.52</v>
      </c>
      <c r="X512" s="2">
        <v>8.64</v>
      </c>
      <c r="Y512" s="2">
        <v>6.43</v>
      </c>
      <c r="Z512" s="2">
        <v>0</v>
      </c>
      <c r="AA512" s="2">
        <v>24.59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0.53129999999999999</v>
      </c>
      <c r="AH512" s="2">
        <v>0.2</v>
      </c>
      <c r="AI512" s="2">
        <v>11078</v>
      </c>
      <c r="AJ512" s="2">
        <v>9244</v>
      </c>
      <c r="AK512" s="2">
        <v>7083</v>
      </c>
      <c r="AL512" s="2">
        <v>0</v>
      </c>
      <c r="AM512" s="2">
        <v>27405</v>
      </c>
      <c r="AN512" s="2">
        <v>0.53129999999999999</v>
      </c>
      <c r="AO512" s="2">
        <v>0</v>
      </c>
      <c r="AP512" s="2">
        <v>0.65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27405</v>
      </c>
      <c r="AW512" s="2">
        <v>538981</v>
      </c>
      <c r="AX512" s="2">
        <v>2591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2813</v>
      </c>
      <c r="BE512" s="2">
        <v>3044</v>
      </c>
      <c r="BF512" s="2">
        <v>0</v>
      </c>
      <c r="BG512" s="2">
        <v>0</v>
      </c>
      <c r="BH512" s="2">
        <v>541572</v>
      </c>
      <c r="BI512" s="2">
        <v>568977</v>
      </c>
      <c r="BJ512" s="2">
        <v>0</v>
      </c>
      <c r="BK512" s="2">
        <v>568977</v>
      </c>
      <c r="BL512" s="2">
        <v>207026</v>
      </c>
      <c r="BM512" s="2">
        <v>361951</v>
      </c>
      <c r="BN512" s="2">
        <v>104074</v>
      </c>
      <c r="BO512" s="2">
        <v>257877</v>
      </c>
      <c r="BP512" s="2">
        <v>21.09</v>
      </c>
      <c r="BQ512" s="2">
        <v>24.59</v>
      </c>
      <c r="BR512" s="2">
        <v>519</v>
      </c>
      <c r="BS512" s="2">
        <v>233130</v>
      </c>
      <c r="BT512" s="2">
        <v>0</v>
      </c>
      <c r="BU512" s="2">
        <v>207026</v>
      </c>
      <c r="BV512" s="2">
        <v>104074</v>
      </c>
      <c r="BW512" s="2">
        <v>0</v>
      </c>
      <c r="BX512" s="2">
        <v>29335</v>
      </c>
      <c r="BY512" s="2">
        <v>29335</v>
      </c>
      <c r="BZ512" s="2">
        <v>0</v>
      </c>
      <c r="CA512" s="2">
        <v>257877</v>
      </c>
      <c r="CB512" s="2" t="b">
        <v>0</v>
      </c>
      <c r="CC512" s="2">
        <v>0</v>
      </c>
      <c r="CD512" s="2">
        <v>12114.65</v>
      </c>
      <c r="CE512" s="2">
        <v>11138.93</v>
      </c>
      <c r="CF512" s="2">
        <v>11468.6</v>
      </c>
      <c r="CG512" s="2">
        <v>13636.87</v>
      </c>
      <c r="CH512" s="4">
        <v>45327.529965277776</v>
      </c>
      <c r="CI512" s="4">
        <v>73415</v>
      </c>
    </row>
    <row r="513" spans="1:87" x14ac:dyDescent="0.35">
      <c r="A513" s="5">
        <v>586</v>
      </c>
      <c r="B513" s="3" t="s">
        <v>1046</v>
      </c>
      <c r="C513" s="3" t="s">
        <v>1051</v>
      </c>
      <c r="D513" s="2" t="s">
        <v>1052</v>
      </c>
      <c r="E513" s="2">
        <v>9166</v>
      </c>
      <c r="F513" s="2">
        <v>9304</v>
      </c>
      <c r="G513" s="2">
        <v>9580</v>
      </c>
      <c r="H513" s="2">
        <v>11102</v>
      </c>
      <c r="I513" s="2">
        <v>1.0822000000000001</v>
      </c>
      <c r="J513" s="2">
        <v>9919</v>
      </c>
      <c r="K513" s="2">
        <v>10069</v>
      </c>
      <c r="L513" s="2">
        <v>10367</v>
      </c>
      <c r="M513" s="2">
        <v>12015</v>
      </c>
      <c r="N513" s="2">
        <v>1.1040000000000001</v>
      </c>
      <c r="O513" s="2">
        <v>1.026</v>
      </c>
      <c r="P513" s="2">
        <v>10951</v>
      </c>
      <c r="Q513" s="2">
        <v>12327</v>
      </c>
      <c r="R513" s="2">
        <v>2509.64</v>
      </c>
      <c r="S513" s="2">
        <v>1713.86</v>
      </c>
      <c r="T513" s="2">
        <v>1200.68</v>
      </c>
      <c r="U513" s="2">
        <v>0</v>
      </c>
      <c r="V513" s="2">
        <v>5424.18</v>
      </c>
      <c r="W513" s="2">
        <v>2509.64</v>
      </c>
      <c r="X513" s="2">
        <v>1713.86</v>
      </c>
      <c r="Y513" s="2">
        <v>1200.68</v>
      </c>
      <c r="Z513" s="2">
        <v>0</v>
      </c>
      <c r="AA513" s="2">
        <v>5424.18</v>
      </c>
      <c r="AB513" s="2">
        <v>27483068</v>
      </c>
      <c r="AC513" s="2">
        <v>17256856</v>
      </c>
      <c r="AD513" s="2">
        <v>12447450</v>
      </c>
      <c r="AE513" s="2">
        <v>0</v>
      </c>
      <c r="AF513" s="2">
        <v>57187374</v>
      </c>
      <c r="AG513" s="2">
        <v>0.64790000000000003</v>
      </c>
      <c r="AH513" s="2">
        <v>0.2</v>
      </c>
      <c r="AI513" s="2">
        <v>3561256</v>
      </c>
      <c r="AJ513" s="2">
        <v>2236143</v>
      </c>
      <c r="AK513" s="2">
        <v>1612941</v>
      </c>
      <c r="AL513" s="2">
        <v>0</v>
      </c>
      <c r="AM513" s="2">
        <v>7410340</v>
      </c>
      <c r="AN513" s="2">
        <v>0.64790000000000003</v>
      </c>
      <c r="AO513" s="2">
        <v>9.7900000000000001E-2</v>
      </c>
      <c r="AP513" s="2">
        <v>0.65</v>
      </c>
      <c r="AQ513" s="2">
        <v>1748885</v>
      </c>
      <c r="AR513" s="2">
        <v>1098140</v>
      </c>
      <c r="AS513" s="2">
        <v>792093</v>
      </c>
      <c r="AT513" s="2">
        <v>0</v>
      </c>
      <c r="AU513" s="2">
        <v>3639118</v>
      </c>
      <c r="AV513" s="2">
        <v>68236832</v>
      </c>
      <c r="AW513" s="2">
        <v>0</v>
      </c>
      <c r="AX513" s="2">
        <v>149907</v>
      </c>
      <c r="AY513" s="2">
        <v>272752</v>
      </c>
      <c r="AZ513" s="2">
        <v>295172</v>
      </c>
      <c r="BA513" s="2">
        <v>0</v>
      </c>
      <c r="BB513" s="2">
        <v>0</v>
      </c>
      <c r="BC513" s="2">
        <v>0</v>
      </c>
      <c r="BD513" s="2">
        <v>2813</v>
      </c>
      <c r="BE513" s="2">
        <v>3044</v>
      </c>
      <c r="BF513" s="2">
        <v>237.11</v>
      </c>
      <c r="BG513" s="2">
        <v>721763</v>
      </c>
      <c r="BH513" s="2">
        <v>1166842</v>
      </c>
      <c r="BI513" s="2">
        <v>69403674</v>
      </c>
      <c r="BJ513" s="2">
        <v>0</v>
      </c>
      <c r="BK513" s="2">
        <v>69403674</v>
      </c>
      <c r="BL513" s="2">
        <v>22652549</v>
      </c>
      <c r="BM513" s="2">
        <v>46751125</v>
      </c>
      <c r="BN513" s="2">
        <v>13939241</v>
      </c>
      <c r="BO513" s="2">
        <v>32811884</v>
      </c>
      <c r="BP513" s="2">
        <v>5044.21</v>
      </c>
      <c r="BQ513" s="2">
        <v>5424.18</v>
      </c>
      <c r="BR513" s="2">
        <v>27360703</v>
      </c>
      <c r="BS513" s="2">
        <v>0</v>
      </c>
      <c r="BT513" s="2">
        <v>0</v>
      </c>
      <c r="BU513" s="2">
        <v>22652549</v>
      </c>
      <c r="BV513" s="2">
        <v>13939241</v>
      </c>
      <c r="BW513" s="2">
        <v>0</v>
      </c>
      <c r="BX513" s="2">
        <v>4711106</v>
      </c>
      <c r="BY513" s="2">
        <v>4711106</v>
      </c>
      <c r="BZ513" s="2">
        <v>0</v>
      </c>
      <c r="CA513" s="2">
        <v>32811884</v>
      </c>
      <c r="CB513" s="2" t="b">
        <v>0</v>
      </c>
      <c r="CC513" s="2">
        <v>0</v>
      </c>
      <c r="CD513" s="2">
        <v>13066.9</v>
      </c>
      <c r="CE513" s="2">
        <v>12014.48</v>
      </c>
      <c r="CF513" s="2">
        <v>12370.06</v>
      </c>
      <c r="CG513" s="2">
        <v>14708.76</v>
      </c>
      <c r="CH513" s="4">
        <v>45327.530104166668</v>
      </c>
      <c r="CI513" s="4">
        <v>73415</v>
      </c>
    </row>
    <row r="514" spans="1:87" x14ac:dyDescent="0.35">
      <c r="A514" s="5">
        <v>587</v>
      </c>
      <c r="B514" s="3" t="s">
        <v>1046</v>
      </c>
      <c r="C514" s="3" t="s">
        <v>1053</v>
      </c>
      <c r="D514" s="2" t="s">
        <v>1054</v>
      </c>
      <c r="E514" s="2">
        <v>9166</v>
      </c>
      <c r="F514" s="2">
        <v>9304</v>
      </c>
      <c r="G514" s="2">
        <v>9580</v>
      </c>
      <c r="H514" s="2">
        <v>11102</v>
      </c>
      <c r="I514" s="2">
        <v>1.0822000000000001</v>
      </c>
      <c r="J514" s="2">
        <v>9919</v>
      </c>
      <c r="K514" s="2">
        <v>10069</v>
      </c>
      <c r="L514" s="2">
        <v>10367</v>
      </c>
      <c r="M514" s="2">
        <v>12015</v>
      </c>
      <c r="N514" s="2">
        <v>1.1040000000000001</v>
      </c>
      <c r="O514" s="2">
        <v>1.026</v>
      </c>
      <c r="P514" s="2">
        <v>10951</v>
      </c>
      <c r="Q514" s="2">
        <v>12327</v>
      </c>
      <c r="R514" s="2">
        <v>1.1000000000000001</v>
      </c>
      <c r="S514" s="2">
        <v>1.65</v>
      </c>
      <c r="T514" s="2">
        <v>1.68</v>
      </c>
      <c r="U514" s="2">
        <v>0</v>
      </c>
      <c r="V514" s="2">
        <v>4.43</v>
      </c>
      <c r="W514" s="2">
        <v>1.1000000000000001</v>
      </c>
      <c r="X514" s="2">
        <v>1.65</v>
      </c>
      <c r="Y514" s="2">
        <v>1.68</v>
      </c>
      <c r="Z514" s="2">
        <v>0</v>
      </c>
      <c r="AA514" s="2">
        <v>4.43</v>
      </c>
      <c r="AB514" s="2">
        <v>12046</v>
      </c>
      <c r="AC514" s="2">
        <v>16614</v>
      </c>
      <c r="AD514" s="2">
        <v>17417</v>
      </c>
      <c r="AE514" s="2">
        <v>0</v>
      </c>
      <c r="AF514" s="2">
        <v>46077</v>
      </c>
      <c r="AG514" s="2">
        <v>0.91669999999999996</v>
      </c>
      <c r="AH514" s="2">
        <v>0.2</v>
      </c>
      <c r="AI514" s="2">
        <v>2209</v>
      </c>
      <c r="AJ514" s="2">
        <v>3046</v>
      </c>
      <c r="AK514" s="2">
        <v>3193</v>
      </c>
      <c r="AL514" s="2">
        <v>0</v>
      </c>
      <c r="AM514" s="2">
        <v>8448</v>
      </c>
      <c r="AN514" s="2">
        <v>0.91669999999999996</v>
      </c>
      <c r="AO514" s="2">
        <v>0.36670000000000003</v>
      </c>
      <c r="AP514" s="2">
        <v>0.65</v>
      </c>
      <c r="AQ514" s="2">
        <v>2871</v>
      </c>
      <c r="AR514" s="2">
        <v>3960</v>
      </c>
      <c r="AS514" s="2">
        <v>4151</v>
      </c>
      <c r="AT514" s="2">
        <v>0</v>
      </c>
      <c r="AU514" s="2">
        <v>10982</v>
      </c>
      <c r="AV514" s="2">
        <v>65507</v>
      </c>
      <c r="AW514" s="2">
        <v>0</v>
      </c>
      <c r="AX514" s="2">
        <v>0</v>
      </c>
      <c r="AY514" s="2">
        <v>2353</v>
      </c>
      <c r="AZ514" s="2">
        <v>2546</v>
      </c>
      <c r="BA514" s="2">
        <v>0</v>
      </c>
      <c r="BB514" s="2">
        <v>0</v>
      </c>
      <c r="BC514" s="2">
        <v>47798</v>
      </c>
      <c r="BD514" s="2">
        <v>2813</v>
      </c>
      <c r="BE514" s="2">
        <v>3044</v>
      </c>
      <c r="BF514" s="2">
        <v>0</v>
      </c>
      <c r="BG514" s="2">
        <v>0</v>
      </c>
      <c r="BH514" s="2">
        <v>50344</v>
      </c>
      <c r="BI514" s="2">
        <v>115851</v>
      </c>
      <c r="BJ514" s="2">
        <v>0</v>
      </c>
      <c r="BK514" s="2">
        <v>115851</v>
      </c>
      <c r="BL514" s="2">
        <v>107428</v>
      </c>
      <c r="BM514" s="2">
        <v>8423</v>
      </c>
      <c r="BN514" s="2">
        <v>886</v>
      </c>
      <c r="BO514" s="2">
        <v>7537</v>
      </c>
      <c r="BP514" s="2">
        <v>71.3</v>
      </c>
      <c r="BQ514" s="2">
        <v>4.43</v>
      </c>
      <c r="BR514" s="2">
        <v>316</v>
      </c>
      <c r="BS514" s="2">
        <v>116133</v>
      </c>
      <c r="BT514" s="2">
        <v>0</v>
      </c>
      <c r="BU514" s="2">
        <v>107428</v>
      </c>
      <c r="BV514" s="2">
        <v>886</v>
      </c>
      <c r="BW514" s="2">
        <v>8135</v>
      </c>
      <c r="BX514" s="2">
        <v>40666</v>
      </c>
      <c r="BY514" s="2">
        <v>48801</v>
      </c>
      <c r="BZ514" s="2">
        <v>41264</v>
      </c>
      <c r="CA514" s="2">
        <v>48801</v>
      </c>
      <c r="CB514" s="2" t="b">
        <v>1</v>
      </c>
      <c r="CC514" s="2">
        <v>0</v>
      </c>
      <c r="CD514" s="2">
        <v>15568.98</v>
      </c>
      <c r="CE514" s="2">
        <v>14315.05</v>
      </c>
      <c r="CF514" s="2">
        <v>14738.71</v>
      </c>
      <c r="CG514" s="2">
        <v>17525.23</v>
      </c>
      <c r="CH514" s="4">
        <v>45327.530115740738</v>
      </c>
      <c r="CI514" s="4">
        <v>73415</v>
      </c>
    </row>
    <row r="515" spans="1:87" x14ac:dyDescent="0.35">
      <c r="A515" s="5">
        <v>588</v>
      </c>
      <c r="B515" s="3" t="s">
        <v>1046</v>
      </c>
      <c r="C515" s="3" t="s">
        <v>1055</v>
      </c>
      <c r="D515" s="2" t="s">
        <v>1056</v>
      </c>
      <c r="E515" s="2">
        <v>9166</v>
      </c>
      <c r="F515" s="2">
        <v>9304</v>
      </c>
      <c r="G515" s="2">
        <v>9580</v>
      </c>
      <c r="H515" s="2">
        <v>11102</v>
      </c>
      <c r="I515" s="2">
        <v>1.0822000000000001</v>
      </c>
      <c r="J515" s="2">
        <v>9919</v>
      </c>
      <c r="K515" s="2">
        <v>10069</v>
      </c>
      <c r="L515" s="2">
        <v>10367</v>
      </c>
      <c r="M515" s="2">
        <v>12015</v>
      </c>
      <c r="N515" s="2">
        <v>1.1040000000000001</v>
      </c>
      <c r="O515" s="2">
        <v>1.026</v>
      </c>
      <c r="P515" s="2">
        <v>10951</v>
      </c>
      <c r="Q515" s="2">
        <v>12327</v>
      </c>
      <c r="R515" s="2">
        <v>310.64999999999998</v>
      </c>
      <c r="S515" s="2">
        <v>238.19</v>
      </c>
      <c r="T515" s="2">
        <v>168.01</v>
      </c>
      <c r="U515" s="2">
        <v>0</v>
      </c>
      <c r="V515" s="2">
        <v>716.85</v>
      </c>
      <c r="W515" s="2">
        <v>310.64999999999998</v>
      </c>
      <c r="X515" s="2">
        <v>238.19</v>
      </c>
      <c r="Y515" s="2">
        <v>168.01</v>
      </c>
      <c r="Z515" s="2">
        <v>0</v>
      </c>
      <c r="AA515" s="2">
        <v>716.85</v>
      </c>
      <c r="AB515" s="2">
        <v>3401928</v>
      </c>
      <c r="AC515" s="2">
        <v>2398335</v>
      </c>
      <c r="AD515" s="2">
        <v>1741760</v>
      </c>
      <c r="AE515" s="2">
        <v>0</v>
      </c>
      <c r="AF515" s="2">
        <v>7542023</v>
      </c>
      <c r="AG515" s="2">
        <v>0.4501</v>
      </c>
      <c r="AH515" s="2">
        <v>0.2</v>
      </c>
      <c r="AI515" s="2">
        <v>306242</v>
      </c>
      <c r="AJ515" s="2">
        <v>215898</v>
      </c>
      <c r="AK515" s="2">
        <v>156793</v>
      </c>
      <c r="AL515" s="2">
        <v>0</v>
      </c>
      <c r="AM515" s="2">
        <v>678933</v>
      </c>
      <c r="AN515" s="2">
        <v>0.4501</v>
      </c>
      <c r="AO515" s="2">
        <v>0</v>
      </c>
      <c r="AP515" s="2">
        <v>0.65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8220956</v>
      </c>
      <c r="AW515" s="2">
        <v>0</v>
      </c>
      <c r="AX515" s="2">
        <v>0</v>
      </c>
      <c r="AY515" s="2">
        <v>126018</v>
      </c>
      <c r="AZ515" s="2">
        <v>136377</v>
      </c>
      <c r="BA515" s="2">
        <v>0</v>
      </c>
      <c r="BB515" s="2">
        <v>0</v>
      </c>
      <c r="BC515" s="2">
        <v>0</v>
      </c>
      <c r="BD515" s="2">
        <v>2813</v>
      </c>
      <c r="BE515" s="2">
        <v>3044</v>
      </c>
      <c r="BF515" s="2">
        <v>22.08</v>
      </c>
      <c r="BG515" s="2">
        <v>67212</v>
      </c>
      <c r="BH515" s="2">
        <v>203589</v>
      </c>
      <c r="BI515" s="2">
        <v>8424545</v>
      </c>
      <c r="BJ515" s="2">
        <v>0</v>
      </c>
      <c r="BK515" s="2">
        <v>8424545</v>
      </c>
      <c r="BL515" s="2">
        <v>4276145</v>
      </c>
      <c r="BM515" s="2">
        <v>4148400</v>
      </c>
      <c r="BN515" s="2">
        <v>603962</v>
      </c>
      <c r="BO515" s="2">
        <v>3544438</v>
      </c>
      <c r="BP515" s="2">
        <v>5090.32</v>
      </c>
      <c r="BQ515" s="2">
        <v>716.85</v>
      </c>
      <c r="BR515" s="2">
        <v>3648996</v>
      </c>
      <c r="BS515" s="2">
        <v>0</v>
      </c>
      <c r="BT515" s="2">
        <v>0</v>
      </c>
      <c r="BU515" s="2">
        <v>4276145</v>
      </c>
      <c r="BV515" s="2">
        <v>603962</v>
      </c>
      <c r="BW515" s="2">
        <v>0</v>
      </c>
      <c r="BX515" s="2">
        <v>580696</v>
      </c>
      <c r="BY515" s="2">
        <v>580696</v>
      </c>
      <c r="BZ515" s="2">
        <v>0</v>
      </c>
      <c r="CA515" s="2">
        <v>3544438</v>
      </c>
      <c r="CB515" s="2" t="b">
        <v>0</v>
      </c>
      <c r="CC515" s="2">
        <v>0</v>
      </c>
      <c r="CD515" s="2">
        <v>11936.81</v>
      </c>
      <c r="CE515" s="2">
        <v>10975.41</v>
      </c>
      <c r="CF515" s="2">
        <v>11300.24</v>
      </c>
      <c r="CG515" s="2">
        <v>13436.68</v>
      </c>
      <c r="CH515" s="4">
        <v>45327.530266203707</v>
      </c>
      <c r="CI515" s="4">
        <v>73415</v>
      </c>
    </row>
    <row r="516" spans="1:87" x14ac:dyDescent="0.35">
      <c r="A516" s="5">
        <v>589</v>
      </c>
      <c r="B516" s="3" t="s">
        <v>1046</v>
      </c>
      <c r="C516" s="3" t="s">
        <v>1057</v>
      </c>
      <c r="D516" s="2" t="s">
        <v>1058</v>
      </c>
      <c r="E516" s="2">
        <v>9166</v>
      </c>
      <c r="F516" s="2">
        <v>9304</v>
      </c>
      <c r="G516" s="2">
        <v>9580</v>
      </c>
      <c r="H516" s="2">
        <v>11102</v>
      </c>
      <c r="I516" s="2">
        <v>1.0822000000000001</v>
      </c>
      <c r="J516" s="2">
        <v>9919</v>
      </c>
      <c r="K516" s="2">
        <v>10069</v>
      </c>
      <c r="L516" s="2">
        <v>10367</v>
      </c>
      <c r="M516" s="2">
        <v>12015</v>
      </c>
      <c r="N516" s="2">
        <v>1.1040000000000001</v>
      </c>
      <c r="O516" s="2">
        <v>1.026</v>
      </c>
      <c r="P516" s="2">
        <v>10951</v>
      </c>
      <c r="Q516" s="2">
        <v>12327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6.38</v>
      </c>
      <c r="X516" s="2">
        <v>1.87</v>
      </c>
      <c r="Y516" s="2">
        <v>0.89</v>
      </c>
      <c r="Z516" s="2">
        <v>0</v>
      </c>
      <c r="AA516" s="2">
        <v>9.14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0.68969999999999998</v>
      </c>
      <c r="AH516" s="2">
        <v>0.2</v>
      </c>
      <c r="AI516" s="2">
        <v>9638</v>
      </c>
      <c r="AJ516" s="2">
        <v>2597</v>
      </c>
      <c r="AK516" s="2">
        <v>1273</v>
      </c>
      <c r="AL516" s="2">
        <v>0</v>
      </c>
      <c r="AM516" s="2">
        <v>13508</v>
      </c>
      <c r="AN516" s="2">
        <v>0.68969999999999998</v>
      </c>
      <c r="AO516" s="2">
        <v>0.13969999999999999</v>
      </c>
      <c r="AP516" s="2">
        <v>0.65</v>
      </c>
      <c r="AQ516" s="2">
        <v>6344</v>
      </c>
      <c r="AR516" s="2">
        <v>1710</v>
      </c>
      <c r="AS516" s="2">
        <v>838</v>
      </c>
      <c r="AT516" s="2">
        <v>0</v>
      </c>
      <c r="AU516" s="2">
        <v>8892</v>
      </c>
      <c r="AV516" s="2">
        <v>22400</v>
      </c>
      <c r="AW516" s="2">
        <v>271197</v>
      </c>
      <c r="AX516" s="2">
        <v>241</v>
      </c>
      <c r="AY516" s="2">
        <v>922</v>
      </c>
      <c r="AZ516" s="2">
        <v>998</v>
      </c>
      <c r="BA516" s="2">
        <v>0</v>
      </c>
      <c r="BB516" s="2">
        <v>0</v>
      </c>
      <c r="BC516" s="2">
        <v>0</v>
      </c>
      <c r="BD516" s="2">
        <v>2813</v>
      </c>
      <c r="BE516" s="2">
        <v>3044</v>
      </c>
      <c r="BF516" s="2">
        <v>1.73</v>
      </c>
      <c r="BG516" s="2">
        <v>5266</v>
      </c>
      <c r="BH516" s="2">
        <v>277702</v>
      </c>
      <c r="BI516" s="2">
        <v>300102</v>
      </c>
      <c r="BJ516" s="2">
        <v>0</v>
      </c>
      <c r="BK516" s="2">
        <v>300102</v>
      </c>
      <c r="BL516" s="2">
        <v>174652</v>
      </c>
      <c r="BM516" s="2">
        <v>125450</v>
      </c>
      <c r="BN516" s="2">
        <v>1828</v>
      </c>
      <c r="BO516" s="2">
        <v>123622</v>
      </c>
      <c r="BP516" s="2">
        <v>65.92</v>
      </c>
      <c r="BQ516" s="2">
        <v>9.14</v>
      </c>
      <c r="BR516" s="2">
        <v>603</v>
      </c>
      <c r="BS516" s="2">
        <v>114796</v>
      </c>
      <c r="BT516" s="2">
        <v>0</v>
      </c>
      <c r="BU516" s="2">
        <v>174652</v>
      </c>
      <c r="BV516" s="2">
        <v>1828</v>
      </c>
      <c r="BW516" s="2">
        <v>0</v>
      </c>
      <c r="BX516" s="2">
        <v>24319</v>
      </c>
      <c r="BY516" s="2">
        <v>24319</v>
      </c>
      <c r="BZ516" s="2">
        <v>0</v>
      </c>
      <c r="CA516" s="2">
        <v>123622</v>
      </c>
      <c r="CB516" s="2" t="b">
        <v>0</v>
      </c>
      <c r="CC516" s="2">
        <v>0</v>
      </c>
      <c r="CD516" s="2">
        <v>13455.99</v>
      </c>
      <c r="CE516" s="2">
        <v>12372.23</v>
      </c>
      <c r="CF516" s="2">
        <v>12738.4</v>
      </c>
      <c r="CG516" s="2">
        <v>15146.74</v>
      </c>
      <c r="CH516" s="4">
        <v>45327.530300925922</v>
      </c>
      <c r="CI516" s="4">
        <v>73415</v>
      </c>
    </row>
    <row r="517" spans="1:87" x14ac:dyDescent="0.35">
      <c r="A517" s="5">
        <v>590</v>
      </c>
      <c r="B517" s="3" t="s">
        <v>1046</v>
      </c>
      <c r="C517" s="3" t="s">
        <v>1059</v>
      </c>
      <c r="D517" s="2" t="s">
        <v>1060</v>
      </c>
      <c r="E517" s="2">
        <v>9166</v>
      </c>
      <c r="F517" s="2">
        <v>9304</v>
      </c>
      <c r="G517" s="2">
        <v>9580</v>
      </c>
      <c r="H517" s="2">
        <v>11102</v>
      </c>
      <c r="I517" s="2">
        <v>1.0822000000000001</v>
      </c>
      <c r="J517" s="2">
        <v>9919</v>
      </c>
      <c r="K517" s="2">
        <v>10069</v>
      </c>
      <c r="L517" s="2">
        <v>10367</v>
      </c>
      <c r="M517" s="2">
        <v>12015</v>
      </c>
      <c r="N517" s="2">
        <v>1.1040000000000001</v>
      </c>
      <c r="O517" s="2">
        <v>1.026</v>
      </c>
      <c r="P517" s="2">
        <v>10951</v>
      </c>
      <c r="Q517" s="2">
        <v>12327</v>
      </c>
      <c r="R517" s="2">
        <v>0</v>
      </c>
      <c r="S517" s="2">
        <v>0</v>
      </c>
      <c r="T517" s="2">
        <v>0</v>
      </c>
      <c r="U517" s="2">
        <v>3262.06</v>
      </c>
      <c r="V517" s="2">
        <v>3262.06</v>
      </c>
      <c r="W517" s="2">
        <v>0</v>
      </c>
      <c r="X517" s="2">
        <v>0</v>
      </c>
      <c r="Y517" s="2">
        <v>0</v>
      </c>
      <c r="Z517" s="2">
        <v>3262.06</v>
      </c>
      <c r="AA517" s="2">
        <v>3262.06</v>
      </c>
      <c r="AB517" s="2">
        <v>0</v>
      </c>
      <c r="AC517" s="2">
        <v>0</v>
      </c>
      <c r="AD517" s="2">
        <v>0</v>
      </c>
      <c r="AE517" s="2">
        <v>40211414</v>
      </c>
      <c r="AF517" s="2">
        <v>40211414</v>
      </c>
      <c r="AG517" s="2">
        <v>0.59630000000000005</v>
      </c>
      <c r="AH517" s="2">
        <v>0.2</v>
      </c>
      <c r="AI517" s="2">
        <v>0</v>
      </c>
      <c r="AJ517" s="2">
        <v>0</v>
      </c>
      <c r="AK517" s="2">
        <v>0</v>
      </c>
      <c r="AL517" s="2">
        <v>4795613</v>
      </c>
      <c r="AM517" s="2">
        <v>4795613</v>
      </c>
      <c r="AN517" s="2">
        <v>0.59630000000000005</v>
      </c>
      <c r="AO517" s="2">
        <v>4.6300000000000001E-2</v>
      </c>
      <c r="AP517" s="2">
        <v>0.65</v>
      </c>
      <c r="AQ517" s="2">
        <v>0</v>
      </c>
      <c r="AR517" s="2">
        <v>0</v>
      </c>
      <c r="AS517" s="2">
        <v>0</v>
      </c>
      <c r="AT517" s="2">
        <v>1210162</v>
      </c>
      <c r="AU517" s="2">
        <v>1210162</v>
      </c>
      <c r="AV517" s="2">
        <v>46217189</v>
      </c>
      <c r="AW517" s="2">
        <v>0</v>
      </c>
      <c r="AX517" s="2">
        <v>0</v>
      </c>
      <c r="AY517" s="2">
        <v>117517</v>
      </c>
      <c r="AZ517" s="2">
        <v>127177</v>
      </c>
      <c r="BA517" s="2">
        <v>0</v>
      </c>
      <c r="BB517" s="2">
        <v>0</v>
      </c>
      <c r="BC517" s="2">
        <v>0</v>
      </c>
      <c r="BD517" s="2">
        <v>2813</v>
      </c>
      <c r="BE517" s="2">
        <v>3044</v>
      </c>
      <c r="BF517" s="2">
        <v>0</v>
      </c>
      <c r="BG517" s="2">
        <v>0</v>
      </c>
      <c r="BH517" s="2">
        <v>127177</v>
      </c>
      <c r="BI517" s="2">
        <v>46344366</v>
      </c>
      <c r="BJ517" s="2">
        <v>0</v>
      </c>
      <c r="BK517" s="2">
        <v>46344366</v>
      </c>
      <c r="BL517" s="2">
        <v>26515323</v>
      </c>
      <c r="BM517" s="2">
        <v>19829043</v>
      </c>
      <c r="BN517" s="2">
        <v>652412</v>
      </c>
      <c r="BO517" s="2">
        <v>19176631</v>
      </c>
      <c r="BP517" s="2">
        <v>6100.01</v>
      </c>
      <c r="BQ517" s="2">
        <v>3262.06</v>
      </c>
      <c r="BR517" s="2">
        <v>19898599</v>
      </c>
      <c r="BS517" s="2">
        <v>0</v>
      </c>
      <c r="BT517" s="2">
        <v>0</v>
      </c>
      <c r="BU517" s="2">
        <v>26515323</v>
      </c>
      <c r="BV517" s="2">
        <v>652412</v>
      </c>
      <c r="BW517" s="2">
        <v>0</v>
      </c>
      <c r="BX517" s="2">
        <v>1633096</v>
      </c>
      <c r="BY517" s="2">
        <v>1633096</v>
      </c>
      <c r="BZ517" s="2">
        <v>0</v>
      </c>
      <c r="CA517" s="2">
        <v>19176631</v>
      </c>
      <c r="CB517" s="2" t="b">
        <v>0</v>
      </c>
      <c r="CC517" s="2">
        <v>0</v>
      </c>
      <c r="CD517" s="2">
        <v>12586.59</v>
      </c>
      <c r="CE517" s="2">
        <v>11572.86</v>
      </c>
      <c r="CF517" s="2">
        <v>11915.36</v>
      </c>
      <c r="CG517" s="2">
        <v>14168.1</v>
      </c>
      <c r="CH517" s="4">
        <v>45327.530381944445</v>
      </c>
      <c r="CI517" s="4">
        <v>73415</v>
      </c>
    </row>
    <row r="518" spans="1:87" x14ac:dyDescent="0.35">
      <c r="A518" s="5">
        <v>591</v>
      </c>
      <c r="B518" s="3" t="s">
        <v>1046</v>
      </c>
      <c r="C518" s="3" t="s">
        <v>1061</v>
      </c>
      <c r="D518" s="2" t="s">
        <v>1062</v>
      </c>
      <c r="E518" s="2">
        <v>9166</v>
      </c>
      <c r="F518" s="2">
        <v>9304</v>
      </c>
      <c r="G518" s="2">
        <v>9580</v>
      </c>
      <c r="H518" s="2">
        <v>11102</v>
      </c>
      <c r="I518" s="2">
        <v>1.0822000000000001</v>
      </c>
      <c r="J518" s="2">
        <v>9919</v>
      </c>
      <c r="K518" s="2">
        <v>10069</v>
      </c>
      <c r="L518" s="2">
        <v>10367</v>
      </c>
      <c r="M518" s="2">
        <v>12015</v>
      </c>
      <c r="N518" s="2">
        <v>1.1040000000000001</v>
      </c>
      <c r="O518" s="2">
        <v>1.026</v>
      </c>
      <c r="P518" s="2">
        <v>10951</v>
      </c>
      <c r="Q518" s="2">
        <v>12327</v>
      </c>
      <c r="R518" s="2">
        <v>89.98</v>
      </c>
      <c r="S518" s="2">
        <v>75.17</v>
      </c>
      <c r="T518" s="2">
        <v>48.95</v>
      </c>
      <c r="U518" s="2">
        <v>0</v>
      </c>
      <c r="V518" s="2">
        <v>214.1</v>
      </c>
      <c r="W518" s="2">
        <v>89.98</v>
      </c>
      <c r="X518" s="2">
        <v>75.17</v>
      </c>
      <c r="Y518" s="2">
        <v>48.95</v>
      </c>
      <c r="Z518" s="2">
        <v>0</v>
      </c>
      <c r="AA518" s="2">
        <v>214.1</v>
      </c>
      <c r="AB518" s="2">
        <v>985371</v>
      </c>
      <c r="AC518" s="2">
        <v>756887</v>
      </c>
      <c r="AD518" s="2">
        <v>507465</v>
      </c>
      <c r="AE518" s="2">
        <v>0</v>
      </c>
      <c r="AF518" s="2">
        <v>2249723</v>
      </c>
      <c r="AG518" s="2">
        <v>0.40689999999999998</v>
      </c>
      <c r="AH518" s="2">
        <v>0.2</v>
      </c>
      <c r="AI518" s="2">
        <v>80189</v>
      </c>
      <c r="AJ518" s="2">
        <v>61595</v>
      </c>
      <c r="AK518" s="2">
        <v>41297</v>
      </c>
      <c r="AL518" s="2">
        <v>0</v>
      </c>
      <c r="AM518" s="2">
        <v>183081</v>
      </c>
      <c r="AN518" s="2">
        <v>0.40689999999999998</v>
      </c>
      <c r="AO518" s="2">
        <v>0</v>
      </c>
      <c r="AP518" s="2">
        <v>0.65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2432804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2813</v>
      </c>
      <c r="BE518" s="2">
        <v>3044</v>
      </c>
      <c r="BF518" s="2">
        <v>2.2999999999999998</v>
      </c>
      <c r="BG518" s="2">
        <v>7001</v>
      </c>
      <c r="BH518" s="2">
        <v>7001</v>
      </c>
      <c r="BI518" s="2">
        <v>2439805</v>
      </c>
      <c r="BJ518" s="2">
        <v>0</v>
      </c>
      <c r="BK518" s="2">
        <v>2439805</v>
      </c>
      <c r="BL518" s="2">
        <v>906681</v>
      </c>
      <c r="BM518" s="2">
        <v>1533124</v>
      </c>
      <c r="BN518" s="2">
        <v>573000</v>
      </c>
      <c r="BO518" s="2">
        <v>960124</v>
      </c>
      <c r="BP518" s="2">
        <v>5167.68</v>
      </c>
      <c r="BQ518" s="2">
        <v>214.1</v>
      </c>
      <c r="BR518" s="2">
        <v>1106400</v>
      </c>
      <c r="BS518" s="2">
        <v>0</v>
      </c>
      <c r="BT518" s="2">
        <v>0</v>
      </c>
      <c r="BU518" s="2">
        <v>906681</v>
      </c>
      <c r="BV518" s="2">
        <v>573000</v>
      </c>
      <c r="BW518" s="2">
        <v>0</v>
      </c>
      <c r="BX518" s="2">
        <v>177389</v>
      </c>
      <c r="BY518" s="2">
        <v>177389</v>
      </c>
      <c r="BZ518" s="2">
        <v>0</v>
      </c>
      <c r="CA518" s="2">
        <v>960124</v>
      </c>
      <c r="CB518" s="2" t="b">
        <v>0</v>
      </c>
      <c r="CC518" s="2">
        <v>0</v>
      </c>
      <c r="CD518" s="2">
        <v>11842.19</v>
      </c>
      <c r="CE518" s="2">
        <v>10888.42</v>
      </c>
      <c r="CF518" s="2">
        <v>11210.67</v>
      </c>
      <c r="CG518" s="2">
        <v>13330.17</v>
      </c>
      <c r="CH518" s="4">
        <v>45327.530451388891</v>
      </c>
      <c r="CI518" s="4">
        <v>73415</v>
      </c>
    </row>
    <row r="519" spans="1:87" x14ac:dyDescent="0.35">
      <c r="A519" s="5">
        <v>592</v>
      </c>
      <c r="B519" s="3" t="s">
        <v>1046</v>
      </c>
      <c r="C519" s="3" t="s">
        <v>1063</v>
      </c>
      <c r="D519" s="2" t="s">
        <v>1064</v>
      </c>
      <c r="E519" s="2">
        <v>9166</v>
      </c>
      <c r="F519" s="2">
        <v>9304</v>
      </c>
      <c r="G519" s="2">
        <v>9580</v>
      </c>
      <c r="H519" s="2">
        <v>11102</v>
      </c>
      <c r="I519" s="2">
        <v>1.0822000000000001</v>
      </c>
      <c r="J519" s="2">
        <v>9919</v>
      </c>
      <c r="K519" s="2">
        <v>10069</v>
      </c>
      <c r="L519" s="2">
        <v>10367</v>
      </c>
      <c r="M519" s="2">
        <v>12015</v>
      </c>
      <c r="N519" s="2">
        <v>1.1040000000000001</v>
      </c>
      <c r="O519" s="2">
        <v>1.026</v>
      </c>
      <c r="P519" s="2">
        <v>10951</v>
      </c>
      <c r="Q519" s="2">
        <v>12327</v>
      </c>
      <c r="R519" s="2">
        <v>34.57</v>
      </c>
      <c r="S519" s="2">
        <v>14.42</v>
      </c>
      <c r="T519" s="2">
        <v>15.49</v>
      </c>
      <c r="U519" s="2">
        <v>0</v>
      </c>
      <c r="V519" s="2">
        <v>64.48</v>
      </c>
      <c r="W519" s="2">
        <v>34.57</v>
      </c>
      <c r="X519" s="2">
        <v>14.42</v>
      </c>
      <c r="Y519" s="2">
        <v>15.49</v>
      </c>
      <c r="Z519" s="2">
        <v>0</v>
      </c>
      <c r="AA519" s="2">
        <v>64.48</v>
      </c>
      <c r="AB519" s="2">
        <v>378576</v>
      </c>
      <c r="AC519" s="2">
        <v>145195</v>
      </c>
      <c r="AD519" s="2">
        <v>160585</v>
      </c>
      <c r="AE519" s="2">
        <v>0</v>
      </c>
      <c r="AF519" s="2">
        <v>684356</v>
      </c>
      <c r="AG519" s="2">
        <v>0.64329999999999998</v>
      </c>
      <c r="AH519" s="2">
        <v>0.2</v>
      </c>
      <c r="AI519" s="2">
        <v>48708</v>
      </c>
      <c r="AJ519" s="2">
        <v>18681</v>
      </c>
      <c r="AK519" s="2">
        <v>20661</v>
      </c>
      <c r="AL519" s="2">
        <v>0</v>
      </c>
      <c r="AM519" s="2">
        <v>88050</v>
      </c>
      <c r="AN519" s="2">
        <v>0.64329999999999998</v>
      </c>
      <c r="AO519" s="2">
        <v>9.3299999999999994E-2</v>
      </c>
      <c r="AP519" s="2">
        <v>0.65</v>
      </c>
      <c r="AQ519" s="2">
        <v>22959</v>
      </c>
      <c r="AR519" s="2">
        <v>8805</v>
      </c>
      <c r="AS519" s="2">
        <v>9739</v>
      </c>
      <c r="AT519" s="2">
        <v>0</v>
      </c>
      <c r="AU519" s="2">
        <v>41503</v>
      </c>
      <c r="AV519" s="2">
        <v>813909</v>
      </c>
      <c r="AW519" s="2">
        <v>0</v>
      </c>
      <c r="AX519" s="2">
        <v>6717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2813</v>
      </c>
      <c r="BE519" s="2">
        <v>3044</v>
      </c>
      <c r="BF519" s="2">
        <v>1.85</v>
      </c>
      <c r="BG519" s="2">
        <v>5631</v>
      </c>
      <c r="BH519" s="2">
        <v>12348</v>
      </c>
      <c r="BI519" s="2">
        <v>826257</v>
      </c>
      <c r="BJ519" s="2">
        <v>0</v>
      </c>
      <c r="BK519" s="2">
        <v>826257</v>
      </c>
      <c r="BL519" s="2">
        <v>567402</v>
      </c>
      <c r="BM519" s="2">
        <v>258855</v>
      </c>
      <c r="BN519" s="2">
        <v>12896</v>
      </c>
      <c r="BO519" s="2">
        <v>245959</v>
      </c>
      <c r="BP519" s="2">
        <v>5228.37</v>
      </c>
      <c r="BQ519" s="2">
        <v>64.48</v>
      </c>
      <c r="BR519" s="2">
        <v>337125</v>
      </c>
      <c r="BS519" s="2">
        <v>0</v>
      </c>
      <c r="BT519" s="2">
        <v>0</v>
      </c>
      <c r="BU519" s="2">
        <v>567402</v>
      </c>
      <c r="BV519" s="2">
        <v>12896</v>
      </c>
      <c r="BW519" s="2">
        <v>0</v>
      </c>
      <c r="BX519" s="2">
        <v>98889</v>
      </c>
      <c r="BY519" s="2">
        <v>98889</v>
      </c>
      <c r="BZ519" s="2">
        <v>0</v>
      </c>
      <c r="CA519" s="2">
        <v>245959</v>
      </c>
      <c r="CB519" s="2" t="b">
        <v>0</v>
      </c>
      <c r="CC519" s="2">
        <v>0</v>
      </c>
      <c r="CD519" s="2">
        <v>13024.08</v>
      </c>
      <c r="CE519" s="2">
        <v>11975.11</v>
      </c>
      <c r="CF519" s="2">
        <v>12329.52</v>
      </c>
      <c r="CG519" s="2">
        <v>14660.56</v>
      </c>
      <c r="CH519" s="4">
        <v>45327.530486111114</v>
      </c>
      <c r="CI519" s="4">
        <v>73415</v>
      </c>
    </row>
    <row r="520" spans="1:87" x14ac:dyDescent="0.35">
      <c r="A520" s="5">
        <v>593</v>
      </c>
      <c r="B520" s="3" t="s">
        <v>1046</v>
      </c>
      <c r="C520" s="3" t="s">
        <v>1065</v>
      </c>
      <c r="D520" s="2" t="s">
        <v>1066</v>
      </c>
      <c r="E520" s="2">
        <v>9166</v>
      </c>
      <c r="F520" s="2">
        <v>9304</v>
      </c>
      <c r="G520" s="2">
        <v>9580</v>
      </c>
      <c r="H520" s="2">
        <v>11102</v>
      </c>
      <c r="I520" s="2">
        <v>1.0822000000000001</v>
      </c>
      <c r="J520" s="2">
        <v>9919</v>
      </c>
      <c r="K520" s="2">
        <v>10069</v>
      </c>
      <c r="L520" s="2">
        <v>10367</v>
      </c>
      <c r="M520" s="2">
        <v>12015</v>
      </c>
      <c r="N520" s="2">
        <v>1.1040000000000001</v>
      </c>
      <c r="O520" s="2">
        <v>1.026</v>
      </c>
      <c r="P520" s="2">
        <v>10951</v>
      </c>
      <c r="Q520" s="2">
        <v>12327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11.14</v>
      </c>
      <c r="X520" s="2">
        <v>6.8</v>
      </c>
      <c r="Y520" s="2">
        <v>1.85</v>
      </c>
      <c r="Z520" s="2">
        <v>0</v>
      </c>
      <c r="AA520" s="2">
        <v>19.79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0.75</v>
      </c>
      <c r="AH520" s="2">
        <v>0.2</v>
      </c>
      <c r="AI520" s="2">
        <v>18299</v>
      </c>
      <c r="AJ520" s="2">
        <v>10270</v>
      </c>
      <c r="AK520" s="2">
        <v>2877</v>
      </c>
      <c r="AL520" s="2">
        <v>0</v>
      </c>
      <c r="AM520" s="2">
        <v>31446</v>
      </c>
      <c r="AN520" s="2">
        <v>0.75</v>
      </c>
      <c r="AO520" s="2">
        <v>0.2</v>
      </c>
      <c r="AP520" s="2">
        <v>0.65</v>
      </c>
      <c r="AQ520" s="2">
        <v>15859</v>
      </c>
      <c r="AR520" s="2">
        <v>8901</v>
      </c>
      <c r="AS520" s="2">
        <v>2493</v>
      </c>
      <c r="AT520" s="2">
        <v>0</v>
      </c>
      <c r="AU520" s="2">
        <v>27253</v>
      </c>
      <c r="AV520" s="2">
        <v>58699</v>
      </c>
      <c r="AW520" s="2">
        <v>274432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2813</v>
      </c>
      <c r="BE520" s="2">
        <v>3044</v>
      </c>
      <c r="BF520" s="2">
        <v>2.5099999999999998</v>
      </c>
      <c r="BG520" s="2">
        <v>7640</v>
      </c>
      <c r="BH520" s="2">
        <v>282072</v>
      </c>
      <c r="BI520" s="2">
        <v>340771</v>
      </c>
      <c r="BJ520" s="2">
        <v>0</v>
      </c>
      <c r="BK520" s="2">
        <v>340771</v>
      </c>
      <c r="BL520" s="2">
        <v>408122</v>
      </c>
      <c r="BM520" s="2">
        <v>0</v>
      </c>
      <c r="BN520" s="2">
        <v>3958</v>
      </c>
      <c r="BO520" s="2">
        <v>0</v>
      </c>
      <c r="BP520" s="2">
        <v>93.03</v>
      </c>
      <c r="BQ520" s="2">
        <v>19.79</v>
      </c>
      <c r="BR520" s="2">
        <v>1841</v>
      </c>
      <c r="BS520" s="2">
        <v>115447</v>
      </c>
      <c r="BT520" s="2">
        <v>0</v>
      </c>
      <c r="BU520" s="2">
        <v>408122</v>
      </c>
      <c r="BV520" s="2">
        <v>3958</v>
      </c>
      <c r="BW520" s="2">
        <v>0</v>
      </c>
      <c r="BX520" s="2">
        <v>22963</v>
      </c>
      <c r="BY520" s="2">
        <v>22963</v>
      </c>
      <c r="BZ520" s="2">
        <v>22963</v>
      </c>
      <c r="CA520" s="2">
        <v>22963</v>
      </c>
      <c r="CB520" s="2" t="b">
        <v>1</v>
      </c>
      <c r="CC520" s="2">
        <v>67351</v>
      </c>
      <c r="CD520" s="2">
        <v>14017.28</v>
      </c>
      <c r="CE520" s="2">
        <v>12888.32</v>
      </c>
      <c r="CF520" s="2">
        <v>13269.76</v>
      </c>
      <c r="CG520" s="2">
        <v>15778.56</v>
      </c>
      <c r="CH520" s="4">
        <v>45327.530532407407</v>
      </c>
      <c r="CI520" s="4">
        <v>73415</v>
      </c>
    </row>
    <row r="521" spans="1:87" x14ac:dyDescent="0.35">
      <c r="A521" s="5">
        <v>594</v>
      </c>
      <c r="B521" s="3" t="s">
        <v>1046</v>
      </c>
      <c r="C521" s="3" t="s">
        <v>1067</v>
      </c>
      <c r="D521" s="2" t="s">
        <v>1068</v>
      </c>
      <c r="E521" s="2">
        <v>9166</v>
      </c>
      <c r="F521" s="2">
        <v>9304</v>
      </c>
      <c r="G521" s="2">
        <v>9580</v>
      </c>
      <c r="H521" s="2">
        <v>11102</v>
      </c>
      <c r="I521" s="2">
        <v>1.0822000000000001</v>
      </c>
      <c r="J521" s="2">
        <v>9919</v>
      </c>
      <c r="K521" s="2">
        <v>10069</v>
      </c>
      <c r="L521" s="2">
        <v>10367</v>
      </c>
      <c r="M521" s="2">
        <v>12015</v>
      </c>
      <c r="N521" s="2">
        <v>1.1040000000000001</v>
      </c>
      <c r="O521" s="2">
        <v>1.026</v>
      </c>
      <c r="P521" s="2">
        <v>10951</v>
      </c>
      <c r="Q521" s="2">
        <v>12327</v>
      </c>
      <c r="R521" s="2">
        <v>282.25</v>
      </c>
      <c r="S521" s="2">
        <v>208.76</v>
      </c>
      <c r="T521" s="2">
        <v>148.91</v>
      </c>
      <c r="U521" s="2">
        <v>270.8</v>
      </c>
      <c r="V521" s="2">
        <v>910.72</v>
      </c>
      <c r="W521" s="2">
        <v>282.25</v>
      </c>
      <c r="X521" s="2">
        <v>208.76</v>
      </c>
      <c r="Y521" s="2">
        <v>148.91</v>
      </c>
      <c r="Z521" s="2">
        <v>270.8</v>
      </c>
      <c r="AA521" s="2">
        <v>910.72</v>
      </c>
      <c r="AB521" s="2">
        <v>3090920</v>
      </c>
      <c r="AC521" s="2">
        <v>2102004</v>
      </c>
      <c r="AD521" s="2">
        <v>1543750</v>
      </c>
      <c r="AE521" s="2">
        <v>3338152</v>
      </c>
      <c r="AF521" s="2">
        <v>10074826</v>
      </c>
      <c r="AG521" s="2">
        <v>0.59460000000000002</v>
      </c>
      <c r="AH521" s="2">
        <v>0.2</v>
      </c>
      <c r="AI521" s="2">
        <v>367572</v>
      </c>
      <c r="AJ521" s="2">
        <v>249970</v>
      </c>
      <c r="AK521" s="2">
        <v>183583</v>
      </c>
      <c r="AL521" s="2">
        <v>396973</v>
      </c>
      <c r="AM521" s="2">
        <v>1198098</v>
      </c>
      <c r="AN521" s="2">
        <v>0.59460000000000002</v>
      </c>
      <c r="AO521" s="2">
        <v>4.4600000000000001E-2</v>
      </c>
      <c r="AP521" s="2">
        <v>0.65</v>
      </c>
      <c r="AQ521" s="2">
        <v>89606</v>
      </c>
      <c r="AR521" s="2">
        <v>60937</v>
      </c>
      <c r="AS521" s="2">
        <v>44753</v>
      </c>
      <c r="AT521" s="2">
        <v>96773</v>
      </c>
      <c r="AU521" s="2">
        <v>292069</v>
      </c>
      <c r="AV521" s="2">
        <v>11564993</v>
      </c>
      <c r="AW521" s="2">
        <v>0</v>
      </c>
      <c r="AX521" s="2">
        <v>71668</v>
      </c>
      <c r="AY521" s="2">
        <v>330957</v>
      </c>
      <c r="AZ521" s="2">
        <v>358162</v>
      </c>
      <c r="BA521" s="2">
        <v>154419</v>
      </c>
      <c r="BB521" s="2">
        <v>167112</v>
      </c>
      <c r="BC521" s="2">
        <v>0</v>
      </c>
      <c r="BD521" s="2">
        <v>2813</v>
      </c>
      <c r="BE521" s="2">
        <v>3044</v>
      </c>
      <c r="BF521" s="2">
        <v>13.42</v>
      </c>
      <c r="BG521" s="2">
        <v>40850</v>
      </c>
      <c r="BH521" s="2">
        <v>637792</v>
      </c>
      <c r="BI521" s="2">
        <v>12202785</v>
      </c>
      <c r="BJ521" s="2">
        <v>0</v>
      </c>
      <c r="BK521" s="2">
        <v>12202785</v>
      </c>
      <c r="BL521" s="2">
        <v>13246354</v>
      </c>
      <c r="BM521" s="2">
        <v>0</v>
      </c>
      <c r="BN521" s="2">
        <v>182144</v>
      </c>
      <c r="BO521" s="2">
        <v>0</v>
      </c>
      <c r="BP521" s="2">
        <v>5570.41</v>
      </c>
      <c r="BQ521" s="2">
        <v>910.72</v>
      </c>
      <c r="BR521" s="2">
        <v>5073084</v>
      </c>
      <c r="BS521" s="2">
        <v>0</v>
      </c>
      <c r="BT521" s="2">
        <v>0</v>
      </c>
      <c r="BU521" s="2">
        <v>13246354</v>
      </c>
      <c r="BV521" s="2">
        <v>182144</v>
      </c>
      <c r="BW521" s="2">
        <v>0</v>
      </c>
      <c r="BX521" s="2">
        <v>1560937</v>
      </c>
      <c r="BY521" s="2">
        <v>1560937</v>
      </c>
      <c r="BZ521" s="2">
        <v>1560937</v>
      </c>
      <c r="CA521" s="2">
        <v>1560937</v>
      </c>
      <c r="CB521" s="2" t="b">
        <v>1</v>
      </c>
      <c r="CC521" s="2">
        <v>1043569</v>
      </c>
      <c r="CD521" s="2">
        <v>12570.76</v>
      </c>
      <c r="CE521" s="2">
        <v>11558.31</v>
      </c>
      <c r="CF521" s="2">
        <v>11900.38</v>
      </c>
      <c r="CG521" s="2">
        <v>14150.29</v>
      </c>
      <c r="CH521" s="4">
        <v>45327.529872685183</v>
      </c>
      <c r="CI521" s="4">
        <v>73415</v>
      </c>
    </row>
    <row r="522" spans="1:87" x14ac:dyDescent="0.35">
      <c r="A522" s="5">
        <v>595</v>
      </c>
      <c r="B522" s="3" t="s">
        <v>1069</v>
      </c>
      <c r="C522" s="3" t="s">
        <v>1070</v>
      </c>
      <c r="D522" s="2" t="s">
        <v>1071</v>
      </c>
      <c r="E522" s="2">
        <v>9166</v>
      </c>
      <c r="F522" s="2">
        <v>9304</v>
      </c>
      <c r="G522" s="2">
        <v>9580</v>
      </c>
      <c r="H522" s="2">
        <v>11102</v>
      </c>
      <c r="I522" s="2">
        <v>1.0822000000000001</v>
      </c>
      <c r="J522" s="2">
        <v>9919</v>
      </c>
      <c r="K522" s="2">
        <v>10069</v>
      </c>
      <c r="L522" s="2">
        <v>10367</v>
      </c>
      <c r="M522" s="2">
        <v>12015</v>
      </c>
      <c r="N522" s="2">
        <v>1.1040000000000001</v>
      </c>
      <c r="O522" s="2">
        <v>1.026</v>
      </c>
      <c r="P522" s="2">
        <v>10951</v>
      </c>
      <c r="Q522" s="2">
        <v>12327</v>
      </c>
      <c r="R522" s="2">
        <v>3199.32</v>
      </c>
      <c r="S522" s="2">
        <v>2481.02</v>
      </c>
      <c r="T522" s="2">
        <v>1719.58</v>
      </c>
      <c r="U522" s="2">
        <v>0</v>
      </c>
      <c r="V522" s="2">
        <v>7399.92</v>
      </c>
      <c r="W522" s="2">
        <v>3199.32</v>
      </c>
      <c r="X522" s="2">
        <v>2481.02</v>
      </c>
      <c r="Y522" s="2">
        <v>1719.58</v>
      </c>
      <c r="Z522" s="2">
        <v>0</v>
      </c>
      <c r="AA522" s="2">
        <v>7399.92</v>
      </c>
      <c r="AB522" s="2">
        <v>35035753</v>
      </c>
      <c r="AC522" s="2">
        <v>24981390</v>
      </c>
      <c r="AD522" s="2">
        <v>17826886</v>
      </c>
      <c r="AE522" s="2">
        <v>0</v>
      </c>
      <c r="AF522" s="2">
        <v>77844029</v>
      </c>
      <c r="AG522" s="2">
        <v>0.81630000000000003</v>
      </c>
      <c r="AH522" s="2">
        <v>0.2</v>
      </c>
      <c r="AI522" s="2">
        <v>5719937</v>
      </c>
      <c r="AJ522" s="2">
        <v>4078462</v>
      </c>
      <c r="AK522" s="2">
        <v>2910417</v>
      </c>
      <c r="AL522" s="2">
        <v>0</v>
      </c>
      <c r="AM522" s="2">
        <v>12708816</v>
      </c>
      <c r="AN522" s="2">
        <v>0.81630000000000003</v>
      </c>
      <c r="AO522" s="2">
        <v>0.26629999999999998</v>
      </c>
      <c r="AP522" s="2">
        <v>0.65</v>
      </c>
      <c r="AQ522" s="2">
        <v>6064514</v>
      </c>
      <c r="AR522" s="2">
        <v>4324154</v>
      </c>
      <c r="AS522" s="2">
        <v>3085745</v>
      </c>
      <c r="AT522" s="2">
        <v>0</v>
      </c>
      <c r="AU522" s="2">
        <v>13474413</v>
      </c>
      <c r="AV522" s="2">
        <v>104027258</v>
      </c>
      <c r="AW522" s="2">
        <v>0</v>
      </c>
      <c r="AX522" s="2">
        <v>187103</v>
      </c>
      <c r="AY522" s="2">
        <v>342343</v>
      </c>
      <c r="AZ522" s="2">
        <v>370484</v>
      </c>
      <c r="BA522" s="2">
        <v>0</v>
      </c>
      <c r="BB522" s="2">
        <v>0</v>
      </c>
      <c r="BC522" s="2">
        <v>0</v>
      </c>
      <c r="BD522" s="2">
        <v>2813</v>
      </c>
      <c r="BE522" s="2">
        <v>3044</v>
      </c>
      <c r="BF522" s="2">
        <v>188.1</v>
      </c>
      <c r="BG522" s="2">
        <v>572576</v>
      </c>
      <c r="BH522" s="2">
        <v>1130163</v>
      </c>
      <c r="BI522" s="2">
        <v>105157421</v>
      </c>
      <c r="BJ522" s="2">
        <v>0</v>
      </c>
      <c r="BK522" s="2">
        <v>105157421</v>
      </c>
      <c r="BL522" s="2">
        <v>7852601</v>
      </c>
      <c r="BM522" s="2">
        <v>97304820</v>
      </c>
      <c r="BN522" s="2">
        <v>24446236</v>
      </c>
      <c r="BO522" s="2">
        <v>72858584</v>
      </c>
      <c r="BP522" s="2">
        <v>5066.07</v>
      </c>
      <c r="BQ522" s="2">
        <v>7399.92</v>
      </c>
      <c r="BR522" s="2">
        <v>37488513</v>
      </c>
      <c r="BS522" s="2">
        <v>0</v>
      </c>
      <c r="BT522" s="2">
        <v>0</v>
      </c>
      <c r="BU522" s="2">
        <v>7852601</v>
      </c>
      <c r="BV522" s="2">
        <v>24446236</v>
      </c>
      <c r="BW522" s="2">
        <v>5189676</v>
      </c>
      <c r="BX522" s="2">
        <v>4835091</v>
      </c>
      <c r="BY522" s="2">
        <v>10024767</v>
      </c>
      <c r="BZ522" s="2">
        <v>0</v>
      </c>
      <c r="CA522" s="2">
        <v>72858584</v>
      </c>
      <c r="CB522" s="2" t="b">
        <v>0</v>
      </c>
      <c r="CC522" s="2">
        <v>0</v>
      </c>
      <c r="CD522" s="2">
        <v>14634.42</v>
      </c>
      <c r="CE522" s="2">
        <v>13455.76</v>
      </c>
      <c r="CF522" s="2">
        <v>13853.99</v>
      </c>
      <c r="CG522" s="2">
        <v>16473.25</v>
      </c>
      <c r="CH522" s="4">
        <v>45327.529849537037</v>
      </c>
      <c r="CI522" s="4">
        <v>73415</v>
      </c>
    </row>
    <row r="523" spans="1:87" x14ac:dyDescent="0.35">
      <c r="A523" s="5">
        <v>596</v>
      </c>
      <c r="B523" s="3" t="s">
        <v>1069</v>
      </c>
      <c r="C523" s="3" t="s">
        <v>1072</v>
      </c>
      <c r="D523" s="2" t="s">
        <v>1073</v>
      </c>
      <c r="E523" s="2">
        <v>9166</v>
      </c>
      <c r="F523" s="2">
        <v>9304</v>
      </c>
      <c r="G523" s="2">
        <v>9580</v>
      </c>
      <c r="H523" s="2">
        <v>11102</v>
      </c>
      <c r="I523" s="2">
        <v>1.0822000000000001</v>
      </c>
      <c r="J523" s="2">
        <v>9919</v>
      </c>
      <c r="K523" s="2">
        <v>10069</v>
      </c>
      <c r="L523" s="2">
        <v>10367</v>
      </c>
      <c r="M523" s="2">
        <v>12015</v>
      </c>
      <c r="N523" s="2">
        <v>1.1040000000000001</v>
      </c>
      <c r="O523" s="2">
        <v>1.026</v>
      </c>
      <c r="P523" s="2">
        <v>10951</v>
      </c>
      <c r="Q523" s="2">
        <v>12327</v>
      </c>
      <c r="R523" s="2">
        <v>2377.33</v>
      </c>
      <c r="S523" s="2">
        <v>1835.4</v>
      </c>
      <c r="T523" s="2">
        <v>1257.26</v>
      </c>
      <c r="U523" s="2">
        <v>0</v>
      </c>
      <c r="V523" s="2">
        <v>5469.99</v>
      </c>
      <c r="W523" s="2">
        <v>2377.33</v>
      </c>
      <c r="X523" s="2">
        <v>1835.4</v>
      </c>
      <c r="Y523" s="2">
        <v>1257.26</v>
      </c>
      <c r="Z523" s="2">
        <v>0</v>
      </c>
      <c r="AA523" s="2">
        <v>5469.99</v>
      </c>
      <c r="AB523" s="2">
        <v>26034141</v>
      </c>
      <c r="AC523" s="2">
        <v>18480643</v>
      </c>
      <c r="AD523" s="2">
        <v>13034014</v>
      </c>
      <c r="AE523" s="2">
        <v>0</v>
      </c>
      <c r="AF523" s="2">
        <v>57548798</v>
      </c>
      <c r="AG523" s="2">
        <v>0.36849999999999999</v>
      </c>
      <c r="AH523" s="2">
        <v>0.2</v>
      </c>
      <c r="AI523" s="2">
        <v>1918716</v>
      </c>
      <c r="AJ523" s="2">
        <v>1362023</v>
      </c>
      <c r="AK523" s="2">
        <v>960607</v>
      </c>
      <c r="AL523" s="2">
        <v>0</v>
      </c>
      <c r="AM523" s="2">
        <v>4241346</v>
      </c>
      <c r="AN523" s="2">
        <v>0.36849999999999999</v>
      </c>
      <c r="AO523" s="2">
        <v>0</v>
      </c>
      <c r="AP523" s="2">
        <v>0.65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61790144</v>
      </c>
      <c r="AW523" s="2">
        <v>0</v>
      </c>
      <c r="AX523" s="2">
        <v>535879</v>
      </c>
      <c r="AY523" s="2">
        <v>382320</v>
      </c>
      <c r="AZ523" s="2">
        <v>413747</v>
      </c>
      <c r="BA523" s="2">
        <v>0</v>
      </c>
      <c r="BB523" s="2">
        <v>0</v>
      </c>
      <c r="BC523" s="2">
        <v>0</v>
      </c>
      <c r="BD523" s="2">
        <v>2813</v>
      </c>
      <c r="BE523" s="2">
        <v>3044</v>
      </c>
      <c r="BF523" s="2">
        <v>184.93</v>
      </c>
      <c r="BG523" s="2">
        <v>562927</v>
      </c>
      <c r="BH523" s="2">
        <v>1512553</v>
      </c>
      <c r="BI523" s="2">
        <v>63302697</v>
      </c>
      <c r="BJ523" s="2">
        <v>0</v>
      </c>
      <c r="BK523" s="2">
        <v>63302697</v>
      </c>
      <c r="BL523" s="2">
        <v>10037919</v>
      </c>
      <c r="BM523" s="2">
        <v>53264778</v>
      </c>
      <c r="BN523" s="2">
        <v>17937145</v>
      </c>
      <c r="BO523" s="2">
        <v>35327633</v>
      </c>
      <c r="BP523" s="2">
        <v>5028.6499999999996</v>
      </c>
      <c r="BQ523" s="2">
        <v>5469.99</v>
      </c>
      <c r="BR523" s="2">
        <v>27506665</v>
      </c>
      <c r="BS523" s="2">
        <v>0</v>
      </c>
      <c r="BT523" s="2">
        <v>0</v>
      </c>
      <c r="BU523" s="2">
        <v>10037919</v>
      </c>
      <c r="BV523" s="2">
        <v>17937145</v>
      </c>
      <c r="BW523" s="2">
        <v>0</v>
      </c>
      <c r="BX523" s="2">
        <v>4758673</v>
      </c>
      <c r="BY523" s="2">
        <v>4758673</v>
      </c>
      <c r="BZ523" s="2">
        <v>0</v>
      </c>
      <c r="CA523" s="2">
        <v>35327633</v>
      </c>
      <c r="CB523" s="2" t="b">
        <v>0</v>
      </c>
      <c r="CC523" s="2">
        <v>0</v>
      </c>
      <c r="CD523" s="2">
        <v>11758.09</v>
      </c>
      <c r="CE523" s="2">
        <v>10811.09</v>
      </c>
      <c r="CF523" s="2">
        <v>11131.05</v>
      </c>
      <c r="CG523" s="2">
        <v>13235.5</v>
      </c>
      <c r="CH523" s="4">
        <v>45327.529849537037</v>
      </c>
      <c r="CI523" s="4">
        <v>73415</v>
      </c>
    </row>
    <row r="524" spans="1:87" x14ac:dyDescent="0.35">
      <c r="A524" s="5">
        <v>597</v>
      </c>
      <c r="B524" s="3" t="s">
        <v>1069</v>
      </c>
      <c r="C524" s="3" t="s">
        <v>1074</v>
      </c>
      <c r="D524" s="2" t="s">
        <v>1075</v>
      </c>
      <c r="E524" s="2">
        <v>9166</v>
      </c>
      <c r="F524" s="2">
        <v>9304</v>
      </c>
      <c r="G524" s="2">
        <v>9580</v>
      </c>
      <c r="H524" s="2">
        <v>11102</v>
      </c>
      <c r="I524" s="2">
        <v>1.0822000000000001</v>
      </c>
      <c r="J524" s="2">
        <v>9919</v>
      </c>
      <c r="K524" s="2">
        <v>10069</v>
      </c>
      <c r="L524" s="2">
        <v>10367</v>
      </c>
      <c r="M524" s="2">
        <v>12015</v>
      </c>
      <c r="N524" s="2">
        <v>1.1040000000000001</v>
      </c>
      <c r="O524" s="2">
        <v>1.026</v>
      </c>
      <c r="P524" s="2">
        <v>10951</v>
      </c>
      <c r="Q524" s="2">
        <v>12327</v>
      </c>
      <c r="R524" s="2">
        <v>2079.11</v>
      </c>
      <c r="S524" s="2">
        <v>1474.65</v>
      </c>
      <c r="T524" s="2">
        <v>857.79</v>
      </c>
      <c r="U524" s="2">
        <v>1501.91</v>
      </c>
      <c r="V524" s="2">
        <v>5913.46</v>
      </c>
      <c r="W524" s="2">
        <v>2079.11</v>
      </c>
      <c r="X524" s="2">
        <v>1474.65</v>
      </c>
      <c r="Y524" s="2">
        <v>857.79</v>
      </c>
      <c r="Z524" s="2">
        <v>1501.91</v>
      </c>
      <c r="AA524" s="2">
        <v>5913.46</v>
      </c>
      <c r="AB524" s="2">
        <v>22768334</v>
      </c>
      <c r="AC524" s="2">
        <v>14848251</v>
      </c>
      <c r="AD524" s="2">
        <v>8892709</v>
      </c>
      <c r="AE524" s="2">
        <v>18514045</v>
      </c>
      <c r="AF524" s="2">
        <v>65023339</v>
      </c>
      <c r="AG524" s="2">
        <v>0.75660000000000005</v>
      </c>
      <c r="AH524" s="2">
        <v>0.2</v>
      </c>
      <c r="AI524" s="2">
        <v>3445304</v>
      </c>
      <c r="AJ524" s="2">
        <v>2246837</v>
      </c>
      <c r="AK524" s="2">
        <v>1345645</v>
      </c>
      <c r="AL524" s="2">
        <v>2801545</v>
      </c>
      <c r="AM524" s="2">
        <v>9839331</v>
      </c>
      <c r="AN524" s="2">
        <v>0.75660000000000005</v>
      </c>
      <c r="AO524" s="2">
        <v>0.20660000000000001</v>
      </c>
      <c r="AP524" s="2">
        <v>0.65</v>
      </c>
      <c r="AQ524" s="2">
        <v>3057560</v>
      </c>
      <c r="AR524" s="2">
        <v>1993972</v>
      </c>
      <c r="AS524" s="2">
        <v>1194202</v>
      </c>
      <c r="AT524" s="2">
        <v>2486251</v>
      </c>
      <c r="AU524" s="2">
        <v>8731985</v>
      </c>
      <c r="AV524" s="2">
        <v>83594655</v>
      </c>
      <c r="AW524" s="2">
        <v>0</v>
      </c>
      <c r="AX524" s="2">
        <v>50297</v>
      </c>
      <c r="AY524" s="2">
        <v>919654</v>
      </c>
      <c r="AZ524" s="2">
        <v>995250</v>
      </c>
      <c r="BA524" s="2">
        <v>0</v>
      </c>
      <c r="BB524" s="2">
        <v>0</v>
      </c>
      <c r="BC524" s="2">
        <v>0</v>
      </c>
      <c r="BD524" s="2">
        <v>2813</v>
      </c>
      <c r="BE524" s="2">
        <v>3044</v>
      </c>
      <c r="BF524" s="2">
        <v>63.85</v>
      </c>
      <c r="BG524" s="2">
        <v>194359</v>
      </c>
      <c r="BH524" s="2">
        <v>1239906</v>
      </c>
      <c r="BI524" s="2">
        <v>84834561</v>
      </c>
      <c r="BJ524" s="2">
        <v>0</v>
      </c>
      <c r="BK524" s="2">
        <v>84834561</v>
      </c>
      <c r="BL524" s="2">
        <v>6868537</v>
      </c>
      <c r="BM524" s="2">
        <v>77966024</v>
      </c>
      <c r="BN524" s="2">
        <v>20569948</v>
      </c>
      <c r="BO524" s="2">
        <v>57396076</v>
      </c>
      <c r="BP524" s="2">
        <v>5334.29</v>
      </c>
      <c r="BQ524" s="2">
        <v>5913.46</v>
      </c>
      <c r="BR524" s="2">
        <v>31544111</v>
      </c>
      <c r="BS524" s="2">
        <v>0</v>
      </c>
      <c r="BT524" s="2">
        <v>0</v>
      </c>
      <c r="BU524" s="2">
        <v>6868537</v>
      </c>
      <c r="BV524" s="2">
        <v>20569948</v>
      </c>
      <c r="BW524" s="2">
        <v>4105626</v>
      </c>
      <c r="BX524" s="2">
        <v>5769878</v>
      </c>
      <c r="BY524" s="2">
        <v>9875504</v>
      </c>
      <c r="BZ524" s="2">
        <v>0</v>
      </c>
      <c r="CA524" s="2">
        <v>57396076</v>
      </c>
      <c r="CB524" s="2" t="b">
        <v>0</v>
      </c>
      <c r="CC524" s="2">
        <v>0</v>
      </c>
      <c r="CD524" s="2">
        <v>14078.72</v>
      </c>
      <c r="CE524" s="2">
        <v>12944.81</v>
      </c>
      <c r="CF524" s="2">
        <v>13327.92</v>
      </c>
      <c r="CG524" s="2">
        <v>15847.71</v>
      </c>
      <c r="CH524" s="4">
        <v>45327.52988425926</v>
      </c>
      <c r="CI524" s="4">
        <v>73415</v>
      </c>
    </row>
    <row r="525" spans="1:87" x14ac:dyDescent="0.35">
      <c r="A525" s="5">
        <v>598</v>
      </c>
      <c r="B525" s="3" t="s">
        <v>1069</v>
      </c>
      <c r="C525" s="3" t="s">
        <v>1076</v>
      </c>
      <c r="D525" s="2" t="s">
        <v>1077</v>
      </c>
      <c r="E525" s="2">
        <v>9166</v>
      </c>
      <c r="F525" s="2">
        <v>9304</v>
      </c>
      <c r="G525" s="2">
        <v>9580</v>
      </c>
      <c r="H525" s="2">
        <v>11102</v>
      </c>
      <c r="I525" s="2">
        <v>1.0822000000000001</v>
      </c>
      <c r="J525" s="2">
        <v>9919</v>
      </c>
      <c r="K525" s="2">
        <v>10069</v>
      </c>
      <c r="L525" s="2">
        <v>10367</v>
      </c>
      <c r="M525" s="2">
        <v>12015</v>
      </c>
      <c r="N525" s="2">
        <v>1.1040000000000001</v>
      </c>
      <c r="O525" s="2">
        <v>1.026</v>
      </c>
      <c r="P525" s="2">
        <v>10951</v>
      </c>
      <c r="Q525" s="2">
        <v>12327</v>
      </c>
      <c r="R525" s="2">
        <v>646.5</v>
      </c>
      <c r="S525" s="2">
        <v>483.86</v>
      </c>
      <c r="T525" s="2">
        <v>322.49</v>
      </c>
      <c r="U525" s="2">
        <v>618.34</v>
      </c>
      <c r="V525" s="2">
        <v>2071.19</v>
      </c>
      <c r="W525" s="2">
        <v>646.5</v>
      </c>
      <c r="X525" s="2">
        <v>483.86</v>
      </c>
      <c r="Y525" s="2">
        <v>322.49</v>
      </c>
      <c r="Z525" s="2">
        <v>618.34</v>
      </c>
      <c r="AA525" s="2">
        <v>2071.19</v>
      </c>
      <c r="AB525" s="2">
        <v>7079822</v>
      </c>
      <c r="AC525" s="2">
        <v>4871986</v>
      </c>
      <c r="AD525" s="2">
        <v>3343254</v>
      </c>
      <c r="AE525" s="2">
        <v>7622277</v>
      </c>
      <c r="AF525" s="2">
        <v>22917339</v>
      </c>
      <c r="AG525" s="2">
        <v>0.69169999999999998</v>
      </c>
      <c r="AH525" s="2">
        <v>0.2</v>
      </c>
      <c r="AI525" s="2">
        <v>979423</v>
      </c>
      <c r="AJ525" s="2">
        <v>673991</v>
      </c>
      <c r="AK525" s="2">
        <v>462506</v>
      </c>
      <c r="AL525" s="2">
        <v>1054466</v>
      </c>
      <c r="AM525" s="2">
        <v>3170386</v>
      </c>
      <c r="AN525" s="2">
        <v>0.69169999999999998</v>
      </c>
      <c r="AO525" s="2">
        <v>0.14169999999999999</v>
      </c>
      <c r="AP525" s="2">
        <v>0.65</v>
      </c>
      <c r="AQ525" s="2">
        <v>652087</v>
      </c>
      <c r="AR525" s="2">
        <v>448734</v>
      </c>
      <c r="AS525" s="2">
        <v>307930</v>
      </c>
      <c r="AT525" s="2">
        <v>702050</v>
      </c>
      <c r="AU525" s="2">
        <v>2110801</v>
      </c>
      <c r="AV525" s="2">
        <v>28198526</v>
      </c>
      <c r="AW525" s="2">
        <v>0</v>
      </c>
      <c r="AX525" s="2">
        <v>0</v>
      </c>
      <c r="AY525" s="2">
        <v>837257</v>
      </c>
      <c r="AZ525" s="2">
        <v>906080</v>
      </c>
      <c r="BA525" s="2">
        <v>0</v>
      </c>
      <c r="BB525" s="2">
        <v>0</v>
      </c>
      <c r="BC525" s="2">
        <v>0</v>
      </c>
      <c r="BD525" s="2">
        <v>2813</v>
      </c>
      <c r="BE525" s="2">
        <v>3044</v>
      </c>
      <c r="BF525" s="2">
        <v>49.58</v>
      </c>
      <c r="BG525" s="2">
        <v>150922</v>
      </c>
      <c r="BH525" s="2">
        <v>1057002</v>
      </c>
      <c r="BI525" s="2">
        <v>29255528</v>
      </c>
      <c r="BJ525" s="2">
        <v>0</v>
      </c>
      <c r="BK525" s="2">
        <v>29255528</v>
      </c>
      <c r="BL525" s="2">
        <v>14505686</v>
      </c>
      <c r="BM525" s="2">
        <v>14749842</v>
      </c>
      <c r="BN525" s="2">
        <v>414238</v>
      </c>
      <c r="BO525" s="2">
        <v>14335604</v>
      </c>
      <c r="BP525" s="2">
        <v>5267.55</v>
      </c>
      <c r="BQ525" s="2">
        <v>2071.19</v>
      </c>
      <c r="BR525" s="2">
        <v>10910097</v>
      </c>
      <c r="BS525" s="2">
        <v>0</v>
      </c>
      <c r="BT525" s="2">
        <v>0</v>
      </c>
      <c r="BU525" s="2">
        <v>14505686</v>
      </c>
      <c r="BV525" s="2">
        <v>414238</v>
      </c>
      <c r="BW525" s="2">
        <v>0</v>
      </c>
      <c r="BX525" s="2">
        <v>2793626</v>
      </c>
      <c r="BY525" s="2">
        <v>2793626</v>
      </c>
      <c r="BZ525" s="2">
        <v>0</v>
      </c>
      <c r="CA525" s="2">
        <v>14335604</v>
      </c>
      <c r="CB525" s="2" t="b">
        <v>0</v>
      </c>
      <c r="CC525" s="2">
        <v>0</v>
      </c>
      <c r="CD525" s="2">
        <v>13474.6</v>
      </c>
      <c r="CE525" s="2">
        <v>12389.35</v>
      </c>
      <c r="CF525" s="2">
        <v>12756.02</v>
      </c>
      <c r="CG525" s="2">
        <v>15167.7</v>
      </c>
      <c r="CH525" s="4">
        <v>45327.52988425926</v>
      </c>
      <c r="CI525" s="4">
        <v>73415</v>
      </c>
    </row>
    <row r="526" spans="1:87" x14ac:dyDescent="0.35">
      <c r="A526" s="5">
        <v>599</v>
      </c>
      <c r="B526" s="3" t="s">
        <v>1069</v>
      </c>
      <c r="C526" s="3" t="s">
        <v>1078</v>
      </c>
      <c r="D526" s="2" t="s">
        <v>1079</v>
      </c>
      <c r="E526" s="2">
        <v>9166</v>
      </c>
      <c r="F526" s="2">
        <v>9304</v>
      </c>
      <c r="G526" s="2">
        <v>9580</v>
      </c>
      <c r="H526" s="2">
        <v>11102</v>
      </c>
      <c r="I526" s="2">
        <v>1.0822000000000001</v>
      </c>
      <c r="J526" s="2">
        <v>9919</v>
      </c>
      <c r="K526" s="2">
        <v>10069</v>
      </c>
      <c r="L526" s="2">
        <v>10367</v>
      </c>
      <c r="M526" s="2">
        <v>12015</v>
      </c>
      <c r="N526" s="2">
        <v>1.1040000000000001</v>
      </c>
      <c r="O526" s="2">
        <v>1.026</v>
      </c>
      <c r="P526" s="2">
        <v>10951</v>
      </c>
      <c r="Q526" s="2">
        <v>12327</v>
      </c>
      <c r="R526" s="2">
        <v>1820.86</v>
      </c>
      <c r="S526" s="2">
        <v>1367.79</v>
      </c>
      <c r="T526" s="2">
        <v>1009.52</v>
      </c>
      <c r="U526" s="2">
        <v>0</v>
      </c>
      <c r="V526" s="2">
        <v>4198.17</v>
      </c>
      <c r="W526" s="2">
        <v>1820.86</v>
      </c>
      <c r="X526" s="2">
        <v>1367.79</v>
      </c>
      <c r="Y526" s="2">
        <v>1009.52</v>
      </c>
      <c r="Z526" s="2">
        <v>0</v>
      </c>
      <c r="AA526" s="2">
        <v>4198.17</v>
      </c>
      <c r="AB526" s="2">
        <v>19940238</v>
      </c>
      <c r="AC526" s="2">
        <v>13772278</v>
      </c>
      <c r="AD526" s="2">
        <v>10465694</v>
      </c>
      <c r="AE526" s="2">
        <v>0</v>
      </c>
      <c r="AF526" s="2">
        <v>44178210</v>
      </c>
      <c r="AG526" s="2">
        <v>0.72189999999999999</v>
      </c>
      <c r="AH526" s="2">
        <v>0.2</v>
      </c>
      <c r="AI526" s="2">
        <v>2878972</v>
      </c>
      <c r="AJ526" s="2">
        <v>1988441</v>
      </c>
      <c r="AK526" s="2">
        <v>1511037</v>
      </c>
      <c r="AL526" s="2">
        <v>0</v>
      </c>
      <c r="AM526" s="2">
        <v>6378450</v>
      </c>
      <c r="AN526" s="2">
        <v>0.72189999999999999</v>
      </c>
      <c r="AO526" s="2">
        <v>0.1719</v>
      </c>
      <c r="AP526" s="2">
        <v>0.65</v>
      </c>
      <c r="AQ526" s="2">
        <v>2228022</v>
      </c>
      <c r="AR526" s="2">
        <v>1538845</v>
      </c>
      <c r="AS526" s="2">
        <v>1169384</v>
      </c>
      <c r="AT526" s="2">
        <v>0</v>
      </c>
      <c r="AU526" s="2">
        <v>4936251</v>
      </c>
      <c r="AV526" s="2">
        <v>55492911</v>
      </c>
      <c r="AW526" s="2">
        <v>0</v>
      </c>
      <c r="AX526" s="2">
        <v>327699</v>
      </c>
      <c r="AY526" s="2">
        <v>144450</v>
      </c>
      <c r="AZ526" s="2">
        <v>156324</v>
      </c>
      <c r="BA526" s="2">
        <v>0</v>
      </c>
      <c r="BB526" s="2">
        <v>0</v>
      </c>
      <c r="BC526" s="2">
        <v>0</v>
      </c>
      <c r="BD526" s="2">
        <v>2813</v>
      </c>
      <c r="BE526" s="2">
        <v>3044</v>
      </c>
      <c r="BF526" s="2">
        <v>115.2</v>
      </c>
      <c r="BG526" s="2">
        <v>350669</v>
      </c>
      <c r="BH526" s="2">
        <v>834692</v>
      </c>
      <c r="BI526" s="2">
        <v>56327603</v>
      </c>
      <c r="BJ526" s="2">
        <v>0</v>
      </c>
      <c r="BK526" s="2">
        <v>56327603</v>
      </c>
      <c r="BL526" s="2">
        <v>6250326</v>
      </c>
      <c r="BM526" s="2">
        <v>50077277</v>
      </c>
      <c r="BN526" s="2">
        <v>13913067</v>
      </c>
      <c r="BO526" s="2">
        <v>36164210</v>
      </c>
      <c r="BP526" s="2">
        <v>5082.13</v>
      </c>
      <c r="BQ526" s="2">
        <v>4198.17</v>
      </c>
      <c r="BR526" s="2">
        <v>21335646</v>
      </c>
      <c r="BS526" s="2">
        <v>0</v>
      </c>
      <c r="BT526" s="2">
        <v>0</v>
      </c>
      <c r="BU526" s="2">
        <v>6250326</v>
      </c>
      <c r="BV526" s="2">
        <v>13913067</v>
      </c>
      <c r="BW526" s="2">
        <v>1172253</v>
      </c>
      <c r="BX526" s="2">
        <v>3406665</v>
      </c>
      <c r="BY526" s="2">
        <v>4578918</v>
      </c>
      <c r="BZ526" s="2">
        <v>0</v>
      </c>
      <c r="CA526" s="2">
        <v>36164210</v>
      </c>
      <c r="CB526" s="2" t="b">
        <v>0</v>
      </c>
      <c r="CC526" s="2">
        <v>0</v>
      </c>
      <c r="CD526" s="2">
        <v>13755.72</v>
      </c>
      <c r="CE526" s="2">
        <v>12647.82</v>
      </c>
      <c r="CF526" s="2">
        <v>13022.14</v>
      </c>
      <c r="CG526" s="2">
        <v>15484.13</v>
      </c>
      <c r="CH526" s="4">
        <v>45327.529953703706</v>
      </c>
      <c r="CI526" s="4">
        <v>73415</v>
      </c>
    </row>
    <row r="527" spans="1:87" x14ac:dyDescent="0.35">
      <c r="A527" s="5">
        <v>600</v>
      </c>
      <c r="B527" s="3" t="s">
        <v>1069</v>
      </c>
      <c r="C527" s="3" t="s">
        <v>1080</v>
      </c>
      <c r="D527" s="2" t="s">
        <v>1081</v>
      </c>
      <c r="E527" s="2">
        <v>9166</v>
      </c>
      <c r="F527" s="2">
        <v>9304</v>
      </c>
      <c r="G527" s="2">
        <v>9580</v>
      </c>
      <c r="H527" s="2">
        <v>11102</v>
      </c>
      <c r="I527" s="2">
        <v>1.0822000000000001</v>
      </c>
      <c r="J527" s="2">
        <v>9919</v>
      </c>
      <c r="K527" s="2">
        <v>10069</v>
      </c>
      <c r="L527" s="2">
        <v>10367</v>
      </c>
      <c r="M527" s="2">
        <v>12015</v>
      </c>
      <c r="N527" s="2">
        <v>1.1040000000000001</v>
      </c>
      <c r="O527" s="2">
        <v>1.026</v>
      </c>
      <c r="P527" s="2">
        <v>10951</v>
      </c>
      <c r="Q527" s="2">
        <v>12327</v>
      </c>
      <c r="R527" s="2">
        <v>0</v>
      </c>
      <c r="S527" s="2">
        <v>0</v>
      </c>
      <c r="T527" s="2">
        <v>0</v>
      </c>
      <c r="U527" s="2">
        <v>22317.02</v>
      </c>
      <c r="V527" s="2">
        <v>22317.02</v>
      </c>
      <c r="W527" s="2">
        <v>0</v>
      </c>
      <c r="X527" s="2">
        <v>0</v>
      </c>
      <c r="Y527" s="2">
        <v>0</v>
      </c>
      <c r="Z527" s="2">
        <v>22317.02</v>
      </c>
      <c r="AA527" s="2">
        <v>22317.02</v>
      </c>
      <c r="AB527" s="2">
        <v>0</v>
      </c>
      <c r="AC527" s="2">
        <v>0</v>
      </c>
      <c r="AD527" s="2">
        <v>0</v>
      </c>
      <c r="AE527" s="2">
        <v>275101906</v>
      </c>
      <c r="AF527" s="2">
        <v>275101906</v>
      </c>
      <c r="AG527" s="2">
        <v>0.65500000000000003</v>
      </c>
      <c r="AH527" s="2">
        <v>0.2</v>
      </c>
      <c r="AI527" s="2">
        <v>0</v>
      </c>
      <c r="AJ527" s="2">
        <v>0</v>
      </c>
      <c r="AK527" s="2">
        <v>0</v>
      </c>
      <c r="AL527" s="2">
        <v>36038350</v>
      </c>
      <c r="AM527" s="2">
        <v>36038350</v>
      </c>
      <c r="AN527" s="2">
        <v>0.65500000000000003</v>
      </c>
      <c r="AO527" s="2">
        <v>0.105</v>
      </c>
      <c r="AP527" s="2">
        <v>0.65</v>
      </c>
      <c r="AQ527" s="2">
        <v>0</v>
      </c>
      <c r="AR527" s="2">
        <v>0</v>
      </c>
      <c r="AS527" s="2">
        <v>0</v>
      </c>
      <c r="AT527" s="2">
        <v>18775705</v>
      </c>
      <c r="AU527" s="2">
        <v>18775705</v>
      </c>
      <c r="AV527" s="2">
        <v>329915961</v>
      </c>
      <c r="AW527" s="2">
        <v>0</v>
      </c>
      <c r="AX527" s="2">
        <v>781471</v>
      </c>
      <c r="AY527" s="2">
        <v>927791</v>
      </c>
      <c r="AZ527" s="2">
        <v>1004055</v>
      </c>
      <c r="BA527" s="2">
        <v>0</v>
      </c>
      <c r="BB527" s="2">
        <v>0</v>
      </c>
      <c r="BC527" s="2">
        <v>0</v>
      </c>
      <c r="BD527" s="2">
        <v>2813</v>
      </c>
      <c r="BE527" s="2">
        <v>3044</v>
      </c>
      <c r="BF527" s="2">
        <v>0</v>
      </c>
      <c r="BG527" s="2">
        <v>0</v>
      </c>
      <c r="BH527" s="2">
        <v>1785526</v>
      </c>
      <c r="BI527" s="2">
        <v>331701487</v>
      </c>
      <c r="BJ527" s="2">
        <v>0</v>
      </c>
      <c r="BK527" s="2">
        <v>331701487</v>
      </c>
      <c r="BL527" s="2">
        <v>102442378</v>
      </c>
      <c r="BM527" s="2">
        <v>229259109</v>
      </c>
      <c r="BN527" s="2">
        <v>80764065</v>
      </c>
      <c r="BO527" s="2">
        <v>148495044</v>
      </c>
      <c r="BP527" s="2">
        <v>6138.29</v>
      </c>
      <c r="BQ527" s="2">
        <v>22317.02</v>
      </c>
      <c r="BR527" s="2">
        <v>136988341</v>
      </c>
      <c r="BS527" s="2">
        <v>0</v>
      </c>
      <c r="BT527" s="2">
        <v>0</v>
      </c>
      <c r="BU527" s="2">
        <v>102442378</v>
      </c>
      <c r="BV527" s="2">
        <v>80764065</v>
      </c>
      <c r="BW527" s="2">
        <v>0</v>
      </c>
      <c r="BX527" s="2">
        <v>22270934</v>
      </c>
      <c r="BY527" s="2">
        <v>22270934</v>
      </c>
      <c r="BZ527" s="2">
        <v>0</v>
      </c>
      <c r="CA527" s="2">
        <v>148495044</v>
      </c>
      <c r="CB527" s="2" t="b">
        <v>0</v>
      </c>
      <c r="CC527" s="2">
        <v>0</v>
      </c>
      <c r="CD527" s="2">
        <v>13132.99</v>
      </c>
      <c r="CE527" s="2">
        <v>12075.25</v>
      </c>
      <c r="CF527" s="2">
        <v>12432.62</v>
      </c>
      <c r="CG527" s="2">
        <v>14783.15</v>
      </c>
      <c r="CH527" s="4">
        <v>45327.529953703706</v>
      </c>
      <c r="CI527" s="4">
        <v>73415</v>
      </c>
    </row>
    <row r="528" spans="1:87" x14ac:dyDescent="0.35">
      <c r="A528" s="5">
        <v>601</v>
      </c>
      <c r="B528" s="3" t="s">
        <v>1069</v>
      </c>
      <c r="C528" s="3" t="s">
        <v>1082</v>
      </c>
      <c r="D528" s="2" t="s">
        <v>1083</v>
      </c>
      <c r="E528" s="2">
        <v>9166</v>
      </c>
      <c r="F528" s="2">
        <v>9304</v>
      </c>
      <c r="G528" s="2">
        <v>9580</v>
      </c>
      <c r="H528" s="2">
        <v>11102</v>
      </c>
      <c r="I528" s="2">
        <v>1.0822000000000001</v>
      </c>
      <c r="J528" s="2">
        <v>9919</v>
      </c>
      <c r="K528" s="2">
        <v>10069</v>
      </c>
      <c r="L528" s="2">
        <v>10367</v>
      </c>
      <c r="M528" s="2">
        <v>12015</v>
      </c>
      <c r="N528" s="2">
        <v>1.1040000000000001</v>
      </c>
      <c r="O528" s="2">
        <v>1.026</v>
      </c>
      <c r="P528" s="2">
        <v>10951</v>
      </c>
      <c r="Q528" s="2">
        <v>12327</v>
      </c>
      <c r="R528" s="2">
        <v>6935.58</v>
      </c>
      <c r="S528" s="2">
        <v>5547.41</v>
      </c>
      <c r="T528" s="2">
        <v>3979.28</v>
      </c>
      <c r="U528" s="2">
        <v>8693.0300000000007</v>
      </c>
      <c r="V528" s="2">
        <v>25155.3</v>
      </c>
      <c r="W528" s="2">
        <v>6935.58</v>
      </c>
      <c r="X528" s="2">
        <v>5547.41</v>
      </c>
      <c r="Y528" s="2">
        <v>3979.28</v>
      </c>
      <c r="Z528" s="2">
        <v>8693.0300000000007</v>
      </c>
      <c r="AA528" s="2">
        <v>25155.3</v>
      </c>
      <c r="AB528" s="2">
        <v>75951537</v>
      </c>
      <c r="AC528" s="2">
        <v>55856871</v>
      </c>
      <c r="AD528" s="2">
        <v>41253196</v>
      </c>
      <c r="AE528" s="2">
        <v>107158981</v>
      </c>
      <c r="AF528" s="2">
        <v>280220585</v>
      </c>
      <c r="AG528" s="2">
        <v>0.49669999999999997</v>
      </c>
      <c r="AH528" s="2">
        <v>0.2</v>
      </c>
      <c r="AI528" s="2">
        <v>7545026</v>
      </c>
      <c r="AJ528" s="2">
        <v>5548822</v>
      </c>
      <c r="AK528" s="2">
        <v>4098092</v>
      </c>
      <c r="AL528" s="2">
        <v>10645173</v>
      </c>
      <c r="AM528" s="2">
        <v>27837113</v>
      </c>
      <c r="AN528" s="2">
        <v>0.49669999999999997</v>
      </c>
      <c r="AO528" s="2">
        <v>0</v>
      </c>
      <c r="AP528" s="2">
        <v>0.65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308057698</v>
      </c>
      <c r="AW528" s="2">
        <v>0</v>
      </c>
      <c r="AX528" s="2">
        <v>1710141</v>
      </c>
      <c r="AY528" s="2">
        <v>790138</v>
      </c>
      <c r="AZ528" s="2">
        <v>855087</v>
      </c>
      <c r="BA528" s="2">
        <v>0</v>
      </c>
      <c r="BB528" s="2">
        <v>0</v>
      </c>
      <c r="BC528" s="2">
        <v>0</v>
      </c>
      <c r="BD528" s="2">
        <v>2813</v>
      </c>
      <c r="BE528" s="2">
        <v>3044</v>
      </c>
      <c r="BF528" s="2">
        <v>257.35000000000002</v>
      </c>
      <c r="BG528" s="2">
        <v>783373</v>
      </c>
      <c r="BH528" s="2">
        <v>3348601</v>
      </c>
      <c r="BI528" s="2">
        <v>311406299</v>
      </c>
      <c r="BJ528" s="2">
        <v>0</v>
      </c>
      <c r="BK528" s="2">
        <v>311406299</v>
      </c>
      <c r="BL528" s="2">
        <v>89011820</v>
      </c>
      <c r="BM528" s="2">
        <v>222394479</v>
      </c>
      <c r="BN528" s="2">
        <v>86277649</v>
      </c>
      <c r="BO528" s="2">
        <v>136116830</v>
      </c>
      <c r="BP528" s="2">
        <v>5259.6</v>
      </c>
      <c r="BQ528" s="2">
        <v>25155.3</v>
      </c>
      <c r="BR528" s="2">
        <v>132306816</v>
      </c>
      <c r="BS528" s="2">
        <v>0</v>
      </c>
      <c r="BT528" s="2">
        <v>0</v>
      </c>
      <c r="BU528" s="2">
        <v>89011820</v>
      </c>
      <c r="BV528" s="2">
        <v>86277649</v>
      </c>
      <c r="BW528" s="2">
        <v>0</v>
      </c>
      <c r="BX528" s="2">
        <v>22970773</v>
      </c>
      <c r="BY528" s="2">
        <v>22970773</v>
      </c>
      <c r="BZ528" s="2">
        <v>0</v>
      </c>
      <c r="CA528" s="2">
        <v>136116830</v>
      </c>
      <c r="CB528" s="2" t="b">
        <v>0</v>
      </c>
      <c r="CC528" s="2">
        <v>0</v>
      </c>
      <c r="CD528" s="2">
        <v>12038.87</v>
      </c>
      <c r="CE528" s="2">
        <v>11069.25</v>
      </c>
      <c r="CF528" s="2">
        <v>11396.86</v>
      </c>
      <c r="CG528" s="2">
        <v>13551.56</v>
      </c>
      <c r="CH528" s="4">
        <v>45327.529965277776</v>
      </c>
      <c r="CI528" s="4">
        <v>73415</v>
      </c>
    </row>
    <row r="529" spans="1:87" x14ac:dyDescent="0.35">
      <c r="A529" s="5">
        <v>602</v>
      </c>
      <c r="B529" s="3" t="s">
        <v>1069</v>
      </c>
      <c r="C529" s="3" t="s">
        <v>1084</v>
      </c>
      <c r="D529" s="2" t="s">
        <v>1085</v>
      </c>
      <c r="E529" s="2">
        <v>9166</v>
      </c>
      <c r="F529" s="2">
        <v>9304</v>
      </c>
      <c r="G529" s="2">
        <v>9580</v>
      </c>
      <c r="H529" s="2">
        <v>11102</v>
      </c>
      <c r="I529" s="2">
        <v>1.0822000000000001</v>
      </c>
      <c r="J529" s="2">
        <v>9919</v>
      </c>
      <c r="K529" s="2">
        <v>10069</v>
      </c>
      <c r="L529" s="2">
        <v>10367</v>
      </c>
      <c r="M529" s="2">
        <v>12015</v>
      </c>
      <c r="N529" s="2">
        <v>1.1040000000000001</v>
      </c>
      <c r="O529" s="2">
        <v>1.026</v>
      </c>
      <c r="P529" s="2">
        <v>10951</v>
      </c>
      <c r="Q529" s="2">
        <v>12327</v>
      </c>
      <c r="R529" s="2">
        <v>5597.8</v>
      </c>
      <c r="S529" s="2">
        <v>4424.3999999999996</v>
      </c>
      <c r="T529" s="2">
        <v>3095.49</v>
      </c>
      <c r="U529" s="2">
        <v>5841.24</v>
      </c>
      <c r="V529" s="2">
        <v>18958.93</v>
      </c>
      <c r="W529" s="2">
        <v>5597.8</v>
      </c>
      <c r="X529" s="2">
        <v>4424.3999999999996</v>
      </c>
      <c r="Y529" s="2">
        <v>3095.49</v>
      </c>
      <c r="Z529" s="2">
        <v>5841.24</v>
      </c>
      <c r="AA529" s="2">
        <v>18958.93</v>
      </c>
      <c r="AB529" s="2">
        <v>61301508</v>
      </c>
      <c r="AC529" s="2">
        <v>44549284</v>
      </c>
      <c r="AD529" s="2">
        <v>32090945</v>
      </c>
      <c r="AE529" s="2">
        <v>72004965</v>
      </c>
      <c r="AF529" s="2">
        <v>209946702</v>
      </c>
      <c r="AG529" s="2">
        <v>0.83760000000000001</v>
      </c>
      <c r="AH529" s="2">
        <v>0.2</v>
      </c>
      <c r="AI529" s="2">
        <v>10269229</v>
      </c>
      <c r="AJ529" s="2">
        <v>7462896</v>
      </c>
      <c r="AK529" s="2">
        <v>5375875</v>
      </c>
      <c r="AL529" s="2">
        <v>12062272</v>
      </c>
      <c r="AM529" s="2">
        <v>35170272</v>
      </c>
      <c r="AN529" s="2">
        <v>0.83760000000000001</v>
      </c>
      <c r="AO529" s="2">
        <v>0.28760000000000002</v>
      </c>
      <c r="AP529" s="2">
        <v>0.65</v>
      </c>
      <c r="AQ529" s="2">
        <v>11459704</v>
      </c>
      <c r="AR529" s="2">
        <v>8328043</v>
      </c>
      <c r="AS529" s="2">
        <v>5999081</v>
      </c>
      <c r="AT529" s="2">
        <v>13460608</v>
      </c>
      <c r="AU529" s="2">
        <v>39247436</v>
      </c>
      <c r="AV529" s="2">
        <v>284364410</v>
      </c>
      <c r="AW529" s="2">
        <v>0</v>
      </c>
      <c r="AX529" s="2">
        <v>1142833</v>
      </c>
      <c r="AY529" s="2">
        <v>882979</v>
      </c>
      <c r="AZ529" s="2">
        <v>955560</v>
      </c>
      <c r="BA529" s="2">
        <v>0</v>
      </c>
      <c r="BB529" s="2">
        <v>0</v>
      </c>
      <c r="BC529" s="2">
        <v>0</v>
      </c>
      <c r="BD529" s="2">
        <v>2813</v>
      </c>
      <c r="BE529" s="2">
        <v>3044</v>
      </c>
      <c r="BF529" s="2">
        <v>346.81</v>
      </c>
      <c r="BG529" s="2">
        <v>1055690</v>
      </c>
      <c r="BH529" s="2">
        <v>3154083</v>
      </c>
      <c r="BI529" s="2">
        <v>287518493</v>
      </c>
      <c r="BJ529" s="2">
        <v>0</v>
      </c>
      <c r="BK529" s="2">
        <v>287518493</v>
      </c>
      <c r="BL529" s="2">
        <v>40730831</v>
      </c>
      <c r="BM529" s="2">
        <v>246787662</v>
      </c>
      <c r="BN529" s="2">
        <v>65314778</v>
      </c>
      <c r="BO529" s="2">
        <v>181472884</v>
      </c>
      <c r="BP529" s="2">
        <v>5282.98</v>
      </c>
      <c r="BQ529" s="2">
        <v>18958.93</v>
      </c>
      <c r="BR529" s="2">
        <v>100159648</v>
      </c>
      <c r="BS529" s="2">
        <v>0</v>
      </c>
      <c r="BT529" s="2">
        <v>0</v>
      </c>
      <c r="BU529" s="2">
        <v>40730831</v>
      </c>
      <c r="BV529" s="2">
        <v>65314778</v>
      </c>
      <c r="BW529" s="2">
        <v>0</v>
      </c>
      <c r="BX529" s="2">
        <v>23667497</v>
      </c>
      <c r="BY529" s="2">
        <v>23667497</v>
      </c>
      <c r="BZ529" s="2">
        <v>0</v>
      </c>
      <c r="CA529" s="2">
        <v>181472884</v>
      </c>
      <c r="CB529" s="2" t="b">
        <v>0</v>
      </c>
      <c r="CC529" s="2">
        <v>0</v>
      </c>
      <c r="CD529" s="2">
        <v>14832.69</v>
      </c>
      <c r="CE529" s="2">
        <v>13638.06</v>
      </c>
      <c r="CF529" s="2">
        <v>14041.69</v>
      </c>
      <c r="CG529" s="2">
        <v>16696.43</v>
      </c>
      <c r="CH529" s="4">
        <v>45327.529976851853</v>
      </c>
      <c r="CI529" s="4">
        <v>73415</v>
      </c>
    </row>
    <row r="530" spans="1:87" x14ac:dyDescent="0.35">
      <c r="A530" s="5">
        <v>603</v>
      </c>
      <c r="B530" s="3" t="s">
        <v>1069</v>
      </c>
      <c r="C530" s="3" t="s">
        <v>1086</v>
      </c>
      <c r="D530" s="2" t="s">
        <v>1087</v>
      </c>
      <c r="E530" s="2">
        <v>9166</v>
      </c>
      <c r="F530" s="2">
        <v>9304</v>
      </c>
      <c r="G530" s="2">
        <v>9580</v>
      </c>
      <c r="H530" s="2">
        <v>11102</v>
      </c>
      <c r="I530" s="2">
        <v>1.0822000000000001</v>
      </c>
      <c r="J530" s="2">
        <v>9919</v>
      </c>
      <c r="K530" s="2">
        <v>10069</v>
      </c>
      <c r="L530" s="2">
        <v>10367</v>
      </c>
      <c r="M530" s="2">
        <v>12015</v>
      </c>
      <c r="N530" s="2">
        <v>1.1040000000000001</v>
      </c>
      <c r="O530" s="2">
        <v>1.026</v>
      </c>
      <c r="P530" s="2">
        <v>10951</v>
      </c>
      <c r="Q530" s="2">
        <v>12327</v>
      </c>
      <c r="R530" s="2">
        <v>1056.2</v>
      </c>
      <c r="S530" s="2">
        <v>741.96</v>
      </c>
      <c r="T530" s="2">
        <v>498.92</v>
      </c>
      <c r="U530" s="2">
        <v>0</v>
      </c>
      <c r="V530" s="2">
        <v>2297.08</v>
      </c>
      <c r="W530" s="2">
        <v>1056.2</v>
      </c>
      <c r="X530" s="2">
        <v>741.96</v>
      </c>
      <c r="Y530" s="2">
        <v>498.92</v>
      </c>
      <c r="Z530" s="2">
        <v>0</v>
      </c>
      <c r="AA530" s="2">
        <v>2297.08</v>
      </c>
      <c r="AB530" s="2">
        <v>11566446</v>
      </c>
      <c r="AC530" s="2">
        <v>7470795</v>
      </c>
      <c r="AD530" s="2">
        <v>5172304</v>
      </c>
      <c r="AE530" s="2">
        <v>0</v>
      </c>
      <c r="AF530" s="2">
        <v>24209545</v>
      </c>
      <c r="AG530" s="2">
        <v>0.75329999999999997</v>
      </c>
      <c r="AH530" s="2">
        <v>0.2</v>
      </c>
      <c r="AI530" s="2">
        <v>1742601</v>
      </c>
      <c r="AJ530" s="2">
        <v>1125550</v>
      </c>
      <c r="AK530" s="2">
        <v>779259</v>
      </c>
      <c r="AL530" s="2">
        <v>0</v>
      </c>
      <c r="AM530" s="2">
        <v>3647410</v>
      </c>
      <c r="AN530" s="2">
        <v>0.75329999999999997</v>
      </c>
      <c r="AO530" s="2">
        <v>0.20330000000000001</v>
      </c>
      <c r="AP530" s="2">
        <v>0.65</v>
      </c>
      <c r="AQ530" s="2">
        <v>1528448</v>
      </c>
      <c r="AR530" s="2">
        <v>987228</v>
      </c>
      <c r="AS530" s="2">
        <v>683494</v>
      </c>
      <c r="AT530" s="2">
        <v>0</v>
      </c>
      <c r="AU530" s="2">
        <v>3199170</v>
      </c>
      <c r="AV530" s="2">
        <v>31056125</v>
      </c>
      <c r="AW530" s="2">
        <v>0</v>
      </c>
      <c r="AX530" s="2">
        <v>152839</v>
      </c>
      <c r="AY530" s="2">
        <v>80118</v>
      </c>
      <c r="AZ530" s="2">
        <v>86704</v>
      </c>
      <c r="BA530" s="2">
        <v>0</v>
      </c>
      <c r="BB530" s="2">
        <v>0</v>
      </c>
      <c r="BC530" s="2">
        <v>0</v>
      </c>
      <c r="BD530" s="2">
        <v>2813</v>
      </c>
      <c r="BE530" s="2">
        <v>3044</v>
      </c>
      <c r="BF530" s="2">
        <v>70.56</v>
      </c>
      <c r="BG530" s="2">
        <v>214785</v>
      </c>
      <c r="BH530" s="2">
        <v>454328</v>
      </c>
      <c r="BI530" s="2">
        <v>31510453</v>
      </c>
      <c r="BJ530" s="2">
        <v>0</v>
      </c>
      <c r="BK530" s="2">
        <v>31510453</v>
      </c>
      <c r="BL530" s="2">
        <v>38364120</v>
      </c>
      <c r="BM530" s="2">
        <v>0</v>
      </c>
      <c r="BN530" s="2">
        <v>459416</v>
      </c>
      <c r="BO530" s="2">
        <v>0</v>
      </c>
      <c r="BP530" s="2">
        <v>5055.96</v>
      </c>
      <c r="BQ530" s="2">
        <v>2297.08</v>
      </c>
      <c r="BR530" s="2">
        <v>11613945</v>
      </c>
      <c r="BS530" s="2">
        <v>0</v>
      </c>
      <c r="BT530" s="2">
        <v>0</v>
      </c>
      <c r="BU530" s="2">
        <v>38364120</v>
      </c>
      <c r="BV530" s="2">
        <v>459416</v>
      </c>
      <c r="BW530" s="2">
        <v>0</v>
      </c>
      <c r="BX530" s="2">
        <v>2130982</v>
      </c>
      <c r="BY530" s="2">
        <v>2130982</v>
      </c>
      <c r="BZ530" s="2">
        <v>2130982</v>
      </c>
      <c r="CA530" s="2">
        <v>2130982</v>
      </c>
      <c r="CB530" s="2" t="b">
        <v>1</v>
      </c>
      <c r="CC530" s="2">
        <v>6853667</v>
      </c>
      <c r="CD530" s="2">
        <v>14048</v>
      </c>
      <c r="CE530" s="2">
        <v>12916.56</v>
      </c>
      <c r="CF530" s="2">
        <v>13298.84</v>
      </c>
      <c r="CG530" s="2">
        <v>15813.14</v>
      </c>
      <c r="CH530" s="4">
        <v>45327.529988425929</v>
      </c>
      <c r="CI530" s="4">
        <v>73415</v>
      </c>
    </row>
    <row r="531" spans="1:87" x14ac:dyDescent="0.35">
      <c r="A531" s="5">
        <v>604</v>
      </c>
      <c r="B531" s="3" t="s">
        <v>1069</v>
      </c>
      <c r="C531" s="3" t="s">
        <v>1088</v>
      </c>
      <c r="D531" s="2" t="s">
        <v>1089</v>
      </c>
      <c r="E531" s="2">
        <v>9166</v>
      </c>
      <c r="F531" s="2">
        <v>9304</v>
      </c>
      <c r="G531" s="2">
        <v>9580</v>
      </c>
      <c r="H531" s="2">
        <v>11102</v>
      </c>
      <c r="I531" s="2">
        <v>1.0822000000000001</v>
      </c>
      <c r="J531" s="2">
        <v>9919</v>
      </c>
      <c r="K531" s="2">
        <v>10069</v>
      </c>
      <c r="L531" s="2">
        <v>10367</v>
      </c>
      <c r="M531" s="2">
        <v>12015</v>
      </c>
      <c r="N531" s="2">
        <v>1.1040000000000001</v>
      </c>
      <c r="O531" s="2">
        <v>1.026</v>
      </c>
      <c r="P531" s="2">
        <v>10951</v>
      </c>
      <c r="Q531" s="2">
        <v>12327</v>
      </c>
      <c r="R531" s="2">
        <v>5635.39</v>
      </c>
      <c r="S531" s="2">
        <v>4347.5600000000004</v>
      </c>
      <c r="T531" s="2">
        <v>3077.03</v>
      </c>
      <c r="U531" s="2">
        <v>0</v>
      </c>
      <c r="V531" s="2">
        <v>13059.98</v>
      </c>
      <c r="W531" s="2">
        <v>5635.39</v>
      </c>
      <c r="X531" s="2">
        <v>4347.5600000000004</v>
      </c>
      <c r="Y531" s="2">
        <v>3077.03</v>
      </c>
      <c r="Z531" s="2">
        <v>0</v>
      </c>
      <c r="AA531" s="2">
        <v>13059.98</v>
      </c>
      <c r="AB531" s="2">
        <v>61713156</v>
      </c>
      <c r="AC531" s="2">
        <v>43775582</v>
      </c>
      <c r="AD531" s="2">
        <v>31899570</v>
      </c>
      <c r="AE531" s="2">
        <v>0</v>
      </c>
      <c r="AF531" s="2">
        <v>137388308</v>
      </c>
      <c r="AG531" s="2">
        <v>0.48270000000000002</v>
      </c>
      <c r="AH531" s="2">
        <v>0.2</v>
      </c>
      <c r="AI531" s="2">
        <v>5957788</v>
      </c>
      <c r="AJ531" s="2">
        <v>4226095</v>
      </c>
      <c r="AK531" s="2">
        <v>3079584</v>
      </c>
      <c r="AL531" s="2">
        <v>0</v>
      </c>
      <c r="AM531" s="2">
        <v>13263467</v>
      </c>
      <c r="AN531" s="2">
        <v>0.48270000000000002</v>
      </c>
      <c r="AO531" s="2">
        <v>0</v>
      </c>
      <c r="AP531" s="2">
        <v>0.65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150651775</v>
      </c>
      <c r="AW531" s="2">
        <v>0</v>
      </c>
      <c r="AX531" s="2">
        <v>0</v>
      </c>
      <c r="AY531" s="2">
        <v>107653</v>
      </c>
      <c r="AZ531" s="2">
        <v>116502</v>
      </c>
      <c r="BA531" s="2">
        <v>0</v>
      </c>
      <c r="BB531" s="2">
        <v>0</v>
      </c>
      <c r="BC531" s="2">
        <v>0</v>
      </c>
      <c r="BD531" s="2">
        <v>2813</v>
      </c>
      <c r="BE531" s="2">
        <v>3044</v>
      </c>
      <c r="BF531" s="2">
        <v>496.72</v>
      </c>
      <c r="BG531" s="2">
        <v>1512016</v>
      </c>
      <c r="BH531" s="2">
        <v>1628518</v>
      </c>
      <c r="BI531" s="2">
        <v>152280293</v>
      </c>
      <c r="BJ531" s="2">
        <v>0</v>
      </c>
      <c r="BK531" s="2">
        <v>152280293</v>
      </c>
      <c r="BL531" s="2">
        <v>21861402</v>
      </c>
      <c r="BM531" s="2">
        <v>130418891</v>
      </c>
      <c r="BN531" s="2">
        <v>42930293</v>
      </c>
      <c r="BO531" s="2">
        <v>87488598</v>
      </c>
      <c r="BP531" s="2">
        <v>5040.87</v>
      </c>
      <c r="BQ531" s="2">
        <v>13059.98</v>
      </c>
      <c r="BR531" s="2">
        <v>65833661</v>
      </c>
      <c r="BS531" s="2">
        <v>0</v>
      </c>
      <c r="BT531" s="2">
        <v>0</v>
      </c>
      <c r="BU531" s="2">
        <v>21861402</v>
      </c>
      <c r="BV531" s="2">
        <v>42930293</v>
      </c>
      <c r="BW531" s="2">
        <v>1041966</v>
      </c>
      <c r="BX531" s="2">
        <v>7248385</v>
      </c>
      <c r="BY531" s="2">
        <v>8290351</v>
      </c>
      <c r="BZ531" s="2">
        <v>0</v>
      </c>
      <c r="CA531" s="2">
        <v>87488598</v>
      </c>
      <c r="CB531" s="2" t="b">
        <v>0</v>
      </c>
      <c r="CC531" s="2">
        <v>0</v>
      </c>
      <c r="CD531" s="2">
        <v>12008.21</v>
      </c>
      <c r="CE531" s="2">
        <v>11041.06</v>
      </c>
      <c r="CF531" s="2">
        <v>11367.83</v>
      </c>
      <c r="CG531" s="2">
        <v>13517.05</v>
      </c>
      <c r="CH531" s="4">
        <v>45327.530034722222</v>
      </c>
      <c r="CI531" s="4">
        <v>73415</v>
      </c>
    </row>
    <row r="532" spans="1:87" x14ac:dyDescent="0.35">
      <c r="A532" s="5">
        <v>605</v>
      </c>
      <c r="B532" s="3" t="s">
        <v>1069</v>
      </c>
      <c r="C532" s="3" t="s">
        <v>1090</v>
      </c>
      <c r="D532" s="2" t="s">
        <v>1091</v>
      </c>
      <c r="E532" s="2">
        <v>9166</v>
      </c>
      <c r="F532" s="2">
        <v>9304</v>
      </c>
      <c r="G532" s="2">
        <v>9580</v>
      </c>
      <c r="H532" s="2">
        <v>11102</v>
      </c>
      <c r="I532" s="2">
        <v>1.0822000000000001</v>
      </c>
      <c r="J532" s="2">
        <v>9919</v>
      </c>
      <c r="K532" s="2">
        <v>10069</v>
      </c>
      <c r="L532" s="2">
        <v>10367</v>
      </c>
      <c r="M532" s="2">
        <v>12015</v>
      </c>
      <c r="N532" s="2">
        <v>1.1040000000000001</v>
      </c>
      <c r="O532" s="2">
        <v>1.026</v>
      </c>
      <c r="P532" s="2">
        <v>10951</v>
      </c>
      <c r="Q532" s="2">
        <v>12327</v>
      </c>
      <c r="R532" s="2">
        <v>9462.59</v>
      </c>
      <c r="S532" s="2">
        <v>7483.97</v>
      </c>
      <c r="T532" s="2">
        <v>5131.38</v>
      </c>
      <c r="U532" s="2">
        <v>11258.29</v>
      </c>
      <c r="V532" s="2">
        <v>33336.230000000003</v>
      </c>
      <c r="W532" s="2">
        <v>9462.59</v>
      </c>
      <c r="X532" s="2">
        <v>7483.97</v>
      </c>
      <c r="Y532" s="2">
        <v>5131.38</v>
      </c>
      <c r="Z532" s="2">
        <v>11258.29</v>
      </c>
      <c r="AA532" s="2">
        <v>33336.230000000003</v>
      </c>
      <c r="AB532" s="2">
        <v>103624823</v>
      </c>
      <c r="AC532" s="2">
        <v>75356094</v>
      </c>
      <c r="AD532" s="2">
        <v>53197016</v>
      </c>
      <c r="AE532" s="2">
        <v>138780941</v>
      </c>
      <c r="AF532" s="2">
        <v>370958874</v>
      </c>
      <c r="AG532" s="2">
        <v>0.81289999999999996</v>
      </c>
      <c r="AH532" s="2">
        <v>0.2</v>
      </c>
      <c r="AI532" s="2">
        <v>16847324</v>
      </c>
      <c r="AJ532" s="2">
        <v>12251394</v>
      </c>
      <c r="AK532" s="2">
        <v>8648771</v>
      </c>
      <c r="AL532" s="2">
        <v>22563005</v>
      </c>
      <c r="AM532" s="2">
        <v>60310494</v>
      </c>
      <c r="AN532" s="2">
        <v>0.81289999999999996</v>
      </c>
      <c r="AO532" s="2">
        <v>0.26290000000000002</v>
      </c>
      <c r="AP532" s="2">
        <v>0.65</v>
      </c>
      <c r="AQ532" s="2">
        <v>17707928</v>
      </c>
      <c r="AR532" s="2">
        <v>12877226</v>
      </c>
      <c r="AS532" s="2">
        <v>9090572</v>
      </c>
      <c r="AT532" s="2">
        <v>23715581</v>
      </c>
      <c r="AU532" s="2">
        <v>63391307</v>
      </c>
      <c r="AV532" s="2">
        <v>494660675</v>
      </c>
      <c r="AW532" s="2">
        <v>0</v>
      </c>
      <c r="AX532" s="2">
        <v>1799706</v>
      </c>
      <c r="AY532" s="2">
        <v>1491658</v>
      </c>
      <c r="AZ532" s="2">
        <v>1614272</v>
      </c>
      <c r="BA532" s="2">
        <v>0</v>
      </c>
      <c r="BB532" s="2">
        <v>0</v>
      </c>
      <c r="BC532" s="2">
        <v>0</v>
      </c>
      <c r="BD532" s="2">
        <v>2813</v>
      </c>
      <c r="BE532" s="2">
        <v>3044</v>
      </c>
      <c r="BF532" s="2">
        <v>489.08</v>
      </c>
      <c r="BG532" s="2">
        <v>1488760</v>
      </c>
      <c r="BH532" s="2">
        <v>4902738</v>
      </c>
      <c r="BI532" s="2">
        <v>499563413</v>
      </c>
      <c r="BJ532" s="2">
        <v>0</v>
      </c>
      <c r="BK532" s="2">
        <v>499563413</v>
      </c>
      <c r="BL532" s="2">
        <v>57551399</v>
      </c>
      <c r="BM532" s="2">
        <v>442012014</v>
      </c>
      <c r="BN532" s="2">
        <v>114899337</v>
      </c>
      <c r="BO532" s="2">
        <v>327112677</v>
      </c>
      <c r="BP532" s="2">
        <v>5285.47</v>
      </c>
      <c r="BQ532" s="2">
        <v>33336.230000000003</v>
      </c>
      <c r="BR532" s="2">
        <v>176197644</v>
      </c>
      <c r="BS532" s="2">
        <v>0</v>
      </c>
      <c r="BT532" s="2">
        <v>0</v>
      </c>
      <c r="BU532" s="2">
        <v>57551399</v>
      </c>
      <c r="BV532" s="2">
        <v>114899337</v>
      </c>
      <c r="BW532" s="2">
        <v>3746908</v>
      </c>
      <c r="BX532" s="2">
        <v>34947621</v>
      </c>
      <c r="BY532" s="2">
        <v>38694529</v>
      </c>
      <c r="BZ532" s="2">
        <v>0</v>
      </c>
      <c r="CA532" s="2">
        <v>327112677</v>
      </c>
      <c r="CB532" s="2" t="b">
        <v>0</v>
      </c>
      <c r="CC532" s="2">
        <v>0</v>
      </c>
      <c r="CD532" s="2">
        <v>14602.78</v>
      </c>
      <c r="CE532" s="2">
        <v>13426.66</v>
      </c>
      <c r="CF532" s="2">
        <v>13824.03</v>
      </c>
      <c r="CG532" s="2">
        <v>16437.62</v>
      </c>
      <c r="CH532" s="4">
        <v>45327.530046296299</v>
      </c>
      <c r="CI532" s="4">
        <v>73415</v>
      </c>
    </row>
    <row r="533" spans="1:87" x14ac:dyDescent="0.35">
      <c r="A533" s="5">
        <v>606</v>
      </c>
      <c r="B533" s="3" t="s">
        <v>1069</v>
      </c>
      <c r="C533" s="3" t="s">
        <v>1092</v>
      </c>
      <c r="D533" s="2" t="s">
        <v>1093</v>
      </c>
      <c r="E533" s="2">
        <v>9166</v>
      </c>
      <c r="F533" s="2">
        <v>9304</v>
      </c>
      <c r="G533" s="2">
        <v>9580</v>
      </c>
      <c r="H533" s="2">
        <v>11102</v>
      </c>
      <c r="I533" s="2">
        <v>1.0822000000000001</v>
      </c>
      <c r="J533" s="2">
        <v>9919</v>
      </c>
      <c r="K533" s="2">
        <v>10069</v>
      </c>
      <c r="L533" s="2">
        <v>10367</v>
      </c>
      <c r="M533" s="2">
        <v>12015</v>
      </c>
      <c r="N533" s="2">
        <v>1.1040000000000001</v>
      </c>
      <c r="O533" s="2">
        <v>1.026</v>
      </c>
      <c r="P533" s="2">
        <v>10951</v>
      </c>
      <c r="Q533" s="2">
        <v>12327</v>
      </c>
      <c r="R533" s="2">
        <v>321.11</v>
      </c>
      <c r="S533" s="2">
        <v>211.02</v>
      </c>
      <c r="T533" s="2">
        <v>136.16</v>
      </c>
      <c r="U533" s="2">
        <v>0</v>
      </c>
      <c r="V533" s="2">
        <v>668.29</v>
      </c>
      <c r="W533" s="2">
        <v>321.11</v>
      </c>
      <c r="X533" s="2">
        <v>211.02</v>
      </c>
      <c r="Y533" s="2">
        <v>136.16</v>
      </c>
      <c r="Z533" s="2">
        <v>0</v>
      </c>
      <c r="AA533" s="2">
        <v>668.29</v>
      </c>
      <c r="AB533" s="2">
        <v>3516476</v>
      </c>
      <c r="AC533" s="2">
        <v>2124760</v>
      </c>
      <c r="AD533" s="2">
        <v>1411571</v>
      </c>
      <c r="AE533" s="2">
        <v>0</v>
      </c>
      <c r="AF533" s="2">
        <v>7052807</v>
      </c>
      <c r="AG533" s="2">
        <v>0.58550000000000002</v>
      </c>
      <c r="AH533" s="2">
        <v>0.2</v>
      </c>
      <c r="AI533" s="2">
        <v>411779</v>
      </c>
      <c r="AJ533" s="2">
        <v>248809</v>
      </c>
      <c r="AK533" s="2">
        <v>165295</v>
      </c>
      <c r="AL533" s="2">
        <v>0</v>
      </c>
      <c r="AM533" s="2">
        <v>825883</v>
      </c>
      <c r="AN533" s="2">
        <v>0.58550000000000002</v>
      </c>
      <c r="AO533" s="2">
        <v>3.5499999999999997E-2</v>
      </c>
      <c r="AP533" s="2">
        <v>0.65</v>
      </c>
      <c r="AQ533" s="2">
        <v>81143</v>
      </c>
      <c r="AR533" s="2">
        <v>49029</v>
      </c>
      <c r="AS533" s="2">
        <v>32572</v>
      </c>
      <c r="AT533" s="2">
        <v>0</v>
      </c>
      <c r="AU533" s="2">
        <v>162744</v>
      </c>
      <c r="AV533" s="2">
        <v>8041434</v>
      </c>
      <c r="AW533" s="2">
        <v>0</v>
      </c>
      <c r="AX533" s="2">
        <v>0</v>
      </c>
      <c r="AY533" s="2">
        <v>31017</v>
      </c>
      <c r="AZ533" s="2">
        <v>33567</v>
      </c>
      <c r="BA533" s="2">
        <v>0</v>
      </c>
      <c r="BB533" s="2">
        <v>0</v>
      </c>
      <c r="BC533" s="2">
        <v>0</v>
      </c>
      <c r="BD533" s="2">
        <v>2813</v>
      </c>
      <c r="BE533" s="2">
        <v>3044</v>
      </c>
      <c r="BF533" s="2">
        <v>25.2</v>
      </c>
      <c r="BG533" s="2">
        <v>76709</v>
      </c>
      <c r="BH533" s="2">
        <v>110276</v>
      </c>
      <c r="BI533" s="2">
        <v>8151710</v>
      </c>
      <c r="BJ533" s="2">
        <v>0</v>
      </c>
      <c r="BK533" s="2">
        <v>8151710</v>
      </c>
      <c r="BL533" s="2">
        <v>138491</v>
      </c>
      <c r="BM533" s="2">
        <v>8013219</v>
      </c>
      <c r="BN533" s="2">
        <v>2216444</v>
      </c>
      <c r="BO533" s="2">
        <v>5796775</v>
      </c>
      <c r="BP533" s="2">
        <v>5085.9799999999996</v>
      </c>
      <c r="BQ533" s="2">
        <v>668.29</v>
      </c>
      <c r="BR533" s="2">
        <v>3398910</v>
      </c>
      <c r="BS533" s="2">
        <v>0</v>
      </c>
      <c r="BT533" s="2">
        <v>0</v>
      </c>
      <c r="BU533" s="2">
        <v>138491</v>
      </c>
      <c r="BV533" s="2">
        <v>2216444</v>
      </c>
      <c r="BW533" s="2">
        <v>1043975</v>
      </c>
      <c r="BX533" s="2">
        <v>456071</v>
      </c>
      <c r="BY533" s="2">
        <v>1500046</v>
      </c>
      <c r="BZ533" s="2">
        <v>0</v>
      </c>
      <c r="CA533" s="2">
        <v>5796775</v>
      </c>
      <c r="CB533" s="2" t="b">
        <v>0</v>
      </c>
      <c r="CC533" s="2">
        <v>0</v>
      </c>
      <c r="CD533" s="2">
        <v>12486.06</v>
      </c>
      <c r="CE533" s="2">
        <v>11480.42</v>
      </c>
      <c r="CF533" s="2">
        <v>11820.19</v>
      </c>
      <c r="CG533" s="2">
        <v>14054.94</v>
      </c>
      <c r="CH533" s="4">
        <v>45327.530092592591</v>
      </c>
      <c r="CI533" s="4">
        <v>73415</v>
      </c>
    </row>
    <row r="534" spans="1:87" x14ac:dyDescent="0.35">
      <c r="A534" s="5">
        <v>607</v>
      </c>
      <c r="B534" s="3" t="s">
        <v>1069</v>
      </c>
      <c r="C534" s="3" t="s">
        <v>1094</v>
      </c>
      <c r="D534" s="2" t="s">
        <v>1095</v>
      </c>
      <c r="E534" s="2">
        <v>9166</v>
      </c>
      <c r="F534" s="2">
        <v>9304</v>
      </c>
      <c r="G534" s="2">
        <v>9580</v>
      </c>
      <c r="H534" s="2">
        <v>11102</v>
      </c>
      <c r="I534" s="2">
        <v>1.0822000000000001</v>
      </c>
      <c r="J534" s="2">
        <v>9919</v>
      </c>
      <c r="K534" s="2">
        <v>10069</v>
      </c>
      <c r="L534" s="2">
        <v>10367</v>
      </c>
      <c r="M534" s="2">
        <v>12015</v>
      </c>
      <c r="N534" s="2">
        <v>1.1040000000000001</v>
      </c>
      <c r="O534" s="2">
        <v>1.026</v>
      </c>
      <c r="P534" s="2">
        <v>10951</v>
      </c>
      <c r="Q534" s="2">
        <v>12327</v>
      </c>
      <c r="R534" s="2">
        <v>2474.08</v>
      </c>
      <c r="S534" s="2">
        <v>1694.14</v>
      </c>
      <c r="T534" s="2">
        <v>1066.6099999999999</v>
      </c>
      <c r="U534" s="2">
        <v>1963.49</v>
      </c>
      <c r="V534" s="2">
        <v>7198.32</v>
      </c>
      <c r="W534" s="2">
        <v>2474.08</v>
      </c>
      <c r="X534" s="2">
        <v>1694.14</v>
      </c>
      <c r="Y534" s="2">
        <v>1066.6099999999999</v>
      </c>
      <c r="Z534" s="2">
        <v>1963.49</v>
      </c>
      <c r="AA534" s="2">
        <v>7198.32</v>
      </c>
      <c r="AB534" s="2">
        <v>27093650</v>
      </c>
      <c r="AC534" s="2">
        <v>17058296</v>
      </c>
      <c r="AD534" s="2">
        <v>11057546</v>
      </c>
      <c r="AE534" s="2">
        <v>24203941</v>
      </c>
      <c r="AF534" s="2">
        <v>79413433</v>
      </c>
      <c r="AG534" s="2">
        <v>0.73240000000000005</v>
      </c>
      <c r="AH534" s="2">
        <v>0.2</v>
      </c>
      <c r="AI534" s="2">
        <v>3968678</v>
      </c>
      <c r="AJ534" s="2">
        <v>2498699</v>
      </c>
      <c r="AK534" s="2">
        <v>1619709</v>
      </c>
      <c r="AL534" s="2">
        <v>3545393</v>
      </c>
      <c r="AM534" s="2">
        <v>11632479</v>
      </c>
      <c r="AN534" s="2">
        <v>0.73240000000000005</v>
      </c>
      <c r="AO534" s="2">
        <v>0.18240000000000001</v>
      </c>
      <c r="AP534" s="2">
        <v>0.65</v>
      </c>
      <c r="AQ534" s="2">
        <v>3212223</v>
      </c>
      <c r="AR534" s="2">
        <v>2022432</v>
      </c>
      <c r="AS534" s="2">
        <v>1310983</v>
      </c>
      <c r="AT534" s="2">
        <v>2869619</v>
      </c>
      <c r="AU534" s="2">
        <v>9415257</v>
      </c>
      <c r="AV534" s="2">
        <v>100461169</v>
      </c>
      <c r="AW534" s="2">
        <v>0</v>
      </c>
      <c r="AX534" s="2">
        <v>225987</v>
      </c>
      <c r="AY534" s="2">
        <v>2152273</v>
      </c>
      <c r="AZ534" s="2">
        <v>2329190</v>
      </c>
      <c r="BA534" s="2">
        <v>0</v>
      </c>
      <c r="BB534" s="2">
        <v>0</v>
      </c>
      <c r="BC534" s="2">
        <v>0</v>
      </c>
      <c r="BD534" s="2">
        <v>2813</v>
      </c>
      <c r="BE534" s="2">
        <v>3044</v>
      </c>
      <c r="BF534" s="2">
        <v>151.91999999999999</v>
      </c>
      <c r="BG534" s="2">
        <v>462444</v>
      </c>
      <c r="BH534" s="2">
        <v>3017621</v>
      </c>
      <c r="BI534" s="2">
        <v>103478790</v>
      </c>
      <c r="BJ534" s="2">
        <v>0</v>
      </c>
      <c r="BK534" s="2">
        <v>103478790</v>
      </c>
      <c r="BL534" s="2">
        <v>12748201</v>
      </c>
      <c r="BM534" s="2">
        <v>90730589</v>
      </c>
      <c r="BN534" s="2">
        <v>24847023</v>
      </c>
      <c r="BO534" s="2">
        <v>65883566</v>
      </c>
      <c r="BP534" s="2">
        <v>5293.32</v>
      </c>
      <c r="BQ534" s="2">
        <v>7198.32</v>
      </c>
      <c r="BR534" s="2">
        <v>38103011</v>
      </c>
      <c r="BS534" s="2">
        <v>0</v>
      </c>
      <c r="BT534" s="2">
        <v>0</v>
      </c>
      <c r="BU534" s="2">
        <v>12748201</v>
      </c>
      <c r="BV534" s="2">
        <v>24847023</v>
      </c>
      <c r="BW534" s="2">
        <v>507787</v>
      </c>
      <c r="BX534" s="2">
        <v>8244057</v>
      </c>
      <c r="BY534" s="2">
        <v>8751844</v>
      </c>
      <c r="BZ534" s="2">
        <v>0</v>
      </c>
      <c r="CA534" s="2">
        <v>65883566</v>
      </c>
      <c r="CB534" s="2" t="b">
        <v>0</v>
      </c>
      <c r="CC534" s="2">
        <v>0</v>
      </c>
      <c r="CD534" s="2">
        <v>13853.45</v>
      </c>
      <c r="CE534" s="2">
        <v>12737.69</v>
      </c>
      <c r="CF534" s="2">
        <v>13114.67</v>
      </c>
      <c r="CG534" s="2">
        <v>15594.15</v>
      </c>
      <c r="CH534" s="4">
        <v>45327.530243055553</v>
      </c>
      <c r="CI534" s="4">
        <v>73415</v>
      </c>
    </row>
    <row r="535" spans="1:87" x14ac:dyDescent="0.35">
      <c r="A535" s="5">
        <v>608</v>
      </c>
      <c r="B535" s="3" t="s">
        <v>1069</v>
      </c>
      <c r="C535" s="3" t="s">
        <v>1096</v>
      </c>
      <c r="D535" s="2" t="s">
        <v>598</v>
      </c>
      <c r="E535" s="2">
        <v>9166</v>
      </c>
      <c r="F535" s="2">
        <v>9304</v>
      </c>
      <c r="G535" s="2">
        <v>9580</v>
      </c>
      <c r="H535" s="2">
        <v>11102</v>
      </c>
      <c r="I535" s="2">
        <v>1.0822000000000001</v>
      </c>
      <c r="J535" s="2">
        <v>9919</v>
      </c>
      <c r="K535" s="2">
        <v>10069</v>
      </c>
      <c r="L535" s="2">
        <v>10367</v>
      </c>
      <c r="M535" s="2">
        <v>12015</v>
      </c>
      <c r="N535" s="2">
        <v>1.1040000000000001</v>
      </c>
      <c r="O535" s="2">
        <v>1.026</v>
      </c>
      <c r="P535" s="2">
        <v>10951</v>
      </c>
      <c r="Q535" s="2">
        <v>12327</v>
      </c>
      <c r="R535" s="2">
        <v>1557.01</v>
      </c>
      <c r="S535" s="2">
        <v>883.29</v>
      </c>
      <c r="T535" s="2">
        <v>582.97</v>
      </c>
      <c r="U535" s="2">
        <v>0</v>
      </c>
      <c r="V535" s="2">
        <v>3023.27</v>
      </c>
      <c r="W535" s="2">
        <v>1557.01</v>
      </c>
      <c r="X535" s="2">
        <v>883.29</v>
      </c>
      <c r="Y535" s="2">
        <v>582.97</v>
      </c>
      <c r="Z535" s="2">
        <v>0</v>
      </c>
      <c r="AA535" s="2">
        <v>3023.27</v>
      </c>
      <c r="AB535" s="2">
        <v>17050817</v>
      </c>
      <c r="AC535" s="2">
        <v>8893847</v>
      </c>
      <c r="AD535" s="2">
        <v>6043650</v>
      </c>
      <c r="AE535" s="2">
        <v>0</v>
      </c>
      <c r="AF535" s="2">
        <v>31988314</v>
      </c>
      <c r="AG535" s="2">
        <v>0.61650000000000005</v>
      </c>
      <c r="AH535" s="2">
        <v>0.2</v>
      </c>
      <c r="AI535" s="2">
        <v>2102366</v>
      </c>
      <c r="AJ535" s="2">
        <v>1096611</v>
      </c>
      <c r="AK535" s="2">
        <v>745182</v>
      </c>
      <c r="AL535" s="2">
        <v>0</v>
      </c>
      <c r="AM535" s="2">
        <v>3944159</v>
      </c>
      <c r="AN535" s="2">
        <v>0.61650000000000005</v>
      </c>
      <c r="AO535" s="2">
        <v>6.6500000000000004E-2</v>
      </c>
      <c r="AP535" s="2">
        <v>0.65</v>
      </c>
      <c r="AQ535" s="2">
        <v>737022</v>
      </c>
      <c r="AR535" s="2">
        <v>384437</v>
      </c>
      <c r="AS535" s="2">
        <v>261237</v>
      </c>
      <c r="AT535" s="2">
        <v>0</v>
      </c>
      <c r="AU535" s="2">
        <v>1382696</v>
      </c>
      <c r="AV535" s="2">
        <v>37315169</v>
      </c>
      <c r="AW535" s="2">
        <v>0</v>
      </c>
      <c r="AX535" s="2">
        <v>35445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2813</v>
      </c>
      <c r="BE535" s="2">
        <v>3044</v>
      </c>
      <c r="BF535" s="2">
        <v>158.55000000000001</v>
      </c>
      <c r="BG535" s="2">
        <v>482626</v>
      </c>
      <c r="BH535" s="2">
        <v>518071</v>
      </c>
      <c r="BI535" s="2">
        <v>37833240</v>
      </c>
      <c r="BJ535" s="2">
        <v>0</v>
      </c>
      <c r="BK535" s="2">
        <v>37833240</v>
      </c>
      <c r="BL535" s="2">
        <v>13392957</v>
      </c>
      <c r="BM535" s="2">
        <v>24440283</v>
      </c>
      <c r="BN535" s="2">
        <v>6964081</v>
      </c>
      <c r="BO535" s="2">
        <v>17476202</v>
      </c>
      <c r="BP535" s="2">
        <v>5034.78</v>
      </c>
      <c r="BQ535" s="2">
        <v>3023.27</v>
      </c>
      <c r="BR535" s="2">
        <v>15221499</v>
      </c>
      <c r="BS535" s="2">
        <v>0</v>
      </c>
      <c r="BT535" s="2">
        <v>0</v>
      </c>
      <c r="BU535" s="2">
        <v>13392957</v>
      </c>
      <c r="BV535" s="2">
        <v>6964081</v>
      </c>
      <c r="BW535" s="2">
        <v>0</v>
      </c>
      <c r="BX535" s="2">
        <v>1960203</v>
      </c>
      <c r="BY535" s="2">
        <v>1960203</v>
      </c>
      <c r="BZ535" s="2">
        <v>0</v>
      </c>
      <c r="CA535" s="2">
        <v>17476202</v>
      </c>
      <c r="CB535" s="2" t="b">
        <v>0</v>
      </c>
      <c r="CC535" s="2">
        <v>0</v>
      </c>
      <c r="CD535" s="2">
        <v>12774.62</v>
      </c>
      <c r="CE535" s="2">
        <v>11745.74</v>
      </c>
      <c r="CF535" s="2">
        <v>12093.36</v>
      </c>
      <c r="CG535" s="2">
        <v>14379.75</v>
      </c>
      <c r="CH535" s="4">
        <v>45327.53025462963</v>
      </c>
      <c r="CI535" s="4">
        <v>73415</v>
      </c>
    </row>
    <row r="536" spans="1:87" x14ac:dyDescent="0.35">
      <c r="A536" s="5">
        <v>609</v>
      </c>
      <c r="B536" s="3" t="s">
        <v>1069</v>
      </c>
      <c r="C536" s="3" t="s">
        <v>1097</v>
      </c>
      <c r="D536" s="2" t="s">
        <v>1098</v>
      </c>
      <c r="E536" s="2">
        <v>9166</v>
      </c>
      <c r="F536" s="2">
        <v>9304</v>
      </c>
      <c r="G536" s="2">
        <v>9580</v>
      </c>
      <c r="H536" s="2">
        <v>11102</v>
      </c>
      <c r="I536" s="2">
        <v>1.0822000000000001</v>
      </c>
      <c r="J536" s="2">
        <v>9919</v>
      </c>
      <c r="K536" s="2">
        <v>10069</v>
      </c>
      <c r="L536" s="2">
        <v>10367</v>
      </c>
      <c r="M536" s="2">
        <v>12015</v>
      </c>
      <c r="N536" s="2">
        <v>1.1040000000000001</v>
      </c>
      <c r="O536" s="2">
        <v>1.026</v>
      </c>
      <c r="P536" s="2">
        <v>10951</v>
      </c>
      <c r="Q536" s="2">
        <v>12327</v>
      </c>
      <c r="R536" s="2">
        <v>43.06</v>
      </c>
      <c r="S536" s="2">
        <v>39.130000000000003</v>
      </c>
      <c r="T536" s="2">
        <v>10.52</v>
      </c>
      <c r="U536" s="2">
        <v>0</v>
      </c>
      <c r="V536" s="2">
        <v>92.71</v>
      </c>
      <c r="W536" s="2">
        <v>43.06</v>
      </c>
      <c r="X536" s="2">
        <v>39.130000000000003</v>
      </c>
      <c r="Y536" s="2">
        <v>10.52</v>
      </c>
      <c r="Z536" s="2">
        <v>0</v>
      </c>
      <c r="AA536" s="2">
        <v>92.71</v>
      </c>
      <c r="AB536" s="2">
        <v>471550</v>
      </c>
      <c r="AC536" s="2">
        <v>394000</v>
      </c>
      <c r="AD536" s="2">
        <v>109061</v>
      </c>
      <c r="AE536" s="2">
        <v>0</v>
      </c>
      <c r="AF536" s="2">
        <v>974611</v>
      </c>
      <c r="AG536" s="2">
        <v>0.35399999999999998</v>
      </c>
      <c r="AH536" s="2">
        <v>0.2</v>
      </c>
      <c r="AI536" s="2">
        <v>33386</v>
      </c>
      <c r="AJ536" s="2">
        <v>27895</v>
      </c>
      <c r="AK536" s="2">
        <v>7722</v>
      </c>
      <c r="AL536" s="2">
        <v>0</v>
      </c>
      <c r="AM536" s="2">
        <v>69003</v>
      </c>
      <c r="AN536" s="2">
        <v>0.35399999999999998</v>
      </c>
      <c r="AO536" s="2">
        <v>0</v>
      </c>
      <c r="AP536" s="2">
        <v>0.65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1043614</v>
      </c>
      <c r="AW536" s="2">
        <v>0</v>
      </c>
      <c r="AX536" s="2">
        <v>5875</v>
      </c>
      <c r="AY536" s="2">
        <v>29008</v>
      </c>
      <c r="AZ536" s="2">
        <v>31392</v>
      </c>
      <c r="BA536" s="2">
        <v>0</v>
      </c>
      <c r="BB536" s="2">
        <v>0</v>
      </c>
      <c r="BC536" s="2">
        <v>107234</v>
      </c>
      <c r="BD536" s="2">
        <v>2813</v>
      </c>
      <c r="BE536" s="2">
        <v>3044</v>
      </c>
      <c r="BF536" s="2">
        <v>1.94</v>
      </c>
      <c r="BG536" s="2">
        <v>5905</v>
      </c>
      <c r="BH536" s="2">
        <v>150406</v>
      </c>
      <c r="BI536" s="2">
        <v>1194020</v>
      </c>
      <c r="BJ536" s="2">
        <v>0</v>
      </c>
      <c r="BK536" s="2">
        <v>1194020</v>
      </c>
      <c r="BL536" s="2">
        <v>96927</v>
      </c>
      <c r="BM536" s="2">
        <v>1097093</v>
      </c>
      <c r="BN536" s="2">
        <v>352289</v>
      </c>
      <c r="BO536" s="2">
        <v>744804</v>
      </c>
      <c r="BP536" s="2">
        <v>5827.14</v>
      </c>
      <c r="BQ536" s="2">
        <v>92.71</v>
      </c>
      <c r="BR536" s="2">
        <v>540234</v>
      </c>
      <c r="BS536" s="2">
        <v>0</v>
      </c>
      <c r="BT536" s="2">
        <v>0</v>
      </c>
      <c r="BU536" s="2">
        <v>96927</v>
      </c>
      <c r="BV536" s="2">
        <v>352289</v>
      </c>
      <c r="BW536" s="2">
        <v>91018</v>
      </c>
      <c r="BX536" s="2">
        <v>121305</v>
      </c>
      <c r="BY536" s="2">
        <v>212323</v>
      </c>
      <c r="BZ536" s="2">
        <v>0</v>
      </c>
      <c r="CA536" s="2">
        <v>744804</v>
      </c>
      <c r="CB536" s="2" t="b">
        <v>0</v>
      </c>
      <c r="CC536" s="2">
        <v>0</v>
      </c>
      <c r="CD536" s="2">
        <v>11726.33</v>
      </c>
      <c r="CE536" s="2">
        <v>10781.89</v>
      </c>
      <c r="CF536" s="2">
        <v>11100.98</v>
      </c>
      <c r="CG536" s="2">
        <v>13199.75</v>
      </c>
      <c r="CH536" s="4">
        <v>45327.53025462963</v>
      </c>
      <c r="CI536" s="4">
        <v>73415</v>
      </c>
    </row>
    <row r="537" spans="1:87" x14ac:dyDescent="0.35">
      <c r="A537" s="5">
        <v>610</v>
      </c>
      <c r="B537" s="3" t="s">
        <v>1069</v>
      </c>
      <c r="C537" s="3" t="s">
        <v>1099</v>
      </c>
      <c r="D537" s="2" t="s">
        <v>1100</v>
      </c>
      <c r="E537" s="2">
        <v>9166</v>
      </c>
      <c r="F537" s="2">
        <v>9304</v>
      </c>
      <c r="G537" s="2">
        <v>9580</v>
      </c>
      <c r="H537" s="2">
        <v>11102</v>
      </c>
      <c r="I537" s="2">
        <v>1.0822000000000001</v>
      </c>
      <c r="J537" s="2">
        <v>9919</v>
      </c>
      <c r="K537" s="2">
        <v>10069</v>
      </c>
      <c r="L537" s="2">
        <v>10367</v>
      </c>
      <c r="M537" s="2">
        <v>12015</v>
      </c>
      <c r="N537" s="2">
        <v>1.1040000000000001</v>
      </c>
      <c r="O537" s="2">
        <v>1.026</v>
      </c>
      <c r="P537" s="2">
        <v>10951</v>
      </c>
      <c r="Q537" s="2">
        <v>12327</v>
      </c>
      <c r="R537" s="2">
        <v>246.88</v>
      </c>
      <c r="S537" s="2">
        <v>188.22</v>
      </c>
      <c r="T537" s="2">
        <v>137.72</v>
      </c>
      <c r="U537" s="2">
        <v>325.99</v>
      </c>
      <c r="V537" s="2">
        <v>898.81</v>
      </c>
      <c r="W537" s="2">
        <v>274.58999999999997</v>
      </c>
      <c r="X537" s="2">
        <v>199.44</v>
      </c>
      <c r="Y537" s="2">
        <v>137.72</v>
      </c>
      <c r="Z537" s="2">
        <v>325.99</v>
      </c>
      <c r="AA537" s="2">
        <v>937.74</v>
      </c>
      <c r="AB537" s="2">
        <v>2703583</v>
      </c>
      <c r="AC537" s="2">
        <v>1895187</v>
      </c>
      <c r="AD537" s="2">
        <v>1427743</v>
      </c>
      <c r="AE537" s="2">
        <v>4018479</v>
      </c>
      <c r="AF537" s="2">
        <v>10044992</v>
      </c>
      <c r="AG537" s="2">
        <v>0.76980000000000004</v>
      </c>
      <c r="AH537" s="2">
        <v>0.2</v>
      </c>
      <c r="AI537" s="2">
        <v>462963</v>
      </c>
      <c r="AJ537" s="2">
        <v>309177</v>
      </c>
      <c r="AK537" s="2">
        <v>219815</v>
      </c>
      <c r="AL537" s="2">
        <v>618685</v>
      </c>
      <c r="AM537" s="2">
        <v>1610640</v>
      </c>
      <c r="AN537" s="2">
        <v>0.76980000000000004</v>
      </c>
      <c r="AO537" s="2">
        <v>0.2198</v>
      </c>
      <c r="AP537" s="2">
        <v>0.65</v>
      </c>
      <c r="AQ537" s="2">
        <v>429615</v>
      </c>
      <c r="AR537" s="2">
        <v>286906</v>
      </c>
      <c r="AS537" s="2">
        <v>203982</v>
      </c>
      <c r="AT537" s="2">
        <v>574120</v>
      </c>
      <c r="AU537" s="2">
        <v>1494623</v>
      </c>
      <c r="AV537" s="2">
        <v>13150255</v>
      </c>
      <c r="AW537" s="2">
        <v>546271</v>
      </c>
      <c r="AX537" s="2">
        <v>0</v>
      </c>
      <c r="AY537" s="2">
        <v>482524</v>
      </c>
      <c r="AZ537" s="2">
        <v>522187</v>
      </c>
      <c r="BA537" s="2">
        <v>0</v>
      </c>
      <c r="BB537" s="2">
        <v>0</v>
      </c>
      <c r="BC537" s="2">
        <v>0</v>
      </c>
      <c r="BD537" s="2">
        <v>2813</v>
      </c>
      <c r="BE537" s="2">
        <v>3044</v>
      </c>
      <c r="BF537" s="2">
        <v>13.02</v>
      </c>
      <c r="BG537" s="2">
        <v>39633</v>
      </c>
      <c r="BH537" s="2">
        <v>1108091</v>
      </c>
      <c r="BI537" s="2">
        <v>14258346</v>
      </c>
      <c r="BJ537" s="2">
        <v>0</v>
      </c>
      <c r="BK537" s="2">
        <v>14258346</v>
      </c>
      <c r="BL537" s="2">
        <v>2845459</v>
      </c>
      <c r="BM537" s="2">
        <v>11412887</v>
      </c>
      <c r="BN537" s="2">
        <v>3507835</v>
      </c>
      <c r="BO537" s="2">
        <v>7905052</v>
      </c>
      <c r="BP537" s="2">
        <v>4155.2700000000004</v>
      </c>
      <c r="BQ537" s="2">
        <v>937.74</v>
      </c>
      <c r="BR537" s="2">
        <v>3896563</v>
      </c>
      <c r="BS537" s="2">
        <v>1506971</v>
      </c>
      <c r="BT537" s="2">
        <v>0</v>
      </c>
      <c r="BU537" s="2">
        <v>2845459</v>
      </c>
      <c r="BV537" s="2">
        <v>3507835</v>
      </c>
      <c r="BW537" s="2">
        <v>0</v>
      </c>
      <c r="BX537" s="2">
        <v>1319731</v>
      </c>
      <c r="BY537" s="2">
        <v>1319731</v>
      </c>
      <c r="BZ537" s="2">
        <v>0</v>
      </c>
      <c r="CA537" s="2">
        <v>7905052</v>
      </c>
      <c r="CB537" s="2" t="b">
        <v>0</v>
      </c>
      <c r="CC537" s="2">
        <v>0</v>
      </c>
      <c r="CD537" s="2">
        <v>14201.59</v>
      </c>
      <c r="CE537" s="2">
        <v>13057.78</v>
      </c>
      <c r="CF537" s="2">
        <v>13444.24</v>
      </c>
      <c r="CG537" s="2">
        <v>15986.02</v>
      </c>
      <c r="CH537" s="4">
        <v>45327.53025462963</v>
      </c>
      <c r="CI537" s="4">
        <v>73415</v>
      </c>
    </row>
    <row r="538" spans="1:87" x14ac:dyDescent="0.35">
      <c r="A538" s="5">
        <v>611</v>
      </c>
      <c r="B538" s="3" t="s">
        <v>1069</v>
      </c>
      <c r="C538" s="3" t="s">
        <v>1101</v>
      </c>
      <c r="D538" s="2" t="s">
        <v>1102</v>
      </c>
      <c r="E538" s="2">
        <v>9166</v>
      </c>
      <c r="F538" s="2">
        <v>9304</v>
      </c>
      <c r="G538" s="2">
        <v>9580</v>
      </c>
      <c r="H538" s="2">
        <v>11102</v>
      </c>
      <c r="I538" s="2">
        <v>1.0822000000000001</v>
      </c>
      <c r="J538" s="2">
        <v>9919</v>
      </c>
      <c r="K538" s="2">
        <v>10069</v>
      </c>
      <c r="L538" s="2">
        <v>10367</v>
      </c>
      <c r="M538" s="2">
        <v>12015</v>
      </c>
      <c r="N538" s="2">
        <v>1.1040000000000001</v>
      </c>
      <c r="O538" s="2">
        <v>1.026</v>
      </c>
      <c r="P538" s="2">
        <v>10951</v>
      </c>
      <c r="Q538" s="2">
        <v>12327</v>
      </c>
      <c r="R538" s="2">
        <v>7885.28</v>
      </c>
      <c r="S538" s="2">
        <v>6190.93</v>
      </c>
      <c r="T538" s="2">
        <v>4169.7</v>
      </c>
      <c r="U538" s="2">
        <v>0</v>
      </c>
      <c r="V538" s="2">
        <v>18245.91</v>
      </c>
      <c r="W538" s="2">
        <v>7885.28</v>
      </c>
      <c r="X538" s="2">
        <v>6190.93</v>
      </c>
      <c r="Y538" s="2">
        <v>4169.7</v>
      </c>
      <c r="Z538" s="2">
        <v>0</v>
      </c>
      <c r="AA538" s="2">
        <v>18245.91</v>
      </c>
      <c r="AB538" s="2">
        <v>86351701</v>
      </c>
      <c r="AC538" s="2">
        <v>62336474</v>
      </c>
      <c r="AD538" s="2">
        <v>43227280</v>
      </c>
      <c r="AE538" s="2">
        <v>0</v>
      </c>
      <c r="AF538" s="2">
        <v>191915455</v>
      </c>
      <c r="AG538" s="2">
        <v>0.88890000000000002</v>
      </c>
      <c r="AH538" s="2">
        <v>0.2</v>
      </c>
      <c r="AI538" s="2">
        <v>15351605</v>
      </c>
      <c r="AJ538" s="2">
        <v>11082178</v>
      </c>
      <c r="AK538" s="2">
        <v>7684946</v>
      </c>
      <c r="AL538" s="2">
        <v>0</v>
      </c>
      <c r="AM538" s="2">
        <v>34118729</v>
      </c>
      <c r="AN538" s="2">
        <v>0.88890000000000002</v>
      </c>
      <c r="AO538" s="2">
        <v>0.33889999999999998</v>
      </c>
      <c r="AP538" s="2">
        <v>0.65</v>
      </c>
      <c r="AQ538" s="2">
        <v>19021985</v>
      </c>
      <c r="AR538" s="2">
        <v>13731790</v>
      </c>
      <c r="AS538" s="2">
        <v>9522321</v>
      </c>
      <c r="AT538" s="2">
        <v>0</v>
      </c>
      <c r="AU538" s="2">
        <v>42276096</v>
      </c>
      <c r="AV538" s="2">
        <v>268310280</v>
      </c>
      <c r="AW538" s="2">
        <v>0</v>
      </c>
      <c r="AX538" s="2">
        <v>1148329</v>
      </c>
      <c r="AY538" s="2">
        <v>1056926</v>
      </c>
      <c r="AZ538" s="2">
        <v>1143805</v>
      </c>
      <c r="BA538" s="2">
        <v>0</v>
      </c>
      <c r="BB538" s="2">
        <v>0</v>
      </c>
      <c r="BC538" s="2">
        <v>0</v>
      </c>
      <c r="BD538" s="2">
        <v>2813</v>
      </c>
      <c r="BE538" s="2">
        <v>3044</v>
      </c>
      <c r="BF538" s="2">
        <v>584</v>
      </c>
      <c r="BG538" s="2">
        <v>1777696</v>
      </c>
      <c r="BH538" s="2">
        <v>4069830</v>
      </c>
      <c r="BI538" s="2">
        <v>272380110</v>
      </c>
      <c r="BJ538" s="2">
        <v>0</v>
      </c>
      <c r="BK538" s="2">
        <v>272380110</v>
      </c>
      <c r="BL538" s="2">
        <v>29602226</v>
      </c>
      <c r="BM538" s="2">
        <v>242777884</v>
      </c>
      <c r="BN538" s="2">
        <v>60181471</v>
      </c>
      <c r="BO538" s="2">
        <v>182596413</v>
      </c>
      <c r="BP538" s="2">
        <v>5058.0200000000004</v>
      </c>
      <c r="BQ538" s="2">
        <v>18245.91</v>
      </c>
      <c r="BR538" s="2">
        <v>92288178</v>
      </c>
      <c r="BS538" s="2">
        <v>0</v>
      </c>
      <c r="BT538" s="2">
        <v>0</v>
      </c>
      <c r="BU538" s="2">
        <v>29602226</v>
      </c>
      <c r="BV538" s="2">
        <v>60181471</v>
      </c>
      <c r="BW538" s="2">
        <v>2504481</v>
      </c>
      <c r="BX538" s="2">
        <v>25197951</v>
      </c>
      <c r="BY538" s="2">
        <v>27702432</v>
      </c>
      <c r="BZ538" s="2">
        <v>0</v>
      </c>
      <c r="CA538" s="2">
        <v>182596413</v>
      </c>
      <c r="CB538" s="2" t="b">
        <v>0</v>
      </c>
      <c r="CC538" s="2">
        <v>0</v>
      </c>
      <c r="CD538" s="2">
        <v>15310.21</v>
      </c>
      <c r="CE538" s="2">
        <v>14077.12</v>
      </c>
      <c r="CF538" s="2">
        <v>14493.74</v>
      </c>
      <c r="CG538" s="2">
        <v>17233.95</v>
      </c>
      <c r="CH538" s="4">
        <v>45327.530289351853</v>
      </c>
      <c r="CI538" s="4">
        <v>73415</v>
      </c>
    </row>
    <row r="539" spans="1:87" x14ac:dyDescent="0.35">
      <c r="A539" s="5">
        <v>612</v>
      </c>
      <c r="B539" s="3" t="s">
        <v>1069</v>
      </c>
      <c r="C539" s="3" t="s">
        <v>1103</v>
      </c>
      <c r="D539" s="2" t="s">
        <v>1104</v>
      </c>
      <c r="E539" s="2">
        <v>9166</v>
      </c>
      <c r="F539" s="2">
        <v>9304</v>
      </c>
      <c r="G539" s="2">
        <v>9580</v>
      </c>
      <c r="H539" s="2">
        <v>11102</v>
      </c>
      <c r="I539" s="2">
        <v>1.0822000000000001</v>
      </c>
      <c r="J539" s="2">
        <v>9919</v>
      </c>
      <c r="K539" s="2">
        <v>10069</v>
      </c>
      <c r="L539" s="2">
        <v>10367</v>
      </c>
      <c r="M539" s="2">
        <v>12015</v>
      </c>
      <c r="N539" s="2">
        <v>1.1040000000000001</v>
      </c>
      <c r="O539" s="2">
        <v>1.026</v>
      </c>
      <c r="P539" s="2">
        <v>10951</v>
      </c>
      <c r="Q539" s="2">
        <v>12327</v>
      </c>
      <c r="R539" s="2">
        <v>45.5</v>
      </c>
      <c r="S539" s="2">
        <v>44.66</v>
      </c>
      <c r="T539" s="2">
        <v>0.83</v>
      </c>
      <c r="U539" s="2">
        <v>0</v>
      </c>
      <c r="V539" s="2">
        <v>90.99</v>
      </c>
      <c r="W539" s="2">
        <v>45.5</v>
      </c>
      <c r="X539" s="2">
        <v>44.66</v>
      </c>
      <c r="Y539" s="2">
        <v>0.83</v>
      </c>
      <c r="Z539" s="2">
        <v>0</v>
      </c>
      <c r="AA539" s="2">
        <v>90.99</v>
      </c>
      <c r="AB539" s="2">
        <v>498271</v>
      </c>
      <c r="AC539" s="2">
        <v>449682</v>
      </c>
      <c r="AD539" s="2">
        <v>8605</v>
      </c>
      <c r="AE539" s="2">
        <v>0</v>
      </c>
      <c r="AF539" s="2">
        <v>956558</v>
      </c>
      <c r="AG539" s="2">
        <v>0.93640000000000001</v>
      </c>
      <c r="AH539" s="2">
        <v>0.2</v>
      </c>
      <c r="AI539" s="2">
        <v>93316</v>
      </c>
      <c r="AJ539" s="2">
        <v>84216</v>
      </c>
      <c r="AK539" s="2">
        <v>1611</v>
      </c>
      <c r="AL539" s="2">
        <v>0</v>
      </c>
      <c r="AM539" s="2">
        <v>179143</v>
      </c>
      <c r="AN539" s="2">
        <v>0.93640000000000001</v>
      </c>
      <c r="AO539" s="2">
        <v>0.38640000000000002</v>
      </c>
      <c r="AP539" s="2">
        <v>0.65</v>
      </c>
      <c r="AQ539" s="2">
        <v>125146</v>
      </c>
      <c r="AR539" s="2">
        <v>112942</v>
      </c>
      <c r="AS539" s="2">
        <v>2161</v>
      </c>
      <c r="AT539" s="2">
        <v>0</v>
      </c>
      <c r="AU539" s="2">
        <v>240249</v>
      </c>
      <c r="AV539" s="2">
        <v>1375950</v>
      </c>
      <c r="AW539" s="2">
        <v>0</v>
      </c>
      <c r="AX539" s="2">
        <v>0</v>
      </c>
      <c r="AY539" s="2">
        <v>35115</v>
      </c>
      <c r="AZ539" s="2">
        <v>38001</v>
      </c>
      <c r="BA539" s="2">
        <v>0</v>
      </c>
      <c r="BB539" s="2">
        <v>0</v>
      </c>
      <c r="BC539" s="2">
        <v>0</v>
      </c>
      <c r="BD539" s="2">
        <v>2813</v>
      </c>
      <c r="BE539" s="2">
        <v>3044</v>
      </c>
      <c r="BF539" s="2">
        <v>1.81</v>
      </c>
      <c r="BG539" s="2">
        <v>5510</v>
      </c>
      <c r="BH539" s="2">
        <v>43511</v>
      </c>
      <c r="BI539" s="2">
        <v>1419461</v>
      </c>
      <c r="BJ539" s="2">
        <v>0</v>
      </c>
      <c r="BK539" s="2">
        <v>1419461</v>
      </c>
      <c r="BL539" s="2">
        <v>345269</v>
      </c>
      <c r="BM539" s="2">
        <v>1074192</v>
      </c>
      <c r="BN539" s="2">
        <v>325046</v>
      </c>
      <c r="BO539" s="2">
        <v>749146</v>
      </c>
      <c r="BP539" s="2">
        <v>5508.45</v>
      </c>
      <c r="BQ539" s="2">
        <v>90.99</v>
      </c>
      <c r="BR539" s="2">
        <v>501214</v>
      </c>
      <c r="BS539" s="2">
        <v>0</v>
      </c>
      <c r="BT539" s="2">
        <v>0</v>
      </c>
      <c r="BU539" s="2">
        <v>345269</v>
      </c>
      <c r="BV539" s="2">
        <v>325046</v>
      </c>
      <c r="BW539" s="2">
        <v>0</v>
      </c>
      <c r="BX539" s="2">
        <v>391583</v>
      </c>
      <c r="BY539" s="2">
        <v>391583</v>
      </c>
      <c r="BZ539" s="2">
        <v>0</v>
      </c>
      <c r="CA539" s="2">
        <v>749146</v>
      </c>
      <c r="CB539" s="2" t="b">
        <v>0</v>
      </c>
      <c r="CC539" s="2">
        <v>0</v>
      </c>
      <c r="CD539" s="2">
        <v>15752.36</v>
      </c>
      <c r="CE539" s="2">
        <v>14483.65</v>
      </c>
      <c r="CF539" s="2">
        <v>14912.31</v>
      </c>
      <c r="CG539" s="2">
        <v>17731.650000000001</v>
      </c>
      <c r="CH539" s="4">
        <v>45327.530289351853</v>
      </c>
      <c r="CI539" s="4">
        <v>73415</v>
      </c>
    </row>
    <row r="540" spans="1:87" x14ac:dyDescent="0.35">
      <c r="A540" s="5">
        <v>613</v>
      </c>
      <c r="B540" s="3" t="s">
        <v>1069</v>
      </c>
      <c r="C540" s="3" t="s">
        <v>1105</v>
      </c>
      <c r="D540" s="2" t="s">
        <v>1106</v>
      </c>
      <c r="E540" s="2">
        <v>9166</v>
      </c>
      <c r="F540" s="2">
        <v>9304</v>
      </c>
      <c r="G540" s="2">
        <v>9580</v>
      </c>
      <c r="H540" s="2">
        <v>11102</v>
      </c>
      <c r="I540" s="2">
        <v>1.0822000000000001</v>
      </c>
      <c r="J540" s="2">
        <v>9919</v>
      </c>
      <c r="K540" s="2">
        <v>10069</v>
      </c>
      <c r="L540" s="2">
        <v>10367</v>
      </c>
      <c r="M540" s="2">
        <v>12015</v>
      </c>
      <c r="N540" s="2">
        <v>1.1040000000000001</v>
      </c>
      <c r="O540" s="2">
        <v>1.026</v>
      </c>
      <c r="P540" s="2">
        <v>10951</v>
      </c>
      <c r="Q540" s="2">
        <v>12327</v>
      </c>
      <c r="R540" s="2">
        <v>5381.72</v>
      </c>
      <c r="S540" s="2">
        <v>4302.67</v>
      </c>
      <c r="T540" s="2">
        <v>2987.44</v>
      </c>
      <c r="U540" s="2">
        <v>6291.81</v>
      </c>
      <c r="V540" s="2">
        <v>18963.64</v>
      </c>
      <c r="W540" s="2">
        <v>5381.72</v>
      </c>
      <c r="X540" s="2">
        <v>4302.67</v>
      </c>
      <c r="Y540" s="2">
        <v>2987.44</v>
      </c>
      <c r="Z540" s="2">
        <v>6291.81</v>
      </c>
      <c r="AA540" s="2">
        <v>18963.64</v>
      </c>
      <c r="AB540" s="2">
        <v>58935216</v>
      </c>
      <c r="AC540" s="2">
        <v>43323584</v>
      </c>
      <c r="AD540" s="2">
        <v>30970790</v>
      </c>
      <c r="AE540" s="2">
        <v>77559142</v>
      </c>
      <c r="AF540" s="2">
        <v>210788732</v>
      </c>
      <c r="AG540" s="2">
        <v>0.68700000000000006</v>
      </c>
      <c r="AH540" s="2">
        <v>0.2</v>
      </c>
      <c r="AI540" s="2">
        <v>8097699</v>
      </c>
      <c r="AJ540" s="2">
        <v>5952660</v>
      </c>
      <c r="AK540" s="2">
        <v>4255387</v>
      </c>
      <c r="AL540" s="2">
        <v>10656626</v>
      </c>
      <c r="AM540" s="2">
        <v>28962372</v>
      </c>
      <c r="AN540" s="2">
        <v>0.68700000000000006</v>
      </c>
      <c r="AO540" s="2">
        <v>0.13700000000000001</v>
      </c>
      <c r="AP540" s="2">
        <v>0.65</v>
      </c>
      <c r="AQ540" s="2">
        <v>5248181</v>
      </c>
      <c r="AR540" s="2">
        <v>3857965</v>
      </c>
      <c r="AS540" s="2">
        <v>2757949</v>
      </c>
      <c r="AT540" s="2">
        <v>6906642</v>
      </c>
      <c r="AU540" s="2">
        <v>18770737</v>
      </c>
      <c r="AV540" s="2">
        <v>258521841</v>
      </c>
      <c r="AW540" s="2">
        <v>0</v>
      </c>
      <c r="AX540" s="2">
        <v>969374</v>
      </c>
      <c r="AY540" s="2">
        <v>1037111</v>
      </c>
      <c r="AZ540" s="2">
        <v>1122362</v>
      </c>
      <c r="BA540" s="2">
        <v>0</v>
      </c>
      <c r="BB540" s="2">
        <v>0</v>
      </c>
      <c r="BC540" s="2">
        <v>0</v>
      </c>
      <c r="BD540" s="2">
        <v>2813</v>
      </c>
      <c r="BE540" s="2">
        <v>3044</v>
      </c>
      <c r="BF540" s="2">
        <v>500.01</v>
      </c>
      <c r="BG540" s="2">
        <v>1522030</v>
      </c>
      <c r="BH540" s="2">
        <v>3613766</v>
      </c>
      <c r="BI540" s="2">
        <v>262135607</v>
      </c>
      <c r="BJ540" s="2">
        <v>0</v>
      </c>
      <c r="BK540" s="2">
        <v>262135607</v>
      </c>
      <c r="BL540" s="2">
        <v>53183984</v>
      </c>
      <c r="BM540" s="2">
        <v>208951623</v>
      </c>
      <c r="BN540" s="2">
        <v>65186295</v>
      </c>
      <c r="BO540" s="2">
        <v>143765328</v>
      </c>
      <c r="BP540" s="2">
        <v>5271.3</v>
      </c>
      <c r="BQ540" s="2">
        <v>18963.64</v>
      </c>
      <c r="BR540" s="2">
        <v>99963036</v>
      </c>
      <c r="BS540" s="2">
        <v>0</v>
      </c>
      <c r="BT540" s="2">
        <v>0</v>
      </c>
      <c r="BU540" s="2">
        <v>53183984</v>
      </c>
      <c r="BV540" s="2">
        <v>65186295</v>
      </c>
      <c r="BW540" s="2">
        <v>0</v>
      </c>
      <c r="BX540" s="2">
        <v>19657548</v>
      </c>
      <c r="BY540" s="2">
        <v>19657548</v>
      </c>
      <c r="BZ540" s="2">
        <v>0</v>
      </c>
      <c r="CA540" s="2">
        <v>143765328</v>
      </c>
      <c r="CB540" s="2" t="b">
        <v>0</v>
      </c>
      <c r="CC540" s="2">
        <v>0</v>
      </c>
      <c r="CD540" s="2">
        <v>13430.85</v>
      </c>
      <c r="CE540" s="2">
        <v>12349.13</v>
      </c>
      <c r="CF540" s="2">
        <v>12714.61</v>
      </c>
      <c r="CG540" s="2">
        <v>15118.45</v>
      </c>
      <c r="CH540" s="4">
        <v>45327.530347222222</v>
      </c>
      <c r="CI540" s="4">
        <v>73415</v>
      </c>
    </row>
    <row r="541" spans="1:87" x14ac:dyDescent="0.35">
      <c r="A541" s="5">
        <v>614</v>
      </c>
      <c r="B541" s="3" t="s">
        <v>1069</v>
      </c>
      <c r="C541" s="3" t="s">
        <v>1107</v>
      </c>
      <c r="D541" s="2" t="s">
        <v>1108</v>
      </c>
      <c r="E541" s="2">
        <v>9166</v>
      </c>
      <c r="F541" s="2">
        <v>9304</v>
      </c>
      <c r="G541" s="2">
        <v>9580</v>
      </c>
      <c r="H541" s="2">
        <v>11102</v>
      </c>
      <c r="I541" s="2">
        <v>1.0822000000000001</v>
      </c>
      <c r="J541" s="2">
        <v>9919</v>
      </c>
      <c r="K541" s="2">
        <v>10069</v>
      </c>
      <c r="L541" s="2">
        <v>10367</v>
      </c>
      <c r="M541" s="2">
        <v>12015</v>
      </c>
      <c r="N541" s="2">
        <v>1.1040000000000001</v>
      </c>
      <c r="O541" s="2">
        <v>1.026</v>
      </c>
      <c r="P541" s="2">
        <v>10951</v>
      </c>
      <c r="Q541" s="2">
        <v>12327</v>
      </c>
      <c r="R541" s="2">
        <v>6810.43</v>
      </c>
      <c r="S541" s="2">
        <v>5276.98</v>
      </c>
      <c r="T541" s="2">
        <v>3582.72</v>
      </c>
      <c r="U541" s="2">
        <v>7293.47</v>
      </c>
      <c r="V541" s="2">
        <v>22963.599999999999</v>
      </c>
      <c r="W541" s="2">
        <v>6810.43</v>
      </c>
      <c r="X541" s="2">
        <v>5276.98</v>
      </c>
      <c r="Y541" s="2">
        <v>3582.72</v>
      </c>
      <c r="Z541" s="2">
        <v>7293.47</v>
      </c>
      <c r="AA541" s="2">
        <v>22963.599999999999</v>
      </c>
      <c r="AB541" s="2">
        <v>74581019</v>
      </c>
      <c r="AC541" s="2">
        <v>53133912</v>
      </c>
      <c r="AD541" s="2">
        <v>37142058</v>
      </c>
      <c r="AE541" s="2">
        <v>89906605</v>
      </c>
      <c r="AF541" s="2">
        <v>254763594</v>
      </c>
      <c r="AG541" s="2">
        <v>0.85640000000000005</v>
      </c>
      <c r="AH541" s="2">
        <v>0.2</v>
      </c>
      <c r="AI541" s="2">
        <v>12774237</v>
      </c>
      <c r="AJ541" s="2">
        <v>9100776</v>
      </c>
      <c r="AK541" s="2">
        <v>6361692</v>
      </c>
      <c r="AL541" s="2">
        <v>15399203</v>
      </c>
      <c r="AM541" s="2">
        <v>43635908</v>
      </c>
      <c r="AN541" s="2">
        <v>0.85640000000000005</v>
      </c>
      <c r="AO541" s="2">
        <v>0.30640000000000001</v>
      </c>
      <c r="AP541" s="2">
        <v>0.65</v>
      </c>
      <c r="AQ541" s="2">
        <v>14853556</v>
      </c>
      <c r="AR541" s="2">
        <v>10582150</v>
      </c>
      <c r="AS541" s="2">
        <v>7397212</v>
      </c>
      <c r="AT541" s="2">
        <v>17905799</v>
      </c>
      <c r="AU541" s="2">
        <v>50738717</v>
      </c>
      <c r="AV541" s="2">
        <v>349138219</v>
      </c>
      <c r="AW541" s="2">
        <v>0</v>
      </c>
      <c r="AX541" s="2">
        <v>905742</v>
      </c>
      <c r="AY541" s="2">
        <v>808798</v>
      </c>
      <c r="AZ541" s="2">
        <v>875281</v>
      </c>
      <c r="BA541" s="2">
        <v>0</v>
      </c>
      <c r="BB541" s="2">
        <v>0</v>
      </c>
      <c r="BC541" s="2">
        <v>0</v>
      </c>
      <c r="BD541" s="2">
        <v>2813</v>
      </c>
      <c r="BE541" s="2">
        <v>3044</v>
      </c>
      <c r="BF541" s="2">
        <v>509.34</v>
      </c>
      <c r="BG541" s="2">
        <v>1550431</v>
      </c>
      <c r="BH541" s="2">
        <v>3331454</v>
      </c>
      <c r="BI541" s="2">
        <v>352469673</v>
      </c>
      <c r="BJ541" s="2">
        <v>0</v>
      </c>
      <c r="BK541" s="2">
        <v>352469673</v>
      </c>
      <c r="BL541" s="2">
        <v>38460992</v>
      </c>
      <c r="BM541" s="2">
        <v>314008681</v>
      </c>
      <c r="BN541" s="2">
        <v>80004313</v>
      </c>
      <c r="BO541" s="2">
        <v>234004368</v>
      </c>
      <c r="BP541" s="2">
        <v>5342.66</v>
      </c>
      <c r="BQ541" s="2">
        <v>22963.599999999999</v>
      </c>
      <c r="BR541" s="2">
        <v>122686707</v>
      </c>
      <c r="BS541" s="2">
        <v>0</v>
      </c>
      <c r="BT541" s="2">
        <v>0</v>
      </c>
      <c r="BU541" s="2">
        <v>38460992</v>
      </c>
      <c r="BV541" s="2">
        <v>80004313</v>
      </c>
      <c r="BW541" s="2">
        <v>4221402</v>
      </c>
      <c r="BX541" s="2">
        <v>20635746</v>
      </c>
      <c r="BY541" s="2">
        <v>24857148</v>
      </c>
      <c r="BZ541" s="2">
        <v>0</v>
      </c>
      <c r="CA541" s="2">
        <v>234004368</v>
      </c>
      <c r="CB541" s="2" t="b">
        <v>0</v>
      </c>
      <c r="CC541" s="2">
        <v>0</v>
      </c>
      <c r="CD541" s="2">
        <v>15007.69</v>
      </c>
      <c r="CE541" s="2">
        <v>13798.96</v>
      </c>
      <c r="CF541" s="2">
        <v>14207.35</v>
      </c>
      <c r="CG541" s="2">
        <v>16893.41</v>
      </c>
      <c r="CH541" s="4">
        <v>45327.530347222222</v>
      </c>
      <c r="CI541" s="4">
        <v>73415</v>
      </c>
    </row>
    <row r="542" spans="1:87" x14ac:dyDescent="0.35">
      <c r="A542" s="5">
        <v>615</v>
      </c>
      <c r="B542" s="3" t="s">
        <v>1069</v>
      </c>
      <c r="C542" s="3" t="s">
        <v>1109</v>
      </c>
      <c r="D542" s="2" t="s">
        <v>1110</v>
      </c>
      <c r="E542" s="2">
        <v>9166</v>
      </c>
      <c r="F542" s="2">
        <v>9304</v>
      </c>
      <c r="G542" s="2">
        <v>9580</v>
      </c>
      <c r="H542" s="2">
        <v>11102</v>
      </c>
      <c r="I542" s="2">
        <v>1.0822000000000001</v>
      </c>
      <c r="J542" s="2">
        <v>9919</v>
      </c>
      <c r="K542" s="2">
        <v>10069</v>
      </c>
      <c r="L542" s="2">
        <v>10367</v>
      </c>
      <c r="M542" s="2">
        <v>12015</v>
      </c>
      <c r="N542" s="2">
        <v>1.1040000000000001</v>
      </c>
      <c r="O542" s="2">
        <v>1.026</v>
      </c>
      <c r="P542" s="2">
        <v>10951</v>
      </c>
      <c r="Q542" s="2">
        <v>12327</v>
      </c>
      <c r="R542" s="2">
        <v>807.07</v>
      </c>
      <c r="S542" s="2">
        <v>603.41999999999996</v>
      </c>
      <c r="T542" s="2">
        <v>397.1</v>
      </c>
      <c r="U542" s="2">
        <v>923.03</v>
      </c>
      <c r="V542" s="2">
        <v>2730.62</v>
      </c>
      <c r="W542" s="2">
        <v>807.07</v>
      </c>
      <c r="X542" s="2">
        <v>603.41999999999996</v>
      </c>
      <c r="Y542" s="2">
        <v>397.1</v>
      </c>
      <c r="Z542" s="2">
        <v>923.03</v>
      </c>
      <c r="AA542" s="2">
        <v>2730.62</v>
      </c>
      <c r="AB542" s="2">
        <v>8838224</v>
      </c>
      <c r="AC542" s="2">
        <v>6075836</v>
      </c>
      <c r="AD542" s="2">
        <v>4116736</v>
      </c>
      <c r="AE542" s="2">
        <v>11378191</v>
      </c>
      <c r="AF542" s="2">
        <v>30408987</v>
      </c>
      <c r="AG542" s="2">
        <v>0.628</v>
      </c>
      <c r="AH542" s="2">
        <v>0.2</v>
      </c>
      <c r="AI542" s="2">
        <v>1110081</v>
      </c>
      <c r="AJ542" s="2">
        <v>763125</v>
      </c>
      <c r="AK542" s="2">
        <v>517062</v>
      </c>
      <c r="AL542" s="2">
        <v>1429101</v>
      </c>
      <c r="AM542" s="2">
        <v>3819369</v>
      </c>
      <c r="AN542" s="2">
        <v>0.628</v>
      </c>
      <c r="AO542" s="2">
        <v>7.8E-2</v>
      </c>
      <c r="AP542" s="2">
        <v>0.65</v>
      </c>
      <c r="AQ542" s="2">
        <v>448098</v>
      </c>
      <c r="AR542" s="2">
        <v>308045</v>
      </c>
      <c r="AS542" s="2">
        <v>208718</v>
      </c>
      <c r="AT542" s="2">
        <v>576874</v>
      </c>
      <c r="AU542" s="2">
        <v>1541735</v>
      </c>
      <c r="AV542" s="2">
        <v>35770091</v>
      </c>
      <c r="AW542" s="2">
        <v>0</v>
      </c>
      <c r="AX542" s="2">
        <v>53629</v>
      </c>
      <c r="AY542" s="2">
        <v>1437005</v>
      </c>
      <c r="AZ542" s="2">
        <v>1555127</v>
      </c>
      <c r="BA542" s="2">
        <v>0</v>
      </c>
      <c r="BB542" s="2">
        <v>0</v>
      </c>
      <c r="BC542" s="2">
        <v>0</v>
      </c>
      <c r="BD542" s="2">
        <v>2813</v>
      </c>
      <c r="BE542" s="2">
        <v>3044</v>
      </c>
      <c r="BF542" s="2">
        <v>63.09</v>
      </c>
      <c r="BG542" s="2">
        <v>192046</v>
      </c>
      <c r="BH542" s="2">
        <v>1800802</v>
      </c>
      <c r="BI542" s="2">
        <v>37570893</v>
      </c>
      <c r="BJ542" s="2">
        <v>0</v>
      </c>
      <c r="BK542" s="2">
        <v>37570893</v>
      </c>
      <c r="BL542" s="2">
        <v>16107169</v>
      </c>
      <c r="BM542" s="2">
        <v>21463724</v>
      </c>
      <c r="BN542" s="2">
        <v>3476565</v>
      </c>
      <c r="BO542" s="2">
        <v>17987159</v>
      </c>
      <c r="BP542" s="2">
        <v>5362.63</v>
      </c>
      <c r="BQ542" s="2">
        <v>2730.62</v>
      </c>
      <c r="BR542" s="2">
        <v>14643305</v>
      </c>
      <c r="BS542" s="2">
        <v>0</v>
      </c>
      <c r="BT542" s="2">
        <v>0</v>
      </c>
      <c r="BU542" s="2">
        <v>16107169</v>
      </c>
      <c r="BV542" s="2">
        <v>3476565</v>
      </c>
      <c r="BW542" s="2">
        <v>0</v>
      </c>
      <c r="BX542" s="2">
        <v>4582096</v>
      </c>
      <c r="BY542" s="2">
        <v>4582096</v>
      </c>
      <c r="BZ542" s="2">
        <v>0</v>
      </c>
      <c r="CA542" s="2">
        <v>17987159</v>
      </c>
      <c r="CB542" s="2" t="b">
        <v>0</v>
      </c>
      <c r="CC542" s="2">
        <v>0</v>
      </c>
      <c r="CD542" s="2">
        <v>12881.66</v>
      </c>
      <c r="CE542" s="2">
        <v>11844.16</v>
      </c>
      <c r="CF542" s="2">
        <v>12194.7</v>
      </c>
      <c r="CG542" s="2">
        <v>14500.25</v>
      </c>
      <c r="CH542" s="4">
        <v>45327.530358796299</v>
      </c>
      <c r="CI542" s="4">
        <v>73415</v>
      </c>
    </row>
    <row r="543" spans="1:87" x14ac:dyDescent="0.35">
      <c r="A543" s="5">
        <v>616</v>
      </c>
      <c r="B543" s="3" t="s">
        <v>1069</v>
      </c>
      <c r="C543" s="3" t="s">
        <v>1111</v>
      </c>
      <c r="D543" s="2" t="s">
        <v>1112</v>
      </c>
      <c r="E543" s="2">
        <v>9166</v>
      </c>
      <c r="F543" s="2">
        <v>9304</v>
      </c>
      <c r="G543" s="2">
        <v>9580</v>
      </c>
      <c r="H543" s="2">
        <v>11102</v>
      </c>
      <c r="I543" s="2">
        <v>1.0822000000000001</v>
      </c>
      <c r="J543" s="2">
        <v>9919</v>
      </c>
      <c r="K543" s="2">
        <v>10069</v>
      </c>
      <c r="L543" s="2">
        <v>10367</v>
      </c>
      <c r="M543" s="2">
        <v>12015</v>
      </c>
      <c r="N543" s="2">
        <v>1.1040000000000001</v>
      </c>
      <c r="O543" s="2">
        <v>1.026</v>
      </c>
      <c r="P543" s="2">
        <v>10951</v>
      </c>
      <c r="Q543" s="2">
        <v>12327</v>
      </c>
      <c r="R543" s="2">
        <v>14096.29</v>
      </c>
      <c r="S543" s="2">
        <v>10683.88</v>
      </c>
      <c r="T543" s="2">
        <v>6716.92</v>
      </c>
      <c r="U543" s="2">
        <v>12340.23</v>
      </c>
      <c r="V543" s="2">
        <v>43837.32</v>
      </c>
      <c r="W543" s="2">
        <v>14096.29</v>
      </c>
      <c r="X543" s="2">
        <v>10683.88</v>
      </c>
      <c r="Y543" s="2">
        <v>6716.92</v>
      </c>
      <c r="Z543" s="2">
        <v>12340.23</v>
      </c>
      <c r="AA543" s="2">
        <v>43837.32</v>
      </c>
      <c r="AB543" s="2">
        <v>154368472</v>
      </c>
      <c r="AC543" s="2">
        <v>107575988</v>
      </c>
      <c r="AD543" s="2">
        <v>69634310</v>
      </c>
      <c r="AE543" s="2">
        <v>152118015</v>
      </c>
      <c r="AF543" s="2">
        <v>483696785</v>
      </c>
      <c r="AG543" s="2">
        <v>0.91520000000000001</v>
      </c>
      <c r="AH543" s="2">
        <v>0.2</v>
      </c>
      <c r="AI543" s="2">
        <v>28255605</v>
      </c>
      <c r="AJ543" s="2">
        <v>19690709</v>
      </c>
      <c r="AK543" s="2">
        <v>12745864</v>
      </c>
      <c r="AL543" s="2">
        <v>27843682</v>
      </c>
      <c r="AM543" s="2">
        <v>88535860</v>
      </c>
      <c r="AN543" s="2">
        <v>0.91520000000000001</v>
      </c>
      <c r="AO543" s="2">
        <v>0.36520000000000002</v>
      </c>
      <c r="AP543" s="2">
        <v>0.65</v>
      </c>
      <c r="AQ543" s="2">
        <v>36643988</v>
      </c>
      <c r="AR543" s="2">
        <v>25536388</v>
      </c>
      <c r="AS543" s="2">
        <v>16529792</v>
      </c>
      <c r="AT543" s="2">
        <v>36109774</v>
      </c>
      <c r="AU543" s="2">
        <v>114819942</v>
      </c>
      <c r="AV543" s="2">
        <v>687052587</v>
      </c>
      <c r="AW543" s="2">
        <v>0</v>
      </c>
      <c r="AX543" s="2">
        <v>16843511</v>
      </c>
      <c r="AY543" s="2">
        <v>3654007</v>
      </c>
      <c r="AZ543" s="2">
        <v>3954366</v>
      </c>
      <c r="BA543" s="2">
        <v>0</v>
      </c>
      <c r="BB543" s="2">
        <v>0</v>
      </c>
      <c r="BC543" s="2">
        <v>0</v>
      </c>
      <c r="BD543" s="2">
        <v>2813</v>
      </c>
      <c r="BE543" s="2">
        <v>3044</v>
      </c>
      <c r="BF543" s="2">
        <v>727.82</v>
      </c>
      <c r="BG543" s="2">
        <v>2215484</v>
      </c>
      <c r="BH543" s="2">
        <v>23013361</v>
      </c>
      <c r="BI543" s="2">
        <v>710065948</v>
      </c>
      <c r="BJ543" s="2">
        <v>0</v>
      </c>
      <c r="BK543" s="2">
        <v>710065948</v>
      </c>
      <c r="BL543" s="2">
        <v>59322896</v>
      </c>
      <c r="BM543" s="2">
        <v>650743052</v>
      </c>
      <c r="BN543" s="2">
        <v>152972947</v>
      </c>
      <c r="BO543" s="2">
        <v>497770105</v>
      </c>
      <c r="BP543" s="2">
        <v>5351.24</v>
      </c>
      <c r="BQ543" s="2">
        <v>43837.32</v>
      </c>
      <c r="BR543" s="2">
        <v>234584020</v>
      </c>
      <c r="BS543" s="2">
        <v>0</v>
      </c>
      <c r="BT543" s="2">
        <v>0</v>
      </c>
      <c r="BU543" s="2">
        <v>59322896</v>
      </c>
      <c r="BV543" s="2">
        <v>152972947</v>
      </c>
      <c r="BW543" s="2">
        <v>22288177</v>
      </c>
      <c r="BX543" s="2">
        <v>71178274</v>
      </c>
      <c r="BY543" s="2">
        <v>93466451</v>
      </c>
      <c r="BZ543" s="2">
        <v>0</v>
      </c>
      <c r="CA543" s="2">
        <v>497770105</v>
      </c>
      <c r="CB543" s="2" t="b">
        <v>0</v>
      </c>
      <c r="CC543" s="2">
        <v>0</v>
      </c>
      <c r="CD543" s="2">
        <v>15555.02</v>
      </c>
      <c r="CE543" s="2">
        <v>14302.21</v>
      </c>
      <c r="CF543" s="2">
        <v>14725.49</v>
      </c>
      <c r="CG543" s="2">
        <v>17509.52</v>
      </c>
      <c r="CH543" s="4">
        <v>45327.530381944445</v>
      </c>
      <c r="CI543" s="4">
        <v>73415</v>
      </c>
    </row>
    <row r="544" spans="1:87" x14ac:dyDescent="0.35">
      <c r="A544" s="5">
        <v>617</v>
      </c>
      <c r="B544" s="3" t="s">
        <v>1069</v>
      </c>
      <c r="C544" s="3" t="s">
        <v>1113</v>
      </c>
      <c r="D544" s="2" t="s">
        <v>1114</v>
      </c>
      <c r="E544" s="2">
        <v>9166</v>
      </c>
      <c r="F544" s="2">
        <v>9304</v>
      </c>
      <c r="G544" s="2">
        <v>9580</v>
      </c>
      <c r="H544" s="2">
        <v>11102</v>
      </c>
      <c r="I544" s="2">
        <v>1.0822000000000001</v>
      </c>
      <c r="J544" s="2">
        <v>9919</v>
      </c>
      <c r="K544" s="2">
        <v>10069</v>
      </c>
      <c r="L544" s="2">
        <v>10367</v>
      </c>
      <c r="M544" s="2">
        <v>12015</v>
      </c>
      <c r="N544" s="2">
        <v>1.1040000000000001</v>
      </c>
      <c r="O544" s="2">
        <v>1.026</v>
      </c>
      <c r="P544" s="2">
        <v>10951</v>
      </c>
      <c r="Q544" s="2">
        <v>12327</v>
      </c>
      <c r="R544" s="2">
        <v>86.44</v>
      </c>
      <c r="S544" s="2">
        <v>57.04</v>
      </c>
      <c r="T544" s="2">
        <v>39.26</v>
      </c>
      <c r="U544" s="2">
        <v>0.99</v>
      </c>
      <c r="V544" s="2">
        <v>183.73</v>
      </c>
      <c r="W544" s="2">
        <v>86.44</v>
      </c>
      <c r="X544" s="2">
        <v>57.04</v>
      </c>
      <c r="Y544" s="2">
        <v>39.26</v>
      </c>
      <c r="Z544" s="2">
        <v>72.36</v>
      </c>
      <c r="AA544" s="2">
        <v>255.1</v>
      </c>
      <c r="AB544" s="2">
        <v>946604</v>
      </c>
      <c r="AC544" s="2">
        <v>574336</v>
      </c>
      <c r="AD544" s="2">
        <v>407008</v>
      </c>
      <c r="AE544" s="2">
        <v>12204</v>
      </c>
      <c r="AF544" s="2">
        <v>1940152</v>
      </c>
      <c r="AG544" s="2">
        <v>0.74809999999999999</v>
      </c>
      <c r="AH544" s="2">
        <v>0.2</v>
      </c>
      <c r="AI544" s="2">
        <v>141631</v>
      </c>
      <c r="AJ544" s="2">
        <v>85932</v>
      </c>
      <c r="AK544" s="2">
        <v>60897</v>
      </c>
      <c r="AL544" s="2">
        <v>133458</v>
      </c>
      <c r="AM544" s="2">
        <v>421918</v>
      </c>
      <c r="AN544" s="2">
        <v>0.74809999999999999</v>
      </c>
      <c r="AO544" s="2">
        <v>0.1981</v>
      </c>
      <c r="AP544" s="2">
        <v>0.65</v>
      </c>
      <c r="AQ544" s="2">
        <v>121890</v>
      </c>
      <c r="AR544" s="2">
        <v>73954</v>
      </c>
      <c r="AS544" s="2">
        <v>52408</v>
      </c>
      <c r="AT544" s="2">
        <v>114856</v>
      </c>
      <c r="AU544" s="2">
        <v>363108</v>
      </c>
      <c r="AV544" s="2">
        <v>2725178</v>
      </c>
      <c r="AW544" s="2">
        <v>1228011</v>
      </c>
      <c r="AX544" s="2">
        <v>44524</v>
      </c>
      <c r="AY544" s="2">
        <v>134307</v>
      </c>
      <c r="AZ544" s="2">
        <v>145347</v>
      </c>
      <c r="BA544" s="2">
        <v>155000</v>
      </c>
      <c r="BB544" s="2">
        <v>167741</v>
      </c>
      <c r="BC544" s="2">
        <v>0</v>
      </c>
      <c r="BD544" s="2">
        <v>2813</v>
      </c>
      <c r="BE544" s="2">
        <v>3044</v>
      </c>
      <c r="BF544" s="2">
        <v>4</v>
      </c>
      <c r="BG544" s="2">
        <v>12176</v>
      </c>
      <c r="BH544" s="2">
        <v>1597799</v>
      </c>
      <c r="BI544" s="2">
        <v>4322977</v>
      </c>
      <c r="BJ544" s="2">
        <v>0</v>
      </c>
      <c r="BK544" s="2">
        <v>4322977</v>
      </c>
      <c r="BL544" s="2">
        <v>255588</v>
      </c>
      <c r="BM544" s="2">
        <v>4067389</v>
      </c>
      <c r="BN544" s="2">
        <v>1137354</v>
      </c>
      <c r="BO544" s="2">
        <v>2930035</v>
      </c>
      <c r="BP544" s="2">
        <v>4211.84</v>
      </c>
      <c r="BQ544" s="2">
        <v>255.1</v>
      </c>
      <c r="BR544" s="2">
        <v>1074440</v>
      </c>
      <c r="BS544" s="2">
        <v>700056</v>
      </c>
      <c r="BT544" s="2">
        <v>0</v>
      </c>
      <c r="BU544" s="2">
        <v>255588</v>
      </c>
      <c r="BV544" s="2">
        <v>1137354</v>
      </c>
      <c r="BW544" s="2">
        <v>381554</v>
      </c>
      <c r="BX544" s="2">
        <v>815707</v>
      </c>
      <c r="BY544" s="2">
        <v>1197261</v>
      </c>
      <c r="BZ544" s="2">
        <v>0</v>
      </c>
      <c r="CA544" s="2">
        <v>2930035</v>
      </c>
      <c r="CB544" s="2" t="b">
        <v>0</v>
      </c>
      <c r="CC544" s="2">
        <v>0</v>
      </c>
      <c r="CD544" s="2">
        <v>13999.59</v>
      </c>
      <c r="CE544" s="2">
        <v>12872.06</v>
      </c>
      <c r="CF544" s="2">
        <v>13253.02</v>
      </c>
      <c r="CG544" s="2">
        <v>15758.65</v>
      </c>
      <c r="CH544" s="4">
        <v>45327.530486111114</v>
      </c>
      <c r="CI544" s="4">
        <v>73415</v>
      </c>
    </row>
    <row r="545" spans="1:87" x14ac:dyDescent="0.35">
      <c r="A545" s="5">
        <v>618</v>
      </c>
      <c r="B545" s="3" t="s">
        <v>1069</v>
      </c>
      <c r="C545" s="3" t="s">
        <v>1115</v>
      </c>
      <c r="D545" s="2" t="s">
        <v>1116</v>
      </c>
      <c r="E545" s="2">
        <v>9166</v>
      </c>
      <c r="F545" s="2">
        <v>9304</v>
      </c>
      <c r="G545" s="2">
        <v>9580</v>
      </c>
      <c r="H545" s="2">
        <v>11102</v>
      </c>
      <c r="I545" s="2">
        <v>1.0822000000000001</v>
      </c>
      <c r="J545" s="2">
        <v>9919</v>
      </c>
      <c r="K545" s="2">
        <v>10069</v>
      </c>
      <c r="L545" s="2">
        <v>10367</v>
      </c>
      <c r="M545" s="2">
        <v>12015</v>
      </c>
      <c r="N545" s="2">
        <v>1.1040000000000001</v>
      </c>
      <c r="O545" s="2">
        <v>1.026</v>
      </c>
      <c r="P545" s="2">
        <v>10951</v>
      </c>
      <c r="Q545" s="2">
        <v>12327</v>
      </c>
      <c r="R545" s="2">
        <v>6543.28</v>
      </c>
      <c r="S545" s="2">
        <v>5006.5</v>
      </c>
      <c r="T545" s="2">
        <v>0</v>
      </c>
      <c r="U545" s="2">
        <v>0</v>
      </c>
      <c r="V545" s="2">
        <v>11549.78</v>
      </c>
      <c r="W545" s="2">
        <v>6543.28</v>
      </c>
      <c r="X545" s="2">
        <v>5006.5</v>
      </c>
      <c r="Y545" s="2">
        <v>0</v>
      </c>
      <c r="Z545" s="2">
        <v>0</v>
      </c>
      <c r="AA545" s="2">
        <v>11549.78</v>
      </c>
      <c r="AB545" s="2">
        <v>71655459</v>
      </c>
      <c r="AC545" s="2">
        <v>50410449</v>
      </c>
      <c r="AD545" s="2">
        <v>0</v>
      </c>
      <c r="AE545" s="2">
        <v>0</v>
      </c>
      <c r="AF545" s="2">
        <v>122065908</v>
      </c>
      <c r="AG545" s="2">
        <v>0.86539999999999995</v>
      </c>
      <c r="AH545" s="2">
        <v>0.2</v>
      </c>
      <c r="AI545" s="2">
        <v>12402127</v>
      </c>
      <c r="AJ545" s="2">
        <v>8725040</v>
      </c>
      <c r="AK545" s="2">
        <v>0</v>
      </c>
      <c r="AL545" s="2">
        <v>0</v>
      </c>
      <c r="AM545" s="2">
        <v>21127167</v>
      </c>
      <c r="AN545" s="2">
        <v>0.86539999999999995</v>
      </c>
      <c r="AO545" s="2">
        <v>0.31540000000000001</v>
      </c>
      <c r="AP545" s="2">
        <v>0.65</v>
      </c>
      <c r="AQ545" s="2">
        <v>14690086</v>
      </c>
      <c r="AR545" s="2">
        <v>10334646</v>
      </c>
      <c r="AS545" s="2">
        <v>0</v>
      </c>
      <c r="AT545" s="2">
        <v>0</v>
      </c>
      <c r="AU545" s="2">
        <v>25024732</v>
      </c>
      <c r="AV545" s="2">
        <v>168217807</v>
      </c>
      <c r="AW545" s="2">
        <v>0</v>
      </c>
      <c r="AX545" s="2">
        <v>441707</v>
      </c>
      <c r="AY545" s="2">
        <v>323989</v>
      </c>
      <c r="AZ545" s="2">
        <v>350621</v>
      </c>
      <c r="BA545" s="2">
        <v>0</v>
      </c>
      <c r="BB545" s="2">
        <v>0</v>
      </c>
      <c r="BC545" s="2">
        <v>0</v>
      </c>
      <c r="BD545" s="2">
        <v>2813</v>
      </c>
      <c r="BE545" s="2">
        <v>3044</v>
      </c>
      <c r="BF545" s="2">
        <v>476.53</v>
      </c>
      <c r="BG545" s="2">
        <v>1450557</v>
      </c>
      <c r="BH545" s="2">
        <v>2242885</v>
      </c>
      <c r="BI545" s="2">
        <v>170460692</v>
      </c>
      <c r="BJ545" s="2">
        <v>0</v>
      </c>
      <c r="BK545" s="2">
        <v>170460692</v>
      </c>
      <c r="BL545" s="2">
        <v>12634643</v>
      </c>
      <c r="BM545" s="2">
        <v>157826049</v>
      </c>
      <c r="BN545" s="2">
        <v>37941464</v>
      </c>
      <c r="BO545" s="2">
        <v>119884585</v>
      </c>
      <c r="BP545" s="2">
        <v>5037.62</v>
      </c>
      <c r="BQ545" s="2">
        <v>11549.78</v>
      </c>
      <c r="BR545" s="2">
        <v>58183403</v>
      </c>
      <c r="BS545" s="2">
        <v>0</v>
      </c>
      <c r="BT545" s="2">
        <v>0</v>
      </c>
      <c r="BU545" s="2">
        <v>12634643</v>
      </c>
      <c r="BV545" s="2">
        <v>37941464</v>
      </c>
      <c r="BW545" s="2">
        <v>7607296</v>
      </c>
      <c r="BX545" s="2">
        <v>7759134</v>
      </c>
      <c r="BY545" s="2">
        <v>15366430</v>
      </c>
      <c r="BZ545" s="2">
        <v>0</v>
      </c>
      <c r="CA545" s="2">
        <v>119884585</v>
      </c>
      <c r="CB545" s="2" t="b">
        <v>0</v>
      </c>
      <c r="CC545" s="2">
        <v>0</v>
      </c>
      <c r="CD545" s="2">
        <v>15091.46</v>
      </c>
      <c r="CE545" s="2">
        <v>13875.99</v>
      </c>
      <c r="CF545" s="2">
        <v>14286.66</v>
      </c>
      <c r="CG545" s="2">
        <v>16987.72</v>
      </c>
      <c r="CH545" s="4">
        <v>45327.530497685184</v>
      </c>
      <c r="CI545" s="4">
        <v>73415</v>
      </c>
    </row>
    <row r="546" spans="1:87" x14ac:dyDescent="0.35">
      <c r="A546" s="5">
        <v>619</v>
      </c>
      <c r="B546" s="3" t="s">
        <v>1069</v>
      </c>
      <c r="C546" s="3" t="s">
        <v>1117</v>
      </c>
      <c r="D546" s="2" t="s">
        <v>1118</v>
      </c>
      <c r="E546" s="2">
        <v>9166</v>
      </c>
      <c r="F546" s="2">
        <v>9304</v>
      </c>
      <c r="G546" s="2">
        <v>9580</v>
      </c>
      <c r="H546" s="2">
        <v>11102</v>
      </c>
      <c r="I546" s="2">
        <v>1.0822000000000001</v>
      </c>
      <c r="J546" s="2">
        <v>9919</v>
      </c>
      <c r="K546" s="2">
        <v>10069</v>
      </c>
      <c r="L546" s="2">
        <v>10367</v>
      </c>
      <c r="M546" s="2">
        <v>12015</v>
      </c>
      <c r="N546" s="2">
        <v>1.1040000000000001</v>
      </c>
      <c r="O546" s="2">
        <v>1.026</v>
      </c>
      <c r="P546" s="2">
        <v>10951</v>
      </c>
      <c r="Q546" s="2">
        <v>12327</v>
      </c>
      <c r="R546" s="2">
        <v>0</v>
      </c>
      <c r="S546" s="2">
        <v>0</v>
      </c>
      <c r="T546" s="2">
        <v>2728.17</v>
      </c>
      <c r="U546" s="2">
        <v>8131.55</v>
      </c>
      <c r="V546" s="2">
        <v>10859.72</v>
      </c>
      <c r="W546" s="2">
        <v>0</v>
      </c>
      <c r="X546" s="2">
        <v>0</v>
      </c>
      <c r="Y546" s="2">
        <v>2728.17</v>
      </c>
      <c r="Z546" s="2">
        <v>8131.55</v>
      </c>
      <c r="AA546" s="2">
        <v>10859.72</v>
      </c>
      <c r="AB546" s="2">
        <v>0</v>
      </c>
      <c r="AC546" s="2">
        <v>0</v>
      </c>
      <c r="AD546" s="2">
        <v>28282938</v>
      </c>
      <c r="AE546" s="2">
        <v>100237617</v>
      </c>
      <c r="AF546" s="2">
        <v>128520555</v>
      </c>
      <c r="AG546" s="2">
        <v>0.81179999999999997</v>
      </c>
      <c r="AH546" s="2">
        <v>0.2</v>
      </c>
      <c r="AI546" s="2">
        <v>0</v>
      </c>
      <c r="AJ546" s="2">
        <v>0</v>
      </c>
      <c r="AK546" s="2">
        <v>4592018</v>
      </c>
      <c r="AL546" s="2">
        <v>16274579</v>
      </c>
      <c r="AM546" s="2">
        <v>20866597</v>
      </c>
      <c r="AN546" s="2">
        <v>0.81179999999999997</v>
      </c>
      <c r="AO546" s="2">
        <v>0.26179999999999998</v>
      </c>
      <c r="AP546" s="2">
        <v>0.65</v>
      </c>
      <c r="AQ546" s="2">
        <v>0</v>
      </c>
      <c r="AR546" s="2">
        <v>0</v>
      </c>
      <c r="AS546" s="2">
        <v>4812908</v>
      </c>
      <c r="AT546" s="2">
        <v>17057435</v>
      </c>
      <c r="AU546" s="2">
        <v>21870343</v>
      </c>
      <c r="AV546" s="2">
        <v>171257495</v>
      </c>
      <c r="AW546" s="2">
        <v>0</v>
      </c>
      <c r="AX546" s="2">
        <v>334587</v>
      </c>
      <c r="AY546" s="2">
        <v>1011417</v>
      </c>
      <c r="AZ546" s="2">
        <v>1094555</v>
      </c>
      <c r="BA546" s="2">
        <v>0</v>
      </c>
      <c r="BB546" s="2">
        <v>0</v>
      </c>
      <c r="BC546" s="2">
        <v>0</v>
      </c>
      <c r="BD546" s="2">
        <v>2813</v>
      </c>
      <c r="BE546" s="2">
        <v>3044</v>
      </c>
      <c r="BF546" s="2">
        <v>0</v>
      </c>
      <c r="BG546" s="2">
        <v>0</v>
      </c>
      <c r="BH546" s="2">
        <v>1429142</v>
      </c>
      <c r="BI546" s="2">
        <v>172686637</v>
      </c>
      <c r="BJ546" s="2">
        <v>0</v>
      </c>
      <c r="BK546" s="2">
        <v>172686637</v>
      </c>
      <c r="BL546" s="2">
        <v>18917550</v>
      </c>
      <c r="BM546" s="2">
        <v>153769087</v>
      </c>
      <c r="BN546" s="2">
        <v>42785713</v>
      </c>
      <c r="BO546" s="2">
        <v>110983374</v>
      </c>
      <c r="BP546" s="2">
        <v>6041.77</v>
      </c>
      <c r="BQ546" s="2">
        <v>10859.72</v>
      </c>
      <c r="BR546" s="2">
        <v>65611931</v>
      </c>
      <c r="BS546" s="2">
        <v>0</v>
      </c>
      <c r="BT546" s="2">
        <v>0</v>
      </c>
      <c r="BU546" s="2">
        <v>18917550</v>
      </c>
      <c r="BV546" s="2">
        <v>42785713</v>
      </c>
      <c r="BW546" s="2">
        <v>3908668</v>
      </c>
      <c r="BX546" s="2">
        <v>8248485</v>
      </c>
      <c r="BY546" s="2">
        <v>12157153</v>
      </c>
      <c r="BZ546" s="2">
        <v>0</v>
      </c>
      <c r="CA546" s="2">
        <v>110983374</v>
      </c>
      <c r="CB546" s="2" t="b">
        <v>0</v>
      </c>
      <c r="CC546" s="2">
        <v>0</v>
      </c>
      <c r="CD546" s="2">
        <v>14592.54</v>
      </c>
      <c r="CE546" s="2">
        <v>13417.24</v>
      </c>
      <c r="CF546" s="2">
        <v>13814.34</v>
      </c>
      <c r="CG546" s="2">
        <v>16426.099999999999</v>
      </c>
      <c r="CH546" s="4">
        <v>45327.530509259261</v>
      </c>
      <c r="CI546" s="4">
        <v>73415</v>
      </c>
    </row>
    <row r="547" spans="1:87" x14ac:dyDescent="0.35">
      <c r="A547" s="5">
        <v>620</v>
      </c>
      <c r="B547" s="3" t="s">
        <v>1069</v>
      </c>
      <c r="C547" s="3" t="s">
        <v>1119</v>
      </c>
      <c r="D547" s="2" t="s">
        <v>1120</v>
      </c>
      <c r="E547" s="2">
        <v>9166</v>
      </c>
      <c r="F547" s="2">
        <v>9304</v>
      </c>
      <c r="G547" s="2">
        <v>9580</v>
      </c>
      <c r="H547" s="2">
        <v>11102</v>
      </c>
      <c r="I547" s="2">
        <v>1.0822000000000001</v>
      </c>
      <c r="J547" s="2">
        <v>9919</v>
      </c>
      <c r="K547" s="2">
        <v>10069</v>
      </c>
      <c r="L547" s="2">
        <v>10367</v>
      </c>
      <c r="M547" s="2">
        <v>12015</v>
      </c>
      <c r="N547" s="2">
        <v>1.1040000000000001</v>
      </c>
      <c r="O547" s="2">
        <v>1.026</v>
      </c>
      <c r="P547" s="2">
        <v>10951</v>
      </c>
      <c r="Q547" s="2">
        <v>12327</v>
      </c>
      <c r="R547" s="2">
        <v>1997.41</v>
      </c>
      <c r="S547" s="2">
        <v>1524.53</v>
      </c>
      <c r="T547" s="2">
        <v>1063.97</v>
      </c>
      <c r="U547" s="2">
        <v>2941.99</v>
      </c>
      <c r="V547" s="2">
        <v>7527.9</v>
      </c>
      <c r="W547" s="2">
        <v>1997.41</v>
      </c>
      <c r="X547" s="2">
        <v>1524.53</v>
      </c>
      <c r="Y547" s="2">
        <v>1063.97</v>
      </c>
      <c r="Z547" s="2">
        <v>2941.99</v>
      </c>
      <c r="AA547" s="2">
        <v>7527.9</v>
      </c>
      <c r="AB547" s="2">
        <v>21873637</v>
      </c>
      <c r="AC547" s="2">
        <v>15350493</v>
      </c>
      <c r="AD547" s="2">
        <v>11030177</v>
      </c>
      <c r="AE547" s="2">
        <v>36265911</v>
      </c>
      <c r="AF547" s="2">
        <v>84520218</v>
      </c>
      <c r="AG547" s="2">
        <v>0.65110000000000001</v>
      </c>
      <c r="AH547" s="2">
        <v>0.2</v>
      </c>
      <c r="AI547" s="2">
        <v>2848385</v>
      </c>
      <c r="AJ547" s="2">
        <v>1998941</v>
      </c>
      <c r="AK547" s="2">
        <v>1436350</v>
      </c>
      <c r="AL547" s="2">
        <v>4722547</v>
      </c>
      <c r="AM547" s="2">
        <v>11006223</v>
      </c>
      <c r="AN547" s="2">
        <v>0.65110000000000001</v>
      </c>
      <c r="AO547" s="2">
        <v>0.1011</v>
      </c>
      <c r="AP547" s="2">
        <v>0.65</v>
      </c>
      <c r="AQ547" s="2">
        <v>1437426</v>
      </c>
      <c r="AR547" s="2">
        <v>1008758</v>
      </c>
      <c r="AS547" s="2">
        <v>724848</v>
      </c>
      <c r="AT547" s="2">
        <v>2383214</v>
      </c>
      <c r="AU547" s="2">
        <v>5554246</v>
      </c>
      <c r="AV547" s="2">
        <v>101080687</v>
      </c>
      <c r="AW547" s="2">
        <v>0</v>
      </c>
      <c r="AX547" s="2">
        <v>346725</v>
      </c>
      <c r="AY547" s="2">
        <v>573749</v>
      </c>
      <c r="AZ547" s="2">
        <v>620911</v>
      </c>
      <c r="BA547" s="2">
        <v>0</v>
      </c>
      <c r="BB547" s="2">
        <v>0</v>
      </c>
      <c r="BC547" s="2">
        <v>0</v>
      </c>
      <c r="BD547" s="2">
        <v>2813</v>
      </c>
      <c r="BE547" s="2">
        <v>3044</v>
      </c>
      <c r="BF547" s="2">
        <v>169.82</v>
      </c>
      <c r="BG547" s="2">
        <v>516932</v>
      </c>
      <c r="BH547" s="2">
        <v>1484568</v>
      </c>
      <c r="BI547" s="2">
        <v>102565255</v>
      </c>
      <c r="BJ547" s="2">
        <v>0</v>
      </c>
      <c r="BK547" s="2">
        <v>102565255</v>
      </c>
      <c r="BL547" s="2">
        <v>12793435</v>
      </c>
      <c r="BM547" s="2">
        <v>89771820</v>
      </c>
      <c r="BN547" s="2">
        <v>25879793</v>
      </c>
      <c r="BO547" s="2">
        <v>63892027</v>
      </c>
      <c r="BP547" s="2">
        <v>5271.95</v>
      </c>
      <c r="BQ547" s="2">
        <v>7527.9</v>
      </c>
      <c r="BR547" s="2">
        <v>39686712</v>
      </c>
      <c r="BS547" s="2">
        <v>0</v>
      </c>
      <c r="BT547" s="2">
        <v>0</v>
      </c>
      <c r="BU547" s="2">
        <v>12793435</v>
      </c>
      <c r="BV547" s="2">
        <v>25879793</v>
      </c>
      <c r="BW547" s="2">
        <v>1013484</v>
      </c>
      <c r="BX547" s="2">
        <v>8407200</v>
      </c>
      <c r="BY547" s="2">
        <v>9420684</v>
      </c>
      <c r="BZ547" s="2">
        <v>0</v>
      </c>
      <c r="CA547" s="2">
        <v>63892027</v>
      </c>
      <c r="CB547" s="2" t="b">
        <v>0</v>
      </c>
      <c r="CC547" s="2">
        <v>0</v>
      </c>
      <c r="CD547" s="2">
        <v>13096.68</v>
      </c>
      <c r="CE547" s="2">
        <v>12041.87</v>
      </c>
      <c r="CF547" s="2">
        <v>12398.26</v>
      </c>
      <c r="CG547" s="2">
        <v>14742.29</v>
      </c>
      <c r="CH547" s="4">
        <v>45327.530543981484</v>
      </c>
      <c r="CI547" s="4">
        <v>73415</v>
      </c>
    </row>
    <row r="548" spans="1:87" x14ac:dyDescent="0.35">
      <c r="A548" s="5">
        <v>621</v>
      </c>
      <c r="B548" s="3" t="s">
        <v>1069</v>
      </c>
      <c r="C548" s="3" t="s">
        <v>1121</v>
      </c>
      <c r="D548" s="2" t="s">
        <v>1122</v>
      </c>
      <c r="E548" s="2">
        <v>9166</v>
      </c>
      <c r="F548" s="2">
        <v>9304</v>
      </c>
      <c r="G548" s="2">
        <v>9580</v>
      </c>
      <c r="H548" s="2">
        <v>11102</v>
      </c>
      <c r="I548" s="2">
        <v>1.0822000000000001</v>
      </c>
      <c r="J548" s="2">
        <v>9919</v>
      </c>
      <c r="K548" s="2">
        <v>10069</v>
      </c>
      <c r="L548" s="2">
        <v>10367</v>
      </c>
      <c r="M548" s="2">
        <v>12015</v>
      </c>
      <c r="N548" s="2">
        <v>1.1040000000000001</v>
      </c>
      <c r="O548" s="2">
        <v>1.026</v>
      </c>
      <c r="P548" s="2">
        <v>10951</v>
      </c>
      <c r="Q548" s="2">
        <v>12327</v>
      </c>
      <c r="R548" s="2">
        <v>40.71</v>
      </c>
      <c r="S548" s="2">
        <v>33.56</v>
      </c>
      <c r="T548" s="2">
        <v>15.9</v>
      </c>
      <c r="U548" s="2">
        <v>0.98</v>
      </c>
      <c r="V548" s="2">
        <v>91.15</v>
      </c>
      <c r="W548" s="2">
        <v>40.71</v>
      </c>
      <c r="X548" s="2">
        <v>33.56</v>
      </c>
      <c r="Y548" s="2">
        <v>15.9</v>
      </c>
      <c r="Z548" s="2">
        <v>37.83</v>
      </c>
      <c r="AA548" s="2">
        <v>128</v>
      </c>
      <c r="AB548" s="2">
        <v>445815</v>
      </c>
      <c r="AC548" s="2">
        <v>337916</v>
      </c>
      <c r="AD548" s="2">
        <v>164835</v>
      </c>
      <c r="AE548" s="2">
        <v>12080</v>
      </c>
      <c r="AF548" s="2">
        <v>960646</v>
      </c>
      <c r="AG548" s="2">
        <v>0.84899999999999998</v>
      </c>
      <c r="AH548" s="2">
        <v>0.2</v>
      </c>
      <c r="AI548" s="2">
        <v>75699</v>
      </c>
      <c r="AJ548" s="2">
        <v>57378</v>
      </c>
      <c r="AK548" s="2">
        <v>27989</v>
      </c>
      <c r="AL548" s="2">
        <v>79183</v>
      </c>
      <c r="AM548" s="2">
        <v>240249</v>
      </c>
      <c r="AN548" s="2">
        <v>0.84899999999999998</v>
      </c>
      <c r="AO548" s="2">
        <v>0.29899999999999999</v>
      </c>
      <c r="AP548" s="2">
        <v>0.65</v>
      </c>
      <c r="AQ548" s="2">
        <v>86644</v>
      </c>
      <c r="AR548" s="2">
        <v>65674</v>
      </c>
      <c r="AS548" s="2">
        <v>32036</v>
      </c>
      <c r="AT548" s="2">
        <v>90631</v>
      </c>
      <c r="AU548" s="2">
        <v>274985</v>
      </c>
      <c r="AV548" s="2">
        <v>1475880</v>
      </c>
      <c r="AW548" s="2">
        <v>886368</v>
      </c>
      <c r="AX548" s="2">
        <v>0</v>
      </c>
      <c r="AY548" s="2">
        <v>161372</v>
      </c>
      <c r="AZ548" s="2">
        <v>174637</v>
      </c>
      <c r="BA548" s="2">
        <v>0</v>
      </c>
      <c r="BB548" s="2">
        <v>0</v>
      </c>
      <c r="BC548" s="2">
        <v>0</v>
      </c>
      <c r="BD548" s="2">
        <v>2813</v>
      </c>
      <c r="BE548" s="2">
        <v>3044</v>
      </c>
      <c r="BF548" s="2">
        <v>2.4300000000000002</v>
      </c>
      <c r="BG548" s="2">
        <v>7397</v>
      </c>
      <c r="BH548" s="2">
        <v>1068402</v>
      </c>
      <c r="BI548" s="2">
        <v>2544282</v>
      </c>
      <c r="BJ548" s="2">
        <v>0</v>
      </c>
      <c r="BK548" s="2">
        <v>2544282</v>
      </c>
      <c r="BL548" s="2">
        <v>3420418</v>
      </c>
      <c r="BM548" s="2">
        <v>0</v>
      </c>
      <c r="BN548" s="2">
        <v>25600</v>
      </c>
      <c r="BO548" s="2">
        <v>0</v>
      </c>
      <c r="BP548" s="2">
        <v>4171.43</v>
      </c>
      <c r="BQ548" s="2">
        <v>128</v>
      </c>
      <c r="BR548" s="2">
        <v>533943</v>
      </c>
      <c r="BS548" s="2">
        <v>603043</v>
      </c>
      <c r="BT548" s="2">
        <v>0</v>
      </c>
      <c r="BU548" s="2">
        <v>3420418</v>
      </c>
      <c r="BV548" s="2">
        <v>25600</v>
      </c>
      <c r="BW548" s="2">
        <v>0</v>
      </c>
      <c r="BX548" s="2">
        <v>182560</v>
      </c>
      <c r="BY548" s="2">
        <v>182560</v>
      </c>
      <c r="BZ548" s="2">
        <v>182560</v>
      </c>
      <c r="CA548" s="2">
        <v>182560</v>
      </c>
      <c r="CB548" s="2" t="b">
        <v>1</v>
      </c>
      <c r="CC548" s="2">
        <v>876136</v>
      </c>
      <c r="CD548" s="2">
        <v>14938.81</v>
      </c>
      <c r="CE548" s="2">
        <v>13735.63</v>
      </c>
      <c r="CF548" s="2">
        <v>14142.14</v>
      </c>
      <c r="CG548" s="2">
        <v>16815.88</v>
      </c>
      <c r="CH548" s="4">
        <v>45327.529872685183</v>
      </c>
      <c r="CI548" s="4">
        <v>73415</v>
      </c>
    </row>
    <row r="549" spans="1:87" x14ac:dyDescent="0.35">
      <c r="A549" s="5">
        <v>622</v>
      </c>
      <c r="B549" s="3" t="s">
        <v>1069</v>
      </c>
      <c r="C549" s="3" t="s">
        <v>1123</v>
      </c>
      <c r="D549" s="2" t="s">
        <v>1124</v>
      </c>
      <c r="E549" s="2">
        <v>9166</v>
      </c>
      <c r="F549" s="2">
        <v>9304</v>
      </c>
      <c r="G549" s="2">
        <v>9580</v>
      </c>
      <c r="H549" s="2">
        <v>11102</v>
      </c>
      <c r="I549" s="2">
        <v>1.0822000000000001</v>
      </c>
      <c r="J549" s="2">
        <v>9919</v>
      </c>
      <c r="K549" s="2">
        <v>10069</v>
      </c>
      <c r="L549" s="2">
        <v>10367</v>
      </c>
      <c r="M549" s="2">
        <v>12015</v>
      </c>
      <c r="N549" s="2">
        <v>1.1040000000000001</v>
      </c>
      <c r="O549" s="2">
        <v>1.026</v>
      </c>
      <c r="P549" s="2">
        <v>10951</v>
      </c>
      <c r="Q549" s="2">
        <v>12327</v>
      </c>
      <c r="R549" s="2">
        <v>755.59</v>
      </c>
      <c r="S549" s="2">
        <v>485.06</v>
      </c>
      <c r="T549" s="2">
        <v>251.58</v>
      </c>
      <c r="U549" s="2">
        <v>412.4</v>
      </c>
      <c r="V549" s="2">
        <v>1904.63</v>
      </c>
      <c r="W549" s="2">
        <v>755.59</v>
      </c>
      <c r="X549" s="2">
        <v>485.06</v>
      </c>
      <c r="Y549" s="2">
        <v>251.58</v>
      </c>
      <c r="Z549" s="2">
        <v>412.4</v>
      </c>
      <c r="AA549" s="2">
        <v>1904.63</v>
      </c>
      <c r="AB549" s="2">
        <v>8274466</v>
      </c>
      <c r="AC549" s="2">
        <v>4884069</v>
      </c>
      <c r="AD549" s="2">
        <v>2608130</v>
      </c>
      <c r="AE549" s="2">
        <v>5083655</v>
      </c>
      <c r="AF549" s="2">
        <v>20850320</v>
      </c>
      <c r="AG549" s="2">
        <v>0.59660000000000002</v>
      </c>
      <c r="AH549" s="2">
        <v>0.2</v>
      </c>
      <c r="AI549" s="2">
        <v>987309</v>
      </c>
      <c r="AJ549" s="2">
        <v>582767</v>
      </c>
      <c r="AK549" s="2">
        <v>311202</v>
      </c>
      <c r="AL549" s="2">
        <v>606582</v>
      </c>
      <c r="AM549" s="2">
        <v>2487860</v>
      </c>
      <c r="AN549" s="2">
        <v>0.59660000000000002</v>
      </c>
      <c r="AO549" s="2">
        <v>4.6600000000000003E-2</v>
      </c>
      <c r="AP549" s="2">
        <v>0.65</v>
      </c>
      <c r="AQ549" s="2">
        <v>250634</v>
      </c>
      <c r="AR549" s="2">
        <v>147938</v>
      </c>
      <c r="AS549" s="2">
        <v>79000</v>
      </c>
      <c r="AT549" s="2">
        <v>153984</v>
      </c>
      <c r="AU549" s="2">
        <v>631556</v>
      </c>
      <c r="AV549" s="2">
        <v>23969736</v>
      </c>
      <c r="AW549" s="2">
        <v>0</v>
      </c>
      <c r="AX549" s="2">
        <v>0</v>
      </c>
      <c r="AY549" s="2">
        <v>829667</v>
      </c>
      <c r="AZ549" s="2">
        <v>897866</v>
      </c>
      <c r="BA549" s="2">
        <v>0</v>
      </c>
      <c r="BB549" s="2">
        <v>0</v>
      </c>
      <c r="BC549" s="2">
        <v>0</v>
      </c>
      <c r="BD549" s="2">
        <v>2813</v>
      </c>
      <c r="BE549" s="2">
        <v>3044</v>
      </c>
      <c r="BF549" s="2">
        <v>62.31</v>
      </c>
      <c r="BG549" s="2">
        <v>189672</v>
      </c>
      <c r="BH549" s="2">
        <v>1087538</v>
      </c>
      <c r="BI549" s="2">
        <v>25057274</v>
      </c>
      <c r="BJ549" s="2">
        <v>0</v>
      </c>
      <c r="BK549" s="2">
        <v>25057274</v>
      </c>
      <c r="BL549" s="2">
        <v>2733674</v>
      </c>
      <c r="BM549" s="2">
        <v>22323600</v>
      </c>
      <c r="BN549" s="2">
        <v>6723661</v>
      </c>
      <c r="BO549" s="2">
        <v>15599939</v>
      </c>
      <c r="BP549" s="2">
        <v>5413.5</v>
      </c>
      <c r="BQ549" s="2">
        <v>1904.63</v>
      </c>
      <c r="BR549" s="2">
        <v>10310715</v>
      </c>
      <c r="BS549" s="2">
        <v>0</v>
      </c>
      <c r="BT549" s="2">
        <v>0</v>
      </c>
      <c r="BU549" s="2">
        <v>2733674</v>
      </c>
      <c r="BV549" s="2">
        <v>6723661</v>
      </c>
      <c r="BW549" s="2">
        <v>853380</v>
      </c>
      <c r="BX549" s="2">
        <v>2636562</v>
      </c>
      <c r="BY549" s="2">
        <v>3489942</v>
      </c>
      <c r="BZ549" s="2">
        <v>0</v>
      </c>
      <c r="CA549" s="2">
        <v>15599939</v>
      </c>
      <c r="CB549" s="2" t="b">
        <v>0</v>
      </c>
      <c r="CC549" s="2">
        <v>0</v>
      </c>
      <c r="CD549" s="2">
        <v>12589.38</v>
      </c>
      <c r="CE549" s="2">
        <v>11575.42</v>
      </c>
      <c r="CF549" s="2">
        <v>11918.01</v>
      </c>
      <c r="CG549" s="2">
        <v>14171.24</v>
      </c>
      <c r="CH549" s="4">
        <v>45327.530428240738</v>
      </c>
      <c r="CI549" s="4">
        <v>73415</v>
      </c>
    </row>
    <row r="550" spans="1:87" x14ac:dyDescent="0.35">
      <c r="A550" s="5">
        <v>623</v>
      </c>
      <c r="B550" s="3" t="s">
        <v>1069</v>
      </c>
      <c r="C550" s="3" t="s">
        <v>1125</v>
      </c>
      <c r="D550" s="2" t="s">
        <v>1126</v>
      </c>
      <c r="E550" s="2">
        <v>9166</v>
      </c>
      <c r="F550" s="2">
        <v>9304</v>
      </c>
      <c r="G550" s="2">
        <v>9580</v>
      </c>
      <c r="H550" s="2">
        <v>11102</v>
      </c>
      <c r="I550" s="2">
        <v>1.0822000000000001</v>
      </c>
      <c r="J550" s="2">
        <v>9919</v>
      </c>
      <c r="K550" s="2">
        <v>10069</v>
      </c>
      <c r="L550" s="2">
        <v>10367</v>
      </c>
      <c r="M550" s="2">
        <v>12015</v>
      </c>
      <c r="N550" s="2">
        <v>1.1040000000000001</v>
      </c>
      <c r="O550" s="2">
        <v>1.026</v>
      </c>
      <c r="P550" s="2">
        <v>10951</v>
      </c>
      <c r="Q550" s="2">
        <v>12327</v>
      </c>
      <c r="R550" s="2">
        <v>2287.33</v>
      </c>
      <c r="S550" s="2">
        <v>1759.77</v>
      </c>
      <c r="T550" s="2">
        <v>1143.81</v>
      </c>
      <c r="U550" s="2">
        <v>2263.98</v>
      </c>
      <c r="V550" s="2">
        <v>7454.89</v>
      </c>
      <c r="W550" s="2">
        <v>2287.33</v>
      </c>
      <c r="X550" s="2">
        <v>1759.77</v>
      </c>
      <c r="Y550" s="2">
        <v>1143.81</v>
      </c>
      <c r="Z550" s="2">
        <v>2263.98</v>
      </c>
      <c r="AA550" s="2">
        <v>7454.89</v>
      </c>
      <c r="AB550" s="2">
        <v>25048551</v>
      </c>
      <c r="AC550" s="2">
        <v>17719124</v>
      </c>
      <c r="AD550" s="2">
        <v>11857878</v>
      </c>
      <c r="AE550" s="2">
        <v>27908081</v>
      </c>
      <c r="AF550" s="2">
        <v>82533634</v>
      </c>
      <c r="AG550" s="2">
        <v>0.7198</v>
      </c>
      <c r="AH550" s="2">
        <v>0.2</v>
      </c>
      <c r="AI550" s="2">
        <v>3605989</v>
      </c>
      <c r="AJ550" s="2">
        <v>2550845</v>
      </c>
      <c r="AK550" s="2">
        <v>1707060</v>
      </c>
      <c r="AL550" s="2">
        <v>4017647</v>
      </c>
      <c r="AM550" s="2">
        <v>11881541</v>
      </c>
      <c r="AN550" s="2">
        <v>0.7198</v>
      </c>
      <c r="AO550" s="2">
        <v>0.16980000000000001</v>
      </c>
      <c r="AP550" s="2">
        <v>0.65</v>
      </c>
      <c r="AQ550" s="2">
        <v>2764609</v>
      </c>
      <c r="AR550" s="2">
        <v>1955660</v>
      </c>
      <c r="AS550" s="2">
        <v>1308754</v>
      </c>
      <c r="AT550" s="2">
        <v>3080215</v>
      </c>
      <c r="AU550" s="2">
        <v>9109238</v>
      </c>
      <c r="AV550" s="2">
        <v>103524413</v>
      </c>
      <c r="AW550" s="2">
        <v>0</v>
      </c>
      <c r="AX550" s="2">
        <v>0</v>
      </c>
      <c r="AY550" s="2">
        <v>1059452</v>
      </c>
      <c r="AZ550" s="2">
        <v>1146539</v>
      </c>
      <c r="BA550" s="2">
        <v>0</v>
      </c>
      <c r="BB550" s="2">
        <v>0</v>
      </c>
      <c r="BC550" s="2">
        <v>0</v>
      </c>
      <c r="BD550" s="2">
        <v>2813</v>
      </c>
      <c r="BE550" s="2">
        <v>3044</v>
      </c>
      <c r="BF550" s="2">
        <v>154.97999999999999</v>
      </c>
      <c r="BG550" s="2">
        <v>471759</v>
      </c>
      <c r="BH550" s="2">
        <v>1618298</v>
      </c>
      <c r="BI550" s="2">
        <v>105142711</v>
      </c>
      <c r="BJ550" s="2">
        <v>0</v>
      </c>
      <c r="BK550" s="2">
        <v>105142711</v>
      </c>
      <c r="BL550" s="2">
        <v>10694644</v>
      </c>
      <c r="BM550" s="2">
        <v>94448067</v>
      </c>
      <c r="BN550" s="2">
        <v>25689136</v>
      </c>
      <c r="BO550" s="2">
        <v>68758931</v>
      </c>
      <c r="BP550" s="2">
        <v>5284.36</v>
      </c>
      <c r="BQ550" s="2">
        <v>7454.89</v>
      </c>
      <c r="BR550" s="2">
        <v>39394323</v>
      </c>
      <c r="BS550" s="2">
        <v>0</v>
      </c>
      <c r="BT550" s="2">
        <v>0</v>
      </c>
      <c r="BU550" s="2">
        <v>10694644</v>
      </c>
      <c r="BV550" s="2">
        <v>25689136</v>
      </c>
      <c r="BW550" s="2">
        <v>3010543</v>
      </c>
      <c r="BX550" s="2">
        <v>5818232</v>
      </c>
      <c r="BY550" s="2">
        <v>8828775</v>
      </c>
      <c r="BZ550" s="2">
        <v>0</v>
      </c>
      <c r="CA550" s="2">
        <v>68758931</v>
      </c>
      <c r="CB550" s="2" t="b">
        <v>0</v>
      </c>
      <c r="CC550" s="2">
        <v>0</v>
      </c>
      <c r="CD550" s="2">
        <v>13736.17</v>
      </c>
      <c r="CE550" s="2">
        <v>12629.85</v>
      </c>
      <c r="CF550" s="2">
        <v>13003.64</v>
      </c>
      <c r="CG550" s="2">
        <v>15462.13</v>
      </c>
      <c r="CH550" s="4">
        <v>45327.530439814815</v>
      </c>
      <c r="CI550" s="4">
        <v>73415</v>
      </c>
    </row>
    <row r="551" spans="1:87" x14ac:dyDescent="0.35">
      <c r="A551" s="5">
        <v>624</v>
      </c>
      <c r="B551" s="3" t="s">
        <v>1069</v>
      </c>
      <c r="C551" s="3" t="s">
        <v>1127</v>
      </c>
      <c r="D551" s="2" t="s">
        <v>1128</v>
      </c>
      <c r="E551" s="2">
        <v>9166</v>
      </c>
      <c r="F551" s="2">
        <v>9304</v>
      </c>
      <c r="G551" s="2">
        <v>9580</v>
      </c>
      <c r="H551" s="2">
        <v>11102</v>
      </c>
      <c r="I551" s="2">
        <v>1.0822000000000001</v>
      </c>
      <c r="J551" s="2">
        <v>9919</v>
      </c>
      <c r="K551" s="2">
        <v>10069</v>
      </c>
      <c r="L551" s="2">
        <v>10367</v>
      </c>
      <c r="M551" s="2">
        <v>12015</v>
      </c>
      <c r="N551" s="2">
        <v>1.1040000000000001</v>
      </c>
      <c r="O551" s="2">
        <v>1.026</v>
      </c>
      <c r="P551" s="2">
        <v>10951</v>
      </c>
      <c r="Q551" s="2">
        <v>12327</v>
      </c>
      <c r="R551" s="2">
        <v>6250.05</v>
      </c>
      <c r="S551" s="2">
        <v>4889.62</v>
      </c>
      <c r="T551" s="2">
        <v>3225.17</v>
      </c>
      <c r="U551" s="2">
        <v>7239.18</v>
      </c>
      <c r="V551" s="2">
        <v>21604.02</v>
      </c>
      <c r="W551" s="2">
        <v>6250.05</v>
      </c>
      <c r="X551" s="2">
        <v>4889.62</v>
      </c>
      <c r="Y551" s="2">
        <v>3225.17</v>
      </c>
      <c r="Z551" s="2">
        <v>7239.18</v>
      </c>
      <c r="AA551" s="2">
        <v>21604.02</v>
      </c>
      <c r="AB551" s="2">
        <v>68444298</v>
      </c>
      <c r="AC551" s="2">
        <v>49233584</v>
      </c>
      <c r="AD551" s="2">
        <v>33435337</v>
      </c>
      <c r="AE551" s="2">
        <v>89237372</v>
      </c>
      <c r="AF551" s="2">
        <v>240350591</v>
      </c>
      <c r="AG551" s="2">
        <v>0.67720000000000002</v>
      </c>
      <c r="AH551" s="2">
        <v>0.2</v>
      </c>
      <c r="AI551" s="2">
        <v>9270096</v>
      </c>
      <c r="AJ551" s="2">
        <v>6668197</v>
      </c>
      <c r="AK551" s="2">
        <v>4528482</v>
      </c>
      <c r="AL551" s="2">
        <v>12086310</v>
      </c>
      <c r="AM551" s="2">
        <v>32553085</v>
      </c>
      <c r="AN551" s="2">
        <v>0.67720000000000002</v>
      </c>
      <c r="AO551" s="2">
        <v>0.12720000000000001</v>
      </c>
      <c r="AP551" s="2">
        <v>0.65</v>
      </c>
      <c r="AQ551" s="2">
        <v>5658975</v>
      </c>
      <c r="AR551" s="2">
        <v>4070633</v>
      </c>
      <c r="AS551" s="2">
        <v>2764434</v>
      </c>
      <c r="AT551" s="2">
        <v>7378146</v>
      </c>
      <c r="AU551" s="2">
        <v>19872188</v>
      </c>
      <c r="AV551" s="2">
        <v>292775864</v>
      </c>
      <c r="AW551" s="2">
        <v>0</v>
      </c>
      <c r="AX551" s="2">
        <v>0</v>
      </c>
      <c r="AY551" s="2">
        <v>1934918</v>
      </c>
      <c r="AZ551" s="2">
        <v>2093968</v>
      </c>
      <c r="BA551" s="2">
        <v>0</v>
      </c>
      <c r="BB551" s="2">
        <v>0</v>
      </c>
      <c r="BC551" s="2">
        <v>0</v>
      </c>
      <c r="BD551" s="2">
        <v>2813</v>
      </c>
      <c r="BE551" s="2">
        <v>3044</v>
      </c>
      <c r="BF551" s="2">
        <v>500.04</v>
      </c>
      <c r="BG551" s="2">
        <v>1522122</v>
      </c>
      <c r="BH551" s="2">
        <v>3616090</v>
      </c>
      <c r="BI551" s="2">
        <v>296391954</v>
      </c>
      <c r="BJ551" s="2">
        <v>0</v>
      </c>
      <c r="BK551" s="2">
        <v>296391954</v>
      </c>
      <c r="BL551" s="2">
        <v>16569086</v>
      </c>
      <c r="BM551" s="2">
        <v>279822868</v>
      </c>
      <c r="BN551" s="2">
        <v>73969269</v>
      </c>
      <c r="BO551" s="2">
        <v>205853599</v>
      </c>
      <c r="BP551" s="2">
        <v>5250.49</v>
      </c>
      <c r="BQ551" s="2">
        <v>21604.02</v>
      </c>
      <c r="BR551" s="2">
        <v>113431691</v>
      </c>
      <c r="BS551" s="2">
        <v>0</v>
      </c>
      <c r="BT551" s="2">
        <v>0</v>
      </c>
      <c r="BU551" s="2">
        <v>16569086</v>
      </c>
      <c r="BV551" s="2">
        <v>73969269</v>
      </c>
      <c r="BW551" s="2">
        <v>22893336</v>
      </c>
      <c r="BX551" s="2">
        <v>15547747</v>
      </c>
      <c r="BY551" s="2">
        <v>38441083</v>
      </c>
      <c r="BZ551" s="2">
        <v>0</v>
      </c>
      <c r="CA551" s="2">
        <v>205853599</v>
      </c>
      <c r="CB551" s="2" t="b">
        <v>0</v>
      </c>
      <c r="CC551" s="2">
        <v>0</v>
      </c>
      <c r="CD551" s="2">
        <v>13339.63</v>
      </c>
      <c r="CE551" s="2">
        <v>12265.25</v>
      </c>
      <c r="CF551" s="2">
        <v>12628.25</v>
      </c>
      <c r="CG551" s="2">
        <v>15015.77</v>
      </c>
      <c r="CH551" s="4">
        <v>45327.530104166668</v>
      </c>
      <c r="CI551" s="4">
        <v>73415</v>
      </c>
    </row>
    <row r="552" spans="1:87" x14ac:dyDescent="0.35">
      <c r="A552" s="5">
        <v>625</v>
      </c>
      <c r="B552" s="3" t="s">
        <v>1069</v>
      </c>
      <c r="C552" s="3" t="s">
        <v>1129</v>
      </c>
      <c r="D552" s="2" t="s">
        <v>1130</v>
      </c>
      <c r="E552" s="2">
        <v>9166</v>
      </c>
      <c r="F552" s="2">
        <v>9304</v>
      </c>
      <c r="G552" s="2">
        <v>9580</v>
      </c>
      <c r="H552" s="2">
        <v>11102</v>
      </c>
      <c r="I552" s="2">
        <v>1.0822000000000001</v>
      </c>
      <c r="J552" s="2">
        <v>9919</v>
      </c>
      <c r="K552" s="2">
        <v>10069</v>
      </c>
      <c r="L552" s="2">
        <v>10367</v>
      </c>
      <c r="M552" s="2">
        <v>12015</v>
      </c>
      <c r="N552" s="2">
        <v>1.1040000000000001</v>
      </c>
      <c r="O552" s="2">
        <v>1.026</v>
      </c>
      <c r="P552" s="2">
        <v>10951</v>
      </c>
      <c r="Q552" s="2">
        <v>12327</v>
      </c>
      <c r="R552" s="2">
        <v>340.82</v>
      </c>
      <c r="S552" s="2">
        <v>242.94</v>
      </c>
      <c r="T552" s="2">
        <v>156.82</v>
      </c>
      <c r="U552" s="2">
        <v>12.09</v>
      </c>
      <c r="V552" s="2">
        <v>752.67</v>
      </c>
      <c r="W552" s="2">
        <v>340.82</v>
      </c>
      <c r="X552" s="2">
        <v>242.94</v>
      </c>
      <c r="Y552" s="2">
        <v>156.82</v>
      </c>
      <c r="Z552" s="2">
        <v>290.10000000000002</v>
      </c>
      <c r="AA552" s="2">
        <v>1030.68</v>
      </c>
      <c r="AB552" s="2">
        <v>3732320</v>
      </c>
      <c r="AC552" s="2">
        <v>2446163</v>
      </c>
      <c r="AD552" s="2">
        <v>1625753</v>
      </c>
      <c r="AE552" s="2">
        <v>149033</v>
      </c>
      <c r="AF552" s="2">
        <v>7953269</v>
      </c>
      <c r="AG552" s="2">
        <v>0.9</v>
      </c>
      <c r="AH552" s="2">
        <v>0.2</v>
      </c>
      <c r="AI552" s="2">
        <v>671818</v>
      </c>
      <c r="AJ552" s="2">
        <v>440309</v>
      </c>
      <c r="AK552" s="2">
        <v>292636</v>
      </c>
      <c r="AL552" s="2">
        <v>643691</v>
      </c>
      <c r="AM552" s="2">
        <v>2048454</v>
      </c>
      <c r="AN552" s="2">
        <v>0.9</v>
      </c>
      <c r="AO552" s="2">
        <v>0.35</v>
      </c>
      <c r="AP552" s="2">
        <v>0.65</v>
      </c>
      <c r="AQ552" s="2">
        <v>849103</v>
      </c>
      <c r="AR552" s="2">
        <v>556502</v>
      </c>
      <c r="AS552" s="2">
        <v>369859</v>
      </c>
      <c r="AT552" s="2">
        <v>813554</v>
      </c>
      <c r="AU552" s="2">
        <v>2589018</v>
      </c>
      <c r="AV552" s="2">
        <v>12590741</v>
      </c>
      <c r="AW552" s="2">
        <v>3625709</v>
      </c>
      <c r="AX552" s="2">
        <v>77071</v>
      </c>
      <c r="AY552" s="2">
        <v>275096</v>
      </c>
      <c r="AZ552" s="2">
        <v>297709</v>
      </c>
      <c r="BA552" s="2">
        <v>0</v>
      </c>
      <c r="BB552" s="2">
        <v>0</v>
      </c>
      <c r="BC552" s="2">
        <v>0</v>
      </c>
      <c r="BD552" s="2">
        <v>2813</v>
      </c>
      <c r="BE552" s="2">
        <v>3044</v>
      </c>
      <c r="BF552" s="2">
        <v>26.14</v>
      </c>
      <c r="BG552" s="2">
        <v>79570</v>
      </c>
      <c r="BH552" s="2">
        <v>4080059</v>
      </c>
      <c r="BI552" s="2">
        <v>16670800</v>
      </c>
      <c r="BJ552" s="2">
        <v>0</v>
      </c>
      <c r="BK552" s="2">
        <v>16670800</v>
      </c>
      <c r="BL552" s="2">
        <v>297606</v>
      </c>
      <c r="BM552" s="2">
        <v>16373194</v>
      </c>
      <c r="BN552" s="2">
        <v>3760759</v>
      </c>
      <c r="BO552" s="2">
        <v>12612435</v>
      </c>
      <c r="BP552" s="2">
        <v>3978.01</v>
      </c>
      <c r="BQ552" s="2">
        <v>1030.68</v>
      </c>
      <c r="BR552" s="2">
        <v>4100055</v>
      </c>
      <c r="BS552" s="2">
        <v>1465334</v>
      </c>
      <c r="BT552" s="2">
        <v>0</v>
      </c>
      <c r="BU552" s="2">
        <v>297606</v>
      </c>
      <c r="BV552" s="2">
        <v>3760759</v>
      </c>
      <c r="BW552" s="2">
        <v>1507024</v>
      </c>
      <c r="BX552" s="2">
        <v>1434631</v>
      </c>
      <c r="BY552" s="2">
        <v>2941655</v>
      </c>
      <c r="BZ552" s="2">
        <v>0</v>
      </c>
      <c r="CA552" s="2">
        <v>12612435</v>
      </c>
      <c r="CB552" s="2" t="b">
        <v>0</v>
      </c>
      <c r="CC552" s="2">
        <v>0</v>
      </c>
      <c r="CD552" s="2">
        <v>15413.53</v>
      </c>
      <c r="CE552" s="2">
        <v>14172.12</v>
      </c>
      <c r="CF552" s="2">
        <v>14591.55</v>
      </c>
      <c r="CG552" s="2">
        <v>17350.25</v>
      </c>
      <c r="CH552" s="4">
        <v>45327.53019675926</v>
      </c>
      <c r="CI552" s="4">
        <v>73415</v>
      </c>
    </row>
    <row r="553" spans="1:87" x14ac:dyDescent="0.35">
      <c r="A553" s="5">
        <v>626</v>
      </c>
      <c r="B553" s="3" t="s">
        <v>1069</v>
      </c>
      <c r="C553" s="3" t="s">
        <v>1131</v>
      </c>
      <c r="D553" s="2" t="s">
        <v>1132</v>
      </c>
      <c r="E553" s="2">
        <v>9166</v>
      </c>
      <c r="F553" s="2">
        <v>9304</v>
      </c>
      <c r="G553" s="2">
        <v>9580</v>
      </c>
      <c r="H553" s="2">
        <v>11102</v>
      </c>
      <c r="I553" s="2">
        <v>1.0822000000000001</v>
      </c>
      <c r="J553" s="2">
        <v>9919</v>
      </c>
      <c r="K553" s="2">
        <v>10069</v>
      </c>
      <c r="L553" s="2">
        <v>10367</v>
      </c>
      <c r="M553" s="2">
        <v>12015</v>
      </c>
      <c r="N553" s="2">
        <v>1.1040000000000001</v>
      </c>
      <c r="O553" s="2">
        <v>1.026</v>
      </c>
      <c r="P553" s="2">
        <v>10951</v>
      </c>
      <c r="Q553" s="2">
        <v>12327</v>
      </c>
      <c r="R553" s="2">
        <v>2877.42</v>
      </c>
      <c r="S553" s="2">
        <v>2250.9299999999998</v>
      </c>
      <c r="T553" s="2">
        <v>1497.06</v>
      </c>
      <c r="U553" s="2">
        <v>3174.78</v>
      </c>
      <c r="V553" s="2">
        <v>9800.19</v>
      </c>
      <c r="W553" s="2">
        <v>2877.42</v>
      </c>
      <c r="X553" s="2">
        <v>2250.9299999999998</v>
      </c>
      <c r="Y553" s="2">
        <v>1497.06</v>
      </c>
      <c r="Z553" s="2">
        <v>3174.78</v>
      </c>
      <c r="AA553" s="2">
        <v>9800.19</v>
      </c>
      <c r="AB553" s="2">
        <v>31510626</v>
      </c>
      <c r="AC553" s="2">
        <v>22664614</v>
      </c>
      <c r="AD553" s="2">
        <v>15520021</v>
      </c>
      <c r="AE553" s="2">
        <v>39135513</v>
      </c>
      <c r="AF553" s="2">
        <v>108830774</v>
      </c>
      <c r="AG553" s="2">
        <v>0.68530000000000002</v>
      </c>
      <c r="AH553" s="2">
        <v>0.2</v>
      </c>
      <c r="AI553" s="2">
        <v>4318846</v>
      </c>
      <c r="AJ553" s="2">
        <v>3106412</v>
      </c>
      <c r="AK553" s="2">
        <v>2127174</v>
      </c>
      <c r="AL553" s="2">
        <v>5363913</v>
      </c>
      <c r="AM553" s="2">
        <v>14916345</v>
      </c>
      <c r="AN553" s="2">
        <v>0.68530000000000002</v>
      </c>
      <c r="AO553" s="2">
        <v>0.1353</v>
      </c>
      <c r="AP553" s="2">
        <v>0.65</v>
      </c>
      <c r="AQ553" s="2">
        <v>2771202</v>
      </c>
      <c r="AR553" s="2">
        <v>1993239</v>
      </c>
      <c r="AS553" s="2">
        <v>1364908</v>
      </c>
      <c r="AT553" s="2">
        <v>3441773</v>
      </c>
      <c r="AU553" s="2">
        <v>9571122</v>
      </c>
      <c r="AV553" s="2">
        <v>133318241</v>
      </c>
      <c r="AW553" s="2">
        <v>0</v>
      </c>
      <c r="AX553" s="2">
        <v>86447</v>
      </c>
      <c r="AY553" s="2">
        <v>328001</v>
      </c>
      <c r="AZ553" s="2">
        <v>354963</v>
      </c>
      <c r="BA553" s="2">
        <v>0</v>
      </c>
      <c r="BB553" s="2">
        <v>0</v>
      </c>
      <c r="BC553" s="2">
        <v>0</v>
      </c>
      <c r="BD553" s="2">
        <v>2813</v>
      </c>
      <c r="BE553" s="2">
        <v>3044</v>
      </c>
      <c r="BF553" s="2">
        <v>213.05</v>
      </c>
      <c r="BG553" s="2">
        <v>648524</v>
      </c>
      <c r="BH553" s="2">
        <v>1089934</v>
      </c>
      <c r="BI553" s="2">
        <v>134408175</v>
      </c>
      <c r="BJ553" s="2">
        <v>0</v>
      </c>
      <c r="BK553" s="2">
        <v>134408175</v>
      </c>
      <c r="BL553" s="2">
        <v>31754344</v>
      </c>
      <c r="BM553" s="2">
        <v>102653831</v>
      </c>
      <c r="BN553" s="2">
        <v>33829780</v>
      </c>
      <c r="BO553" s="2">
        <v>68824051</v>
      </c>
      <c r="BP553" s="2">
        <v>5293.56</v>
      </c>
      <c r="BQ553" s="2">
        <v>9800.19</v>
      </c>
      <c r="BR553" s="2">
        <v>51877894</v>
      </c>
      <c r="BS553" s="2">
        <v>0</v>
      </c>
      <c r="BT553" s="2">
        <v>0</v>
      </c>
      <c r="BU553" s="2">
        <v>31754344</v>
      </c>
      <c r="BV553" s="2">
        <v>33829780</v>
      </c>
      <c r="BW553" s="2">
        <v>0</v>
      </c>
      <c r="BX553" s="2">
        <v>8276800</v>
      </c>
      <c r="BY553" s="2">
        <v>8276800</v>
      </c>
      <c r="BZ553" s="2">
        <v>0</v>
      </c>
      <c r="CA553" s="2">
        <v>68824051</v>
      </c>
      <c r="CB553" s="2" t="b">
        <v>0</v>
      </c>
      <c r="CC553" s="2">
        <v>0</v>
      </c>
      <c r="CD553" s="2">
        <v>13415.03</v>
      </c>
      <c r="CE553" s="2">
        <v>12334.58</v>
      </c>
      <c r="CF553" s="2">
        <v>12699.63</v>
      </c>
      <c r="CG553" s="2">
        <v>15100.64</v>
      </c>
      <c r="CH553" s="4">
        <v>45327.530497685184</v>
      </c>
      <c r="CI553" s="4">
        <v>73415</v>
      </c>
    </row>
    <row r="554" spans="1:87" x14ac:dyDescent="0.35">
      <c r="A554" s="5">
        <v>627</v>
      </c>
      <c r="B554" s="3" t="s">
        <v>1069</v>
      </c>
      <c r="C554" s="3" t="s">
        <v>1133</v>
      </c>
      <c r="D554" s="2" t="s">
        <v>1134</v>
      </c>
      <c r="E554" s="2">
        <v>9166</v>
      </c>
      <c r="F554" s="2">
        <v>9304</v>
      </c>
      <c r="G554" s="2">
        <v>9580</v>
      </c>
      <c r="H554" s="2">
        <v>11102</v>
      </c>
      <c r="I554" s="2">
        <v>1.0822000000000001</v>
      </c>
      <c r="J554" s="2">
        <v>9919</v>
      </c>
      <c r="K554" s="2">
        <v>10069</v>
      </c>
      <c r="L554" s="2">
        <v>10367</v>
      </c>
      <c r="M554" s="2">
        <v>12015</v>
      </c>
      <c r="N554" s="2">
        <v>1.1040000000000001</v>
      </c>
      <c r="O554" s="2">
        <v>1.026</v>
      </c>
      <c r="P554" s="2">
        <v>10951</v>
      </c>
      <c r="Q554" s="2">
        <v>12327</v>
      </c>
      <c r="R554" s="2">
        <v>3917.04</v>
      </c>
      <c r="S554" s="2">
        <v>2952.02</v>
      </c>
      <c r="T554" s="2">
        <v>2024.61</v>
      </c>
      <c r="U554" s="2">
        <v>3816.41</v>
      </c>
      <c r="V554" s="2">
        <v>12710.08</v>
      </c>
      <c r="W554" s="2">
        <v>3917.04</v>
      </c>
      <c r="X554" s="2">
        <v>2952.02</v>
      </c>
      <c r="Y554" s="2">
        <v>2024.61</v>
      </c>
      <c r="Z554" s="2">
        <v>3816.41</v>
      </c>
      <c r="AA554" s="2">
        <v>12710.08</v>
      </c>
      <c r="AB554" s="2">
        <v>42895505</v>
      </c>
      <c r="AC554" s="2">
        <v>29723889</v>
      </c>
      <c r="AD554" s="2">
        <v>20989132</v>
      </c>
      <c r="AE554" s="2">
        <v>47044886</v>
      </c>
      <c r="AF554" s="2">
        <v>140653412</v>
      </c>
      <c r="AG554" s="2">
        <v>0.75309999999999999</v>
      </c>
      <c r="AH554" s="2">
        <v>0.2</v>
      </c>
      <c r="AI554" s="2">
        <v>6460921</v>
      </c>
      <c r="AJ554" s="2">
        <v>4477012</v>
      </c>
      <c r="AK554" s="2">
        <v>3161383</v>
      </c>
      <c r="AL554" s="2">
        <v>7085901</v>
      </c>
      <c r="AM554" s="2">
        <v>21185217</v>
      </c>
      <c r="AN554" s="2">
        <v>0.75309999999999999</v>
      </c>
      <c r="AO554" s="2">
        <v>0.2031</v>
      </c>
      <c r="AP554" s="2">
        <v>0.65</v>
      </c>
      <c r="AQ554" s="2">
        <v>5662850</v>
      </c>
      <c r="AR554" s="2">
        <v>3923999</v>
      </c>
      <c r="AS554" s="2">
        <v>2770880</v>
      </c>
      <c r="AT554" s="2">
        <v>6210631</v>
      </c>
      <c r="AU554" s="2">
        <v>18568360</v>
      </c>
      <c r="AV554" s="2">
        <v>180406989</v>
      </c>
      <c r="AW554" s="2">
        <v>0</v>
      </c>
      <c r="AX554" s="2">
        <v>0</v>
      </c>
      <c r="AY554" s="2">
        <v>1407933</v>
      </c>
      <c r="AZ554" s="2">
        <v>1523665</v>
      </c>
      <c r="BA554" s="2">
        <v>0</v>
      </c>
      <c r="BB554" s="2">
        <v>0</v>
      </c>
      <c r="BC554" s="2">
        <v>0</v>
      </c>
      <c r="BD554" s="2">
        <v>2813</v>
      </c>
      <c r="BE554" s="2">
        <v>3044</v>
      </c>
      <c r="BF554" s="2">
        <v>280.45</v>
      </c>
      <c r="BG554" s="2">
        <v>853690</v>
      </c>
      <c r="BH554" s="2">
        <v>2377355</v>
      </c>
      <c r="BI554" s="2">
        <v>182784344</v>
      </c>
      <c r="BJ554" s="2">
        <v>0</v>
      </c>
      <c r="BK554" s="2">
        <v>182784344</v>
      </c>
      <c r="BL554" s="2">
        <v>20598476</v>
      </c>
      <c r="BM554" s="2">
        <v>162185868</v>
      </c>
      <c r="BN554" s="2">
        <v>43689340</v>
      </c>
      <c r="BO554" s="2">
        <v>118496528</v>
      </c>
      <c r="BP554" s="2">
        <v>5271.21</v>
      </c>
      <c r="BQ554" s="2">
        <v>12710.08</v>
      </c>
      <c r="BR554" s="2">
        <v>66997501</v>
      </c>
      <c r="BS554" s="2">
        <v>0</v>
      </c>
      <c r="BT554" s="2">
        <v>0</v>
      </c>
      <c r="BU554" s="2">
        <v>20598476</v>
      </c>
      <c r="BV554" s="2">
        <v>43689340</v>
      </c>
      <c r="BW554" s="2">
        <v>2709685</v>
      </c>
      <c r="BX554" s="2">
        <v>10286602</v>
      </c>
      <c r="BY554" s="2">
        <v>12996287</v>
      </c>
      <c r="BZ554" s="2">
        <v>0</v>
      </c>
      <c r="CA554" s="2">
        <v>118496528</v>
      </c>
      <c r="CB554" s="2" t="b">
        <v>0</v>
      </c>
      <c r="CC554" s="2">
        <v>0</v>
      </c>
      <c r="CD554" s="2">
        <v>14046.14</v>
      </c>
      <c r="CE554" s="2">
        <v>12914.85</v>
      </c>
      <c r="CF554" s="2">
        <v>13297.08</v>
      </c>
      <c r="CG554" s="2">
        <v>15811.04</v>
      </c>
      <c r="CH554" s="4">
        <v>45327.529861111114</v>
      </c>
      <c r="CI554" s="4">
        <v>73415</v>
      </c>
    </row>
    <row r="555" spans="1:87" x14ac:dyDescent="0.35">
      <c r="A555" s="5">
        <v>628</v>
      </c>
      <c r="B555" s="3" t="s">
        <v>1135</v>
      </c>
      <c r="C555" s="3" t="s">
        <v>1136</v>
      </c>
      <c r="D555" s="2" t="s">
        <v>1137</v>
      </c>
      <c r="E555" s="2">
        <v>9166</v>
      </c>
      <c r="F555" s="2">
        <v>9304</v>
      </c>
      <c r="G555" s="2">
        <v>9580</v>
      </c>
      <c r="H555" s="2">
        <v>11102</v>
      </c>
      <c r="I555" s="2">
        <v>1.0822000000000001</v>
      </c>
      <c r="J555" s="2">
        <v>9919</v>
      </c>
      <c r="K555" s="2">
        <v>10069</v>
      </c>
      <c r="L555" s="2">
        <v>10367</v>
      </c>
      <c r="M555" s="2">
        <v>12015</v>
      </c>
      <c r="N555" s="2">
        <v>1.1040000000000001</v>
      </c>
      <c r="O555" s="2">
        <v>1.026</v>
      </c>
      <c r="P555" s="2">
        <v>10951</v>
      </c>
      <c r="Q555" s="2">
        <v>12327</v>
      </c>
      <c r="R555" s="2">
        <v>733.25</v>
      </c>
      <c r="S555" s="2">
        <v>470.35</v>
      </c>
      <c r="T555" s="2">
        <v>266.64999999999998</v>
      </c>
      <c r="U555" s="2">
        <v>0</v>
      </c>
      <c r="V555" s="2">
        <v>1470.25</v>
      </c>
      <c r="W555" s="2">
        <v>733.25</v>
      </c>
      <c r="X555" s="2">
        <v>470.35</v>
      </c>
      <c r="Y555" s="2">
        <v>266.64999999999998</v>
      </c>
      <c r="Z555" s="2">
        <v>0</v>
      </c>
      <c r="AA555" s="2">
        <v>1470.25</v>
      </c>
      <c r="AB555" s="2">
        <v>8029821</v>
      </c>
      <c r="AC555" s="2">
        <v>4735954</v>
      </c>
      <c r="AD555" s="2">
        <v>2764361</v>
      </c>
      <c r="AE555" s="2">
        <v>0</v>
      </c>
      <c r="AF555" s="2">
        <v>15530136</v>
      </c>
      <c r="AG555" s="2">
        <v>0.4083</v>
      </c>
      <c r="AH555" s="2">
        <v>0.2</v>
      </c>
      <c r="AI555" s="2">
        <v>655715</v>
      </c>
      <c r="AJ555" s="2">
        <v>386738</v>
      </c>
      <c r="AK555" s="2">
        <v>225738</v>
      </c>
      <c r="AL555" s="2">
        <v>0</v>
      </c>
      <c r="AM555" s="2">
        <v>1268191</v>
      </c>
      <c r="AN555" s="2">
        <v>0.4083</v>
      </c>
      <c r="AO555" s="2">
        <v>0</v>
      </c>
      <c r="AP555" s="2">
        <v>0.65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16798327</v>
      </c>
      <c r="AW555" s="2">
        <v>0</v>
      </c>
      <c r="AX555" s="2">
        <v>54578</v>
      </c>
      <c r="AY555" s="2">
        <v>405911</v>
      </c>
      <c r="AZ555" s="2">
        <v>439277</v>
      </c>
      <c r="BA555" s="2">
        <v>0</v>
      </c>
      <c r="BB555" s="2">
        <v>0</v>
      </c>
      <c r="BC555" s="2">
        <v>0</v>
      </c>
      <c r="BD555" s="2">
        <v>2813</v>
      </c>
      <c r="BE555" s="2">
        <v>3044</v>
      </c>
      <c r="BF555" s="2">
        <v>67.86</v>
      </c>
      <c r="BG555" s="2">
        <v>206566</v>
      </c>
      <c r="BH555" s="2">
        <v>700421</v>
      </c>
      <c r="BI555" s="2">
        <v>17498748</v>
      </c>
      <c r="BJ555" s="2">
        <v>0</v>
      </c>
      <c r="BK555" s="2">
        <v>17498748</v>
      </c>
      <c r="BL555" s="2">
        <v>6885402</v>
      </c>
      <c r="BM555" s="2">
        <v>10613346</v>
      </c>
      <c r="BN555" s="2">
        <v>3062075</v>
      </c>
      <c r="BO555" s="2">
        <v>7551271</v>
      </c>
      <c r="BP555" s="2">
        <v>5058.9799999999996</v>
      </c>
      <c r="BQ555" s="2">
        <v>1470.25</v>
      </c>
      <c r="BR555" s="2">
        <v>7437965</v>
      </c>
      <c r="BS555" s="2">
        <v>0</v>
      </c>
      <c r="BT555" s="2">
        <v>0</v>
      </c>
      <c r="BU555" s="2">
        <v>6885402</v>
      </c>
      <c r="BV555" s="2">
        <v>3062075</v>
      </c>
      <c r="BW555" s="2">
        <v>0</v>
      </c>
      <c r="BX555" s="2">
        <v>1723150</v>
      </c>
      <c r="BY555" s="2">
        <v>1723150</v>
      </c>
      <c r="BZ555" s="2">
        <v>0</v>
      </c>
      <c r="CA555" s="2">
        <v>7551271</v>
      </c>
      <c r="CB555" s="2" t="b">
        <v>0</v>
      </c>
      <c r="CC555" s="2">
        <v>0</v>
      </c>
      <c r="CD555" s="2">
        <v>11845.26</v>
      </c>
      <c r="CE555" s="2">
        <v>10891.23</v>
      </c>
      <c r="CF555" s="2">
        <v>11213.57</v>
      </c>
      <c r="CG555" s="2">
        <v>13333.62</v>
      </c>
      <c r="CH555" s="4">
        <v>45327.529849537037</v>
      </c>
      <c r="CI555" s="4">
        <v>73415</v>
      </c>
    </row>
    <row r="556" spans="1:87" x14ac:dyDescent="0.35">
      <c r="A556" s="5">
        <v>630</v>
      </c>
      <c r="B556" s="3" t="s">
        <v>1135</v>
      </c>
      <c r="C556" s="3" t="s">
        <v>1138</v>
      </c>
      <c r="D556" s="2" t="s">
        <v>1139</v>
      </c>
      <c r="E556" s="2">
        <v>9166</v>
      </c>
      <c r="F556" s="2">
        <v>9304</v>
      </c>
      <c r="G556" s="2">
        <v>9580</v>
      </c>
      <c r="H556" s="2">
        <v>11102</v>
      </c>
      <c r="I556" s="2">
        <v>1.0822000000000001</v>
      </c>
      <c r="J556" s="2">
        <v>9919</v>
      </c>
      <c r="K556" s="2">
        <v>10069</v>
      </c>
      <c r="L556" s="2">
        <v>10367</v>
      </c>
      <c r="M556" s="2">
        <v>12015</v>
      </c>
      <c r="N556" s="2">
        <v>1.1040000000000001</v>
      </c>
      <c r="O556" s="2">
        <v>1.026</v>
      </c>
      <c r="P556" s="2">
        <v>10951</v>
      </c>
      <c r="Q556" s="2">
        <v>12327</v>
      </c>
      <c r="R556" s="2">
        <v>94.38</v>
      </c>
      <c r="S556" s="2">
        <v>78.28</v>
      </c>
      <c r="T556" s="2">
        <v>52.66</v>
      </c>
      <c r="U556" s="2">
        <v>1</v>
      </c>
      <c r="V556" s="2">
        <v>226.32</v>
      </c>
      <c r="W556" s="2">
        <v>94.38</v>
      </c>
      <c r="X556" s="2">
        <v>78.28</v>
      </c>
      <c r="Y556" s="2">
        <v>52.66</v>
      </c>
      <c r="Z556" s="2">
        <v>115.61</v>
      </c>
      <c r="AA556" s="2">
        <v>340.93</v>
      </c>
      <c r="AB556" s="2">
        <v>1033555</v>
      </c>
      <c r="AC556" s="2">
        <v>788201</v>
      </c>
      <c r="AD556" s="2">
        <v>545926</v>
      </c>
      <c r="AE556" s="2">
        <v>12327</v>
      </c>
      <c r="AF556" s="2">
        <v>2380009</v>
      </c>
      <c r="AG556" s="2">
        <v>0.89129999999999998</v>
      </c>
      <c r="AH556" s="2">
        <v>0.2</v>
      </c>
      <c r="AI556" s="2">
        <v>184242</v>
      </c>
      <c r="AJ556" s="2">
        <v>140505</v>
      </c>
      <c r="AK556" s="2">
        <v>97317</v>
      </c>
      <c r="AL556" s="2">
        <v>254043</v>
      </c>
      <c r="AM556" s="2">
        <v>676107</v>
      </c>
      <c r="AN556" s="2">
        <v>0.89129999999999998</v>
      </c>
      <c r="AO556" s="2">
        <v>0.34129999999999999</v>
      </c>
      <c r="AP556" s="2">
        <v>0.65</v>
      </c>
      <c r="AQ556" s="2">
        <v>229289</v>
      </c>
      <c r="AR556" s="2">
        <v>174859</v>
      </c>
      <c r="AS556" s="2">
        <v>121111</v>
      </c>
      <c r="AT556" s="2">
        <v>316157</v>
      </c>
      <c r="AU556" s="2">
        <v>841416</v>
      </c>
      <c r="AV556" s="2">
        <v>3897532</v>
      </c>
      <c r="AW556" s="2">
        <v>1891055</v>
      </c>
      <c r="AX556" s="2">
        <v>0</v>
      </c>
      <c r="AY556" s="2">
        <v>164598</v>
      </c>
      <c r="AZ556" s="2">
        <v>178128</v>
      </c>
      <c r="BA556" s="2">
        <v>0</v>
      </c>
      <c r="BB556" s="2">
        <v>0</v>
      </c>
      <c r="BC556" s="2">
        <v>0</v>
      </c>
      <c r="BD556" s="2">
        <v>2813</v>
      </c>
      <c r="BE556" s="2">
        <v>3044</v>
      </c>
      <c r="BF556" s="2">
        <v>5.86</v>
      </c>
      <c r="BG556" s="2">
        <v>17838</v>
      </c>
      <c r="BH556" s="2">
        <v>2087021</v>
      </c>
      <c r="BI556" s="2">
        <v>5984553</v>
      </c>
      <c r="BJ556" s="2">
        <v>0</v>
      </c>
      <c r="BK556" s="2">
        <v>5984553</v>
      </c>
      <c r="BL556" s="2">
        <v>411338</v>
      </c>
      <c r="BM556" s="2">
        <v>5573215</v>
      </c>
      <c r="BN556" s="2">
        <v>1661856</v>
      </c>
      <c r="BO556" s="2">
        <v>3911359</v>
      </c>
      <c r="BP556" s="2">
        <v>4304.2</v>
      </c>
      <c r="BQ556" s="2">
        <v>340.93</v>
      </c>
      <c r="BR556" s="2">
        <v>1467431</v>
      </c>
      <c r="BS556" s="2">
        <v>1239756</v>
      </c>
      <c r="BT556" s="2">
        <v>0</v>
      </c>
      <c r="BU556" s="2">
        <v>411338</v>
      </c>
      <c r="BV556" s="2">
        <v>1661856</v>
      </c>
      <c r="BW556" s="2">
        <v>633993</v>
      </c>
      <c r="BX556" s="2">
        <v>875845</v>
      </c>
      <c r="BY556" s="2">
        <v>1509838</v>
      </c>
      <c r="BZ556" s="2">
        <v>0</v>
      </c>
      <c r="CA556" s="2">
        <v>3911359</v>
      </c>
      <c r="CB556" s="2" t="b">
        <v>0</v>
      </c>
      <c r="CC556" s="2">
        <v>0</v>
      </c>
      <c r="CD556" s="2">
        <v>15332.55</v>
      </c>
      <c r="CE556" s="2">
        <v>14097.66</v>
      </c>
      <c r="CF556" s="2">
        <v>14514.89</v>
      </c>
      <c r="CG556" s="2">
        <v>17259.09</v>
      </c>
      <c r="CH556" s="4">
        <v>45327.529907407406</v>
      </c>
      <c r="CI556" s="4">
        <v>73415</v>
      </c>
    </row>
    <row r="557" spans="1:87" x14ac:dyDescent="0.35">
      <c r="A557" s="5">
        <v>631</v>
      </c>
      <c r="B557" s="3" t="s">
        <v>1135</v>
      </c>
      <c r="C557" s="3" t="s">
        <v>1140</v>
      </c>
      <c r="D557" s="2" t="s">
        <v>1141</v>
      </c>
      <c r="E557" s="2">
        <v>9166</v>
      </c>
      <c r="F557" s="2">
        <v>9304</v>
      </c>
      <c r="G557" s="2">
        <v>9580</v>
      </c>
      <c r="H557" s="2">
        <v>11102</v>
      </c>
      <c r="I557" s="2">
        <v>1.0822000000000001</v>
      </c>
      <c r="J557" s="2">
        <v>9919</v>
      </c>
      <c r="K557" s="2">
        <v>10069</v>
      </c>
      <c r="L557" s="2">
        <v>10367</v>
      </c>
      <c r="M557" s="2">
        <v>12015</v>
      </c>
      <c r="N557" s="2">
        <v>1.1040000000000001</v>
      </c>
      <c r="O557" s="2">
        <v>1.026</v>
      </c>
      <c r="P557" s="2">
        <v>10951</v>
      </c>
      <c r="Q557" s="2">
        <v>12327</v>
      </c>
      <c r="R557" s="2">
        <v>6428.96</v>
      </c>
      <c r="S557" s="2">
        <v>4805.88</v>
      </c>
      <c r="T557" s="2">
        <v>3374.89</v>
      </c>
      <c r="U557" s="2">
        <v>0</v>
      </c>
      <c r="V557" s="2">
        <v>14609.73</v>
      </c>
      <c r="W557" s="2">
        <v>6428.96</v>
      </c>
      <c r="X557" s="2">
        <v>4805.88</v>
      </c>
      <c r="Y557" s="2">
        <v>3374.89</v>
      </c>
      <c r="Z557" s="2">
        <v>0</v>
      </c>
      <c r="AA557" s="2">
        <v>14609.73</v>
      </c>
      <c r="AB557" s="2">
        <v>70403541</v>
      </c>
      <c r="AC557" s="2">
        <v>48390406</v>
      </c>
      <c r="AD557" s="2">
        <v>34987485</v>
      </c>
      <c r="AE557" s="2">
        <v>0</v>
      </c>
      <c r="AF557" s="2">
        <v>153781432</v>
      </c>
      <c r="AG557" s="2">
        <v>0.75670000000000004</v>
      </c>
      <c r="AH557" s="2">
        <v>0.2</v>
      </c>
      <c r="AI557" s="2">
        <v>10654872</v>
      </c>
      <c r="AJ557" s="2">
        <v>7323404</v>
      </c>
      <c r="AK557" s="2">
        <v>5295006</v>
      </c>
      <c r="AL557" s="2">
        <v>0</v>
      </c>
      <c r="AM557" s="2">
        <v>23273282</v>
      </c>
      <c r="AN557" s="2">
        <v>0.75670000000000004</v>
      </c>
      <c r="AO557" s="2">
        <v>0.20669999999999999</v>
      </c>
      <c r="AP557" s="2">
        <v>0.65</v>
      </c>
      <c r="AQ557" s="2">
        <v>9459068</v>
      </c>
      <c r="AR557" s="2">
        <v>6501493</v>
      </c>
      <c r="AS557" s="2">
        <v>4700743</v>
      </c>
      <c r="AT557" s="2">
        <v>0</v>
      </c>
      <c r="AU557" s="2">
        <v>20661304</v>
      </c>
      <c r="AV557" s="2">
        <v>197716018</v>
      </c>
      <c r="AW557" s="2">
        <v>0</v>
      </c>
      <c r="AX557" s="2">
        <v>1264633</v>
      </c>
      <c r="AY557" s="2">
        <v>946780</v>
      </c>
      <c r="AZ557" s="2">
        <v>1024605</v>
      </c>
      <c r="BA557" s="2">
        <v>0</v>
      </c>
      <c r="BB557" s="2">
        <v>0</v>
      </c>
      <c r="BC557" s="2">
        <v>0</v>
      </c>
      <c r="BD557" s="2">
        <v>2813</v>
      </c>
      <c r="BE557" s="2">
        <v>3044</v>
      </c>
      <c r="BF557" s="2">
        <v>552.69000000000005</v>
      </c>
      <c r="BG557" s="2">
        <v>1682388</v>
      </c>
      <c r="BH557" s="2">
        <v>3971626</v>
      </c>
      <c r="BI557" s="2">
        <v>201687644</v>
      </c>
      <c r="BJ557" s="2">
        <v>0</v>
      </c>
      <c r="BK557" s="2">
        <v>201687644</v>
      </c>
      <c r="BL557" s="2">
        <v>41381849</v>
      </c>
      <c r="BM557" s="2">
        <v>160305795</v>
      </c>
      <c r="BN557" s="2">
        <v>48326047</v>
      </c>
      <c r="BO557" s="2">
        <v>111979748</v>
      </c>
      <c r="BP557" s="2">
        <v>5072.5200000000004</v>
      </c>
      <c r="BQ557" s="2">
        <v>14609.73</v>
      </c>
      <c r="BR557" s="2">
        <v>74108148</v>
      </c>
      <c r="BS557" s="2">
        <v>0</v>
      </c>
      <c r="BT557" s="2">
        <v>0</v>
      </c>
      <c r="BU557" s="2">
        <v>41381849</v>
      </c>
      <c r="BV557" s="2">
        <v>48326047</v>
      </c>
      <c r="BW557" s="2">
        <v>0</v>
      </c>
      <c r="BX557" s="2">
        <v>16424702</v>
      </c>
      <c r="BY557" s="2">
        <v>16424702</v>
      </c>
      <c r="BZ557" s="2">
        <v>0</v>
      </c>
      <c r="CA557" s="2">
        <v>111979748</v>
      </c>
      <c r="CB557" s="2" t="b">
        <v>0</v>
      </c>
      <c r="CC557" s="2">
        <v>0</v>
      </c>
      <c r="CD557" s="2">
        <v>14079.65</v>
      </c>
      <c r="CE557" s="2">
        <v>12945.66</v>
      </c>
      <c r="CF557" s="2">
        <v>13328.8</v>
      </c>
      <c r="CG557" s="2">
        <v>15848.76</v>
      </c>
      <c r="CH557" s="4">
        <v>45327.529930555553</v>
      </c>
      <c r="CI557" s="4">
        <v>73415</v>
      </c>
    </row>
    <row r="558" spans="1:87" x14ac:dyDescent="0.35">
      <c r="A558" s="5">
        <v>632</v>
      </c>
      <c r="B558" s="3" t="s">
        <v>1135</v>
      </c>
      <c r="C558" s="3" t="s">
        <v>1142</v>
      </c>
      <c r="D558" s="2" t="s">
        <v>1143</v>
      </c>
      <c r="E558" s="2">
        <v>9166</v>
      </c>
      <c r="F558" s="2">
        <v>9304</v>
      </c>
      <c r="G558" s="2">
        <v>9580</v>
      </c>
      <c r="H558" s="2">
        <v>11102</v>
      </c>
      <c r="I558" s="2">
        <v>1.0822000000000001</v>
      </c>
      <c r="J558" s="2">
        <v>9919</v>
      </c>
      <c r="K558" s="2">
        <v>10069</v>
      </c>
      <c r="L558" s="2">
        <v>10367</v>
      </c>
      <c r="M558" s="2">
        <v>12015</v>
      </c>
      <c r="N558" s="2">
        <v>1.1040000000000001</v>
      </c>
      <c r="O558" s="2">
        <v>1.026</v>
      </c>
      <c r="P558" s="2">
        <v>10951</v>
      </c>
      <c r="Q558" s="2">
        <v>12327</v>
      </c>
      <c r="R558" s="2">
        <v>357.37</v>
      </c>
      <c r="S558" s="2">
        <v>258.36</v>
      </c>
      <c r="T558" s="2">
        <v>0</v>
      </c>
      <c r="U558" s="2">
        <v>0</v>
      </c>
      <c r="V558" s="2">
        <v>615.73</v>
      </c>
      <c r="W558" s="2">
        <v>357.37</v>
      </c>
      <c r="X558" s="2">
        <v>258.36</v>
      </c>
      <c r="Y558" s="2">
        <v>0</v>
      </c>
      <c r="Z558" s="2">
        <v>0</v>
      </c>
      <c r="AA558" s="2">
        <v>615.73</v>
      </c>
      <c r="AB558" s="2">
        <v>3913559</v>
      </c>
      <c r="AC558" s="2">
        <v>2601427</v>
      </c>
      <c r="AD558" s="2">
        <v>0</v>
      </c>
      <c r="AE558" s="2">
        <v>0</v>
      </c>
      <c r="AF558" s="2">
        <v>6514986</v>
      </c>
      <c r="AG558" s="2">
        <v>0.15559999999999999</v>
      </c>
      <c r="AH558" s="2">
        <v>0.2</v>
      </c>
      <c r="AI558" s="2">
        <v>121790</v>
      </c>
      <c r="AJ558" s="2">
        <v>80956</v>
      </c>
      <c r="AK558" s="2">
        <v>0</v>
      </c>
      <c r="AL558" s="2">
        <v>0</v>
      </c>
      <c r="AM558" s="2">
        <v>202746</v>
      </c>
      <c r="AN558" s="2">
        <v>0.15559999999999999</v>
      </c>
      <c r="AO558" s="2">
        <v>0</v>
      </c>
      <c r="AP558" s="2">
        <v>0.65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6717732</v>
      </c>
      <c r="AW558" s="2">
        <v>0</v>
      </c>
      <c r="AX558" s="2">
        <v>66199</v>
      </c>
      <c r="AY558" s="2">
        <v>34592</v>
      </c>
      <c r="AZ558" s="2">
        <v>37435</v>
      </c>
      <c r="BA558" s="2">
        <v>0</v>
      </c>
      <c r="BB558" s="2">
        <v>0</v>
      </c>
      <c r="BC558" s="2">
        <v>0</v>
      </c>
      <c r="BD558" s="2">
        <v>2813</v>
      </c>
      <c r="BE558" s="2">
        <v>3044</v>
      </c>
      <c r="BF558" s="2">
        <v>0</v>
      </c>
      <c r="BG558" s="2">
        <v>0</v>
      </c>
      <c r="BH558" s="2">
        <v>103634</v>
      </c>
      <c r="BI558" s="2">
        <v>6821366</v>
      </c>
      <c r="BJ558" s="2">
        <v>0</v>
      </c>
      <c r="BK558" s="2">
        <v>6821366</v>
      </c>
      <c r="BL558" s="2">
        <v>11204184</v>
      </c>
      <c r="BM558" s="2">
        <v>0</v>
      </c>
      <c r="BN558" s="2">
        <v>123146</v>
      </c>
      <c r="BO558" s="2">
        <v>0</v>
      </c>
      <c r="BP558" s="2">
        <v>5041.72</v>
      </c>
      <c r="BQ558" s="2">
        <v>615.73</v>
      </c>
      <c r="BR558" s="2">
        <v>3104338</v>
      </c>
      <c r="BS558" s="2">
        <v>0</v>
      </c>
      <c r="BT558" s="2">
        <v>0</v>
      </c>
      <c r="BU558" s="2">
        <v>11204184</v>
      </c>
      <c r="BV558" s="2">
        <v>123146</v>
      </c>
      <c r="BW558" s="2">
        <v>0</v>
      </c>
      <c r="BX558" s="2">
        <v>386643</v>
      </c>
      <c r="BY558" s="2">
        <v>386643</v>
      </c>
      <c r="BZ558" s="2">
        <v>386643</v>
      </c>
      <c r="CA558" s="2">
        <v>386643</v>
      </c>
      <c r="CB558" s="2" t="b">
        <v>1</v>
      </c>
      <c r="CC558" s="2">
        <v>4382818</v>
      </c>
      <c r="CD558" s="2">
        <v>11291.8</v>
      </c>
      <c r="CE558" s="2">
        <v>10382.35</v>
      </c>
      <c r="CF558" s="2">
        <v>10689.62</v>
      </c>
      <c r="CG558" s="2">
        <v>12710.62</v>
      </c>
      <c r="CH558" s="4">
        <v>45327.529942129629</v>
      </c>
      <c r="CI558" s="4">
        <v>73415</v>
      </c>
    </row>
    <row r="559" spans="1:87" x14ac:dyDescent="0.35">
      <c r="A559" s="5">
        <v>633</v>
      </c>
      <c r="B559" s="3" t="s">
        <v>1135</v>
      </c>
      <c r="C559" s="3" t="s">
        <v>1144</v>
      </c>
      <c r="D559" s="2" t="s">
        <v>1145</v>
      </c>
      <c r="E559" s="2">
        <v>9166</v>
      </c>
      <c r="F559" s="2">
        <v>9304</v>
      </c>
      <c r="G559" s="2">
        <v>9580</v>
      </c>
      <c r="H559" s="2">
        <v>11102</v>
      </c>
      <c r="I559" s="2">
        <v>1.0822000000000001</v>
      </c>
      <c r="J559" s="2">
        <v>9919</v>
      </c>
      <c r="K559" s="2">
        <v>10069</v>
      </c>
      <c r="L559" s="2">
        <v>10367</v>
      </c>
      <c r="M559" s="2">
        <v>12015</v>
      </c>
      <c r="N559" s="2">
        <v>1.1040000000000001</v>
      </c>
      <c r="O559" s="2">
        <v>1.026</v>
      </c>
      <c r="P559" s="2">
        <v>10951</v>
      </c>
      <c r="Q559" s="2">
        <v>12327</v>
      </c>
      <c r="R559" s="2">
        <v>12169.15</v>
      </c>
      <c r="S559" s="2">
        <v>9430.7999999999993</v>
      </c>
      <c r="T559" s="2">
        <v>0</v>
      </c>
      <c r="U559" s="2">
        <v>0</v>
      </c>
      <c r="V559" s="2">
        <v>21599.95</v>
      </c>
      <c r="W559" s="2">
        <v>12169.15</v>
      </c>
      <c r="X559" s="2">
        <v>9430.7999999999993</v>
      </c>
      <c r="Y559" s="2">
        <v>0</v>
      </c>
      <c r="Z559" s="2">
        <v>0</v>
      </c>
      <c r="AA559" s="2">
        <v>21599.95</v>
      </c>
      <c r="AB559" s="2">
        <v>133264362</v>
      </c>
      <c r="AC559" s="2">
        <v>94958725</v>
      </c>
      <c r="AD559" s="2">
        <v>0</v>
      </c>
      <c r="AE559" s="2">
        <v>0</v>
      </c>
      <c r="AF559" s="2">
        <v>228223087</v>
      </c>
      <c r="AG559" s="2">
        <v>0.57899999999999996</v>
      </c>
      <c r="AH559" s="2">
        <v>0.2</v>
      </c>
      <c r="AI559" s="2">
        <v>15432013</v>
      </c>
      <c r="AJ559" s="2">
        <v>10996220</v>
      </c>
      <c r="AK559" s="2">
        <v>0</v>
      </c>
      <c r="AL559" s="2">
        <v>0</v>
      </c>
      <c r="AM559" s="2">
        <v>26428233</v>
      </c>
      <c r="AN559" s="2">
        <v>0.57899999999999996</v>
      </c>
      <c r="AO559" s="2">
        <v>2.9000000000000001E-2</v>
      </c>
      <c r="AP559" s="2">
        <v>0.65</v>
      </c>
      <c r="AQ559" s="2">
        <v>2512033</v>
      </c>
      <c r="AR559" s="2">
        <v>1789972</v>
      </c>
      <c r="AS559" s="2">
        <v>0</v>
      </c>
      <c r="AT559" s="2">
        <v>0</v>
      </c>
      <c r="AU559" s="2">
        <v>4302005</v>
      </c>
      <c r="AV559" s="2">
        <v>258953325</v>
      </c>
      <c r="AW559" s="2">
        <v>0</v>
      </c>
      <c r="AX559" s="2">
        <v>1509817</v>
      </c>
      <c r="AY559" s="2">
        <v>1062912</v>
      </c>
      <c r="AZ559" s="2">
        <v>1150283</v>
      </c>
      <c r="BA559" s="2">
        <v>0</v>
      </c>
      <c r="BB559" s="2">
        <v>0</v>
      </c>
      <c r="BC559" s="2">
        <v>0</v>
      </c>
      <c r="BD559" s="2">
        <v>2813</v>
      </c>
      <c r="BE559" s="2">
        <v>3044</v>
      </c>
      <c r="BF559" s="2">
        <v>977.37</v>
      </c>
      <c r="BG559" s="2">
        <v>2975114</v>
      </c>
      <c r="BH559" s="2">
        <v>5635214</v>
      </c>
      <c r="BI559" s="2">
        <v>264588539</v>
      </c>
      <c r="BJ559" s="2">
        <v>0</v>
      </c>
      <c r="BK559" s="2">
        <v>264588539</v>
      </c>
      <c r="BL559" s="2">
        <v>108024710</v>
      </c>
      <c r="BM559" s="2">
        <v>156563829</v>
      </c>
      <c r="BN559" s="2">
        <v>38411287</v>
      </c>
      <c r="BO559" s="2">
        <v>118152542</v>
      </c>
      <c r="BP559" s="2">
        <v>5069.2</v>
      </c>
      <c r="BQ559" s="2">
        <v>21599.95</v>
      </c>
      <c r="BR559" s="2">
        <v>109494467</v>
      </c>
      <c r="BS559" s="2">
        <v>0</v>
      </c>
      <c r="BT559" s="2">
        <v>0</v>
      </c>
      <c r="BU559" s="2">
        <v>108024710</v>
      </c>
      <c r="BV559" s="2">
        <v>38411287</v>
      </c>
      <c r="BW559" s="2">
        <v>0</v>
      </c>
      <c r="BX559" s="2">
        <v>24861389</v>
      </c>
      <c r="BY559" s="2">
        <v>24861389</v>
      </c>
      <c r="BZ559" s="2">
        <v>0</v>
      </c>
      <c r="CA559" s="2">
        <v>118152542</v>
      </c>
      <c r="CB559" s="2" t="b">
        <v>0</v>
      </c>
      <c r="CC559" s="2">
        <v>0</v>
      </c>
      <c r="CD559" s="2">
        <v>12425.55</v>
      </c>
      <c r="CE559" s="2">
        <v>11424.79</v>
      </c>
      <c r="CF559" s="2">
        <v>11762.92</v>
      </c>
      <c r="CG559" s="2">
        <v>13986.83</v>
      </c>
      <c r="CH559" s="4">
        <v>45327.529965277776</v>
      </c>
      <c r="CI559" s="4">
        <v>73415</v>
      </c>
    </row>
    <row r="560" spans="1:87" x14ac:dyDescent="0.35">
      <c r="A560" s="5">
        <v>634</v>
      </c>
      <c r="B560" s="3" t="s">
        <v>1135</v>
      </c>
      <c r="C560" s="3" t="s">
        <v>1146</v>
      </c>
      <c r="D560" s="2" t="s">
        <v>1147</v>
      </c>
      <c r="E560" s="2">
        <v>9166</v>
      </c>
      <c r="F560" s="2">
        <v>9304</v>
      </c>
      <c r="G560" s="2">
        <v>9580</v>
      </c>
      <c r="H560" s="2">
        <v>11102</v>
      </c>
      <c r="I560" s="2">
        <v>1.0822000000000001</v>
      </c>
      <c r="J560" s="2">
        <v>9919</v>
      </c>
      <c r="K560" s="2">
        <v>10069</v>
      </c>
      <c r="L560" s="2">
        <v>10367</v>
      </c>
      <c r="M560" s="2">
        <v>12015</v>
      </c>
      <c r="N560" s="2">
        <v>1.1040000000000001</v>
      </c>
      <c r="O560" s="2">
        <v>1.026</v>
      </c>
      <c r="P560" s="2">
        <v>10951</v>
      </c>
      <c r="Q560" s="2">
        <v>12327</v>
      </c>
      <c r="R560" s="2">
        <v>697.46</v>
      </c>
      <c r="S560" s="2">
        <v>579.61</v>
      </c>
      <c r="T560" s="2">
        <v>442.23</v>
      </c>
      <c r="U560" s="2">
        <v>1027.1400000000001</v>
      </c>
      <c r="V560" s="2">
        <v>2746.44</v>
      </c>
      <c r="W560" s="2">
        <v>697.46</v>
      </c>
      <c r="X560" s="2">
        <v>579.61</v>
      </c>
      <c r="Y560" s="2">
        <v>442.23</v>
      </c>
      <c r="Z560" s="2">
        <v>1027.1400000000001</v>
      </c>
      <c r="AA560" s="2">
        <v>2746.44</v>
      </c>
      <c r="AB560" s="2">
        <v>7637884</v>
      </c>
      <c r="AC560" s="2">
        <v>5836093</v>
      </c>
      <c r="AD560" s="2">
        <v>4584598</v>
      </c>
      <c r="AE560" s="2">
        <v>12661555</v>
      </c>
      <c r="AF560" s="2">
        <v>30720130</v>
      </c>
      <c r="AG560" s="2">
        <v>0.1701</v>
      </c>
      <c r="AH560" s="2">
        <v>0.2</v>
      </c>
      <c r="AI560" s="2">
        <v>259841</v>
      </c>
      <c r="AJ560" s="2">
        <v>198544</v>
      </c>
      <c r="AK560" s="2">
        <v>155968</v>
      </c>
      <c r="AL560" s="2">
        <v>430746</v>
      </c>
      <c r="AM560" s="2">
        <v>1045099</v>
      </c>
      <c r="AN560" s="2">
        <v>0.1701</v>
      </c>
      <c r="AO560" s="2">
        <v>0</v>
      </c>
      <c r="AP560" s="2">
        <v>0.65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31765229</v>
      </c>
      <c r="AW560" s="2">
        <v>0</v>
      </c>
      <c r="AX560" s="2">
        <v>161259</v>
      </c>
      <c r="AY560" s="2">
        <v>130109</v>
      </c>
      <c r="AZ560" s="2">
        <v>140804</v>
      </c>
      <c r="BA560" s="2">
        <v>0</v>
      </c>
      <c r="BB560" s="2">
        <v>0</v>
      </c>
      <c r="BC560" s="2">
        <v>0</v>
      </c>
      <c r="BD560" s="2">
        <v>2813</v>
      </c>
      <c r="BE560" s="2">
        <v>3044</v>
      </c>
      <c r="BF560" s="2">
        <v>59.7</v>
      </c>
      <c r="BG560" s="2">
        <v>181727</v>
      </c>
      <c r="BH560" s="2">
        <v>483790</v>
      </c>
      <c r="BI560" s="2">
        <v>32249019</v>
      </c>
      <c r="BJ560" s="2">
        <v>0</v>
      </c>
      <c r="BK560" s="2">
        <v>32249019</v>
      </c>
      <c r="BL560" s="2">
        <v>14798434</v>
      </c>
      <c r="BM560" s="2">
        <v>17450585</v>
      </c>
      <c r="BN560" s="2">
        <v>4647872</v>
      </c>
      <c r="BO560" s="2">
        <v>12802713</v>
      </c>
      <c r="BP560" s="2">
        <v>5294.32</v>
      </c>
      <c r="BQ560" s="2">
        <v>2746.44</v>
      </c>
      <c r="BR560" s="2">
        <v>14540532</v>
      </c>
      <c r="BS560" s="2">
        <v>0</v>
      </c>
      <c r="BT560" s="2">
        <v>0</v>
      </c>
      <c r="BU560" s="2">
        <v>14798434</v>
      </c>
      <c r="BV560" s="2">
        <v>4647872</v>
      </c>
      <c r="BW560" s="2">
        <v>0</v>
      </c>
      <c r="BX560" s="2">
        <v>2103358</v>
      </c>
      <c r="BY560" s="2">
        <v>2103358</v>
      </c>
      <c r="BZ560" s="2">
        <v>0</v>
      </c>
      <c r="CA560" s="2">
        <v>12802713</v>
      </c>
      <c r="CB560" s="2" t="b">
        <v>0</v>
      </c>
      <c r="CC560" s="2">
        <v>0</v>
      </c>
      <c r="CD560" s="2">
        <v>11323.55</v>
      </c>
      <c r="CE560" s="2">
        <v>10411.549999999999</v>
      </c>
      <c r="CF560" s="2">
        <v>10719.69</v>
      </c>
      <c r="CG560" s="2">
        <v>12746.36</v>
      </c>
      <c r="CH560" s="4">
        <v>45327.529988425929</v>
      </c>
      <c r="CI560" s="4">
        <v>73415</v>
      </c>
    </row>
    <row r="561" spans="1:87" x14ac:dyDescent="0.35">
      <c r="A561" s="5">
        <v>635</v>
      </c>
      <c r="B561" s="3" t="s">
        <v>1135</v>
      </c>
      <c r="C561" s="3" t="s">
        <v>1148</v>
      </c>
      <c r="D561" s="2" t="s">
        <v>1149</v>
      </c>
      <c r="E561" s="2">
        <v>9166</v>
      </c>
      <c r="F561" s="2">
        <v>9304</v>
      </c>
      <c r="G561" s="2">
        <v>9580</v>
      </c>
      <c r="H561" s="2">
        <v>11102</v>
      </c>
      <c r="I561" s="2">
        <v>1.0822000000000001</v>
      </c>
      <c r="J561" s="2">
        <v>9919</v>
      </c>
      <c r="K561" s="2">
        <v>10069</v>
      </c>
      <c r="L561" s="2">
        <v>10367</v>
      </c>
      <c r="M561" s="2">
        <v>12015</v>
      </c>
      <c r="N561" s="2">
        <v>1.1040000000000001</v>
      </c>
      <c r="O561" s="2">
        <v>1.026</v>
      </c>
      <c r="P561" s="2">
        <v>10951</v>
      </c>
      <c r="Q561" s="2">
        <v>12327</v>
      </c>
      <c r="R561" s="2">
        <v>112.73</v>
      </c>
      <c r="S561" s="2">
        <v>52.41</v>
      </c>
      <c r="T561" s="2">
        <v>29.83</v>
      </c>
      <c r="U561" s="2">
        <v>0</v>
      </c>
      <c r="V561" s="2">
        <v>194.97</v>
      </c>
      <c r="W561" s="2">
        <v>112.73</v>
      </c>
      <c r="X561" s="2">
        <v>52.41</v>
      </c>
      <c r="Y561" s="2">
        <v>29.83</v>
      </c>
      <c r="Z561" s="2">
        <v>0</v>
      </c>
      <c r="AA561" s="2">
        <v>194.97</v>
      </c>
      <c r="AB561" s="2">
        <v>1234506</v>
      </c>
      <c r="AC561" s="2">
        <v>527716</v>
      </c>
      <c r="AD561" s="2">
        <v>309248</v>
      </c>
      <c r="AE561" s="2">
        <v>0</v>
      </c>
      <c r="AF561" s="2">
        <v>2071470</v>
      </c>
      <c r="AG561" s="2">
        <v>0.34549999999999997</v>
      </c>
      <c r="AH561" s="2">
        <v>0.2</v>
      </c>
      <c r="AI561" s="2">
        <v>85304</v>
      </c>
      <c r="AJ561" s="2">
        <v>36465</v>
      </c>
      <c r="AK561" s="2">
        <v>21369</v>
      </c>
      <c r="AL561" s="2">
        <v>0</v>
      </c>
      <c r="AM561" s="2">
        <v>143138</v>
      </c>
      <c r="AN561" s="2">
        <v>0.34549999999999997</v>
      </c>
      <c r="AO561" s="2">
        <v>0</v>
      </c>
      <c r="AP561" s="2">
        <v>0.65</v>
      </c>
      <c r="AQ561" s="2">
        <v>0</v>
      </c>
      <c r="AR561" s="2">
        <v>0</v>
      </c>
      <c r="AS561" s="2">
        <v>0</v>
      </c>
      <c r="AT561" s="2">
        <v>0</v>
      </c>
      <c r="AU561" s="2">
        <v>0</v>
      </c>
      <c r="AV561" s="2">
        <v>2214608</v>
      </c>
      <c r="AW561" s="2">
        <v>0</v>
      </c>
      <c r="AX561" s="2">
        <v>0</v>
      </c>
      <c r="AY561" s="2">
        <v>69082</v>
      </c>
      <c r="AZ561" s="2">
        <v>74761</v>
      </c>
      <c r="BA561" s="2">
        <v>0</v>
      </c>
      <c r="BB561" s="2">
        <v>0</v>
      </c>
      <c r="BC561" s="2">
        <v>0</v>
      </c>
      <c r="BD561" s="2">
        <v>2813</v>
      </c>
      <c r="BE561" s="2">
        <v>3044</v>
      </c>
      <c r="BF561" s="2">
        <v>15.5</v>
      </c>
      <c r="BG561" s="2">
        <v>47182</v>
      </c>
      <c r="BH561" s="2">
        <v>121943</v>
      </c>
      <c r="BI561" s="2">
        <v>2336551</v>
      </c>
      <c r="BJ561" s="2">
        <v>0</v>
      </c>
      <c r="BK561" s="2">
        <v>2336551</v>
      </c>
      <c r="BL561" s="2">
        <v>54706</v>
      </c>
      <c r="BM561" s="2">
        <v>2281845</v>
      </c>
      <c r="BN561" s="2">
        <v>656716</v>
      </c>
      <c r="BO561" s="2">
        <v>1625129</v>
      </c>
      <c r="BP561" s="2">
        <v>5165.26</v>
      </c>
      <c r="BQ561" s="2">
        <v>194.97</v>
      </c>
      <c r="BR561" s="2">
        <v>1007071</v>
      </c>
      <c r="BS561" s="2">
        <v>0</v>
      </c>
      <c r="BT561" s="2">
        <v>0</v>
      </c>
      <c r="BU561" s="2">
        <v>54706</v>
      </c>
      <c r="BV561" s="2">
        <v>656716</v>
      </c>
      <c r="BW561" s="2">
        <v>295649</v>
      </c>
      <c r="BX561" s="2">
        <v>261441</v>
      </c>
      <c r="BY561" s="2">
        <v>557090</v>
      </c>
      <c r="BZ561" s="2">
        <v>0</v>
      </c>
      <c r="CA561" s="2">
        <v>1625129</v>
      </c>
      <c r="CB561" s="2" t="b">
        <v>0</v>
      </c>
      <c r="CC561" s="2">
        <v>0</v>
      </c>
      <c r="CD561" s="2">
        <v>11707.71</v>
      </c>
      <c r="CE561" s="2">
        <v>10764.77</v>
      </c>
      <c r="CF561" s="2">
        <v>11083.36</v>
      </c>
      <c r="CG561" s="2">
        <v>13178.8</v>
      </c>
      <c r="CH561" s="4">
        <v>45327.53</v>
      </c>
      <c r="CI561" s="4">
        <v>73415</v>
      </c>
    </row>
    <row r="562" spans="1:87" x14ac:dyDescent="0.35">
      <c r="A562" s="5">
        <v>636</v>
      </c>
      <c r="B562" s="3" t="s">
        <v>1135</v>
      </c>
      <c r="C562" s="3" t="s">
        <v>1150</v>
      </c>
      <c r="D562" s="2" t="s">
        <v>1151</v>
      </c>
      <c r="E562" s="2">
        <v>9166</v>
      </c>
      <c r="F562" s="2">
        <v>9304</v>
      </c>
      <c r="G562" s="2">
        <v>9580</v>
      </c>
      <c r="H562" s="2">
        <v>11102</v>
      </c>
      <c r="I562" s="2">
        <v>1.0822000000000001</v>
      </c>
      <c r="J562" s="2">
        <v>9919</v>
      </c>
      <c r="K562" s="2">
        <v>10069</v>
      </c>
      <c r="L562" s="2">
        <v>10367</v>
      </c>
      <c r="M562" s="2">
        <v>12015</v>
      </c>
      <c r="N562" s="2">
        <v>1.1040000000000001</v>
      </c>
      <c r="O562" s="2">
        <v>1.026</v>
      </c>
      <c r="P562" s="2">
        <v>10951</v>
      </c>
      <c r="Q562" s="2">
        <v>12327</v>
      </c>
      <c r="R562" s="2">
        <v>2024.06</v>
      </c>
      <c r="S562" s="2">
        <v>1766.78</v>
      </c>
      <c r="T562" s="2">
        <v>0</v>
      </c>
      <c r="U562" s="2">
        <v>0</v>
      </c>
      <c r="V562" s="2">
        <v>3790.84</v>
      </c>
      <c r="W562" s="2">
        <v>2024.06</v>
      </c>
      <c r="X562" s="2">
        <v>1766.78</v>
      </c>
      <c r="Y562" s="2">
        <v>0</v>
      </c>
      <c r="Z562" s="2">
        <v>0</v>
      </c>
      <c r="AA562" s="2">
        <v>3790.84</v>
      </c>
      <c r="AB562" s="2">
        <v>22165481</v>
      </c>
      <c r="AC562" s="2">
        <v>17789708</v>
      </c>
      <c r="AD562" s="2">
        <v>0</v>
      </c>
      <c r="AE562" s="2">
        <v>0</v>
      </c>
      <c r="AF562" s="2">
        <v>39955189</v>
      </c>
      <c r="AG562" s="2">
        <v>0.20050000000000001</v>
      </c>
      <c r="AH562" s="2">
        <v>0.2</v>
      </c>
      <c r="AI562" s="2">
        <v>888836</v>
      </c>
      <c r="AJ562" s="2">
        <v>713367</v>
      </c>
      <c r="AK562" s="2">
        <v>0</v>
      </c>
      <c r="AL562" s="2">
        <v>0</v>
      </c>
      <c r="AM562" s="2">
        <v>1602203</v>
      </c>
      <c r="AN562" s="2">
        <v>0.20050000000000001</v>
      </c>
      <c r="AO562" s="2">
        <v>0</v>
      </c>
      <c r="AP562" s="2">
        <v>0.65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41557392</v>
      </c>
      <c r="AW562" s="2">
        <v>0</v>
      </c>
      <c r="AX562" s="2">
        <v>0</v>
      </c>
      <c r="AY562" s="2">
        <v>61656</v>
      </c>
      <c r="AZ562" s="2">
        <v>66724</v>
      </c>
      <c r="BA562" s="2">
        <v>0</v>
      </c>
      <c r="BB562" s="2">
        <v>0</v>
      </c>
      <c r="BC562" s="2">
        <v>0</v>
      </c>
      <c r="BD562" s="2">
        <v>2813</v>
      </c>
      <c r="BE562" s="2">
        <v>3044</v>
      </c>
      <c r="BF562" s="2">
        <v>0</v>
      </c>
      <c r="BG562" s="2">
        <v>0</v>
      </c>
      <c r="BH562" s="2">
        <v>66724</v>
      </c>
      <c r="BI562" s="2">
        <v>41624116</v>
      </c>
      <c r="BJ562" s="2">
        <v>0</v>
      </c>
      <c r="BK562" s="2">
        <v>41624116</v>
      </c>
      <c r="BL562" s="2">
        <v>61437386</v>
      </c>
      <c r="BM562" s="2">
        <v>0</v>
      </c>
      <c r="BN562" s="2">
        <v>758168</v>
      </c>
      <c r="BO562" s="2">
        <v>0</v>
      </c>
      <c r="BP562" s="2">
        <v>5055.18</v>
      </c>
      <c r="BQ562" s="2">
        <v>3790.84</v>
      </c>
      <c r="BR562" s="2">
        <v>19163379</v>
      </c>
      <c r="BS562" s="2">
        <v>0</v>
      </c>
      <c r="BT562" s="2">
        <v>0</v>
      </c>
      <c r="BU562" s="2">
        <v>61437386</v>
      </c>
      <c r="BV562" s="2">
        <v>758168</v>
      </c>
      <c r="BW562" s="2">
        <v>0</v>
      </c>
      <c r="BX562" s="2">
        <v>1170350</v>
      </c>
      <c r="BY562" s="2">
        <v>1170350</v>
      </c>
      <c r="BZ562" s="2">
        <v>1170350</v>
      </c>
      <c r="CA562" s="2">
        <v>1170350</v>
      </c>
      <c r="CB562" s="2" t="b">
        <v>1</v>
      </c>
      <c r="CC562" s="2">
        <v>19813270</v>
      </c>
      <c r="CD562" s="2">
        <v>11390.14</v>
      </c>
      <c r="CE562" s="2">
        <v>10472.77</v>
      </c>
      <c r="CF562" s="2">
        <v>10782.72</v>
      </c>
      <c r="CG562" s="2">
        <v>12821.31</v>
      </c>
      <c r="CH562" s="4">
        <v>45327.53</v>
      </c>
      <c r="CI562" s="4">
        <v>73415</v>
      </c>
    </row>
    <row r="563" spans="1:87" x14ac:dyDescent="0.35">
      <c r="A563" s="5">
        <v>637</v>
      </c>
      <c r="B563" s="3" t="s">
        <v>1135</v>
      </c>
      <c r="C563" s="3" t="s">
        <v>1152</v>
      </c>
      <c r="D563" s="2" t="s">
        <v>1153</v>
      </c>
      <c r="E563" s="2">
        <v>9166</v>
      </c>
      <c r="F563" s="2">
        <v>9304</v>
      </c>
      <c r="G563" s="2">
        <v>9580</v>
      </c>
      <c r="H563" s="2">
        <v>11102</v>
      </c>
      <c r="I563" s="2">
        <v>1.0822000000000001</v>
      </c>
      <c r="J563" s="2">
        <v>9919</v>
      </c>
      <c r="K563" s="2">
        <v>10069</v>
      </c>
      <c r="L563" s="2">
        <v>10367</v>
      </c>
      <c r="M563" s="2">
        <v>12015</v>
      </c>
      <c r="N563" s="2">
        <v>1.1040000000000001</v>
      </c>
      <c r="O563" s="2">
        <v>1.026</v>
      </c>
      <c r="P563" s="2">
        <v>10951</v>
      </c>
      <c r="Q563" s="2">
        <v>12327</v>
      </c>
      <c r="R563" s="2">
        <v>2570.9899999999998</v>
      </c>
      <c r="S563" s="2">
        <v>2094.42</v>
      </c>
      <c r="T563" s="2">
        <v>0</v>
      </c>
      <c r="U563" s="2">
        <v>0</v>
      </c>
      <c r="V563" s="2">
        <v>4665.41</v>
      </c>
      <c r="W563" s="2">
        <v>2570.9899999999998</v>
      </c>
      <c r="X563" s="2">
        <v>2094.42</v>
      </c>
      <c r="Y563" s="2">
        <v>0</v>
      </c>
      <c r="Z563" s="2">
        <v>0</v>
      </c>
      <c r="AA563" s="2">
        <v>4665.41</v>
      </c>
      <c r="AB563" s="2">
        <v>28154911</v>
      </c>
      <c r="AC563" s="2">
        <v>21088715</v>
      </c>
      <c r="AD563" s="2">
        <v>0</v>
      </c>
      <c r="AE563" s="2">
        <v>0</v>
      </c>
      <c r="AF563" s="2">
        <v>49243626</v>
      </c>
      <c r="AG563" s="2">
        <v>0.20369999999999999</v>
      </c>
      <c r="AH563" s="2">
        <v>0.2</v>
      </c>
      <c r="AI563" s="2">
        <v>1147031</v>
      </c>
      <c r="AJ563" s="2">
        <v>859154</v>
      </c>
      <c r="AK563" s="2">
        <v>0</v>
      </c>
      <c r="AL563" s="2">
        <v>0</v>
      </c>
      <c r="AM563" s="2">
        <v>2006185</v>
      </c>
      <c r="AN563" s="2">
        <v>0.20369999999999999</v>
      </c>
      <c r="AO563" s="2">
        <v>0</v>
      </c>
      <c r="AP563" s="2">
        <v>0.65</v>
      </c>
      <c r="AQ563" s="2">
        <v>0</v>
      </c>
      <c r="AR563" s="2">
        <v>0</v>
      </c>
      <c r="AS563" s="2">
        <v>0</v>
      </c>
      <c r="AT563" s="2">
        <v>0</v>
      </c>
      <c r="AU563" s="2">
        <v>0</v>
      </c>
      <c r="AV563" s="2">
        <v>51249811</v>
      </c>
      <c r="AW563" s="2">
        <v>0</v>
      </c>
      <c r="AX563" s="2">
        <v>268975</v>
      </c>
      <c r="AY563" s="2">
        <v>300878</v>
      </c>
      <c r="AZ563" s="2">
        <v>325610</v>
      </c>
      <c r="BA563" s="2">
        <v>0</v>
      </c>
      <c r="BB563" s="2">
        <v>0</v>
      </c>
      <c r="BC563" s="2">
        <v>0</v>
      </c>
      <c r="BD563" s="2">
        <v>2813</v>
      </c>
      <c r="BE563" s="2">
        <v>3044</v>
      </c>
      <c r="BF563" s="2">
        <v>0</v>
      </c>
      <c r="BG563" s="2">
        <v>0</v>
      </c>
      <c r="BH563" s="2">
        <v>594585</v>
      </c>
      <c r="BI563" s="2">
        <v>51844396</v>
      </c>
      <c r="BJ563" s="2">
        <v>0</v>
      </c>
      <c r="BK563" s="2">
        <v>51844396</v>
      </c>
      <c r="BL563" s="2">
        <v>62386453</v>
      </c>
      <c r="BM563" s="2">
        <v>0</v>
      </c>
      <c r="BN563" s="2">
        <v>941296</v>
      </c>
      <c r="BO563" s="2">
        <v>0</v>
      </c>
      <c r="BP563" s="2">
        <v>5074.01</v>
      </c>
      <c r="BQ563" s="2">
        <v>4665.41</v>
      </c>
      <c r="BR563" s="2">
        <v>23672337</v>
      </c>
      <c r="BS563" s="2">
        <v>0</v>
      </c>
      <c r="BT563" s="2">
        <v>0</v>
      </c>
      <c r="BU563" s="2">
        <v>62386453</v>
      </c>
      <c r="BV563" s="2">
        <v>941296</v>
      </c>
      <c r="BW563" s="2">
        <v>0</v>
      </c>
      <c r="BX563" s="2">
        <v>1840774</v>
      </c>
      <c r="BY563" s="2">
        <v>1840774</v>
      </c>
      <c r="BZ563" s="2">
        <v>1840774</v>
      </c>
      <c r="CA563" s="2">
        <v>1840774</v>
      </c>
      <c r="CB563" s="2" t="b">
        <v>1</v>
      </c>
      <c r="CC563" s="2">
        <v>10542057</v>
      </c>
      <c r="CD563" s="2">
        <v>11397.14</v>
      </c>
      <c r="CE563" s="2">
        <v>10479.209999999999</v>
      </c>
      <c r="CF563" s="2">
        <v>10789.35</v>
      </c>
      <c r="CG563" s="2">
        <v>12829.2</v>
      </c>
      <c r="CH563" s="4">
        <v>45327.530023148145</v>
      </c>
      <c r="CI563" s="4">
        <v>73415</v>
      </c>
    </row>
    <row r="564" spans="1:87" x14ac:dyDescent="0.35">
      <c r="A564" s="5">
        <v>638</v>
      </c>
      <c r="B564" s="3" t="s">
        <v>1135</v>
      </c>
      <c r="C564" s="3" t="s">
        <v>1154</v>
      </c>
      <c r="D564" s="2" t="s">
        <v>1155</v>
      </c>
      <c r="E564" s="2">
        <v>9166</v>
      </c>
      <c r="F564" s="2">
        <v>9304</v>
      </c>
      <c r="G564" s="2">
        <v>9580</v>
      </c>
      <c r="H564" s="2">
        <v>11102</v>
      </c>
      <c r="I564" s="2">
        <v>1.0822000000000001</v>
      </c>
      <c r="J564" s="2">
        <v>9919</v>
      </c>
      <c r="K564" s="2">
        <v>10069</v>
      </c>
      <c r="L564" s="2">
        <v>10367</v>
      </c>
      <c r="M564" s="2">
        <v>12015</v>
      </c>
      <c r="N564" s="2">
        <v>1.1040000000000001</v>
      </c>
      <c r="O564" s="2">
        <v>1.026</v>
      </c>
      <c r="P564" s="2">
        <v>10951</v>
      </c>
      <c r="Q564" s="2">
        <v>12327</v>
      </c>
      <c r="R564" s="2">
        <v>6076.64</v>
      </c>
      <c r="S564" s="2">
        <v>4549.87</v>
      </c>
      <c r="T564" s="2">
        <v>2934.07</v>
      </c>
      <c r="U564" s="2">
        <v>0</v>
      </c>
      <c r="V564" s="2">
        <v>13560.58</v>
      </c>
      <c r="W564" s="2">
        <v>6076.64</v>
      </c>
      <c r="X564" s="2">
        <v>4549.87</v>
      </c>
      <c r="Y564" s="2">
        <v>2934.07</v>
      </c>
      <c r="Z564" s="2">
        <v>0</v>
      </c>
      <c r="AA564" s="2">
        <v>13560.58</v>
      </c>
      <c r="AB564" s="2">
        <v>66545285</v>
      </c>
      <c r="AC564" s="2">
        <v>45812641</v>
      </c>
      <c r="AD564" s="2">
        <v>30417504</v>
      </c>
      <c r="AE564" s="2">
        <v>0</v>
      </c>
      <c r="AF564" s="2">
        <v>142775430</v>
      </c>
      <c r="AG564" s="2">
        <v>0.79420000000000002</v>
      </c>
      <c r="AH564" s="2">
        <v>0.2</v>
      </c>
      <c r="AI564" s="2">
        <v>10570053</v>
      </c>
      <c r="AJ564" s="2">
        <v>7276880</v>
      </c>
      <c r="AK564" s="2">
        <v>4831516</v>
      </c>
      <c r="AL564" s="2">
        <v>0</v>
      </c>
      <c r="AM564" s="2">
        <v>22678449</v>
      </c>
      <c r="AN564" s="2">
        <v>0.79420000000000002</v>
      </c>
      <c r="AO564" s="2">
        <v>0.2442</v>
      </c>
      <c r="AP564" s="2">
        <v>0.65</v>
      </c>
      <c r="AQ564" s="2">
        <v>10562733</v>
      </c>
      <c r="AR564" s="2">
        <v>7271841</v>
      </c>
      <c r="AS564" s="2">
        <v>4828170</v>
      </c>
      <c r="AT564" s="2">
        <v>0</v>
      </c>
      <c r="AU564" s="2">
        <v>22662744</v>
      </c>
      <c r="AV564" s="2">
        <v>188116623</v>
      </c>
      <c r="AW564" s="2">
        <v>0</v>
      </c>
      <c r="AX564" s="2">
        <v>1082496</v>
      </c>
      <c r="AY564" s="2">
        <v>308800</v>
      </c>
      <c r="AZ564" s="2">
        <v>334183</v>
      </c>
      <c r="BA564" s="2">
        <v>0</v>
      </c>
      <c r="BB564" s="2">
        <v>0</v>
      </c>
      <c r="BC564" s="2">
        <v>0</v>
      </c>
      <c r="BD564" s="2">
        <v>2813</v>
      </c>
      <c r="BE564" s="2">
        <v>3044</v>
      </c>
      <c r="BF564" s="2">
        <v>507.3</v>
      </c>
      <c r="BG564" s="2">
        <v>1544221</v>
      </c>
      <c r="BH564" s="2">
        <v>2960900</v>
      </c>
      <c r="BI564" s="2">
        <v>191077523</v>
      </c>
      <c r="BJ564" s="2">
        <v>0</v>
      </c>
      <c r="BK564" s="2">
        <v>191077523</v>
      </c>
      <c r="BL564" s="2">
        <v>59262070</v>
      </c>
      <c r="BM564" s="2">
        <v>131815453</v>
      </c>
      <c r="BN564" s="2">
        <v>32374092</v>
      </c>
      <c r="BO564" s="2">
        <v>99441361</v>
      </c>
      <c r="BP564" s="2">
        <v>5052.7700000000004</v>
      </c>
      <c r="BQ564" s="2">
        <v>13560.58</v>
      </c>
      <c r="BR564" s="2">
        <v>68518492</v>
      </c>
      <c r="BS564" s="2">
        <v>0</v>
      </c>
      <c r="BT564" s="2">
        <v>0</v>
      </c>
      <c r="BU564" s="2">
        <v>59262070</v>
      </c>
      <c r="BV564" s="2">
        <v>32374092</v>
      </c>
      <c r="BW564" s="2">
        <v>0</v>
      </c>
      <c r="BX564" s="2">
        <v>17715878</v>
      </c>
      <c r="BY564" s="2">
        <v>17715878</v>
      </c>
      <c r="BZ564" s="2">
        <v>0</v>
      </c>
      <c r="CA564" s="2">
        <v>99441361</v>
      </c>
      <c r="CB564" s="2" t="b">
        <v>0</v>
      </c>
      <c r="CC564" s="2">
        <v>0</v>
      </c>
      <c r="CD564" s="2">
        <v>14428.71</v>
      </c>
      <c r="CE564" s="2">
        <v>13266.61</v>
      </c>
      <c r="CF564" s="2">
        <v>13659.25</v>
      </c>
      <c r="CG564" s="2">
        <v>16241.69</v>
      </c>
      <c r="CH564" s="4">
        <v>45327.530034722222</v>
      </c>
      <c r="CI564" s="4">
        <v>73415</v>
      </c>
    </row>
    <row r="565" spans="1:87" x14ac:dyDescent="0.35">
      <c r="A565" s="5">
        <v>639</v>
      </c>
      <c r="B565" s="3" t="s">
        <v>1135</v>
      </c>
      <c r="C565" s="3" t="s">
        <v>1156</v>
      </c>
      <c r="D565" s="2" t="s">
        <v>1157</v>
      </c>
      <c r="E565" s="2">
        <v>9166</v>
      </c>
      <c r="F565" s="2">
        <v>9304</v>
      </c>
      <c r="G565" s="2">
        <v>9580</v>
      </c>
      <c r="H565" s="2">
        <v>11102</v>
      </c>
      <c r="I565" s="2">
        <v>1.0822000000000001</v>
      </c>
      <c r="J565" s="2">
        <v>9919</v>
      </c>
      <c r="K565" s="2">
        <v>10069</v>
      </c>
      <c r="L565" s="2">
        <v>10367</v>
      </c>
      <c r="M565" s="2">
        <v>12015</v>
      </c>
      <c r="N565" s="2">
        <v>1.1040000000000001</v>
      </c>
      <c r="O565" s="2">
        <v>1.026</v>
      </c>
      <c r="P565" s="2">
        <v>10951</v>
      </c>
      <c r="Q565" s="2">
        <v>12327</v>
      </c>
      <c r="R565" s="2">
        <v>0</v>
      </c>
      <c r="S565" s="2">
        <v>0</v>
      </c>
      <c r="T565" s="2">
        <v>0</v>
      </c>
      <c r="U565" s="2">
        <v>6587.39</v>
      </c>
      <c r="V565" s="2">
        <v>6587.39</v>
      </c>
      <c r="W565" s="2">
        <v>0</v>
      </c>
      <c r="X565" s="2">
        <v>0</v>
      </c>
      <c r="Y565" s="2">
        <v>0</v>
      </c>
      <c r="Z565" s="2">
        <v>6587.39</v>
      </c>
      <c r="AA565" s="2">
        <v>6587.39</v>
      </c>
      <c r="AB565" s="2">
        <v>0</v>
      </c>
      <c r="AC565" s="2">
        <v>0</v>
      </c>
      <c r="AD565" s="2">
        <v>0</v>
      </c>
      <c r="AE565" s="2">
        <v>81202757</v>
      </c>
      <c r="AF565" s="2">
        <v>81202757</v>
      </c>
      <c r="AG565" s="2">
        <v>0.81330000000000002</v>
      </c>
      <c r="AH565" s="2">
        <v>0.2</v>
      </c>
      <c r="AI565" s="2">
        <v>0</v>
      </c>
      <c r="AJ565" s="2">
        <v>0</v>
      </c>
      <c r="AK565" s="2">
        <v>0</v>
      </c>
      <c r="AL565" s="2">
        <v>13208440</v>
      </c>
      <c r="AM565" s="2">
        <v>13208440</v>
      </c>
      <c r="AN565" s="2">
        <v>0.81330000000000002</v>
      </c>
      <c r="AO565" s="2">
        <v>0.26329999999999998</v>
      </c>
      <c r="AP565" s="2">
        <v>0.65</v>
      </c>
      <c r="AQ565" s="2">
        <v>0</v>
      </c>
      <c r="AR565" s="2">
        <v>0</v>
      </c>
      <c r="AS565" s="2">
        <v>0</v>
      </c>
      <c r="AT565" s="2">
        <v>13897446</v>
      </c>
      <c r="AU565" s="2">
        <v>13897446</v>
      </c>
      <c r="AV565" s="2">
        <v>108308643</v>
      </c>
      <c r="AW565" s="2">
        <v>0</v>
      </c>
      <c r="AX565" s="2">
        <v>402404</v>
      </c>
      <c r="AY565" s="2">
        <v>103031</v>
      </c>
      <c r="AZ565" s="2">
        <v>111500</v>
      </c>
      <c r="BA565" s="2">
        <v>0</v>
      </c>
      <c r="BB565" s="2">
        <v>0</v>
      </c>
      <c r="BC565" s="2">
        <v>0</v>
      </c>
      <c r="BD565" s="2">
        <v>2813</v>
      </c>
      <c r="BE565" s="2">
        <v>3044</v>
      </c>
      <c r="BF565" s="2">
        <v>0</v>
      </c>
      <c r="BG565" s="2">
        <v>0</v>
      </c>
      <c r="BH565" s="2">
        <v>513904</v>
      </c>
      <c r="BI565" s="2">
        <v>108822547</v>
      </c>
      <c r="BJ565" s="2">
        <v>0</v>
      </c>
      <c r="BK565" s="2">
        <v>108822547</v>
      </c>
      <c r="BL565" s="2">
        <v>41315586</v>
      </c>
      <c r="BM565" s="2">
        <v>67506961</v>
      </c>
      <c r="BN565" s="2">
        <v>12347269</v>
      </c>
      <c r="BO565" s="2">
        <v>55159692</v>
      </c>
      <c r="BP565" s="2">
        <v>6091.22</v>
      </c>
      <c r="BQ565" s="2">
        <v>6587.39</v>
      </c>
      <c r="BR565" s="2">
        <v>40125242</v>
      </c>
      <c r="BS565" s="2">
        <v>0</v>
      </c>
      <c r="BT565" s="2">
        <v>0</v>
      </c>
      <c r="BU565" s="2">
        <v>41315586</v>
      </c>
      <c r="BV565" s="2">
        <v>12347269</v>
      </c>
      <c r="BW565" s="2">
        <v>0</v>
      </c>
      <c r="BX565" s="2">
        <v>8119046</v>
      </c>
      <c r="BY565" s="2">
        <v>8119046</v>
      </c>
      <c r="BZ565" s="2">
        <v>0</v>
      </c>
      <c r="CA565" s="2">
        <v>55159692</v>
      </c>
      <c r="CB565" s="2" t="b">
        <v>0</v>
      </c>
      <c r="CC565" s="2">
        <v>0</v>
      </c>
      <c r="CD565" s="2">
        <v>14606.5</v>
      </c>
      <c r="CE565" s="2">
        <v>13430.08</v>
      </c>
      <c r="CF565" s="2">
        <v>13827.56</v>
      </c>
      <c r="CG565" s="2">
        <v>16441.810000000001</v>
      </c>
      <c r="CH565" s="4">
        <v>45327.530034722222</v>
      </c>
      <c r="CI565" s="4">
        <v>73415</v>
      </c>
    </row>
    <row r="566" spans="1:87" x14ac:dyDescent="0.35">
      <c r="A566" s="5">
        <v>640</v>
      </c>
      <c r="B566" s="3" t="s">
        <v>1135</v>
      </c>
      <c r="C566" s="3" t="s">
        <v>1158</v>
      </c>
      <c r="D566" s="2" t="s">
        <v>1159</v>
      </c>
      <c r="E566" s="2">
        <v>9166</v>
      </c>
      <c r="F566" s="2">
        <v>9304</v>
      </c>
      <c r="G566" s="2">
        <v>9580</v>
      </c>
      <c r="H566" s="2">
        <v>11102</v>
      </c>
      <c r="I566" s="2">
        <v>1.0822000000000001</v>
      </c>
      <c r="J566" s="2">
        <v>9919</v>
      </c>
      <c r="K566" s="2">
        <v>10069</v>
      </c>
      <c r="L566" s="2">
        <v>10367</v>
      </c>
      <c r="M566" s="2">
        <v>12015</v>
      </c>
      <c r="N566" s="2">
        <v>1.1040000000000001</v>
      </c>
      <c r="O566" s="2">
        <v>1.026</v>
      </c>
      <c r="P566" s="2">
        <v>10951</v>
      </c>
      <c r="Q566" s="2">
        <v>12327</v>
      </c>
      <c r="R566" s="2">
        <v>2330.5700000000002</v>
      </c>
      <c r="S566" s="2">
        <v>1570.91</v>
      </c>
      <c r="T566" s="2">
        <v>939.58</v>
      </c>
      <c r="U566" s="2">
        <v>0</v>
      </c>
      <c r="V566" s="2">
        <v>4841.0600000000004</v>
      </c>
      <c r="W566" s="2">
        <v>2330.5700000000002</v>
      </c>
      <c r="X566" s="2">
        <v>1570.91</v>
      </c>
      <c r="Y566" s="2">
        <v>939.58</v>
      </c>
      <c r="Z566" s="2">
        <v>0</v>
      </c>
      <c r="AA566" s="2">
        <v>4841.0600000000004</v>
      </c>
      <c r="AB566" s="2">
        <v>25522072</v>
      </c>
      <c r="AC566" s="2">
        <v>15817493</v>
      </c>
      <c r="AD566" s="2">
        <v>9740626</v>
      </c>
      <c r="AE566" s="2">
        <v>0</v>
      </c>
      <c r="AF566" s="2">
        <v>51080191</v>
      </c>
      <c r="AG566" s="2">
        <v>0.76100000000000001</v>
      </c>
      <c r="AH566" s="2">
        <v>0.2</v>
      </c>
      <c r="AI566" s="2">
        <v>3884459</v>
      </c>
      <c r="AJ566" s="2">
        <v>2407422</v>
      </c>
      <c r="AK566" s="2">
        <v>1482523</v>
      </c>
      <c r="AL566" s="2">
        <v>0</v>
      </c>
      <c r="AM566" s="2">
        <v>7774404</v>
      </c>
      <c r="AN566" s="2">
        <v>0.76100000000000001</v>
      </c>
      <c r="AO566" s="2">
        <v>0.21099999999999999</v>
      </c>
      <c r="AP566" s="2">
        <v>0.65</v>
      </c>
      <c r="AQ566" s="2">
        <v>3500352</v>
      </c>
      <c r="AR566" s="2">
        <v>2169369</v>
      </c>
      <c r="AS566" s="2">
        <v>1335927</v>
      </c>
      <c r="AT566" s="2">
        <v>0</v>
      </c>
      <c r="AU566" s="2">
        <v>7005648</v>
      </c>
      <c r="AV566" s="2">
        <v>65860243</v>
      </c>
      <c r="AW566" s="2">
        <v>0</v>
      </c>
      <c r="AX566" s="2">
        <v>357571</v>
      </c>
      <c r="AY566" s="2">
        <v>781898</v>
      </c>
      <c r="AZ566" s="2">
        <v>846170</v>
      </c>
      <c r="BA566" s="2">
        <v>0</v>
      </c>
      <c r="BB566" s="2">
        <v>0</v>
      </c>
      <c r="BC566" s="2">
        <v>0</v>
      </c>
      <c r="BD566" s="2">
        <v>2813</v>
      </c>
      <c r="BE566" s="2">
        <v>3044</v>
      </c>
      <c r="BF566" s="2">
        <v>233.47</v>
      </c>
      <c r="BG566" s="2">
        <v>710683</v>
      </c>
      <c r="BH566" s="2">
        <v>1914424</v>
      </c>
      <c r="BI566" s="2">
        <v>67774667</v>
      </c>
      <c r="BJ566" s="2">
        <v>0</v>
      </c>
      <c r="BK566" s="2">
        <v>67774667</v>
      </c>
      <c r="BL566" s="2">
        <v>22792848</v>
      </c>
      <c r="BM566" s="2">
        <v>44981819</v>
      </c>
      <c r="BN566" s="2">
        <v>9913305</v>
      </c>
      <c r="BO566" s="2">
        <v>35068514</v>
      </c>
      <c r="BP566" s="2">
        <v>5051.6099999999997</v>
      </c>
      <c r="BQ566" s="2">
        <v>4841.0600000000004</v>
      </c>
      <c r="BR566" s="2">
        <v>24455147</v>
      </c>
      <c r="BS566" s="2">
        <v>0</v>
      </c>
      <c r="BT566" s="2">
        <v>0</v>
      </c>
      <c r="BU566" s="2">
        <v>22792848</v>
      </c>
      <c r="BV566" s="2">
        <v>9913305</v>
      </c>
      <c r="BW566" s="2">
        <v>0</v>
      </c>
      <c r="BX566" s="2">
        <v>5253472</v>
      </c>
      <c r="BY566" s="2">
        <v>5253472</v>
      </c>
      <c r="BZ566" s="2">
        <v>0</v>
      </c>
      <c r="CA566" s="2">
        <v>35068514</v>
      </c>
      <c r="CB566" s="2" t="b">
        <v>0</v>
      </c>
      <c r="CC566" s="2">
        <v>0</v>
      </c>
      <c r="CD566" s="2">
        <v>14119.67</v>
      </c>
      <c r="CE566" s="2">
        <v>12982.47</v>
      </c>
      <c r="CF566" s="2">
        <v>13366.69</v>
      </c>
      <c r="CG566" s="2">
        <v>15893.82</v>
      </c>
      <c r="CH566" s="4">
        <v>45327.530034722222</v>
      </c>
      <c r="CI566" s="4">
        <v>73415</v>
      </c>
    </row>
    <row r="567" spans="1:87" x14ac:dyDescent="0.35">
      <c r="A567" s="5">
        <v>641</v>
      </c>
      <c r="B567" s="3" t="s">
        <v>1135</v>
      </c>
      <c r="C567" s="3" t="s">
        <v>1160</v>
      </c>
      <c r="D567" s="2" t="s">
        <v>1161</v>
      </c>
      <c r="E567" s="2">
        <v>9166</v>
      </c>
      <c r="F567" s="2">
        <v>9304</v>
      </c>
      <c r="G567" s="2">
        <v>9580</v>
      </c>
      <c r="H567" s="2">
        <v>11102</v>
      </c>
      <c r="I567" s="2">
        <v>1.0822000000000001</v>
      </c>
      <c r="J567" s="2">
        <v>9919</v>
      </c>
      <c r="K567" s="2">
        <v>10069</v>
      </c>
      <c r="L567" s="2">
        <v>10367</v>
      </c>
      <c r="M567" s="2">
        <v>12015</v>
      </c>
      <c r="N567" s="2">
        <v>1.1040000000000001</v>
      </c>
      <c r="O567" s="2">
        <v>1.026</v>
      </c>
      <c r="P567" s="2">
        <v>10951</v>
      </c>
      <c r="Q567" s="2">
        <v>12327</v>
      </c>
      <c r="R567" s="2">
        <v>0</v>
      </c>
      <c r="S567" s="2">
        <v>0</v>
      </c>
      <c r="T567" s="2">
        <v>0</v>
      </c>
      <c r="U567" s="2">
        <v>1977.85</v>
      </c>
      <c r="V567" s="2">
        <v>1977.85</v>
      </c>
      <c r="W567" s="2">
        <v>0</v>
      </c>
      <c r="X567" s="2">
        <v>0</v>
      </c>
      <c r="Y567" s="2">
        <v>0</v>
      </c>
      <c r="Z567" s="2">
        <v>1977.85</v>
      </c>
      <c r="AA567" s="2">
        <v>1977.85</v>
      </c>
      <c r="AB567" s="2">
        <v>0</v>
      </c>
      <c r="AC567" s="2">
        <v>0</v>
      </c>
      <c r="AD567" s="2">
        <v>0</v>
      </c>
      <c r="AE567" s="2">
        <v>24380957</v>
      </c>
      <c r="AF567" s="2">
        <v>24380957</v>
      </c>
      <c r="AG567" s="2">
        <v>0.73529999999999995</v>
      </c>
      <c r="AH567" s="2">
        <v>0.2</v>
      </c>
      <c r="AI567" s="2">
        <v>0</v>
      </c>
      <c r="AJ567" s="2">
        <v>0</v>
      </c>
      <c r="AK567" s="2">
        <v>0</v>
      </c>
      <c r="AL567" s="2">
        <v>3585464</v>
      </c>
      <c r="AM567" s="2">
        <v>3585464</v>
      </c>
      <c r="AN567" s="2">
        <v>0.73529999999999995</v>
      </c>
      <c r="AO567" s="2">
        <v>0.18529999999999999</v>
      </c>
      <c r="AP567" s="2">
        <v>0.65</v>
      </c>
      <c r="AQ567" s="2">
        <v>0</v>
      </c>
      <c r="AR567" s="2">
        <v>0</v>
      </c>
      <c r="AS567" s="2">
        <v>0</v>
      </c>
      <c r="AT567" s="2">
        <v>2936564</v>
      </c>
      <c r="AU567" s="2">
        <v>2936564</v>
      </c>
      <c r="AV567" s="2">
        <v>30902985</v>
      </c>
      <c r="AW567" s="2">
        <v>0</v>
      </c>
      <c r="AX567" s="2">
        <v>0</v>
      </c>
      <c r="AY567" s="2">
        <v>457858</v>
      </c>
      <c r="AZ567" s="2">
        <v>495494</v>
      </c>
      <c r="BA567" s="2">
        <v>0</v>
      </c>
      <c r="BB567" s="2">
        <v>0</v>
      </c>
      <c r="BC567" s="2">
        <v>0</v>
      </c>
      <c r="BD567" s="2">
        <v>2813</v>
      </c>
      <c r="BE567" s="2">
        <v>3044</v>
      </c>
      <c r="BF567" s="2">
        <v>0</v>
      </c>
      <c r="BG567" s="2">
        <v>0</v>
      </c>
      <c r="BH567" s="2">
        <v>495494</v>
      </c>
      <c r="BI567" s="2">
        <v>31398479</v>
      </c>
      <c r="BJ567" s="2">
        <v>0</v>
      </c>
      <c r="BK567" s="2">
        <v>31398479</v>
      </c>
      <c r="BL567" s="2">
        <v>13463073</v>
      </c>
      <c r="BM567" s="2">
        <v>17935406</v>
      </c>
      <c r="BN567" s="2">
        <v>2608936</v>
      </c>
      <c r="BO567" s="2">
        <v>15326470</v>
      </c>
      <c r="BP567" s="2">
        <v>6076.01</v>
      </c>
      <c r="BQ567" s="2">
        <v>1977.85</v>
      </c>
      <c r="BR567" s="2">
        <v>12017436</v>
      </c>
      <c r="BS567" s="2">
        <v>0</v>
      </c>
      <c r="BT567" s="2">
        <v>545147</v>
      </c>
      <c r="BU567" s="2">
        <v>13463073</v>
      </c>
      <c r="BV567" s="2">
        <v>2608936</v>
      </c>
      <c r="BW567" s="2">
        <v>0</v>
      </c>
      <c r="BX567" s="2">
        <v>2174842</v>
      </c>
      <c r="BY567" s="2">
        <v>2174842</v>
      </c>
      <c r="BZ567" s="2">
        <v>0</v>
      </c>
      <c r="CA567" s="2">
        <v>15326470</v>
      </c>
      <c r="CB567" s="2" t="b">
        <v>0</v>
      </c>
      <c r="CC567" s="2">
        <v>0</v>
      </c>
      <c r="CD567" s="2">
        <v>13880.45</v>
      </c>
      <c r="CE567" s="2">
        <v>12762.51</v>
      </c>
      <c r="CF567" s="2">
        <v>13140.22</v>
      </c>
      <c r="CG567" s="2">
        <v>15624.53</v>
      </c>
      <c r="CH567" s="4">
        <v>45327.530046296299</v>
      </c>
      <c r="CI567" s="4">
        <v>73415</v>
      </c>
    </row>
    <row r="568" spans="1:87" x14ac:dyDescent="0.35">
      <c r="A568" s="5">
        <v>642</v>
      </c>
      <c r="B568" s="3" t="s">
        <v>1135</v>
      </c>
      <c r="C568" s="3" t="s">
        <v>1162</v>
      </c>
      <c r="D568" s="2" t="s">
        <v>1163</v>
      </c>
      <c r="E568" s="2">
        <v>9166</v>
      </c>
      <c r="F568" s="2">
        <v>9304</v>
      </c>
      <c r="G568" s="2">
        <v>9580</v>
      </c>
      <c r="H568" s="2">
        <v>11102</v>
      </c>
      <c r="I568" s="2">
        <v>1.0822000000000001</v>
      </c>
      <c r="J568" s="2">
        <v>9919</v>
      </c>
      <c r="K568" s="2">
        <v>10069</v>
      </c>
      <c r="L568" s="2">
        <v>10367</v>
      </c>
      <c r="M568" s="2">
        <v>12015</v>
      </c>
      <c r="N568" s="2">
        <v>1.1040000000000001</v>
      </c>
      <c r="O568" s="2">
        <v>1.026</v>
      </c>
      <c r="P568" s="2">
        <v>10951</v>
      </c>
      <c r="Q568" s="2">
        <v>12327</v>
      </c>
      <c r="R568" s="2">
        <v>0</v>
      </c>
      <c r="S568" s="2">
        <v>0</v>
      </c>
      <c r="T568" s="2">
        <v>0.15</v>
      </c>
      <c r="U568" s="2">
        <v>15647.5</v>
      </c>
      <c r="V568" s="2">
        <v>15647.65</v>
      </c>
      <c r="W568" s="2">
        <v>0</v>
      </c>
      <c r="X568" s="2">
        <v>0</v>
      </c>
      <c r="Y568" s="2">
        <v>0.15</v>
      </c>
      <c r="Z568" s="2">
        <v>15647.5</v>
      </c>
      <c r="AA568" s="2">
        <v>15647.65</v>
      </c>
      <c r="AB568" s="2">
        <v>0</v>
      </c>
      <c r="AC568" s="2">
        <v>0</v>
      </c>
      <c r="AD568" s="2">
        <v>1555</v>
      </c>
      <c r="AE568" s="2">
        <v>192886733</v>
      </c>
      <c r="AF568" s="2">
        <v>192888288</v>
      </c>
      <c r="AG568" s="2">
        <v>0.64410000000000001</v>
      </c>
      <c r="AH568" s="2">
        <v>0.2</v>
      </c>
      <c r="AI568" s="2">
        <v>0</v>
      </c>
      <c r="AJ568" s="2">
        <v>0</v>
      </c>
      <c r="AK568" s="2">
        <v>200</v>
      </c>
      <c r="AL568" s="2">
        <v>24847669</v>
      </c>
      <c r="AM568" s="2">
        <v>24847869</v>
      </c>
      <c r="AN568" s="2">
        <v>0.64410000000000001</v>
      </c>
      <c r="AO568" s="2">
        <v>9.4100000000000003E-2</v>
      </c>
      <c r="AP568" s="2">
        <v>0.65</v>
      </c>
      <c r="AQ568" s="2">
        <v>0</v>
      </c>
      <c r="AR568" s="2">
        <v>0</v>
      </c>
      <c r="AS568" s="2">
        <v>95</v>
      </c>
      <c r="AT568" s="2">
        <v>11797917</v>
      </c>
      <c r="AU568" s="2">
        <v>11798012</v>
      </c>
      <c r="AV568" s="2">
        <v>229534169</v>
      </c>
      <c r="AW568" s="2">
        <v>0</v>
      </c>
      <c r="AX568" s="2">
        <v>1340391</v>
      </c>
      <c r="AY568" s="2">
        <v>1591957</v>
      </c>
      <c r="AZ568" s="2">
        <v>1722816</v>
      </c>
      <c r="BA568" s="2">
        <v>0</v>
      </c>
      <c r="BB568" s="2">
        <v>0</v>
      </c>
      <c r="BC568" s="2">
        <v>0</v>
      </c>
      <c r="BD568" s="2">
        <v>2813</v>
      </c>
      <c r="BE568" s="2">
        <v>3044</v>
      </c>
      <c r="BF568" s="2">
        <v>0</v>
      </c>
      <c r="BG568" s="2">
        <v>0</v>
      </c>
      <c r="BH568" s="2">
        <v>3063207</v>
      </c>
      <c r="BI568" s="2">
        <v>232597376</v>
      </c>
      <c r="BJ568" s="2">
        <v>0</v>
      </c>
      <c r="BK568" s="2">
        <v>232597376</v>
      </c>
      <c r="BL568" s="2">
        <v>119108480</v>
      </c>
      <c r="BM568" s="2">
        <v>113488896</v>
      </c>
      <c r="BN568" s="2">
        <v>8426127</v>
      </c>
      <c r="BO568" s="2">
        <v>105062769</v>
      </c>
      <c r="BP568" s="2">
        <v>6094.28</v>
      </c>
      <c r="BQ568" s="2">
        <v>15647.65</v>
      </c>
      <c r="BR568" s="2">
        <v>95361160</v>
      </c>
      <c r="BS568" s="2">
        <v>0</v>
      </c>
      <c r="BT568" s="2">
        <v>0</v>
      </c>
      <c r="BU568" s="2">
        <v>119108480</v>
      </c>
      <c r="BV568" s="2">
        <v>8426127</v>
      </c>
      <c r="BW568" s="2">
        <v>0</v>
      </c>
      <c r="BX568" s="2">
        <v>24763647</v>
      </c>
      <c r="BY568" s="2">
        <v>24763647</v>
      </c>
      <c r="BZ568" s="2">
        <v>0</v>
      </c>
      <c r="CA568" s="2">
        <v>105062769</v>
      </c>
      <c r="CB568" s="2" t="b">
        <v>0</v>
      </c>
      <c r="CC568" s="2">
        <v>0</v>
      </c>
      <c r="CD568" s="2">
        <v>13031.53</v>
      </c>
      <c r="CE568" s="2">
        <v>11981.96</v>
      </c>
      <c r="CF568" s="2">
        <v>12336.57</v>
      </c>
      <c r="CG568" s="2">
        <v>14668.95</v>
      </c>
      <c r="CH568" s="4">
        <v>45327.530081018522</v>
      </c>
      <c r="CI568" s="4">
        <v>73415</v>
      </c>
    </row>
    <row r="569" spans="1:87" x14ac:dyDescent="0.35">
      <c r="A569" s="5">
        <v>643</v>
      </c>
      <c r="B569" s="3" t="s">
        <v>1135</v>
      </c>
      <c r="C569" s="3" t="s">
        <v>1164</v>
      </c>
      <c r="D569" s="2" t="s">
        <v>1165</v>
      </c>
      <c r="E569" s="2">
        <v>9166</v>
      </c>
      <c r="F569" s="2">
        <v>9304</v>
      </c>
      <c r="G569" s="2">
        <v>9580</v>
      </c>
      <c r="H569" s="2">
        <v>11102</v>
      </c>
      <c r="I569" s="2">
        <v>1.0822000000000001</v>
      </c>
      <c r="J569" s="2">
        <v>9919</v>
      </c>
      <c r="K569" s="2">
        <v>10069</v>
      </c>
      <c r="L569" s="2">
        <v>10367</v>
      </c>
      <c r="M569" s="2">
        <v>12015</v>
      </c>
      <c r="N569" s="2">
        <v>1.1040000000000001</v>
      </c>
      <c r="O569" s="2">
        <v>1.026</v>
      </c>
      <c r="P569" s="2">
        <v>10951</v>
      </c>
      <c r="Q569" s="2">
        <v>12327</v>
      </c>
      <c r="R569" s="2">
        <v>247.06</v>
      </c>
      <c r="S569" s="2">
        <v>176.24</v>
      </c>
      <c r="T569" s="2">
        <v>138.22</v>
      </c>
      <c r="U569" s="2">
        <v>0</v>
      </c>
      <c r="V569" s="2">
        <v>561.52</v>
      </c>
      <c r="W569" s="2">
        <v>247.06</v>
      </c>
      <c r="X569" s="2">
        <v>176.24</v>
      </c>
      <c r="Y569" s="2">
        <v>138.22</v>
      </c>
      <c r="Z569" s="2">
        <v>0</v>
      </c>
      <c r="AA569" s="2">
        <v>561.52</v>
      </c>
      <c r="AB569" s="2">
        <v>2705554</v>
      </c>
      <c r="AC569" s="2">
        <v>1774561</v>
      </c>
      <c r="AD569" s="2">
        <v>1432927</v>
      </c>
      <c r="AE569" s="2">
        <v>0</v>
      </c>
      <c r="AF569" s="2">
        <v>5913042</v>
      </c>
      <c r="AG569" s="2">
        <v>0.59940000000000004</v>
      </c>
      <c r="AH569" s="2">
        <v>0.2</v>
      </c>
      <c r="AI569" s="2">
        <v>324342</v>
      </c>
      <c r="AJ569" s="2">
        <v>212734</v>
      </c>
      <c r="AK569" s="2">
        <v>171779</v>
      </c>
      <c r="AL569" s="2">
        <v>0</v>
      </c>
      <c r="AM569" s="2">
        <v>708855</v>
      </c>
      <c r="AN569" s="2">
        <v>0.59940000000000004</v>
      </c>
      <c r="AO569" s="2">
        <v>4.9399999999999999E-2</v>
      </c>
      <c r="AP569" s="2">
        <v>0.65</v>
      </c>
      <c r="AQ569" s="2">
        <v>86875</v>
      </c>
      <c r="AR569" s="2">
        <v>56981</v>
      </c>
      <c r="AS569" s="2">
        <v>46011</v>
      </c>
      <c r="AT569" s="2">
        <v>0</v>
      </c>
      <c r="AU569" s="2">
        <v>189867</v>
      </c>
      <c r="AV569" s="2">
        <v>6811764</v>
      </c>
      <c r="AW569" s="2">
        <v>0</v>
      </c>
      <c r="AX569" s="2">
        <v>0</v>
      </c>
      <c r="AY569" s="2">
        <v>299676</v>
      </c>
      <c r="AZ569" s="2">
        <v>324309</v>
      </c>
      <c r="BA569" s="2">
        <v>0</v>
      </c>
      <c r="BB569" s="2">
        <v>0</v>
      </c>
      <c r="BC569" s="2">
        <v>0</v>
      </c>
      <c r="BD569" s="2">
        <v>2813</v>
      </c>
      <c r="BE569" s="2">
        <v>3044</v>
      </c>
      <c r="BF569" s="2">
        <v>14.76</v>
      </c>
      <c r="BG569" s="2">
        <v>44929</v>
      </c>
      <c r="BH569" s="2">
        <v>369238</v>
      </c>
      <c r="BI569" s="2">
        <v>7181002</v>
      </c>
      <c r="BJ569" s="2">
        <v>0</v>
      </c>
      <c r="BK569" s="2">
        <v>7181002</v>
      </c>
      <c r="BL569" s="2">
        <v>3184571</v>
      </c>
      <c r="BM569" s="2">
        <v>3996431</v>
      </c>
      <c r="BN569" s="2">
        <v>675699</v>
      </c>
      <c r="BO569" s="2">
        <v>3320732</v>
      </c>
      <c r="BP569" s="2">
        <v>5140.38</v>
      </c>
      <c r="BQ569" s="2">
        <v>561.52</v>
      </c>
      <c r="BR569" s="2">
        <v>2886426</v>
      </c>
      <c r="BS569" s="2">
        <v>0</v>
      </c>
      <c r="BT569" s="2">
        <v>0</v>
      </c>
      <c r="BU569" s="2">
        <v>3184571</v>
      </c>
      <c r="BV569" s="2">
        <v>675699</v>
      </c>
      <c r="BW569" s="2">
        <v>0</v>
      </c>
      <c r="BX569" s="2">
        <v>926951</v>
      </c>
      <c r="BY569" s="2">
        <v>926951</v>
      </c>
      <c r="BZ569" s="2">
        <v>0</v>
      </c>
      <c r="CA569" s="2">
        <v>3320732</v>
      </c>
      <c r="CB569" s="2" t="b">
        <v>0</v>
      </c>
      <c r="CC569" s="2">
        <v>0</v>
      </c>
      <c r="CD569" s="2">
        <v>12615.44</v>
      </c>
      <c r="CE569" s="2">
        <v>11599.39</v>
      </c>
      <c r="CF569" s="2">
        <v>11942.68</v>
      </c>
      <c r="CG569" s="2">
        <v>14200.58</v>
      </c>
      <c r="CH569" s="4">
        <v>45327.530115740738</v>
      </c>
      <c r="CI569" s="4">
        <v>73415</v>
      </c>
    </row>
    <row r="570" spans="1:87" x14ac:dyDescent="0.35">
      <c r="A570" s="5">
        <v>644</v>
      </c>
      <c r="B570" s="3" t="s">
        <v>1135</v>
      </c>
      <c r="C570" s="3" t="s">
        <v>1166</v>
      </c>
      <c r="D570" s="2" t="s">
        <v>1167</v>
      </c>
      <c r="E570" s="2">
        <v>9166</v>
      </c>
      <c r="F570" s="2">
        <v>9304</v>
      </c>
      <c r="G570" s="2">
        <v>9580</v>
      </c>
      <c r="H570" s="2">
        <v>11102</v>
      </c>
      <c r="I570" s="2">
        <v>1.0822000000000001</v>
      </c>
      <c r="J570" s="2">
        <v>9919</v>
      </c>
      <c r="K570" s="2">
        <v>10069</v>
      </c>
      <c r="L570" s="2">
        <v>10367</v>
      </c>
      <c r="M570" s="2">
        <v>12015</v>
      </c>
      <c r="N570" s="2">
        <v>1.1040000000000001</v>
      </c>
      <c r="O570" s="2">
        <v>1.026</v>
      </c>
      <c r="P570" s="2">
        <v>10951</v>
      </c>
      <c r="Q570" s="2">
        <v>12327</v>
      </c>
      <c r="R570" s="2">
        <v>115.59</v>
      </c>
      <c r="S570" s="2">
        <v>84.1</v>
      </c>
      <c r="T570" s="2">
        <v>55.49</v>
      </c>
      <c r="U570" s="2">
        <v>0</v>
      </c>
      <c r="V570" s="2">
        <v>255.18</v>
      </c>
      <c r="W570" s="2">
        <v>115.59</v>
      </c>
      <c r="X570" s="2">
        <v>84.1</v>
      </c>
      <c r="Y570" s="2">
        <v>55.49</v>
      </c>
      <c r="Z570" s="2">
        <v>0</v>
      </c>
      <c r="AA570" s="2">
        <v>255.18</v>
      </c>
      <c r="AB570" s="2">
        <v>1265826</v>
      </c>
      <c r="AC570" s="2">
        <v>846803</v>
      </c>
      <c r="AD570" s="2">
        <v>575265</v>
      </c>
      <c r="AE570" s="2">
        <v>0</v>
      </c>
      <c r="AF570" s="2">
        <v>2687894</v>
      </c>
      <c r="AG570" s="2">
        <v>0.63970000000000005</v>
      </c>
      <c r="AH570" s="2">
        <v>0.2</v>
      </c>
      <c r="AI570" s="2">
        <v>161950</v>
      </c>
      <c r="AJ570" s="2">
        <v>108340</v>
      </c>
      <c r="AK570" s="2">
        <v>73599</v>
      </c>
      <c r="AL570" s="2">
        <v>0</v>
      </c>
      <c r="AM570" s="2">
        <v>343889</v>
      </c>
      <c r="AN570" s="2">
        <v>0.63970000000000005</v>
      </c>
      <c r="AO570" s="2">
        <v>8.9700000000000002E-2</v>
      </c>
      <c r="AP570" s="2">
        <v>0.65</v>
      </c>
      <c r="AQ570" s="2">
        <v>73804</v>
      </c>
      <c r="AR570" s="2">
        <v>49373</v>
      </c>
      <c r="AS570" s="2">
        <v>33541</v>
      </c>
      <c r="AT570" s="2">
        <v>0</v>
      </c>
      <c r="AU570" s="2">
        <v>156718</v>
      </c>
      <c r="AV570" s="2">
        <v>3188501</v>
      </c>
      <c r="AW570" s="2">
        <v>0</v>
      </c>
      <c r="AX570" s="2">
        <v>0</v>
      </c>
      <c r="AY570" s="2">
        <v>113898</v>
      </c>
      <c r="AZ570" s="2">
        <v>123260</v>
      </c>
      <c r="BA570" s="2">
        <v>0</v>
      </c>
      <c r="BB570" s="2">
        <v>0</v>
      </c>
      <c r="BC570" s="2">
        <v>0</v>
      </c>
      <c r="BD570" s="2">
        <v>2813</v>
      </c>
      <c r="BE570" s="2">
        <v>3044</v>
      </c>
      <c r="BF570" s="2">
        <v>9.5399999999999991</v>
      </c>
      <c r="BG570" s="2">
        <v>29040</v>
      </c>
      <c r="BH570" s="2">
        <v>152300</v>
      </c>
      <c r="BI570" s="2">
        <v>3340801</v>
      </c>
      <c r="BJ570" s="2">
        <v>0</v>
      </c>
      <c r="BK570" s="2">
        <v>3340801</v>
      </c>
      <c r="BL570" s="2">
        <v>393800</v>
      </c>
      <c r="BM570" s="2">
        <v>2947001</v>
      </c>
      <c r="BN570" s="2">
        <v>845768</v>
      </c>
      <c r="BO570" s="2">
        <v>2101233</v>
      </c>
      <c r="BP570" s="2">
        <v>5082.63</v>
      </c>
      <c r="BQ570" s="2">
        <v>255.18</v>
      </c>
      <c r="BR570" s="2">
        <v>1296986</v>
      </c>
      <c r="BS570" s="2">
        <v>0</v>
      </c>
      <c r="BT570" s="2">
        <v>0</v>
      </c>
      <c r="BU570" s="2">
        <v>393800</v>
      </c>
      <c r="BV570" s="2">
        <v>845768</v>
      </c>
      <c r="BW570" s="2">
        <v>57418</v>
      </c>
      <c r="BX570" s="2">
        <v>594012</v>
      </c>
      <c r="BY570" s="2">
        <v>651430</v>
      </c>
      <c r="BZ570" s="2">
        <v>0</v>
      </c>
      <c r="CA570" s="2">
        <v>2101233</v>
      </c>
      <c r="CB570" s="2" t="b">
        <v>0</v>
      </c>
      <c r="CC570" s="2">
        <v>0</v>
      </c>
      <c r="CD570" s="2">
        <v>12990.57</v>
      </c>
      <c r="CE570" s="2">
        <v>11944.3</v>
      </c>
      <c r="CF570" s="2">
        <v>12297.8</v>
      </c>
      <c r="CG570" s="2">
        <v>14622.84</v>
      </c>
      <c r="CH570" s="4">
        <v>45327.530127314814</v>
      </c>
      <c r="CI570" s="4">
        <v>73415</v>
      </c>
    </row>
    <row r="571" spans="1:87" x14ac:dyDescent="0.35">
      <c r="A571" s="5">
        <v>645</v>
      </c>
      <c r="B571" s="3" t="s">
        <v>1135</v>
      </c>
      <c r="C571" s="3" t="s">
        <v>1168</v>
      </c>
      <c r="D571" s="2" t="s">
        <v>1169</v>
      </c>
      <c r="E571" s="2">
        <v>9166</v>
      </c>
      <c r="F571" s="2">
        <v>9304</v>
      </c>
      <c r="G571" s="2">
        <v>9580</v>
      </c>
      <c r="H571" s="2">
        <v>11102</v>
      </c>
      <c r="I571" s="2">
        <v>1.0822000000000001</v>
      </c>
      <c r="J571" s="2">
        <v>9919</v>
      </c>
      <c r="K571" s="2">
        <v>10069</v>
      </c>
      <c r="L571" s="2">
        <v>10367</v>
      </c>
      <c r="M571" s="2">
        <v>12015</v>
      </c>
      <c r="N571" s="2">
        <v>1.1040000000000001</v>
      </c>
      <c r="O571" s="2">
        <v>1.026</v>
      </c>
      <c r="P571" s="2">
        <v>10951</v>
      </c>
      <c r="Q571" s="2">
        <v>12327</v>
      </c>
      <c r="R571" s="2">
        <v>0</v>
      </c>
      <c r="S571" s="2">
        <v>0</v>
      </c>
      <c r="T571" s="2">
        <v>0</v>
      </c>
      <c r="U571" s="2">
        <v>1.47</v>
      </c>
      <c r="V571" s="2">
        <v>1.47</v>
      </c>
      <c r="W571" s="2">
        <v>0</v>
      </c>
      <c r="X571" s="2">
        <v>0</v>
      </c>
      <c r="Y571" s="2">
        <v>0</v>
      </c>
      <c r="Z571" s="2">
        <v>109.9</v>
      </c>
      <c r="AA571" s="2">
        <v>109.9</v>
      </c>
      <c r="AB571" s="2">
        <v>0</v>
      </c>
      <c r="AC571" s="2">
        <v>0</v>
      </c>
      <c r="AD571" s="2">
        <v>0</v>
      </c>
      <c r="AE571" s="2">
        <v>18121</v>
      </c>
      <c r="AF571" s="2">
        <v>18121</v>
      </c>
      <c r="AG571" s="2">
        <v>0.56189999999999996</v>
      </c>
      <c r="AH571" s="2">
        <v>0.2</v>
      </c>
      <c r="AI571" s="2">
        <v>0</v>
      </c>
      <c r="AJ571" s="2">
        <v>0</v>
      </c>
      <c r="AK571" s="2">
        <v>0</v>
      </c>
      <c r="AL571" s="2">
        <v>152245</v>
      </c>
      <c r="AM571" s="2">
        <v>152245</v>
      </c>
      <c r="AN571" s="2">
        <v>0.56189999999999996</v>
      </c>
      <c r="AO571" s="2">
        <v>1.1900000000000001E-2</v>
      </c>
      <c r="AP571" s="2">
        <v>0.65</v>
      </c>
      <c r="AQ571" s="2">
        <v>0</v>
      </c>
      <c r="AR571" s="2">
        <v>0</v>
      </c>
      <c r="AS571" s="2">
        <v>0</v>
      </c>
      <c r="AT571" s="2">
        <v>10479</v>
      </c>
      <c r="AU571" s="2">
        <v>10479</v>
      </c>
      <c r="AV571" s="2">
        <v>180845</v>
      </c>
      <c r="AW571" s="2">
        <v>1713056</v>
      </c>
      <c r="AX571" s="2">
        <v>17587</v>
      </c>
      <c r="AY571" s="2">
        <v>98896</v>
      </c>
      <c r="AZ571" s="2">
        <v>107025</v>
      </c>
      <c r="BA571" s="2">
        <v>0</v>
      </c>
      <c r="BB571" s="2">
        <v>0</v>
      </c>
      <c r="BC571" s="2">
        <v>0</v>
      </c>
      <c r="BD571" s="2">
        <v>2813</v>
      </c>
      <c r="BE571" s="2">
        <v>3044</v>
      </c>
      <c r="BF571" s="2">
        <v>0</v>
      </c>
      <c r="BG571" s="2">
        <v>0</v>
      </c>
      <c r="BH571" s="2">
        <v>1837668</v>
      </c>
      <c r="BI571" s="2">
        <v>2018513</v>
      </c>
      <c r="BJ571" s="2">
        <v>0</v>
      </c>
      <c r="BK571" s="2">
        <v>2018513</v>
      </c>
      <c r="BL571" s="2">
        <v>2225173</v>
      </c>
      <c r="BM571" s="2">
        <v>0</v>
      </c>
      <c r="BN571" s="2">
        <v>21980</v>
      </c>
      <c r="BO571" s="2">
        <v>0</v>
      </c>
      <c r="BP571" s="2">
        <v>404.81</v>
      </c>
      <c r="BQ571" s="2">
        <v>109.9</v>
      </c>
      <c r="BR571" s="2">
        <v>44489</v>
      </c>
      <c r="BS571" s="2">
        <v>1267414</v>
      </c>
      <c r="BT571" s="2">
        <v>0</v>
      </c>
      <c r="BU571" s="2">
        <v>2225173</v>
      </c>
      <c r="BV571" s="2">
        <v>21980</v>
      </c>
      <c r="BW571" s="2">
        <v>0</v>
      </c>
      <c r="BX571" s="2">
        <v>347758</v>
      </c>
      <c r="BY571" s="2">
        <v>347758</v>
      </c>
      <c r="BZ571" s="2">
        <v>347758</v>
      </c>
      <c r="CA571" s="2">
        <v>347758</v>
      </c>
      <c r="CB571" s="2" t="b">
        <v>1</v>
      </c>
      <c r="CC571" s="2">
        <v>206660</v>
      </c>
      <c r="CD571" s="2">
        <v>12266.38</v>
      </c>
      <c r="CE571" s="2">
        <v>11278.44</v>
      </c>
      <c r="CF571" s="2">
        <v>11612.23</v>
      </c>
      <c r="CG571" s="2">
        <v>13807.66</v>
      </c>
      <c r="CH571" s="4">
        <v>45327.530127314814</v>
      </c>
      <c r="CI571" s="4">
        <v>73415</v>
      </c>
    </row>
    <row r="572" spans="1:87" x14ac:dyDescent="0.35">
      <c r="A572" s="5">
        <v>646</v>
      </c>
      <c r="B572" s="3" t="s">
        <v>1135</v>
      </c>
      <c r="C572" s="3" t="s">
        <v>1170</v>
      </c>
      <c r="D572" s="2" t="s">
        <v>464</v>
      </c>
      <c r="E572" s="2">
        <v>9166</v>
      </c>
      <c r="F572" s="2">
        <v>9304</v>
      </c>
      <c r="G572" s="2">
        <v>9580</v>
      </c>
      <c r="H572" s="2">
        <v>11102</v>
      </c>
      <c r="I572" s="2">
        <v>1.0822000000000001</v>
      </c>
      <c r="J572" s="2">
        <v>9919</v>
      </c>
      <c r="K572" s="2">
        <v>10069</v>
      </c>
      <c r="L572" s="2">
        <v>10367</v>
      </c>
      <c r="M572" s="2">
        <v>12015</v>
      </c>
      <c r="N572" s="2">
        <v>1.1040000000000001</v>
      </c>
      <c r="O572" s="2">
        <v>1.026</v>
      </c>
      <c r="P572" s="2">
        <v>10951</v>
      </c>
      <c r="Q572" s="2">
        <v>12327</v>
      </c>
      <c r="R572" s="2">
        <v>2076.59</v>
      </c>
      <c r="S572" s="2">
        <v>1431.68</v>
      </c>
      <c r="T572" s="2">
        <v>936.94</v>
      </c>
      <c r="U572" s="2">
        <v>0</v>
      </c>
      <c r="V572" s="2">
        <v>4445.21</v>
      </c>
      <c r="W572" s="2">
        <v>2076.59</v>
      </c>
      <c r="X572" s="2">
        <v>1431.68</v>
      </c>
      <c r="Y572" s="2">
        <v>936.94</v>
      </c>
      <c r="Z572" s="2">
        <v>0</v>
      </c>
      <c r="AA572" s="2">
        <v>4445.21</v>
      </c>
      <c r="AB572" s="2">
        <v>22740737</v>
      </c>
      <c r="AC572" s="2">
        <v>14415586</v>
      </c>
      <c r="AD572" s="2">
        <v>9713257</v>
      </c>
      <c r="AE572" s="2">
        <v>0</v>
      </c>
      <c r="AF572" s="2">
        <v>46869580</v>
      </c>
      <c r="AG572" s="2">
        <v>0.42620000000000002</v>
      </c>
      <c r="AH572" s="2">
        <v>0.2</v>
      </c>
      <c r="AI572" s="2">
        <v>1938420</v>
      </c>
      <c r="AJ572" s="2">
        <v>1228785</v>
      </c>
      <c r="AK572" s="2">
        <v>827958</v>
      </c>
      <c r="AL572" s="2">
        <v>0</v>
      </c>
      <c r="AM572" s="2">
        <v>3995163</v>
      </c>
      <c r="AN572" s="2">
        <v>0.42620000000000002</v>
      </c>
      <c r="AO572" s="2">
        <v>0</v>
      </c>
      <c r="AP572" s="2">
        <v>0.65</v>
      </c>
      <c r="AQ572" s="2">
        <v>0</v>
      </c>
      <c r="AR572" s="2">
        <v>0</v>
      </c>
      <c r="AS572" s="2">
        <v>0</v>
      </c>
      <c r="AT572" s="2">
        <v>0</v>
      </c>
      <c r="AU572" s="2">
        <v>0</v>
      </c>
      <c r="AV572" s="2">
        <v>50864743</v>
      </c>
      <c r="AW572" s="2">
        <v>0</v>
      </c>
      <c r="AX572" s="2">
        <v>348280</v>
      </c>
      <c r="AY572" s="2">
        <v>495341</v>
      </c>
      <c r="AZ572" s="2">
        <v>536058</v>
      </c>
      <c r="BA572" s="2">
        <v>0</v>
      </c>
      <c r="BB572" s="2">
        <v>0</v>
      </c>
      <c r="BC572" s="2">
        <v>0</v>
      </c>
      <c r="BD572" s="2">
        <v>2813</v>
      </c>
      <c r="BE572" s="2">
        <v>3044</v>
      </c>
      <c r="BF572" s="2">
        <v>205.35</v>
      </c>
      <c r="BG572" s="2">
        <v>625085</v>
      </c>
      <c r="BH572" s="2">
        <v>1509423</v>
      </c>
      <c r="BI572" s="2">
        <v>52374166</v>
      </c>
      <c r="BJ572" s="2">
        <v>0</v>
      </c>
      <c r="BK572" s="2">
        <v>52374166</v>
      </c>
      <c r="BL572" s="2">
        <v>13702828</v>
      </c>
      <c r="BM572" s="2">
        <v>38671338</v>
      </c>
      <c r="BN572" s="2">
        <v>14672020</v>
      </c>
      <c r="BO572" s="2">
        <v>23999318</v>
      </c>
      <c r="BP572" s="2">
        <v>5061.5200000000004</v>
      </c>
      <c r="BQ572" s="2">
        <v>4445.21</v>
      </c>
      <c r="BR572" s="2">
        <v>22499519</v>
      </c>
      <c r="BS572" s="2">
        <v>0</v>
      </c>
      <c r="BT572" s="2">
        <v>0</v>
      </c>
      <c r="BU572" s="2">
        <v>13702828</v>
      </c>
      <c r="BV572" s="2">
        <v>14672020</v>
      </c>
      <c r="BW572" s="2">
        <v>0</v>
      </c>
      <c r="BX572" s="2">
        <v>4132556</v>
      </c>
      <c r="BY572" s="2">
        <v>4132556</v>
      </c>
      <c r="BZ572" s="2">
        <v>0</v>
      </c>
      <c r="CA572" s="2">
        <v>23999318</v>
      </c>
      <c r="CB572" s="2" t="b">
        <v>0</v>
      </c>
      <c r="CC572" s="2">
        <v>0</v>
      </c>
      <c r="CD572" s="2">
        <v>11884.46</v>
      </c>
      <c r="CE572" s="2">
        <v>10927.28</v>
      </c>
      <c r="CF572" s="2">
        <v>11250.68</v>
      </c>
      <c r="CG572" s="2">
        <v>13377.75</v>
      </c>
      <c r="CH572" s="4">
        <v>45327.530162037037</v>
      </c>
      <c r="CI572" s="4">
        <v>73415</v>
      </c>
    </row>
    <row r="573" spans="1:87" x14ac:dyDescent="0.35">
      <c r="A573" s="5">
        <v>647</v>
      </c>
      <c r="B573" s="3" t="s">
        <v>1135</v>
      </c>
      <c r="C573" s="3" t="s">
        <v>1171</v>
      </c>
      <c r="D573" s="2" t="s">
        <v>1172</v>
      </c>
      <c r="E573" s="2">
        <v>9166</v>
      </c>
      <c r="F573" s="2">
        <v>9304</v>
      </c>
      <c r="G573" s="2">
        <v>9580</v>
      </c>
      <c r="H573" s="2">
        <v>11102</v>
      </c>
      <c r="I573" s="2">
        <v>1.0822000000000001</v>
      </c>
      <c r="J573" s="2">
        <v>9919</v>
      </c>
      <c r="K573" s="2">
        <v>10069</v>
      </c>
      <c r="L573" s="2">
        <v>10367</v>
      </c>
      <c r="M573" s="2">
        <v>12015</v>
      </c>
      <c r="N573" s="2">
        <v>1.1040000000000001</v>
      </c>
      <c r="O573" s="2">
        <v>1.026</v>
      </c>
      <c r="P573" s="2">
        <v>10951</v>
      </c>
      <c r="Q573" s="2">
        <v>12327</v>
      </c>
      <c r="R573" s="2">
        <v>4710.96</v>
      </c>
      <c r="S573" s="2">
        <v>3454.27</v>
      </c>
      <c r="T573" s="2">
        <v>2265.8200000000002</v>
      </c>
      <c r="U573" s="2">
        <v>0</v>
      </c>
      <c r="V573" s="2">
        <v>10431.049999999999</v>
      </c>
      <c r="W573" s="2">
        <v>4710.96</v>
      </c>
      <c r="X573" s="2">
        <v>3454.27</v>
      </c>
      <c r="Y573" s="2">
        <v>2265.8200000000002</v>
      </c>
      <c r="Z573" s="2">
        <v>0</v>
      </c>
      <c r="AA573" s="2">
        <v>10431.049999999999</v>
      </c>
      <c r="AB573" s="2">
        <v>51589723</v>
      </c>
      <c r="AC573" s="2">
        <v>34781045</v>
      </c>
      <c r="AD573" s="2">
        <v>23489756</v>
      </c>
      <c r="AE573" s="2">
        <v>0</v>
      </c>
      <c r="AF573" s="2">
        <v>109860524</v>
      </c>
      <c r="AG573" s="2">
        <v>0.65629999999999999</v>
      </c>
      <c r="AH573" s="2">
        <v>0.2</v>
      </c>
      <c r="AI573" s="2">
        <v>6771667</v>
      </c>
      <c r="AJ573" s="2">
        <v>4565360</v>
      </c>
      <c r="AK573" s="2">
        <v>3083265</v>
      </c>
      <c r="AL573" s="2">
        <v>0</v>
      </c>
      <c r="AM573" s="2">
        <v>14420292</v>
      </c>
      <c r="AN573" s="2">
        <v>0.65629999999999999</v>
      </c>
      <c r="AO573" s="2">
        <v>0.10630000000000001</v>
      </c>
      <c r="AP573" s="2">
        <v>0.65</v>
      </c>
      <c r="AQ573" s="2">
        <v>3564592</v>
      </c>
      <c r="AR573" s="2">
        <v>2403196</v>
      </c>
      <c r="AS573" s="2">
        <v>1623025</v>
      </c>
      <c r="AT573" s="2">
        <v>0</v>
      </c>
      <c r="AU573" s="2">
        <v>7590813</v>
      </c>
      <c r="AV573" s="2">
        <v>131871629</v>
      </c>
      <c r="AW573" s="2">
        <v>0</v>
      </c>
      <c r="AX573" s="2">
        <v>939600</v>
      </c>
      <c r="AY573" s="2">
        <v>957667</v>
      </c>
      <c r="AZ573" s="2">
        <v>1036387</v>
      </c>
      <c r="BA573" s="2">
        <v>0</v>
      </c>
      <c r="BB573" s="2">
        <v>0</v>
      </c>
      <c r="BC573" s="2">
        <v>0</v>
      </c>
      <c r="BD573" s="2">
        <v>2813</v>
      </c>
      <c r="BE573" s="2">
        <v>3044</v>
      </c>
      <c r="BF573" s="2">
        <v>365.52</v>
      </c>
      <c r="BG573" s="2">
        <v>1112643</v>
      </c>
      <c r="BH573" s="2">
        <v>3088630</v>
      </c>
      <c r="BI573" s="2">
        <v>134960259</v>
      </c>
      <c r="BJ573" s="2">
        <v>0</v>
      </c>
      <c r="BK573" s="2">
        <v>134960259</v>
      </c>
      <c r="BL573" s="2">
        <v>44772487</v>
      </c>
      <c r="BM573" s="2">
        <v>90187772</v>
      </c>
      <c r="BN573" s="2">
        <v>25650453</v>
      </c>
      <c r="BO573" s="2">
        <v>64537319</v>
      </c>
      <c r="BP573" s="2">
        <v>5048.1000000000004</v>
      </c>
      <c r="BQ573" s="2">
        <v>10431.049999999999</v>
      </c>
      <c r="BR573" s="2">
        <v>52656984</v>
      </c>
      <c r="BS573" s="2">
        <v>0</v>
      </c>
      <c r="BT573" s="2">
        <v>0</v>
      </c>
      <c r="BU573" s="2">
        <v>44772487</v>
      </c>
      <c r="BV573" s="2">
        <v>25650453</v>
      </c>
      <c r="BW573" s="2">
        <v>0</v>
      </c>
      <c r="BX573" s="2">
        <v>11056885</v>
      </c>
      <c r="BY573" s="2">
        <v>11056885</v>
      </c>
      <c r="BZ573" s="2">
        <v>0</v>
      </c>
      <c r="CA573" s="2">
        <v>64537319</v>
      </c>
      <c r="CB573" s="2" t="b">
        <v>0</v>
      </c>
      <c r="CC573" s="2">
        <v>0</v>
      </c>
      <c r="CD573" s="2">
        <v>13145.09</v>
      </c>
      <c r="CE573" s="2">
        <v>12086.37</v>
      </c>
      <c r="CF573" s="2">
        <v>12444.08</v>
      </c>
      <c r="CG573" s="2">
        <v>14796.78</v>
      </c>
      <c r="CH573" s="4">
        <v>45327.530150462961</v>
      </c>
      <c r="CI573" s="4">
        <v>73415</v>
      </c>
    </row>
    <row r="574" spans="1:87" x14ac:dyDescent="0.35">
      <c r="A574" s="5">
        <v>648</v>
      </c>
      <c r="B574" s="3" t="s">
        <v>1135</v>
      </c>
      <c r="C574" s="3" t="s">
        <v>1173</v>
      </c>
      <c r="D574" s="2" t="s">
        <v>1174</v>
      </c>
      <c r="E574" s="2">
        <v>9166</v>
      </c>
      <c r="F574" s="2">
        <v>9304</v>
      </c>
      <c r="G574" s="2">
        <v>9580</v>
      </c>
      <c r="H574" s="2">
        <v>11102</v>
      </c>
      <c r="I574" s="2">
        <v>1.0822000000000001</v>
      </c>
      <c r="J574" s="2">
        <v>9919</v>
      </c>
      <c r="K574" s="2">
        <v>10069</v>
      </c>
      <c r="L574" s="2">
        <v>10367</v>
      </c>
      <c r="M574" s="2">
        <v>12015</v>
      </c>
      <c r="N574" s="2">
        <v>1.1040000000000001</v>
      </c>
      <c r="O574" s="2">
        <v>1.026</v>
      </c>
      <c r="P574" s="2">
        <v>10951</v>
      </c>
      <c r="Q574" s="2">
        <v>12327</v>
      </c>
      <c r="R574" s="2">
        <v>1395.61</v>
      </c>
      <c r="S574" s="2">
        <v>1031.43</v>
      </c>
      <c r="T574" s="2">
        <v>649.21</v>
      </c>
      <c r="U574" s="2">
        <v>0</v>
      </c>
      <c r="V574" s="2">
        <v>3076.25</v>
      </c>
      <c r="W574" s="2">
        <v>1395.61</v>
      </c>
      <c r="X574" s="2">
        <v>1031.43</v>
      </c>
      <c r="Y574" s="2">
        <v>649.21</v>
      </c>
      <c r="Z574" s="2">
        <v>0</v>
      </c>
      <c r="AA574" s="2">
        <v>3076.25</v>
      </c>
      <c r="AB574" s="2">
        <v>15283325</v>
      </c>
      <c r="AC574" s="2">
        <v>10385469</v>
      </c>
      <c r="AD574" s="2">
        <v>6730360</v>
      </c>
      <c r="AE574" s="2">
        <v>0</v>
      </c>
      <c r="AF574" s="2">
        <v>32399154</v>
      </c>
      <c r="AG574" s="2">
        <v>0.74139999999999995</v>
      </c>
      <c r="AH574" s="2">
        <v>0.2</v>
      </c>
      <c r="AI574" s="2">
        <v>2266211</v>
      </c>
      <c r="AJ574" s="2">
        <v>1539957</v>
      </c>
      <c r="AK574" s="2">
        <v>997978</v>
      </c>
      <c r="AL574" s="2">
        <v>0</v>
      </c>
      <c r="AM574" s="2">
        <v>4804146</v>
      </c>
      <c r="AN574" s="2">
        <v>0.74139999999999995</v>
      </c>
      <c r="AO574" s="2">
        <v>0.19139999999999999</v>
      </c>
      <c r="AP574" s="2">
        <v>0.65</v>
      </c>
      <c r="AQ574" s="2">
        <v>1901398</v>
      </c>
      <c r="AR574" s="2">
        <v>1292056</v>
      </c>
      <c r="AS574" s="2">
        <v>837324</v>
      </c>
      <c r="AT574" s="2">
        <v>0</v>
      </c>
      <c r="AU574" s="2">
        <v>4030778</v>
      </c>
      <c r="AV574" s="2">
        <v>41234078</v>
      </c>
      <c r="AW574" s="2">
        <v>0</v>
      </c>
      <c r="AX574" s="2">
        <v>295090</v>
      </c>
      <c r="AY574" s="2">
        <v>185992</v>
      </c>
      <c r="AZ574" s="2">
        <v>201281</v>
      </c>
      <c r="BA574" s="2">
        <v>0</v>
      </c>
      <c r="BB574" s="2">
        <v>0</v>
      </c>
      <c r="BC574" s="2">
        <v>0</v>
      </c>
      <c r="BD574" s="2">
        <v>2813</v>
      </c>
      <c r="BE574" s="2">
        <v>3044</v>
      </c>
      <c r="BF574" s="2">
        <v>108.97</v>
      </c>
      <c r="BG574" s="2">
        <v>331705</v>
      </c>
      <c r="BH574" s="2">
        <v>828076</v>
      </c>
      <c r="BI574" s="2">
        <v>42062154</v>
      </c>
      <c r="BJ574" s="2">
        <v>0</v>
      </c>
      <c r="BK574" s="2">
        <v>42062154</v>
      </c>
      <c r="BL574" s="2">
        <v>9752808</v>
      </c>
      <c r="BM574" s="2">
        <v>32309346</v>
      </c>
      <c r="BN574" s="2">
        <v>10172751</v>
      </c>
      <c r="BO574" s="2">
        <v>22136595</v>
      </c>
      <c r="BP574" s="2">
        <v>5071.07</v>
      </c>
      <c r="BQ574" s="2">
        <v>3076.25</v>
      </c>
      <c r="BR574" s="2">
        <v>15599879</v>
      </c>
      <c r="BS574" s="2">
        <v>0</v>
      </c>
      <c r="BT574" s="2">
        <v>0</v>
      </c>
      <c r="BU574" s="2">
        <v>9752808</v>
      </c>
      <c r="BV574" s="2">
        <v>10172751</v>
      </c>
      <c r="BW574" s="2">
        <v>0</v>
      </c>
      <c r="BX574" s="2">
        <v>3834193</v>
      </c>
      <c r="BY574" s="2">
        <v>3834193</v>
      </c>
      <c r="BZ574" s="2">
        <v>0</v>
      </c>
      <c r="CA574" s="2">
        <v>22136595</v>
      </c>
      <c r="CB574" s="2" t="b">
        <v>0</v>
      </c>
      <c r="CC574" s="2">
        <v>0</v>
      </c>
      <c r="CD574" s="2">
        <v>13937.23</v>
      </c>
      <c r="CE574" s="2">
        <v>12814.72</v>
      </c>
      <c r="CF574" s="2">
        <v>13193.98</v>
      </c>
      <c r="CG574" s="2">
        <v>15688.45</v>
      </c>
      <c r="CH574" s="4">
        <v>45327.530173611114</v>
      </c>
      <c r="CI574" s="4">
        <v>73415</v>
      </c>
    </row>
    <row r="575" spans="1:87" x14ac:dyDescent="0.35">
      <c r="A575" s="5">
        <v>649</v>
      </c>
      <c r="B575" s="3" t="s">
        <v>1135</v>
      </c>
      <c r="C575" s="3" t="s">
        <v>1175</v>
      </c>
      <c r="D575" s="2" t="s">
        <v>1176</v>
      </c>
      <c r="E575" s="2">
        <v>9166</v>
      </c>
      <c r="F575" s="2">
        <v>9304</v>
      </c>
      <c r="G575" s="2">
        <v>9580</v>
      </c>
      <c r="H575" s="2">
        <v>11102</v>
      </c>
      <c r="I575" s="2">
        <v>1.0822000000000001</v>
      </c>
      <c r="J575" s="2">
        <v>9919</v>
      </c>
      <c r="K575" s="2">
        <v>10069</v>
      </c>
      <c r="L575" s="2">
        <v>10367</v>
      </c>
      <c r="M575" s="2">
        <v>12015</v>
      </c>
      <c r="N575" s="2">
        <v>1.1040000000000001</v>
      </c>
      <c r="O575" s="2">
        <v>1.026</v>
      </c>
      <c r="P575" s="2">
        <v>10951</v>
      </c>
      <c r="Q575" s="2">
        <v>12327</v>
      </c>
      <c r="R575" s="2">
        <v>604.48</v>
      </c>
      <c r="S575" s="2">
        <v>409.31</v>
      </c>
      <c r="T575" s="2">
        <v>267.62</v>
      </c>
      <c r="U575" s="2">
        <v>416.65</v>
      </c>
      <c r="V575" s="2">
        <v>1698.06</v>
      </c>
      <c r="W575" s="2">
        <v>604.48</v>
      </c>
      <c r="X575" s="2">
        <v>409.31</v>
      </c>
      <c r="Y575" s="2">
        <v>267.62</v>
      </c>
      <c r="Z575" s="2">
        <v>416.65</v>
      </c>
      <c r="AA575" s="2">
        <v>1698.06</v>
      </c>
      <c r="AB575" s="2">
        <v>6619660</v>
      </c>
      <c r="AC575" s="2">
        <v>4121342</v>
      </c>
      <c r="AD575" s="2">
        <v>2774417</v>
      </c>
      <c r="AE575" s="2">
        <v>5136045</v>
      </c>
      <c r="AF575" s="2">
        <v>18651464</v>
      </c>
      <c r="AG575" s="2">
        <v>0.6734</v>
      </c>
      <c r="AH575" s="2">
        <v>0.2</v>
      </c>
      <c r="AI575" s="2">
        <v>891536</v>
      </c>
      <c r="AJ575" s="2">
        <v>555062</v>
      </c>
      <c r="AK575" s="2">
        <v>373658</v>
      </c>
      <c r="AL575" s="2">
        <v>691722</v>
      </c>
      <c r="AM575" s="2">
        <v>2511978</v>
      </c>
      <c r="AN575" s="2">
        <v>0.6734</v>
      </c>
      <c r="AO575" s="2">
        <v>0.1234</v>
      </c>
      <c r="AP575" s="2">
        <v>0.65</v>
      </c>
      <c r="AQ575" s="2">
        <v>530963</v>
      </c>
      <c r="AR575" s="2">
        <v>330573</v>
      </c>
      <c r="AS575" s="2">
        <v>222536</v>
      </c>
      <c r="AT575" s="2">
        <v>411962</v>
      </c>
      <c r="AU575" s="2">
        <v>1496034</v>
      </c>
      <c r="AV575" s="2">
        <v>22659476</v>
      </c>
      <c r="AW575" s="2">
        <v>0</v>
      </c>
      <c r="AX575" s="2">
        <v>0</v>
      </c>
      <c r="AY575" s="2">
        <v>807138</v>
      </c>
      <c r="AZ575" s="2">
        <v>873485</v>
      </c>
      <c r="BA575" s="2">
        <v>0</v>
      </c>
      <c r="BB575" s="2">
        <v>0</v>
      </c>
      <c r="BC575" s="2">
        <v>0</v>
      </c>
      <c r="BD575" s="2">
        <v>2813</v>
      </c>
      <c r="BE575" s="2">
        <v>3044</v>
      </c>
      <c r="BF575" s="2">
        <v>47.32</v>
      </c>
      <c r="BG575" s="2">
        <v>144042</v>
      </c>
      <c r="BH575" s="2">
        <v>1017527</v>
      </c>
      <c r="BI575" s="2">
        <v>23677003</v>
      </c>
      <c r="BJ575" s="2">
        <v>0</v>
      </c>
      <c r="BK575" s="2">
        <v>23677003</v>
      </c>
      <c r="BL575" s="2">
        <v>3972943</v>
      </c>
      <c r="BM575" s="2">
        <v>19704060</v>
      </c>
      <c r="BN575" s="2">
        <v>5912847</v>
      </c>
      <c r="BO575" s="2">
        <v>13791213</v>
      </c>
      <c r="BP575" s="2">
        <v>5151.47</v>
      </c>
      <c r="BQ575" s="2">
        <v>1698.06</v>
      </c>
      <c r="BR575" s="2">
        <v>8747505</v>
      </c>
      <c r="BS575" s="2">
        <v>355512</v>
      </c>
      <c r="BT575" s="2">
        <v>0</v>
      </c>
      <c r="BU575" s="2">
        <v>3972943</v>
      </c>
      <c r="BV575" s="2">
        <v>5912847</v>
      </c>
      <c r="BW575" s="2">
        <v>0</v>
      </c>
      <c r="BX575" s="2">
        <v>2578054</v>
      </c>
      <c r="BY575" s="2">
        <v>2578054</v>
      </c>
      <c r="BZ575" s="2">
        <v>0</v>
      </c>
      <c r="CA575" s="2">
        <v>13791213</v>
      </c>
      <c r="CB575" s="2" t="b">
        <v>0</v>
      </c>
      <c r="CC575" s="2">
        <v>0</v>
      </c>
      <c r="CD575" s="2">
        <v>13304.26</v>
      </c>
      <c r="CE575" s="2">
        <v>12232.73</v>
      </c>
      <c r="CF575" s="2">
        <v>12594.76</v>
      </c>
      <c r="CG575" s="2">
        <v>14975.95</v>
      </c>
      <c r="CH575" s="4">
        <v>45327.530243055553</v>
      </c>
      <c r="CI575" s="4">
        <v>73415</v>
      </c>
    </row>
    <row r="576" spans="1:87" x14ac:dyDescent="0.35">
      <c r="A576" s="5">
        <v>650</v>
      </c>
      <c r="B576" s="3" t="s">
        <v>1135</v>
      </c>
      <c r="C576" s="3" t="s">
        <v>1177</v>
      </c>
      <c r="D576" s="2" t="s">
        <v>1178</v>
      </c>
      <c r="E576" s="2">
        <v>9166</v>
      </c>
      <c r="F576" s="2">
        <v>9304</v>
      </c>
      <c r="G576" s="2">
        <v>9580</v>
      </c>
      <c r="H576" s="2">
        <v>11102</v>
      </c>
      <c r="I576" s="2">
        <v>1.0822000000000001</v>
      </c>
      <c r="J576" s="2">
        <v>9919</v>
      </c>
      <c r="K576" s="2">
        <v>10069</v>
      </c>
      <c r="L576" s="2">
        <v>10367</v>
      </c>
      <c r="M576" s="2">
        <v>12015</v>
      </c>
      <c r="N576" s="2">
        <v>1.1040000000000001</v>
      </c>
      <c r="O576" s="2">
        <v>1.026</v>
      </c>
      <c r="P576" s="2">
        <v>10951</v>
      </c>
      <c r="Q576" s="2">
        <v>12327</v>
      </c>
      <c r="R576" s="2">
        <v>2355.1</v>
      </c>
      <c r="S576" s="2">
        <v>1919.34</v>
      </c>
      <c r="T576" s="2">
        <v>0</v>
      </c>
      <c r="U576" s="2">
        <v>0</v>
      </c>
      <c r="V576" s="2">
        <v>4274.4399999999996</v>
      </c>
      <c r="W576" s="2">
        <v>2355.1</v>
      </c>
      <c r="X576" s="2">
        <v>1919.34</v>
      </c>
      <c r="Y576" s="2">
        <v>0</v>
      </c>
      <c r="Z576" s="2">
        <v>0</v>
      </c>
      <c r="AA576" s="2">
        <v>4274.4399999999996</v>
      </c>
      <c r="AB576" s="2">
        <v>25790700</v>
      </c>
      <c r="AC576" s="2">
        <v>19325834</v>
      </c>
      <c r="AD576" s="2">
        <v>0</v>
      </c>
      <c r="AE576" s="2">
        <v>0</v>
      </c>
      <c r="AF576" s="2">
        <v>45116534</v>
      </c>
      <c r="AG576" s="2">
        <v>0.87980000000000003</v>
      </c>
      <c r="AH576" s="2">
        <v>0.2</v>
      </c>
      <c r="AI576" s="2">
        <v>4538132</v>
      </c>
      <c r="AJ576" s="2">
        <v>3400574</v>
      </c>
      <c r="AK576" s="2">
        <v>0</v>
      </c>
      <c r="AL576" s="2">
        <v>0</v>
      </c>
      <c r="AM576" s="2">
        <v>7938706</v>
      </c>
      <c r="AN576" s="2">
        <v>0.87980000000000003</v>
      </c>
      <c r="AO576" s="2">
        <v>0.32979999999999998</v>
      </c>
      <c r="AP576" s="2">
        <v>0.65</v>
      </c>
      <c r="AQ576" s="2">
        <v>5528752</v>
      </c>
      <c r="AR576" s="2">
        <v>4142879</v>
      </c>
      <c r="AS576" s="2">
        <v>0</v>
      </c>
      <c r="AT576" s="2">
        <v>0</v>
      </c>
      <c r="AU576" s="2">
        <v>9671631</v>
      </c>
      <c r="AV576" s="2">
        <v>62726871</v>
      </c>
      <c r="AW576" s="2">
        <v>0</v>
      </c>
      <c r="AX576" s="2">
        <v>0</v>
      </c>
      <c r="AY576" s="2">
        <v>205698</v>
      </c>
      <c r="AZ576" s="2">
        <v>222606</v>
      </c>
      <c r="BA576" s="2">
        <v>0</v>
      </c>
      <c r="BB576" s="2">
        <v>0</v>
      </c>
      <c r="BC576" s="2">
        <v>0</v>
      </c>
      <c r="BD576" s="2">
        <v>2813</v>
      </c>
      <c r="BE576" s="2">
        <v>3044</v>
      </c>
      <c r="BF576" s="2">
        <v>209.01</v>
      </c>
      <c r="BG576" s="2">
        <v>636226</v>
      </c>
      <c r="BH576" s="2">
        <v>858832</v>
      </c>
      <c r="BI576" s="2">
        <v>63585703</v>
      </c>
      <c r="BJ576" s="2">
        <v>0</v>
      </c>
      <c r="BK576" s="2">
        <v>63585703</v>
      </c>
      <c r="BL576" s="2">
        <v>12774604</v>
      </c>
      <c r="BM576" s="2">
        <v>50811099</v>
      </c>
      <c r="BN576" s="2">
        <v>14225732</v>
      </c>
      <c r="BO576" s="2">
        <v>36585367</v>
      </c>
      <c r="BP576" s="2">
        <v>5103.6400000000003</v>
      </c>
      <c r="BQ576" s="2">
        <v>4274.4399999999996</v>
      </c>
      <c r="BR576" s="2">
        <v>21815203</v>
      </c>
      <c r="BS576" s="2">
        <v>0</v>
      </c>
      <c r="BT576" s="2">
        <v>0</v>
      </c>
      <c r="BU576" s="2">
        <v>12774604</v>
      </c>
      <c r="BV576" s="2">
        <v>14225732</v>
      </c>
      <c r="BW576" s="2">
        <v>0</v>
      </c>
      <c r="BX576" s="2">
        <v>7048094</v>
      </c>
      <c r="BY576" s="2">
        <v>7048094</v>
      </c>
      <c r="BZ576" s="2">
        <v>0</v>
      </c>
      <c r="CA576" s="2">
        <v>36585367</v>
      </c>
      <c r="CB576" s="2" t="b">
        <v>0</v>
      </c>
      <c r="CC576" s="2">
        <v>0</v>
      </c>
      <c r="CD576" s="2">
        <v>15225.5</v>
      </c>
      <c r="CE576" s="2">
        <v>13999.23</v>
      </c>
      <c r="CF576" s="2">
        <v>14413.55</v>
      </c>
      <c r="CG576" s="2">
        <v>17138.599999999999</v>
      </c>
      <c r="CH576" s="4">
        <v>45327.53025462963</v>
      </c>
      <c r="CI576" s="4">
        <v>73415</v>
      </c>
    </row>
    <row r="577" spans="1:87" x14ac:dyDescent="0.35">
      <c r="A577" s="5">
        <v>651</v>
      </c>
      <c r="B577" s="3" t="s">
        <v>1135</v>
      </c>
      <c r="C577" s="3" t="s">
        <v>1179</v>
      </c>
      <c r="D577" s="2" t="s">
        <v>1180</v>
      </c>
      <c r="E577" s="2">
        <v>9166</v>
      </c>
      <c r="F577" s="2">
        <v>9304</v>
      </c>
      <c r="G577" s="2">
        <v>9580</v>
      </c>
      <c r="H577" s="2">
        <v>11102</v>
      </c>
      <c r="I577" s="2">
        <v>1.0822000000000001</v>
      </c>
      <c r="J577" s="2">
        <v>9919</v>
      </c>
      <c r="K577" s="2">
        <v>10069</v>
      </c>
      <c r="L577" s="2">
        <v>10367</v>
      </c>
      <c r="M577" s="2">
        <v>12015</v>
      </c>
      <c r="N577" s="2">
        <v>1.1040000000000001</v>
      </c>
      <c r="O577" s="2">
        <v>1.026</v>
      </c>
      <c r="P577" s="2">
        <v>10951</v>
      </c>
      <c r="Q577" s="2">
        <v>12327</v>
      </c>
      <c r="R577" s="2">
        <v>10226.82</v>
      </c>
      <c r="S577" s="2">
        <v>7591.5</v>
      </c>
      <c r="T577" s="2">
        <v>5203.22</v>
      </c>
      <c r="U577" s="2">
        <v>11097.91</v>
      </c>
      <c r="V577" s="2">
        <v>34119.449999999997</v>
      </c>
      <c r="W577" s="2">
        <v>10226.82</v>
      </c>
      <c r="X577" s="2">
        <v>7591.5</v>
      </c>
      <c r="Y577" s="2">
        <v>5203.22</v>
      </c>
      <c r="Z577" s="2">
        <v>11097.91</v>
      </c>
      <c r="AA577" s="2">
        <v>34119.449999999997</v>
      </c>
      <c r="AB577" s="2">
        <v>111993906</v>
      </c>
      <c r="AC577" s="2">
        <v>76438814</v>
      </c>
      <c r="AD577" s="2">
        <v>53941782</v>
      </c>
      <c r="AE577" s="2">
        <v>136803937</v>
      </c>
      <c r="AF577" s="2">
        <v>379178439</v>
      </c>
      <c r="AG577" s="2">
        <v>0.2051</v>
      </c>
      <c r="AH577" s="2">
        <v>0.2</v>
      </c>
      <c r="AI577" s="2">
        <v>4593990</v>
      </c>
      <c r="AJ577" s="2">
        <v>3135520</v>
      </c>
      <c r="AK577" s="2">
        <v>2212692</v>
      </c>
      <c r="AL577" s="2">
        <v>5611697</v>
      </c>
      <c r="AM577" s="2">
        <v>15553899</v>
      </c>
      <c r="AN577" s="2">
        <v>0.2051</v>
      </c>
      <c r="AO577" s="2">
        <v>0</v>
      </c>
      <c r="AP577" s="2">
        <v>0.65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394732338</v>
      </c>
      <c r="AW577" s="2">
        <v>0</v>
      </c>
      <c r="AX577" s="2">
        <v>1861057</v>
      </c>
      <c r="AY577" s="2">
        <v>1867888</v>
      </c>
      <c r="AZ577" s="2">
        <v>2021428</v>
      </c>
      <c r="BA577" s="2">
        <v>0</v>
      </c>
      <c r="BB577" s="2">
        <v>0</v>
      </c>
      <c r="BC577" s="2">
        <v>0</v>
      </c>
      <c r="BD577" s="2">
        <v>2813</v>
      </c>
      <c r="BE577" s="2">
        <v>3044</v>
      </c>
      <c r="BF577" s="2">
        <v>951.16</v>
      </c>
      <c r="BG577" s="2">
        <v>2895331</v>
      </c>
      <c r="BH577" s="2">
        <v>6777816</v>
      </c>
      <c r="BI577" s="2">
        <v>401510154</v>
      </c>
      <c r="BJ577" s="2">
        <v>0</v>
      </c>
      <c r="BK577" s="2">
        <v>401510154</v>
      </c>
      <c r="BL577" s="2">
        <v>226868148</v>
      </c>
      <c r="BM577" s="2">
        <v>174642006</v>
      </c>
      <c r="BN577" s="2">
        <v>13899504</v>
      </c>
      <c r="BO577" s="2">
        <v>160742502</v>
      </c>
      <c r="BP577" s="2">
        <v>5276.43</v>
      </c>
      <c r="BQ577" s="2">
        <v>34119.449999999997</v>
      </c>
      <c r="BR577" s="2">
        <v>180028890</v>
      </c>
      <c r="BS577" s="2">
        <v>0</v>
      </c>
      <c r="BT577" s="2">
        <v>0</v>
      </c>
      <c r="BU577" s="2">
        <v>226868148</v>
      </c>
      <c r="BV577" s="2">
        <v>13899504</v>
      </c>
      <c r="BW577" s="2">
        <v>0</v>
      </c>
      <c r="BX577" s="2">
        <v>24552608</v>
      </c>
      <c r="BY577" s="2">
        <v>24552608</v>
      </c>
      <c r="BZ577" s="2">
        <v>0</v>
      </c>
      <c r="CA577" s="2">
        <v>160742502</v>
      </c>
      <c r="CB577" s="2" t="b">
        <v>0</v>
      </c>
      <c r="CC577" s="2">
        <v>0</v>
      </c>
      <c r="CD577" s="2">
        <v>11400.21</v>
      </c>
      <c r="CE577" s="2">
        <v>10482.030000000001</v>
      </c>
      <c r="CF577" s="2">
        <v>10792.25</v>
      </c>
      <c r="CG577" s="2">
        <v>12832.65</v>
      </c>
      <c r="CH577" s="4">
        <v>45327.530335648145</v>
      </c>
      <c r="CI577" s="4">
        <v>73415</v>
      </c>
    </row>
    <row r="578" spans="1:87" x14ac:dyDescent="0.35">
      <c r="A578" s="5">
        <v>652</v>
      </c>
      <c r="B578" s="3" t="s">
        <v>1135</v>
      </c>
      <c r="C578" s="3" t="s">
        <v>1181</v>
      </c>
      <c r="D578" s="2" t="s">
        <v>1182</v>
      </c>
      <c r="E578" s="2">
        <v>9166</v>
      </c>
      <c r="F578" s="2">
        <v>9304</v>
      </c>
      <c r="G578" s="2">
        <v>9580</v>
      </c>
      <c r="H578" s="2">
        <v>11102</v>
      </c>
      <c r="I578" s="2">
        <v>1.0822000000000001</v>
      </c>
      <c r="J578" s="2">
        <v>9919</v>
      </c>
      <c r="K578" s="2">
        <v>10069</v>
      </c>
      <c r="L578" s="2">
        <v>10367</v>
      </c>
      <c r="M578" s="2">
        <v>12015</v>
      </c>
      <c r="N578" s="2">
        <v>1.1040000000000001</v>
      </c>
      <c r="O578" s="2">
        <v>1.026</v>
      </c>
      <c r="P578" s="2">
        <v>10951</v>
      </c>
      <c r="Q578" s="2">
        <v>12327</v>
      </c>
      <c r="R578" s="2">
        <v>1398.4</v>
      </c>
      <c r="S578" s="2">
        <v>1078.55</v>
      </c>
      <c r="T578" s="2">
        <v>782.38</v>
      </c>
      <c r="U578" s="2">
        <v>1629.37</v>
      </c>
      <c r="V578" s="2">
        <v>4888.7</v>
      </c>
      <c r="W578" s="2">
        <v>1398.4</v>
      </c>
      <c r="X578" s="2">
        <v>1078.55</v>
      </c>
      <c r="Y578" s="2">
        <v>782.38</v>
      </c>
      <c r="Z578" s="2">
        <v>1629.37</v>
      </c>
      <c r="AA578" s="2">
        <v>4888.7</v>
      </c>
      <c r="AB578" s="2">
        <v>15313878</v>
      </c>
      <c r="AC578" s="2">
        <v>10859920</v>
      </c>
      <c r="AD578" s="2">
        <v>8110933</v>
      </c>
      <c r="AE578" s="2">
        <v>20085244</v>
      </c>
      <c r="AF578" s="2">
        <v>54369975</v>
      </c>
      <c r="AG578" s="2">
        <v>0.55469999999999997</v>
      </c>
      <c r="AH578" s="2">
        <v>0.2</v>
      </c>
      <c r="AI578" s="2">
        <v>1698922</v>
      </c>
      <c r="AJ578" s="2">
        <v>1204800</v>
      </c>
      <c r="AK578" s="2">
        <v>899827</v>
      </c>
      <c r="AL578" s="2">
        <v>2228257</v>
      </c>
      <c r="AM578" s="2">
        <v>6031806</v>
      </c>
      <c r="AN578" s="2">
        <v>0.55469999999999997</v>
      </c>
      <c r="AO578" s="2">
        <v>4.7000000000000002E-3</v>
      </c>
      <c r="AP578" s="2">
        <v>0.65</v>
      </c>
      <c r="AQ578" s="2">
        <v>46784</v>
      </c>
      <c r="AR578" s="2">
        <v>33177</v>
      </c>
      <c r="AS578" s="2">
        <v>24779</v>
      </c>
      <c r="AT578" s="2">
        <v>61360</v>
      </c>
      <c r="AU578" s="2">
        <v>166100</v>
      </c>
      <c r="AV578" s="2">
        <v>60567881</v>
      </c>
      <c r="AW578" s="2">
        <v>0</v>
      </c>
      <c r="AX578" s="2">
        <v>338647</v>
      </c>
      <c r="AY578" s="2">
        <v>641517</v>
      </c>
      <c r="AZ578" s="2">
        <v>694250</v>
      </c>
      <c r="BA578" s="2">
        <v>0</v>
      </c>
      <c r="BB578" s="2">
        <v>0</v>
      </c>
      <c r="BC578" s="2">
        <v>0</v>
      </c>
      <c r="BD578" s="2">
        <v>2813</v>
      </c>
      <c r="BE578" s="2">
        <v>3044</v>
      </c>
      <c r="BF578" s="2">
        <v>131.4</v>
      </c>
      <c r="BG578" s="2">
        <v>399982</v>
      </c>
      <c r="BH578" s="2">
        <v>1432879</v>
      </c>
      <c r="BI578" s="2">
        <v>62000760</v>
      </c>
      <c r="BJ578" s="2">
        <v>0</v>
      </c>
      <c r="BK578" s="2">
        <v>62000760</v>
      </c>
      <c r="BL578" s="2">
        <v>30302260</v>
      </c>
      <c r="BM578" s="2">
        <v>31698500</v>
      </c>
      <c r="BN578" s="2">
        <v>4217290</v>
      </c>
      <c r="BO578" s="2">
        <v>27481210</v>
      </c>
      <c r="BP578" s="2">
        <v>5279.77</v>
      </c>
      <c r="BQ578" s="2">
        <v>4888.7</v>
      </c>
      <c r="BR578" s="2">
        <v>25811212</v>
      </c>
      <c r="BS578" s="2">
        <v>0</v>
      </c>
      <c r="BT578" s="2">
        <v>0</v>
      </c>
      <c r="BU578" s="2">
        <v>30302260</v>
      </c>
      <c r="BV578" s="2">
        <v>4217290</v>
      </c>
      <c r="BW578" s="2">
        <v>0</v>
      </c>
      <c r="BX578" s="2">
        <v>4717138</v>
      </c>
      <c r="BY578" s="2">
        <v>4717138</v>
      </c>
      <c r="BZ578" s="2">
        <v>0</v>
      </c>
      <c r="CA578" s="2">
        <v>27481210</v>
      </c>
      <c r="CB578" s="2" t="b">
        <v>0</v>
      </c>
      <c r="CC578" s="2">
        <v>0</v>
      </c>
      <c r="CD578" s="2">
        <v>12199.36</v>
      </c>
      <c r="CE578" s="2">
        <v>11216.82</v>
      </c>
      <c r="CF578" s="2">
        <v>11548.79</v>
      </c>
      <c r="CG578" s="2">
        <v>13732.22</v>
      </c>
      <c r="CH578" s="4">
        <v>45327.530347222222</v>
      </c>
      <c r="CI578" s="4">
        <v>73415</v>
      </c>
    </row>
    <row r="579" spans="1:87" x14ac:dyDescent="0.35">
      <c r="A579" s="5">
        <v>653</v>
      </c>
      <c r="B579" s="3" t="s">
        <v>1135</v>
      </c>
      <c r="C579" s="3" t="s">
        <v>1183</v>
      </c>
      <c r="D579" s="2" t="s">
        <v>1184</v>
      </c>
      <c r="E579" s="2">
        <v>9166</v>
      </c>
      <c r="F579" s="2">
        <v>9304</v>
      </c>
      <c r="G579" s="2">
        <v>9580</v>
      </c>
      <c r="H579" s="2">
        <v>11102</v>
      </c>
      <c r="I579" s="2">
        <v>1.0822000000000001</v>
      </c>
      <c r="J579" s="2">
        <v>9919</v>
      </c>
      <c r="K579" s="2">
        <v>10069</v>
      </c>
      <c r="L579" s="2">
        <v>10367</v>
      </c>
      <c r="M579" s="2">
        <v>12015</v>
      </c>
      <c r="N579" s="2">
        <v>1.1040000000000001</v>
      </c>
      <c r="O579" s="2">
        <v>1.026</v>
      </c>
      <c r="P579" s="2">
        <v>10951</v>
      </c>
      <c r="Q579" s="2">
        <v>12327</v>
      </c>
      <c r="R579" s="2">
        <v>194.9</v>
      </c>
      <c r="S579" s="2">
        <v>210.59</v>
      </c>
      <c r="T579" s="2">
        <v>142.81</v>
      </c>
      <c r="U579" s="2">
        <v>0</v>
      </c>
      <c r="V579" s="2">
        <v>548.29999999999995</v>
      </c>
      <c r="W579" s="2">
        <v>194.9</v>
      </c>
      <c r="X579" s="2">
        <v>210.59</v>
      </c>
      <c r="Y579" s="2">
        <v>142.81</v>
      </c>
      <c r="Z579" s="2">
        <v>0</v>
      </c>
      <c r="AA579" s="2">
        <v>548.29999999999995</v>
      </c>
      <c r="AB579" s="2">
        <v>2134350</v>
      </c>
      <c r="AC579" s="2">
        <v>2120431</v>
      </c>
      <c r="AD579" s="2">
        <v>1480511</v>
      </c>
      <c r="AE579" s="2">
        <v>0</v>
      </c>
      <c r="AF579" s="2">
        <v>5735292</v>
      </c>
      <c r="AG579" s="2">
        <v>9.3799999999999994E-2</v>
      </c>
      <c r="AH579" s="2">
        <v>0.2</v>
      </c>
      <c r="AI579" s="2">
        <v>40040</v>
      </c>
      <c r="AJ579" s="2">
        <v>39779</v>
      </c>
      <c r="AK579" s="2">
        <v>27774</v>
      </c>
      <c r="AL579" s="2">
        <v>0</v>
      </c>
      <c r="AM579" s="2">
        <v>107593</v>
      </c>
      <c r="AN579" s="2">
        <v>9.3799999999999994E-2</v>
      </c>
      <c r="AO579" s="2">
        <v>0</v>
      </c>
      <c r="AP579" s="2">
        <v>0.65</v>
      </c>
      <c r="AQ579" s="2">
        <v>0</v>
      </c>
      <c r="AR579" s="2">
        <v>0</v>
      </c>
      <c r="AS579" s="2">
        <v>0</v>
      </c>
      <c r="AT579" s="2">
        <v>0</v>
      </c>
      <c r="AU579" s="2">
        <v>0</v>
      </c>
      <c r="AV579" s="2">
        <v>5842885</v>
      </c>
      <c r="AW579" s="2">
        <v>0</v>
      </c>
      <c r="AX579" s="2">
        <v>35519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2813</v>
      </c>
      <c r="BE579" s="2">
        <v>3044</v>
      </c>
      <c r="BF579" s="2">
        <v>0</v>
      </c>
      <c r="BG579" s="2">
        <v>0</v>
      </c>
      <c r="BH579" s="2">
        <v>35519</v>
      </c>
      <c r="BI579" s="2">
        <v>5878404</v>
      </c>
      <c r="BJ579" s="2">
        <v>0</v>
      </c>
      <c r="BK579" s="2">
        <v>5878404</v>
      </c>
      <c r="BL579" s="2">
        <v>11897699</v>
      </c>
      <c r="BM579" s="2">
        <v>0</v>
      </c>
      <c r="BN579" s="2">
        <v>109660</v>
      </c>
      <c r="BO579" s="2">
        <v>0</v>
      </c>
      <c r="BP579" s="2">
        <v>5070.99</v>
      </c>
      <c r="BQ579" s="2">
        <v>548.29999999999995</v>
      </c>
      <c r="BR579" s="2">
        <v>2780424</v>
      </c>
      <c r="BS579" s="2">
        <v>0</v>
      </c>
      <c r="BT579" s="2">
        <v>0</v>
      </c>
      <c r="BU579" s="2">
        <v>11897699</v>
      </c>
      <c r="BV579" s="2">
        <v>109660</v>
      </c>
      <c r="BW579" s="2">
        <v>0</v>
      </c>
      <c r="BX579" s="2">
        <v>157463</v>
      </c>
      <c r="BY579" s="2">
        <v>157463</v>
      </c>
      <c r="BZ579" s="2">
        <v>157463</v>
      </c>
      <c r="CA579" s="2">
        <v>157463</v>
      </c>
      <c r="CB579" s="2" t="b">
        <v>1</v>
      </c>
      <c r="CC579" s="2">
        <v>6019295</v>
      </c>
      <c r="CD579" s="2">
        <v>11156.44</v>
      </c>
      <c r="CE579" s="2">
        <v>10257.89</v>
      </c>
      <c r="CF579" s="2">
        <v>10561.48</v>
      </c>
      <c r="CG579" s="2">
        <v>12558.25</v>
      </c>
      <c r="CH579" s="4">
        <v>45327.530347222222</v>
      </c>
      <c r="CI579" s="4">
        <v>73415</v>
      </c>
    </row>
    <row r="580" spans="1:87" x14ac:dyDescent="0.35">
      <c r="A580" s="5">
        <v>654</v>
      </c>
      <c r="B580" s="3" t="s">
        <v>1135</v>
      </c>
      <c r="C580" s="3" t="s">
        <v>1185</v>
      </c>
      <c r="D580" s="2" t="s">
        <v>1186</v>
      </c>
      <c r="E580" s="2">
        <v>9166</v>
      </c>
      <c r="F580" s="2">
        <v>9304</v>
      </c>
      <c r="G580" s="2">
        <v>9580</v>
      </c>
      <c r="H580" s="2">
        <v>11102</v>
      </c>
      <c r="I580" s="2">
        <v>1.0822000000000001</v>
      </c>
      <c r="J580" s="2">
        <v>9919</v>
      </c>
      <c r="K580" s="2">
        <v>10069</v>
      </c>
      <c r="L580" s="2">
        <v>10367</v>
      </c>
      <c r="M580" s="2">
        <v>12015</v>
      </c>
      <c r="N580" s="2">
        <v>1.1040000000000001</v>
      </c>
      <c r="O580" s="2">
        <v>1.026</v>
      </c>
      <c r="P580" s="2">
        <v>10951</v>
      </c>
      <c r="Q580" s="2">
        <v>12327</v>
      </c>
      <c r="R580" s="2">
        <v>31258.86</v>
      </c>
      <c r="S580" s="2">
        <v>20420.509999999998</v>
      </c>
      <c r="T580" s="2">
        <v>12637.63</v>
      </c>
      <c r="U580" s="2">
        <v>27258.79</v>
      </c>
      <c r="V580" s="2">
        <v>91575.79</v>
      </c>
      <c r="W580" s="2">
        <v>31258.86</v>
      </c>
      <c r="X580" s="2">
        <v>20420.509999999998</v>
      </c>
      <c r="Y580" s="2">
        <v>12637.63</v>
      </c>
      <c r="Z580" s="2">
        <v>27258.79</v>
      </c>
      <c r="AA580" s="2">
        <v>91575.79</v>
      </c>
      <c r="AB580" s="2">
        <v>342315776</v>
      </c>
      <c r="AC580" s="2">
        <v>205614115</v>
      </c>
      <c r="AD580" s="2">
        <v>131014310</v>
      </c>
      <c r="AE580" s="2">
        <v>336019104</v>
      </c>
      <c r="AF580" s="2">
        <v>1014963305</v>
      </c>
      <c r="AG580" s="2">
        <v>0.59470000000000001</v>
      </c>
      <c r="AH580" s="2">
        <v>0.2</v>
      </c>
      <c r="AI580" s="2">
        <v>40715038</v>
      </c>
      <c r="AJ580" s="2">
        <v>24455743</v>
      </c>
      <c r="AK580" s="2">
        <v>15582842</v>
      </c>
      <c r="AL580" s="2">
        <v>39966112</v>
      </c>
      <c r="AM580" s="2">
        <v>120719735</v>
      </c>
      <c r="AN580" s="2">
        <v>0.59470000000000001</v>
      </c>
      <c r="AO580" s="2">
        <v>4.4699999999999997E-2</v>
      </c>
      <c r="AP580" s="2">
        <v>0.65</v>
      </c>
      <c r="AQ580" s="2">
        <v>9945985</v>
      </c>
      <c r="AR580" s="2">
        <v>5974118</v>
      </c>
      <c r="AS580" s="2">
        <v>3806621</v>
      </c>
      <c r="AT580" s="2">
        <v>9763035</v>
      </c>
      <c r="AU580" s="2">
        <v>29489759</v>
      </c>
      <c r="AV580" s="2">
        <v>1165172799</v>
      </c>
      <c r="AW580" s="2">
        <v>0</v>
      </c>
      <c r="AX580" s="2">
        <v>64443781</v>
      </c>
      <c r="AY580" s="2">
        <v>9559456</v>
      </c>
      <c r="AZ580" s="2">
        <v>10345243</v>
      </c>
      <c r="BA580" s="2">
        <v>0</v>
      </c>
      <c r="BB580" s="2">
        <v>0</v>
      </c>
      <c r="BC580" s="2">
        <v>0</v>
      </c>
      <c r="BD580" s="2">
        <v>2813</v>
      </c>
      <c r="BE580" s="2">
        <v>3044</v>
      </c>
      <c r="BF580" s="2">
        <v>2763.42</v>
      </c>
      <c r="BG580" s="2">
        <v>8411850</v>
      </c>
      <c r="BH580" s="2">
        <v>83200874</v>
      </c>
      <c r="BI580" s="2">
        <v>1248373673</v>
      </c>
      <c r="BJ580" s="2">
        <v>0</v>
      </c>
      <c r="BK580" s="2">
        <v>1248373673</v>
      </c>
      <c r="BL580" s="2">
        <v>919742630</v>
      </c>
      <c r="BM580" s="2">
        <v>328631043</v>
      </c>
      <c r="BN580" s="2">
        <v>18315158</v>
      </c>
      <c r="BO580" s="2">
        <v>310315885</v>
      </c>
      <c r="BP580" s="2">
        <v>5298.72</v>
      </c>
      <c r="BQ580" s="2">
        <v>91575.79</v>
      </c>
      <c r="BR580" s="2">
        <v>485234470</v>
      </c>
      <c r="BS580" s="2">
        <v>0</v>
      </c>
      <c r="BT580" s="2">
        <v>0</v>
      </c>
      <c r="BU580" s="2">
        <v>919742630</v>
      </c>
      <c r="BV580" s="2">
        <v>18315158</v>
      </c>
      <c r="BW580" s="2">
        <v>0</v>
      </c>
      <c r="BX580" s="2">
        <v>174804084</v>
      </c>
      <c r="BY580" s="2">
        <v>174804084</v>
      </c>
      <c r="BZ580" s="2">
        <v>0</v>
      </c>
      <c r="CA580" s="2">
        <v>310315885</v>
      </c>
      <c r="CB580" s="2" t="b">
        <v>0</v>
      </c>
      <c r="CC580" s="2">
        <v>0</v>
      </c>
      <c r="CD580" s="2">
        <v>12571.69</v>
      </c>
      <c r="CE580" s="2">
        <v>11559.16</v>
      </c>
      <c r="CF580" s="2">
        <v>11901.26</v>
      </c>
      <c r="CG580" s="2">
        <v>14151.33</v>
      </c>
      <c r="CH580" s="4">
        <v>45327.530381944445</v>
      </c>
      <c r="CI580" s="4">
        <v>73415</v>
      </c>
    </row>
    <row r="581" spans="1:87" x14ac:dyDescent="0.35">
      <c r="A581" s="5">
        <v>655</v>
      </c>
      <c r="B581" s="3" t="s">
        <v>1135</v>
      </c>
      <c r="C581" s="3" t="s">
        <v>1187</v>
      </c>
      <c r="D581" s="2" t="s">
        <v>1188</v>
      </c>
      <c r="E581" s="2">
        <v>9166</v>
      </c>
      <c r="F581" s="2">
        <v>9304</v>
      </c>
      <c r="G581" s="2">
        <v>9580</v>
      </c>
      <c r="H581" s="2">
        <v>11102</v>
      </c>
      <c r="I581" s="2">
        <v>1.0822000000000001</v>
      </c>
      <c r="J581" s="2">
        <v>9919</v>
      </c>
      <c r="K581" s="2">
        <v>10069</v>
      </c>
      <c r="L581" s="2">
        <v>10367</v>
      </c>
      <c r="M581" s="2">
        <v>12015</v>
      </c>
      <c r="N581" s="2">
        <v>1.1040000000000001</v>
      </c>
      <c r="O581" s="2">
        <v>1.026</v>
      </c>
      <c r="P581" s="2">
        <v>10951</v>
      </c>
      <c r="Q581" s="2">
        <v>12327</v>
      </c>
      <c r="R581" s="2">
        <v>0</v>
      </c>
      <c r="S581" s="2">
        <v>0</v>
      </c>
      <c r="T581" s="2">
        <v>3814.26</v>
      </c>
      <c r="U581" s="2">
        <v>8491.9699999999993</v>
      </c>
      <c r="V581" s="2">
        <v>12306.23</v>
      </c>
      <c r="W581" s="2">
        <v>0</v>
      </c>
      <c r="X581" s="2">
        <v>0</v>
      </c>
      <c r="Y581" s="2">
        <v>3814.26</v>
      </c>
      <c r="Z581" s="2">
        <v>8491.9699999999993</v>
      </c>
      <c r="AA581" s="2">
        <v>12306.23</v>
      </c>
      <c r="AB581" s="2">
        <v>0</v>
      </c>
      <c r="AC581" s="2">
        <v>0</v>
      </c>
      <c r="AD581" s="2">
        <v>39542433</v>
      </c>
      <c r="AE581" s="2">
        <v>104680514</v>
      </c>
      <c r="AF581" s="2">
        <v>144222947</v>
      </c>
      <c r="AG581" s="2">
        <v>0.19900000000000001</v>
      </c>
      <c r="AH581" s="2">
        <v>0.2</v>
      </c>
      <c r="AI581" s="2">
        <v>0</v>
      </c>
      <c r="AJ581" s="2">
        <v>0</v>
      </c>
      <c r="AK581" s="2">
        <v>1573789</v>
      </c>
      <c r="AL581" s="2">
        <v>4166284</v>
      </c>
      <c r="AM581" s="2">
        <v>5740073</v>
      </c>
      <c r="AN581" s="2">
        <v>0.19900000000000001</v>
      </c>
      <c r="AO581" s="2">
        <v>0</v>
      </c>
      <c r="AP581" s="2">
        <v>0.65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149963020</v>
      </c>
      <c r="AW581" s="2">
        <v>0</v>
      </c>
      <c r="AX581" s="2">
        <v>1168812</v>
      </c>
      <c r="AY581" s="2">
        <v>556202</v>
      </c>
      <c r="AZ581" s="2">
        <v>601922</v>
      </c>
      <c r="BA581" s="2">
        <v>0</v>
      </c>
      <c r="BB581" s="2">
        <v>0</v>
      </c>
      <c r="BC581" s="2">
        <v>375257</v>
      </c>
      <c r="BD581" s="2">
        <v>2813</v>
      </c>
      <c r="BE581" s="2">
        <v>3044</v>
      </c>
      <c r="BF581" s="2">
        <v>0</v>
      </c>
      <c r="BG581" s="2">
        <v>0</v>
      </c>
      <c r="BH581" s="2">
        <v>2145991</v>
      </c>
      <c r="BI581" s="2">
        <v>152109011</v>
      </c>
      <c r="BJ581" s="2">
        <v>0</v>
      </c>
      <c r="BK581" s="2">
        <v>152109011</v>
      </c>
      <c r="BL581" s="2">
        <v>143804373</v>
      </c>
      <c r="BM581" s="2">
        <v>8304638</v>
      </c>
      <c r="BN581" s="2">
        <v>2461246</v>
      </c>
      <c r="BO581" s="2">
        <v>5843392</v>
      </c>
      <c r="BP581" s="2">
        <v>6045.98</v>
      </c>
      <c r="BQ581" s="2">
        <v>12306.23</v>
      </c>
      <c r="BR581" s="2">
        <v>74403220</v>
      </c>
      <c r="BS581" s="2">
        <v>0</v>
      </c>
      <c r="BT581" s="2">
        <v>0</v>
      </c>
      <c r="BU581" s="2">
        <v>143804373</v>
      </c>
      <c r="BV581" s="2">
        <v>2461246</v>
      </c>
      <c r="BW581" s="2">
        <v>0</v>
      </c>
      <c r="BX581" s="2">
        <v>353318</v>
      </c>
      <c r="BY581" s="2">
        <v>353318</v>
      </c>
      <c r="BZ581" s="2">
        <v>0</v>
      </c>
      <c r="CA581" s="2">
        <v>5843392</v>
      </c>
      <c r="CB581" s="2" t="b">
        <v>0</v>
      </c>
      <c r="CC581" s="2">
        <v>0</v>
      </c>
      <c r="CD581" s="2">
        <v>11386.85</v>
      </c>
      <c r="CE581" s="2">
        <v>10469.75</v>
      </c>
      <c r="CF581" s="2">
        <v>10779.61</v>
      </c>
      <c r="CG581" s="2">
        <v>12817.61</v>
      </c>
      <c r="CH581" s="4">
        <v>45327.530381944445</v>
      </c>
      <c r="CI581" s="4">
        <v>73415</v>
      </c>
    </row>
    <row r="582" spans="1:87" x14ac:dyDescent="0.35">
      <c r="A582" s="5">
        <v>656</v>
      </c>
      <c r="B582" s="3" t="s">
        <v>1135</v>
      </c>
      <c r="C582" s="3" t="s">
        <v>1189</v>
      </c>
      <c r="D582" s="2" t="s">
        <v>1190</v>
      </c>
      <c r="E582" s="2">
        <v>9166</v>
      </c>
      <c r="F582" s="2">
        <v>9304</v>
      </c>
      <c r="G582" s="2">
        <v>9580</v>
      </c>
      <c r="H582" s="2">
        <v>11102</v>
      </c>
      <c r="I582" s="2">
        <v>1.0822000000000001</v>
      </c>
      <c r="J582" s="2">
        <v>9919</v>
      </c>
      <c r="K582" s="2">
        <v>10069</v>
      </c>
      <c r="L582" s="2">
        <v>10367</v>
      </c>
      <c r="M582" s="2">
        <v>12015</v>
      </c>
      <c r="N582" s="2">
        <v>1.1040000000000001</v>
      </c>
      <c r="O582" s="2">
        <v>1.026</v>
      </c>
      <c r="P582" s="2">
        <v>10951</v>
      </c>
      <c r="Q582" s="2">
        <v>12327</v>
      </c>
      <c r="R582" s="2">
        <v>225.45</v>
      </c>
      <c r="S582" s="2">
        <v>164.52</v>
      </c>
      <c r="T582" s="2">
        <v>102.6</v>
      </c>
      <c r="U582" s="2">
        <v>0</v>
      </c>
      <c r="V582" s="2">
        <v>492.57</v>
      </c>
      <c r="W582" s="2">
        <v>225.45</v>
      </c>
      <c r="X582" s="2">
        <v>164.52</v>
      </c>
      <c r="Y582" s="2">
        <v>102.6</v>
      </c>
      <c r="Z582" s="2">
        <v>0</v>
      </c>
      <c r="AA582" s="2">
        <v>492.57</v>
      </c>
      <c r="AB582" s="2">
        <v>2468903</v>
      </c>
      <c r="AC582" s="2">
        <v>1656552</v>
      </c>
      <c r="AD582" s="2">
        <v>1063654</v>
      </c>
      <c r="AE582" s="2">
        <v>0</v>
      </c>
      <c r="AF582" s="2">
        <v>5189109</v>
      </c>
      <c r="AG582" s="2">
        <v>0.26440000000000002</v>
      </c>
      <c r="AH582" s="2">
        <v>0.2</v>
      </c>
      <c r="AI582" s="2">
        <v>130556</v>
      </c>
      <c r="AJ582" s="2">
        <v>87598</v>
      </c>
      <c r="AK582" s="2">
        <v>56246</v>
      </c>
      <c r="AL582" s="2">
        <v>0</v>
      </c>
      <c r="AM582" s="2">
        <v>274400</v>
      </c>
      <c r="AN582" s="2">
        <v>0.26440000000000002</v>
      </c>
      <c r="AO582" s="2">
        <v>0</v>
      </c>
      <c r="AP582" s="2">
        <v>0.65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5463509</v>
      </c>
      <c r="AW582" s="2">
        <v>0</v>
      </c>
      <c r="AX582" s="2">
        <v>0</v>
      </c>
      <c r="AY582" s="2">
        <v>39835</v>
      </c>
      <c r="AZ582" s="2">
        <v>43109</v>
      </c>
      <c r="BA582" s="2">
        <v>0</v>
      </c>
      <c r="BB582" s="2">
        <v>0</v>
      </c>
      <c r="BC582" s="2">
        <v>0</v>
      </c>
      <c r="BD582" s="2">
        <v>2813</v>
      </c>
      <c r="BE582" s="2">
        <v>3044</v>
      </c>
      <c r="BF582" s="2">
        <v>15.56</v>
      </c>
      <c r="BG582" s="2">
        <v>47365</v>
      </c>
      <c r="BH582" s="2">
        <v>90474</v>
      </c>
      <c r="BI582" s="2">
        <v>5553983</v>
      </c>
      <c r="BJ582" s="2">
        <v>0</v>
      </c>
      <c r="BK582" s="2">
        <v>5553983</v>
      </c>
      <c r="BL582" s="2">
        <v>2056960</v>
      </c>
      <c r="BM582" s="2">
        <v>3497023</v>
      </c>
      <c r="BN582" s="2">
        <v>1363422</v>
      </c>
      <c r="BO582" s="2">
        <v>2133601</v>
      </c>
      <c r="BP582" s="2">
        <v>5192.16</v>
      </c>
      <c r="BQ582" s="2">
        <v>492.57</v>
      </c>
      <c r="BR582" s="2">
        <v>2557502</v>
      </c>
      <c r="BS582" s="2">
        <v>0</v>
      </c>
      <c r="BT582" s="2">
        <v>0</v>
      </c>
      <c r="BU582" s="2">
        <v>2056960</v>
      </c>
      <c r="BV582" s="2">
        <v>1363422</v>
      </c>
      <c r="BW582" s="2">
        <v>0</v>
      </c>
      <c r="BX582" s="2">
        <v>443126</v>
      </c>
      <c r="BY582" s="2">
        <v>443126</v>
      </c>
      <c r="BZ582" s="2">
        <v>0</v>
      </c>
      <c r="CA582" s="2">
        <v>2133601</v>
      </c>
      <c r="CB582" s="2" t="b">
        <v>0</v>
      </c>
      <c r="CC582" s="2">
        <v>0</v>
      </c>
      <c r="CD582" s="2">
        <v>11530.09</v>
      </c>
      <c r="CE582" s="2">
        <v>10601.45</v>
      </c>
      <c r="CF582" s="2">
        <v>10915.21</v>
      </c>
      <c r="CG582" s="2">
        <v>12978.85</v>
      </c>
      <c r="CH582" s="4">
        <v>45327.530393518522</v>
      </c>
      <c r="CI582" s="4">
        <v>73415</v>
      </c>
    </row>
    <row r="583" spans="1:87" x14ac:dyDescent="0.35">
      <c r="A583" s="5">
        <v>657</v>
      </c>
      <c r="B583" s="3" t="s">
        <v>1135</v>
      </c>
      <c r="C583" s="3" t="s">
        <v>1191</v>
      </c>
      <c r="D583" s="2" t="s">
        <v>1192</v>
      </c>
      <c r="E583" s="2">
        <v>9166</v>
      </c>
      <c r="F583" s="2">
        <v>9304</v>
      </c>
      <c r="G583" s="2">
        <v>9580</v>
      </c>
      <c r="H583" s="2">
        <v>11102</v>
      </c>
      <c r="I583" s="2">
        <v>1.0822000000000001</v>
      </c>
      <c r="J583" s="2">
        <v>9919</v>
      </c>
      <c r="K583" s="2">
        <v>10069</v>
      </c>
      <c r="L583" s="2">
        <v>10367</v>
      </c>
      <c r="M583" s="2">
        <v>12015</v>
      </c>
      <c r="N583" s="2">
        <v>1.1040000000000001</v>
      </c>
      <c r="O583" s="2">
        <v>1.026</v>
      </c>
      <c r="P583" s="2">
        <v>10951</v>
      </c>
      <c r="Q583" s="2">
        <v>12327</v>
      </c>
      <c r="R583" s="2">
        <v>2783.1</v>
      </c>
      <c r="S583" s="2">
        <v>2059.9499999999998</v>
      </c>
      <c r="T583" s="2">
        <v>1289.03</v>
      </c>
      <c r="U583" s="2">
        <v>0</v>
      </c>
      <c r="V583" s="2">
        <v>6132.08</v>
      </c>
      <c r="W583" s="2">
        <v>2783.1</v>
      </c>
      <c r="X583" s="2">
        <v>2059.9499999999998</v>
      </c>
      <c r="Y583" s="2">
        <v>1289.03</v>
      </c>
      <c r="Z583" s="2">
        <v>0</v>
      </c>
      <c r="AA583" s="2">
        <v>6132.08</v>
      </c>
      <c r="AB583" s="2">
        <v>30477728</v>
      </c>
      <c r="AC583" s="2">
        <v>20741637</v>
      </c>
      <c r="AD583" s="2">
        <v>13363374</v>
      </c>
      <c r="AE583" s="2">
        <v>0</v>
      </c>
      <c r="AF583" s="2">
        <v>64582739</v>
      </c>
      <c r="AG583" s="2">
        <v>0.39100000000000001</v>
      </c>
      <c r="AH583" s="2">
        <v>0.2</v>
      </c>
      <c r="AI583" s="2">
        <v>2383358</v>
      </c>
      <c r="AJ583" s="2">
        <v>1621996</v>
      </c>
      <c r="AK583" s="2">
        <v>1045016</v>
      </c>
      <c r="AL583" s="2">
        <v>0</v>
      </c>
      <c r="AM583" s="2">
        <v>5050370</v>
      </c>
      <c r="AN583" s="2">
        <v>0.39100000000000001</v>
      </c>
      <c r="AO583" s="2">
        <v>0</v>
      </c>
      <c r="AP583" s="2">
        <v>0.65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69633109</v>
      </c>
      <c r="AW583" s="2">
        <v>0</v>
      </c>
      <c r="AX583" s="2">
        <v>576547</v>
      </c>
      <c r="AY583" s="2">
        <v>358105</v>
      </c>
      <c r="AZ583" s="2">
        <v>387541</v>
      </c>
      <c r="BA583" s="2">
        <v>0</v>
      </c>
      <c r="BB583" s="2">
        <v>0</v>
      </c>
      <c r="BC583" s="2">
        <v>0</v>
      </c>
      <c r="BD583" s="2">
        <v>2813</v>
      </c>
      <c r="BE583" s="2">
        <v>3044</v>
      </c>
      <c r="BF583" s="2">
        <v>210.67</v>
      </c>
      <c r="BG583" s="2">
        <v>641279</v>
      </c>
      <c r="BH583" s="2">
        <v>1605367</v>
      </c>
      <c r="BI583" s="2">
        <v>71238476</v>
      </c>
      <c r="BJ583" s="2">
        <v>0</v>
      </c>
      <c r="BK583" s="2">
        <v>71238476</v>
      </c>
      <c r="BL583" s="2">
        <v>24436883</v>
      </c>
      <c r="BM583" s="2">
        <v>46801593</v>
      </c>
      <c r="BN583" s="2">
        <v>16982988</v>
      </c>
      <c r="BO583" s="2">
        <v>29818605</v>
      </c>
      <c r="BP583" s="2">
        <v>5050.6000000000004</v>
      </c>
      <c r="BQ583" s="2">
        <v>6132.08</v>
      </c>
      <c r="BR583" s="2">
        <v>30970683</v>
      </c>
      <c r="BS583" s="2">
        <v>0</v>
      </c>
      <c r="BT583" s="2">
        <v>0</v>
      </c>
      <c r="BU583" s="2">
        <v>24436883</v>
      </c>
      <c r="BV583" s="2">
        <v>16982988</v>
      </c>
      <c r="BW583" s="2">
        <v>0</v>
      </c>
      <c r="BX583" s="2">
        <v>5370969</v>
      </c>
      <c r="BY583" s="2">
        <v>5370969</v>
      </c>
      <c r="BZ583" s="2">
        <v>0</v>
      </c>
      <c r="CA583" s="2">
        <v>29818605</v>
      </c>
      <c r="CB583" s="2" t="b">
        <v>0</v>
      </c>
      <c r="CC583" s="2">
        <v>0</v>
      </c>
      <c r="CD583" s="2">
        <v>11807.37</v>
      </c>
      <c r="CE583" s="2">
        <v>10856.4</v>
      </c>
      <c r="CF583" s="2">
        <v>11177.7</v>
      </c>
      <c r="CG583" s="2">
        <v>13290.97</v>
      </c>
      <c r="CH583" s="4">
        <v>45327.530416666668</v>
      </c>
      <c r="CI583" s="4">
        <v>73415</v>
      </c>
    </row>
    <row r="584" spans="1:87" x14ac:dyDescent="0.35">
      <c r="A584" s="5">
        <v>658</v>
      </c>
      <c r="B584" s="3" t="s">
        <v>1135</v>
      </c>
      <c r="C584" s="3" t="s">
        <v>1193</v>
      </c>
      <c r="D584" s="2" t="s">
        <v>1194</v>
      </c>
      <c r="E584" s="2">
        <v>9166</v>
      </c>
      <c r="F584" s="2">
        <v>9304</v>
      </c>
      <c r="G584" s="2">
        <v>9580</v>
      </c>
      <c r="H584" s="2">
        <v>11102</v>
      </c>
      <c r="I584" s="2">
        <v>1.0822000000000001</v>
      </c>
      <c r="J584" s="2">
        <v>9919</v>
      </c>
      <c r="K584" s="2">
        <v>10069</v>
      </c>
      <c r="L584" s="2">
        <v>10367</v>
      </c>
      <c r="M584" s="2">
        <v>12015</v>
      </c>
      <c r="N584" s="2">
        <v>1.1040000000000001</v>
      </c>
      <c r="O584" s="2">
        <v>1.026</v>
      </c>
      <c r="P584" s="2">
        <v>10951</v>
      </c>
      <c r="Q584" s="2">
        <v>12327</v>
      </c>
      <c r="R584" s="2">
        <v>1736.39</v>
      </c>
      <c r="S584" s="2">
        <v>1389.65</v>
      </c>
      <c r="T584" s="2">
        <v>906.02</v>
      </c>
      <c r="U584" s="2">
        <v>0</v>
      </c>
      <c r="V584" s="2">
        <v>4032.06</v>
      </c>
      <c r="W584" s="2">
        <v>1736.39</v>
      </c>
      <c r="X584" s="2">
        <v>1389.65</v>
      </c>
      <c r="Y584" s="2">
        <v>906.02</v>
      </c>
      <c r="Z584" s="2">
        <v>0</v>
      </c>
      <c r="AA584" s="2">
        <v>4032.06</v>
      </c>
      <c r="AB584" s="2">
        <v>19015207</v>
      </c>
      <c r="AC584" s="2">
        <v>13992386</v>
      </c>
      <c r="AD584" s="2">
        <v>9392709</v>
      </c>
      <c r="AE584" s="2">
        <v>0</v>
      </c>
      <c r="AF584" s="2">
        <v>42400302</v>
      </c>
      <c r="AG584" s="2">
        <v>0.82379999999999998</v>
      </c>
      <c r="AH584" s="2">
        <v>0.2</v>
      </c>
      <c r="AI584" s="2">
        <v>3132945</v>
      </c>
      <c r="AJ584" s="2">
        <v>2305385</v>
      </c>
      <c r="AK584" s="2">
        <v>1547543</v>
      </c>
      <c r="AL584" s="2">
        <v>0</v>
      </c>
      <c r="AM584" s="2">
        <v>6985873</v>
      </c>
      <c r="AN584" s="2">
        <v>0.82379999999999998</v>
      </c>
      <c r="AO584" s="2">
        <v>0.27379999999999999</v>
      </c>
      <c r="AP584" s="2">
        <v>0.65</v>
      </c>
      <c r="AQ584" s="2">
        <v>3384136</v>
      </c>
      <c r="AR584" s="2">
        <v>2490225</v>
      </c>
      <c r="AS584" s="2">
        <v>1671620</v>
      </c>
      <c r="AT584" s="2">
        <v>0</v>
      </c>
      <c r="AU584" s="2">
        <v>7545981</v>
      </c>
      <c r="AV584" s="2">
        <v>56932156</v>
      </c>
      <c r="AW584" s="2">
        <v>0</v>
      </c>
      <c r="AX584" s="2">
        <v>0</v>
      </c>
      <c r="AY584" s="2">
        <v>106424</v>
      </c>
      <c r="AZ584" s="2">
        <v>115172</v>
      </c>
      <c r="BA584" s="2">
        <v>0</v>
      </c>
      <c r="BB584" s="2">
        <v>0</v>
      </c>
      <c r="BC584" s="2">
        <v>0</v>
      </c>
      <c r="BD584" s="2">
        <v>2813</v>
      </c>
      <c r="BE584" s="2">
        <v>3044</v>
      </c>
      <c r="BF584" s="2">
        <v>110.33</v>
      </c>
      <c r="BG584" s="2">
        <v>335845</v>
      </c>
      <c r="BH584" s="2">
        <v>451017</v>
      </c>
      <c r="BI584" s="2">
        <v>57383173</v>
      </c>
      <c r="BJ584" s="2">
        <v>0</v>
      </c>
      <c r="BK584" s="2">
        <v>57383173</v>
      </c>
      <c r="BL584" s="2">
        <v>33099280</v>
      </c>
      <c r="BM584" s="2">
        <v>24283893</v>
      </c>
      <c r="BN584" s="2">
        <v>806412</v>
      </c>
      <c r="BO584" s="2">
        <v>23477481</v>
      </c>
      <c r="BP584" s="2">
        <v>5073.03</v>
      </c>
      <c r="BQ584" s="2">
        <v>4032.06</v>
      </c>
      <c r="BR584" s="2">
        <v>20454761</v>
      </c>
      <c r="BS584" s="2">
        <v>0</v>
      </c>
      <c r="BT584" s="2">
        <v>0</v>
      </c>
      <c r="BU584" s="2">
        <v>33099280</v>
      </c>
      <c r="BV584" s="2">
        <v>806412</v>
      </c>
      <c r="BW584" s="2">
        <v>0</v>
      </c>
      <c r="BX584" s="2">
        <v>5016885</v>
      </c>
      <c r="BY584" s="2">
        <v>5016885</v>
      </c>
      <c r="BZ584" s="2">
        <v>0</v>
      </c>
      <c r="CA584" s="2">
        <v>23477481</v>
      </c>
      <c r="CB584" s="2" t="b">
        <v>0</v>
      </c>
      <c r="CC584" s="2">
        <v>0</v>
      </c>
      <c r="CD584" s="2">
        <v>14704.24</v>
      </c>
      <c r="CE584" s="2">
        <v>13519.95</v>
      </c>
      <c r="CF584" s="2">
        <v>13920.08</v>
      </c>
      <c r="CG584" s="2">
        <v>16551.830000000002</v>
      </c>
      <c r="CH584" s="4">
        <v>45327.530405092592</v>
      </c>
      <c r="CI584" s="4">
        <v>73415</v>
      </c>
    </row>
    <row r="585" spans="1:87" x14ac:dyDescent="0.35">
      <c r="A585" s="5">
        <v>659</v>
      </c>
      <c r="B585" s="3" t="s">
        <v>1135</v>
      </c>
      <c r="C585" s="3" t="s">
        <v>1195</v>
      </c>
      <c r="D585" s="2" t="s">
        <v>1196</v>
      </c>
      <c r="E585" s="2">
        <v>9166</v>
      </c>
      <c r="F585" s="2">
        <v>9304</v>
      </c>
      <c r="G585" s="2">
        <v>9580</v>
      </c>
      <c r="H585" s="2">
        <v>11102</v>
      </c>
      <c r="I585" s="2">
        <v>1.0822000000000001</v>
      </c>
      <c r="J585" s="2">
        <v>9919</v>
      </c>
      <c r="K585" s="2">
        <v>10069</v>
      </c>
      <c r="L585" s="2">
        <v>10367</v>
      </c>
      <c r="M585" s="2">
        <v>12015</v>
      </c>
      <c r="N585" s="2">
        <v>1.1040000000000001</v>
      </c>
      <c r="O585" s="2">
        <v>1.026</v>
      </c>
      <c r="P585" s="2">
        <v>10951</v>
      </c>
      <c r="Q585" s="2">
        <v>12327</v>
      </c>
      <c r="R585" s="2">
        <v>1433.64</v>
      </c>
      <c r="S585" s="2">
        <v>1288.8599999999999</v>
      </c>
      <c r="T585" s="2">
        <v>0</v>
      </c>
      <c r="U585" s="2">
        <v>0</v>
      </c>
      <c r="V585" s="2">
        <v>2722.5</v>
      </c>
      <c r="W585" s="2">
        <v>1433.64</v>
      </c>
      <c r="X585" s="2">
        <v>1288.8599999999999</v>
      </c>
      <c r="Y585" s="2">
        <v>0</v>
      </c>
      <c r="Z585" s="2">
        <v>0</v>
      </c>
      <c r="AA585" s="2">
        <v>2722.5</v>
      </c>
      <c r="AB585" s="2">
        <v>15699792</v>
      </c>
      <c r="AC585" s="2">
        <v>12977531</v>
      </c>
      <c r="AD585" s="2">
        <v>0</v>
      </c>
      <c r="AE585" s="2">
        <v>0</v>
      </c>
      <c r="AF585" s="2">
        <v>28677323</v>
      </c>
      <c r="AG585" s="2">
        <v>0.20760000000000001</v>
      </c>
      <c r="AH585" s="2">
        <v>0.2</v>
      </c>
      <c r="AI585" s="2">
        <v>651855</v>
      </c>
      <c r="AJ585" s="2">
        <v>538827</v>
      </c>
      <c r="AK585" s="2">
        <v>0</v>
      </c>
      <c r="AL585" s="2">
        <v>0</v>
      </c>
      <c r="AM585" s="2">
        <v>1190682</v>
      </c>
      <c r="AN585" s="2">
        <v>0.20760000000000001</v>
      </c>
      <c r="AO585" s="2">
        <v>0</v>
      </c>
      <c r="AP585" s="2">
        <v>0.65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29868005</v>
      </c>
      <c r="AW585" s="2">
        <v>0</v>
      </c>
      <c r="AX585" s="2">
        <v>717434</v>
      </c>
      <c r="AY585" s="2">
        <v>53272</v>
      </c>
      <c r="AZ585" s="2">
        <v>57651</v>
      </c>
      <c r="BA585" s="2">
        <v>0</v>
      </c>
      <c r="BB585" s="2">
        <v>0</v>
      </c>
      <c r="BC585" s="2">
        <v>0</v>
      </c>
      <c r="BD585" s="2">
        <v>2813</v>
      </c>
      <c r="BE585" s="2">
        <v>3044</v>
      </c>
      <c r="BF585" s="2">
        <v>0</v>
      </c>
      <c r="BG585" s="2">
        <v>0</v>
      </c>
      <c r="BH585" s="2">
        <v>775085</v>
      </c>
      <c r="BI585" s="2">
        <v>30643090</v>
      </c>
      <c r="BJ585" s="2">
        <v>0</v>
      </c>
      <c r="BK585" s="2">
        <v>30643090</v>
      </c>
      <c r="BL585" s="2">
        <v>52318561</v>
      </c>
      <c r="BM585" s="2">
        <v>0</v>
      </c>
      <c r="BN585" s="2">
        <v>544500</v>
      </c>
      <c r="BO585" s="2">
        <v>0</v>
      </c>
      <c r="BP585" s="2">
        <v>5054.21</v>
      </c>
      <c r="BQ585" s="2">
        <v>2722.5</v>
      </c>
      <c r="BR585" s="2">
        <v>13760087</v>
      </c>
      <c r="BS585" s="2">
        <v>0</v>
      </c>
      <c r="BT585" s="2">
        <v>0</v>
      </c>
      <c r="BU585" s="2">
        <v>52318561</v>
      </c>
      <c r="BV585" s="2">
        <v>544500</v>
      </c>
      <c r="BW585" s="2">
        <v>0</v>
      </c>
      <c r="BX585" s="2">
        <v>1663990</v>
      </c>
      <c r="BY585" s="2">
        <v>1663990</v>
      </c>
      <c r="BZ585" s="2">
        <v>1663990</v>
      </c>
      <c r="CA585" s="2">
        <v>1663990</v>
      </c>
      <c r="CB585" s="2" t="b">
        <v>1</v>
      </c>
      <c r="CC585" s="2">
        <v>21675471</v>
      </c>
      <c r="CD585" s="2">
        <v>11405.69</v>
      </c>
      <c r="CE585" s="2">
        <v>10487.06</v>
      </c>
      <c r="CF585" s="2">
        <v>10797.44</v>
      </c>
      <c r="CG585" s="2">
        <v>12838.82</v>
      </c>
      <c r="CH585" s="4">
        <v>45327.530439814815</v>
      </c>
      <c r="CI585" s="4">
        <v>73415</v>
      </c>
    </row>
    <row r="586" spans="1:87" x14ac:dyDescent="0.35">
      <c r="A586" s="5">
        <v>660</v>
      </c>
      <c r="B586" s="3" t="s">
        <v>1135</v>
      </c>
      <c r="C586" s="3" t="s">
        <v>1197</v>
      </c>
      <c r="D586" s="2" t="s">
        <v>1198</v>
      </c>
      <c r="E586" s="2">
        <v>9166</v>
      </c>
      <c r="F586" s="2">
        <v>9304</v>
      </c>
      <c r="G586" s="2">
        <v>9580</v>
      </c>
      <c r="H586" s="2">
        <v>11102</v>
      </c>
      <c r="I586" s="2">
        <v>1.0822000000000001</v>
      </c>
      <c r="J586" s="2">
        <v>9919</v>
      </c>
      <c r="K586" s="2">
        <v>10069</v>
      </c>
      <c r="L586" s="2">
        <v>10367</v>
      </c>
      <c r="M586" s="2">
        <v>12015</v>
      </c>
      <c r="N586" s="2">
        <v>1.1040000000000001</v>
      </c>
      <c r="O586" s="2">
        <v>1.026</v>
      </c>
      <c r="P586" s="2">
        <v>10951</v>
      </c>
      <c r="Q586" s="2">
        <v>12327</v>
      </c>
      <c r="R586" s="2">
        <v>2229.5300000000002</v>
      </c>
      <c r="S586" s="2">
        <v>1877.3</v>
      </c>
      <c r="T586" s="2">
        <v>0</v>
      </c>
      <c r="U586" s="2">
        <v>0</v>
      </c>
      <c r="V586" s="2">
        <v>4106.83</v>
      </c>
      <c r="W586" s="2">
        <v>2229.5300000000002</v>
      </c>
      <c r="X586" s="2">
        <v>1877.3</v>
      </c>
      <c r="Y586" s="2">
        <v>0</v>
      </c>
      <c r="Z586" s="2">
        <v>0</v>
      </c>
      <c r="AA586" s="2">
        <v>4106.83</v>
      </c>
      <c r="AB586" s="2">
        <v>24415583</v>
      </c>
      <c r="AC586" s="2">
        <v>18902534</v>
      </c>
      <c r="AD586" s="2">
        <v>0</v>
      </c>
      <c r="AE586" s="2">
        <v>0</v>
      </c>
      <c r="AF586" s="2">
        <v>43318117</v>
      </c>
      <c r="AG586" s="2">
        <v>0.8337</v>
      </c>
      <c r="AH586" s="2">
        <v>0.2</v>
      </c>
      <c r="AI586" s="2">
        <v>4071054</v>
      </c>
      <c r="AJ586" s="2">
        <v>3151808</v>
      </c>
      <c r="AK586" s="2">
        <v>0</v>
      </c>
      <c r="AL586" s="2">
        <v>0</v>
      </c>
      <c r="AM586" s="2">
        <v>7222862</v>
      </c>
      <c r="AN586" s="2">
        <v>0.8337</v>
      </c>
      <c r="AO586" s="2">
        <v>0.28370000000000001</v>
      </c>
      <c r="AP586" s="2">
        <v>0.65</v>
      </c>
      <c r="AQ586" s="2">
        <v>4502356</v>
      </c>
      <c r="AR586" s="2">
        <v>3485722</v>
      </c>
      <c r="AS586" s="2">
        <v>0</v>
      </c>
      <c r="AT586" s="2">
        <v>0</v>
      </c>
      <c r="AU586" s="2">
        <v>7988078</v>
      </c>
      <c r="AV586" s="2">
        <v>58529057</v>
      </c>
      <c r="AW586" s="2">
        <v>0</v>
      </c>
      <c r="AX586" s="2">
        <v>488350</v>
      </c>
      <c r="AY586" s="2">
        <v>234426</v>
      </c>
      <c r="AZ586" s="2">
        <v>253696</v>
      </c>
      <c r="BA586" s="2">
        <v>0</v>
      </c>
      <c r="BB586" s="2">
        <v>0</v>
      </c>
      <c r="BC586" s="2">
        <v>0</v>
      </c>
      <c r="BD586" s="2">
        <v>2813</v>
      </c>
      <c r="BE586" s="2">
        <v>3044</v>
      </c>
      <c r="BF586" s="2">
        <v>138.91</v>
      </c>
      <c r="BG586" s="2">
        <v>422842</v>
      </c>
      <c r="BH586" s="2">
        <v>1164888</v>
      </c>
      <c r="BI586" s="2">
        <v>59693945</v>
      </c>
      <c r="BJ586" s="2">
        <v>0</v>
      </c>
      <c r="BK586" s="2">
        <v>59693945</v>
      </c>
      <c r="BL586" s="2">
        <v>15718975</v>
      </c>
      <c r="BM586" s="2">
        <v>43974970</v>
      </c>
      <c r="BN586" s="2">
        <v>12187510</v>
      </c>
      <c r="BO586" s="2">
        <v>31787460</v>
      </c>
      <c r="BP586" s="2">
        <v>5080.91</v>
      </c>
      <c r="BQ586" s="2">
        <v>4106.83</v>
      </c>
      <c r="BR586" s="2">
        <v>20866434</v>
      </c>
      <c r="BS586" s="2">
        <v>0</v>
      </c>
      <c r="BT586" s="2">
        <v>0</v>
      </c>
      <c r="BU586" s="2">
        <v>15718975</v>
      </c>
      <c r="BV586" s="2">
        <v>12187510</v>
      </c>
      <c r="BW586" s="2">
        <v>0</v>
      </c>
      <c r="BX586" s="2">
        <v>8135369</v>
      </c>
      <c r="BY586" s="2">
        <v>8135369</v>
      </c>
      <c r="BZ586" s="2">
        <v>0</v>
      </c>
      <c r="CA586" s="2">
        <v>31787460</v>
      </c>
      <c r="CB586" s="2" t="b">
        <v>0</v>
      </c>
      <c r="CC586" s="2">
        <v>0</v>
      </c>
      <c r="CD586" s="2">
        <v>14796.39</v>
      </c>
      <c r="CE586" s="2">
        <v>13604.68</v>
      </c>
      <c r="CF586" s="2">
        <v>14007.32</v>
      </c>
      <c r="CG586" s="2">
        <v>16655.560000000001</v>
      </c>
      <c r="CH586" s="4">
        <v>45327.530439814815</v>
      </c>
      <c r="CI586" s="4">
        <v>73415</v>
      </c>
    </row>
    <row r="587" spans="1:87" x14ac:dyDescent="0.35">
      <c r="A587" s="5">
        <v>661</v>
      </c>
      <c r="B587" s="3" t="s">
        <v>1135</v>
      </c>
      <c r="C587" s="3" t="s">
        <v>1199</v>
      </c>
      <c r="D587" s="2" t="s">
        <v>1200</v>
      </c>
      <c r="E587" s="2">
        <v>9166</v>
      </c>
      <c r="F587" s="2">
        <v>9304</v>
      </c>
      <c r="G587" s="2">
        <v>9580</v>
      </c>
      <c r="H587" s="2">
        <v>11102</v>
      </c>
      <c r="I587" s="2">
        <v>1.0822000000000001</v>
      </c>
      <c r="J587" s="2">
        <v>9919</v>
      </c>
      <c r="K587" s="2">
        <v>10069</v>
      </c>
      <c r="L587" s="2">
        <v>10367</v>
      </c>
      <c r="M587" s="2">
        <v>12015</v>
      </c>
      <c r="N587" s="2">
        <v>1.1040000000000001</v>
      </c>
      <c r="O587" s="2">
        <v>1.026</v>
      </c>
      <c r="P587" s="2">
        <v>10951</v>
      </c>
      <c r="Q587" s="2">
        <v>12327</v>
      </c>
      <c r="R587" s="2">
        <v>16.37</v>
      </c>
      <c r="S587" s="2">
        <v>17.739999999999998</v>
      </c>
      <c r="T587" s="2">
        <v>10.37</v>
      </c>
      <c r="U587" s="2">
        <v>0</v>
      </c>
      <c r="V587" s="2">
        <v>44.48</v>
      </c>
      <c r="W587" s="2">
        <v>16.37</v>
      </c>
      <c r="X587" s="2">
        <v>17.739999999999998</v>
      </c>
      <c r="Y587" s="2">
        <v>10.37</v>
      </c>
      <c r="Z587" s="2">
        <v>0</v>
      </c>
      <c r="AA587" s="2">
        <v>44.48</v>
      </c>
      <c r="AB587" s="2">
        <v>179268</v>
      </c>
      <c r="AC587" s="2">
        <v>178624</v>
      </c>
      <c r="AD587" s="2">
        <v>107506</v>
      </c>
      <c r="AE587" s="2">
        <v>0</v>
      </c>
      <c r="AF587" s="2">
        <v>465398</v>
      </c>
      <c r="AG587" s="2">
        <v>0.47060000000000002</v>
      </c>
      <c r="AH587" s="2">
        <v>0.2</v>
      </c>
      <c r="AI587" s="2">
        <v>16873</v>
      </c>
      <c r="AJ587" s="2">
        <v>16812</v>
      </c>
      <c r="AK587" s="2">
        <v>10118</v>
      </c>
      <c r="AL587" s="2">
        <v>0</v>
      </c>
      <c r="AM587" s="2">
        <v>43803</v>
      </c>
      <c r="AN587" s="2">
        <v>0.47060000000000002</v>
      </c>
      <c r="AO587" s="2">
        <v>0</v>
      </c>
      <c r="AP587" s="2">
        <v>0.65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509201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2813</v>
      </c>
      <c r="BE587" s="2">
        <v>3044</v>
      </c>
      <c r="BF587" s="2">
        <v>0.86</v>
      </c>
      <c r="BG587" s="2">
        <v>2618</v>
      </c>
      <c r="BH587" s="2">
        <v>2618</v>
      </c>
      <c r="BI587" s="2">
        <v>511819</v>
      </c>
      <c r="BJ587" s="2">
        <v>0</v>
      </c>
      <c r="BK587" s="2">
        <v>511819</v>
      </c>
      <c r="BL587" s="2">
        <v>3453</v>
      </c>
      <c r="BM587" s="2">
        <v>508366</v>
      </c>
      <c r="BN587" s="2">
        <v>189384</v>
      </c>
      <c r="BO587" s="2">
        <v>318982</v>
      </c>
      <c r="BP587" s="2">
        <v>125.39</v>
      </c>
      <c r="BQ587" s="2">
        <v>44.48</v>
      </c>
      <c r="BR587" s="2">
        <v>5577</v>
      </c>
      <c r="BS587" s="2">
        <v>253689</v>
      </c>
      <c r="BT587" s="2">
        <v>0</v>
      </c>
      <c r="BU587" s="2">
        <v>3453</v>
      </c>
      <c r="BV587" s="2">
        <v>189384</v>
      </c>
      <c r="BW587" s="2">
        <v>66429</v>
      </c>
      <c r="BX587" s="2">
        <v>1337400</v>
      </c>
      <c r="BY587" s="2">
        <v>1403829</v>
      </c>
      <c r="BZ587" s="2">
        <v>1084847</v>
      </c>
      <c r="CA587" s="2">
        <v>1403829</v>
      </c>
      <c r="CB587" s="2" t="b">
        <v>1</v>
      </c>
      <c r="CC587" s="2">
        <v>0</v>
      </c>
      <c r="CD587" s="2">
        <v>11981.71</v>
      </c>
      <c r="CE587" s="2">
        <v>11016.69</v>
      </c>
      <c r="CF587" s="2">
        <v>11342.74</v>
      </c>
      <c r="CG587" s="2">
        <v>13487.22</v>
      </c>
      <c r="CH587" s="4">
        <v>45327.530451388891</v>
      </c>
      <c r="CI587" s="4">
        <v>73415</v>
      </c>
    </row>
    <row r="588" spans="1:87" x14ac:dyDescent="0.35">
      <c r="A588" s="5">
        <v>662</v>
      </c>
      <c r="B588" s="3" t="s">
        <v>1135</v>
      </c>
      <c r="C588" s="3" t="s">
        <v>1201</v>
      </c>
      <c r="D588" s="2" t="s">
        <v>1202</v>
      </c>
      <c r="E588" s="2">
        <v>9166</v>
      </c>
      <c r="F588" s="2">
        <v>9304</v>
      </c>
      <c r="G588" s="2">
        <v>9580</v>
      </c>
      <c r="H588" s="2">
        <v>11102</v>
      </c>
      <c r="I588" s="2">
        <v>1.0822000000000001</v>
      </c>
      <c r="J588" s="2">
        <v>9919</v>
      </c>
      <c r="K588" s="2">
        <v>10069</v>
      </c>
      <c r="L588" s="2">
        <v>10367</v>
      </c>
      <c r="M588" s="2">
        <v>12015</v>
      </c>
      <c r="N588" s="2">
        <v>1.1040000000000001</v>
      </c>
      <c r="O588" s="2">
        <v>1.026</v>
      </c>
      <c r="P588" s="2">
        <v>10951</v>
      </c>
      <c r="Q588" s="2">
        <v>12327</v>
      </c>
      <c r="R588" s="2">
        <v>0</v>
      </c>
      <c r="S588" s="2">
        <v>0</v>
      </c>
      <c r="T588" s="2">
        <v>9450.3799999999992</v>
      </c>
      <c r="U588" s="2">
        <v>25356.49</v>
      </c>
      <c r="V588" s="2">
        <v>34806.870000000003</v>
      </c>
      <c r="W588" s="2">
        <v>0</v>
      </c>
      <c r="X588" s="2">
        <v>0</v>
      </c>
      <c r="Y588" s="2">
        <v>9450.3799999999992</v>
      </c>
      <c r="Z588" s="2">
        <v>25356.49</v>
      </c>
      <c r="AA588" s="2">
        <v>34806.870000000003</v>
      </c>
      <c r="AB588" s="2">
        <v>0</v>
      </c>
      <c r="AC588" s="2">
        <v>0</v>
      </c>
      <c r="AD588" s="2">
        <v>97972089</v>
      </c>
      <c r="AE588" s="2">
        <v>312569452</v>
      </c>
      <c r="AF588" s="2">
        <v>410541541</v>
      </c>
      <c r="AG588" s="2">
        <v>0.64680000000000004</v>
      </c>
      <c r="AH588" s="2">
        <v>0.2</v>
      </c>
      <c r="AI588" s="2">
        <v>0</v>
      </c>
      <c r="AJ588" s="2">
        <v>0</v>
      </c>
      <c r="AK588" s="2">
        <v>12673669</v>
      </c>
      <c r="AL588" s="2">
        <v>40433984</v>
      </c>
      <c r="AM588" s="2">
        <v>53107653</v>
      </c>
      <c r="AN588" s="2">
        <v>0.64680000000000004</v>
      </c>
      <c r="AO588" s="2">
        <v>9.6799999999999997E-2</v>
      </c>
      <c r="AP588" s="2">
        <v>0.65</v>
      </c>
      <c r="AQ588" s="2">
        <v>0</v>
      </c>
      <c r="AR588" s="2">
        <v>0</v>
      </c>
      <c r="AS588" s="2">
        <v>6164404</v>
      </c>
      <c r="AT588" s="2">
        <v>19666870</v>
      </c>
      <c r="AU588" s="2">
        <v>25831274</v>
      </c>
      <c r="AV588" s="2">
        <v>489480468</v>
      </c>
      <c r="AW588" s="2">
        <v>0</v>
      </c>
      <c r="AX588" s="2">
        <v>2322711</v>
      </c>
      <c r="AY588" s="2">
        <v>1332299</v>
      </c>
      <c r="AZ588" s="2">
        <v>1441814</v>
      </c>
      <c r="BA588" s="2">
        <v>0</v>
      </c>
      <c r="BB588" s="2">
        <v>0</v>
      </c>
      <c r="BC588" s="2">
        <v>0</v>
      </c>
      <c r="BD588" s="2">
        <v>2813</v>
      </c>
      <c r="BE588" s="2">
        <v>3044</v>
      </c>
      <c r="BF588" s="2">
        <v>0</v>
      </c>
      <c r="BG588" s="2">
        <v>0</v>
      </c>
      <c r="BH588" s="2">
        <v>3764525</v>
      </c>
      <c r="BI588" s="2">
        <v>493244993</v>
      </c>
      <c r="BJ588" s="2">
        <v>0</v>
      </c>
      <c r="BK588" s="2">
        <v>493244993</v>
      </c>
      <c r="BL588" s="2">
        <v>126513090</v>
      </c>
      <c r="BM588" s="2">
        <v>366731903</v>
      </c>
      <c r="BN588" s="2">
        <v>138047406</v>
      </c>
      <c r="BO588" s="2">
        <v>228684497</v>
      </c>
      <c r="BP588" s="2">
        <v>6082</v>
      </c>
      <c r="BQ588" s="2">
        <v>34806.870000000003</v>
      </c>
      <c r="BR588" s="2">
        <v>211695383</v>
      </c>
      <c r="BS588" s="2">
        <v>0</v>
      </c>
      <c r="BT588" s="2">
        <v>0</v>
      </c>
      <c r="BU588" s="2">
        <v>126513090</v>
      </c>
      <c r="BV588" s="2">
        <v>138047406</v>
      </c>
      <c r="BW588" s="2">
        <v>0</v>
      </c>
      <c r="BX588" s="2">
        <v>42712190</v>
      </c>
      <c r="BY588" s="2">
        <v>42712190</v>
      </c>
      <c r="BZ588" s="2">
        <v>0</v>
      </c>
      <c r="CA588" s="2">
        <v>228684497</v>
      </c>
      <c r="CB588" s="2" t="b">
        <v>0</v>
      </c>
      <c r="CC588" s="2">
        <v>0</v>
      </c>
      <c r="CD588" s="2">
        <v>13056.66</v>
      </c>
      <c r="CE588" s="2">
        <v>12005.07</v>
      </c>
      <c r="CF588" s="2">
        <v>12360.37</v>
      </c>
      <c r="CG588" s="2">
        <v>14697.24</v>
      </c>
      <c r="CH588" s="4">
        <v>45327.530462962961</v>
      </c>
      <c r="CI588" s="4">
        <v>73415</v>
      </c>
    </row>
    <row r="589" spans="1:87" x14ac:dyDescent="0.35">
      <c r="A589" s="5">
        <v>663</v>
      </c>
      <c r="B589" s="3" t="s">
        <v>1135</v>
      </c>
      <c r="C589" s="3" t="s">
        <v>1203</v>
      </c>
      <c r="D589" s="2" t="s">
        <v>1204</v>
      </c>
      <c r="E589" s="2">
        <v>9166</v>
      </c>
      <c r="F589" s="2">
        <v>9304</v>
      </c>
      <c r="G589" s="2">
        <v>9580</v>
      </c>
      <c r="H589" s="2">
        <v>11102</v>
      </c>
      <c r="I589" s="2">
        <v>1.0822000000000001</v>
      </c>
      <c r="J589" s="2">
        <v>9919</v>
      </c>
      <c r="K589" s="2">
        <v>10069</v>
      </c>
      <c r="L589" s="2">
        <v>10367</v>
      </c>
      <c r="M589" s="2">
        <v>12015</v>
      </c>
      <c r="N589" s="2">
        <v>1.1040000000000001</v>
      </c>
      <c r="O589" s="2">
        <v>1.026</v>
      </c>
      <c r="P589" s="2">
        <v>10951</v>
      </c>
      <c r="Q589" s="2">
        <v>12327</v>
      </c>
      <c r="R589" s="2">
        <v>80.73</v>
      </c>
      <c r="S589" s="2">
        <v>56.96</v>
      </c>
      <c r="T589" s="2">
        <v>39.21</v>
      </c>
      <c r="U589" s="2">
        <v>0</v>
      </c>
      <c r="V589" s="2">
        <v>176.9</v>
      </c>
      <c r="W589" s="2">
        <v>80.73</v>
      </c>
      <c r="X589" s="2">
        <v>56.96</v>
      </c>
      <c r="Y589" s="2">
        <v>39.21</v>
      </c>
      <c r="Z589" s="2">
        <v>0</v>
      </c>
      <c r="AA589" s="2">
        <v>176.9</v>
      </c>
      <c r="AB589" s="2">
        <v>884074</v>
      </c>
      <c r="AC589" s="2">
        <v>573530</v>
      </c>
      <c r="AD589" s="2">
        <v>406490</v>
      </c>
      <c r="AE589" s="2">
        <v>0</v>
      </c>
      <c r="AF589" s="2">
        <v>1864094</v>
      </c>
      <c r="AG589" s="2">
        <v>0.85289999999999999</v>
      </c>
      <c r="AH589" s="2">
        <v>0.2</v>
      </c>
      <c r="AI589" s="2">
        <v>150805</v>
      </c>
      <c r="AJ589" s="2">
        <v>97833</v>
      </c>
      <c r="AK589" s="2">
        <v>69339</v>
      </c>
      <c r="AL589" s="2">
        <v>0</v>
      </c>
      <c r="AM589" s="2">
        <v>317977</v>
      </c>
      <c r="AN589" s="2">
        <v>0.85289999999999999</v>
      </c>
      <c r="AO589" s="2">
        <v>0.3029</v>
      </c>
      <c r="AP589" s="2">
        <v>0.65</v>
      </c>
      <c r="AQ589" s="2">
        <v>174061</v>
      </c>
      <c r="AR589" s="2">
        <v>112920</v>
      </c>
      <c r="AS589" s="2">
        <v>80032</v>
      </c>
      <c r="AT589" s="2">
        <v>0</v>
      </c>
      <c r="AU589" s="2">
        <v>367013</v>
      </c>
      <c r="AV589" s="2">
        <v>2549084</v>
      </c>
      <c r="AW589" s="2">
        <v>0</v>
      </c>
      <c r="AX589" s="2">
        <v>5515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2813</v>
      </c>
      <c r="BE589" s="2">
        <v>3044</v>
      </c>
      <c r="BF589" s="2">
        <v>0</v>
      </c>
      <c r="BG589" s="2">
        <v>0</v>
      </c>
      <c r="BH589" s="2">
        <v>5515</v>
      </c>
      <c r="BI589" s="2">
        <v>2554599</v>
      </c>
      <c r="BJ589" s="2">
        <v>0</v>
      </c>
      <c r="BK589" s="2">
        <v>2554599</v>
      </c>
      <c r="BL589" s="2">
        <v>1136326</v>
      </c>
      <c r="BM589" s="2">
        <v>1418273</v>
      </c>
      <c r="BN589" s="2">
        <v>55897</v>
      </c>
      <c r="BO589" s="2">
        <v>1362376</v>
      </c>
      <c r="BP589" s="2">
        <v>5039.33</v>
      </c>
      <c r="BQ589" s="2">
        <v>176.9</v>
      </c>
      <c r="BR589" s="2">
        <v>891457</v>
      </c>
      <c r="BS589" s="2">
        <v>0</v>
      </c>
      <c r="BT589" s="2">
        <v>0</v>
      </c>
      <c r="BU589" s="2">
        <v>1136326</v>
      </c>
      <c r="BV589" s="2">
        <v>55897</v>
      </c>
      <c r="BW589" s="2">
        <v>0</v>
      </c>
      <c r="BX589" s="2">
        <v>328577</v>
      </c>
      <c r="BY589" s="2">
        <v>328577</v>
      </c>
      <c r="BZ589" s="2">
        <v>0</v>
      </c>
      <c r="CA589" s="2">
        <v>1362376</v>
      </c>
      <c r="CB589" s="2" t="b">
        <v>0</v>
      </c>
      <c r="CC589" s="2">
        <v>0</v>
      </c>
      <c r="CD589" s="2">
        <v>14975.11</v>
      </c>
      <c r="CE589" s="2">
        <v>13769.01</v>
      </c>
      <c r="CF589" s="2">
        <v>14176.51</v>
      </c>
      <c r="CG589" s="2">
        <v>16856.740000000002</v>
      </c>
      <c r="CH589" s="4">
        <v>45327.530497685184</v>
      </c>
      <c r="CI589" s="4">
        <v>73415</v>
      </c>
    </row>
    <row r="590" spans="1:87" x14ac:dyDescent="0.35">
      <c r="A590" s="5">
        <v>664</v>
      </c>
      <c r="B590" s="3" t="s">
        <v>1135</v>
      </c>
      <c r="C590" s="3" t="s">
        <v>1205</v>
      </c>
      <c r="D590" s="2" t="s">
        <v>1206</v>
      </c>
      <c r="E590" s="2">
        <v>9166</v>
      </c>
      <c r="F590" s="2">
        <v>9304</v>
      </c>
      <c r="G590" s="2">
        <v>9580</v>
      </c>
      <c r="H590" s="2">
        <v>11102</v>
      </c>
      <c r="I590" s="2">
        <v>1.0822000000000001</v>
      </c>
      <c r="J590" s="2">
        <v>9919</v>
      </c>
      <c r="K590" s="2">
        <v>10069</v>
      </c>
      <c r="L590" s="2">
        <v>10367</v>
      </c>
      <c r="M590" s="2">
        <v>12015</v>
      </c>
      <c r="N590" s="2">
        <v>1.1040000000000001</v>
      </c>
      <c r="O590" s="2">
        <v>1.026</v>
      </c>
      <c r="P590" s="2">
        <v>10951</v>
      </c>
      <c r="Q590" s="2">
        <v>12327</v>
      </c>
      <c r="R590" s="2">
        <v>5767.86</v>
      </c>
      <c r="S590" s="2">
        <v>4046.16</v>
      </c>
      <c r="T590" s="2">
        <v>2604.5100000000002</v>
      </c>
      <c r="U590" s="2">
        <v>5951.88</v>
      </c>
      <c r="V590" s="2">
        <v>18370.41</v>
      </c>
      <c r="W590" s="2">
        <v>5767.86</v>
      </c>
      <c r="X590" s="2">
        <v>4046.16</v>
      </c>
      <c r="Y590" s="2">
        <v>2604.5100000000002</v>
      </c>
      <c r="Z590" s="2">
        <v>5951.88</v>
      </c>
      <c r="AA590" s="2">
        <v>18370.41</v>
      </c>
      <c r="AB590" s="2">
        <v>63163835</v>
      </c>
      <c r="AC590" s="2">
        <v>40740785</v>
      </c>
      <c r="AD590" s="2">
        <v>27000955</v>
      </c>
      <c r="AE590" s="2">
        <v>73368825</v>
      </c>
      <c r="AF590" s="2">
        <v>204274400</v>
      </c>
      <c r="AG590" s="2">
        <v>0.65700000000000003</v>
      </c>
      <c r="AH590" s="2">
        <v>0.2</v>
      </c>
      <c r="AI590" s="2">
        <v>8299728</v>
      </c>
      <c r="AJ590" s="2">
        <v>5353339</v>
      </c>
      <c r="AK590" s="2">
        <v>3547926</v>
      </c>
      <c r="AL590" s="2">
        <v>9640664</v>
      </c>
      <c r="AM590" s="2">
        <v>26841657</v>
      </c>
      <c r="AN590" s="2">
        <v>0.65700000000000003</v>
      </c>
      <c r="AO590" s="2">
        <v>0.107</v>
      </c>
      <c r="AP590" s="2">
        <v>0.65</v>
      </c>
      <c r="AQ590" s="2">
        <v>4393045</v>
      </c>
      <c r="AR590" s="2">
        <v>2833522</v>
      </c>
      <c r="AS590" s="2">
        <v>1877916</v>
      </c>
      <c r="AT590" s="2">
        <v>5102802</v>
      </c>
      <c r="AU590" s="2">
        <v>14207285</v>
      </c>
      <c r="AV590" s="2">
        <v>245323342</v>
      </c>
      <c r="AW590" s="2">
        <v>0</v>
      </c>
      <c r="AX590" s="2">
        <v>2807523</v>
      </c>
      <c r="AY590" s="2">
        <v>1504691</v>
      </c>
      <c r="AZ590" s="2">
        <v>1628377</v>
      </c>
      <c r="BA590" s="2">
        <v>0</v>
      </c>
      <c r="BB590" s="2">
        <v>0</v>
      </c>
      <c r="BC590" s="2">
        <v>0</v>
      </c>
      <c r="BD590" s="2">
        <v>2813</v>
      </c>
      <c r="BE590" s="2">
        <v>3044</v>
      </c>
      <c r="BF590" s="2">
        <v>416.86</v>
      </c>
      <c r="BG590" s="2">
        <v>1268922</v>
      </c>
      <c r="BH590" s="2">
        <v>5704822</v>
      </c>
      <c r="BI590" s="2">
        <v>251028164</v>
      </c>
      <c r="BJ590" s="2">
        <v>0</v>
      </c>
      <c r="BK590" s="2">
        <v>251028164</v>
      </c>
      <c r="BL590" s="2">
        <v>88925665</v>
      </c>
      <c r="BM590" s="2">
        <v>162102499</v>
      </c>
      <c r="BN590" s="2">
        <v>42598387</v>
      </c>
      <c r="BO590" s="2">
        <v>119504112</v>
      </c>
      <c r="BP590" s="2">
        <v>5353.39</v>
      </c>
      <c r="BQ590" s="2">
        <v>18370.41</v>
      </c>
      <c r="BR590" s="2">
        <v>98343969</v>
      </c>
      <c r="BS590" s="2">
        <v>0</v>
      </c>
      <c r="BT590" s="2">
        <v>0</v>
      </c>
      <c r="BU590" s="2">
        <v>88925665</v>
      </c>
      <c r="BV590" s="2">
        <v>42598387</v>
      </c>
      <c r="BW590" s="2">
        <v>0</v>
      </c>
      <c r="BX590" s="2">
        <v>24172355</v>
      </c>
      <c r="BY590" s="2">
        <v>24172355</v>
      </c>
      <c r="BZ590" s="2">
        <v>0</v>
      </c>
      <c r="CA590" s="2">
        <v>119504112</v>
      </c>
      <c r="CB590" s="2" t="b">
        <v>0</v>
      </c>
      <c r="CC590" s="2">
        <v>0</v>
      </c>
      <c r="CD590" s="2">
        <v>13151.6</v>
      </c>
      <c r="CE590" s="2">
        <v>12092.37</v>
      </c>
      <c r="CF590" s="2">
        <v>12450.25</v>
      </c>
      <c r="CG590" s="2">
        <v>14804.11</v>
      </c>
      <c r="CH590" s="4">
        <v>45327.530509259261</v>
      </c>
      <c r="CI590" s="4">
        <v>73415</v>
      </c>
    </row>
    <row r="591" spans="1:87" x14ac:dyDescent="0.35">
      <c r="A591" s="5">
        <v>665</v>
      </c>
      <c r="B591" s="3" t="s">
        <v>1135</v>
      </c>
      <c r="C591" s="3" t="s">
        <v>1207</v>
      </c>
      <c r="D591" s="2" t="s">
        <v>1208</v>
      </c>
      <c r="E591" s="2">
        <v>9166</v>
      </c>
      <c r="F591" s="2">
        <v>9304</v>
      </c>
      <c r="G591" s="2">
        <v>9580</v>
      </c>
      <c r="H591" s="2">
        <v>11102</v>
      </c>
      <c r="I591" s="2">
        <v>1.0822000000000001</v>
      </c>
      <c r="J591" s="2">
        <v>9919</v>
      </c>
      <c r="K591" s="2">
        <v>10069</v>
      </c>
      <c r="L591" s="2">
        <v>10367</v>
      </c>
      <c r="M591" s="2">
        <v>12015</v>
      </c>
      <c r="N591" s="2">
        <v>1.1040000000000001</v>
      </c>
      <c r="O591" s="2">
        <v>1.026</v>
      </c>
      <c r="P591" s="2">
        <v>10951</v>
      </c>
      <c r="Q591" s="2">
        <v>12327</v>
      </c>
      <c r="R591" s="2">
        <v>2940.77</v>
      </c>
      <c r="S591" s="2">
        <v>2373.17</v>
      </c>
      <c r="T591" s="2">
        <v>1663.35</v>
      </c>
      <c r="U591" s="2">
        <v>3646.76</v>
      </c>
      <c r="V591" s="2">
        <v>10624.05</v>
      </c>
      <c r="W591" s="2">
        <v>2940.77</v>
      </c>
      <c r="X591" s="2">
        <v>2373.17</v>
      </c>
      <c r="Y591" s="2">
        <v>1663.35</v>
      </c>
      <c r="Z591" s="2">
        <v>3646.76</v>
      </c>
      <c r="AA591" s="2">
        <v>10624.05</v>
      </c>
      <c r="AB591" s="2">
        <v>32204372</v>
      </c>
      <c r="AC591" s="2">
        <v>23895449</v>
      </c>
      <c r="AD591" s="2">
        <v>17243949</v>
      </c>
      <c r="AE591" s="2">
        <v>44953611</v>
      </c>
      <c r="AF591" s="2">
        <v>118297381</v>
      </c>
      <c r="AG591" s="2">
        <v>0.2235</v>
      </c>
      <c r="AH591" s="2">
        <v>0.2</v>
      </c>
      <c r="AI591" s="2">
        <v>1439535</v>
      </c>
      <c r="AJ591" s="2">
        <v>1068127</v>
      </c>
      <c r="AK591" s="2">
        <v>770805</v>
      </c>
      <c r="AL591" s="2">
        <v>2009426</v>
      </c>
      <c r="AM591" s="2">
        <v>5287893</v>
      </c>
      <c r="AN591" s="2">
        <v>0.2235</v>
      </c>
      <c r="AO591" s="2">
        <v>0</v>
      </c>
      <c r="AP591" s="2">
        <v>0.65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123585274</v>
      </c>
      <c r="AW591" s="2">
        <v>0</v>
      </c>
      <c r="AX591" s="2">
        <v>1105341</v>
      </c>
      <c r="AY591" s="2">
        <v>137867</v>
      </c>
      <c r="AZ591" s="2">
        <v>149200</v>
      </c>
      <c r="BA591" s="2">
        <v>0</v>
      </c>
      <c r="BB591" s="2">
        <v>0</v>
      </c>
      <c r="BC591" s="2">
        <v>0</v>
      </c>
      <c r="BD591" s="2">
        <v>2813</v>
      </c>
      <c r="BE591" s="2">
        <v>3044</v>
      </c>
      <c r="BF591" s="2">
        <v>173.02</v>
      </c>
      <c r="BG591" s="2">
        <v>526673</v>
      </c>
      <c r="BH591" s="2">
        <v>1781214</v>
      </c>
      <c r="BI591" s="2">
        <v>125366488</v>
      </c>
      <c r="BJ591" s="2">
        <v>0</v>
      </c>
      <c r="BK591" s="2">
        <v>125366488</v>
      </c>
      <c r="BL591" s="2">
        <v>121372686</v>
      </c>
      <c r="BM591" s="2">
        <v>3993802</v>
      </c>
      <c r="BN591" s="2">
        <v>2124810</v>
      </c>
      <c r="BO591" s="2">
        <v>1868992</v>
      </c>
      <c r="BP591" s="2">
        <v>5252.81</v>
      </c>
      <c r="BQ591" s="2">
        <v>10624.05</v>
      </c>
      <c r="BR591" s="2">
        <v>55806116</v>
      </c>
      <c r="BS591" s="2">
        <v>0</v>
      </c>
      <c r="BT591" s="2">
        <v>0</v>
      </c>
      <c r="BU591" s="2">
        <v>121372686</v>
      </c>
      <c r="BV591" s="2">
        <v>2124810</v>
      </c>
      <c r="BW591" s="2">
        <v>0</v>
      </c>
      <c r="BX591" s="2">
        <v>912282</v>
      </c>
      <c r="BY591" s="2">
        <v>912282</v>
      </c>
      <c r="BZ591" s="2">
        <v>0</v>
      </c>
      <c r="CA591" s="2">
        <v>1868992</v>
      </c>
      <c r="CB591" s="2" t="b">
        <v>0</v>
      </c>
      <c r="CC591" s="2">
        <v>0</v>
      </c>
      <c r="CD591" s="2">
        <v>11440.51</v>
      </c>
      <c r="CE591" s="2">
        <v>10519.08</v>
      </c>
      <c r="CF591" s="2">
        <v>10830.4</v>
      </c>
      <c r="CG591" s="2">
        <v>12878.02</v>
      </c>
      <c r="CH591" s="4">
        <v>45327.529942129629</v>
      </c>
      <c r="CI591" s="4">
        <v>73415</v>
      </c>
    </row>
    <row r="592" spans="1:87" x14ac:dyDescent="0.35">
      <c r="A592" s="5">
        <v>666</v>
      </c>
      <c r="B592" s="3" t="s">
        <v>1135</v>
      </c>
      <c r="C592" s="3" t="s">
        <v>1209</v>
      </c>
      <c r="D592" s="2" t="s">
        <v>1210</v>
      </c>
      <c r="E592" s="2">
        <v>9166</v>
      </c>
      <c r="F592" s="2">
        <v>9304</v>
      </c>
      <c r="G592" s="2">
        <v>9580</v>
      </c>
      <c r="H592" s="2">
        <v>11102</v>
      </c>
      <c r="I592" s="2">
        <v>1.0822000000000001</v>
      </c>
      <c r="J592" s="2">
        <v>9919</v>
      </c>
      <c r="K592" s="2">
        <v>10069</v>
      </c>
      <c r="L592" s="2">
        <v>10367</v>
      </c>
      <c r="M592" s="2">
        <v>12015</v>
      </c>
      <c r="N592" s="2">
        <v>1.1040000000000001</v>
      </c>
      <c r="O592" s="2">
        <v>1.026</v>
      </c>
      <c r="P592" s="2">
        <v>10951</v>
      </c>
      <c r="Q592" s="2">
        <v>12327</v>
      </c>
      <c r="R592" s="2">
        <v>4763.6400000000003</v>
      </c>
      <c r="S592" s="2">
        <v>3444.36</v>
      </c>
      <c r="T592" s="2">
        <v>2285.86</v>
      </c>
      <c r="U592" s="2">
        <v>4821.38</v>
      </c>
      <c r="V592" s="2">
        <v>15315.24</v>
      </c>
      <c r="W592" s="2">
        <v>4763.6400000000003</v>
      </c>
      <c r="X592" s="2">
        <v>3444.36</v>
      </c>
      <c r="Y592" s="2">
        <v>2285.86</v>
      </c>
      <c r="Z592" s="2">
        <v>4821.38</v>
      </c>
      <c r="AA592" s="2">
        <v>15315.24</v>
      </c>
      <c r="AB592" s="2">
        <v>52166622</v>
      </c>
      <c r="AC592" s="2">
        <v>34681261</v>
      </c>
      <c r="AD592" s="2">
        <v>23697511</v>
      </c>
      <c r="AE592" s="2">
        <v>59433151</v>
      </c>
      <c r="AF592" s="2">
        <v>169978545</v>
      </c>
      <c r="AG592" s="2">
        <v>0.72629999999999995</v>
      </c>
      <c r="AH592" s="2">
        <v>0.2</v>
      </c>
      <c r="AI592" s="2">
        <v>7577723</v>
      </c>
      <c r="AJ592" s="2">
        <v>5037800</v>
      </c>
      <c r="AK592" s="2">
        <v>3442300</v>
      </c>
      <c r="AL592" s="2">
        <v>8633260</v>
      </c>
      <c r="AM592" s="2">
        <v>24691083</v>
      </c>
      <c r="AN592" s="2">
        <v>0.72629999999999995</v>
      </c>
      <c r="AO592" s="2">
        <v>0.17630000000000001</v>
      </c>
      <c r="AP592" s="2">
        <v>0.65</v>
      </c>
      <c r="AQ592" s="2">
        <v>5978034</v>
      </c>
      <c r="AR592" s="2">
        <v>3974299</v>
      </c>
      <c r="AS592" s="2">
        <v>2715616</v>
      </c>
      <c r="AT592" s="2">
        <v>6810742</v>
      </c>
      <c r="AU592" s="2">
        <v>19478691</v>
      </c>
      <c r="AV592" s="2">
        <v>214148319</v>
      </c>
      <c r="AW592" s="2">
        <v>0</v>
      </c>
      <c r="AX592" s="2">
        <v>1137679</v>
      </c>
      <c r="AY592" s="2">
        <v>2634174</v>
      </c>
      <c r="AZ592" s="2">
        <v>2850703</v>
      </c>
      <c r="BA592" s="2">
        <v>0</v>
      </c>
      <c r="BB592" s="2">
        <v>0</v>
      </c>
      <c r="BC592" s="2">
        <v>0</v>
      </c>
      <c r="BD592" s="2">
        <v>2813</v>
      </c>
      <c r="BE592" s="2">
        <v>3044</v>
      </c>
      <c r="BF592" s="2">
        <v>378</v>
      </c>
      <c r="BG592" s="2">
        <v>1150632</v>
      </c>
      <c r="BH592" s="2">
        <v>5139014</v>
      </c>
      <c r="BI592" s="2">
        <v>219287333</v>
      </c>
      <c r="BJ592" s="2">
        <v>0</v>
      </c>
      <c r="BK592" s="2">
        <v>219287333</v>
      </c>
      <c r="BL592" s="2">
        <v>76152443</v>
      </c>
      <c r="BM592" s="2">
        <v>143134890</v>
      </c>
      <c r="BN592" s="2">
        <v>32028286</v>
      </c>
      <c r="BO592" s="2">
        <v>111106604</v>
      </c>
      <c r="BP592" s="2">
        <v>5281.65</v>
      </c>
      <c r="BQ592" s="2">
        <v>15315.24</v>
      </c>
      <c r="BR592" s="2">
        <v>80889737</v>
      </c>
      <c r="BS592" s="2">
        <v>0</v>
      </c>
      <c r="BT592" s="2">
        <v>0</v>
      </c>
      <c r="BU592" s="2">
        <v>76152443</v>
      </c>
      <c r="BV592" s="2">
        <v>32028286</v>
      </c>
      <c r="BW592" s="2">
        <v>0</v>
      </c>
      <c r="BX592" s="2">
        <v>18173215</v>
      </c>
      <c r="BY592" s="2">
        <v>18173215</v>
      </c>
      <c r="BZ592" s="2">
        <v>0</v>
      </c>
      <c r="CA592" s="2">
        <v>111106604</v>
      </c>
      <c r="CB592" s="2" t="b">
        <v>0</v>
      </c>
      <c r="CC592" s="2">
        <v>0</v>
      </c>
      <c r="CD592" s="2">
        <v>13796.67</v>
      </c>
      <c r="CE592" s="2">
        <v>12685.48</v>
      </c>
      <c r="CF592" s="2">
        <v>13060.92</v>
      </c>
      <c r="CG592" s="2">
        <v>15530.23</v>
      </c>
      <c r="CH592" s="4">
        <v>45327.530277777776</v>
      </c>
      <c r="CI592" s="4">
        <v>73415</v>
      </c>
    </row>
    <row r="593" spans="1:87" x14ac:dyDescent="0.35">
      <c r="A593" s="5">
        <v>667</v>
      </c>
      <c r="B593" s="3" t="s">
        <v>1135</v>
      </c>
      <c r="C593" s="3" t="s">
        <v>1211</v>
      </c>
      <c r="D593" s="2" t="s">
        <v>1212</v>
      </c>
      <c r="E593" s="2">
        <v>9166</v>
      </c>
      <c r="F593" s="2">
        <v>9304</v>
      </c>
      <c r="G593" s="2">
        <v>9580</v>
      </c>
      <c r="H593" s="2">
        <v>11102</v>
      </c>
      <c r="I593" s="2">
        <v>1.0822000000000001</v>
      </c>
      <c r="J593" s="2">
        <v>9919</v>
      </c>
      <c r="K593" s="2">
        <v>10069</v>
      </c>
      <c r="L593" s="2">
        <v>10367</v>
      </c>
      <c r="M593" s="2">
        <v>12015</v>
      </c>
      <c r="N593" s="2">
        <v>1.1040000000000001</v>
      </c>
      <c r="O593" s="2">
        <v>1.026</v>
      </c>
      <c r="P593" s="2">
        <v>10951</v>
      </c>
      <c r="Q593" s="2">
        <v>12327</v>
      </c>
      <c r="R593" s="2">
        <v>5560.77</v>
      </c>
      <c r="S593" s="2">
        <v>4290.55</v>
      </c>
      <c r="T593" s="2">
        <v>2920.51</v>
      </c>
      <c r="U593" s="2">
        <v>6242.82</v>
      </c>
      <c r="V593" s="2">
        <v>19014.650000000001</v>
      </c>
      <c r="W593" s="2">
        <v>5560.77</v>
      </c>
      <c r="X593" s="2">
        <v>4290.55</v>
      </c>
      <c r="Y593" s="2">
        <v>2920.51</v>
      </c>
      <c r="Z593" s="2">
        <v>6242.82</v>
      </c>
      <c r="AA593" s="2">
        <v>19014.650000000001</v>
      </c>
      <c r="AB593" s="2">
        <v>60895992</v>
      </c>
      <c r="AC593" s="2">
        <v>43201548</v>
      </c>
      <c r="AD593" s="2">
        <v>30276927</v>
      </c>
      <c r="AE593" s="2">
        <v>76955242</v>
      </c>
      <c r="AF593" s="2">
        <v>211329709</v>
      </c>
      <c r="AG593" s="2">
        <v>0.40300000000000002</v>
      </c>
      <c r="AH593" s="2">
        <v>0.2</v>
      </c>
      <c r="AI593" s="2">
        <v>4908217</v>
      </c>
      <c r="AJ593" s="2">
        <v>3482045</v>
      </c>
      <c r="AK593" s="2">
        <v>2440320</v>
      </c>
      <c r="AL593" s="2">
        <v>6202593</v>
      </c>
      <c r="AM593" s="2">
        <v>17033175</v>
      </c>
      <c r="AN593" s="2">
        <v>0.40300000000000002</v>
      </c>
      <c r="AO593" s="2">
        <v>0</v>
      </c>
      <c r="AP593" s="2">
        <v>0.65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228362884</v>
      </c>
      <c r="AW593" s="2">
        <v>0</v>
      </c>
      <c r="AX593" s="2">
        <v>641659</v>
      </c>
      <c r="AY593" s="2">
        <v>553329</v>
      </c>
      <c r="AZ593" s="2">
        <v>598813</v>
      </c>
      <c r="BA593" s="2">
        <v>0</v>
      </c>
      <c r="BB593" s="2">
        <v>0</v>
      </c>
      <c r="BC593" s="2">
        <v>0</v>
      </c>
      <c r="BD593" s="2">
        <v>2813</v>
      </c>
      <c r="BE593" s="2">
        <v>3044</v>
      </c>
      <c r="BF593" s="2">
        <v>419.96</v>
      </c>
      <c r="BG593" s="2">
        <v>1278358</v>
      </c>
      <c r="BH593" s="2">
        <v>2518830</v>
      </c>
      <c r="BI593" s="2">
        <v>230881714</v>
      </c>
      <c r="BJ593" s="2">
        <v>0</v>
      </c>
      <c r="BK593" s="2">
        <v>230881714</v>
      </c>
      <c r="BL593" s="2">
        <v>78723814</v>
      </c>
      <c r="BM593" s="2">
        <v>152157900</v>
      </c>
      <c r="BN593" s="2">
        <v>55040636</v>
      </c>
      <c r="BO593" s="2">
        <v>97117264</v>
      </c>
      <c r="BP593" s="2">
        <v>5260.12</v>
      </c>
      <c r="BQ593" s="2">
        <v>19014.650000000001</v>
      </c>
      <c r="BR593" s="2">
        <v>100019341</v>
      </c>
      <c r="BS593" s="2">
        <v>0</v>
      </c>
      <c r="BT593" s="2">
        <v>0</v>
      </c>
      <c r="BU593" s="2">
        <v>78723814</v>
      </c>
      <c r="BV593" s="2">
        <v>55040636</v>
      </c>
      <c r="BW593" s="2">
        <v>0</v>
      </c>
      <c r="BX593" s="2">
        <v>12957967</v>
      </c>
      <c r="BY593" s="2">
        <v>12957967</v>
      </c>
      <c r="BZ593" s="2">
        <v>0</v>
      </c>
      <c r="CA593" s="2">
        <v>97117264</v>
      </c>
      <c r="CB593" s="2" t="b">
        <v>0</v>
      </c>
      <c r="CC593" s="2">
        <v>0</v>
      </c>
      <c r="CD593" s="2">
        <v>11833.65</v>
      </c>
      <c r="CE593" s="2">
        <v>10880.56</v>
      </c>
      <c r="CF593" s="2">
        <v>11202.58</v>
      </c>
      <c r="CG593" s="2">
        <v>13320.56</v>
      </c>
      <c r="CH593" s="4">
        <v>45327.530393518522</v>
      </c>
      <c r="CI593" s="4">
        <v>73415</v>
      </c>
    </row>
    <row r="594" spans="1:87" x14ac:dyDescent="0.35">
      <c r="A594" s="5">
        <v>668</v>
      </c>
      <c r="B594" s="3" t="s">
        <v>1135</v>
      </c>
      <c r="C594" s="3" t="s">
        <v>1213</v>
      </c>
      <c r="D594" s="2" t="s">
        <v>1214</v>
      </c>
      <c r="E594" s="2">
        <v>9166</v>
      </c>
      <c r="F594" s="2">
        <v>9304</v>
      </c>
      <c r="G594" s="2">
        <v>9580</v>
      </c>
      <c r="H594" s="2">
        <v>11102</v>
      </c>
      <c r="I594" s="2">
        <v>1.0822000000000001</v>
      </c>
      <c r="J594" s="2">
        <v>9919</v>
      </c>
      <c r="K594" s="2">
        <v>10069</v>
      </c>
      <c r="L594" s="2">
        <v>10367</v>
      </c>
      <c r="M594" s="2">
        <v>12015</v>
      </c>
      <c r="N594" s="2">
        <v>1.1040000000000001</v>
      </c>
      <c r="O594" s="2">
        <v>1.026</v>
      </c>
      <c r="P594" s="2">
        <v>10951</v>
      </c>
      <c r="Q594" s="2">
        <v>12327</v>
      </c>
      <c r="R594" s="2">
        <v>56.97</v>
      </c>
      <c r="S594" s="2">
        <v>47.09</v>
      </c>
      <c r="T594" s="2">
        <v>28.71</v>
      </c>
      <c r="U594" s="2">
        <v>0.97</v>
      </c>
      <c r="V594" s="2">
        <v>133.74</v>
      </c>
      <c r="W594" s="2">
        <v>56.97</v>
      </c>
      <c r="X594" s="2">
        <v>47.09</v>
      </c>
      <c r="Y594" s="2">
        <v>28.71</v>
      </c>
      <c r="Z594" s="2">
        <v>51.74</v>
      </c>
      <c r="AA594" s="2">
        <v>184.51</v>
      </c>
      <c r="AB594" s="2">
        <v>623878</v>
      </c>
      <c r="AC594" s="2">
        <v>474149</v>
      </c>
      <c r="AD594" s="2">
        <v>297637</v>
      </c>
      <c r="AE594" s="2">
        <v>11957</v>
      </c>
      <c r="AF594" s="2">
        <v>1407621</v>
      </c>
      <c r="AG594" s="2">
        <v>0.74299999999999999</v>
      </c>
      <c r="AH594" s="2">
        <v>0.2</v>
      </c>
      <c r="AI594" s="2">
        <v>92708</v>
      </c>
      <c r="AJ594" s="2">
        <v>70459</v>
      </c>
      <c r="AK594" s="2">
        <v>44229</v>
      </c>
      <c r="AL594" s="2">
        <v>94777</v>
      </c>
      <c r="AM594" s="2">
        <v>302173</v>
      </c>
      <c r="AN594" s="2">
        <v>0.74299999999999999</v>
      </c>
      <c r="AO594" s="2">
        <v>0.193</v>
      </c>
      <c r="AP594" s="2">
        <v>0.65</v>
      </c>
      <c r="AQ594" s="2">
        <v>78266</v>
      </c>
      <c r="AR594" s="2">
        <v>59482</v>
      </c>
      <c r="AS594" s="2">
        <v>37339</v>
      </c>
      <c r="AT594" s="2">
        <v>80012</v>
      </c>
      <c r="AU594" s="2">
        <v>255099</v>
      </c>
      <c r="AV594" s="2">
        <v>1964893</v>
      </c>
      <c r="AW594" s="2">
        <v>1060287</v>
      </c>
      <c r="AX594" s="2">
        <v>0</v>
      </c>
      <c r="AY594" s="2">
        <v>199818</v>
      </c>
      <c r="AZ594" s="2">
        <v>216243</v>
      </c>
      <c r="BA594" s="2">
        <v>0</v>
      </c>
      <c r="BB594" s="2">
        <v>0</v>
      </c>
      <c r="BC594" s="2">
        <v>0</v>
      </c>
      <c r="BD594" s="2">
        <v>2813</v>
      </c>
      <c r="BE594" s="2">
        <v>3044</v>
      </c>
      <c r="BF594" s="2">
        <v>6.16</v>
      </c>
      <c r="BG594" s="2">
        <v>18751</v>
      </c>
      <c r="BH594" s="2">
        <v>1295281</v>
      </c>
      <c r="BI594" s="2">
        <v>3260174</v>
      </c>
      <c r="BJ594" s="2">
        <v>0</v>
      </c>
      <c r="BK594" s="2">
        <v>3260174</v>
      </c>
      <c r="BL594" s="2">
        <v>150230</v>
      </c>
      <c r="BM594" s="2">
        <v>3109944</v>
      </c>
      <c r="BN594" s="2">
        <v>889520</v>
      </c>
      <c r="BO594" s="2">
        <v>2220424</v>
      </c>
      <c r="BP594" s="2">
        <v>4192.62</v>
      </c>
      <c r="BQ594" s="2">
        <v>184.51</v>
      </c>
      <c r="BR594" s="2">
        <v>773580</v>
      </c>
      <c r="BS594" s="2">
        <v>604775</v>
      </c>
      <c r="BT594" s="2">
        <v>0</v>
      </c>
      <c r="BU594" s="2">
        <v>150230</v>
      </c>
      <c r="BV594" s="2">
        <v>889520</v>
      </c>
      <c r="BW594" s="2">
        <v>338605</v>
      </c>
      <c r="BX594" s="2">
        <v>550867</v>
      </c>
      <c r="BY594" s="2">
        <v>889472</v>
      </c>
      <c r="BZ594" s="2">
        <v>0</v>
      </c>
      <c r="CA594" s="2">
        <v>2220424</v>
      </c>
      <c r="CB594" s="2" t="b">
        <v>0</v>
      </c>
      <c r="CC594" s="2">
        <v>0</v>
      </c>
      <c r="CD594" s="2">
        <v>13952.12</v>
      </c>
      <c r="CE594" s="2">
        <v>12828.41</v>
      </c>
      <c r="CF594" s="2">
        <v>13208.08</v>
      </c>
      <c r="CG594" s="2">
        <v>15705.21</v>
      </c>
      <c r="CH594" s="4">
        <v>45327.530509259261</v>
      </c>
      <c r="CI594" s="4">
        <v>73415</v>
      </c>
    </row>
    <row r="595" spans="1:87" x14ac:dyDescent="0.35">
      <c r="A595" s="5">
        <v>669</v>
      </c>
      <c r="B595" s="3" t="s">
        <v>1135</v>
      </c>
      <c r="C595" s="3" t="s">
        <v>1215</v>
      </c>
      <c r="D595" s="2" t="s">
        <v>1216</v>
      </c>
      <c r="E595" s="2">
        <v>9166</v>
      </c>
      <c r="F595" s="2">
        <v>9304</v>
      </c>
      <c r="G595" s="2">
        <v>9580</v>
      </c>
      <c r="H595" s="2">
        <v>11102</v>
      </c>
      <c r="I595" s="2">
        <v>1.0822000000000001</v>
      </c>
      <c r="J595" s="2">
        <v>9919</v>
      </c>
      <c r="K595" s="2">
        <v>10069</v>
      </c>
      <c r="L595" s="2">
        <v>10367</v>
      </c>
      <c r="M595" s="2">
        <v>12015</v>
      </c>
      <c r="N595" s="2">
        <v>1.1040000000000001</v>
      </c>
      <c r="O595" s="2">
        <v>1.026</v>
      </c>
      <c r="P595" s="2">
        <v>10951</v>
      </c>
      <c r="Q595" s="2">
        <v>12327</v>
      </c>
      <c r="R595" s="2">
        <v>1034.82</v>
      </c>
      <c r="S595" s="2">
        <v>764.67</v>
      </c>
      <c r="T595" s="2">
        <v>542.25</v>
      </c>
      <c r="U595" s="2">
        <v>1221.72</v>
      </c>
      <c r="V595" s="2">
        <v>3563.46</v>
      </c>
      <c r="W595" s="2">
        <v>1034.82</v>
      </c>
      <c r="X595" s="2">
        <v>764.67</v>
      </c>
      <c r="Y595" s="2">
        <v>542.25</v>
      </c>
      <c r="Z595" s="2">
        <v>1221.72</v>
      </c>
      <c r="AA595" s="2">
        <v>3563.46</v>
      </c>
      <c r="AB595" s="2">
        <v>11332314</v>
      </c>
      <c r="AC595" s="2">
        <v>7699462</v>
      </c>
      <c r="AD595" s="2">
        <v>5621506</v>
      </c>
      <c r="AE595" s="2">
        <v>15060142</v>
      </c>
      <c r="AF595" s="2">
        <v>39713424</v>
      </c>
      <c r="AG595" s="2">
        <v>0.65620000000000001</v>
      </c>
      <c r="AH595" s="2">
        <v>0.2</v>
      </c>
      <c r="AI595" s="2">
        <v>1487253</v>
      </c>
      <c r="AJ595" s="2">
        <v>1010477</v>
      </c>
      <c r="AK595" s="2">
        <v>737766</v>
      </c>
      <c r="AL595" s="2">
        <v>1976493</v>
      </c>
      <c r="AM595" s="2">
        <v>5211989</v>
      </c>
      <c r="AN595" s="2">
        <v>0.65620000000000001</v>
      </c>
      <c r="AO595" s="2">
        <v>0.1062</v>
      </c>
      <c r="AP595" s="2">
        <v>0.65</v>
      </c>
      <c r="AQ595" s="2">
        <v>782270</v>
      </c>
      <c r="AR595" s="2">
        <v>531494</v>
      </c>
      <c r="AS595" s="2">
        <v>388053</v>
      </c>
      <c r="AT595" s="2">
        <v>1039602</v>
      </c>
      <c r="AU595" s="2">
        <v>2741419</v>
      </c>
      <c r="AV595" s="2">
        <v>47666832</v>
      </c>
      <c r="AW595" s="2">
        <v>0</v>
      </c>
      <c r="AX595" s="2">
        <v>107422</v>
      </c>
      <c r="AY595" s="2">
        <v>875571</v>
      </c>
      <c r="AZ595" s="2">
        <v>947543</v>
      </c>
      <c r="BA595" s="2">
        <v>0</v>
      </c>
      <c r="BB595" s="2">
        <v>0</v>
      </c>
      <c r="BC595" s="2">
        <v>0</v>
      </c>
      <c r="BD595" s="2">
        <v>2813</v>
      </c>
      <c r="BE595" s="2">
        <v>3044</v>
      </c>
      <c r="BF595" s="2">
        <v>59.8</v>
      </c>
      <c r="BG595" s="2">
        <v>182031</v>
      </c>
      <c r="BH595" s="2">
        <v>1236996</v>
      </c>
      <c r="BI595" s="2">
        <v>48903828</v>
      </c>
      <c r="BJ595" s="2">
        <v>0</v>
      </c>
      <c r="BK595" s="2">
        <v>48903828</v>
      </c>
      <c r="BL595" s="2">
        <v>25294484</v>
      </c>
      <c r="BM595" s="2">
        <v>23609344</v>
      </c>
      <c r="BN595" s="2">
        <v>1509434</v>
      </c>
      <c r="BO595" s="2">
        <v>22099910</v>
      </c>
      <c r="BP595" s="2">
        <v>5624.29</v>
      </c>
      <c r="BQ595" s="2">
        <v>3563.46</v>
      </c>
      <c r="BR595" s="2">
        <v>20041932</v>
      </c>
      <c r="BS595" s="2">
        <v>0</v>
      </c>
      <c r="BT595" s="2">
        <v>0</v>
      </c>
      <c r="BU595" s="2">
        <v>25294484</v>
      </c>
      <c r="BV595" s="2">
        <v>1509434</v>
      </c>
      <c r="BW595" s="2">
        <v>0</v>
      </c>
      <c r="BX595" s="2">
        <v>3939350</v>
      </c>
      <c r="BY595" s="2">
        <v>3939350</v>
      </c>
      <c r="BZ595" s="2">
        <v>0</v>
      </c>
      <c r="CA595" s="2">
        <v>22099910</v>
      </c>
      <c r="CB595" s="2" t="b">
        <v>0</v>
      </c>
      <c r="CC595" s="2">
        <v>0</v>
      </c>
      <c r="CD595" s="2">
        <v>13144.16</v>
      </c>
      <c r="CE595" s="2">
        <v>12085.52</v>
      </c>
      <c r="CF595" s="2">
        <v>12443.2</v>
      </c>
      <c r="CG595" s="2">
        <v>14795.73</v>
      </c>
      <c r="CH595" s="4">
        <v>45327.530497685184</v>
      </c>
      <c r="CI595" s="4">
        <v>73415</v>
      </c>
    </row>
    <row r="596" spans="1:87" x14ac:dyDescent="0.35">
      <c r="A596" s="5">
        <v>14054</v>
      </c>
      <c r="B596" s="3" t="s">
        <v>1135</v>
      </c>
      <c r="C596" s="3" t="s">
        <v>1217</v>
      </c>
      <c r="D596" s="2" t="s">
        <v>1218</v>
      </c>
      <c r="E596" s="2">
        <v>9166</v>
      </c>
      <c r="F596" s="2">
        <v>9304</v>
      </c>
      <c r="G596" s="2">
        <v>9580</v>
      </c>
      <c r="H596" s="2">
        <v>11102</v>
      </c>
      <c r="I596" s="2">
        <v>1.0822000000000001</v>
      </c>
      <c r="J596" s="2">
        <v>9919</v>
      </c>
      <c r="K596" s="2">
        <v>10069</v>
      </c>
      <c r="L596" s="2">
        <v>10367</v>
      </c>
      <c r="M596" s="2">
        <v>12015</v>
      </c>
      <c r="N596" s="2">
        <v>1.1040000000000001</v>
      </c>
      <c r="O596" s="2">
        <v>1.026</v>
      </c>
      <c r="P596" s="2">
        <v>10951</v>
      </c>
      <c r="Q596" s="2">
        <v>12327</v>
      </c>
      <c r="R596" s="2">
        <v>818.24</v>
      </c>
      <c r="S596" s="2">
        <v>597.12</v>
      </c>
      <c r="T596" s="2">
        <v>357.42</v>
      </c>
      <c r="U596" s="2">
        <v>316.73</v>
      </c>
      <c r="V596" s="2">
        <v>2089.5100000000002</v>
      </c>
      <c r="W596" s="2">
        <v>818.24</v>
      </c>
      <c r="X596" s="2">
        <v>597.12</v>
      </c>
      <c r="Y596" s="2">
        <v>357.42</v>
      </c>
      <c r="Z596" s="2">
        <v>316.73</v>
      </c>
      <c r="AA596" s="2">
        <v>2089.5100000000002</v>
      </c>
      <c r="AB596" s="2">
        <v>8960546</v>
      </c>
      <c r="AC596" s="2">
        <v>6012401</v>
      </c>
      <c r="AD596" s="2">
        <v>3705373</v>
      </c>
      <c r="AE596" s="2">
        <v>3904331</v>
      </c>
      <c r="AF596" s="2">
        <v>22582651</v>
      </c>
      <c r="AG596" s="2">
        <v>0.41560000000000002</v>
      </c>
      <c r="AH596" s="2">
        <v>0.2</v>
      </c>
      <c r="AI596" s="2">
        <v>744801</v>
      </c>
      <c r="AJ596" s="2">
        <v>499751</v>
      </c>
      <c r="AK596" s="2">
        <v>307991</v>
      </c>
      <c r="AL596" s="2">
        <v>324528</v>
      </c>
      <c r="AM596" s="2">
        <v>1877071</v>
      </c>
      <c r="AN596" s="2">
        <v>0.41560000000000002</v>
      </c>
      <c r="AO596" s="2">
        <v>0</v>
      </c>
      <c r="AP596" s="2">
        <v>0.65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24459722</v>
      </c>
      <c r="AW596" s="2">
        <v>0</v>
      </c>
      <c r="AX596" s="2">
        <v>13549</v>
      </c>
      <c r="AY596" s="2">
        <v>323519</v>
      </c>
      <c r="AZ596" s="2">
        <v>350112</v>
      </c>
      <c r="BA596" s="2">
        <v>0</v>
      </c>
      <c r="BB596" s="2">
        <v>0</v>
      </c>
      <c r="BC596" s="2">
        <v>0</v>
      </c>
      <c r="BD596" s="2">
        <v>2813</v>
      </c>
      <c r="BE596" s="2">
        <v>3044</v>
      </c>
      <c r="BF596" s="2">
        <v>88.86</v>
      </c>
      <c r="BG596" s="2">
        <v>270490</v>
      </c>
      <c r="BH596" s="2">
        <v>634151</v>
      </c>
      <c r="BI596" s="2">
        <v>25093873</v>
      </c>
      <c r="BJ596" s="2">
        <v>0</v>
      </c>
      <c r="BK596" s="2">
        <v>25093873</v>
      </c>
      <c r="BL596" s="2">
        <v>14350727</v>
      </c>
      <c r="BM596" s="2">
        <v>10743146</v>
      </c>
      <c r="BN596" s="2">
        <v>417902</v>
      </c>
      <c r="BO596" s="2">
        <v>10325244</v>
      </c>
      <c r="BP596" s="2">
        <v>5248.42</v>
      </c>
      <c r="BQ596" s="2">
        <v>2089.5100000000002</v>
      </c>
      <c r="BR596" s="2">
        <v>10966626</v>
      </c>
      <c r="BS596" s="2">
        <v>0</v>
      </c>
      <c r="BT596" s="2">
        <v>0</v>
      </c>
      <c r="BU596" s="2">
        <v>14350727</v>
      </c>
      <c r="BV596" s="2">
        <v>417902</v>
      </c>
      <c r="BW596" s="2">
        <v>0</v>
      </c>
      <c r="BX596" s="2">
        <v>1795858</v>
      </c>
      <c r="BY596" s="2">
        <v>1795858</v>
      </c>
      <c r="BZ596" s="2">
        <v>0</v>
      </c>
      <c r="CA596" s="2">
        <v>10325244</v>
      </c>
      <c r="CB596" s="2" t="b">
        <v>0</v>
      </c>
      <c r="CC596" s="2">
        <v>0</v>
      </c>
      <c r="CD596" s="2">
        <v>11861.25</v>
      </c>
      <c r="CE596" s="2">
        <v>10905.94</v>
      </c>
      <c r="CF596" s="2">
        <v>11228.71</v>
      </c>
      <c r="CG596" s="2">
        <v>13351.62</v>
      </c>
      <c r="CH596" s="4">
        <v>45327.529907407406</v>
      </c>
      <c r="CI596" s="4">
        <v>73415</v>
      </c>
    </row>
    <row r="597" spans="1:87" x14ac:dyDescent="0.35">
      <c r="A597" s="5">
        <v>670</v>
      </c>
      <c r="B597" s="3" t="s">
        <v>1219</v>
      </c>
      <c r="C597" s="3" t="s">
        <v>1220</v>
      </c>
      <c r="D597" s="2" t="s">
        <v>1221</v>
      </c>
      <c r="E597" s="2">
        <v>9166</v>
      </c>
      <c r="F597" s="2">
        <v>9304</v>
      </c>
      <c r="G597" s="2">
        <v>9580</v>
      </c>
      <c r="H597" s="2">
        <v>11102</v>
      </c>
      <c r="I597" s="2">
        <v>1.0822000000000001</v>
      </c>
      <c r="J597" s="2">
        <v>9919</v>
      </c>
      <c r="K597" s="2">
        <v>10069</v>
      </c>
      <c r="L597" s="2">
        <v>10367</v>
      </c>
      <c r="M597" s="2">
        <v>12015</v>
      </c>
      <c r="N597" s="2">
        <v>1.1040000000000001</v>
      </c>
      <c r="O597" s="2">
        <v>1.026</v>
      </c>
      <c r="P597" s="2">
        <v>10951</v>
      </c>
      <c r="Q597" s="2">
        <v>12327</v>
      </c>
      <c r="R597" s="2">
        <v>15298.52</v>
      </c>
      <c r="S597" s="2">
        <v>10634.26</v>
      </c>
      <c r="T597" s="2">
        <v>6579.48</v>
      </c>
      <c r="U597" s="2">
        <v>14755.7</v>
      </c>
      <c r="V597" s="2">
        <v>47267.96</v>
      </c>
      <c r="W597" s="2">
        <v>15298.52</v>
      </c>
      <c r="X597" s="2">
        <v>10634.26</v>
      </c>
      <c r="Y597" s="2">
        <v>6579.48</v>
      </c>
      <c r="Z597" s="2">
        <v>14755.7</v>
      </c>
      <c r="AA597" s="2">
        <v>47267.96</v>
      </c>
      <c r="AB597" s="2">
        <v>167534093</v>
      </c>
      <c r="AC597" s="2">
        <v>107076364</v>
      </c>
      <c r="AD597" s="2">
        <v>68209469</v>
      </c>
      <c r="AE597" s="2">
        <v>181893514</v>
      </c>
      <c r="AF597" s="2">
        <v>524713440</v>
      </c>
      <c r="AG597" s="2">
        <v>0.59660000000000002</v>
      </c>
      <c r="AH597" s="2">
        <v>0.2</v>
      </c>
      <c r="AI597" s="2">
        <v>19990168</v>
      </c>
      <c r="AJ597" s="2">
        <v>12776352</v>
      </c>
      <c r="AK597" s="2">
        <v>8138754</v>
      </c>
      <c r="AL597" s="2">
        <v>21703534</v>
      </c>
      <c r="AM597" s="2">
        <v>62608808</v>
      </c>
      <c r="AN597" s="2">
        <v>0.59660000000000002</v>
      </c>
      <c r="AO597" s="2">
        <v>4.6600000000000003E-2</v>
      </c>
      <c r="AP597" s="2">
        <v>0.65</v>
      </c>
      <c r="AQ597" s="2">
        <v>5074608</v>
      </c>
      <c r="AR597" s="2">
        <v>3243343</v>
      </c>
      <c r="AS597" s="2">
        <v>2066065</v>
      </c>
      <c r="AT597" s="2">
        <v>5509555</v>
      </c>
      <c r="AU597" s="2">
        <v>15893571</v>
      </c>
      <c r="AV597" s="2">
        <v>603215819</v>
      </c>
      <c r="AW597" s="2">
        <v>0</v>
      </c>
      <c r="AX597" s="2">
        <v>38096678</v>
      </c>
      <c r="AY597" s="2">
        <v>2444386</v>
      </c>
      <c r="AZ597" s="2">
        <v>2645315</v>
      </c>
      <c r="BA597" s="2">
        <v>0</v>
      </c>
      <c r="BB597" s="2">
        <v>0</v>
      </c>
      <c r="BC597" s="2">
        <v>0</v>
      </c>
      <c r="BD597" s="2">
        <v>2813</v>
      </c>
      <c r="BE597" s="2">
        <v>3044</v>
      </c>
      <c r="BF597" s="2">
        <v>791.25</v>
      </c>
      <c r="BG597" s="2">
        <v>2408565</v>
      </c>
      <c r="BH597" s="2">
        <v>43150558</v>
      </c>
      <c r="BI597" s="2">
        <v>646366377</v>
      </c>
      <c r="BJ597" s="2">
        <v>0</v>
      </c>
      <c r="BK597" s="2">
        <v>646366377</v>
      </c>
      <c r="BL597" s="2">
        <v>281551373</v>
      </c>
      <c r="BM597" s="2">
        <v>364815004</v>
      </c>
      <c r="BN597" s="2">
        <v>53820475</v>
      </c>
      <c r="BO597" s="2">
        <v>310994529</v>
      </c>
      <c r="BP597" s="2">
        <v>5305.2</v>
      </c>
      <c r="BQ597" s="2">
        <v>47267.96</v>
      </c>
      <c r="BR597" s="2">
        <v>250765981</v>
      </c>
      <c r="BS597" s="2">
        <v>0</v>
      </c>
      <c r="BT597" s="2">
        <v>0</v>
      </c>
      <c r="BU597" s="2">
        <v>281551373</v>
      </c>
      <c r="BV597" s="2">
        <v>53820475</v>
      </c>
      <c r="BW597" s="2">
        <v>0</v>
      </c>
      <c r="BX597" s="2">
        <v>87382808</v>
      </c>
      <c r="BY597" s="2">
        <v>87382808</v>
      </c>
      <c r="BZ597" s="2">
        <v>0</v>
      </c>
      <c r="CA597" s="2">
        <v>310994529</v>
      </c>
      <c r="CB597" s="2" t="b">
        <v>0</v>
      </c>
      <c r="CC597" s="2">
        <v>0</v>
      </c>
      <c r="CD597" s="2">
        <v>12589.38</v>
      </c>
      <c r="CE597" s="2">
        <v>11575.42</v>
      </c>
      <c r="CF597" s="2">
        <v>11918.01</v>
      </c>
      <c r="CG597" s="2">
        <v>14171.24</v>
      </c>
      <c r="CH597" s="4">
        <v>45327.530381944445</v>
      </c>
      <c r="CI597" s="4">
        <v>73415</v>
      </c>
    </row>
    <row r="598" spans="1:87" x14ac:dyDescent="0.35">
      <c r="A598" s="5">
        <v>672</v>
      </c>
      <c r="B598" s="3" t="s">
        <v>1222</v>
      </c>
      <c r="C598" s="3" t="s">
        <v>1223</v>
      </c>
      <c r="D598" s="2" t="s">
        <v>1224</v>
      </c>
      <c r="E598" s="2">
        <v>9166</v>
      </c>
      <c r="F598" s="2">
        <v>9304</v>
      </c>
      <c r="G598" s="2">
        <v>9580</v>
      </c>
      <c r="H598" s="2">
        <v>11102</v>
      </c>
      <c r="I598" s="2">
        <v>1.0822000000000001</v>
      </c>
      <c r="J598" s="2">
        <v>9919</v>
      </c>
      <c r="K598" s="2">
        <v>10069</v>
      </c>
      <c r="L598" s="2">
        <v>10367</v>
      </c>
      <c r="M598" s="2">
        <v>12015</v>
      </c>
      <c r="N598" s="2">
        <v>1.1040000000000001</v>
      </c>
      <c r="O598" s="2">
        <v>1.026</v>
      </c>
      <c r="P598" s="2">
        <v>10951</v>
      </c>
      <c r="Q598" s="2">
        <v>12327</v>
      </c>
      <c r="R598" s="2">
        <v>832.96</v>
      </c>
      <c r="S598" s="2">
        <v>594.47</v>
      </c>
      <c r="T598" s="2">
        <v>387.48</v>
      </c>
      <c r="U598" s="2">
        <v>812.12</v>
      </c>
      <c r="V598" s="2">
        <v>2627.03</v>
      </c>
      <c r="W598" s="2">
        <v>832.96</v>
      </c>
      <c r="X598" s="2">
        <v>594.47</v>
      </c>
      <c r="Y598" s="2">
        <v>387.48</v>
      </c>
      <c r="Z598" s="2">
        <v>812.12</v>
      </c>
      <c r="AA598" s="2">
        <v>2627.03</v>
      </c>
      <c r="AB598" s="2">
        <v>9121745</v>
      </c>
      <c r="AC598" s="2">
        <v>5985718</v>
      </c>
      <c r="AD598" s="2">
        <v>4017005</v>
      </c>
      <c r="AE598" s="2">
        <v>10011003</v>
      </c>
      <c r="AF598" s="2">
        <v>29135471</v>
      </c>
      <c r="AG598" s="2">
        <v>0.52649999999999997</v>
      </c>
      <c r="AH598" s="2">
        <v>0.2</v>
      </c>
      <c r="AI598" s="2">
        <v>960520</v>
      </c>
      <c r="AJ598" s="2">
        <v>630296</v>
      </c>
      <c r="AK598" s="2">
        <v>422991</v>
      </c>
      <c r="AL598" s="2">
        <v>1054159</v>
      </c>
      <c r="AM598" s="2">
        <v>3067966</v>
      </c>
      <c r="AN598" s="2">
        <v>0.52649999999999997</v>
      </c>
      <c r="AO598" s="2">
        <v>0</v>
      </c>
      <c r="AP598" s="2">
        <v>0.65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32203437</v>
      </c>
      <c r="AW598" s="2">
        <v>0</v>
      </c>
      <c r="AX598" s="2">
        <v>0</v>
      </c>
      <c r="AY598" s="2">
        <v>672213</v>
      </c>
      <c r="AZ598" s="2">
        <v>727469</v>
      </c>
      <c r="BA598" s="2">
        <v>0</v>
      </c>
      <c r="BB598" s="2">
        <v>0</v>
      </c>
      <c r="BC598" s="2">
        <v>0</v>
      </c>
      <c r="BD598" s="2">
        <v>2813</v>
      </c>
      <c r="BE598" s="2">
        <v>3044</v>
      </c>
      <c r="BF598" s="2">
        <v>71.900000000000006</v>
      </c>
      <c r="BG598" s="2">
        <v>218864</v>
      </c>
      <c r="BH598" s="2">
        <v>946333</v>
      </c>
      <c r="BI598" s="2">
        <v>33149770</v>
      </c>
      <c r="BJ598" s="2">
        <v>0</v>
      </c>
      <c r="BK598" s="2">
        <v>33149770</v>
      </c>
      <c r="BL598" s="2">
        <v>8044426</v>
      </c>
      <c r="BM598" s="2">
        <v>25105344</v>
      </c>
      <c r="BN598" s="2">
        <v>9024393</v>
      </c>
      <c r="BO598" s="2">
        <v>16080951</v>
      </c>
      <c r="BP598" s="2">
        <v>5267.88</v>
      </c>
      <c r="BQ598" s="2">
        <v>2627.03</v>
      </c>
      <c r="BR598" s="2">
        <v>13838879</v>
      </c>
      <c r="BS598" s="2">
        <v>0</v>
      </c>
      <c r="BT598" s="2">
        <v>0</v>
      </c>
      <c r="BU598" s="2">
        <v>8044426</v>
      </c>
      <c r="BV598" s="2">
        <v>9024393</v>
      </c>
      <c r="BW598" s="2">
        <v>0</v>
      </c>
      <c r="BX598" s="2">
        <v>2875597</v>
      </c>
      <c r="BY598" s="2">
        <v>2875597</v>
      </c>
      <c r="BZ598" s="2">
        <v>0</v>
      </c>
      <c r="CA598" s="2">
        <v>16080951</v>
      </c>
      <c r="CB598" s="2" t="b">
        <v>0</v>
      </c>
      <c r="CC598" s="2">
        <v>0</v>
      </c>
      <c r="CD598" s="2">
        <v>12104.14</v>
      </c>
      <c r="CE598" s="2">
        <v>11129.27</v>
      </c>
      <c r="CF598" s="2">
        <v>11458.65</v>
      </c>
      <c r="CG598" s="2">
        <v>13625.03</v>
      </c>
      <c r="CH598" s="4">
        <v>45327.530034722222</v>
      </c>
      <c r="CI598" s="4">
        <v>73415</v>
      </c>
    </row>
    <row r="599" spans="1:87" x14ac:dyDescent="0.35">
      <c r="A599" s="5">
        <v>674</v>
      </c>
      <c r="B599" s="3" t="s">
        <v>1222</v>
      </c>
      <c r="C599" s="3" t="s">
        <v>1225</v>
      </c>
      <c r="D599" s="2" t="s">
        <v>1054</v>
      </c>
      <c r="E599" s="2">
        <v>9166</v>
      </c>
      <c r="F599" s="2">
        <v>9304</v>
      </c>
      <c r="G599" s="2">
        <v>9580</v>
      </c>
      <c r="H599" s="2">
        <v>11102</v>
      </c>
      <c r="I599" s="2">
        <v>1.0822000000000001</v>
      </c>
      <c r="J599" s="2">
        <v>9919</v>
      </c>
      <c r="K599" s="2">
        <v>10069</v>
      </c>
      <c r="L599" s="2">
        <v>10367</v>
      </c>
      <c r="M599" s="2">
        <v>12015</v>
      </c>
      <c r="N599" s="2">
        <v>1.1040000000000001</v>
      </c>
      <c r="O599" s="2">
        <v>1.026</v>
      </c>
      <c r="P599" s="2">
        <v>10951</v>
      </c>
      <c r="Q599" s="2">
        <v>12327</v>
      </c>
      <c r="R599" s="2">
        <v>1275.6099999999999</v>
      </c>
      <c r="S599" s="2">
        <v>916.54</v>
      </c>
      <c r="T599" s="2">
        <v>622.67999999999995</v>
      </c>
      <c r="U599" s="2">
        <v>0</v>
      </c>
      <c r="V599" s="2">
        <v>2814.83</v>
      </c>
      <c r="W599" s="2">
        <v>1275.6099999999999</v>
      </c>
      <c r="X599" s="2">
        <v>916.54</v>
      </c>
      <c r="Y599" s="2">
        <v>622.67999999999995</v>
      </c>
      <c r="Z599" s="2">
        <v>0</v>
      </c>
      <c r="AA599" s="2">
        <v>2814.83</v>
      </c>
      <c r="AB599" s="2">
        <v>13969205</v>
      </c>
      <c r="AC599" s="2">
        <v>9228641</v>
      </c>
      <c r="AD599" s="2">
        <v>6455324</v>
      </c>
      <c r="AE599" s="2">
        <v>0</v>
      </c>
      <c r="AF599" s="2">
        <v>29653170</v>
      </c>
      <c r="AG599" s="2">
        <v>0.40089999999999998</v>
      </c>
      <c r="AH599" s="2">
        <v>0.2</v>
      </c>
      <c r="AI599" s="2">
        <v>1120051</v>
      </c>
      <c r="AJ599" s="2">
        <v>739952</v>
      </c>
      <c r="AK599" s="2">
        <v>517588</v>
      </c>
      <c r="AL599" s="2">
        <v>0</v>
      </c>
      <c r="AM599" s="2">
        <v>2377591</v>
      </c>
      <c r="AN599" s="2">
        <v>0.40089999999999998</v>
      </c>
      <c r="AO599" s="2">
        <v>0</v>
      </c>
      <c r="AP599" s="2">
        <v>0.65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32030761</v>
      </c>
      <c r="AW599" s="2">
        <v>0</v>
      </c>
      <c r="AX599" s="2">
        <v>0</v>
      </c>
      <c r="AY599" s="2">
        <v>120952</v>
      </c>
      <c r="AZ599" s="2">
        <v>130894</v>
      </c>
      <c r="BA599" s="2">
        <v>0</v>
      </c>
      <c r="BB599" s="2">
        <v>0</v>
      </c>
      <c r="BC599" s="2">
        <v>0</v>
      </c>
      <c r="BD599" s="2">
        <v>2813</v>
      </c>
      <c r="BE599" s="2">
        <v>3044</v>
      </c>
      <c r="BF599" s="2">
        <v>106.92</v>
      </c>
      <c r="BG599" s="2">
        <v>325464</v>
      </c>
      <c r="BH599" s="2">
        <v>456358</v>
      </c>
      <c r="BI599" s="2">
        <v>32487119</v>
      </c>
      <c r="BJ599" s="2">
        <v>0</v>
      </c>
      <c r="BK599" s="2">
        <v>32487119</v>
      </c>
      <c r="BL599" s="2">
        <v>8981187</v>
      </c>
      <c r="BM599" s="2">
        <v>23505932</v>
      </c>
      <c r="BN599" s="2">
        <v>9328692</v>
      </c>
      <c r="BO599" s="2">
        <v>14177240</v>
      </c>
      <c r="BP599" s="2">
        <v>5082.1899999999996</v>
      </c>
      <c r="BQ599" s="2">
        <v>2814.83</v>
      </c>
      <c r="BR599" s="2">
        <v>14305501</v>
      </c>
      <c r="BS599" s="2">
        <v>0</v>
      </c>
      <c r="BT599" s="2">
        <v>0</v>
      </c>
      <c r="BU599" s="2">
        <v>8981187</v>
      </c>
      <c r="BV599" s="2">
        <v>9328692</v>
      </c>
      <c r="BW599" s="2">
        <v>0</v>
      </c>
      <c r="BX599" s="2">
        <v>2036357</v>
      </c>
      <c r="BY599" s="2">
        <v>2036357</v>
      </c>
      <c r="BZ599" s="2">
        <v>0</v>
      </c>
      <c r="CA599" s="2">
        <v>14177240</v>
      </c>
      <c r="CB599" s="2" t="b">
        <v>0</v>
      </c>
      <c r="CC599" s="2">
        <v>0</v>
      </c>
      <c r="CD599" s="2">
        <v>11829.05</v>
      </c>
      <c r="CE599" s="2">
        <v>10876.33</v>
      </c>
      <c r="CF599" s="2">
        <v>11198.23</v>
      </c>
      <c r="CG599" s="2">
        <v>13315.38</v>
      </c>
      <c r="CH599" s="4">
        <v>45327.530115740738</v>
      </c>
      <c r="CI599" s="4">
        <v>73415</v>
      </c>
    </row>
    <row r="600" spans="1:87" x14ac:dyDescent="0.35">
      <c r="A600" s="5">
        <v>676</v>
      </c>
      <c r="B600" s="3" t="s">
        <v>1222</v>
      </c>
      <c r="C600" s="3" t="s">
        <v>1226</v>
      </c>
      <c r="D600" s="2" t="s">
        <v>1227</v>
      </c>
      <c r="E600" s="2">
        <v>9166</v>
      </c>
      <c r="F600" s="2">
        <v>9304</v>
      </c>
      <c r="G600" s="2">
        <v>9580</v>
      </c>
      <c r="H600" s="2">
        <v>11102</v>
      </c>
      <c r="I600" s="2">
        <v>1.0822000000000001</v>
      </c>
      <c r="J600" s="2">
        <v>9919</v>
      </c>
      <c r="K600" s="2">
        <v>10069</v>
      </c>
      <c r="L600" s="2">
        <v>10367</v>
      </c>
      <c r="M600" s="2">
        <v>12015</v>
      </c>
      <c r="N600" s="2">
        <v>1.1040000000000001</v>
      </c>
      <c r="O600" s="2">
        <v>1.026</v>
      </c>
      <c r="P600" s="2">
        <v>10951</v>
      </c>
      <c r="Q600" s="2">
        <v>12327</v>
      </c>
      <c r="R600" s="2">
        <v>2144.71</v>
      </c>
      <c r="S600" s="2">
        <v>1771.56</v>
      </c>
      <c r="T600" s="2">
        <v>1265.3599999999999</v>
      </c>
      <c r="U600" s="2">
        <v>2988.72</v>
      </c>
      <c r="V600" s="2">
        <v>8170.35</v>
      </c>
      <c r="W600" s="2">
        <v>2144.71</v>
      </c>
      <c r="X600" s="2">
        <v>1771.56</v>
      </c>
      <c r="Y600" s="2">
        <v>1265.3599999999999</v>
      </c>
      <c r="Z600" s="2">
        <v>2988.72</v>
      </c>
      <c r="AA600" s="2">
        <v>8170.35</v>
      </c>
      <c r="AB600" s="2">
        <v>23486719</v>
      </c>
      <c r="AC600" s="2">
        <v>17837838</v>
      </c>
      <c r="AD600" s="2">
        <v>13117987</v>
      </c>
      <c r="AE600" s="2">
        <v>36841951</v>
      </c>
      <c r="AF600" s="2">
        <v>91284495</v>
      </c>
      <c r="AG600" s="2">
        <v>0.66400000000000003</v>
      </c>
      <c r="AH600" s="2">
        <v>0.2</v>
      </c>
      <c r="AI600" s="2">
        <v>3119036</v>
      </c>
      <c r="AJ600" s="2">
        <v>2368865</v>
      </c>
      <c r="AK600" s="2">
        <v>1742069</v>
      </c>
      <c r="AL600" s="2">
        <v>4892611</v>
      </c>
      <c r="AM600" s="2">
        <v>12122581</v>
      </c>
      <c r="AN600" s="2">
        <v>0.66400000000000003</v>
      </c>
      <c r="AO600" s="2">
        <v>0.114</v>
      </c>
      <c r="AP600" s="2">
        <v>0.65</v>
      </c>
      <c r="AQ600" s="2">
        <v>1740366</v>
      </c>
      <c r="AR600" s="2">
        <v>1321784</v>
      </c>
      <c r="AS600" s="2">
        <v>972043</v>
      </c>
      <c r="AT600" s="2">
        <v>2729989</v>
      </c>
      <c r="AU600" s="2">
        <v>6764182</v>
      </c>
      <c r="AV600" s="2">
        <v>110171258</v>
      </c>
      <c r="AW600" s="2">
        <v>0</v>
      </c>
      <c r="AX600" s="2">
        <v>102110</v>
      </c>
      <c r="AY600" s="2">
        <v>265430</v>
      </c>
      <c r="AZ600" s="2">
        <v>287248</v>
      </c>
      <c r="BA600" s="2">
        <v>0</v>
      </c>
      <c r="BB600" s="2">
        <v>0</v>
      </c>
      <c r="BC600" s="2">
        <v>0</v>
      </c>
      <c r="BD600" s="2">
        <v>2813</v>
      </c>
      <c r="BE600" s="2">
        <v>3044</v>
      </c>
      <c r="BF600" s="2">
        <v>120.35</v>
      </c>
      <c r="BG600" s="2">
        <v>366345</v>
      </c>
      <c r="BH600" s="2">
        <v>755703</v>
      </c>
      <c r="BI600" s="2">
        <v>110926961</v>
      </c>
      <c r="BJ600" s="2">
        <v>0</v>
      </c>
      <c r="BK600" s="2">
        <v>110926961</v>
      </c>
      <c r="BL600" s="2">
        <v>19010526</v>
      </c>
      <c r="BM600" s="2">
        <v>91916435</v>
      </c>
      <c r="BN600" s="2">
        <v>28135250</v>
      </c>
      <c r="BO600" s="2">
        <v>63781185</v>
      </c>
      <c r="BP600" s="2">
        <v>5280.72</v>
      </c>
      <c r="BQ600" s="2">
        <v>8170.35</v>
      </c>
      <c r="BR600" s="2">
        <v>43145331</v>
      </c>
      <c r="BS600" s="2">
        <v>0</v>
      </c>
      <c r="BT600" s="2">
        <v>0</v>
      </c>
      <c r="BU600" s="2">
        <v>19010526</v>
      </c>
      <c r="BV600" s="2">
        <v>28135250</v>
      </c>
      <c r="BW600" s="2">
        <v>0</v>
      </c>
      <c r="BX600" s="2">
        <v>5944670</v>
      </c>
      <c r="BY600" s="2">
        <v>5944670</v>
      </c>
      <c r="BZ600" s="2">
        <v>0</v>
      </c>
      <c r="CA600" s="2">
        <v>63781185</v>
      </c>
      <c r="CB600" s="2" t="b">
        <v>0</v>
      </c>
      <c r="CC600" s="2">
        <v>0</v>
      </c>
      <c r="CD600" s="2">
        <v>13216.76</v>
      </c>
      <c r="CE600" s="2">
        <v>12152.28</v>
      </c>
      <c r="CF600" s="2">
        <v>12511.93</v>
      </c>
      <c r="CG600" s="2">
        <v>14877.46</v>
      </c>
      <c r="CH600" s="4">
        <v>45327.530173611114</v>
      </c>
      <c r="CI600" s="4">
        <v>73415</v>
      </c>
    </row>
    <row r="601" spans="1:87" x14ac:dyDescent="0.35">
      <c r="A601" s="5">
        <v>677</v>
      </c>
      <c r="B601" s="3" t="s">
        <v>1222</v>
      </c>
      <c r="C601" s="3" t="s">
        <v>1228</v>
      </c>
      <c r="D601" s="2" t="s">
        <v>1229</v>
      </c>
      <c r="E601" s="2">
        <v>9166</v>
      </c>
      <c r="F601" s="2">
        <v>9304</v>
      </c>
      <c r="G601" s="2">
        <v>9580</v>
      </c>
      <c r="H601" s="2">
        <v>11102</v>
      </c>
      <c r="I601" s="2">
        <v>1.0822000000000001</v>
      </c>
      <c r="J601" s="2">
        <v>9919</v>
      </c>
      <c r="K601" s="2">
        <v>10069</v>
      </c>
      <c r="L601" s="2">
        <v>10367</v>
      </c>
      <c r="M601" s="2">
        <v>12015</v>
      </c>
      <c r="N601" s="2">
        <v>1.1040000000000001</v>
      </c>
      <c r="O601" s="2">
        <v>1.026</v>
      </c>
      <c r="P601" s="2">
        <v>10951</v>
      </c>
      <c r="Q601" s="2">
        <v>12327</v>
      </c>
      <c r="R601" s="2">
        <v>643.87</v>
      </c>
      <c r="S601" s="2">
        <v>487.44</v>
      </c>
      <c r="T601" s="2">
        <v>343.7</v>
      </c>
      <c r="U601" s="2">
        <v>743.86</v>
      </c>
      <c r="V601" s="2">
        <v>2218.87</v>
      </c>
      <c r="W601" s="2">
        <v>643.87</v>
      </c>
      <c r="X601" s="2">
        <v>487.44</v>
      </c>
      <c r="Y601" s="2">
        <v>343.7</v>
      </c>
      <c r="Z601" s="2">
        <v>743.86</v>
      </c>
      <c r="AA601" s="2">
        <v>2218.87</v>
      </c>
      <c r="AB601" s="2">
        <v>7051020</v>
      </c>
      <c r="AC601" s="2">
        <v>4908033</v>
      </c>
      <c r="AD601" s="2">
        <v>3563138</v>
      </c>
      <c r="AE601" s="2">
        <v>9169562</v>
      </c>
      <c r="AF601" s="2">
        <v>24691753</v>
      </c>
      <c r="AG601" s="2">
        <v>0.67979999999999996</v>
      </c>
      <c r="AH601" s="2">
        <v>0.2</v>
      </c>
      <c r="AI601" s="2">
        <v>958657</v>
      </c>
      <c r="AJ601" s="2">
        <v>667296</v>
      </c>
      <c r="AK601" s="2">
        <v>484444</v>
      </c>
      <c r="AL601" s="2">
        <v>1246694</v>
      </c>
      <c r="AM601" s="2">
        <v>3357091</v>
      </c>
      <c r="AN601" s="2">
        <v>0.67979999999999996</v>
      </c>
      <c r="AO601" s="2">
        <v>0.1298</v>
      </c>
      <c r="AP601" s="2">
        <v>0.65</v>
      </c>
      <c r="AQ601" s="2">
        <v>594895</v>
      </c>
      <c r="AR601" s="2">
        <v>414091</v>
      </c>
      <c r="AS601" s="2">
        <v>300622</v>
      </c>
      <c r="AT601" s="2">
        <v>773636</v>
      </c>
      <c r="AU601" s="2">
        <v>2083244</v>
      </c>
      <c r="AV601" s="2">
        <v>30132088</v>
      </c>
      <c r="AW601" s="2">
        <v>0</v>
      </c>
      <c r="AX601" s="2">
        <v>0</v>
      </c>
      <c r="AY601" s="2">
        <v>609360</v>
      </c>
      <c r="AZ601" s="2">
        <v>659449</v>
      </c>
      <c r="BA601" s="2">
        <v>0</v>
      </c>
      <c r="BB601" s="2">
        <v>0</v>
      </c>
      <c r="BC601" s="2">
        <v>0</v>
      </c>
      <c r="BD601" s="2">
        <v>2813</v>
      </c>
      <c r="BE601" s="2">
        <v>3044</v>
      </c>
      <c r="BF601" s="2">
        <v>34</v>
      </c>
      <c r="BG601" s="2">
        <v>103496</v>
      </c>
      <c r="BH601" s="2">
        <v>762945</v>
      </c>
      <c r="BI601" s="2">
        <v>30895033</v>
      </c>
      <c r="BJ601" s="2">
        <v>0</v>
      </c>
      <c r="BK601" s="2">
        <v>30895033</v>
      </c>
      <c r="BL601" s="2">
        <v>7780590</v>
      </c>
      <c r="BM601" s="2">
        <v>23114443</v>
      </c>
      <c r="BN601" s="2">
        <v>7748819</v>
      </c>
      <c r="BO601" s="2">
        <v>15365624</v>
      </c>
      <c r="BP601" s="2">
        <v>5355.35</v>
      </c>
      <c r="BQ601" s="2">
        <v>2218.87</v>
      </c>
      <c r="BR601" s="2">
        <v>11882825</v>
      </c>
      <c r="BS601" s="2">
        <v>0</v>
      </c>
      <c r="BT601" s="2">
        <v>0</v>
      </c>
      <c r="BU601" s="2">
        <v>7780590</v>
      </c>
      <c r="BV601" s="2">
        <v>7748819</v>
      </c>
      <c r="BW601" s="2">
        <v>0</v>
      </c>
      <c r="BX601" s="2">
        <v>2796315</v>
      </c>
      <c r="BY601" s="2">
        <v>2796315</v>
      </c>
      <c r="BZ601" s="2">
        <v>0</v>
      </c>
      <c r="CA601" s="2">
        <v>15365624</v>
      </c>
      <c r="CB601" s="2" t="b">
        <v>0</v>
      </c>
      <c r="CC601" s="2">
        <v>0</v>
      </c>
      <c r="CD601" s="2">
        <v>13363.83</v>
      </c>
      <c r="CE601" s="2">
        <v>12287.5</v>
      </c>
      <c r="CF601" s="2">
        <v>12651.16</v>
      </c>
      <c r="CG601" s="2">
        <v>15043.01</v>
      </c>
      <c r="CH601" s="4">
        <v>45327.530173611114</v>
      </c>
      <c r="CI601" s="4">
        <v>73415</v>
      </c>
    </row>
    <row r="602" spans="1:87" x14ac:dyDescent="0.35">
      <c r="A602" s="5">
        <v>678</v>
      </c>
      <c r="B602" s="3" t="s">
        <v>1222</v>
      </c>
      <c r="C602" s="3" t="s">
        <v>1230</v>
      </c>
      <c r="D602" s="2" t="s">
        <v>1231</v>
      </c>
      <c r="E602" s="2">
        <v>9166</v>
      </c>
      <c r="F602" s="2">
        <v>9304</v>
      </c>
      <c r="G602" s="2">
        <v>9580</v>
      </c>
      <c r="H602" s="2">
        <v>11102</v>
      </c>
      <c r="I602" s="2">
        <v>1.0822000000000001</v>
      </c>
      <c r="J602" s="2">
        <v>9919</v>
      </c>
      <c r="K602" s="2">
        <v>10069</v>
      </c>
      <c r="L602" s="2">
        <v>10367</v>
      </c>
      <c r="M602" s="2">
        <v>12015</v>
      </c>
      <c r="N602" s="2">
        <v>1.1040000000000001</v>
      </c>
      <c r="O602" s="2">
        <v>1.026</v>
      </c>
      <c r="P602" s="2">
        <v>10951</v>
      </c>
      <c r="Q602" s="2">
        <v>12327</v>
      </c>
      <c r="R602" s="2">
        <v>7508.69</v>
      </c>
      <c r="S602" s="2">
        <v>5922.93</v>
      </c>
      <c r="T602" s="2">
        <v>3972.7</v>
      </c>
      <c r="U602" s="2">
        <v>8321.61</v>
      </c>
      <c r="V602" s="2">
        <v>25725.93</v>
      </c>
      <c r="W602" s="2">
        <v>7508.69</v>
      </c>
      <c r="X602" s="2">
        <v>5922.93</v>
      </c>
      <c r="Y602" s="2">
        <v>3972.7</v>
      </c>
      <c r="Z602" s="2">
        <v>8321.61</v>
      </c>
      <c r="AA602" s="2">
        <v>25725.93</v>
      </c>
      <c r="AB602" s="2">
        <v>82227664</v>
      </c>
      <c r="AC602" s="2">
        <v>59637982</v>
      </c>
      <c r="AD602" s="2">
        <v>41184981</v>
      </c>
      <c r="AE602" s="2">
        <v>102580486</v>
      </c>
      <c r="AF602" s="2">
        <v>285631113</v>
      </c>
      <c r="AG602" s="2">
        <v>0.74719999999999998</v>
      </c>
      <c r="AH602" s="2">
        <v>0.2</v>
      </c>
      <c r="AI602" s="2">
        <v>12288102</v>
      </c>
      <c r="AJ602" s="2">
        <v>8912300</v>
      </c>
      <c r="AK602" s="2">
        <v>6154684</v>
      </c>
      <c r="AL602" s="2">
        <v>15329628</v>
      </c>
      <c r="AM602" s="2">
        <v>42684714</v>
      </c>
      <c r="AN602" s="2">
        <v>0.74719999999999998</v>
      </c>
      <c r="AO602" s="2">
        <v>0.19719999999999999</v>
      </c>
      <c r="AP602" s="2">
        <v>0.65</v>
      </c>
      <c r="AQ602" s="2">
        <v>10539942</v>
      </c>
      <c r="AR602" s="2">
        <v>7644397</v>
      </c>
      <c r="AS602" s="2">
        <v>5279091</v>
      </c>
      <c r="AT602" s="2">
        <v>13148767</v>
      </c>
      <c r="AU602" s="2">
        <v>36612197</v>
      </c>
      <c r="AV602" s="2">
        <v>364928024</v>
      </c>
      <c r="AW602" s="2">
        <v>0</v>
      </c>
      <c r="AX602" s="2">
        <v>178717</v>
      </c>
      <c r="AY602" s="2">
        <v>4196630</v>
      </c>
      <c r="AZ602" s="2">
        <v>4541593</v>
      </c>
      <c r="BA602" s="2">
        <v>0</v>
      </c>
      <c r="BB602" s="2">
        <v>0</v>
      </c>
      <c r="BC602" s="2">
        <v>0</v>
      </c>
      <c r="BD602" s="2">
        <v>2813</v>
      </c>
      <c r="BE602" s="2">
        <v>3044</v>
      </c>
      <c r="BF602" s="2">
        <v>383.32</v>
      </c>
      <c r="BG602" s="2">
        <v>1166826</v>
      </c>
      <c r="BH602" s="2">
        <v>5887136</v>
      </c>
      <c r="BI602" s="2">
        <v>370815160</v>
      </c>
      <c r="BJ602" s="2">
        <v>0</v>
      </c>
      <c r="BK602" s="2">
        <v>370815160</v>
      </c>
      <c r="BL602" s="2">
        <v>68698099</v>
      </c>
      <c r="BM602" s="2">
        <v>302117061</v>
      </c>
      <c r="BN602" s="2">
        <v>89222749</v>
      </c>
      <c r="BO602" s="2">
        <v>212894312</v>
      </c>
      <c r="BP602" s="2">
        <v>5318.46</v>
      </c>
      <c r="BQ602" s="2">
        <v>25725.93</v>
      </c>
      <c r="BR602" s="2">
        <v>136822330</v>
      </c>
      <c r="BS602" s="2">
        <v>0</v>
      </c>
      <c r="BT602" s="2">
        <v>0</v>
      </c>
      <c r="BU602" s="2">
        <v>68698099</v>
      </c>
      <c r="BV602" s="2">
        <v>89222749</v>
      </c>
      <c r="BW602" s="2">
        <v>0</v>
      </c>
      <c r="BX602" s="2">
        <v>27936921</v>
      </c>
      <c r="BY602" s="2">
        <v>27936921</v>
      </c>
      <c r="BZ602" s="2">
        <v>0</v>
      </c>
      <c r="CA602" s="2">
        <v>212894312</v>
      </c>
      <c r="CB602" s="2" t="b">
        <v>0</v>
      </c>
      <c r="CC602" s="2">
        <v>0</v>
      </c>
      <c r="CD602" s="2">
        <v>13991.22</v>
      </c>
      <c r="CE602" s="2">
        <v>12864.36</v>
      </c>
      <c r="CF602" s="2">
        <v>13245.09</v>
      </c>
      <c r="CG602" s="2">
        <v>15749.22</v>
      </c>
      <c r="CH602" s="4">
        <v>45327.530185185184</v>
      </c>
      <c r="CI602" s="4">
        <v>73415</v>
      </c>
    </row>
    <row r="603" spans="1:87" x14ac:dyDescent="0.35">
      <c r="A603" s="5">
        <v>679</v>
      </c>
      <c r="B603" s="3" t="s">
        <v>1222</v>
      </c>
      <c r="C603" s="3" t="s">
        <v>1232</v>
      </c>
      <c r="D603" s="2" t="s">
        <v>1233</v>
      </c>
      <c r="E603" s="2">
        <v>9166</v>
      </c>
      <c r="F603" s="2">
        <v>9304</v>
      </c>
      <c r="G603" s="2">
        <v>9580</v>
      </c>
      <c r="H603" s="2">
        <v>11102</v>
      </c>
      <c r="I603" s="2">
        <v>1.0822000000000001</v>
      </c>
      <c r="J603" s="2">
        <v>9919</v>
      </c>
      <c r="K603" s="2">
        <v>10069</v>
      </c>
      <c r="L603" s="2">
        <v>10367</v>
      </c>
      <c r="M603" s="2">
        <v>12015</v>
      </c>
      <c r="N603" s="2">
        <v>1.1040000000000001</v>
      </c>
      <c r="O603" s="2">
        <v>1.026</v>
      </c>
      <c r="P603" s="2">
        <v>10951</v>
      </c>
      <c r="Q603" s="2">
        <v>12327</v>
      </c>
      <c r="R603" s="2">
        <v>7036.12</v>
      </c>
      <c r="S603" s="2">
        <v>5207.8500000000004</v>
      </c>
      <c r="T603" s="2">
        <v>3618.48</v>
      </c>
      <c r="U603" s="2">
        <v>7626.09</v>
      </c>
      <c r="V603" s="2">
        <v>23488.54</v>
      </c>
      <c r="W603" s="2">
        <v>7036.12</v>
      </c>
      <c r="X603" s="2">
        <v>5207.8500000000004</v>
      </c>
      <c r="Y603" s="2">
        <v>3618.48</v>
      </c>
      <c r="Z603" s="2">
        <v>7626.09</v>
      </c>
      <c r="AA603" s="2">
        <v>23488.54</v>
      </c>
      <c r="AB603" s="2">
        <v>77052550</v>
      </c>
      <c r="AC603" s="2">
        <v>52437842</v>
      </c>
      <c r="AD603" s="2">
        <v>37512782</v>
      </c>
      <c r="AE603" s="2">
        <v>94006811</v>
      </c>
      <c r="AF603" s="2">
        <v>261009985</v>
      </c>
      <c r="AG603" s="2">
        <v>0.65669999999999995</v>
      </c>
      <c r="AH603" s="2">
        <v>0.2</v>
      </c>
      <c r="AI603" s="2">
        <v>10120082</v>
      </c>
      <c r="AJ603" s="2">
        <v>6887186</v>
      </c>
      <c r="AK603" s="2">
        <v>4926929</v>
      </c>
      <c r="AL603" s="2">
        <v>12346855</v>
      </c>
      <c r="AM603" s="2">
        <v>34281052</v>
      </c>
      <c r="AN603" s="2">
        <v>0.65669999999999995</v>
      </c>
      <c r="AO603" s="2">
        <v>0.1067</v>
      </c>
      <c r="AP603" s="2">
        <v>0.65</v>
      </c>
      <c r="AQ603" s="2">
        <v>5343980</v>
      </c>
      <c r="AR603" s="2">
        <v>3636827</v>
      </c>
      <c r="AS603" s="2">
        <v>2601699</v>
      </c>
      <c r="AT603" s="2">
        <v>6519842</v>
      </c>
      <c r="AU603" s="2">
        <v>18102348</v>
      </c>
      <c r="AV603" s="2">
        <v>313393385</v>
      </c>
      <c r="AW603" s="2">
        <v>0</v>
      </c>
      <c r="AX603" s="2">
        <v>464544</v>
      </c>
      <c r="AY603" s="2">
        <v>1236561</v>
      </c>
      <c r="AZ603" s="2">
        <v>1338206</v>
      </c>
      <c r="BA603" s="2">
        <v>0</v>
      </c>
      <c r="BB603" s="2">
        <v>0</v>
      </c>
      <c r="BC603" s="2">
        <v>0</v>
      </c>
      <c r="BD603" s="2">
        <v>2813</v>
      </c>
      <c r="BE603" s="2">
        <v>3044</v>
      </c>
      <c r="BF603" s="2">
        <v>530.64</v>
      </c>
      <c r="BG603" s="2">
        <v>1615268</v>
      </c>
      <c r="BH603" s="2">
        <v>3418018</v>
      </c>
      <c r="BI603" s="2">
        <v>316811403</v>
      </c>
      <c r="BJ603" s="2">
        <v>0</v>
      </c>
      <c r="BK603" s="2">
        <v>316811403</v>
      </c>
      <c r="BL603" s="2">
        <v>78316283</v>
      </c>
      <c r="BM603" s="2">
        <v>238495120</v>
      </c>
      <c r="BN603" s="2">
        <v>80810096</v>
      </c>
      <c r="BO603" s="2">
        <v>157685024</v>
      </c>
      <c r="BP603" s="2">
        <v>5275.88</v>
      </c>
      <c r="BQ603" s="2">
        <v>23488.54</v>
      </c>
      <c r="BR603" s="2">
        <v>123922718</v>
      </c>
      <c r="BS603" s="2">
        <v>0</v>
      </c>
      <c r="BT603" s="2">
        <v>0</v>
      </c>
      <c r="BU603" s="2">
        <v>78316283</v>
      </c>
      <c r="BV603" s="2">
        <v>80810096</v>
      </c>
      <c r="BW603" s="2">
        <v>0</v>
      </c>
      <c r="BX603" s="2">
        <v>19342933</v>
      </c>
      <c r="BY603" s="2">
        <v>19342933</v>
      </c>
      <c r="BZ603" s="2">
        <v>0</v>
      </c>
      <c r="CA603" s="2">
        <v>157685024</v>
      </c>
      <c r="CB603" s="2" t="b">
        <v>0</v>
      </c>
      <c r="CC603" s="2">
        <v>0</v>
      </c>
      <c r="CD603" s="2">
        <v>13148.81</v>
      </c>
      <c r="CE603" s="2">
        <v>12089.8</v>
      </c>
      <c r="CF603" s="2">
        <v>12447.61</v>
      </c>
      <c r="CG603" s="2">
        <v>14800.97</v>
      </c>
      <c r="CH603" s="4">
        <v>45327.53020833333</v>
      </c>
      <c r="CI603" s="4">
        <v>73415</v>
      </c>
    </row>
    <row r="604" spans="1:87" x14ac:dyDescent="0.35">
      <c r="A604" s="5">
        <v>680</v>
      </c>
      <c r="B604" s="3" t="s">
        <v>1222</v>
      </c>
      <c r="C604" s="3" t="s">
        <v>1234</v>
      </c>
      <c r="D604" s="2" t="s">
        <v>1235</v>
      </c>
      <c r="E604" s="2">
        <v>9166</v>
      </c>
      <c r="F604" s="2">
        <v>9304</v>
      </c>
      <c r="G604" s="2">
        <v>9580</v>
      </c>
      <c r="H604" s="2">
        <v>11102</v>
      </c>
      <c r="I604" s="2">
        <v>1.0822000000000001</v>
      </c>
      <c r="J604" s="2">
        <v>9919</v>
      </c>
      <c r="K604" s="2">
        <v>10069</v>
      </c>
      <c r="L604" s="2">
        <v>10367</v>
      </c>
      <c r="M604" s="2">
        <v>12015</v>
      </c>
      <c r="N604" s="2">
        <v>1.1040000000000001</v>
      </c>
      <c r="O604" s="2">
        <v>1.026</v>
      </c>
      <c r="P604" s="2">
        <v>10951</v>
      </c>
      <c r="Q604" s="2">
        <v>12327</v>
      </c>
      <c r="R604" s="2">
        <v>79.61</v>
      </c>
      <c r="S604" s="2">
        <v>59.62</v>
      </c>
      <c r="T604" s="2">
        <v>36.36</v>
      </c>
      <c r="U604" s="2">
        <v>0</v>
      </c>
      <c r="V604" s="2">
        <v>175.59</v>
      </c>
      <c r="W604" s="2">
        <v>79.61</v>
      </c>
      <c r="X604" s="2">
        <v>59.62</v>
      </c>
      <c r="Y604" s="2">
        <v>36.36</v>
      </c>
      <c r="Z604" s="2">
        <v>0</v>
      </c>
      <c r="AA604" s="2">
        <v>175.59</v>
      </c>
      <c r="AB604" s="2">
        <v>871809</v>
      </c>
      <c r="AC604" s="2">
        <v>600314</v>
      </c>
      <c r="AD604" s="2">
        <v>376944</v>
      </c>
      <c r="AE604" s="2">
        <v>0</v>
      </c>
      <c r="AF604" s="2">
        <v>1849067</v>
      </c>
      <c r="AG604" s="2">
        <v>0.87219999999999998</v>
      </c>
      <c r="AH604" s="2">
        <v>0.2</v>
      </c>
      <c r="AI604" s="2">
        <v>152078</v>
      </c>
      <c r="AJ604" s="2">
        <v>104719</v>
      </c>
      <c r="AK604" s="2">
        <v>65754</v>
      </c>
      <c r="AL604" s="2">
        <v>0</v>
      </c>
      <c r="AM604" s="2">
        <v>322551</v>
      </c>
      <c r="AN604" s="2">
        <v>0.87219999999999998</v>
      </c>
      <c r="AO604" s="2">
        <v>0.32219999999999999</v>
      </c>
      <c r="AP604" s="2">
        <v>0.65</v>
      </c>
      <c r="AQ604" s="2">
        <v>182583</v>
      </c>
      <c r="AR604" s="2">
        <v>125724</v>
      </c>
      <c r="AS604" s="2">
        <v>78943</v>
      </c>
      <c r="AT604" s="2">
        <v>0</v>
      </c>
      <c r="AU604" s="2">
        <v>387250</v>
      </c>
      <c r="AV604" s="2">
        <v>2558868</v>
      </c>
      <c r="AW604" s="2">
        <v>0</v>
      </c>
      <c r="AX604" s="2">
        <v>0</v>
      </c>
      <c r="AY604" s="2">
        <v>27914</v>
      </c>
      <c r="AZ604" s="2">
        <v>30209</v>
      </c>
      <c r="BA604" s="2">
        <v>0</v>
      </c>
      <c r="BB604" s="2">
        <v>0</v>
      </c>
      <c r="BC604" s="2">
        <v>0</v>
      </c>
      <c r="BD604" s="2">
        <v>2813</v>
      </c>
      <c r="BE604" s="2">
        <v>3044</v>
      </c>
      <c r="BF604" s="2">
        <v>3.7</v>
      </c>
      <c r="BG604" s="2">
        <v>11263</v>
      </c>
      <c r="BH604" s="2">
        <v>41472</v>
      </c>
      <c r="BI604" s="2">
        <v>2600340</v>
      </c>
      <c r="BJ604" s="2">
        <v>0</v>
      </c>
      <c r="BK604" s="2">
        <v>2600340</v>
      </c>
      <c r="BL604" s="2">
        <v>387575</v>
      </c>
      <c r="BM604" s="2">
        <v>2212765</v>
      </c>
      <c r="BN604" s="2">
        <v>581464</v>
      </c>
      <c r="BO604" s="2">
        <v>1631301</v>
      </c>
      <c r="BP604" s="2">
        <v>5078.16</v>
      </c>
      <c r="BQ604" s="2">
        <v>175.59</v>
      </c>
      <c r="BR604" s="2">
        <v>891674</v>
      </c>
      <c r="BS604" s="2">
        <v>0</v>
      </c>
      <c r="BT604" s="2">
        <v>0</v>
      </c>
      <c r="BU604" s="2">
        <v>387575</v>
      </c>
      <c r="BV604" s="2">
        <v>581464</v>
      </c>
      <c r="BW604" s="2">
        <v>0</v>
      </c>
      <c r="BX604" s="2">
        <v>344055</v>
      </c>
      <c r="BY604" s="2">
        <v>344055</v>
      </c>
      <c r="BZ604" s="2">
        <v>0</v>
      </c>
      <c r="CA604" s="2">
        <v>1631301</v>
      </c>
      <c r="CB604" s="2" t="b">
        <v>0</v>
      </c>
      <c r="CC604" s="2">
        <v>0</v>
      </c>
      <c r="CD604" s="2">
        <v>15154.76</v>
      </c>
      <c r="CE604" s="2">
        <v>13934.19</v>
      </c>
      <c r="CF604" s="2">
        <v>14346.58</v>
      </c>
      <c r="CG604" s="2">
        <v>17058.97</v>
      </c>
      <c r="CH604" s="4">
        <v>45327.530266203707</v>
      </c>
      <c r="CI604" s="4">
        <v>73415</v>
      </c>
    </row>
    <row r="605" spans="1:87" x14ac:dyDescent="0.35">
      <c r="A605" s="5">
        <v>681</v>
      </c>
      <c r="B605" s="3" t="s">
        <v>1222</v>
      </c>
      <c r="C605" s="3" t="s">
        <v>1236</v>
      </c>
      <c r="D605" s="2" t="s">
        <v>1237</v>
      </c>
      <c r="E605" s="2">
        <v>9166</v>
      </c>
      <c r="F605" s="2">
        <v>9304</v>
      </c>
      <c r="G605" s="2">
        <v>9580</v>
      </c>
      <c r="H605" s="2">
        <v>11102</v>
      </c>
      <c r="I605" s="2">
        <v>1.0822000000000001</v>
      </c>
      <c r="J605" s="2">
        <v>9919</v>
      </c>
      <c r="K605" s="2">
        <v>10069</v>
      </c>
      <c r="L605" s="2">
        <v>10367</v>
      </c>
      <c r="M605" s="2">
        <v>12015</v>
      </c>
      <c r="N605" s="2">
        <v>1.1040000000000001</v>
      </c>
      <c r="O605" s="2">
        <v>1.026</v>
      </c>
      <c r="P605" s="2">
        <v>10951</v>
      </c>
      <c r="Q605" s="2">
        <v>12327</v>
      </c>
      <c r="R605" s="2">
        <v>25.22</v>
      </c>
      <c r="S605" s="2">
        <v>0</v>
      </c>
      <c r="T605" s="2">
        <v>0</v>
      </c>
      <c r="U605" s="2">
        <v>0</v>
      </c>
      <c r="V605" s="2">
        <v>25.22</v>
      </c>
      <c r="W605" s="2">
        <v>25.22</v>
      </c>
      <c r="X605" s="2">
        <v>0</v>
      </c>
      <c r="Y605" s="2">
        <v>0</v>
      </c>
      <c r="Z605" s="2">
        <v>0</v>
      </c>
      <c r="AA605" s="2">
        <v>25.22</v>
      </c>
      <c r="AB605" s="2">
        <v>276184</v>
      </c>
      <c r="AC605" s="2">
        <v>0</v>
      </c>
      <c r="AD605" s="2">
        <v>0</v>
      </c>
      <c r="AE605" s="2">
        <v>0</v>
      </c>
      <c r="AF605" s="2">
        <v>276184</v>
      </c>
      <c r="AG605" s="2">
        <v>0.60529999999999995</v>
      </c>
      <c r="AH605" s="2">
        <v>0.2</v>
      </c>
      <c r="AI605" s="2">
        <v>33435</v>
      </c>
      <c r="AJ605" s="2">
        <v>0</v>
      </c>
      <c r="AK605" s="2">
        <v>0</v>
      </c>
      <c r="AL605" s="2">
        <v>0</v>
      </c>
      <c r="AM605" s="2">
        <v>33435</v>
      </c>
      <c r="AN605" s="2">
        <v>0.60529999999999995</v>
      </c>
      <c r="AO605" s="2">
        <v>5.5300000000000002E-2</v>
      </c>
      <c r="AP605" s="2">
        <v>0.65</v>
      </c>
      <c r="AQ605" s="2">
        <v>9927</v>
      </c>
      <c r="AR605" s="2">
        <v>0</v>
      </c>
      <c r="AS605" s="2">
        <v>0</v>
      </c>
      <c r="AT605" s="2">
        <v>0</v>
      </c>
      <c r="AU605" s="2">
        <v>9927</v>
      </c>
      <c r="AV605" s="2">
        <v>319546</v>
      </c>
      <c r="AW605" s="2">
        <v>0</v>
      </c>
      <c r="AX605" s="2">
        <v>0</v>
      </c>
      <c r="AY605" s="2">
        <v>79548</v>
      </c>
      <c r="AZ605" s="2">
        <v>86087</v>
      </c>
      <c r="BA605" s="2">
        <v>0</v>
      </c>
      <c r="BB605" s="2">
        <v>0</v>
      </c>
      <c r="BC605" s="2">
        <v>0</v>
      </c>
      <c r="BD605" s="2">
        <v>2813</v>
      </c>
      <c r="BE605" s="2">
        <v>3044</v>
      </c>
      <c r="BF605" s="2">
        <v>0</v>
      </c>
      <c r="BG605" s="2">
        <v>0</v>
      </c>
      <c r="BH605" s="2">
        <v>86087</v>
      </c>
      <c r="BI605" s="2">
        <v>405633</v>
      </c>
      <c r="BJ605" s="2">
        <v>0</v>
      </c>
      <c r="BK605" s="2">
        <v>405633</v>
      </c>
      <c r="BL605" s="2">
        <v>3734</v>
      </c>
      <c r="BM605" s="2">
        <v>401899</v>
      </c>
      <c r="BN605" s="2">
        <v>90780</v>
      </c>
      <c r="BO605" s="2">
        <v>311119</v>
      </c>
      <c r="BP605" s="2">
        <v>5519.85</v>
      </c>
      <c r="BQ605" s="2">
        <v>25.22</v>
      </c>
      <c r="BR605" s="2">
        <v>139211</v>
      </c>
      <c r="BS605" s="2">
        <v>0</v>
      </c>
      <c r="BT605" s="2">
        <v>0</v>
      </c>
      <c r="BU605" s="2">
        <v>3734</v>
      </c>
      <c r="BV605" s="2">
        <v>90780</v>
      </c>
      <c r="BW605" s="2">
        <v>44697</v>
      </c>
      <c r="BX605" s="2">
        <v>235445</v>
      </c>
      <c r="BY605" s="2">
        <v>280142</v>
      </c>
      <c r="BZ605" s="2">
        <v>0</v>
      </c>
      <c r="CA605" s="2">
        <v>311119</v>
      </c>
      <c r="CB605" s="2" t="b">
        <v>0</v>
      </c>
      <c r="CC605" s="2">
        <v>0</v>
      </c>
      <c r="CD605" s="2">
        <v>12670.36</v>
      </c>
      <c r="CE605" s="2">
        <v>11649.88</v>
      </c>
      <c r="CF605" s="2">
        <v>11994.67</v>
      </c>
      <c r="CG605" s="2">
        <v>14262.4</v>
      </c>
      <c r="CH605" s="4">
        <v>45327.530266203707</v>
      </c>
      <c r="CI605" s="4">
        <v>73415</v>
      </c>
    </row>
    <row r="606" spans="1:87" x14ac:dyDescent="0.35">
      <c r="A606" s="5">
        <v>682</v>
      </c>
      <c r="B606" s="3" t="s">
        <v>1222</v>
      </c>
      <c r="C606" s="3" t="s">
        <v>1238</v>
      </c>
      <c r="D606" s="2" t="s">
        <v>1239</v>
      </c>
      <c r="E606" s="2">
        <v>9166</v>
      </c>
      <c r="F606" s="2">
        <v>9304</v>
      </c>
      <c r="G606" s="2">
        <v>9580</v>
      </c>
      <c r="H606" s="2">
        <v>11102</v>
      </c>
      <c r="I606" s="2">
        <v>1.0822000000000001</v>
      </c>
      <c r="J606" s="2">
        <v>9919</v>
      </c>
      <c r="K606" s="2">
        <v>10069</v>
      </c>
      <c r="L606" s="2">
        <v>10367</v>
      </c>
      <c r="M606" s="2">
        <v>12015</v>
      </c>
      <c r="N606" s="2">
        <v>1.1040000000000001</v>
      </c>
      <c r="O606" s="2">
        <v>1.026</v>
      </c>
      <c r="P606" s="2">
        <v>10951</v>
      </c>
      <c r="Q606" s="2">
        <v>12327</v>
      </c>
      <c r="R606" s="2">
        <v>153.97999999999999</v>
      </c>
      <c r="S606" s="2">
        <v>126.62</v>
      </c>
      <c r="T606" s="2">
        <v>83.18</v>
      </c>
      <c r="U606" s="2">
        <v>0</v>
      </c>
      <c r="V606" s="2">
        <v>363.78</v>
      </c>
      <c r="W606" s="2">
        <v>153.97999999999999</v>
      </c>
      <c r="X606" s="2">
        <v>126.62</v>
      </c>
      <c r="Y606" s="2">
        <v>83.18</v>
      </c>
      <c r="Z606" s="2">
        <v>0</v>
      </c>
      <c r="AA606" s="2">
        <v>363.78</v>
      </c>
      <c r="AB606" s="2">
        <v>1686235</v>
      </c>
      <c r="AC606" s="2">
        <v>1274937</v>
      </c>
      <c r="AD606" s="2">
        <v>862327</v>
      </c>
      <c r="AE606" s="2">
        <v>0</v>
      </c>
      <c r="AF606" s="2">
        <v>3823499</v>
      </c>
      <c r="AG606" s="2">
        <v>0.41770000000000002</v>
      </c>
      <c r="AH606" s="2">
        <v>0.2</v>
      </c>
      <c r="AI606" s="2">
        <v>140868</v>
      </c>
      <c r="AJ606" s="2">
        <v>106508</v>
      </c>
      <c r="AK606" s="2">
        <v>72039</v>
      </c>
      <c r="AL606" s="2">
        <v>0</v>
      </c>
      <c r="AM606" s="2">
        <v>319415</v>
      </c>
      <c r="AN606" s="2">
        <v>0.41770000000000002</v>
      </c>
      <c r="AO606" s="2">
        <v>0</v>
      </c>
      <c r="AP606" s="2">
        <v>0.65</v>
      </c>
      <c r="AQ606" s="2">
        <v>0</v>
      </c>
      <c r="AR606" s="2">
        <v>0</v>
      </c>
      <c r="AS606" s="2">
        <v>0</v>
      </c>
      <c r="AT606" s="2">
        <v>0</v>
      </c>
      <c r="AU606" s="2">
        <v>0</v>
      </c>
      <c r="AV606" s="2">
        <v>4142914</v>
      </c>
      <c r="AW606" s="2">
        <v>0</v>
      </c>
      <c r="AX606" s="2">
        <v>0</v>
      </c>
      <c r="AY606" s="2">
        <v>87324</v>
      </c>
      <c r="AZ606" s="2">
        <v>94502</v>
      </c>
      <c r="BA606" s="2">
        <v>0</v>
      </c>
      <c r="BB606" s="2">
        <v>0</v>
      </c>
      <c r="BC606" s="2">
        <v>0</v>
      </c>
      <c r="BD606" s="2">
        <v>2813</v>
      </c>
      <c r="BE606" s="2">
        <v>3044</v>
      </c>
      <c r="BF606" s="2">
        <v>12.4</v>
      </c>
      <c r="BG606" s="2">
        <v>37746</v>
      </c>
      <c r="BH606" s="2">
        <v>132248</v>
      </c>
      <c r="BI606" s="2">
        <v>4275162</v>
      </c>
      <c r="BJ606" s="2">
        <v>0</v>
      </c>
      <c r="BK606" s="2">
        <v>4275162</v>
      </c>
      <c r="BL606" s="2">
        <v>806488</v>
      </c>
      <c r="BM606" s="2">
        <v>3468674</v>
      </c>
      <c r="BN606" s="2">
        <v>1205434</v>
      </c>
      <c r="BO606" s="2">
        <v>2263240</v>
      </c>
      <c r="BP606" s="2">
        <v>5081.45</v>
      </c>
      <c r="BQ606" s="2">
        <v>363.78</v>
      </c>
      <c r="BR606" s="2">
        <v>1848530</v>
      </c>
      <c r="BS606" s="2">
        <v>0</v>
      </c>
      <c r="BT606" s="2">
        <v>0</v>
      </c>
      <c r="BU606" s="2">
        <v>806488</v>
      </c>
      <c r="BV606" s="2">
        <v>1205434</v>
      </c>
      <c r="BW606" s="2">
        <v>0</v>
      </c>
      <c r="BX606" s="2">
        <v>513695</v>
      </c>
      <c r="BY606" s="2">
        <v>513695</v>
      </c>
      <c r="BZ606" s="2">
        <v>0</v>
      </c>
      <c r="CA606" s="2">
        <v>2263240</v>
      </c>
      <c r="CB606" s="2" t="b">
        <v>0</v>
      </c>
      <c r="CC606" s="2">
        <v>0</v>
      </c>
      <c r="CD606" s="2">
        <v>11865.85</v>
      </c>
      <c r="CE606" s="2">
        <v>10910.16</v>
      </c>
      <c r="CF606" s="2">
        <v>11233.06</v>
      </c>
      <c r="CG606" s="2">
        <v>13356.8</v>
      </c>
      <c r="CH606" s="4">
        <v>45327.530277777776</v>
      </c>
      <c r="CI606" s="4">
        <v>73415</v>
      </c>
    </row>
    <row r="607" spans="1:87" x14ac:dyDescent="0.35">
      <c r="A607" s="5">
        <v>683</v>
      </c>
      <c r="B607" s="3" t="s">
        <v>1222</v>
      </c>
      <c r="C607" s="3" t="s">
        <v>1240</v>
      </c>
      <c r="D607" s="2" t="s">
        <v>1241</v>
      </c>
      <c r="E607" s="2">
        <v>9166</v>
      </c>
      <c r="F607" s="2">
        <v>9304</v>
      </c>
      <c r="G607" s="2">
        <v>9580</v>
      </c>
      <c r="H607" s="2">
        <v>11102</v>
      </c>
      <c r="I607" s="2">
        <v>1.0822000000000001</v>
      </c>
      <c r="J607" s="2">
        <v>9919</v>
      </c>
      <c r="K607" s="2">
        <v>10069</v>
      </c>
      <c r="L607" s="2">
        <v>10367</v>
      </c>
      <c r="M607" s="2">
        <v>12015</v>
      </c>
      <c r="N607" s="2">
        <v>1.1040000000000001</v>
      </c>
      <c r="O607" s="2">
        <v>1.026</v>
      </c>
      <c r="P607" s="2">
        <v>10951</v>
      </c>
      <c r="Q607" s="2">
        <v>12327</v>
      </c>
      <c r="R607" s="2">
        <v>1000.31</v>
      </c>
      <c r="S607" s="2">
        <v>733.52</v>
      </c>
      <c r="T607" s="2">
        <v>479.32</v>
      </c>
      <c r="U607" s="2">
        <v>1043.7</v>
      </c>
      <c r="V607" s="2">
        <v>3256.85</v>
      </c>
      <c r="W607" s="2">
        <v>1000.31</v>
      </c>
      <c r="X607" s="2">
        <v>733.52</v>
      </c>
      <c r="Y607" s="2">
        <v>479.32</v>
      </c>
      <c r="Z607" s="2">
        <v>1043.7</v>
      </c>
      <c r="AA607" s="2">
        <v>3256.85</v>
      </c>
      <c r="AB607" s="2">
        <v>10954395</v>
      </c>
      <c r="AC607" s="2">
        <v>7385813</v>
      </c>
      <c r="AD607" s="2">
        <v>4969110</v>
      </c>
      <c r="AE607" s="2">
        <v>12865690</v>
      </c>
      <c r="AF607" s="2">
        <v>36175008</v>
      </c>
      <c r="AG607" s="2">
        <v>0.32940000000000003</v>
      </c>
      <c r="AH607" s="2">
        <v>0.2</v>
      </c>
      <c r="AI607" s="2">
        <v>721676</v>
      </c>
      <c r="AJ607" s="2">
        <v>486577</v>
      </c>
      <c r="AK607" s="2">
        <v>327365</v>
      </c>
      <c r="AL607" s="2">
        <v>847592</v>
      </c>
      <c r="AM607" s="2">
        <v>2383210</v>
      </c>
      <c r="AN607" s="2">
        <v>0.32940000000000003</v>
      </c>
      <c r="AO607" s="2">
        <v>0</v>
      </c>
      <c r="AP607" s="2">
        <v>0.65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38558218</v>
      </c>
      <c r="AW607" s="2">
        <v>0</v>
      </c>
      <c r="AX607" s="2">
        <v>0</v>
      </c>
      <c r="AY607" s="2">
        <v>184007</v>
      </c>
      <c r="AZ607" s="2">
        <v>199132</v>
      </c>
      <c r="BA607" s="2">
        <v>0</v>
      </c>
      <c r="BB607" s="2">
        <v>0</v>
      </c>
      <c r="BC607" s="2">
        <v>0</v>
      </c>
      <c r="BD607" s="2">
        <v>2813</v>
      </c>
      <c r="BE607" s="2">
        <v>3044</v>
      </c>
      <c r="BF607" s="2">
        <v>74.61</v>
      </c>
      <c r="BG607" s="2">
        <v>227113</v>
      </c>
      <c r="BH607" s="2">
        <v>426245</v>
      </c>
      <c r="BI607" s="2">
        <v>38984463</v>
      </c>
      <c r="BJ607" s="2">
        <v>0</v>
      </c>
      <c r="BK607" s="2">
        <v>38984463</v>
      </c>
      <c r="BL607" s="2">
        <v>7399671</v>
      </c>
      <c r="BM607" s="2">
        <v>31584792</v>
      </c>
      <c r="BN607" s="2">
        <v>11202073</v>
      </c>
      <c r="BO607" s="2">
        <v>20382719</v>
      </c>
      <c r="BP607" s="2">
        <v>5274.54</v>
      </c>
      <c r="BQ607" s="2">
        <v>3256.85</v>
      </c>
      <c r="BR607" s="2">
        <v>17178386</v>
      </c>
      <c r="BS607" s="2">
        <v>0</v>
      </c>
      <c r="BT607" s="2">
        <v>0</v>
      </c>
      <c r="BU607" s="2">
        <v>7399671</v>
      </c>
      <c r="BV607" s="2">
        <v>11202073</v>
      </c>
      <c r="BW607" s="2">
        <v>0</v>
      </c>
      <c r="BX607" s="2">
        <v>2098189</v>
      </c>
      <c r="BY607" s="2">
        <v>2098189</v>
      </c>
      <c r="BZ607" s="2">
        <v>0</v>
      </c>
      <c r="CA607" s="2">
        <v>20382719</v>
      </c>
      <c r="CB607" s="2" t="b">
        <v>0</v>
      </c>
      <c r="CC607" s="2">
        <v>0</v>
      </c>
      <c r="CD607" s="2">
        <v>11672.45</v>
      </c>
      <c r="CE607" s="2">
        <v>10732.35</v>
      </c>
      <c r="CF607" s="2">
        <v>11049.98</v>
      </c>
      <c r="CG607" s="2">
        <v>13139.1</v>
      </c>
      <c r="CH607" s="4">
        <v>45327.530358796299</v>
      </c>
      <c r="CI607" s="4">
        <v>73415</v>
      </c>
    </row>
    <row r="608" spans="1:87" x14ac:dyDescent="0.35">
      <c r="A608" s="5">
        <v>684</v>
      </c>
      <c r="B608" s="3" t="s">
        <v>1222</v>
      </c>
      <c r="C608" s="3" t="s">
        <v>1242</v>
      </c>
      <c r="D608" s="2" t="s">
        <v>1243</v>
      </c>
      <c r="E608" s="2">
        <v>9166</v>
      </c>
      <c r="F608" s="2">
        <v>9304</v>
      </c>
      <c r="G608" s="2">
        <v>9580</v>
      </c>
      <c r="H608" s="2">
        <v>11102</v>
      </c>
      <c r="I608" s="2">
        <v>1.0822000000000001</v>
      </c>
      <c r="J608" s="2">
        <v>9919</v>
      </c>
      <c r="K608" s="2">
        <v>10069</v>
      </c>
      <c r="L608" s="2">
        <v>10367</v>
      </c>
      <c r="M608" s="2">
        <v>12015</v>
      </c>
      <c r="N608" s="2">
        <v>1.1040000000000001</v>
      </c>
      <c r="O608" s="2">
        <v>1.026</v>
      </c>
      <c r="P608" s="2">
        <v>10951</v>
      </c>
      <c r="Q608" s="2">
        <v>12327</v>
      </c>
      <c r="R608" s="2">
        <v>9976.6</v>
      </c>
      <c r="S608" s="2">
        <v>7617.55</v>
      </c>
      <c r="T608" s="2">
        <v>5023.51</v>
      </c>
      <c r="U608" s="2">
        <v>8871.44</v>
      </c>
      <c r="V608" s="2">
        <v>31489.1</v>
      </c>
      <c r="W608" s="2">
        <v>9976.6</v>
      </c>
      <c r="X608" s="2">
        <v>7617.55</v>
      </c>
      <c r="Y608" s="2">
        <v>5023.51</v>
      </c>
      <c r="Z608" s="2">
        <v>8871.44</v>
      </c>
      <c r="AA608" s="2">
        <v>31489.1</v>
      </c>
      <c r="AB608" s="2">
        <v>109253747</v>
      </c>
      <c r="AC608" s="2">
        <v>76701111</v>
      </c>
      <c r="AD608" s="2">
        <v>52078728</v>
      </c>
      <c r="AE608" s="2">
        <v>109358241</v>
      </c>
      <c r="AF608" s="2">
        <v>347391827</v>
      </c>
      <c r="AG608" s="2">
        <v>0.82089999999999996</v>
      </c>
      <c r="AH608" s="2">
        <v>0.2</v>
      </c>
      <c r="AI608" s="2">
        <v>17937280</v>
      </c>
      <c r="AJ608" s="2">
        <v>12592788</v>
      </c>
      <c r="AK608" s="2">
        <v>8550286</v>
      </c>
      <c r="AL608" s="2">
        <v>17954436</v>
      </c>
      <c r="AM608" s="2">
        <v>57034790</v>
      </c>
      <c r="AN608" s="2">
        <v>0.82089999999999996</v>
      </c>
      <c r="AO608" s="2">
        <v>0.27089999999999997</v>
      </c>
      <c r="AP608" s="2">
        <v>0.65</v>
      </c>
      <c r="AQ608" s="2">
        <v>19237946</v>
      </c>
      <c r="AR608" s="2">
        <v>13505915</v>
      </c>
      <c r="AS608" s="2">
        <v>9170283</v>
      </c>
      <c r="AT608" s="2">
        <v>19256346</v>
      </c>
      <c r="AU608" s="2">
        <v>61170490</v>
      </c>
      <c r="AV608" s="2">
        <v>465597107</v>
      </c>
      <c r="AW608" s="2">
        <v>0</v>
      </c>
      <c r="AX608" s="2">
        <v>5678159</v>
      </c>
      <c r="AY608" s="2">
        <v>4457353</v>
      </c>
      <c r="AZ608" s="2">
        <v>4823747</v>
      </c>
      <c r="BA608" s="2">
        <v>0</v>
      </c>
      <c r="BB608" s="2">
        <v>0</v>
      </c>
      <c r="BC608" s="2">
        <v>0</v>
      </c>
      <c r="BD608" s="2">
        <v>2813</v>
      </c>
      <c r="BE608" s="2">
        <v>3044</v>
      </c>
      <c r="BF608" s="2">
        <v>494.44</v>
      </c>
      <c r="BG608" s="2">
        <v>1505075</v>
      </c>
      <c r="BH608" s="2">
        <v>12006981</v>
      </c>
      <c r="BI608" s="2">
        <v>477604088</v>
      </c>
      <c r="BJ608" s="2">
        <v>0</v>
      </c>
      <c r="BK608" s="2">
        <v>477604088</v>
      </c>
      <c r="BL608" s="2">
        <v>69851162</v>
      </c>
      <c r="BM608" s="2">
        <v>407752926</v>
      </c>
      <c r="BN608" s="2">
        <v>109354306</v>
      </c>
      <c r="BO608" s="2">
        <v>298398620</v>
      </c>
      <c r="BP608" s="2">
        <v>5325.47</v>
      </c>
      <c r="BQ608" s="2">
        <v>31489.1</v>
      </c>
      <c r="BR608" s="2">
        <v>167694257</v>
      </c>
      <c r="BS608" s="2">
        <v>0</v>
      </c>
      <c r="BT608" s="2">
        <v>0</v>
      </c>
      <c r="BU608" s="2">
        <v>69851162</v>
      </c>
      <c r="BV608" s="2">
        <v>109354306</v>
      </c>
      <c r="BW608" s="2">
        <v>0</v>
      </c>
      <c r="BX608" s="2">
        <v>49140143</v>
      </c>
      <c r="BY608" s="2">
        <v>49140143</v>
      </c>
      <c r="BZ608" s="2">
        <v>0</v>
      </c>
      <c r="CA608" s="2">
        <v>298398620</v>
      </c>
      <c r="CB608" s="2" t="b">
        <v>0</v>
      </c>
      <c r="CC608" s="2">
        <v>0</v>
      </c>
      <c r="CD608" s="2">
        <v>14677.24</v>
      </c>
      <c r="CE608" s="2">
        <v>13495.13</v>
      </c>
      <c r="CF608" s="2">
        <v>13894.53</v>
      </c>
      <c r="CG608" s="2">
        <v>16521.45</v>
      </c>
      <c r="CH608" s="4">
        <v>45327.530451388891</v>
      </c>
      <c r="CI608" s="4">
        <v>73415</v>
      </c>
    </row>
    <row r="609" spans="1:87" x14ac:dyDescent="0.35">
      <c r="A609" s="5">
        <v>685</v>
      </c>
      <c r="B609" s="3" t="s">
        <v>1222</v>
      </c>
      <c r="C609" s="3" t="s">
        <v>1244</v>
      </c>
      <c r="D609" s="2" t="s">
        <v>1245</v>
      </c>
      <c r="E609" s="2">
        <v>9166</v>
      </c>
      <c r="F609" s="2">
        <v>9304</v>
      </c>
      <c r="G609" s="2">
        <v>9580</v>
      </c>
      <c r="H609" s="2">
        <v>11102</v>
      </c>
      <c r="I609" s="2">
        <v>1.0822000000000001</v>
      </c>
      <c r="J609" s="2">
        <v>9919</v>
      </c>
      <c r="K609" s="2">
        <v>10069</v>
      </c>
      <c r="L609" s="2">
        <v>10367</v>
      </c>
      <c r="M609" s="2">
        <v>12015</v>
      </c>
      <c r="N609" s="2">
        <v>1.1040000000000001</v>
      </c>
      <c r="O609" s="2">
        <v>1.026</v>
      </c>
      <c r="P609" s="2">
        <v>10951</v>
      </c>
      <c r="Q609" s="2">
        <v>12327</v>
      </c>
      <c r="R609" s="2">
        <v>3325.02</v>
      </c>
      <c r="S609" s="2">
        <v>2723.36</v>
      </c>
      <c r="T609" s="2">
        <v>1901.29</v>
      </c>
      <c r="U609" s="2">
        <v>5470.29</v>
      </c>
      <c r="V609" s="2">
        <v>13419.96</v>
      </c>
      <c r="W609" s="2">
        <v>3325.02</v>
      </c>
      <c r="X609" s="2">
        <v>2723.36</v>
      </c>
      <c r="Y609" s="2">
        <v>1901.29</v>
      </c>
      <c r="Z609" s="2">
        <v>5470.29</v>
      </c>
      <c r="AA609" s="2">
        <v>13419.96</v>
      </c>
      <c r="AB609" s="2">
        <v>36412294</v>
      </c>
      <c r="AC609" s="2">
        <v>27421512</v>
      </c>
      <c r="AD609" s="2">
        <v>19710673</v>
      </c>
      <c r="AE609" s="2">
        <v>67432265</v>
      </c>
      <c r="AF609" s="2">
        <v>150976744</v>
      </c>
      <c r="AG609" s="2">
        <v>0.64629999999999999</v>
      </c>
      <c r="AH609" s="2">
        <v>0.2</v>
      </c>
      <c r="AI609" s="2">
        <v>4706653</v>
      </c>
      <c r="AJ609" s="2">
        <v>3544505</v>
      </c>
      <c r="AK609" s="2">
        <v>2547802</v>
      </c>
      <c r="AL609" s="2">
        <v>8716295</v>
      </c>
      <c r="AM609" s="2">
        <v>19515255</v>
      </c>
      <c r="AN609" s="2">
        <v>0.64629999999999999</v>
      </c>
      <c r="AO609" s="2">
        <v>9.6299999999999997E-2</v>
      </c>
      <c r="AP609" s="2">
        <v>0.65</v>
      </c>
      <c r="AQ609" s="2">
        <v>2279228</v>
      </c>
      <c r="AR609" s="2">
        <v>1716450</v>
      </c>
      <c r="AS609" s="2">
        <v>1233790</v>
      </c>
      <c r="AT609" s="2">
        <v>4220923</v>
      </c>
      <c r="AU609" s="2">
        <v>9450391</v>
      </c>
      <c r="AV609" s="2">
        <v>179942390</v>
      </c>
      <c r="AW609" s="2">
        <v>0</v>
      </c>
      <c r="AX609" s="2">
        <v>434919</v>
      </c>
      <c r="AY609" s="2">
        <v>626768</v>
      </c>
      <c r="AZ609" s="2">
        <v>678288</v>
      </c>
      <c r="BA609" s="2">
        <v>0</v>
      </c>
      <c r="BB609" s="2">
        <v>0</v>
      </c>
      <c r="BC609" s="2">
        <v>0</v>
      </c>
      <c r="BD609" s="2">
        <v>2813</v>
      </c>
      <c r="BE609" s="2">
        <v>3044</v>
      </c>
      <c r="BF609" s="2">
        <v>130.25</v>
      </c>
      <c r="BG609" s="2">
        <v>396481</v>
      </c>
      <c r="BH609" s="2">
        <v>1509688</v>
      </c>
      <c r="BI609" s="2">
        <v>181452078</v>
      </c>
      <c r="BJ609" s="2">
        <v>0</v>
      </c>
      <c r="BK609" s="2">
        <v>181452078</v>
      </c>
      <c r="BL609" s="2">
        <v>46445992</v>
      </c>
      <c r="BM609" s="2">
        <v>135006086</v>
      </c>
      <c r="BN609" s="2">
        <v>48532832</v>
      </c>
      <c r="BO609" s="2">
        <v>86473254</v>
      </c>
      <c r="BP609" s="2">
        <v>5545.83</v>
      </c>
      <c r="BQ609" s="2">
        <v>13419.96</v>
      </c>
      <c r="BR609" s="2">
        <v>74424817</v>
      </c>
      <c r="BS609" s="2">
        <v>0</v>
      </c>
      <c r="BT609" s="2">
        <v>0</v>
      </c>
      <c r="BU609" s="2">
        <v>46445992</v>
      </c>
      <c r="BV609" s="2">
        <v>48532832</v>
      </c>
      <c r="BW609" s="2">
        <v>0</v>
      </c>
      <c r="BX609" s="2">
        <v>12978053</v>
      </c>
      <c r="BY609" s="2">
        <v>12978053</v>
      </c>
      <c r="BZ609" s="2">
        <v>0</v>
      </c>
      <c r="CA609" s="2">
        <v>86473254</v>
      </c>
      <c r="CB609" s="2" t="b">
        <v>0</v>
      </c>
      <c r="CC609" s="2">
        <v>0</v>
      </c>
      <c r="CD609" s="2">
        <v>13052</v>
      </c>
      <c r="CE609" s="2">
        <v>12000.79</v>
      </c>
      <c r="CF609" s="2">
        <v>12355.96</v>
      </c>
      <c r="CG609" s="2">
        <v>14692</v>
      </c>
      <c r="CH609" s="4">
        <v>45327.530474537038</v>
      </c>
      <c r="CI609" s="4">
        <v>73415</v>
      </c>
    </row>
    <row r="610" spans="1:87" x14ac:dyDescent="0.35">
      <c r="A610" s="5">
        <v>12597</v>
      </c>
      <c r="B610" s="3" t="s">
        <v>1222</v>
      </c>
      <c r="C610" s="3" t="s">
        <v>1246</v>
      </c>
      <c r="D610" s="2" t="s">
        <v>1247</v>
      </c>
      <c r="E610" s="2">
        <v>9166</v>
      </c>
      <c r="F610" s="2">
        <v>9304</v>
      </c>
      <c r="G610" s="2">
        <v>9580</v>
      </c>
      <c r="H610" s="2">
        <v>11102</v>
      </c>
      <c r="I610" s="2">
        <v>1.0822000000000001</v>
      </c>
      <c r="J610" s="2">
        <v>9919</v>
      </c>
      <c r="K610" s="2">
        <v>10069</v>
      </c>
      <c r="L610" s="2">
        <v>10367</v>
      </c>
      <c r="M610" s="2">
        <v>12015</v>
      </c>
      <c r="N610" s="2">
        <v>1.1040000000000001</v>
      </c>
      <c r="O610" s="2">
        <v>1.026</v>
      </c>
      <c r="P610" s="2">
        <v>10951</v>
      </c>
      <c r="Q610" s="2">
        <v>12327</v>
      </c>
      <c r="R610" s="2">
        <v>2259.1</v>
      </c>
      <c r="S610" s="2">
        <v>1811.33</v>
      </c>
      <c r="T610" s="2">
        <v>1249.76</v>
      </c>
      <c r="U610" s="2">
        <v>2208.4299999999998</v>
      </c>
      <c r="V610" s="2">
        <v>7528.62</v>
      </c>
      <c r="W610" s="2">
        <v>2259.1</v>
      </c>
      <c r="X610" s="2">
        <v>1811.33</v>
      </c>
      <c r="Y610" s="2">
        <v>1249.76</v>
      </c>
      <c r="Z610" s="2">
        <v>2208.4299999999998</v>
      </c>
      <c r="AA610" s="2">
        <v>7528.62</v>
      </c>
      <c r="AB610" s="2">
        <v>24739404</v>
      </c>
      <c r="AC610" s="2">
        <v>18238282</v>
      </c>
      <c r="AD610" s="2">
        <v>12956262</v>
      </c>
      <c r="AE610" s="2">
        <v>27223317</v>
      </c>
      <c r="AF610" s="2">
        <v>83157265</v>
      </c>
      <c r="AG610" s="2">
        <v>0.21079999999999999</v>
      </c>
      <c r="AH610" s="2">
        <v>0.2</v>
      </c>
      <c r="AI610" s="2">
        <v>1043013</v>
      </c>
      <c r="AJ610" s="2">
        <v>768926</v>
      </c>
      <c r="AK610" s="2">
        <v>546236</v>
      </c>
      <c r="AL610" s="2">
        <v>1147735</v>
      </c>
      <c r="AM610" s="2">
        <v>3505910</v>
      </c>
      <c r="AN610" s="2">
        <v>0.21079999999999999</v>
      </c>
      <c r="AO610" s="2">
        <v>0</v>
      </c>
      <c r="AP610" s="2">
        <v>0.65</v>
      </c>
      <c r="AQ610" s="2">
        <v>0</v>
      </c>
      <c r="AR610" s="2">
        <v>0</v>
      </c>
      <c r="AS610" s="2">
        <v>0</v>
      </c>
      <c r="AT610" s="2">
        <v>0</v>
      </c>
      <c r="AU610" s="2">
        <v>0</v>
      </c>
      <c r="AV610" s="2">
        <v>86663175</v>
      </c>
      <c r="AW610" s="2">
        <v>0</v>
      </c>
      <c r="AX610" s="2">
        <v>1194</v>
      </c>
      <c r="AY610" s="2">
        <v>33407</v>
      </c>
      <c r="AZ610" s="2">
        <v>36153</v>
      </c>
      <c r="BA610" s="2">
        <v>0</v>
      </c>
      <c r="BB610" s="2">
        <v>0</v>
      </c>
      <c r="BC610" s="2">
        <v>0</v>
      </c>
      <c r="BD610" s="2">
        <v>2813</v>
      </c>
      <c r="BE610" s="2">
        <v>3044</v>
      </c>
      <c r="BF610" s="2">
        <v>210.86</v>
      </c>
      <c r="BG610" s="2">
        <v>641858</v>
      </c>
      <c r="BH610" s="2">
        <v>679205</v>
      </c>
      <c r="BI610" s="2">
        <v>87342380</v>
      </c>
      <c r="BJ610" s="2">
        <v>0</v>
      </c>
      <c r="BK610" s="2">
        <v>87342380</v>
      </c>
      <c r="BL610" s="2">
        <v>19455847</v>
      </c>
      <c r="BM610" s="2">
        <v>67886533</v>
      </c>
      <c r="BN610" s="2">
        <v>28912210</v>
      </c>
      <c r="BO610" s="2">
        <v>38974323</v>
      </c>
      <c r="BP610" s="2">
        <v>5255.59</v>
      </c>
      <c r="BQ610" s="2">
        <v>7528.62</v>
      </c>
      <c r="BR610" s="2">
        <v>39567340</v>
      </c>
      <c r="BS610" s="2">
        <v>0</v>
      </c>
      <c r="BT610" s="2">
        <v>0</v>
      </c>
      <c r="BU610" s="2">
        <v>19455847</v>
      </c>
      <c r="BV610" s="2">
        <v>28912210</v>
      </c>
      <c r="BW610" s="2">
        <v>0</v>
      </c>
      <c r="BX610" s="2">
        <v>1257427</v>
      </c>
      <c r="BY610" s="2">
        <v>1257427</v>
      </c>
      <c r="BZ610" s="2">
        <v>0</v>
      </c>
      <c r="CA610" s="2">
        <v>38974323</v>
      </c>
      <c r="CB610" s="2" t="b">
        <v>0</v>
      </c>
      <c r="CC610" s="2">
        <v>0</v>
      </c>
      <c r="CD610" s="2">
        <v>11412.69</v>
      </c>
      <c r="CE610" s="2">
        <v>10493.51</v>
      </c>
      <c r="CF610" s="2">
        <v>10804.07</v>
      </c>
      <c r="CG610" s="2">
        <v>12846.71</v>
      </c>
      <c r="CH610" s="4">
        <v>45327.530162037037</v>
      </c>
      <c r="CI610" s="4">
        <v>73415</v>
      </c>
    </row>
    <row r="611" spans="1:87" x14ac:dyDescent="0.35">
      <c r="A611" s="5">
        <v>671</v>
      </c>
      <c r="B611" s="3" t="s">
        <v>1222</v>
      </c>
      <c r="C611" s="3" t="s">
        <v>1248</v>
      </c>
      <c r="D611" s="2" t="s">
        <v>1249</v>
      </c>
      <c r="E611" s="2">
        <v>9166</v>
      </c>
      <c r="F611" s="2">
        <v>9304</v>
      </c>
      <c r="G611" s="2">
        <v>9580</v>
      </c>
      <c r="H611" s="2">
        <v>11102</v>
      </c>
      <c r="I611" s="2">
        <v>1.0822000000000001</v>
      </c>
      <c r="J611" s="2">
        <v>9919</v>
      </c>
      <c r="K611" s="2">
        <v>10069</v>
      </c>
      <c r="L611" s="2">
        <v>10367</v>
      </c>
      <c r="M611" s="2">
        <v>12015</v>
      </c>
      <c r="N611" s="2">
        <v>1.1040000000000001</v>
      </c>
      <c r="O611" s="2">
        <v>1.026</v>
      </c>
      <c r="P611" s="2">
        <v>10951</v>
      </c>
      <c r="Q611" s="2">
        <v>12327</v>
      </c>
      <c r="R611" s="2">
        <v>109.4</v>
      </c>
      <c r="S611" s="2">
        <v>89.27</v>
      </c>
      <c r="T611" s="2">
        <v>54.42</v>
      </c>
      <c r="U611" s="2">
        <v>1.32</v>
      </c>
      <c r="V611" s="2">
        <v>254.41</v>
      </c>
      <c r="W611" s="2">
        <v>109.4</v>
      </c>
      <c r="X611" s="2">
        <v>89.27</v>
      </c>
      <c r="Y611" s="2">
        <v>54.42</v>
      </c>
      <c r="Z611" s="2">
        <v>1.32</v>
      </c>
      <c r="AA611" s="2">
        <v>254.41</v>
      </c>
      <c r="AB611" s="2">
        <v>1198039</v>
      </c>
      <c r="AC611" s="2">
        <v>898860</v>
      </c>
      <c r="AD611" s="2">
        <v>564172</v>
      </c>
      <c r="AE611" s="2">
        <v>16272</v>
      </c>
      <c r="AF611" s="2">
        <v>2677343</v>
      </c>
      <c r="AG611" s="2">
        <v>0.77029999999999998</v>
      </c>
      <c r="AH611" s="2">
        <v>0.2</v>
      </c>
      <c r="AI611" s="2">
        <v>184570</v>
      </c>
      <c r="AJ611" s="2">
        <v>138478</v>
      </c>
      <c r="AK611" s="2">
        <v>86916</v>
      </c>
      <c r="AL611" s="2">
        <v>2507</v>
      </c>
      <c r="AM611" s="2">
        <v>412471</v>
      </c>
      <c r="AN611" s="2">
        <v>0.77029999999999998</v>
      </c>
      <c r="AO611" s="2">
        <v>0.2203</v>
      </c>
      <c r="AP611" s="2">
        <v>0.65</v>
      </c>
      <c r="AQ611" s="2">
        <v>171553</v>
      </c>
      <c r="AR611" s="2">
        <v>128712</v>
      </c>
      <c r="AS611" s="2">
        <v>80787</v>
      </c>
      <c r="AT611" s="2">
        <v>2330</v>
      </c>
      <c r="AU611" s="2">
        <v>383382</v>
      </c>
      <c r="AV611" s="2">
        <v>3473196</v>
      </c>
      <c r="AW611" s="2">
        <v>0</v>
      </c>
      <c r="AX611" s="2">
        <v>0</v>
      </c>
      <c r="AY611" s="2">
        <v>75511</v>
      </c>
      <c r="AZ611" s="2">
        <v>81718</v>
      </c>
      <c r="BA611" s="2">
        <v>0</v>
      </c>
      <c r="BB611" s="2">
        <v>0</v>
      </c>
      <c r="BC611" s="2">
        <v>0</v>
      </c>
      <c r="BD611" s="2">
        <v>2813</v>
      </c>
      <c r="BE611" s="2">
        <v>3044</v>
      </c>
      <c r="BF611" s="2">
        <v>3.99</v>
      </c>
      <c r="BG611" s="2">
        <v>12146</v>
      </c>
      <c r="BH611" s="2">
        <v>93864</v>
      </c>
      <c r="BI611" s="2">
        <v>3567060</v>
      </c>
      <c r="BJ611" s="2">
        <v>0</v>
      </c>
      <c r="BK611" s="2">
        <v>3567060</v>
      </c>
      <c r="BL611" s="2">
        <v>689025</v>
      </c>
      <c r="BM611" s="2">
        <v>2878035</v>
      </c>
      <c r="BN611" s="2">
        <v>844721</v>
      </c>
      <c r="BO611" s="2">
        <v>2033314</v>
      </c>
      <c r="BP611" s="2">
        <v>5091.6899999999996</v>
      </c>
      <c r="BQ611" s="2">
        <v>254.41</v>
      </c>
      <c r="BR611" s="2">
        <v>1295377</v>
      </c>
      <c r="BS611" s="2">
        <v>0</v>
      </c>
      <c r="BT611" s="2">
        <v>0</v>
      </c>
      <c r="BU611" s="2">
        <v>689025</v>
      </c>
      <c r="BV611" s="2">
        <v>844721</v>
      </c>
      <c r="BW611" s="2">
        <v>0</v>
      </c>
      <c r="BX611" s="2">
        <v>371684</v>
      </c>
      <c r="BY611" s="2">
        <v>371684</v>
      </c>
      <c r="BZ611" s="2">
        <v>0</v>
      </c>
      <c r="CA611" s="2">
        <v>2033314</v>
      </c>
      <c r="CB611" s="2" t="b">
        <v>0</v>
      </c>
      <c r="CC611" s="2">
        <v>0</v>
      </c>
      <c r="CD611" s="2">
        <v>14206.24</v>
      </c>
      <c r="CE611" s="2">
        <v>13062.06</v>
      </c>
      <c r="CF611" s="2">
        <v>13448.64</v>
      </c>
      <c r="CG611" s="2">
        <v>15991.26</v>
      </c>
      <c r="CH611" s="4">
        <v>45327.52988425926</v>
      </c>
      <c r="CI611" s="4">
        <v>73415</v>
      </c>
    </row>
    <row r="612" spans="1:87" x14ac:dyDescent="0.35">
      <c r="A612" s="5">
        <v>686</v>
      </c>
      <c r="B612" s="3" t="s">
        <v>1250</v>
      </c>
      <c r="C612" s="3" t="s">
        <v>1251</v>
      </c>
      <c r="D612" s="2" t="s">
        <v>1252</v>
      </c>
      <c r="E612" s="2">
        <v>9166</v>
      </c>
      <c r="F612" s="2">
        <v>9304</v>
      </c>
      <c r="G612" s="2">
        <v>9580</v>
      </c>
      <c r="H612" s="2">
        <v>11102</v>
      </c>
      <c r="I612" s="2">
        <v>1.0822000000000001</v>
      </c>
      <c r="J612" s="2">
        <v>9919</v>
      </c>
      <c r="K612" s="2">
        <v>10069</v>
      </c>
      <c r="L612" s="2">
        <v>10367</v>
      </c>
      <c r="M612" s="2">
        <v>12015</v>
      </c>
      <c r="N612" s="2">
        <v>1.1040000000000001</v>
      </c>
      <c r="O612" s="2">
        <v>1.026</v>
      </c>
      <c r="P612" s="2">
        <v>10951</v>
      </c>
      <c r="Q612" s="2">
        <v>12327</v>
      </c>
      <c r="R612" s="2">
        <v>1237.01</v>
      </c>
      <c r="S612" s="2">
        <v>925.8</v>
      </c>
      <c r="T612" s="2">
        <v>632.74</v>
      </c>
      <c r="U612" s="2">
        <v>1373.75</v>
      </c>
      <c r="V612" s="2">
        <v>4169.3</v>
      </c>
      <c r="W612" s="2">
        <v>1255.44</v>
      </c>
      <c r="X612" s="2">
        <v>932.02</v>
      </c>
      <c r="Y612" s="2">
        <v>632.74</v>
      </c>
      <c r="Z612" s="2">
        <v>1373.75</v>
      </c>
      <c r="AA612" s="2">
        <v>4193.95</v>
      </c>
      <c r="AB612" s="2">
        <v>13546497</v>
      </c>
      <c r="AC612" s="2">
        <v>9321880</v>
      </c>
      <c r="AD612" s="2">
        <v>6559616</v>
      </c>
      <c r="AE612" s="2">
        <v>16934216</v>
      </c>
      <c r="AF612" s="2">
        <v>46362209</v>
      </c>
      <c r="AG612" s="2">
        <v>0.48520000000000002</v>
      </c>
      <c r="AH612" s="2">
        <v>0.2</v>
      </c>
      <c r="AI612" s="2">
        <v>1334137</v>
      </c>
      <c r="AJ612" s="2">
        <v>910673</v>
      </c>
      <c r="AK612" s="2">
        <v>636545</v>
      </c>
      <c r="AL612" s="2">
        <v>1643296</v>
      </c>
      <c r="AM612" s="2">
        <v>4524651</v>
      </c>
      <c r="AN612" s="2">
        <v>0.48520000000000002</v>
      </c>
      <c r="AO612" s="2">
        <v>0</v>
      </c>
      <c r="AP612" s="2">
        <v>0.65</v>
      </c>
      <c r="AQ612" s="2">
        <v>0</v>
      </c>
      <c r="AR612" s="2">
        <v>0</v>
      </c>
      <c r="AS612" s="2">
        <v>0</v>
      </c>
      <c r="AT612" s="2">
        <v>0</v>
      </c>
      <c r="AU612" s="2">
        <v>0</v>
      </c>
      <c r="AV612" s="2">
        <v>50886860</v>
      </c>
      <c r="AW612" s="2">
        <v>541901</v>
      </c>
      <c r="AX612" s="2">
        <v>291418</v>
      </c>
      <c r="AY612" s="2">
        <v>591815</v>
      </c>
      <c r="AZ612" s="2">
        <v>640462</v>
      </c>
      <c r="BA612" s="2">
        <v>0</v>
      </c>
      <c r="BB612" s="2">
        <v>0</v>
      </c>
      <c r="BC612" s="2">
        <v>0</v>
      </c>
      <c r="BD612" s="2">
        <v>2813</v>
      </c>
      <c r="BE612" s="2">
        <v>3044</v>
      </c>
      <c r="BF612" s="2">
        <v>107.47</v>
      </c>
      <c r="BG612" s="2">
        <v>327139</v>
      </c>
      <c r="BH612" s="2">
        <v>1800920</v>
      </c>
      <c r="BI612" s="2">
        <v>52687780</v>
      </c>
      <c r="BJ612" s="2">
        <v>0</v>
      </c>
      <c r="BK612" s="2">
        <v>52687780</v>
      </c>
      <c r="BL612" s="2">
        <v>37469211</v>
      </c>
      <c r="BM612" s="2">
        <v>15218569</v>
      </c>
      <c r="BN612" s="2">
        <v>838790</v>
      </c>
      <c r="BO612" s="2">
        <v>14379779</v>
      </c>
      <c r="BP612" s="2">
        <v>5287.85</v>
      </c>
      <c r="BQ612" s="2">
        <v>4193.95</v>
      </c>
      <c r="BR612" s="2">
        <v>22176979</v>
      </c>
      <c r="BS612" s="2">
        <v>0</v>
      </c>
      <c r="BT612" s="2">
        <v>0</v>
      </c>
      <c r="BU612" s="2">
        <v>37469211</v>
      </c>
      <c r="BV612" s="2">
        <v>838790</v>
      </c>
      <c r="BW612" s="2">
        <v>0</v>
      </c>
      <c r="BX612" s="2">
        <v>4360220</v>
      </c>
      <c r="BY612" s="2">
        <v>4360220</v>
      </c>
      <c r="BZ612" s="2">
        <v>0</v>
      </c>
      <c r="CA612" s="2">
        <v>14379779</v>
      </c>
      <c r="CB612" s="2" t="b">
        <v>0</v>
      </c>
      <c r="CC612" s="2">
        <v>0</v>
      </c>
      <c r="CD612" s="2">
        <v>12013.69</v>
      </c>
      <c r="CE612" s="2">
        <v>11046.1</v>
      </c>
      <c r="CF612" s="2">
        <v>11373.01</v>
      </c>
      <c r="CG612" s="2">
        <v>13523.21</v>
      </c>
      <c r="CH612" s="4">
        <v>45327.529872685183</v>
      </c>
      <c r="CI612" s="4">
        <v>73415</v>
      </c>
    </row>
    <row r="613" spans="1:87" x14ac:dyDescent="0.35">
      <c r="A613" s="5">
        <v>687</v>
      </c>
      <c r="B613" s="3" t="s">
        <v>1250</v>
      </c>
      <c r="C613" s="3" t="s">
        <v>1253</v>
      </c>
      <c r="D613" s="2" t="s">
        <v>1254</v>
      </c>
      <c r="E613" s="2">
        <v>9166</v>
      </c>
      <c r="F613" s="2">
        <v>9304</v>
      </c>
      <c r="G613" s="2">
        <v>9580</v>
      </c>
      <c r="H613" s="2">
        <v>11102</v>
      </c>
      <c r="I613" s="2">
        <v>1.0822000000000001</v>
      </c>
      <c r="J613" s="2">
        <v>9919</v>
      </c>
      <c r="K613" s="2">
        <v>10069</v>
      </c>
      <c r="L613" s="2">
        <v>10367</v>
      </c>
      <c r="M613" s="2">
        <v>12015</v>
      </c>
      <c r="N613" s="2">
        <v>1.1040000000000001</v>
      </c>
      <c r="O613" s="2">
        <v>1.026</v>
      </c>
      <c r="P613" s="2">
        <v>10951</v>
      </c>
      <c r="Q613" s="2">
        <v>12327</v>
      </c>
      <c r="R613" s="2">
        <v>83.86</v>
      </c>
      <c r="S613" s="2">
        <v>54.43</v>
      </c>
      <c r="T613" s="2">
        <v>31.9</v>
      </c>
      <c r="U613" s="2">
        <v>0</v>
      </c>
      <c r="V613" s="2">
        <v>170.19</v>
      </c>
      <c r="W613" s="2">
        <v>83.86</v>
      </c>
      <c r="X613" s="2">
        <v>54.43</v>
      </c>
      <c r="Y613" s="2">
        <v>31.9</v>
      </c>
      <c r="Z613" s="2">
        <v>0</v>
      </c>
      <c r="AA613" s="2">
        <v>170.19</v>
      </c>
      <c r="AB613" s="2">
        <v>918351</v>
      </c>
      <c r="AC613" s="2">
        <v>548056</v>
      </c>
      <c r="AD613" s="2">
        <v>330707</v>
      </c>
      <c r="AE613" s="2">
        <v>0</v>
      </c>
      <c r="AF613" s="2">
        <v>1797114</v>
      </c>
      <c r="AG613" s="2">
        <v>0.35620000000000002</v>
      </c>
      <c r="AH613" s="2">
        <v>0.2</v>
      </c>
      <c r="AI613" s="2">
        <v>65423</v>
      </c>
      <c r="AJ613" s="2">
        <v>39043</v>
      </c>
      <c r="AK613" s="2">
        <v>23560</v>
      </c>
      <c r="AL613" s="2">
        <v>0</v>
      </c>
      <c r="AM613" s="2">
        <v>128026</v>
      </c>
      <c r="AN613" s="2">
        <v>0.35620000000000002</v>
      </c>
      <c r="AO613" s="2">
        <v>0</v>
      </c>
      <c r="AP613" s="2">
        <v>0.65</v>
      </c>
      <c r="AQ613" s="2">
        <v>0</v>
      </c>
      <c r="AR613" s="2">
        <v>0</v>
      </c>
      <c r="AS613" s="2">
        <v>0</v>
      </c>
      <c r="AT613" s="2">
        <v>0</v>
      </c>
      <c r="AU613" s="2">
        <v>0</v>
      </c>
      <c r="AV613" s="2">
        <v>1925140</v>
      </c>
      <c r="AW613" s="2">
        <v>0</v>
      </c>
      <c r="AX613" s="2">
        <v>9304</v>
      </c>
      <c r="AY613" s="2">
        <v>17829</v>
      </c>
      <c r="AZ613" s="2">
        <v>19295</v>
      </c>
      <c r="BA613" s="2">
        <v>0</v>
      </c>
      <c r="BB613" s="2">
        <v>0</v>
      </c>
      <c r="BC613" s="2">
        <v>0</v>
      </c>
      <c r="BD613" s="2">
        <v>2813</v>
      </c>
      <c r="BE613" s="2">
        <v>3044</v>
      </c>
      <c r="BF613" s="2">
        <v>8.17</v>
      </c>
      <c r="BG613" s="2">
        <v>24869</v>
      </c>
      <c r="BH613" s="2">
        <v>53468</v>
      </c>
      <c r="BI613" s="2">
        <v>1978608</v>
      </c>
      <c r="BJ613" s="2">
        <v>0</v>
      </c>
      <c r="BK613" s="2">
        <v>1978608</v>
      </c>
      <c r="BL613" s="2">
        <v>3778981</v>
      </c>
      <c r="BM613" s="2">
        <v>0</v>
      </c>
      <c r="BN613" s="2">
        <v>34038</v>
      </c>
      <c r="BO613" s="2">
        <v>0</v>
      </c>
      <c r="BP613" s="2">
        <v>5093.47</v>
      </c>
      <c r="BQ613" s="2">
        <v>170.19</v>
      </c>
      <c r="BR613" s="2">
        <v>866858</v>
      </c>
      <c r="BS613" s="2">
        <v>0</v>
      </c>
      <c r="BT613" s="2">
        <v>0</v>
      </c>
      <c r="BU613" s="2">
        <v>3778981</v>
      </c>
      <c r="BV613" s="2">
        <v>34038</v>
      </c>
      <c r="BW613" s="2">
        <v>0</v>
      </c>
      <c r="BX613" s="2">
        <v>133560</v>
      </c>
      <c r="BY613" s="2">
        <v>133560</v>
      </c>
      <c r="BZ613" s="2">
        <v>133560</v>
      </c>
      <c r="CA613" s="2">
        <v>133560</v>
      </c>
      <c r="CB613" s="2" t="b">
        <v>1</v>
      </c>
      <c r="CC613" s="2">
        <v>1800373</v>
      </c>
      <c r="CD613" s="2">
        <v>11731.15</v>
      </c>
      <c r="CE613" s="2">
        <v>10786.32</v>
      </c>
      <c r="CF613" s="2">
        <v>11105.55</v>
      </c>
      <c r="CG613" s="2">
        <v>13205.18</v>
      </c>
      <c r="CH613" s="4">
        <v>45327.529942129629</v>
      </c>
      <c r="CI613" s="4">
        <v>73415</v>
      </c>
    </row>
    <row r="614" spans="1:87" x14ac:dyDescent="0.35">
      <c r="A614" s="5">
        <v>688</v>
      </c>
      <c r="B614" s="3" t="s">
        <v>1250</v>
      </c>
      <c r="C614" s="3" t="s">
        <v>1255</v>
      </c>
      <c r="D614" s="2" t="s">
        <v>1256</v>
      </c>
      <c r="E614" s="2">
        <v>9166</v>
      </c>
      <c r="F614" s="2">
        <v>9304</v>
      </c>
      <c r="G614" s="2">
        <v>9580</v>
      </c>
      <c r="H614" s="2">
        <v>11102</v>
      </c>
      <c r="I614" s="2">
        <v>1.0822000000000001</v>
      </c>
      <c r="J614" s="2">
        <v>9919</v>
      </c>
      <c r="K614" s="2">
        <v>10069</v>
      </c>
      <c r="L614" s="2">
        <v>10367</v>
      </c>
      <c r="M614" s="2">
        <v>12015</v>
      </c>
      <c r="N614" s="2">
        <v>1.1040000000000001</v>
      </c>
      <c r="O614" s="2">
        <v>1.026</v>
      </c>
      <c r="P614" s="2">
        <v>10951</v>
      </c>
      <c r="Q614" s="2">
        <v>12327</v>
      </c>
      <c r="R614" s="2">
        <v>2637.28</v>
      </c>
      <c r="S614" s="2">
        <v>2056.35</v>
      </c>
      <c r="T614" s="2">
        <v>1466.2</v>
      </c>
      <c r="U614" s="2">
        <v>3197.9</v>
      </c>
      <c r="V614" s="2">
        <v>9357.73</v>
      </c>
      <c r="W614" s="2">
        <v>2637.28</v>
      </c>
      <c r="X614" s="2">
        <v>2056.35</v>
      </c>
      <c r="Y614" s="2">
        <v>1466.2</v>
      </c>
      <c r="Z614" s="2">
        <v>3197.9</v>
      </c>
      <c r="AA614" s="2">
        <v>9357.73</v>
      </c>
      <c r="AB614" s="2">
        <v>28880853</v>
      </c>
      <c r="AC614" s="2">
        <v>20705388</v>
      </c>
      <c r="AD614" s="2">
        <v>15200095</v>
      </c>
      <c r="AE614" s="2">
        <v>39420513</v>
      </c>
      <c r="AF614" s="2">
        <v>104206849</v>
      </c>
      <c r="AG614" s="2">
        <v>0.60050000000000003</v>
      </c>
      <c r="AH614" s="2">
        <v>0.2</v>
      </c>
      <c r="AI614" s="2">
        <v>3468590</v>
      </c>
      <c r="AJ614" s="2">
        <v>2486717</v>
      </c>
      <c r="AK614" s="2">
        <v>1825531</v>
      </c>
      <c r="AL614" s="2">
        <v>4734404</v>
      </c>
      <c r="AM614" s="2">
        <v>12515242</v>
      </c>
      <c r="AN614" s="2">
        <v>0.60050000000000003</v>
      </c>
      <c r="AO614" s="2">
        <v>5.0500000000000003E-2</v>
      </c>
      <c r="AP614" s="2">
        <v>0.65</v>
      </c>
      <c r="AQ614" s="2">
        <v>948014</v>
      </c>
      <c r="AR614" s="2">
        <v>679654</v>
      </c>
      <c r="AS614" s="2">
        <v>498943</v>
      </c>
      <c r="AT614" s="2">
        <v>1293978</v>
      </c>
      <c r="AU614" s="2">
        <v>3420589</v>
      </c>
      <c r="AV614" s="2">
        <v>120142680</v>
      </c>
      <c r="AW614" s="2">
        <v>0</v>
      </c>
      <c r="AX614" s="2">
        <v>241153</v>
      </c>
      <c r="AY614" s="2">
        <v>1192440</v>
      </c>
      <c r="AZ614" s="2">
        <v>1290459</v>
      </c>
      <c r="BA614" s="2">
        <v>0</v>
      </c>
      <c r="BB614" s="2">
        <v>0</v>
      </c>
      <c r="BC614" s="2">
        <v>0</v>
      </c>
      <c r="BD614" s="2">
        <v>2813</v>
      </c>
      <c r="BE614" s="2">
        <v>3044</v>
      </c>
      <c r="BF614" s="2">
        <v>234.36</v>
      </c>
      <c r="BG614" s="2">
        <v>713392</v>
      </c>
      <c r="BH614" s="2">
        <v>2245004</v>
      </c>
      <c r="BI614" s="2">
        <v>122387684</v>
      </c>
      <c r="BJ614" s="2">
        <v>0</v>
      </c>
      <c r="BK614" s="2">
        <v>122387684</v>
      </c>
      <c r="BL614" s="2">
        <v>86155389</v>
      </c>
      <c r="BM614" s="2">
        <v>36232295</v>
      </c>
      <c r="BN614" s="2">
        <v>1871546</v>
      </c>
      <c r="BO614" s="2">
        <v>34360749</v>
      </c>
      <c r="BP614" s="2">
        <v>5284.75</v>
      </c>
      <c r="BQ614" s="2">
        <v>9357.73</v>
      </c>
      <c r="BR614" s="2">
        <v>49453264</v>
      </c>
      <c r="BS614" s="2">
        <v>0</v>
      </c>
      <c r="BT614" s="2">
        <v>0</v>
      </c>
      <c r="BU614" s="2">
        <v>86155389</v>
      </c>
      <c r="BV614" s="2">
        <v>1871546</v>
      </c>
      <c r="BW614" s="2">
        <v>0</v>
      </c>
      <c r="BX614" s="2">
        <v>9144181</v>
      </c>
      <c r="BY614" s="2">
        <v>9144181</v>
      </c>
      <c r="BZ614" s="2">
        <v>0</v>
      </c>
      <c r="CA614" s="2">
        <v>34360749</v>
      </c>
      <c r="CB614" s="2" t="b">
        <v>0</v>
      </c>
      <c r="CC614" s="2">
        <v>0</v>
      </c>
      <c r="CD614" s="2">
        <v>12625.68</v>
      </c>
      <c r="CE614" s="2">
        <v>11608.8</v>
      </c>
      <c r="CF614" s="2">
        <v>11952.37</v>
      </c>
      <c r="CG614" s="2">
        <v>14212.11</v>
      </c>
      <c r="CH614" s="4">
        <v>45327.53019675926</v>
      </c>
      <c r="CI614" s="4">
        <v>73415</v>
      </c>
    </row>
    <row r="615" spans="1:87" x14ac:dyDescent="0.35">
      <c r="A615" s="5">
        <v>689</v>
      </c>
      <c r="B615" s="3" t="s">
        <v>1250</v>
      </c>
      <c r="C615" s="3" t="s">
        <v>1257</v>
      </c>
      <c r="D615" s="2" t="s">
        <v>1258</v>
      </c>
      <c r="E615" s="2">
        <v>9166</v>
      </c>
      <c r="F615" s="2">
        <v>9304</v>
      </c>
      <c r="G615" s="2">
        <v>9580</v>
      </c>
      <c r="H615" s="2">
        <v>11102</v>
      </c>
      <c r="I615" s="2">
        <v>1.0822000000000001</v>
      </c>
      <c r="J615" s="2">
        <v>9919</v>
      </c>
      <c r="K615" s="2">
        <v>10069</v>
      </c>
      <c r="L615" s="2">
        <v>10367</v>
      </c>
      <c r="M615" s="2">
        <v>12015</v>
      </c>
      <c r="N615" s="2">
        <v>1.1040000000000001</v>
      </c>
      <c r="O615" s="2">
        <v>1.026</v>
      </c>
      <c r="P615" s="2">
        <v>10951</v>
      </c>
      <c r="Q615" s="2">
        <v>12327</v>
      </c>
      <c r="R615" s="2">
        <v>34.950000000000003</v>
      </c>
      <c r="S615" s="2">
        <v>17.940000000000001</v>
      </c>
      <c r="T615" s="2">
        <v>0</v>
      </c>
      <c r="U615" s="2">
        <v>0</v>
      </c>
      <c r="V615" s="2">
        <v>52.89</v>
      </c>
      <c r="W615" s="2">
        <v>34.950000000000003</v>
      </c>
      <c r="X615" s="2">
        <v>17.940000000000001</v>
      </c>
      <c r="Y615" s="2">
        <v>0</v>
      </c>
      <c r="Z615" s="2">
        <v>0</v>
      </c>
      <c r="AA615" s="2">
        <v>52.89</v>
      </c>
      <c r="AB615" s="2">
        <v>382737</v>
      </c>
      <c r="AC615" s="2">
        <v>180638</v>
      </c>
      <c r="AD615" s="2">
        <v>0</v>
      </c>
      <c r="AE615" s="2">
        <v>0</v>
      </c>
      <c r="AF615" s="2">
        <v>563375</v>
      </c>
      <c r="AG615" s="2">
        <v>0.35849999999999999</v>
      </c>
      <c r="AH615" s="2">
        <v>0.2</v>
      </c>
      <c r="AI615" s="2">
        <v>27442</v>
      </c>
      <c r="AJ615" s="2">
        <v>12952</v>
      </c>
      <c r="AK615" s="2">
        <v>0</v>
      </c>
      <c r="AL615" s="2">
        <v>0</v>
      </c>
      <c r="AM615" s="2">
        <v>40394</v>
      </c>
      <c r="AN615" s="2">
        <v>0.35849999999999999</v>
      </c>
      <c r="AO615" s="2">
        <v>0</v>
      </c>
      <c r="AP615" s="2">
        <v>0.65</v>
      </c>
      <c r="AQ615" s="2">
        <v>0</v>
      </c>
      <c r="AR615" s="2">
        <v>0</v>
      </c>
      <c r="AS615" s="2">
        <v>0</v>
      </c>
      <c r="AT615" s="2">
        <v>0</v>
      </c>
      <c r="AU615" s="2">
        <v>0</v>
      </c>
      <c r="AV615" s="2">
        <v>603769</v>
      </c>
      <c r="AW615" s="2">
        <v>0</v>
      </c>
      <c r="AX615" s="2">
        <v>4362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2813</v>
      </c>
      <c r="BE615" s="2">
        <v>3044</v>
      </c>
      <c r="BF615" s="2">
        <v>0</v>
      </c>
      <c r="BG615" s="2">
        <v>0</v>
      </c>
      <c r="BH615" s="2">
        <v>4362</v>
      </c>
      <c r="BI615" s="2">
        <v>608131</v>
      </c>
      <c r="BJ615" s="2">
        <v>0</v>
      </c>
      <c r="BK615" s="2">
        <v>608131</v>
      </c>
      <c r="BL615" s="2">
        <v>862279</v>
      </c>
      <c r="BM615" s="2">
        <v>0</v>
      </c>
      <c r="BN615" s="2">
        <v>10578</v>
      </c>
      <c r="BO615" s="2">
        <v>0</v>
      </c>
      <c r="BP615" s="2">
        <v>5182.54</v>
      </c>
      <c r="BQ615" s="2">
        <v>52.89</v>
      </c>
      <c r="BR615" s="2">
        <v>274105</v>
      </c>
      <c r="BS615" s="2">
        <v>0</v>
      </c>
      <c r="BT615" s="2">
        <v>0</v>
      </c>
      <c r="BU615" s="2">
        <v>862279</v>
      </c>
      <c r="BV615" s="2">
        <v>10578</v>
      </c>
      <c r="BW615" s="2">
        <v>0</v>
      </c>
      <c r="BX615" s="2">
        <v>124441</v>
      </c>
      <c r="BY615" s="2">
        <v>124441</v>
      </c>
      <c r="BZ615" s="2">
        <v>124441</v>
      </c>
      <c r="CA615" s="2">
        <v>124441</v>
      </c>
      <c r="CB615" s="2" t="b">
        <v>1</v>
      </c>
      <c r="CC615" s="2">
        <v>254148</v>
      </c>
      <c r="CD615" s="2">
        <v>11736.19</v>
      </c>
      <c r="CE615" s="2">
        <v>10790.95</v>
      </c>
      <c r="CF615" s="2">
        <v>11110.31</v>
      </c>
      <c r="CG615" s="2">
        <v>13210.85</v>
      </c>
      <c r="CH615" s="4">
        <v>45327.530324074076</v>
      </c>
      <c r="CI615" s="4">
        <v>73415</v>
      </c>
    </row>
    <row r="616" spans="1:87" x14ac:dyDescent="0.35">
      <c r="A616" s="5">
        <v>690</v>
      </c>
      <c r="B616" s="3" t="s">
        <v>1250</v>
      </c>
      <c r="C616" s="3" t="s">
        <v>1259</v>
      </c>
      <c r="D616" s="2" t="s">
        <v>1260</v>
      </c>
      <c r="E616" s="2">
        <v>9166</v>
      </c>
      <c r="F616" s="2">
        <v>9304</v>
      </c>
      <c r="G616" s="2">
        <v>9580</v>
      </c>
      <c r="H616" s="2">
        <v>11102</v>
      </c>
      <c r="I616" s="2">
        <v>1.0822000000000001</v>
      </c>
      <c r="J616" s="2">
        <v>9919</v>
      </c>
      <c r="K616" s="2">
        <v>10069</v>
      </c>
      <c r="L616" s="2">
        <v>10367</v>
      </c>
      <c r="M616" s="2">
        <v>12015</v>
      </c>
      <c r="N616" s="2">
        <v>1.1040000000000001</v>
      </c>
      <c r="O616" s="2">
        <v>1.026</v>
      </c>
      <c r="P616" s="2">
        <v>10951</v>
      </c>
      <c r="Q616" s="2">
        <v>12327</v>
      </c>
      <c r="R616" s="2">
        <v>2177.19</v>
      </c>
      <c r="S616" s="2">
        <v>1484.46</v>
      </c>
      <c r="T616" s="2">
        <v>1133.32</v>
      </c>
      <c r="U616" s="2">
        <v>2322.66</v>
      </c>
      <c r="V616" s="2">
        <v>7117.63</v>
      </c>
      <c r="W616" s="2">
        <v>2177.19</v>
      </c>
      <c r="X616" s="2">
        <v>1484.46</v>
      </c>
      <c r="Y616" s="2">
        <v>1133.32</v>
      </c>
      <c r="Z616" s="2">
        <v>2322.66</v>
      </c>
      <c r="AA616" s="2">
        <v>7117.63</v>
      </c>
      <c r="AB616" s="2">
        <v>23842408</v>
      </c>
      <c r="AC616" s="2">
        <v>14947028</v>
      </c>
      <c r="AD616" s="2">
        <v>11749128</v>
      </c>
      <c r="AE616" s="2">
        <v>28631430</v>
      </c>
      <c r="AF616" s="2">
        <v>79169994</v>
      </c>
      <c r="AG616" s="2">
        <v>0.42609999999999998</v>
      </c>
      <c r="AH616" s="2">
        <v>0.2</v>
      </c>
      <c r="AI616" s="2">
        <v>2031850</v>
      </c>
      <c r="AJ616" s="2">
        <v>1273786</v>
      </c>
      <c r="AK616" s="2">
        <v>1001261</v>
      </c>
      <c r="AL616" s="2">
        <v>2439970</v>
      </c>
      <c r="AM616" s="2">
        <v>6746867</v>
      </c>
      <c r="AN616" s="2">
        <v>0.42609999999999998</v>
      </c>
      <c r="AO616" s="2">
        <v>0</v>
      </c>
      <c r="AP616" s="2">
        <v>0.65</v>
      </c>
      <c r="AQ616" s="2">
        <v>0</v>
      </c>
      <c r="AR616" s="2">
        <v>0</v>
      </c>
      <c r="AS616" s="2">
        <v>0</v>
      </c>
      <c r="AT616" s="2">
        <v>0</v>
      </c>
      <c r="AU616" s="2">
        <v>0</v>
      </c>
      <c r="AV616" s="2">
        <v>85916861</v>
      </c>
      <c r="AW616" s="2">
        <v>0</v>
      </c>
      <c r="AX616" s="2">
        <v>0</v>
      </c>
      <c r="AY616" s="2">
        <v>552909</v>
      </c>
      <c r="AZ616" s="2">
        <v>598358</v>
      </c>
      <c r="BA616" s="2">
        <v>0</v>
      </c>
      <c r="BB616" s="2">
        <v>0</v>
      </c>
      <c r="BC616" s="2">
        <v>0</v>
      </c>
      <c r="BD616" s="2">
        <v>2813</v>
      </c>
      <c r="BE616" s="2">
        <v>3044</v>
      </c>
      <c r="BF616" s="2">
        <v>226.38</v>
      </c>
      <c r="BG616" s="2">
        <v>689101</v>
      </c>
      <c r="BH616" s="2">
        <v>1287459</v>
      </c>
      <c r="BI616" s="2">
        <v>87204320</v>
      </c>
      <c r="BJ616" s="2">
        <v>0</v>
      </c>
      <c r="BK616" s="2">
        <v>87204320</v>
      </c>
      <c r="BL616" s="2">
        <v>92064453</v>
      </c>
      <c r="BM616" s="2">
        <v>0</v>
      </c>
      <c r="BN616" s="2">
        <v>1423526</v>
      </c>
      <c r="BO616" s="2">
        <v>0</v>
      </c>
      <c r="BP616" s="2">
        <v>5281.99</v>
      </c>
      <c r="BQ616" s="2">
        <v>7117.63</v>
      </c>
      <c r="BR616" s="2">
        <v>37595250</v>
      </c>
      <c r="BS616" s="2">
        <v>0</v>
      </c>
      <c r="BT616" s="2">
        <v>0</v>
      </c>
      <c r="BU616" s="2">
        <v>92064453</v>
      </c>
      <c r="BV616" s="2">
        <v>1423526</v>
      </c>
      <c r="BW616" s="2">
        <v>0</v>
      </c>
      <c r="BX616" s="2">
        <v>3029242</v>
      </c>
      <c r="BY616" s="2">
        <v>3029242</v>
      </c>
      <c r="BZ616" s="2">
        <v>3029242</v>
      </c>
      <c r="CA616" s="2">
        <v>3029242</v>
      </c>
      <c r="CB616" s="2" t="b">
        <v>1</v>
      </c>
      <c r="CC616" s="2">
        <v>4860133</v>
      </c>
      <c r="CD616" s="2">
        <v>11884.24</v>
      </c>
      <c r="CE616" s="2">
        <v>10927.08</v>
      </c>
      <c r="CF616" s="2">
        <v>11250.48</v>
      </c>
      <c r="CG616" s="2">
        <v>13377.51</v>
      </c>
      <c r="CH616" s="4">
        <v>45327.530393518522</v>
      </c>
      <c r="CI616" s="4">
        <v>73415</v>
      </c>
    </row>
    <row r="617" spans="1:87" x14ac:dyDescent="0.35">
      <c r="A617" s="5">
        <v>691</v>
      </c>
      <c r="B617" s="3" t="s">
        <v>1250</v>
      </c>
      <c r="C617" s="3" t="s">
        <v>1261</v>
      </c>
      <c r="D617" s="2" t="s">
        <v>1262</v>
      </c>
      <c r="E617" s="2">
        <v>9166</v>
      </c>
      <c r="F617" s="2">
        <v>9304</v>
      </c>
      <c r="G617" s="2">
        <v>9580</v>
      </c>
      <c r="H617" s="2">
        <v>11102</v>
      </c>
      <c r="I617" s="2">
        <v>1.0822000000000001</v>
      </c>
      <c r="J617" s="2">
        <v>9919</v>
      </c>
      <c r="K617" s="2">
        <v>10069</v>
      </c>
      <c r="L617" s="2">
        <v>10367</v>
      </c>
      <c r="M617" s="2">
        <v>12015</v>
      </c>
      <c r="N617" s="2">
        <v>1.1040000000000001</v>
      </c>
      <c r="O617" s="2">
        <v>1.026</v>
      </c>
      <c r="P617" s="2">
        <v>10951</v>
      </c>
      <c r="Q617" s="2">
        <v>12327</v>
      </c>
      <c r="R617" s="2">
        <v>295.58</v>
      </c>
      <c r="S617" s="2">
        <v>195.94</v>
      </c>
      <c r="T617" s="2">
        <v>117.4</v>
      </c>
      <c r="U617" s="2">
        <v>0</v>
      </c>
      <c r="V617" s="2">
        <v>608.91999999999996</v>
      </c>
      <c r="W617" s="2">
        <v>295.58</v>
      </c>
      <c r="X617" s="2">
        <v>195.94</v>
      </c>
      <c r="Y617" s="2">
        <v>117.4</v>
      </c>
      <c r="Z617" s="2">
        <v>0</v>
      </c>
      <c r="AA617" s="2">
        <v>608.91999999999996</v>
      </c>
      <c r="AB617" s="2">
        <v>3236897</v>
      </c>
      <c r="AC617" s="2">
        <v>1972920</v>
      </c>
      <c r="AD617" s="2">
        <v>1217086</v>
      </c>
      <c r="AE617" s="2">
        <v>0</v>
      </c>
      <c r="AF617" s="2">
        <v>6426903</v>
      </c>
      <c r="AG617" s="2">
        <v>0.72889999999999999</v>
      </c>
      <c r="AH617" s="2">
        <v>0.2</v>
      </c>
      <c r="AI617" s="2">
        <v>471875</v>
      </c>
      <c r="AJ617" s="2">
        <v>287612</v>
      </c>
      <c r="AK617" s="2">
        <v>177427</v>
      </c>
      <c r="AL617" s="2">
        <v>0</v>
      </c>
      <c r="AM617" s="2">
        <v>936914</v>
      </c>
      <c r="AN617" s="2">
        <v>0.72889999999999999</v>
      </c>
      <c r="AO617" s="2">
        <v>0.1789</v>
      </c>
      <c r="AP617" s="2">
        <v>0.65</v>
      </c>
      <c r="AQ617" s="2">
        <v>376403</v>
      </c>
      <c r="AR617" s="2">
        <v>229421</v>
      </c>
      <c r="AS617" s="2">
        <v>141529</v>
      </c>
      <c r="AT617" s="2">
        <v>0</v>
      </c>
      <c r="AU617" s="2">
        <v>747353</v>
      </c>
      <c r="AV617" s="2">
        <v>8111170</v>
      </c>
      <c r="AW617" s="2">
        <v>0</v>
      </c>
      <c r="AX617" s="2">
        <v>0</v>
      </c>
      <c r="AY617" s="2">
        <v>77621</v>
      </c>
      <c r="AZ617" s="2">
        <v>84001</v>
      </c>
      <c r="BA617" s="2">
        <v>0</v>
      </c>
      <c r="BB617" s="2">
        <v>0</v>
      </c>
      <c r="BC617" s="2">
        <v>0</v>
      </c>
      <c r="BD617" s="2">
        <v>2813</v>
      </c>
      <c r="BE617" s="2">
        <v>3044</v>
      </c>
      <c r="BF617" s="2">
        <v>23.82</v>
      </c>
      <c r="BG617" s="2">
        <v>72508</v>
      </c>
      <c r="BH617" s="2">
        <v>156509</v>
      </c>
      <c r="BI617" s="2">
        <v>8267679</v>
      </c>
      <c r="BJ617" s="2">
        <v>0</v>
      </c>
      <c r="BK617" s="2">
        <v>8267679</v>
      </c>
      <c r="BL617" s="2">
        <v>3960387</v>
      </c>
      <c r="BM617" s="2">
        <v>4307292</v>
      </c>
      <c r="BN617" s="2">
        <v>258965</v>
      </c>
      <c r="BO617" s="2">
        <v>4048327</v>
      </c>
      <c r="BP617" s="2">
        <v>5181.18</v>
      </c>
      <c r="BQ617" s="2">
        <v>608.91999999999996</v>
      </c>
      <c r="BR617" s="2">
        <v>3154924</v>
      </c>
      <c r="BS617" s="2">
        <v>0</v>
      </c>
      <c r="BT617" s="2">
        <v>0</v>
      </c>
      <c r="BU617" s="2">
        <v>3960387</v>
      </c>
      <c r="BV617" s="2">
        <v>258965</v>
      </c>
      <c r="BW617" s="2">
        <v>0</v>
      </c>
      <c r="BX617" s="2">
        <v>744107</v>
      </c>
      <c r="BY617" s="2">
        <v>744107</v>
      </c>
      <c r="BZ617" s="2">
        <v>0</v>
      </c>
      <c r="CA617" s="2">
        <v>4048327</v>
      </c>
      <c r="CB617" s="2" t="b">
        <v>0</v>
      </c>
      <c r="CC617" s="2">
        <v>0</v>
      </c>
      <c r="CD617" s="2">
        <v>13820.87</v>
      </c>
      <c r="CE617" s="2">
        <v>12707.73</v>
      </c>
      <c r="CF617" s="2">
        <v>13083.83</v>
      </c>
      <c r="CG617" s="2">
        <v>15557.48</v>
      </c>
      <c r="CH617" s="4">
        <v>45327.530393518522</v>
      </c>
      <c r="CI617" s="4">
        <v>73415</v>
      </c>
    </row>
    <row r="618" spans="1:87" x14ac:dyDescent="0.35">
      <c r="A618" s="5">
        <v>692</v>
      </c>
      <c r="B618" s="3" t="s">
        <v>1250</v>
      </c>
      <c r="C618" s="3" t="s">
        <v>1263</v>
      </c>
      <c r="D618" s="2" t="s">
        <v>1264</v>
      </c>
      <c r="E618" s="2">
        <v>9166</v>
      </c>
      <c r="F618" s="2">
        <v>9304</v>
      </c>
      <c r="G618" s="2">
        <v>9580</v>
      </c>
      <c r="H618" s="2">
        <v>11102</v>
      </c>
      <c r="I618" s="2">
        <v>1.0822000000000001</v>
      </c>
      <c r="J618" s="2">
        <v>9919</v>
      </c>
      <c r="K618" s="2">
        <v>10069</v>
      </c>
      <c r="L618" s="2">
        <v>10367</v>
      </c>
      <c r="M618" s="2">
        <v>12015</v>
      </c>
      <c r="N618" s="2">
        <v>1.1040000000000001</v>
      </c>
      <c r="O618" s="2">
        <v>1.026</v>
      </c>
      <c r="P618" s="2">
        <v>10951</v>
      </c>
      <c r="Q618" s="2">
        <v>12327</v>
      </c>
      <c r="R618" s="2">
        <v>65.78</v>
      </c>
      <c r="S618" s="2">
        <v>60.51</v>
      </c>
      <c r="T618" s="2">
        <v>43.38</v>
      </c>
      <c r="U618" s="2">
        <v>0</v>
      </c>
      <c r="V618" s="2">
        <v>169.67</v>
      </c>
      <c r="W618" s="2">
        <v>72.319999999999993</v>
      </c>
      <c r="X618" s="2">
        <v>63.3</v>
      </c>
      <c r="Y618" s="2">
        <v>43.38</v>
      </c>
      <c r="Z618" s="2">
        <v>81.99</v>
      </c>
      <c r="AA618" s="2">
        <v>260.99</v>
      </c>
      <c r="AB618" s="2">
        <v>720357</v>
      </c>
      <c r="AC618" s="2">
        <v>609275</v>
      </c>
      <c r="AD618" s="2">
        <v>449720</v>
      </c>
      <c r="AE618" s="2">
        <v>0</v>
      </c>
      <c r="AF618" s="2">
        <v>1779352</v>
      </c>
      <c r="AG618" s="2">
        <v>0.79239999999999999</v>
      </c>
      <c r="AH618" s="2">
        <v>0.2</v>
      </c>
      <c r="AI618" s="2">
        <v>125512</v>
      </c>
      <c r="AJ618" s="2">
        <v>101010</v>
      </c>
      <c r="AK618" s="2">
        <v>71272</v>
      </c>
      <c r="AL618" s="2">
        <v>160174</v>
      </c>
      <c r="AM618" s="2">
        <v>457968</v>
      </c>
      <c r="AN618" s="2">
        <v>0.79239999999999999</v>
      </c>
      <c r="AO618" s="2">
        <v>0.2424</v>
      </c>
      <c r="AP618" s="2">
        <v>0.65</v>
      </c>
      <c r="AQ618" s="2">
        <v>124784</v>
      </c>
      <c r="AR618" s="2">
        <v>100424</v>
      </c>
      <c r="AS618" s="2">
        <v>70858</v>
      </c>
      <c r="AT618" s="2">
        <v>159244</v>
      </c>
      <c r="AU618" s="2">
        <v>455310</v>
      </c>
      <c r="AV618" s="2">
        <v>2692630</v>
      </c>
      <c r="AW618" s="2">
        <v>1668882</v>
      </c>
      <c r="AX618" s="2">
        <v>0</v>
      </c>
      <c r="AY618" s="2">
        <v>160122</v>
      </c>
      <c r="AZ618" s="2">
        <v>173284</v>
      </c>
      <c r="BA618" s="2">
        <v>0</v>
      </c>
      <c r="BB618" s="2">
        <v>0</v>
      </c>
      <c r="BC618" s="2">
        <v>0</v>
      </c>
      <c r="BD618" s="2">
        <v>2813</v>
      </c>
      <c r="BE618" s="2">
        <v>3044</v>
      </c>
      <c r="BF618" s="2">
        <v>62.99</v>
      </c>
      <c r="BG618" s="2">
        <v>191742</v>
      </c>
      <c r="BH618" s="2">
        <v>2033908</v>
      </c>
      <c r="BI618" s="2">
        <v>4726538</v>
      </c>
      <c r="BJ618" s="2">
        <v>0</v>
      </c>
      <c r="BK618" s="2">
        <v>4726538</v>
      </c>
      <c r="BL618" s="2">
        <v>2736044</v>
      </c>
      <c r="BM618" s="2">
        <v>1990494</v>
      </c>
      <c r="BN618" s="2">
        <v>52198</v>
      </c>
      <c r="BO618" s="2">
        <v>1938296</v>
      </c>
      <c r="BP618" s="2">
        <v>4002.96</v>
      </c>
      <c r="BQ618" s="2">
        <v>260.99</v>
      </c>
      <c r="BR618" s="2">
        <v>1044733</v>
      </c>
      <c r="BS618" s="2">
        <v>821461</v>
      </c>
      <c r="BT618" s="2">
        <v>0</v>
      </c>
      <c r="BU618" s="2">
        <v>2736044</v>
      </c>
      <c r="BV618" s="2">
        <v>52198</v>
      </c>
      <c r="BW618" s="2">
        <v>0</v>
      </c>
      <c r="BX618" s="2">
        <v>556727</v>
      </c>
      <c r="BY618" s="2">
        <v>556727</v>
      </c>
      <c r="BZ618" s="2">
        <v>0</v>
      </c>
      <c r="CA618" s="2">
        <v>1938296</v>
      </c>
      <c r="CB618" s="2" t="b">
        <v>0</v>
      </c>
      <c r="CC618" s="2">
        <v>0</v>
      </c>
      <c r="CD618" s="2">
        <v>14411.95</v>
      </c>
      <c r="CE618" s="2">
        <v>13251.21</v>
      </c>
      <c r="CF618" s="2">
        <v>13643.39</v>
      </c>
      <c r="CG618" s="2">
        <v>16222.83</v>
      </c>
      <c r="CH618" s="4">
        <v>45327.530428240738</v>
      </c>
      <c r="CI618" s="4">
        <v>73415</v>
      </c>
    </row>
    <row r="619" spans="1:87" x14ac:dyDescent="0.35">
      <c r="A619" s="5">
        <v>693</v>
      </c>
      <c r="B619" s="3" t="s">
        <v>1250</v>
      </c>
      <c r="C619" s="3" t="s">
        <v>1265</v>
      </c>
      <c r="D619" s="2" t="s">
        <v>1266</v>
      </c>
      <c r="E619" s="2">
        <v>9166</v>
      </c>
      <c r="F619" s="2">
        <v>9304</v>
      </c>
      <c r="G619" s="2">
        <v>9580</v>
      </c>
      <c r="H619" s="2">
        <v>11102</v>
      </c>
      <c r="I619" s="2">
        <v>1.0822000000000001</v>
      </c>
      <c r="J619" s="2">
        <v>9919</v>
      </c>
      <c r="K619" s="2">
        <v>10069</v>
      </c>
      <c r="L619" s="2">
        <v>10367</v>
      </c>
      <c r="M619" s="2">
        <v>12015</v>
      </c>
      <c r="N619" s="2">
        <v>1.1040000000000001</v>
      </c>
      <c r="O619" s="2">
        <v>1.026</v>
      </c>
      <c r="P619" s="2">
        <v>10951</v>
      </c>
      <c r="Q619" s="2">
        <v>12327</v>
      </c>
      <c r="R619" s="2">
        <v>585.24</v>
      </c>
      <c r="S619" s="2">
        <v>454.03</v>
      </c>
      <c r="T619" s="2">
        <v>350.36</v>
      </c>
      <c r="U619" s="2">
        <v>816.37</v>
      </c>
      <c r="V619" s="2">
        <v>2206</v>
      </c>
      <c r="W619" s="2">
        <v>585.24</v>
      </c>
      <c r="X619" s="2">
        <v>454.03</v>
      </c>
      <c r="Y619" s="2">
        <v>350.36</v>
      </c>
      <c r="Z619" s="2">
        <v>816.37</v>
      </c>
      <c r="AA619" s="2">
        <v>2206</v>
      </c>
      <c r="AB619" s="2">
        <v>6408963</v>
      </c>
      <c r="AC619" s="2">
        <v>4571628</v>
      </c>
      <c r="AD619" s="2">
        <v>3632182</v>
      </c>
      <c r="AE619" s="2">
        <v>10063393</v>
      </c>
      <c r="AF619" s="2">
        <v>24676166</v>
      </c>
      <c r="AG619" s="2">
        <v>0.2364</v>
      </c>
      <c r="AH619" s="2">
        <v>0.2</v>
      </c>
      <c r="AI619" s="2">
        <v>303016</v>
      </c>
      <c r="AJ619" s="2">
        <v>216147</v>
      </c>
      <c r="AK619" s="2">
        <v>171730</v>
      </c>
      <c r="AL619" s="2">
        <v>475797</v>
      </c>
      <c r="AM619" s="2">
        <v>1166690</v>
      </c>
      <c r="AN619" s="2">
        <v>0.2364</v>
      </c>
      <c r="AO619" s="2">
        <v>0</v>
      </c>
      <c r="AP619" s="2">
        <v>0.65</v>
      </c>
      <c r="AQ619" s="2">
        <v>0</v>
      </c>
      <c r="AR619" s="2">
        <v>0</v>
      </c>
      <c r="AS619" s="2">
        <v>0</v>
      </c>
      <c r="AT619" s="2">
        <v>0</v>
      </c>
      <c r="AU619" s="2">
        <v>0</v>
      </c>
      <c r="AV619" s="2">
        <v>25842856</v>
      </c>
      <c r="AW619" s="2">
        <v>0</v>
      </c>
      <c r="AX619" s="2">
        <v>0</v>
      </c>
      <c r="AY619" s="2">
        <v>190361</v>
      </c>
      <c r="AZ619" s="2">
        <v>206009</v>
      </c>
      <c r="BA619" s="2">
        <v>0</v>
      </c>
      <c r="BB619" s="2">
        <v>0</v>
      </c>
      <c r="BC619" s="2">
        <v>0</v>
      </c>
      <c r="BD619" s="2">
        <v>2813</v>
      </c>
      <c r="BE619" s="2">
        <v>3044</v>
      </c>
      <c r="BF619" s="2">
        <v>40.46</v>
      </c>
      <c r="BG619" s="2">
        <v>123160</v>
      </c>
      <c r="BH619" s="2">
        <v>329169</v>
      </c>
      <c r="BI619" s="2">
        <v>26172025</v>
      </c>
      <c r="BJ619" s="2">
        <v>0</v>
      </c>
      <c r="BK619" s="2">
        <v>26172025</v>
      </c>
      <c r="BL619" s="2">
        <v>15598834</v>
      </c>
      <c r="BM619" s="2">
        <v>10573191</v>
      </c>
      <c r="BN619" s="2">
        <v>441200</v>
      </c>
      <c r="BO619" s="2">
        <v>10131991</v>
      </c>
      <c r="BP619" s="2">
        <v>5311.26</v>
      </c>
      <c r="BQ619" s="2">
        <v>2206</v>
      </c>
      <c r="BR619" s="2">
        <v>11716640</v>
      </c>
      <c r="BS619" s="2">
        <v>0</v>
      </c>
      <c r="BT619" s="2">
        <v>0</v>
      </c>
      <c r="BU619" s="2">
        <v>15598834</v>
      </c>
      <c r="BV619" s="2">
        <v>441200</v>
      </c>
      <c r="BW619" s="2">
        <v>0</v>
      </c>
      <c r="BX619" s="2">
        <v>1962003</v>
      </c>
      <c r="BY619" s="2">
        <v>1962003</v>
      </c>
      <c r="BZ619" s="2">
        <v>0</v>
      </c>
      <c r="CA619" s="2">
        <v>10131991</v>
      </c>
      <c r="CB619" s="2" t="b">
        <v>0</v>
      </c>
      <c r="CC619" s="2">
        <v>0</v>
      </c>
      <c r="CD619" s="2">
        <v>11468.76</v>
      </c>
      <c r="CE619" s="2">
        <v>10545.06</v>
      </c>
      <c r="CF619" s="2">
        <v>10857.15</v>
      </c>
      <c r="CG619" s="2">
        <v>12909.82</v>
      </c>
      <c r="CH619" s="4">
        <v>45327.530474537038</v>
      </c>
      <c r="CI619" s="4">
        <v>73415</v>
      </c>
    </row>
    <row r="620" spans="1:87" x14ac:dyDescent="0.35">
      <c r="A620" s="5">
        <v>694</v>
      </c>
      <c r="B620" s="3" t="s">
        <v>1250</v>
      </c>
      <c r="C620" s="3" t="s">
        <v>1267</v>
      </c>
      <c r="D620" s="2" t="s">
        <v>1268</v>
      </c>
      <c r="E620" s="2">
        <v>9166</v>
      </c>
      <c r="F620" s="2">
        <v>9304</v>
      </c>
      <c r="G620" s="2">
        <v>9580</v>
      </c>
      <c r="H620" s="2">
        <v>11102</v>
      </c>
      <c r="I620" s="2">
        <v>1.0822000000000001</v>
      </c>
      <c r="J620" s="2">
        <v>9919</v>
      </c>
      <c r="K620" s="2">
        <v>10069</v>
      </c>
      <c r="L620" s="2">
        <v>10367</v>
      </c>
      <c r="M620" s="2">
        <v>12015</v>
      </c>
      <c r="N620" s="2">
        <v>1.1040000000000001</v>
      </c>
      <c r="O620" s="2">
        <v>1.026</v>
      </c>
      <c r="P620" s="2">
        <v>10951</v>
      </c>
      <c r="Q620" s="2">
        <v>12327</v>
      </c>
      <c r="R620" s="2">
        <v>1714.62</v>
      </c>
      <c r="S620" s="2">
        <v>1289.31</v>
      </c>
      <c r="T620" s="2">
        <v>914.23</v>
      </c>
      <c r="U620" s="2">
        <v>2219.11</v>
      </c>
      <c r="V620" s="2">
        <v>6137.27</v>
      </c>
      <c r="W620" s="2">
        <v>1714.62</v>
      </c>
      <c r="X620" s="2">
        <v>1289.31</v>
      </c>
      <c r="Y620" s="2">
        <v>914.23</v>
      </c>
      <c r="Z620" s="2">
        <v>2219.11</v>
      </c>
      <c r="AA620" s="2">
        <v>6137.27</v>
      </c>
      <c r="AB620" s="2">
        <v>18776804</v>
      </c>
      <c r="AC620" s="2">
        <v>12982062</v>
      </c>
      <c r="AD620" s="2">
        <v>9477822</v>
      </c>
      <c r="AE620" s="2">
        <v>27354969</v>
      </c>
      <c r="AF620" s="2">
        <v>68591657</v>
      </c>
      <c r="AG620" s="2">
        <v>0.66610000000000003</v>
      </c>
      <c r="AH620" s="2">
        <v>0.2</v>
      </c>
      <c r="AI620" s="2">
        <v>2501446</v>
      </c>
      <c r="AJ620" s="2">
        <v>1729470</v>
      </c>
      <c r="AK620" s="2">
        <v>1262636</v>
      </c>
      <c r="AL620" s="2">
        <v>3644229</v>
      </c>
      <c r="AM620" s="2">
        <v>9137781</v>
      </c>
      <c r="AN620" s="2">
        <v>0.66610000000000003</v>
      </c>
      <c r="AO620" s="2">
        <v>0.11609999999999999</v>
      </c>
      <c r="AP620" s="2">
        <v>0.65</v>
      </c>
      <c r="AQ620" s="2">
        <v>1416991</v>
      </c>
      <c r="AR620" s="2">
        <v>979691</v>
      </c>
      <c r="AS620" s="2">
        <v>715244</v>
      </c>
      <c r="AT620" s="2">
        <v>2064343</v>
      </c>
      <c r="AU620" s="2">
        <v>5176269</v>
      </c>
      <c r="AV620" s="2">
        <v>82905707</v>
      </c>
      <c r="AW620" s="2">
        <v>0</v>
      </c>
      <c r="AX620" s="2">
        <v>234233</v>
      </c>
      <c r="AY620" s="2">
        <v>631173</v>
      </c>
      <c r="AZ620" s="2">
        <v>683055</v>
      </c>
      <c r="BA620" s="2">
        <v>0</v>
      </c>
      <c r="BB620" s="2">
        <v>0</v>
      </c>
      <c r="BC620" s="2">
        <v>0</v>
      </c>
      <c r="BD620" s="2">
        <v>2813</v>
      </c>
      <c r="BE620" s="2">
        <v>3044</v>
      </c>
      <c r="BF620" s="2">
        <v>125.16</v>
      </c>
      <c r="BG620" s="2">
        <v>380987</v>
      </c>
      <c r="BH620" s="2">
        <v>1298275</v>
      </c>
      <c r="BI620" s="2">
        <v>84203982</v>
      </c>
      <c r="BJ620" s="2">
        <v>0</v>
      </c>
      <c r="BK620" s="2">
        <v>84203982</v>
      </c>
      <c r="BL620" s="2">
        <v>52790379</v>
      </c>
      <c r="BM620" s="2">
        <v>31413603</v>
      </c>
      <c r="BN620" s="2">
        <v>1227454</v>
      </c>
      <c r="BO620" s="2">
        <v>30186149</v>
      </c>
      <c r="BP620" s="2">
        <v>5540.5</v>
      </c>
      <c r="BQ620" s="2">
        <v>6137.27</v>
      </c>
      <c r="BR620" s="2">
        <v>34003544</v>
      </c>
      <c r="BS620" s="2">
        <v>0</v>
      </c>
      <c r="BT620" s="2">
        <v>0</v>
      </c>
      <c r="BU620" s="2">
        <v>52790379</v>
      </c>
      <c r="BV620" s="2">
        <v>1227454</v>
      </c>
      <c r="BW620" s="2">
        <v>0</v>
      </c>
      <c r="BX620" s="2">
        <v>6035205</v>
      </c>
      <c r="BY620" s="2">
        <v>6035205</v>
      </c>
      <c r="BZ620" s="2">
        <v>0</v>
      </c>
      <c r="CA620" s="2">
        <v>30186149</v>
      </c>
      <c r="CB620" s="2" t="b">
        <v>0</v>
      </c>
      <c r="CC620" s="2">
        <v>0</v>
      </c>
      <c r="CD620" s="2">
        <v>13236.31</v>
      </c>
      <c r="CE620" s="2">
        <v>12170.25</v>
      </c>
      <c r="CF620" s="2">
        <v>12530.44</v>
      </c>
      <c r="CG620" s="2">
        <v>14899.46</v>
      </c>
      <c r="CH620" s="4">
        <v>45327.530312499999</v>
      </c>
      <c r="CI620" s="4">
        <v>73415</v>
      </c>
    </row>
    <row r="621" spans="1:87" x14ac:dyDescent="0.35">
      <c r="A621" s="5">
        <v>695</v>
      </c>
      <c r="B621" s="3" t="s">
        <v>1250</v>
      </c>
      <c r="C621" s="3" t="s">
        <v>1269</v>
      </c>
      <c r="D621" s="2" t="s">
        <v>1270</v>
      </c>
      <c r="E621" s="2">
        <v>9166</v>
      </c>
      <c r="F621" s="2">
        <v>9304</v>
      </c>
      <c r="G621" s="2">
        <v>9580</v>
      </c>
      <c r="H621" s="2">
        <v>11102</v>
      </c>
      <c r="I621" s="2">
        <v>1.0822000000000001</v>
      </c>
      <c r="J621" s="2">
        <v>9919</v>
      </c>
      <c r="K621" s="2">
        <v>10069</v>
      </c>
      <c r="L621" s="2">
        <v>10367</v>
      </c>
      <c r="M621" s="2">
        <v>12015</v>
      </c>
      <c r="N621" s="2">
        <v>1.1040000000000001</v>
      </c>
      <c r="O621" s="2">
        <v>1.026</v>
      </c>
      <c r="P621" s="2">
        <v>10951</v>
      </c>
      <c r="Q621" s="2">
        <v>12327</v>
      </c>
      <c r="R621" s="2">
        <v>137.94999999999999</v>
      </c>
      <c r="S621" s="2">
        <v>111.78</v>
      </c>
      <c r="T621" s="2">
        <v>75.02</v>
      </c>
      <c r="U621" s="2">
        <v>165.44</v>
      </c>
      <c r="V621" s="2">
        <v>490.19</v>
      </c>
      <c r="W621" s="2">
        <v>137.94999999999999</v>
      </c>
      <c r="X621" s="2">
        <v>111.78</v>
      </c>
      <c r="Y621" s="2">
        <v>75.02</v>
      </c>
      <c r="Z621" s="2">
        <v>165.44</v>
      </c>
      <c r="AA621" s="2">
        <v>490.19</v>
      </c>
      <c r="AB621" s="2">
        <v>1510690</v>
      </c>
      <c r="AC621" s="2">
        <v>1125513</v>
      </c>
      <c r="AD621" s="2">
        <v>777732</v>
      </c>
      <c r="AE621" s="2">
        <v>2039379</v>
      </c>
      <c r="AF621" s="2">
        <v>5453314</v>
      </c>
      <c r="AG621" s="2">
        <v>0.79459999999999997</v>
      </c>
      <c r="AH621" s="2">
        <v>0.2</v>
      </c>
      <c r="AI621" s="2">
        <v>240079</v>
      </c>
      <c r="AJ621" s="2">
        <v>178866</v>
      </c>
      <c r="AK621" s="2">
        <v>123597</v>
      </c>
      <c r="AL621" s="2">
        <v>324098</v>
      </c>
      <c r="AM621" s="2">
        <v>866640</v>
      </c>
      <c r="AN621" s="2">
        <v>0.79459999999999997</v>
      </c>
      <c r="AO621" s="2">
        <v>0.24460000000000001</v>
      </c>
      <c r="AP621" s="2">
        <v>0.65</v>
      </c>
      <c r="AQ621" s="2">
        <v>240185</v>
      </c>
      <c r="AR621" s="2">
        <v>178945</v>
      </c>
      <c r="AS621" s="2">
        <v>123652</v>
      </c>
      <c r="AT621" s="2">
        <v>324241</v>
      </c>
      <c r="AU621" s="2">
        <v>867023</v>
      </c>
      <c r="AV621" s="2">
        <v>7186977</v>
      </c>
      <c r="AW621" s="2">
        <v>0</v>
      </c>
      <c r="AX621" s="2">
        <v>35609</v>
      </c>
      <c r="AY621" s="2">
        <v>215916</v>
      </c>
      <c r="AZ621" s="2">
        <v>233664</v>
      </c>
      <c r="BA621" s="2">
        <v>0</v>
      </c>
      <c r="BB621" s="2">
        <v>0</v>
      </c>
      <c r="BC621" s="2">
        <v>1318817</v>
      </c>
      <c r="BD621" s="2">
        <v>2813</v>
      </c>
      <c r="BE621" s="2">
        <v>3044</v>
      </c>
      <c r="BF621" s="2">
        <v>10.86</v>
      </c>
      <c r="BG621" s="2">
        <v>33058</v>
      </c>
      <c r="BH621" s="2">
        <v>1621148</v>
      </c>
      <c r="BI621" s="2">
        <v>8808125</v>
      </c>
      <c r="BJ621" s="2">
        <v>0</v>
      </c>
      <c r="BK621" s="2">
        <v>8808125</v>
      </c>
      <c r="BL621" s="2">
        <v>12986319</v>
      </c>
      <c r="BM621" s="2">
        <v>0</v>
      </c>
      <c r="BN621" s="2">
        <v>98038</v>
      </c>
      <c r="BO621" s="2">
        <v>0</v>
      </c>
      <c r="BP621" s="2">
        <v>7230.25</v>
      </c>
      <c r="BQ621" s="2">
        <v>490.19</v>
      </c>
      <c r="BR621" s="2">
        <v>3544196</v>
      </c>
      <c r="BS621" s="2">
        <v>0</v>
      </c>
      <c r="BT621" s="2">
        <v>0</v>
      </c>
      <c r="BU621" s="2">
        <v>12986319</v>
      </c>
      <c r="BV621" s="2">
        <v>98038</v>
      </c>
      <c r="BW621" s="2">
        <v>0</v>
      </c>
      <c r="BX621" s="2">
        <v>623045</v>
      </c>
      <c r="BY621" s="2">
        <v>623045</v>
      </c>
      <c r="BZ621" s="2">
        <v>623045</v>
      </c>
      <c r="CA621" s="2">
        <v>623045</v>
      </c>
      <c r="CB621" s="2" t="b">
        <v>1</v>
      </c>
      <c r="CC621" s="2">
        <v>4178194</v>
      </c>
      <c r="CD621" s="2">
        <v>14432.43</v>
      </c>
      <c r="CE621" s="2">
        <v>13270.04</v>
      </c>
      <c r="CF621" s="2">
        <v>13662.77</v>
      </c>
      <c r="CG621" s="2">
        <v>16245.88</v>
      </c>
      <c r="CH621" s="4">
        <v>45327.529965277776</v>
      </c>
      <c r="CI621" s="4">
        <v>73415</v>
      </c>
    </row>
    <row r="622" spans="1:87" x14ac:dyDescent="0.35">
      <c r="A622" s="5">
        <v>696</v>
      </c>
      <c r="B622" s="3" t="s">
        <v>1271</v>
      </c>
      <c r="C622" s="3" t="s">
        <v>1272</v>
      </c>
      <c r="D622" s="2" t="s">
        <v>1273</v>
      </c>
      <c r="E622" s="2">
        <v>9166</v>
      </c>
      <c r="F622" s="2">
        <v>9304</v>
      </c>
      <c r="G622" s="2">
        <v>9580</v>
      </c>
      <c r="H622" s="2">
        <v>11102</v>
      </c>
      <c r="I622" s="2">
        <v>1.0822000000000001</v>
      </c>
      <c r="J622" s="2">
        <v>9919</v>
      </c>
      <c r="K622" s="2">
        <v>10069</v>
      </c>
      <c r="L622" s="2">
        <v>10367</v>
      </c>
      <c r="M622" s="2">
        <v>12015</v>
      </c>
      <c r="N622" s="2">
        <v>1.1040000000000001</v>
      </c>
      <c r="O622" s="2">
        <v>1.026</v>
      </c>
      <c r="P622" s="2">
        <v>10951</v>
      </c>
      <c r="Q622" s="2">
        <v>12327</v>
      </c>
      <c r="R622" s="2">
        <v>146.47</v>
      </c>
      <c r="S622" s="2">
        <v>120.6</v>
      </c>
      <c r="T622" s="2">
        <v>80.760000000000005</v>
      </c>
      <c r="U622" s="2">
        <v>0</v>
      </c>
      <c r="V622" s="2">
        <v>347.83</v>
      </c>
      <c r="W622" s="2">
        <v>146.47</v>
      </c>
      <c r="X622" s="2">
        <v>120.6</v>
      </c>
      <c r="Y622" s="2">
        <v>80.760000000000005</v>
      </c>
      <c r="Z622" s="2">
        <v>0</v>
      </c>
      <c r="AA622" s="2">
        <v>347.83</v>
      </c>
      <c r="AB622" s="2">
        <v>1603993</v>
      </c>
      <c r="AC622" s="2">
        <v>1214321</v>
      </c>
      <c r="AD622" s="2">
        <v>837239</v>
      </c>
      <c r="AE622" s="2">
        <v>0</v>
      </c>
      <c r="AF622" s="2">
        <v>3655553</v>
      </c>
      <c r="AG622" s="2">
        <v>0.67290000000000005</v>
      </c>
      <c r="AH622" s="2">
        <v>0.2</v>
      </c>
      <c r="AI622" s="2">
        <v>215865</v>
      </c>
      <c r="AJ622" s="2">
        <v>163423</v>
      </c>
      <c r="AK622" s="2">
        <v>112676</v>
      </c>
      <c r="AL622" s="2">
        <v>0</v>
      </c>
      <c r="AM622" s="2">
        <v>491964</v>
      </c>
      <c r="AN622" s="2">
        <v>0.67290000000000005</v>
      </c>
      <c r="AO622" s="2">
        <v>0.1229</v>
      </c>
      <c r="AP622" s="2">
        <v>0.65</v>
      </c>
      <c r="AQ622" s="2">
        <v>128135</v>
      </c>
      <c r="AR622" s="2">
        <v>97006</v>
      </c>
      <c r="AS622" s="2">
        <v>66883</v>
      </c>
      <c r="AT622" s="2">
        <v>0</v>
      </c>
      <c r="AU622" s="2">
        <v>292024</v>
      </c>
      <c r="AV622" s="2">
        <v>4439541</v>
      </c>
      <c r="AW622" s="2">
        <v>0</v>
      </c>
      <c r="AX622" s="2">
        <v>27578</v>
      </c>
      <c r="AY622" s="2">
        <v>21</v>
      </c>
      <c r="AZ622" s="2">
        <v>23</v>
      </c>
      <c r="BA622" s="2">
        <v>0</v>
      </c>
      <c r="BB622" s="2">
        <v>0</v>
      </c>
      <c r="BC622" s="2">
        <v>0</v>
      </c>
      <c r="BD622" s="2">
        <v>2813</v>
      </c>
      <c r="BE622" s="2">
        <v>3044</v>
      </c>
      <c r="BF622" s="2">
        <v>11.53</v>
      </c>
      <c r="BG622" s="2">
        <v>35097</v>
      </c>
      <c r="BH622" s="2">
        <v>62698</v>
      </c>
      <c r="BI622" s="2">
        <v>4502239</v>
      </c>
      <c r="BJ622" s="2">
        <v>0</v>
      </c>
      <c r="BK622" s="2">
        <v>4502239</v>
      </c>
      <c r="BL622" s="2">
        <v>0</v>
      </c>
      <c r="BM622" s="2">
        <v>4502239</v>
      </c>
      <c r="BN622" s="2">
        <v>1163421</v>
      </c>
      <c r="BO622" s="2">
        <v>3338818</v>
      </c>
      <c r="BP622" s="2">
        <v>5129.24</v>
      </c>
      <c r="BQ622" s="2">
        <v>347.83</v>
      </c>
      <c r="BR622" s="2">
        <v>1784104</v>
      </c>
      <c r="BS622" s="2">
        <v>0</v>
      </c>
      <c r="BT622" s="2">
        <v>0</v>
      </c>
      <c r="BU622" s="2">
        <v>0</v>
      </c>
      <c r="BV622" s="2">
        <v>1163421</v>
      </c>
      <c r="BW622" s="2">
        <v>620683</v>
      </c>
      <c r="BX622" s="2">
        <v>351084</v>
      </c>
      <c r="BY622" s="2">
        <v>971767</v>
      </c>
      <c r="BZ622" s="2">
        <v>0</v>
      </c>
      <c r="CA622" s="2">
        <v>3338818</v>
      </c>
      <c r="CB622" s="2" t="b">
        <v>0</v>
      </c>
      <c r="CC622" s="2">
        <v>0</v>
      </c>
      <c r="CD622" s="2">
        <v>13299.61</v>
      </c>
      <c r="CE622" s="2">
        <v>12228.45</v>
      </c>
      <c r="CF622" s="2">
        <v>12590.36</v>
      </c>
      <c r="CG622" s="2">
        <v>14970.71</v>
      </c>
      <c r="CH622" s="4">
        <v>45327.52988425926</v>
      </c>
      <c r="CI622" s="4">
        <v>73415</v>
      </c>
    </row>
    <row r="623" spans="1:87" x14ac:dyDescent="0.35">
      <c r="A623" s="5">
        <v>697</v>
      </c>
      <c r="B623" s="3" t="s">
        <v>1271</v>
      </c>
      <c r="C623" s="3" t="s">
        <v>1274</v>
      </c>
      <c r="D623" s="2" t="s">
        <v>1275</v>
      </c>
      <c r="E623" s="2">
        <v>9166</v>
      </c>
      <c r="F623" s="2">
        <v>9304</v>
      </c>
      <c r="G623" s="2">
        <v>9580</v>
      </c>
      <c r="H623" s="2">
        <v>11102</v>
      </c>
      <c r="I623" s="2">
        <v>1.0822000000000001</v>
      </c>
      <c r="J623" s="2">
        <v>9919</v>
      </c>
      <c r="K623" s="2">
        <v>10069</v>
      </c>
      <c r="L623" s="2">
        <v>10367</v>
      </c>
      <c r="M623" s="2">
        <v>12015</v>
      </c>
      <c r="N623" s="2">
        <v>1.1040000000000001</v>
      </c>
      <c r="O623" s="2">
        <v>1.026</v>
      </c>
      <c r="P623" s="2">
        <v>10951</v>
      </c>
      <c r="Q623" s="2">
        <v>12327</v>
      </c>
      <c r="R623" s="2">
        <v>1714.4</v>
      </c>
      <c r="S623" s="2">
        <v>1305.1400000000001</v>
      </c>
      <c r="T623" s="2">
        <v>898.56</v>
      </c>
      <c r="U623" s="2">
        <v>0</v>
      </c>
      <c r="V623" s="2">
        <v>3918.1</v>
      </c>
      <c r="W623" s="2">
        <v>1714.4</v>
      </c>
      <c r="X623" s="2">
        <v>1305.1400000000001</v>
      </c>
      <c r="Y623" s="2">
        <v>898.56</v>
      </c>
      <c r="Z623" s="2">
        <v>0</v>
      </c>
      <c r="AA623" s="2">
        <v>3918.1</v>
      </c>
      <c r="AB623" s="2">
        <v>18774394</v>
      </c>
      <c r="AC623" s="2">
        <v>13141455</v>
      </c>
      <c r="AD623" s="2">
        <v>9315372</v>
      </c>
      <c r="AE623" s="2">
        <v>0</v>
      </c>
      <c r="AF623" s="2">
        <v>41231221</v>
      </c>
      <c r="AG623" s="2">
        <v>0.17019999999999999</v>
      </c>
      <c r="AH623" s="2">
        <v>0.2</v>
      </c>
      <c r="AI623" s="2">
        <v>639080</v>
      </c>
      <c r="AJ623" s="2">
        <v>447335</v>
      </c>
      <c r="AK623" s="2">
        <v>317095</v>
      </c>
      <c r="AL623" s="2">
        <v>0</v>
      </c>
      <c r="AM623" s="2">
        <v>1403510</v>
      </c>
      <c r="AN623" s="2">
        <v>0.17019999999999999</v>
      </c>
      <c r="AO623" s="2">
        <v>0</v>
      </c>
      <c r="AP623" s="2">
        <v>0.65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42634731</v>
      </c>
      <c r="AW623" s="2">
        <v>0</v>
      </c>
      <c r="AX623" s="2">
        <v>27938</v>
      </c>
      <c r="AY623" s="2">
        <v>22090</v>
      </c>
      <c r="AZ623" s="2">
        <v>23906</v>
      </c>
      <c r="BA623" s="2">
        <v>0</v>
      </c>
      <c r="BB623" s="2">
        <v>0</v>
      </c>
      <c r="BC623" s="2">
        <v>0</v>
      </c>
      <c r="BD623" s="2">
        <v>2813</v>
      </c>
      <c r="BE623" s="2">
        <v>3044</v>
      </c>
      <c r="BF623" s="2">
        <v>121.75</v>
      </c>
      <c r="BG623" s="2">
        <v>370607</v>
      </c>
      <c r="BH623" s="2">
        <v>422451</v>
      </c>
      <c r="BI623" s="2">
        <v>43057182</v>
      </c>
      <c r="BJ623" s="2">
        <v>0</v>
      </c>
      <c r="BK623" s="2">
        <v>43057182</v>
      </c>
      <c r="BL623" s="2">
        <v>43934948</v>
      </c>
      <c r="BM623" s="2">
        <v>0</v>
      </c>
      <c r="BN623" s="2">
        <v>783620</v>
      </c>
      <c r="BO623" s="2">
        <v>0</v>
      </c>
      <c r="BP623" s="2">
        <v>5052.41</v>
      </c>
      <c r="BQ623" s="2">
        <v>3918.1</v>
      </c>
      <c r="BR623" s="2">
        <v>19795848</v>
      </c>
      <c r="BS623" s="2">
        <v>0</v>
      </c>
      <c r="BT623" s="2">
        <v>0</v>
      </c>
      <c r="BU623" s="2">
        <v>43934948</v>
      </c>
      <c r="BV623" s="2">
        <v>783620</v>
      </c>
      <c r="BW623" s="2">
        <v>0</v>
      </c>
      <c r="BX623" s="2">
        <v>253946</v>
      </c>
      <c r="BY623" s="2">
        <v>253946</v>
      </c>
      <c r="BZ623" s="2">
        <v>253946</v>
      </c>
      <c r="CA623" s="2">
        <v>253946</v>
      </c>
      <c r="CB623" s="2" t="b">
        <v>1</v>
      </c>
      <c r="CC623" s="2">
        <v>877766</v>
      </c>
      <c r="CD623" s="2">
        <v>11323.77</v>
      </c>
      <c r="CE623" s="2">
        <v>10411.75</v>
      </c>
      <c r="CF623" s="2">
        <v>10719.89</v>
      </c>
      <c r="CG623" s="2">
        <v>12746.61</v>
      </c>
      <c r="CH623" s="4">
        <v>45327.52988425926</v>
      </c>
      <c r="CI623" s="4">
        <v>73415</v>
      </c>
    </row>
    <row r="624" spans="1:87" x14ac:dyDescent="0.35">
      <c r="A624" s="5">
        <v>698</v>
      </c>
      <c r="B624" s="3" t="s">
        <v>1271</v>
      </c>
      <c r="C624" s="3" t="s">
        <v>1276</v>
      </c>
      <c r="D624" s="2" t="s">
        <v>1277</v>
      </c>
      <c r="E624" s="2">
        <v>9166</v>
      </c>
      <c r="F624" s="2">
        <v>9304</v>
      </c>
      <c r="G624" s="2">
        <v>9580</v>
      </c>
      <c r="H624" s="2">
        <v>11102</v>
      </c>
      <c r="I624" s="2">
        <v>1.0822000000000001</v>
      </c>
      <c r="J624" s="2">
        <v>9919</v>
      </c>
      <c r="K624" s="2">
        <v>10069</v>
      </c>
      <c r="L624" s="2">
        <v>10367</v>
      </c>
      <c r="M624" s="2">
        <v>12015</v>
      </c>
      <c r="N624" s="2">
        <v>1.1040000000000001</v>
      </c>
      <c r="O624" s="2">
        <v>1.026</v>
      </c>
      <c r="P624" s="2">
        <v>10951</v>
      </c>
      <c r="Q624" s="2">
        <v>12327</v>
      </c>
      <c r="R624" s="2">
        <v>201.51</v>
      </c>
      <c r="S624" s="2">
        <v>159.35</v>
      </c>
      <c r="T624" s="2">
        <v>93.49</v>
      </c>
      <c r="U624" s="2">
        <v>0</v>
      </c>
      <c r="V624" s="2">
        <v>454.35</v>
      </c>
      <c r="W624" s="2">
        <v>201.51</v>
      </c>
      <c r="X624" s="2">
        <v>159.35</v>
      </c>
      <c r="Y624" s="2">
        <v>93.49</v>
      </c>
      <c r="Z624" s="2">
        <v>0</v>
      </c>
      <c r="AA624" s="2">
        <v>454.35</v>
      </c>
      <c r="AB624" s="2">
        <v>2206736</v>
      </c>
      <c r="AC624" s="2">
        <v>1604495</v>
      </c>
      <c r="AD624" s="2">
        <v>969211</v>
      </c>
      <c r="AE624" s="2">
        <v>0</v>
      </c>
      <c r="AF624" s="2">
        <v>4780442</v>
      </c>
      <c r="AG624" s="2">
        <v>0.28420000000000001</v>
      </c>
      <c r="AH624" s="2">
        <v>0.2</v>
      </c>
      <c r="AI624" s="2">
        <v>125431</v>
      </c>
      <c r="AJ624" s="2">
        <v>91200</v>
      </c>
      <c r="AK624" s="2">
        <v>55090</v>
      </c>
      <c r="AL624" s="2">
        <v>0</v>
      </c>
      <c r="AM624" s="2">
        <v>271721</v>
      </c>
      <c r="AN624" s="2">
        <v>0.28420000000000001</v>
      </c>
      <c r="AO624" s="2">
        <v>0</v>
      </c>
      <c r="AP624" s="2">
        <v>0.65</v>
      </c>
      <c r="AQ624" s="2">
        <v>0</v>
      </c>
      <c r="AR624" s="2">
        <v>0</v>
      </c>
      <c r="AS624" s="2">
        <v>0</v>
      </c>
      <c r="AT624" s="2">
        <v>0</v>
      </c>
      <c r="AU624" s="2">
        <v>0</v>
      </c>
      <c r="AV624" s="2">
        <v>5052163</v>
      </c>
      <c r="AW624" s="2">
        <v>0</v>
      </c>
      <c r="AX624" s="2">
        <v>0</v>
      </c>
      <c r="AY624" s="2">
        <v>12836</v>
      </c>
      <c r="AZ624" s="2">
        <v>13891</v>
      </c>
      <c r="BA624" s="2">
        <v>0</v>
      </c>
      <c r="BB624" s="2">
        <v>0</v>
      </c>
      <c r="BC624" s="2">
        <v>0</v>
      </c>
      <c r="BD624" s="2">
        <v>2813</v>
      </c>
      <c r="BE624" s="2">
        <v>3044</v>
      </c>
      <c r="BF624" s="2">
        <v>16.14</v>
      </c>
      <c r="BG624" s="2">
        <v>49130</v>
      </c>
      <c r="BH624" s="2">
        <v>63021</v>
      </c>
      <c r="BI624" s="2">
        <v>5115184</v>
      </c>
      <c r="BJ624" s="2">
        <v>0</v>
      </c>
      <c r="BK624" s="2">
        <v>5115184</v>
      </c>
      <c r="BL624" s="2">
        <v>9930761</v>
      </c>
      <c r="BM624" s="2">
        <v>0</v>
      </c>
      <c r="BN624" s="2">
        <v>90870</v>
      </c>
      <c r="BO624" s="2">
        <v>0</v>
      </c>
      <c r="BP624" s="2">
        <v>5146.16</v>
      </c>
      <c r="BQ624" s="2">
        <v>454.35</v>
      </c>
      <c r="BR624" s="2">
        <v>2338158</v>
      </c>
      <c r="BS624" s="2">
        <v>0</v>
      </c>
      <c r="BT624" s="2">
        <v>0</v>
      </c>
      <c r="BU624" s="2">
        <v>9930761</v>
      </c>
      <c r="BV624" s="2">
        <v>90870</v>
      </c>
      <c r="BW624" s="2">
        <v>0</v>
      </c>
      <c r="BX624" s="2">
        <v>182688</v>
      </c>
      <c r="BY624" s="2">
        <v>182688</v>
      </c>
      <c r="BZ624" s="2">
        <v>182688</v>
      </c>
      <c r="CA624" s="2">
        <v>182688</v>
      </c>
      <c r="CB624" s="2" t="b">
        <v>1</v>
      </c>
      <c r="CC624" s="2">
        <v>4815577</v>
      </c>
      <c r="CD624" s="2">
        <v>11573.45</v>
      </c>
      <c r="CE624" s="2">
        <v>10641.32</v>
      </c>
      <c r="CF624" s="2">
        <v>10956.26</v>
      </c>
      <c r="CG624" s="2">
        <v>13027.67</v>
      </c>
      <c r="CH624" s="4">
        <v>45327.529918981483</v>
      </c>
      <c r="CI624" s="4">
        <v>73415</v>
      </c>
    </row>
    <row r="625" spans="1:87" x14ac:dyDescent="0.35">
      <c r="A625" s="5">
        <v>699</v>
      </c>
      <c r="B625" s="3" t="s">
        <v>1271</v>
      </c>
      <c r="C625" s="3" t="s">
        <v>1278</v>
      </c>
      <c r="D625" s="2" t="s">
        <v>1279</v>
      </c>
      <c r="E625" s="2">
        <v>9166</v>
      </c>
      <c r="F625" s="2">
        <v>9304</v>
      </c>
      <c r="G625" s="2">
        <v>9580</v>
      </c>
      <c r="H625" s="2">
        <v>11102</v>
      </c>
      <c r="I625" s="2">
        <v>1.0822000000000001</v>
      </c>
      <c r="J625" s="2">
        <v>9919</v>
      </c>
      <c r="K625" s="2">
        <v>10069</v>
      </c>
      <c r="L625" s="2">
        <v>10367</v>
      </c>
      <c r="M625" s="2">
        <v>12015</v>
      </c>
      <c r="N625" s="2">
        <v>1.1040000000000001</v>
      </c>
      <c r="O625" s="2">
        <v>1.026</v>
      </c>
      <c r="P625" s="2">
        <v>10951</v>
      </c>
      <c r="Q625" s="2">
        <v>12327</v>
      </c>
      <c r="R625" s="2">
        <v>1493.59</v>
      </c>
      <c r="S625" s="2">
        <v>1074.1500000000001</v>
      </c>
      <c r="T625" s="2">
        <v>665.94</v>
      </c>
      <c r="U625" s="2">
        <v>0</v>
      </c>
      <c r="V625" s="2">
        <v>3233.68</v>
      </c>
      <c r="W625" s="2">
        <v>1493.59</v>
      </c>
      <c r="X625" s="2">
        <v>1074.1500000000001</v>
      </c>
      <c r="Y625" s="2">
        <v>665.94</v>
      </c>
      <c r="Z625" s="2">
        <v>0</v>
      </c>
      <c r="AA625" s="2">
        <v>3233.68</v>
      </c>
      <c r="AB625" s="2">
        <v>16356304</v>
      </c>
      <c r="AC625" s="2">
        <v>10815616</v>
      </c>
      <c r="AD625" s="2">
        <v>6903800</v>
      </c>
      <c r="AE625" s="2">
        <v>0</v>
      </c>
      <c r="AF625" s="2">
        <v>34075720</v>
      </c>
      <c r="AG625" s="2">
        <v>0.23169999999999999</v>
      </c>
      <c r="AH625" s="2">
        <v>0.2</v>
      </c>
      <c r="AI625" s="2">
        <v>757951</v>
      </c>
      <c r="AJ625" s="2">
        <v>501196</v>
      </c>
      <c r="AK625" s="2">
        <v>319922</v>
      </c>
      <c r="AL625" s="2">
        <v>0</v>
      </c>
      <c r="AM625" s="2">
        <v>1579069</v>
      </c>
      <c r="AN625" s="2">
        <v>0.23169999999999999</v>
      </c>
      <c r="AO625" s="2">
        <v>0</v>
      </c>
      <c r="AP625" s="2">
        <v>0.65</v>
      </c>
      <c r="AQ625" s="2">
        <v>0</v>
      </c>
      <c r="AR625" s="2">
        <v>0</v>
      </c>
      <c r="AS625" s="2">
        <v>0</v>
      </c>
      <c r="AT625" s="2">
        <v>0</v>
      </c>
      <c r="AU625" s="2">
        <v>0</v>
      </c>
      <c r="AV625" s="2">
        <v>35654789</v>
      </c>
      <c r="AW625" s="2">
        <v>0</v>
      </c>
      <c r="AX625" s="2">
        <v>0</v>
      </c>
      <c r="AY625" s="2">
        <v>4139</v>
      </c>
      <c r="AZ625" s="2">
        <v>4479</v>
      </c>
      <c r="BA625" s="2">
        <v>0</v>
      </c>
      <c r="BB625" s="2">
        <v>0</v>
      </c>
      <c r="BC625" s="2">
        <v>0</v>
      </c>
      <c r="BD625" s="2">
        <v>2813</v>
      </c>
      <c r="BE625" s="2">
        <v>3044</v>
      </c>
      <c r="BF625" s="2">
        <v>125.61</v>
      </c>
      <c r="BG625" s="2">
        <v>382357</v>
      </c>
      <c r="BH625" s="2">
        <v>386836</v>
      </c>
      <c r="BI625" s="2">
        <v>36041625</v>
      </c>
      <c r="BJ625" s="2">
        <v>0</v>
      </c>
      <c r="BK625" s="2">
        <v>36041625</v>
      </c>
      <c r="BL625" s="2">
        <v>36600630</v>
      </c>
      <c r="BM625" s="2">
        <v>0</v>
      </c>
      <c r="BN625" s="2">
        <v>646736</v>
      </c>
      <c r="BO625" s="2">
        <v>0</v>
      </c>
      <c r="BP625" s="2">
        <v>5050.46</v>
      </c>
      <c r="BQ625" s="2">
        <v>3233.68</v>
      </c>
      <c r="BR625" s="2">
        <v>16331571</v>
      </c>
      <c r="BS625" s="2">
        <v>0</v>
      </c>
      <c r="BT625" s="2">
        <v>0</v>
      </c>
      <c r="BU625" s="2">
        <v>36600630</v>
      </c>
      <c r="BV625" s="2">
        <v>646736</v>
      </c>
      <c r="BW625" s="2">
        <v>0</v>
      </c>
      <c r="BX625" s="2">
        <v>2007925</v>
      </c>
      <c r="BY625" s="2">
        <v>2007925</v>
      </c>
      <c r="BZ625" s="2">
        <v>2007925</v>
      </c>
      <c r="CA625" s="2">
        <v>2007925</v>
      </c>
      <c r="CB625" s="2" t="b">
        <v>1</v>
      </c>
      <c r="CC625" s="2">
        <v>559005</v>
      </c>
      <c r="CD625" s="2">
        <v>11458.47</v>
      </c>
      <c r="CE625" s="2">
        <v>10535.6</v>
      </c>
      <c r="CF625" s="2">
        <v>10847.41</v>
      </c>
      <c r="CG625" s="2">
        <v>12898.23</v>
      </c>
      <c r="CH625" s="4">
        <v>45327.529918981483</v>
      </c>
      <c r="CI625" s="4">
        <v>73415</v>
      </c>
    </row>
    <row r="626" spans="1:87" x14ac:dyDescent="0.35">
      <c r="A626" s="5">
        <v>700</v>
      </c>
      <c r="B626" s="3" t="s">
        <v>1271</v>
      </c>
      <c r="C626" s="3" t="s">
        <v>1280</v>
      </c>
      <c r="D626" s="2" t="s">
        <v>1281</v>
      </c>
      <c r="E626" s="2">
        <v>9166</v>
      </c>
      <c r="F626" s="2">
        <v>9304</v>
      </c>
      <c r="G626" s="2">
        <v>9580</v>
      </c>
      <c r="H626" s="2">
        <v>11102</v>
      </c>
      <c r="I626" s="2">
        <v>1.0822000000000001</v>
      </c>
      <c r="J626" s="2">
        <v>9919</v>
      </c>
      <c r="K626" s="2">
        <v>10069</v>
      </c>
      <c r="L626" s="2">
        <v>10367</v>
      </c>
      <c r="M626" s="2">
        <v>12015</v>
      </c>
      <c r="N626" s="2">
        <v>1.1040000000000001</v>
      </c>
      <c r="O626" s="2">
        <v>1.026</v>
      </c>
      <c r="P626" s="2">
        <v>10951</v>
      </c>
      <c r="Q626" s="2">
        <v>12327</v>
      </c>
      <c r="R626" s="2">
        <v>701.44</v>
      </c>
      <c r="S626" s="2">
        <v>570.66999999999996</v>
      </c>
      <c r="T626" s="2">
        <v>418.09</v>
      </c>
      <c r="U626" s="2">
        <v>1013.45</v>
      </c>
      <c r="V626" s="2">
        <v>2703.65</v>
      </c>
      <c r="W626" s="2">
        <v>701.44</v>
      </c>
      <c r="X626" s="2">
        <v>570.66999999999996</v>
      </c>
      <c r="Y626" s="2">
        <v>418.09</v>
      </c>
      <c r="Z626" s="2">
        <v>1013.45</v>
      </c>
      <c r="AA626" s="2">
        <v>2703.65</v>
      </c>
      <c r="AB626" s="2">
        <v>7681469</v>
      </c>
      <c r="AC626" s="2">
        <v>5746076</v>
      </c>
      <c r="AD626" s="2">
        <v>4334339</v>
      </c>
      <c r="AE626" s="2">
        <v>12492798</v>
      </c>
      <c r="AF626" s="2">
        <v>30254682</v>
      </c>
      <c r="AG626" s="2">
        <v>0.4209</v>
      </c>
      <c r="AH626" s="2">
        <v>0.2</v>
      </c>
      <c r="AI626" s="2">
        <v>646626</v>
      </c>
      <c r="AJ626" s="2">
        <v>483705</v>
      </c>
      <c r="AK626" s="2">
        <v>364865</v>
      </c>
      <c r="AL626" s="2">
        <v>1051644</v>
      </c>
      <c r="AM626" s="2">
        <v>2546840</v>
      </c>
      <c r="AN626" s="2">
        <v>0.4209</v>
      </c>
      <c r="AO626" s="2">
        <v>0</v>
      </c>
      <c r="AP626" s="2">
        <v>0.65</v>
      </c>
      <c r="AQ626" s="2">
        <v>0</v>
      </c>
      <c r="AR626" s="2">
        <v>0</v>
      </c>
      <c r="AS626" s="2">
        <v>0</v>
      </c>
      <c r="AT626" s="2">
        <v>0</v>
      </c>
      <c r="AU626" s="2">
        <v>0</v>
      </c>
      <c r="AV626" s="2">
        <v>32801522</v>
      </c>
      <c r="AW626" s="2">
        <v>0</v>
      </c>
      <c r="AX626" s="2">
        <v>0</v>
      </c>
      <c r="AY626" s="2">
        <v>336514</v>
      </c>
      <c r="AZ626" s="2">
        <v>364175</v>
      </c>
      <c r="BA626" s="2">
        <v>0</v>
      </c>
      <c r="BB626" s="2">
        <v>0</v>
      </c>
      <c r="BC626" s="2">
        <v>0</v>
      </c>
      <c r="BD626" s="2">
        <v>2813</v>
      </c>
      <c r="BE626" s="2">
        <v>3044</v>
      </c>
      <c r="BF626" s="2">
        <v>56.33</v>
      </c>
      <c r="BG626" s="2">
        <v>171469</v>
      </c>
      <c r="BH626" s="2">
        <v>535644</v>
      </c>
      <c r="BI626" s="2">
        <v>33337166</v>
      </c>
      <c r="BJ626" s="2">
        <v>0</v>
      </c>
      <c r="BK626" s="2">
        <v>33337166</v>
      </c>
      <c r="BL626" s="2">
        <v>36041950</v>
      </c>
      <c r="BM626" s="2">
        <v>0</v>
      </c>
      <c r="BN626" s="2">
        <v>540730</v>
      </c>
      <c r="BO626" s="2">
        <v>0</v>
      </c>
      <c r="BP626" s="2">
        <v>5315.97</v>
      </c>
      <c r="BQ626" s="2">
        <v>2703.65</v>
      </c>
      <c r="BR626" s="2">
        <v>14372522</v>
      </c>
      <c r="BS626" s="2">
        <v>0</v>
      </c>
      <c r="BT626" s="2">
        <v>0</v>
      </c>
      <c r="BU626" s="2">
        <v>36041950</v>
      </c>
      <c r="BV626" s="2">
        <v>540730</v>
      </c>
      <c r="BW626" s="2">
        <v>0</v>
      </c>
      <c r="BX626" s="2">
        <v>1021371</v>
      </c>
      <c r="BY626" s="2">
        <v>1021371</v>
      </c>
      <c r="BZ626" s="2">
        <v>1021371</v>
      </c>
      <c r="CA626" s="2">
        <v>1021371</v>
      </c>
      <c r="CB626" s="2" t="b">
        <v>1</v>
      </c>
      <c r="CC626" s="2">
        <v>2704784</v>
      </c>
      <c r="CD626" s="2">
        <v>11872.86</v>
      </c>
      <c r="CE626" s="2">
        <v>10916.61</v>
      </c>
      <c r="CF626" s="2">
        <v>11239.69</v>
      </c>
      <c r="CG626" s="2">
        <v>13364.69</v>
      </c>
      <c r="CH626" s="4">
        <v>45327.529930555553</v>
      </c>
      <c r="CI626" s="4">
        <v>73415</v>
      </c>
    </row>
    <row r="627" spans="1:87" x14ac:dyDescent="0.35">
      <c r="A627" s="5">
        <v>701</v>
      </c>
      <c r="B627" s="3" t="s">
        <v>1271</v>
      </c>
      <c r="C627" s="3" t="s">
        <v>1282</v>
      </c>
      <c r="D627" s="2" t="s">
        <v>1283</v>
      </c>
      <c r="E627" s="2">
        <v>9166</v>
      </c>
      <c r="F627" s="2">
        <v>9304</v>
      </c>
      <c r="G627" s="2">
        <v>9580</v>
      </c>
      <c r="H627" s="2">
        <v>11102</v>
      </c>
      <c r="I627" s="2">
        <v>1.0822000000000001</v>
      </c>
      <c r="J627" s="2">
        <v>9919</v>
      </c>
      <c r="K627" s="2">
        <v>10069</v>
      </c>
      <c r="L627" s="2">
        <v>10367</v>
      </c>
      <c r="M627" s="2">
        <v>12015</v>
      </c>
      <c r="N627" s="2">
        <v>1.1040000000000001</v>
      </c>
      <c r="O627" s="2">
        <v>1.026</v>
      </c>
      <c r="P627" s="2">
        <v>10951</v>
      </c>
      <c r="Q627" s="2">
        <v>12327</v>
      </c>
      <c r="R627" s="2">
        <v>505.93</v>
      </c>
      <c r="S627" s="2">
        <v>446.19</v>
      </c>
      <c r="T627" s="2">
        <v>283.2</v>
      </c>
      <c r="U627" s="2">
        <v>0</v>
      </c>
      <c r="V627" s="2">
        <v>1235.32</v>
      </c>
      <c r="W627" s="2">
        <v>505.93</v>
      </c>
      <c r="X627" s="2">
        <v>446.19</v>
      </c>
      <c r="Y627" s="2">
        <v>283.2</v>
      </c>
      <c r="Z627" s="2">
        <v>0</v>
      </c>
      <c r="AA627" s="2">
        <v>1235.32</v>
      </c>
      <c r="AB627" s="2">
        <v>5540439</v>
      </c>
      <c r="AC627" s="2">
        <v>4492687</v>
      </c>
      <c r="AD627" s="2">
        <v>2935934</v>
      </c>
      <c r="AE627" s="2">
        <v>0</v>
      </c>
      <c r="AF627" s="2">
        <v>12969060</v>
      </c>
      <c r="AG627" s="2">
        <v>3.9800000000000002E-2</v>
      </c>
      <c r="AH627" s="2">
        <v>0.2</v>
      </c>
      <c r="AI627" s="2">
        <v>44102</v>
      </c>
      <c r="AJ627" s="2">
        <v>35762</v>
      </c>
      <c r="AK627" s="2">
        <v>23370</v>
      </c>
      <c r="AL627" s="2">
        <v>0</v>
      </c>
      <c r="AM627" s="2">
        <v>103234</v>
      </c>
      <c r="AN627" s="2">
        <v>3.9800000000000002E-2</v>
      </c>
      <c r="AO627" s="2">
        <v>0</v>
      </c>
      <c r="AP627" s="2">
        <v>0.65</v>
      </c>
      <c r="AQ627" s="2">
        <v>0</v>
      </c>
      <c r="AR627" s="2">
        <v>0</v>
      </c>
      <c r="AS627" s="2">
        <v>0</v>
      </c>
      <c r="AT627" s="2">
        <v>0</v>
      </c>
      <c r="AU627" s="2">
        <v>0</v>
      </c>
      <c r="AV627" s="2">
        <v>13072294</v>
      </c>
      <c r="AW627" s="2">
        <v>0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2813</v>
      </c>
      <c r="BE627" s="2">
        <v>3044</v>
      </c>
      <c r="BF627" s="2">
        <v>23.44</v>
      </c>
      <c r="BG627" s="2">
        <v>71351</v>
      </c>
      <c r="BH627" s="2">
        <v>71351</v>
      </c>
      <c r="BI627" s="2">
        <v>13143645</v>
      </c>
      <c r="BJ627" s="2">
        <v>0</v>
      </c>
      <c r="BK627" s="2">
        <v>13143645</v>
      </c>
      <c r="BL627" s="2">
        <v>26346499</v>
      </c>
      <c r="BM627" s="2">
        <v>0</v>
      </c>
      <c r="BN627" s="2">
        <v>247064</v>
      </c>
      <c r="BO627" s="2">
        <v>0</v>
      </c>
      <c r="BP627" s="2">
        <v>5070.8900000000003</v>
      </c>
      <c r="BQ627" s="2">
        <v>1235.32</v>
      </c>
      <c r="BR627" s="2">
        <v>6264172</v>
      </c>
      <c r="BS627" s="2">
        <v>0</v>
      </c>
      <c r="BT627" s="2">
        <v>0</v>
      </c>
      <c r="BU627" s="2">
        <v>26346499</v>
      </c>
      <c r="BV627" s="2">
        <v>247064</v>
      </c>
      <c r="BW627" s="2">
        <v>0</v>
      </c>
      <c r="BX627" s="2">
        <v>172044</v>
      </c>
      <c r="BY627" s="2">
        <v>172044</v>
      </c>
      <c r="BZ627" s="2">
        <v>172044</v>
      </c>
      <c r="CA627" s="2">
        <v>172044</v>
      </c>
      <c r="CB627" s="2" t="b">
        <v>1</v>
      </c>
      <c r="CC627" s="2">
        <v>13202854</v>
      </c>
      <c r="CD627" s="2">
        <v>11038.17</v>
      </c>
      <c r="CE627" s="2">
        <v>10149.15</v>
      </c>
      <c r="CF627" s="2">
        <v>10449.52</v>
      </c>
      <c r="CG627" s="2">
        <v>12425.12</v>
      </c>
      <c r="CH627" s="4">
        <v>45327.530104166668</v>
      </c>
      <c r="CI627" s="4">
        <v>73415</v>
      </c>
    </row>
    <row r="628" spans="1:87" x14ac:dyDescent="0.35">
      <c r="A628" s="5">
        <v>702</v>
      </c>
      <c r="B628" s="3" t="s">
        <v>1271</v>
      </c>
      <c r="C628" s="3" t="s">
        <v>1284</v>
      </c>
      <c r="D628" s="2" t="s">
        <v>1054</v>
      </c>
      <c r="E628" s="2">
        <v>9166</v>
      </c>
      <c r="F628" s="2">
        <v>9304</v>
      </c>
      <c r="G628" s="2">
        <v>9580</v>
      </c>
      <c r="H628" s="2">
        <v>11102</v>
      </c>
      <c r="I628" s="2">
        <v>1.0822000000000001</v>
      </c>
      <c r="J628" s="2">
        <v>9919</v>
      </c>
      <c r="K628" s="2">
        <v>10069</v>
      </c>
      <c r="L628" s="2">
        <v>10367</v>
      </c>
      <c r="M628" s="2">
        <v>12015</v>
      </c>
      <c r="N628" s="2">
        <v>1.1040000000000001</v>
      </c>
      <c r="O628" s="2">
        <v>1.026</v>
      </c>
      <c r="P628" s="2">
        <v>10951</v>
      </c>
      <c r="Q628" s="2">
        <v>12327</v>
      </c>
      <c r="R628" s="2">
        <v>2153.8200000000002</v>
      </c>
      <c r="S628" s="2">
        <v>1731.08</v>
      </c>
      <c r="T628" s="2">
        <v>1174.4000000000001</v>
      </c>
      <c r="U628" s="2">
        <v>0</v>
      </c>
      <c r="V628" s="2">
        <v>5059.3</v>
      </c>
      <c r="W628" s="2">
        <v>2153.8200000000002</v>
      </c>
      <c r="X628" s="2">
        <v>1731.08</v>
      </c>
      <c r="Y628" s="2">
        <v>1174.4000000000001</v>
      </c>
      <c r="Z628" s="2">
        <v>0</v>
      </c>
      <c r="AA628" s="2">
        <v>5059.3</v>
      </c>
      <c r="AB628" s="2">
        <v>23586483</v>
      </c>
      <c r="AC628" s="2">
        <v>17430245</v>
      </c>
      <c r="AD628" s="2">
        <v>12175005</v>
      </c>
      <c r="AE628" s="2">
        <v>0</v>
      </c>
      <c r="AF628" s="2">
        <v>53191733</v>
      </c>
      <c r="AG628" s="2">
        <v>0.64200000000000002</v>
      </c>
      <c r="AH628" s="2">
        <v>0.2</v>
      </c>
      <c r="AI628" s="2">
        <v>3028504</v>
      </c>
      <c r="AJ628" s="2">
        <v>2238043</v>
      </c>
      <c r="AK628" s="2">
        <v>1563271</v>
      </c>
      <c r="AL628" s="2">
        <v>0</v>
      </c>
      <c r="AM628" s="2">
        <v>6829818</v>
      </c>
      <c r="AN628" s="2">
        <v>0.64200000000000002</v>
      </c>
      <c r="AO628" s="2">
        <v>9.1999999999999998E-2</v>
      </c>
      <c r="AP628" s="2">
        <v>0.65</v>
      </c>
      <c r="AQ628" s="2">
        <v>1410472</v>
      </c>
      <c r="AR628" s="2">
        <v>1042329</v>
      </c>
      <c r="AS628" s="2">
        <v>728065</v>
      </c>
      <c r="AT628" s="2">
        <v>0</v>
      </c>
      <c r="AU628" s="2">
        <v>3180866</v>
      </c>
      <c r="AV628" s="2">
        <v>63202417</v>
      </c>
      <c r="AW628" s="2">
        <v>0</v>
      </c>
      <c r="AX628" s="2">
        <v>388333</v>
      </c>
      <c r="AY628" s="2">
        <v>221147</v>
      </c>
      <c r="AZ628" s="2">
        <v>239325</v>
      </c>
      <c r="BA628" s="2">
        <v>0</v>
      </c>
      <c r="BB628" s="2">
        <v>0</v>
      </c>
      <c r="BC628" s="2">
        <v>0</v>
      </c>
      <c r="BD628" s="2">
        <v>2813</v>
      </c>
      <c r="BE628" s="2">
        <v>3044</v>
      </c>
      <c r="BF628" s="2">
        <v>150.33000000000001</v>
      </c>
      <c r="BG628" s="2">
        <v>457605</v>
      </c>
      <c r="BH628" s="2">
        <v>1085263</v>
      </c>
      <c r="BI628" s="2">
        <v>64287680</v>
      </c>
      <c r="BJ628" s="2">
        <v>0</v>
      </c>
      <c r="BK628" s="2">
        <v>64287680</v>
      </c>
      <c r="BL628" s="2">
        <v>0</v>
      </c>
      <c r="BM628" s="2">
        <v>64287680</v>
      </c>
      <c r="BN628" s="2">
        <v>16721208</v>
      </c>
      <c r="BO628" s="2">
        <v>47566472</v>
      </c>
      <c r="BP628" s="2">
        <v>5068.2700000000004</v>
      </c>
      <c r="BQ628" s="2">
        <v>5059.3</v>
      </c>
      <c r="BR628" s="2">
        <v>25641898</v>
      </c>
      <c r="BS628" s="2">
        <v>0</v>
      </c>
      <c r="BT628" s="2">
        <v>0</v>
      </c>
      <c r="BU628" s="2">
        <v>0</v>
      </c>
      <c r="BV628" s="2">
        <v>16721208</v>
      </c>
      <c r="BW628" s="2">
        <v>8920690</v>
      </c>
      <c r="BX628" s="2">
        <v>5835448</v>
      </c>
      <c r="BY628" s="2">
        <v>14756138</v>
      </c>
      <c r="BZ628" s="2">
        <v>0</v>
      </c>
      <c r="CA628" s="2">
        <v>47566472</v>
      </c>
      <c r="CB628" s="2" t="b">
        <v>0</v>
      </c>
      <c r="CC628" s="2">
        <v>0</v>
      </c>
      <c r="CD628" s="2">
        <v>13011.98</v>
      </c>
      <c r="CE628" s="2">
        <v>11963.99</v>
      </c>
      <c r="CF628" s="2">
        <v>12318.07</v>
      </c>
      <c r="CG628" s="2">
        <v>14646.94</v>
      </c>
      <c r="CH628" s="4">
        <v>45327.530115740738</v>
      </c>
      <c r="CI628" s="4">
        <v>73415</v>
      </c>
    </row>
    <row r="629" spans="1:87" x14ac:dyDescent="0.35">
      <c r="A629" s="5">
        <v>703</v>
      </c>
      <c r="B629" s="3" t="s">
        <v>1271</v>
      </c>
      <c r="C629" s="3" t="s">
        <v>1285</v>
      </c>
      <c r="D629" s="2" t="s">
        <v>1286</v>
      </c>
      <c r="E629" s="2">
        <v>9166</v>
      </c>
      <c r="F629" s="2">
        <v>9304</v>
      </c>
      <c r="G629" s="2">
        <v>9580</v>
      </c>
      <c r="H629" s="2">
        <v>11102</v>
      </c>
      <c r="I629" s="2">
        <v>1.0822000000000001</v>
      </c>
      <c r="J629" s="2">
        <v>9919</v>
      </c>
      <c r="K629" s="2">
        <v>10069</v>
      </c>
      <c r="L629" s="2">
        <v>10367</v>
      </c>
      <c r="M629" s="2">
        <v>12015</v>
      </c>
      <c r="N629" s="2">
        <v>1.1040000000000001</v>
      </c>
      <c r="O629" s="2">
        <v>1.026</v>
      </c>
      <c r="P629" s="2">
        <v>10951</v>
      </c>
      <c r="Q629" s="2">
        <v>12327</v>
      </c>
      <c r="R629" s="2">
        <v>0</v>
      </c>
      <c r="S629" s="2">
        <v>0</v>
      </c>
      <c r="T629" s="2">
        <v>0</v>
      </c>
      <c r="U629" s="2">
        <v>3779.78</v>
      </c>
      <c r="V629" s="2">
        <v>3779.78</v>
      </c>
      <c r="W629" s="2">
        <v>0</v>
      </c>
      <c r="X629" s="2">
        <v>0</v>
      </c>
      <c r="Y629" s="2">
        <v>0</v>
      </c>
      <c r="Z629" s="2">
        <v>3779.78</v>
      </c>
      <c r="AA629" s="2">
        <v>3779.78</v>
      </c>
      <c r="AB629" s="2">
        <v>0</v>
      </c>
      <c r="AC629" s="2">
        <v>0</v>
      </c>
      <c r="AD629" s="2">
        <v>0</v>
      </c>
      <c r="AE629" s="2">
        <v>46593348</v>
      </c>
      <c r="AF629" s="2">
        <v>46593348</v>
      </c>
      <c r="AG629" s="2">
        <v>0.38030000000000003</v>
      </c>
      <c r="AH629" s="2">
        <v>0.2</v>
      </c>
      <c r="AI629" s="2">
        <v>0</v>
      </c>
      <c r="AJ629" s="2">
        <v>0</v>
      </c>
      <c r="AK629" s="2">
        <v>0</v>
      </c>
      <c r="AL629" s="2">
        <v>3543890</v>
      </c>
      <c r="AM629" s="2">
        <v>3543890</v>
      </c>
      <c r="AN629" s="2">
        <v>0.38030000000000003</v>
      </c>
      <c r="AO629" s="2">
        <v>0</v>
      </c>
      <c r="AP629" s="2">
        <v>0.65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50137238</v>
      </c>
      <c r="AW629" s="2">
        <v>0</v>
      </c>
      <c r="AX629" s="2">
        <v>98172</v>
      </c>
      <c r="AY629" s="2">
        <v>45277</v>
      </c>
      <c r="AZ629" s="2">
        <v>48999</v>
      </c>
      <c r="BA629" s="2">
        <v>0</v>
      </c>
      <c r="BB629" s="2">
        <v>0</v>
      </c>
      <c r="BC629" s="2">
        <v>0</v>
      </c>
      <c r="BD629" s="2">
        <v>2813</v>
      </c>
      <c r="BE629" s="2">
        <v>3044</v>
      </c>
      <c r="BF629" s="2">
        <v>0</v>
      </c>
      <c r="BG629" s="2">
        <v>0</v>
      </c>
      <c r="BH629" s="2">
        <v>147171</v>
      </c>
      <c r="BI629" s="2">
        <v>50284409</v>
      </c>
      <c r="BJ629" s="2">
        <v>0</v>
      </c>
      <c r="BK629" s="2">
        <v>50284409</v>
      </c>
      <c r="BL629" s="2">
        <v>54755542</v>
      </c>
      <c r="BM629" s="2">
        <v>0</v>
      </c>
      <c r="BN629" s="2">
        <v>755956</v>
      </c>
      <c r="BO629" s="2">
        <v>0</v>
      </c>
      <c r="BP629" s="2">
        <v>6137.31</v>
      </c>
      <c r="BQ629" s="2">
        <v>3779.78</v>
      </c>
      <c r="BR629" s="2">
        <v>23197682</v>
      </c>
      <c r="BS629" s="2">
        <v>0</v>
      </c>
      <c r="BT629" s="2">
        <v>0</v>
      </c>
      <c r="BU629" s="2">
        <v>54755542</v>
      </c>
      <c r="BV629" s="2">
        <v>755956</v>
      </c>
      <c r="BW629" s="2">
        <v>0</v>
      </c>
      <c r="BX629" s="2">
        <v>2752472</v>
      </c>
      <c r="BY629" s="2">
        <v>2752472</v>
      </c>
      <c r="BZ629" s="2">
        <v>2752472</v>
      </c>
      <c r="CA629" s="2">
        <v>2752472</v>
      </c>
      <c r="CB629" s="2" t="b">
        <v>1</v>
      </c>
      <c r="CC629" s="2">
        <v>4471133</v>
      </c>
      <c r="CD629" s="2">
        <v>11783.93</v>
      </c>
      <c r="CE629" s="2">
        <v>10834.85</v>
      </c>
      <c r="CF629" s="2">
        <v>11155.51</v>
      </c>
      <c r="CG629" s="2">
        <v>13264.59</v>
      </c>
      <c r="CH629" s="4">
        <v>45327.530115740738</v>
      </c>
      <c r="CI629" s="4">
        <v>73415</v>
      </c>
    </row>
    <row r="630" spans="1:87" x14ac:dyDescent="0.35">
      <c r="A630" s="5">
        <v>704</v>
      </c>
      <c r="B630" s="3" t="s">
        <v>1271</v>
      </c>
      <c r="C630" s="3" t="s">
        <v>1287</v>
      </c>
      <c r="D630" s="2" t="s">
        <v>1288</v>
      </c>
      <c r="E630" s="2">
        <v>9166</v>
      </c>
      <c r="F630" s="2">
        <v>9304</v>
      </c>
      <c r="G630" s="2">
        <v>9580</v>
      </c>
      <c r="H630" s="2">
        <v>11102</v>
      </c>
      <c r="I630" s="2">
        <v>1.0822000000000001</v>
      </c>
      <c r="J630" s="2">
        <v>9919</v>
      </c>
      <c r="K630" s="2">
        <v>10069</v>
      </c>
      <c r="L630" s="2">
        <v>10367</v>
      </c>
      <c r="M630" s="2">
        <v>12015</v>
      </c>
      <c r="N630" s="2">
        <v>1.1040000000000001</v>
      </c>
      <c r="O630" s="2">
        <v>1.026</v>
      </c>
      <c r="P630" s="2">
        <v>10951</v>
      </c>
      <c r="Q630" s="2">
        <v>12327</v>
      </c>
      <c r="R630" s="2">
        <v>1269.02</v>
      </c>
      <c r="S630" s="2">
        <v>884.78</v>
      </c>
      <c r="T630" s="2">
        <v>598.72</v>
      </c>
      <c r="U630" s="2">
        <v>0</v>
      </c>
      <c r="V630" s="2">
        <v>2752.52</v>
      </c>
      <c r="W630" s="2">
        <v>1269.02</v>
      </c>
      <c r="X630" s="2">
        <v>884.78</v>
      </c>
      <c r="Y630" s="2">
        <v>598.72</v>
      </c>
      <c r="Z630" s="2">
        <v>0</v>
      </c>
      <c r="AA630" s="2">
        <v>2752.52</v>
      </c>
      <c r="AB630" s="2">
        <v>13897038</v>
      </c>
      <c r="AC630" s="2">
        <v>8908850</v>
      </c>
      <c r="AD630" s="2">
        <v>6206930</v>
      </c>
      <c r="AE630" s="2">
        <v>0</v>
      </c>
      <c r="AF630" s="2">
        <v>29012818</v>
      </c>
      <c r="AG630" s="2">
        <v>0.23400000000000001</v>
      </c>
      <c r="AH630" s="2">
        <v>0.2</v>
      </c>
      <c r="AI630" s="2">
        <v>650381</v>
      </c>
      <c r="AJ630" s="2">
        <v>416934</v>
      </c>
      <c r="AK630" s="2">
        <v>290484</v>
      </c>
      <c r="AL630" s="2">
        <v>0</v>
      </c>
      <c r="AM630" s="2">
        <v>1357799</v>
      </c>
      <c r="AN630" s="2">
        <v>0.23400000000000001</v>
      </c>
      <c r="AO630" s="2">
        <v>0</v>
      </c>
      <c r="AP630" s="2">
        <v>0.65</v>
      </c>
      <c r="AQ630" s="2">
        <v>0</v>
      </c>
      <c r="AR630" s="2">
        <v>0</v>
      </c>
      <c r="AS630" s="2">
        <v>0</v>
      </c>
      <c r="AT630" s="2">
        <v>0</v>
      </c>
      <c r="AU630" s="2">
        <v>0</v>
      </c>
      <c r="AV630" s="2">
        <v>30370617</v>
      </c>
      <c r="AW630" s="2">
        <v>0</v>
      </c>
      <c r="AX630" s="2">
        <v>297823</v>
      </c>
      <c r="AY630" s="2">
        <v>56015</v>
      </c>
      <c r="AZ630" s="2">
        <v>60619</v>
      </c>
      <c r="BA630" s="2">
        <v>0</v>
      </c>
      <c r="BB630" s="2">
        <v>0</v>
      </c>
      <c r="BC630" s="2">
        <v>0</v>
      </c>
      <c r="BD630" s="2">
        <v>2813</v>
      </c>
      <c r="BE630" s="2">
        <v>3044</v>
      </c>
      <c r="BF630" s="2">
        <v>91.58</v>
      </c>
      <c r="BG630" s="2">
        <v>278770</v>
      </c>
      <c r="BH630" s="2">
        <v>637212</v>
      </c>
      <c r="BI630" s="2">
        <v>31007829</v>
      </c>
      <c r="BJ630" s="2">
        <v>0</v>
      </c>
      <c r="BK630" s="2">
        <v>31007829</v>
      </c>
      <c r="BL630" s="2">
        <v>0</v>
      </c>
      <c r="BM630" s="2">
        <v>31007829</v>
      </c>
      <c r="BN630" s="2">
        <v>9071847</v>
      </c>
      <c r="BO630" s="2">
        <v>21935982</v>
      </c>
      <c r="BP630" s="2">
        <v>5054.16</v>
      </c>
      <c r="BQ630" s="2">
        <v>2752.52</v>
      </c>
      <c r="BR630" s="2">
        <v>13911676</v>
      </c>
      <c r="BS630" s="2">
        <v>0</v>
      </c>
      <c r="BT630" s="2">
        <v>0</v>
      </c>
      <c r="BU630" s="2">
        <v>0</v>
      </c>
      <c r="BV630" s="2">
        <v>9071847</v>
      </c>
      <c r="BW630" s="2">
        <v>4839829</v>
      </c>
      <c r="BX630" s="2">
        <v>2586139</v>
      </c>
      <c r="BY630" s="2">
        <v>7425968</v>
      </c>
      <c r="BZ630" s="2">
        <v>0</v>
      </c>
      <c r="CA630" s="2">
        <v>21935982</v>
      </c>
      <c r="CB630" s="2" t="b">
        <v>0</v>
      </c>
      <c r="CC630" s="2">
        <v>0</v>
      </c>
      <c r="CD630" s="2">
        <v>11463.51</v>
      </c>
      <c r="CE630" s="2">
        <v>10540.23</v>
      </c>
      <c r="CF630" s="2">
        <v>10852.18</v>
      </c>
      <c r="CG630" s="2">
        <v>12903.9</v>
      </c>
      <c r="CH630" s="4">
        <v>45327.530300925922</v>
      </c>
      <c r="CI630" s="4">
        <v>73415</v>
      </c>
    </row>
    <row r="631" spans="1:87" x14ac:dyDescent="0.35">
      <c r="A631" s="5">
        <v>705</v>
      </c>
      <c r="B631" s="3" t="s">
        <v>1271</v>
      </c>
      <c r="C631" s="3" t="s">
        <v>1289</v>
      </c>
      <c r="D631" s="2" t="s">
        <v>1290</v>
      </c>
      <c r="E631" s="2">
        <v>9166</v>
      </c>
      <c r="F631" s="2">
        <v>9304</v>
      </c>
      <c r="G631" s="2">
        <v>9580</v>
      </c>
      <c r="H631" s="2">
        <v>11102</v>
      </c>
      <c r="I631" s="2">
        <v>1.0822000000000001</v>
      </c>
      <c r="J631" s="2">
        <v>9919</v>
      </c>
      <c r="K631" s="2">
        <v>10069</v>
      </c>
      <c r="L631" s="2">
        <v>10367</v>
      </c>
      <c r="M631" s="2">
        <v>12015</v>
      </c>
      <c r="N631" s="2">
        <v>1.1040000000000001</v>
      </c>
      <c r="O631" s="2">
        <v>1.026</v>
      </c>
      <c r="P631" s="2">
        <v>10951</v>
      </c>
      <c r="Q631" s="2">
        <v>12327</v>
      </c>
      <c r="R631" s="2">
        <v>80.86</v>
      </c>
      <c r="S631" s="2">
        <v>61.14</v>
      </c>
      <c r="T631" s="2">
        <v>38.69</v>
      </c>
      <c r="U631" s="2">
        <v>0.04</v>
      </c>
      <c r="V631" s="2">
        <v>180.73</v>
      </c>
      <c r="W631" s="2">
        <v>80.86</v>
      </c>
      <c r="X631" s="2">
        <v>61.14</v>
      </c>
      <c r="Y631" s="2">
        <v>38.69</v>
      </c>
      <c r="Z631" s="2">
        <v>77.62</v>
      </c>
      <c r="AA631" s="2">
        <v>258.31</v>
      </c>
      <c r="AB631" s="2">
        <v>885498</v>
      </c>
      <c r="AC631" s="2">
        <v>615619</v>
      </c>
      <c r="AD631" s="2">
        <v>401099</v>
      </c>
      <c r="AE631" s="2">
        <v>493</v>
      </c>
      <c r="AF631" s="2">
        <v>1902709</v>
      </c>
      <c r="AG631" s="2">
        <v>0.56230000000000002</v>
      </c>
      <c r="AH631" s="2">
        <v>0.2</v>
      </c>
      <c r="AI631" s="2">
        <v>99583</v>
      </c>
      <c r="AJ631" s="2">
        <v>69232</v>
      </c>
      <c r="AK631" s="2">
        <v>45108</v>
      </c>
      <c r="AL631" s="2">
        <v>107604</v>
      </c>
      <c r="AM631" s="2">
        <v>321527</v>
      </c>
      <c r="AN631" s="2">
        <v>0.56230000000000002</v>
      </c>
      <c r="AO631" s="2">
        <v>1.23E-2</v>
      </c>
      <c r="AP631" s="2">
        <v>0.65</v>
      </c>
      <c r="AQ631" s="2">
        <v>7080</v>
      </c>
      <c r="AR631" s="2">
        <v>4922</v>
      </c>
      <c r="AS631" s="2">
        <v>3207</v>
      </c>
      <c r="AT631" s="2">
        <v>7650</v>
      </c>
      <c r="AU631" s="2">
        <v>22859</v>
      </c>
      <c r="AV631" s="2">
        <v>2247095</v>
      </c>
      <c r="AW631" s="2">
        <v>1390816</v>
      </c>
      <c r="AX631" s="2">
        <v>0</v>
      </c>
      <c r="AY631" s="2">
        <v>151395</v>
      </c>
      <c r="AZ631" s="2">
        <v>163840</v>
      </c>
      <c r="BA631" s="2">
        <v>0</v>
      </c>
      <c r="BB631" s="2">
        <v>0</v>
      </c>
      <c r="BC631" s="2">
        <v>0</v>
      </c>
      <c r="BD631" s="2">
        <v>2813</v>
      </c>
      <c r="BE631" s="2">
        <v>3044</v>
      </c>
      <c r="BF631" s="2">
        <v>5.35</v>
      </c>
      <c r="BG631" s="2">
        <v>16285</v>
      </c>
      <c r="BH631" s="2">
        <v>1570941</v>
      </c>
      <c r="BI631" s="2">
        <v>3818036</v>
      </c>
      <c r="BJ631" s="2">
        <v>0</v>
      </c>
      <c r="BK631" s="2">
        <v>3818036</v>
      </c>
      <c r="BL631" s="2">
        <v>5087796</v>
      </c>
      <c r="BM631" s="2">
        <v>0</v>
      </c>
      <c r="BN631" s="2">
        <v>51662</v>
      </c>
      <c r="BO631" s="2">
        <v>0</v>
      </c>
      <c r="BP631" s="2">
        <v>4050.28</v>
      </c>
      <c r="BQ631" s="2">
        <v>258.31</v>
      </c>
      <c r="BR631" s="2">
        <v>1046228</v>
      </c>
      <c r="BS631" s="2">
        <v>892089</v>
      </c>
      <c r="BT631" s="2">
        <v>0</v>
      </c>
      <c r="BU631" s="2">
        <v>5087796</v>
      </c>
      <c r="BV631" s="2">
        <v>51662</v>
      </c>
      <c r="BW631" s="2">
        <v>0</v>
      </c>
      <c r="BX631" s="2">
        <v>213482</v>
      </c>
      <c r="BY631" s="2">
        <v>213482</v>
      </c>
      <c r="BZ631" s="2">
        <v>213482</v>
      </c>
      <c r="CA631" s="2">
        <v>213482</v>
      </c>
      <c r="CB631" s="2" t="b">
        <v>1</v>
      </c>
      <c r="CC631" s="2">
        <v>1269760</v>
      </c>
      <c r="CD631" s="2">
        <v>12270.1</v>
      </c>
      <c r="CE631" s="2">
        <v>11281.86</v>
      </c>
      <c r="CF631" s="2">
        <v>11615.76</v>
      </c>
      <c r="CG631" s="2">
        <v>13811.85</v>
      </c>
      <c r="CH631" s="4">
        <v>45327.530150462961</v>
      </c>
      <c r="CI631" s="4">
        <v>73415</v>
      </c>
    </row>
    <row r="632" spans="1:87" x14ac:dyDescent="0.35">
      <c r="A632" s="5">
        <v>706</v>
      </c>
      <c r="B632" s="3" t="s">
        <v>1271</v>
      </c>
      <c r="C632" s="3" t="s">
        <v>1291</v>
      </c>
      <c r="D632" s="2" t="s">
        <v>1292</v>
      </c>
      <c r="E632" s="2">
        <v>9166</v>
      </c>
      <c r="F632" s="2">
        <v>9304</v>
      </c>
      <c r="G632" s="2">
        <v>9580</v>
      </c>
      <c r="H632" s="2">
        <v>11102</v>
      </c>
      <c r="I632" s="2">
        <v>1.0822000000000001</v>
      </c>
      <c r="J632" s="2">
        <v>9919</v>
      </c>
      <c r="K632" s="2">
        <v>10069</v>
      </c>
      <c r="L632" s="2">
        <v>10367</v>
      </c>
      <c r="M632" s="2">
        <v>12015</v>
      </c>
      <c r="N632" s="2">
        <v>1.1040000000000001</v>
      </c>
      <c r="O632" s="2">
        <v>1.026</v>
      </c>
      <c r="P632" s="2">
        <v>10951</v>
      </c>
      <c r="Q632" s="2">
        <v>12327</v>
      </c>
      <c r="R632" s="2">
        <v>506.39</v>
      </c>
      <c r="S632" s="2">
        <v>324.25</v>
      </c>
      <c r="T632" s="2">
        <v>209.75</v>
      </c>
      <c r="U632" s="2">
        <v>0</v>
      </c>
      <c r="V632" s="2">
        <v>1040.3900000000001</v>
      </c>
      <c r="W632" s="2">
        <v>506.39</v>
      </c>
      <c r="X632" s="2">
        <v>324.25</v>
      </c>
      <c r="Y632" s="2">
        <v>209.75</v>
      </c>
      <c r="Z632" s="2">
        <v>0</v>
      </c>
      <c r="AA632" s="2">
        <v>1040.3900000000001</v>
      </c>
      <c r="AB632" s="2">
        <v>5545477</v>
      </c>
      <c r="AC632" s="2">
        <v>3264873</v>
      </c>
      <c r="AD632" s="2">
        <v>2174478</v>
      </c>
      <c r="AE632" s="2">
        <v>0</v>
      </c>
      <c r="AF632" s="2">
        <v>10984828</v>
      </c>
      <c r="AG632" s="2">
        <v>0.1431</v>
      </c>
      <c r="AH632" s="2">
        <v>0.2</v>
      </c>
      <c r="AI632" s="2">
        <v>158712</v>
      </c>
      <c r="AJ632" s="2">
        <v>93441</v>
      </c>
      <c r="AK632" s="2">
        <v>62234</v>
      </c>
      <c r="AL632" s="2">
        <v>0</v>
      </c>
      <c r="AM632" s="2">
        <v>314387</v>
      </c>
      <c r="AN632" s="2">
        <v>0.1431</v>
      </c>
      <c r="AO632" s="2">
        <v>0</v>
      </c>
      <c r="AP632" s="2">
        <v>0.65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11299215</v>
      </c>
      <c r="AW632" s="2">
        <v>0</v>
      </c>
      <c r="AX632" s="2">
        <v>14861</v>
      </c>
      <c r="AY632" s="2">
        <v>133000</v>
      </c>
      <c r="AZ632" s="2">
        <v>143933</v>
      </c>
      <c r="BA632" s="2">
        <v>0</v>
      </c>
      <c r="BB632" s="2">
        <v>0</v>
      </c>
      <c r="BC632" s="2">
        <v>529590</v>
      </c>
      <c r="BD632" s="2">
        <v>2813</v>
      </c>
      <c r="BE632" s="2">
        <v>3044</v>
      </c>
      <c r="BF632" s="2">
        <v>73.83</v>
      </c>
      <c r="BG632" s="2">
        <v>224739</v>
      </c>
      <c r="BH632" s="2">
        <v>913123</v>
      </c>
      <c r="BI632" s="2">
        <v>12212338</v>
      </c>
      <c r="BJ632" s="2">
        <v>0</v>
      </c>
      <c r="BK632" s="2">
        <v>12212338</v>
      </c>
      <c r="BL632" s="2">
        <v>26870141</v>
      </c>
      <c r="BM632" s="2">
        <v>0</v>
      </c>
      <c r="BN632" s="2">
        <v>224226</v>
      </c>
      <c r="BO632" s="2">
        <v>0</v>
      </c>
      <c r="BP632" s="2">
        <v>5540.61</v>
      </c>
      <c r="BQ632" s="2">
        <v>1040.3900000000001</v>
      </c>
      <c r="BR632" s="2">
        <v>5764395</v>
      </c>
      <c r="BS632" s="2">
        <v>0</v>
      </c>
      <c r="BT632" s="2">
        <v>0</v>
      </c>
      <c r="BU632" s="2">
        <v>26870141</v>
      </c>
      <c r="BV632" s="2">
        <v>224226</v>
      </c>
      <c r="BW632" s="2">
        <v>0</v>
      </c>
      <c r="BX632" s="2">
        <v>264400</v>
      </c>
      <c r="BY632" s="2">
        <v>264400</v>
      </c>
      <c r="BZ632" s="2">
        <v>264400</v>
      </c>
      <c r="CA632" s="2">
        <v>264400</v>
      </c>
      <c r="CB632" s="2" t="b">
        <v>1</v>
      </c>
      <c r="CC632" s="2">
        <v>14657803</v>
      </c>
      <c r="CD632" s="2">
        <v>11264.42</v>
      </c>
      <c r="CE632" s="2">
        <v>10357.17</v>
      </c>
      <c r="CF632" s="2">
        <v>10663.7</v>
      </c>
      <c r="CG632" s="2">
        <v>12679.8</v>
      </c>
      <c r="CH632" s="4">
        <v>45327.530162037037</v>
      </c>
      <c r="CI632" s="4">
        <v>73415</v>
      </c>
    </row>
    <row r="633" spans="1:87" x14ac:dyDescent="0.35">
      <c r="A633" s="5">
        <v>707</v>
      </c>
      <c r="B633" s="3" t="s">
        <v>1271</v>
      </c>
      <c r="C633" s="3" t="s">
        <v>1293</v>
      </c>
      <c r="D633" s="2" t="s">
        <v>1294</v>
      </c>
      <c r="E633" s="2">
        <v>9166</v>
      </c>
      <c r="F633" s="2">
        <v>9304</v>
      </c>
      <c r="G633" s="2">
        <v>9580</v>
      </c>
      <c r="H633" s="2">
        <v>11102</v>
      </c>
      <c r="I633" s="2">
        <v>1.0822000000000001</v>
      </c>
      <c r="J633" s="2">
        <v>9919</v>
      </c>
      <c r="K633" s="2">
        <v>10069</v>
      </c>
      <c r="L633" s="2">
        <v>10367</v>
      </c>
      <c r="M633" s="2">
        <v>12015</v>
      </c>
      <c r="N633" s="2">
        <v>1.1040000000000001</v>
      </c>
      <c r="O633" s="2">
        <v>1.026</v>
      </c>
      <c r="P633" s="2">
        <v>10951</v>
      </c>
      <c r="Q633" s="2">
        <v>12327</v>
      </c>
      <c r="R633" s="2">
        <v>1122.93</v>
      </c>
      <c r="S633" s="2">
        <v>844.86</v>
      </c>
      <c r="T633" s="2">
        <v>532.66999999999996</v>
      </c>
      <c r="U633" s="2">
        <v>0</v>
      </c>
      <c r="V633" s="2">
        <v>2500.46</v>
      </c>
      <c r="W633" s="2">
        <v>1122.93</v>
      </c>
      <c r="X633" s="2">
        <v>844.86</v>
      </c>
      <c r="Y633" s="2">
        <v>532.66999999999996</v>
      </c>
      <c r="Z633" s="2">
        <v>0</v>
      </c>
      <c r="AA633" s="2">
        <v>2500.46</v>
      </c>
      <c r="AB633" s="2">
        <v>12297206</v>
      </c>
      <c r="AC633" s="2">
        <v>8506895</v>
      </c>
      <c r="AD633" s="2">
        <v>5522190</v>
      </c>
      <c r="AE633" s="2">
        <v>0</v>
      </c>
      <c r="AF633" s="2">
        <v>26326291</v>
      </c>
      <c r="AG633" s="2">
        <v>0.1464</v>
      </c>
      <c r="AH633" s="2">
        <v>0.2</v>
      </c>
      <c r="AI633" s="2">
        <v>360062</v>
      </c>
      <c r="AJ633" s="2">
        <v>249082</v>
      </c>
      <c r="AK633" s="2">
        <v>161690</v>
      </c>
      <c r="AL633" s="2">
        <v>0</v>
      </c>
      <c r="AM633" s="2">
        <v>770834</v>
      </c>
      <c r="AN633" s="2">
        <v>0.1464</v>
      </c>
      <c r="AO633" s="2">
        <v>0</v>
      </c>
      <c r="AP633" s="2">
        <v>0.65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27097125</v>
      </c>
      <c r="AW633" s="2">
        <v>0</v>
      </c>
      <c r="AX633" s="2">
        <v>1039</v>
      </c>
      <c r="AY633" s="2">
        <v>46701</v>
      </c>
      <c r="AZ633" s="2">
        <v>50540</v>
      </c>
      <c r="BA633" s="2">
        <v>0</v>
      </c>
      <c r="BB633" s="2">
        <v>0</v>
      </c>
      <c r="BC633" s="2">
        <v>503220</v>
      </c>
      <c r="BD633" s="2">
        <v>2813</v>
      </c>
      <c r="BE633" s="2">
        <v>3044</v>
      </c>
      <c r="BF633" s="2">
        <v>117.63</v>
      </c>
      <c r="BG633" s="2">
        <v>358066</v>
      </c>
      <c r="BH633" s="2">
        <v>912865</v>
      </c>
      <c r="BI633" s="2">
        <v>28009990</v>
      </c>
      <c r="BJ633" s="2">
        <v>0</v>
      </c>
      <c r="BK633" s="2">
        <v>28009990</v>
      </c>
      <c r="BL633" s="2">
        <v>44094711</v>
      </c>
      <c r="BM633" s="2">
        <v>0</v>
      </c>
      <c r="BN633" s="2">
        <v>536284</v>
      </c>
      <c r="BO633" s="2">
        <v>0</v>
      </c>
      <c r="BP633" s="2">
        <v>5389.3</v>
      </c>
      <c r="BQ633" s="2">
        <v>2500.46</v>
      </c>
      <c r="BR633" s="2">
        <v>13475729</v>
      </c>
      <c r="BS633" s="2">
        <v>0</v>
      </c>
      <c r="BT633" s="2">
        <v>0</v>
      </c>
      <c r="BU633" s="2">
        <v>44094711</v>
      </c>
      <c r="BV633" s="2">
        <v>536284</v>
      </c>
      <c r="BW633" s="2">
        <v>0</v>
      </c>
      <c r="BX633" s="2">
        <v>432027</v>
      </c>
      <c r="BY633" s="2">
        <v>432027</v>
      </c>
      <c r="BZ633" s="2">
        <v>432027</v>
      </c>
      <c r="CA633" s="2">
        <v>432027</v>
      </c>
      <c r="CB633" s="2" t="b">
        <v>1</v>
      </c>
      <c r="CC633" s="2">
        <v>16084721</v>
      </c>
      <c r="CD633" s="2">
        <v>11271.65</v>
      </c>
      <c r="CE633" s="2">
        <v>10363.82</v>
      </c>
      <c r="CF633" s="2">
        <v>10670.55</v>
      </c>
      <c r="CG633" s="2">
        <v>12687.93</v>
      </c>
      <c r="CH633" s="4">
        <v>45327.530219907407</v>
      </c>
      <c r="CI633" s="4">
        <v>73415</v>
      </c>
    </row>
    <row r="634" spans="1:87" x14ac:dyDescent="0.35">
      <c r="A634" s="5">
        <v>708</v>
      </c>
      <c r="B634" s="3" t="s">
        <v>1271</v>
      </c>
      <c r="C634" s="3" t="s">
        <v>1295</v>
      </c>
      <c r="D634" s="2" t="s">
        <v>1296</v>
      </c>
      <c r="E634" s="2">
        <v>9166</v>
      </c>
      <c r="F634" s="2">
        <v>9304</v>
      </c>
      <c r="G634" s="2">
        <v>9580</v>
      </c>
      <c r="H634" s="2">
        <v>11102</v>
      </c>
      <c r="I634" s="2">
        <v>1.0822000000000001</v>
      </c>
      <c r="J634" s="2">
        <v>9919</v>
      </c>
      <c r="K634" s="2">
        <v>10069</v>
      </c>
      <c r="L634" s="2">
        <v>10367</v>
      </c>
      <c r="M634" s="2">
        <v>12015</v>
      </c>
      <c r="N634" s="2">
        <v>1.1040000000000001</v>
      </c>
      <c r="O634" s="2">
        <v>1.026</v>
      </c>
      <c r="P634" s="2">
        <v>10951</v>
      </c>
      <c r="Q634" s="2">
        <v>12327</v>
      </c>
      <c r="R634" s="2">
        <v>902.85</v>
      </c>
      <c r="S634" s="2">
        <v>709.52</v>
      </c>
      <c r="T634" s="2">
        <v>479.63</v>
      </c>
      <c r="U634" s="2">
        <v>0</v>
      </c>
      <c r="V634" s="2">
        <v>2092</v>
      </c>
      <c r="W634" s="2">
        <v>902.85</v>
      </c>
      <c r="X634" s="2">
        <v>709.52</v>
      </c>
      <c r="Y634" s="2">
        <v>479.63</v>
      </c>
      <c r="Z634" s="2">
        <v>0</v>
      </c>
      <c r="AA634" s="2">
        <v>2092</v>
      </c>
      <c r="AB634" s="2">
        <v>9887110</v>
      </c>
      <c r="AC634" s="2">
        <v>7144157</v>
      </c>
      <c r="AD634" s="2">
        <v>4972324</v>
      </c>
      <c r="AE634" s="2">
        <v>0</v>
      </c>
      <c r="AF634" s="2">
        <v>22003591</v>
      </c>
      <c r="AG634" s="2">
        <v>0.35060000000000002</v>
      </c>
      <c r="AH634" s="2">
        <v>0.2</v>
      </c>
      <c r="AI634" s="2">
        <v>693284</v>
      </c>
      <c r="AJ634" s="2">
        <v>500948</v>
      </c>
      <c r="AK634" s="2">
        <v>348659</v>
      </c>
      <c r="AL634" s="2">
        <v>0</v>
      </c>
      <c r="AM634" s="2">
        <v>1542891</v>
      </c>
      <c r="AN634" s="2">
        <v>0.35060000000000002</v>
      </c>
      <c r="AO634" s="2">
        <v>0</v>
      </c>
      <c r="AP634" s="2">
        <v>0.65</v>
      </c>
      <c r="AQ634" s="2">
        <v>0</v>
      </c>
      <c r="AR634" s="2">
        <v>0</v>
      </c>
      <c r="AS634" s="2">
        <v>0</v>
      </c>
      <c r="AT634" s="2">
        <v>0</v>
      </c>
      <c r="AU634" s="2">
        <v>0</v>
      </c>
      <c r="AV634" s="2">
        <v>23546482</v>
      </c>
      <c r="AW634" s="2">
        <v>0</v>
      </c>
      <c r="AX634" s="2">
        <v>0</v>
      </c>
      <c r="AY634" s="2">
        <v>2125</v>
      </c>
      <c r="AZ634" s="2">
        <v>2300</v>
      </c>
      <c r="BA634" s="2">
        <v>0</v>
      </c>
      <c r="BB634" s="2">
        <v>0</v>
      </c>
      <c r="BC634" s="2">
        <v>0</v>
      </c>
      <c r="BD634" s="2">
        <v>2813</v>
      </c>
      <c r="BE634" s="2">
        <v>3044</v>
      </c>
      <c r="BF634" s="2">
        <v>54.75</v>
      </c>
      <c r="BG634" s="2">
        <v>166659</v>
      </c>
      <c r="BH634" s="2">
        <v>168959</v>
      </c>
      <c r="BI634" s="2">
        <v>23715441</v>
      </c>
      <c r="BJ634" s="2">
        <v>0</v>
      </c>
      <c r="BK634" s="2">
        <v>23715441</v>
      </c>
      <c r="BL634" s="2">
        <v>0</v>
      </c>
      <c r="BM634" s="2">
        <v>23715441</v>
      </c>
      <c r="BN634" s="2">
        <v>7068455</v>
      </c>
      <c r="BO634" s="2">
        <v>16646986</v>
      </c>
      <c r="BP634" s="2">
        <v>5181.38</v>
      </c>
      <c r="BQ634" s="2">
        <v>2092</v>
      </c>
      <c r="BR634" s="2">
        <v>10839447</v>
      </c>
      <c r="BS634" s="2">
        <v>0</v>
      </c>
      <c r="BT634" s="2">
        <v>0</v>
      </c>
      <c r="BU634" s="2">
        <v>0</v>
      </c>
      <c r="BV634" s="2">
        <v>7068455</v>
      </c>
      <c r="BW634" s="2">
        <v>3770992</v>
      </c>
      <c r="BX634" s="2">
        <v>1427238</v>
      </c>
      <c r="BY634" s="2">
        <v>5198230</v>
      </c>
      <c r="BZ634" s="2">
        <v>0</v>
      </c>
      <c r="CA634" s="2">
        <v>16646986</v>
      </c>
      <c r="CB634" s="2" t="b">
        <v>0</v>
      </c>
      <c r="CC634" s="2">
        <v>0</v>
      </c>
      <c r="CD634" s="2">
        <v>11718.88</v>
      </c>
      <c r="CE634" s="2">
        <v>10775.04</v>
      </c>
      <c r="CF634" s="2">
        <v>11093.93</v>
      </c>
      <c r="CG634" s="2">
        <v>13191.37</v>
      </c>
      <c r="CH634" s="4">
        <v>45327.530231481483</v>
      </c>
      <c r="CI634" s="4">
        <v>73415</v>
      </c>
    </row>
    <row r="635" spans="1:87" x14ac:dyDescent="0.35">
      <c r="A635" s="5">
        <v>709</v>
      </c>
      <c r="B635" s="3" t="s">
        <v>1271</v>
      </c>
      <c r="C635" s="3" t="s">
        <v>1297</v>
      </c>
      <c r="D635" s="2" t="s">
        <v>1298</v>
      </c>
      <c r="E635" s="2">
        <v>9166</v>
      </c>
      <c r="F635" s="2">
        <v>9304</v>
      </c>
      <c r="G635" s="2">
        <v>9580</v>
      </c>
      <c r="H635" s="2">
        <v>11102</v>
      </c>
      <c r="I635" s="2">
        <v>1.0822000000000001</v>
      </c>
      <c r="J635" s="2">
        <v>9919</v>
      </c>
      <c r="K635" s="2">
        <v>10069</v>
      </c>
      <c r="L635" s="2">
        <v>10367</v>
      </c>
      <c r="M635" s="2">
        <v>12015</v>
      </c>
      <c r="N635" s="2">
        <v>1.1040000000000001</v>
      </c>
      <c r="O635" s="2">
        <v>1.026</v>
      </c>
      <c r="P635" s="2">
        <v>10951</v>
      </c>
      <c r="Q635" s="2">
        <v>12327</v>
      </c>
      <c r="R635" s="2">
        <v>201.19</v>
      </c>
      <c r="S635" s="2">
        <v>151.27000000000001</v>
      </c>
      <c r="T635" s="2">
        <v>94.87</v>
      </c>
      <c r="U635" s="2">
        <v>0</v>
      </c>
      <c r="V635" s="2">
        <v>447.33</v>
      </c>
      <c r="W635" s="2">
        <v>201.19</v>
      </c>
      <c r="X635" s="2">
        <v>151.27000000000001</v>
      </c>
      <c r="Y635" s="2">
        <v>94.87</v>
      </c>
      <c r="Z635" s="2">
        <v>0</v>
      </c>
      <c r="AA635" s="2">
        <v>447.33</v>
      </c>
      <c r="AB635" s="2">
        <v>2203232</v>
      </c>
      <c r="AC635" s="2">
        <v>1523138</v>
      </c>
      <c r="AD635" s="2">
        <v>983517</v>
      </c>
      <c r="AE635" s="2">
        <v>0</v>
      </c>
      <c r="AF635" s="2">
        <v>4709887</v>
      </c>
      <c r="AG635" s="2">
        <v>8.6400000000000005E-2</v>
      </c>
      <c r="AH635" s="2">
        <v>0.2</v>
      </c>
      <c r="AI635" s="2">
        <v>38072</v>
      </c>
      <c r="AJ635" s="2">
        <v>26320</v>
      </c>
      <c r="AK635" s="2">
        <v>16995</v>
      </c>
      <c r="AL635" s="2">
        <v>0</v>
      </c>
      <c r="AM635" s="2">
        <v>81387</v>
      </c>
      <c r="AN635" s="2">
        <v>8.6400000000000005E-2</v>
      </c>
      <c r="AO635" s="2">
        <v>0</v>
      </c>
      <c r="AP635" s="2">
        <v>0.65</v>
      </c>
      <c r="AQ635" s="2">
        <v>0</v>
      </c>
      <c r="AR635" s="2">
        <v>0</v>
      </c>
      <c r="AS635" s="2">
        <v>0</v>
      </c>
      <c r="AT635" s="2">
        <v>0</v>
      </c>
      <c r="AU635" s="2">
        <v>0</v>
      </c>
      <c r="AV635" s="2">
        <v>4791274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136305</v>
      </c>
      <c r="BD635" s="2">
        <v>2813</v>
      </c>
      <c r="BE635" s="2">
        <v>3044</v>
      </c>
      <c r="BF635" s="2">
        <v>21.03</v>
      </c>
      <c r="BG635" s="2">
        <v>64015</v>
      </c>
      <c r="BH635" s="2">
        <v>200320</v>
      </c>
      <c r="BI635" s="2">
        <v>4991594</v>
      </c>
      <c r="BJ635" s="2">
        <v>0</v>
      </c>
      <c r="BK635" s="2">
        <v>4991594</v>
      </c>
      <c r="BL635" s="2">
        <v>15220794</v>
      </c>
      <c r="BM635" s="2">
        <v>0</v>
      </c>
      <c r="BN635" s="2">
        <v>96668</v>
      </c>
      <c r="BO635" s="2">
        <v>0</v>
      </c>
      <c r="BP635" s="2">
        <v>5293.99</v>
      </c>
      <c r="BQ635" s="2">
        <v>447.33</v>
      </c>
      <c r="BR635" s="2">
        <v>2368161</v>
      </c>
      <c r="BS635" s="2">
        <v>0</v>
      </c>
      <c r="BT635" s="2">
        <v>0</v>
      </c>
      <c r="BU635" s="2">
        <v>15220794</v>
      </c>
      <c r="BV635" s="2">
        <v>96668</v>
      </c>
      <c r="BW635" s="2">
        <v>0</v>
      </c>
      <c r="BX635" s="2">
        <v>146571</v>
      </c>
      <c r="BY635" s="2">
        <v>146571</v>
      </c>
      <c r="BZ635" s="2">
        <v>146571</v>
      </c>
      <c r="CA635" s="2">
        <v>146571</v>
      </c>
      <c r="CB635" s="2" t="b">
        <v>1</v>
      </c>
      <c r="CC635" s="2">
        <v>10229200</v>
      </c>
      <c r="CD635" s="2">
        <v>11140.23</v>
      </c>
      <c r="CE635" s="2">
        <v>10242.99</v>
      </c>
      <c r="CF635" s="2">
        <v>10546.14</v>
      </c>
      <c r="CG635" s="2">
        <v>12540.01</v>
      </c>
      <c r="CH635" s="4">
        <v>45327.530335648145</v>
      </c>
      <c r="CI635" s="4">
        <v>73415</v>
      </c>
    </row>
    <row r="636" spans="1:87" x14ac:dyDescent="0.35">
      <c r="A636" s="5">
        <v>710</v>
      </c>
      <c r="B636" s="3" t="s">
        <v>1271</v>
      </c>
      <c r="C636" s="3" t="s">
        <v>1299</v>
      </c>
      <c r="D636" s="2" t="s">
        <v>1300</v>
      </c>
      <c r="E636" s="2">
        <v>9166</v>
      </c>
      <c r="F636" s="2">
        <v>9304</v>
      </c>
      <c r="G636" s="2">
        <v>9580</v>
      </c>
      <c r="H636" s="2">
        <v>11102</v>
      </c>
      <c r="I636" s="2">
        <v>1.0822000000000001</v>
      </c>
      <c r="J636" s="2">
        <v>9919</v>
      </c>
      <c r="K636" s="2">
        <v>10069</v>
      </c>
      <c r="L636" s="2">
        <v>10367</v>
      </c>
      <c r="M636" s="2">
        <v>12015</v>
      </c>
      <c r="N636" s="2">
        <v>1.1040000000000001</v>
      </c>
      <c r="O636" s="2">
        <v>1.026</v>
      </c>
      <c r="P636" s="2">
        <v>10951</v>
      </c>
      <c r="Q636" s="2">
        <v>12327</v>
      </c>
      <c r="R636" s="2">
        <v>621.91999999999996</v>
      </c>
      <c r="S636" s="2">
        <v>562.49</v>
      </c>
      <c r="T636" s="2">
        <v>353.82</v>
      </c>
      <c r="U636" s="2">
        <v>0</v>
      </c>
      <c r="V636" s="2">
        <v>1538.23</v>
      </c>
      <c r="W636" s="2">
        <v>621.91999999999996</v>
      </c>
      <c r="X636" s="2">
        <v>562.49</v>
      </c>
      <c r="Y636" s="2">
        <v>353.82</v>
      </c>
      <c r="Z636" s="2">
        <v>0</v>
      </c>
      <c r="AA636" s="2">
        <v>1538.23</v>
      </c>
      <c r="AB636" s="2">
        <v>6810646</v>
      </c>
      <c r="AC636" s="2">
        <v>5663712</v>
      </c>
      <c r="AD636" s="2">
        <v>3668052</v>
      </c>
      <c r="AE636" s="2">
        <v>0</v>
      </c>
      <c r="AF636" s="2">
        <v>16142410</v>
      </c>
      <c r="AG636" s="2">
        <v>0.89539999999999997</v>
      </c>
      <c r="AH636" s="2">
        <v>0.2</v>
      </c>
      <c r="AI636" s="2">
        <v>1219650</v>
      </c>
      <c r="AJ636" s="2">
        <v>1014258</v>
      </c>
      <c r="AK636" s="2">
        <v>656875</v>
      </c>
      <c r="AL636" s="2">
        <v>0</v>
      </c>
      <c r="AM636" s="2">
        <v>2890783</v>
      </c>
      <c r="AN636" s="2">
        <v>0.89539999999999997</v>
      </c>
      <c r="AO636" s="2">
        <v>0.34539999999999998</v>
      </c>
      <c r="AP636" s="2">
        <v>0.65</v>
      </c>
      <c r="AQ636" s="2">
        <v>1529058</v>
      </c>
      <c r="AR636" s="2">
        <v>1271560</v>
      </c>
      <c r="AS636" s="2">
        <v>823514</v>
      </c>
      <c r="AT636" s="2">
        <v>0</v>
      </c>
      <c r="AU636" s="2">
        <v>3624132</v>
      </c>
      <c r="AV636" s="2">
        <v>22657325</v>
      </c>
      <c r="AW636" s="2">
        <v>0</v>
      </c>
      <c r="AX636" s="2">
        <v>0</v>
      </c>
      <c r="AY636" s="2">
        <v>365902</v>
      </c>
      <c r="AZ636" s="2">
        <v>395979</v>
      </c>
      <c r="BA636" s="2">
        <v>0</v>
      </c>
      <c r="BB636" s="2">
        <v>0</v>
      </c>
      <c r="BC636" s="2">
        <v>0</v>
      </c>
      <c r="BD636" s="2">
        <v>2813</v>
      </c>
      <c r="BE636" s="2">
        <v>3044</v>
      </c>
      <c r="BF636" s="2">
        <v>30.18</v>
      </c>
      <c r="BG636" s="2">
        <v>91868</v>
      </c>
      <c r="BH636" s="2">
        <v>487847</v>
      </c>
      <c r="BI636" s="2">
        <v>23145172</v>
      </c>
      <c r="BJ636" s="2">
        <v>0</v>
      </c>
      <c r="BK636" s="2">
        <v>23145172</v>
      </c>
      <c r="BL636" s="2">
        <v>20213630</v>
      </c>
      <c r="BM636" s="2">
        <v>2931542</v>
      </c>
      <c r="BN636" s="2">
        <v>307646</v>
      </c>
      <c r="BO636" s="2">
        <v>2623896</v>
      </c>
      <c r="BP636" s="2">
        <v>5187.8900000000003</v>
      </c>
      <c r="BQ636" s="2">
        <v>1538.23</v>
      </c>
      <c r="BR636" s="2">
        <v>7980168</v>
      </c>
      <c r="BS636" s="2">
        <v>0</v>
      </c>
      <c r="BT636" s="2">
        <v>0</v>
      </c>
      <c r="BU636" s="2">
        <v>20213630</v>
      </c>
      <c r="BV636" s="2">
        <v>307646</v>
      </c>
      <c r="BW636" s="2">
        <v>0</v>
      </c>
      <c r="BX636" s="2">
        <v>4038158</v>
      </c>
      <c r="BY636" s="2">
        <v>4038158</v>
      </c>
      <c r="BZ636" s="2">
        <v>1414262</v>
      </c>
      <c r="CA636" s="2">
        <v>4038158</v>
      </c>
      <c r="CB636" s="2" t="b">
        <v>1</v>
      </c>
      <c r="CC636" s="2">
        <v>0</v>
      </c>
      <c r="CD636" s="2">
        <v>15370.71</v>
      </c>
      <c r="CE636" s="2">
        <v>14132.75</v>
      </c>
      <c r="CF636" s="2">
        <v>14551.02</v>
      </c>
      <c r="CG636" s="2">
        <v>17302.05</v>
      </c>
      <c r="CH636" s="4">
        <v>45327.530347222222</v>
      </c>
      <c r="CI636" s="4">
        <v>73415</v>
      </c>
    </row>
    <row r="637" spans="1:87" x14ac:dyDescent="0.35">
      <c r="A637" s="5">
        <v>711</v>
      </c>
      <c r="B637" s="3" t="s">
        <v>1271</v>
      </c>
      <c r="C637" s="3" t="s">
        <v>1301</v>
      </c>
      <c r="D637" s="2" t="s">
        <v>1302</v>
      </c>
      <c r="E637" s="2">
        <v>9166</v>
      </c>
      <c r="F637" s="2">
        <v>9304</v>
      </c>
      <c r="G637" s="2">
        <v>9580</v>
      </c>
      <c r="H637" s="2">
        <v>11102</v>
      </c>
      <c r="I637" s="2">
        <v>1.0822000000000001</v>
      </c>
      <c r="J637" s="2">
        <v>9919</v>
      </c>
      <c r="K637" s="2">
        <v>10069</v>
      </c>
      <c r="L637" s="2">
        <v>10367</v>
      </c>
      <c r="M637" s="2">
        <v>12015</v>
      </c>
      <c r="N637" s="2">
        <v>1.1040000000000001</v>
      </c>
      <c r="O637" s="2">
        <v>1.026</v>
      </c>
      <c r="P637" s="2">
        <v>10951</v>
      </c>
      <c r="Q637" s="2">
        <v>12327</v>
      </c>
      <c r="R637" s="2">
        <v>2689.15</v>
      </c>
      <c r="S637" s="2">
        <v>2135.12</v>
      </c>
      <c r="T637" s="2">
        <v>1445.23</v>
      </c>
      <c r="U637" s="2">
        <v>0</v>
      </c>
      <c r="V637" s="2">
        <v>6269.5</v>
      </c>
      <c r="W637" s="2">
        <v>2689.15</v>
      </c>
      <c r="X637" s="2">
        <v>2135.12</v>
      </c>
      <c r="Y637" s="2">
        <v>1445.23</v>
      </c>
      <c r="Z637" s="2">
        <v>0</v>
      </c>
      <c r="AA637" s="2">
        <v>6269.5</v>
      </c>
      <c r="AB637" s="2">
        <v>29448882</v>
      </c>
      <c r="AC637" s="2">
        <v>21498523</v>
      </c>
      <c r="AD637" s="2">
        <v>14982699</v>
      </c>
      <c r="AE637" s="2">
        <v>0</v>
      </c>
      <c r="AF637" s="2">
        <v>65930104</v>
      </c>
      <c r="AG637" s="2">
        <v>0.60950000000000004</v>
      </c>
      <c r="AH637" s="2">
        <v>0.2</v>
      </c>
      <c r="AI637" s="2">
        <v>3589819</v>
      </c>
      <c r="AJ637" s="2">
        <v>2620670</v>
      </c>
      <c r="AK637" s="2">
        <v>1826391</v>
      </c>
      <c r="AL637" s="2">
        <v>0</v>
      </c>
      <c r="AM637" s="2">
        <v>8036880</v>
      </c>
      <c r="AN637" s="2">
        <v>0.60950000000000004</v>
      </c>
      <c r="AO637" s="2">
        <v>5.9499999999999997E-2</v>
      </c>
      <c r="AP637" s="2">
        <v>0.65</v>
      </c>
      <c r="AQ637" s="2">
        <v>1138935</v>
      </c>
      <c r="AR637" s="2">
        <v>831455</v>
      </c>
      <c r="AS637" s="2">
        <v>579456</v>
      </c>
      <c r="AT637" s="2">
        <v>0</v>
      </c>
      <c r="AU637" s="2">
        <v>2549846</v>
      </c>
      <c r="AV637" s="2">
        <v>76516830</v>
      </c>
      <c r="AW637" s="2">
        <v>0</v>
      </c>
      <c r="AX637" s="2">
        <v>5114330</v>
      </c>
      <c r="AY637" s="2">
        <v>185414</v>
      </c>
      <c r="AZ637" s="2">
        <v>200655</v>
      </c>
      <c r="BA637" s="2">
        <v>0</v>
      </c>
      <c r="BB637" s="2">
        <v>0</v>
      </c>
      <c r="BC637" s="2">
        <v>0</v>
      </c>
      <c r="BD637" s="2">
        <v>2813</v>
      </c>
      <c r="BE637" s="2">
        <v>3044</v>
      </c>
      <c r="BF637" s="2">
        <v>210.58</v>
      </c>
      <c r="BG637" s="2">
        <v>641006</v>
      </c>
      <c r="BH637" s="2">
        <v>5955991</v>
      </c>
      <c r="BI637" s="2">
        <v>82472821</v>
      </c>
      <c r="BJ637" s="2">
        <v>0</v>
      </c>
      <c r="BK637" s="2">
        <v>82472821</v>
      </c>
      <c r="BL637" s="2">
        <v>75370429</v>
      </c>
      <c r="BM637" s="2">
        <v>7102392</v>
      </c>
      <c r="BN637" s="2">
        <v>1253900</v>
      </c>
      <c r="BO637" s="2">
        <v>5848492</v>
      </c>
      <c r="BP637" s="2">
        <v>5147.62</v>
      </c>
      <c r="BQ637" s="2">
        <v>6269.5</v>
      </c>
      <c r="BR637" s="2">
        <v>32273004</v>
      </c>
      <c r="BS637" s="2">
        <v>0</v>
      </c>
      <c r="BT637" s="2">
        <v>0</v>
      </c>
      <c r="BU637" s="2">
        <v>75370429</v>
      </c>
      <c r="BV637" s="2">
        <v>1253900</v>
      </c>
      <c r="BW637" s="2">
        <v>0</v>
      </c>
      <c r="BX637" s="2">
        <v>12863512</v>
      </c>
      <c r="BY637" s="2">
        <v>12863512</v>
      </c>
      <c r="BZ637" s="2">
        <v>7015020</v>
      </c>
      <c r="CA637" s="2">
        <v>12863512</v>
      </c>
      <c r="CB637" s="2" t="b">
        <v>1</v>
      </c>
      <c r="CC637" s="2">
        <v>0</v>
      </c>
      <c r="CD637" s="2">
        <v>12709.46</v>
      </c>
      <c r="CE637" s="2">
        <v>11685.83</v>
      </c>
      <c r="CF637" s="2">
        <v>12031.68</v>
      </c>
      <c r="CG637" s="2">
        <v>14306.41</v>
      </c>
      <c r="CH637" s="4">
        <v>45327.530347222222</v>
      </c>
      <c r="CI637" s="4">
        <v>73415</v>
      </c>
    </row>
    <row r="638" spans="1:87" x14ac:dyDescent="0.35">
      <c r="A638" s="5">
        <v>712</v>
      </c>
      <c r="B638" s="3" t="s">
        <v>1271</v>
      </c>
      <c r="C638" s="3" t="s">
        <v>1303</v>
      </c>
      <c r="D638" s="2" t="s">
        <v>1304</v>
      </c>
      <c r="E638" s="2">
        <v>9166</v>
      </c>
      <c r="F638" s="2">
        <v>9304</v>
      </c>
      <c r="G638" s="2">
        <v>9580</v>
      </c>
      <c r="H638" s="2">
        <v>11102</v>
      </c>
      <c r="I638" s="2">
        <v>1.0822000000000001</v>
      </c>
      <c r="J638" s="2">
        <v>9919</v>
      </c>
      <c r="K638" s="2">
        <v>10069</v>
      </c>
      <c r="L638" s="2">
        <v>10367</v>
      </c>
      <c r="M638" s="2">
        <v>12015</v>
      </c>
      <c r="N638" s="2">
        <v>1.1040000000000001</v>
      </c>
      <c r="O638" s="2">
        <v>1.026</v>
      </c>
      <c r="P638" s="2">
        <v>10951</v>
      </c>
      <c r="Q638" s="2">
        <v>12327</v>
      </c>
      <c r="R638" s="2">
        <v>916.89</v>
      </c>
      <c r="S638" s="2">
        <v>675.49</v>
      </c>
      <c r="T638" s="2">
        <v>443.85</v>
      </c>
      <c r="U638" s="2">
        <v>1.21</v>
      </c>
      <c r="V638" s="2">
        <v>2037.44</v>
      </c>
      <c r="W638" s="2">
        <v>916.89</v>
      </c>
      <c r="X638" s="2">
        <v>675.49</v>
      </c>
      <c r="Y638" s="2">
        <v>443.85</v>
      </c>
      <c r="Z638" s="2">
        <v>1.21</v>
      </c>
      <c r="AA638" s="2">
        <v>2037.44</v>
      </c>
      <c r="AB638" s="2">
        <v>10040862</v>
      </c>
      <c r="AC638" s="2">
        <v>6801509</v>
      </c>
      <c r="AD638" s="2">
        <v>4601393</v>
      </c>
      <c r="AE638" s="2">
        <v>14916</v>
      </c>
      <c r="AF638" s="2">
        <v>21458680</v>
      </c>
      <c r="AG638" s="2">
        <v>0.49170000000000003</v>
      </c>
      <c r="AH638" s="2">
        <v>0.2</v>
      </c>
      <c r="AI638" s="2">
        <v>987418</v>
      </c>
      <c r="AJ638" s="2">
        <v>668860</v>
      </c>
      <c r="AK638" s="2">
        <v>452501</v>
      </c>
      <c r="AL638" s="2">
        <v>1467</v>
      </c>
      <c r="AM638" s="2">
        <v>2110246</v>
      </c>
      <c r="AN638" s="2">
        <v>0.49170000000000003</v>
      </c>
      <c r="AO638" s="2">
        <v>0</v>
      </c>
      <c r="AP638" s="2">
        <v>0.65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23568926</v>
      </c>
      <c r="AW638" s="2">
        <v>0</v>
      </c>
      <c r="AX638" s="2">
        <v>0</v>
      </c>
      <c r="AY638" s="2">
        <v>24855</v>
      </c>
      <c r="AZ638" s="2">
        <v>26898</v>
      </c>
      <c r="BA638" s="2">
        <v>0</v>
      </c>
      <c r="BB638" s="2">
        <v>0</v>
      </c>
      <c r="BC638" s="2">
        <v>0</v>
      </c>
      <c r="BD638" s="2">
        <v>2813</v>
      </c>
      <c r="BE638" s="2">
        <v>3044</v>
      </c>
      <c r="BF638" s="2">
        <v>93.64</v>
      </c>
      <c r="BG638" s="2">
        <v>285040</v>
      </c>
      <c r="BH638" s="2">
        <v>311938</v>
      </c>
      <c r="BI638" s="2">
        <v>23880864</v>
      </c>
      <c r="BJ638" s="2">
        <v>0</v>
      </c>
      <c r="BK638" s="2">
        <v>23880864</v>
      </c>
      <c r="BL638" s="2">
        <v>27468064</v>
      </c>
      <c r="BM638" s="2">
        <v>0</v>
      </c>
      <c r="BN638" s="2">
        <v>407488</v>
      </c>
      <c r="BO638" s="2">
        <v>0</v>
      </c>
      <c r="BP638" s="2">
        <v>5074.0200000000004</v>
      </c>
      <c r="BQ638" s="2">
        <v>2037.44</v>
      </c>
      <c r="BR638" s="2">
        <v>10338011</v>
      </c>
      <c r="BS638" s="2">
        <v>0</v>
      </c>
      <c r="BT638" s="2">
        <v>0</v>
      </c>
      <c r="BU638" s="2">
        <v>27468064</v>
      </c>
      <c r="BV638" s="2">
        <v>407488</v>
      </c>
      <c r="BW638" s="2">
        <v>0</v>
      </c>
      <c r="BX638" s="2">
        <v>553758</v>
      </c>
      <c r="BY638" s="2">
        <v>553758</v>
      </c>
      <c r="BZ638" s="2">
        <v>553758</v>
      </c>
      <c r="CA638" s="2">
        <v>553758</v>
      </c>
      <c r="CB638" s="2" t="b">
        <v>1</v>
      </c>
      <c r="CC638" s="2">
        <v>3587200</v>
      </c>
      <c r="CD638" s="2">
        <v>12027.92</v>
      </c>
      <c r="CE638" s="2">
        <v>11059.19</v>
      </c>
      <c r="CF638" s="2">
        <v>11386.49</v>
      </c>
      <c r="CG638" s="2">
        <v>13539.24</v>
      </c>
      <c r="CH638" s="4">
        <v>45327.530381944445</v>
      </c>
      <c r="CI638" s="4">
        <v>73415</v>
      </c>
    </row>
    <row r="639" spans="1:87" x14ac:dyDescent="0.35">
      <c r="A639" s="5">
        <v>713</v>
      </c>
      <c r="B639" s="3" t="s">
        <v>1271</v>
      </c>
      <c r="C639" s="3" t="s">
        <v>1305</v>
      </c>
      <c r="D639" s="2" t="s">
        <v>1306</v>
      </c>
      <c r="E639" s="2">
        <v>9166</v>
      </c>
      <c r="F639" s="2">
        <v>9304</v>
      </c>
      <c r="G639" s="2">
        <v>9580</v>
      </c>
      <c r="H639" s="2">
        <v>11102</v>
      </c>
      <c r="I639" s="2">
        <v>1.0822000000000001</v>
      </c>
      <c r="J639" s="2">
        <v>9919</v>
      </c>
      <c r="K639" s="2">
        <v>10069</v>
      </c>
      <c r="L639" s="2">
        <v>10367</v>
      </c>
      <c r="M639" s="2">
        <v>12015</v>
      </c>
      <c r="N639" s="2">
        <v>1.1040000000000001</v>
      </c>
      <c r="O639" s="2">
        <v>1.026</v>
      </c>
      <c r="P639" s="2">
        <v>10951</v>
      </c>
      <c r="Q639" s="2">
        <v>12327</v>
      </c>
      <c r="R639" s="2">
        <v>1257.33</v>
      </c>
      <c r="S639" s="2">
        <v>839.94</v>
      </c>
      <c r="T639" s="2">
        <v>586.29</v>
      </c>
      <c r="U639" s="2">
        <v>0</v>
      </c>
      <c r="V639" s="2">
        <v>2683.56</v>
      </c>
      <c r="W639" s="2">
        <v>1257.33</v>
      </c>
      <c r="X639" s="2">
        <v>839.94</v>
      </c>
      <c r="Y639" s="2">
        <v>586.29</v>
      </c>
      <c r="Z639" s="2">
        <v>0</v>
      </c>
      <c r="AA639" s="2">
        <v>2683.56</v>
      </c>
      <c r="AB639" s="2">
        <v>13769021</v>
      </c>
      <c r="AC639" s="2">
        <v>8457356</v>
      </c>
      <c r="AD639" s="2">
        <v>6078068</v>
      </c>
      <c r="AE639" s="2">
        <v>0</v>
      </c>
      <c r="AF639" s="2">
        <v>28304445</v>
      </c>
      <c r="AG639" s="2">
        <v>0.13789999999999999</v>
      </c>
      <c r="AH639" s="2">
        <v>0.2</v>
      </c>
      <c r="AI639" s="2">
        <v>379750</v>
      </c>
      <c r="AJ639" s="2">
        <v>233254</v>
      </c>
      <c r="AK639" s="2">
        <v>167633</v>
      </c>
      <c r="AL639" s="2">
        <v>0</v>
      </c>
      <c r="AM639" s="2">
        <v>780637</v>
      </c>
      <c r="AN639" s="2">
        <v>0.13789999999999999</v>
      </c>
      <c r="AO639" s="2">
        <v>0</v>
      </c>
      <c r="AP639" s="2">
        <v>0.65</v>
      </c>
      <c r="AQ639" s="2">
        <v>0</v>
      </c>
      <c r="AR639" s="2">
        <v>0</v>
      </c>
      <c r="AS639" s="2">
        <v>0</v>
      </c>
      <c r="AT639" s="2">
        <v>0</v>
      </c>
      <c r="AU639" s="2">
        <v>0</v>
      </c>
      <c r="AV639" s="2">
        <v>29085082</v>
      </c>
      <c r="AW639" s="2">
        <v>0</v>
      </c>
      <c r="AX639" s="2">
        <v>0</v>
      </c>
      <c r="AY639" s="2">
        <v>17982</v>
      </c>
      <c r="AZ639" s="2">
        <v>19460</v>
      </c>
      <c r="BA639" s="2">
        <v>0</v>
      </c>
      <c r="BB639" s="2">
        <v>0</v>
      </c>
      <c r="BC639" s="2">
        <v>1134331</v>
      </c>
      <c r="BD639" s="2">
        <v>2813</v>
      </c>
      <c r="BE639" s="2">
        <v>3044</v>
      </c>
      <c r="BF639" s="2">
        <v>131.96</v>
      </c>
      <c r="BG639" s="2">
        <v>401686</v>
      </c>
      <c r="BH639" s="2">
        <v>1555477</v>
      </c>
      <c r="BI639" s="2">
        <v>30640559</v>
      </c>
      <c r="BJ639" s="2">
        <v>0</v>
      </c>
      <c r="BK639" s="2">
        <v>30640559</v>
      </c>
      <c r="BL639" s="2">
        <v>0</v>
      </c>
      <c r="BM639" s="2">
        <v>30640559</v>
      </c>
      <c r="BN639" s="2">
        <v>8897613</v>
      </c>
      <c r="BO639" s="2">
        <v>21742946</v>
      </c>
      <c r="BP639" s="2">
        <v>5084.4799999999996</v>
      </c>
      <c r="BQ639" s="2">
        <v>2683.56</v>
      </c>
      <c r="BR639" s="2">
        <v>13644507</v>
      </c>
      <c r="BS639" s="2">
        <v>0</v>
      </c>
      <c r="BT639" s="2">
        <v>0</v>
      </c>
      <c r="BU639" s="2">
        <v>0</v>
      </c>
      <c r="BV639" s="2">
        <v>8897613</v>
      </c>
      <c r="BW639" s="2">
        <v>4746894</v>
      </c>
      <c r="BX639" s="2">
        <v>1575946</v>
      </c>
      <c r="BY639" s="2">
        <v>6322840</v>
      </c>
      <c r="BZ639" s="2">
        <v>0</v>
      </c>
      <c r="CA639" s="2">
        <v>21742946</v>
      </c>
      <c r="CB639" s="2" t="b">
        <v>0</v>
      </c>
      <c r="CC639" s="2">
        <v>0</v>
      </c>
      <c r="CD639" s="2">
        <v>11253.03</v>
      </c>
      <c r="CE639" s="2">
        <v>10346.700000000001</v>
      </c>
      <c r="CF639" s="2">
        <v>10652.92</v>
      </c>
      <c r="CG639" s="2">
        <v>12666.98</v>
      </c>
      <c r="CH639" s="4">
        <v>45327.530381944445</v>
      </c>
      <c r="CI639" s="4">
        <v>73415</v>
      </c>
    </row>
    <row r="640" spans="1:87" x14ac:dyDescent="0.35">
      <c r="A640" s="5">
        <v>714</v>
      </c>
      <c r="B640" s="3" t="s">
        <v>1271</v>
      </c>
      <c r="C640" s="3" t="s">
        <v>1307</v>
      </c>
      <c r="D640" s="2" t="s">
        <v>1308</v>
      </c>
      <c r="E640" s="2">
        <v>9166</v>
      </c>
      <c r="F640" s="2">
        <v>9304</v>
      </c>
      <c r="G640" s="2">
        <v>9580</v>
      </c>
      <c r="H640" s="2">
        <v>11102</v>
      </c>
      <c r="I640" s="2">
        <v>1.0822000000000001</v>
      </c>
      <c r="J640" s="2">
        <v>9919</v>
      </c>
      <c r="K640" s="2">
        <v>10069</v>
      </c>
      <c r="L640" s="2">
        <v>10367</v>
      </c>
      <c r="M640" s="2">
        <v>12015</v>
      </c>
      <c r="N640" s="2">
        <v>1.1040000000000001</v>
      </c>
      <c r="O640" s="2">
        <v>1.026</v>
      </c>
      <c r="P640" s="2">
        <v>10951</v>
      </c>
      <c r="Q640" s="2">
        <v>12327</v>
      </c>
      <c r="R640" s="2">
        <v>4649.8500000000004</v>
      </c>
      <c r="S640" s="2">
        <v>3360.66</v>
      </c>
      <c r="T640" s="2">
        <v>2159.2800000000002</v>
      </c>
      <c r="U640" s="2">
        <v>0</v>
      </c>
      <c r="V640" s="2">
        <v>10169.790000000001</v>
      </c>
      <c r="W640" s="2">
        <v>4649.8500000000004</v>
      </c>
      <c r="X640" s="2">
        <v>3360.66</v>
      </c>
      <c r="Y640" s="2">
        <v>2159.2800000000002</v>
      </c>
      <c r="Z640" s="2">
        <v>0</v>
      </c>
      <c r="AA640" s="2">
        <v>10169.790000000001</v>
      </c>
      <c r="AB640" s="2">
        <v>50920507</v>
      </c>
      <c r="AC640" s="2">
        <v>33838486</v>
      </c>
      <c r="AD640" s="2">
        <v>22385256</v>
      </c>
      <c r="AE640" s="2">
        <v>0</v>
      </c>
      <c r="AF640" s="2">
        <v>107144249</v>
      </c>
      <c r="AG640" s="2">
        <v>0.43020000000000003</v>
      </c>
      <c r="AH640" s="2">
        <v>0.2</v>
      </c>
      <c r="AI640" s="2">
        <v>4381200</v>
      </c>
      <c r="AJ640" s="2">
        <v>2911463</v>
      </c>
      <c r="AK640" s="2">
        <v>1926027</v>
      </c>
      <c r="AL640" s="2">
        <v>0</v>
      </c>
      <c r="AM640" s="2">
        <v>9218690</v>
      </c>
      <c r="AN640" s="2">
        <v>0.43020000000000003</v>
      </c>
      <c r="AO640" s="2">
        <v>0</v>
      </c>
      <c r="AP640" s="2">
        <v>0.65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  <c r="AV640" s="2">
        <v>116362939</v>
      </c>
      <c r="AW640" s="2">
        <v>0</v>
      </c>
      <c r="AX640" s="2">
        <v>224147</v>
      </c>
      <c r="AY640" s="2">
        <v>231328</v>
      </c>
      <c r="AZ640" s="2">
        <v>250343</v>
      </c>
      <c r="BA640" s="2">
        <v>0</v>
      </c>
      <c r="BB640" s="2">
        <v>0</v>
      </c>
      <c r="BC640" s="2">
        <v>0</v>
      </c>
      <c r="BD640" s="2">
        <v>2813</v>
      </c>
      <c r="BE640" s="2">
        <v>3044</v>
      </c>
      <c r="BF640" s="2">
        <v>316.55</v>
      </c>
      <c r="BG640" s="2">
        <v>963578</v>
      </c>
      <c r="BH640" s="2">
        <v>1438068</v>
      </c>
      <c r="BI640" s="2">
        <v>117801007</v>
      </c>
      <c r="BJ640" s="2">
        <v>0</v>
      </c>
      <c r="BK640" s="2">
        <v>117801007</v>
      </c>
      <c r="BL640" s="2">
        <v>126757331</v>
      </c>
      <c r="BM640" s="2">
        <v>0</v>
      </c>
      <c r="BN640" s="2">
        <v>2033958</v>
      </c>
      <c r="BO640" s="2">
        <v>0</v>
      </c>
      <c r="BP640" s="2">
        <v>5065.93</v>
      </c>
      <c r="BQ640" s="2">
        <v>10169.790000000001</v>
      </c>
      <c r="BR640" s="2">
        <v>51519444</v>
      </c>
      <c r="BS640" s="2">
        <v>0</v>
      </c>
      <c r="BT640" s="2">
        <v>0</v>
      </c>
      <c r="BU640" s="2">
        <v>126757331</v>
      </c>
      <c r="BV640" s="2">
        <v>2033958</v>
      </c>
      <c r="BW640" s="2">
        <v>0</v>
      </c>
      <c r="BX640" s="2">
        <v>7821366</v>
      </c>
      <c r="BY640" s="2">
        <v>7821366</v>
      </c>
      <c r="BZ640" s="2">
        <v>7821366</v>
      </c>
      <c r="CA640" s="2">
        <v>7821366</v>
      </c>
      <c r="CB640" s="2" t="b">
        <v>1</v>
      </c>
      <c r="CC640" s="2">
        <v>8956324</v>
      </c>
      <c r="CD640" s="2">
        <v>11893.22</v>
      </c>
      <c r="CE640" s="2">
        <v>10935.34</v>
      </c>
      <c r="CF640" s="2">
        <v>11258.98</v>
      </c>
      <c r="CG640" s="2">
        <v>13387.62</v>
      </c>
      <c r="CH640" s="4">
        <v>45327.530393518522</v>
      </c>
      <c r="CI640" s="4">
        <v>73415</v>
      </c>
    </row>
    <row r="641" spans="1:87" x14ac:dyDescent="0.35">
      <c r="A641" s="5">
        <v>715</v>
      </c>
      <c r="B641" s="3" t="s">
        <v>1271</v>
      </c>
      <c r="C641" s="3" t="s">
        <v>1309</v>
      </c>
      <c r="D641" s="2" t="s">
        <v>1310</v>
      </c>
      <c r="E641" s="2">
        <v>9166</v>
      </c>
      <c r="F641" s="2">
        <v>9304</v>
      </c>
      <c r="G641" s="2">
        <v>9580</v>
      </c>
      <c r="H641" s="2">
        <v>11102</v>
      </c>
      <c r="I641" s="2">
        <v>1.0822000000000001</v>
      </c>
      <c r="J641" s="2">
        <v>9919</v>
      </c>
      <c r="K641" s="2">
        <v>10069</v>
      </c>
      <c r="L641" s="2">
        <v>10367</v>
      </c>
      <c r="M641" s="2">
        <v>12015</v>
      </c>
      <c r="N641" s="2">
        <v>1.1040000000000001</v>
      </c>
      <c r="O641" s="2">
        <v>1.026</v>
      </c>
      <c r="P641" s="2">
        <v>10951</v>
      </c>
      <c r="Q641" s="2">
        <v>12327</v>
      </c>
      <c r="R641" s="2">
        <v>0</v>
      </c>
      <c r="S641" s="2">
        <v>0</v>
      </c>
      <c r="T641" s="2">
        <v>0</v>
      </c>
      <c r="U641" s="2">
        <v>8491.74</v>
      </c>
      <c r="V641" s="2">
        <v>8491.74</v>
      </c>
      <c r="W641" s="2">
        <v>0</v>
      </c>
      <c r="X641" s="2">
        <v>0</v>
      </c>
      <c r="Y641" s="2">
        <v>0</v>
      </c>
      <c r="Z641" s="2">
        <v>8491.74</v>
      </c>
      <c r="AA641" s="2">
        <v>8491.74</v>
      </c>
      <c r="AB641" s="2">
        <v>0</v>
      </c>
      <c r="AC641" s="2">
        <v>0</v>
      </c>
      <c r="AD641" s="2">
        <v>0</v>
      </c>
      <c r="AE641" s="2">
        <v>104677679</v>
      </c>
      <c r="AF641" s="2">
        <v>104677679</v>
      </c>
      <c r="AG641" s="2">
        <v>0.2752</v>
      </c>
      <c r="AH641" s="2">
        <v>0.2</v>
      </c>
      <c r="AI641" s="2">
        <v>0</v>
      </c>
      <c r="AJ641" s="2">
        <v>0</v>
      </c>
      <c r="AK641" s="2">
        <v>0</v>
      </c>
      <c r="AL641" s="2">
        <v>5761459</v>
      </c>
      <c r="AM641" s="2">
        <v>5761459</v>
      </c>
      <c r="AN641" s="2">
        <v>0.2752</v>
      </c>
      <c r="AO641" s="2">
        <v>0</v>
      </c>
      <c r="AP641" s="2">
        <v>0.65</v>
      </c>
      <c r="AQ641" s="2">
        <v>0</v>
      </c>
      <c r="AR641" s="2">
        <v>0</v>
      </c>
      <c r="AS641" s="2">
        <v>0</v>
      </c>
      <c r="AT641" s="2">
        <v>0</v>
      </c>
      <c r="AU641" s="2">
        <v>0</v>
      </c>
      <c r="AV641" s="2">
        <v>110439138</v>
      </c>
      <c r="AW641" s="2">
        <v>0</v>
      </c>
      <c r="AX641" s="2">
        <v>92809</v>
      </c>
      <c r="AY641" s="2">
        <v>223674</v>
      </c>
      <c r="AZ641" s="2">
        <v>242060</v>
      </c>
      <c r="BA641" s="2">
        <v>0</v>
      </c>
      <c r="BB641" s="2">
        <v>0</v>
      </c>
      <c r="BC641" s="2">
        <v>754163</v>
      </c>
      <c r="BD641" s="2">
        <v>2813</v>
      </c>
      <c r="BE641" s="2">
        <v>3044</v>
      </c>
      <c r="BF641" s="2">
        <v>0</v>
      </c>
      <c r="BG641" s="2">
        <v>0</v>
      </c>
      <c r="BH641" s="2">
        <v>1089032</v>
      </c>
      <c r="BI641" s="2">
        <v>111528170</v>
      </c>
      <c r="BJ641" s="2">
        <v>0</v>
      </c>
      <c r="BK641" s="2">
        <v>111528170</v>
      </c>
      <c r="BL641" s="2">
        <v>186236568</v>
      </c>
      <c r="BM641" s="2">
        <v>0</v>
      </c>
      <c r="BN641" s="2">
        <v>1698348</v>
      </c>
      <c r="BO641" s="2">
        <v>0</v>
      </c>
      <c r="BP641" s="2">
        <v>6110.61</v>
      </c>
      <c r="BQ641" s="2">
        <v>8491.74</v>
      </c>
      <c r="BR641" s="2">
        <v>51889711</v>
      </c>
      <c r="BS641" s="2">
        <v>0</v>
      </c>
      <c r="BT641" s="2">
        <v>0</v>
      </c>
      <c r="BU641" s="2">
        <v>186236568</v>
      </c>
      <c r="BV641" s="2">
        <v>1698348</v>
      </c>
      <c r="BW641" s="2">
        <v>0</v>
      </c>
      <c r="BX641" s="2">
        <v>3705980</v>
      </c>
      <c r="BY641" s="2">
        <v>3705980</v>
      </c>
      <c r="BZ641" s="2">
        <v>3705980</v>
      </c>
      <c r="CA641" s="2">
        <v>3705980</v>
      </c>
      <c r="CB641" s="2" t="b">
        <v>1</v>
      </c>
      <c r="CC641" s="2">
        <v>74708398</v>
      </c>
      <c r="CD641" s="2">
        <v>11553.74</v>
      </c>
      <c r="CE641" s="2">
        <v>10623.2</v>
      </c>
      <c r="CF641" s="2">
        <v>10937.6</v>
      </c>
      <c r="CG641" s="2">
        <v>13005.48</v>
      </c>
      <c r="CH641" s="4">
        <v>45327.530393518522</v>
      </c>
      <c r="CI641" s="4">
        <v>73415</v>
      </c>
    </row>
    <row r="642" spans="1:87" x14ac:dyDescent="0.35">
      <c r="A642" s="5">
        <v>716</v>
      </c>
      <c r="B642" s="3" t="s">
        <v>1271</v>
      </c>
      <c r="C642" s="3" t="s">
        <v>1311</v>
      </c>
      <c r="D642" s="2" t="s">
        <v>1312</v>
      </c>
      <c r="E642" s="2">
        <v>9166</v>
      </c>
      <c r="F642" s="2">
        <v>9304</v>
      </c>
      <c r="G642" s="2">
        <v>9580</v>
      </c>
      <c r="H642" s="2">
        <v>11102</v>
      </c>
      <c r="I642" s="2">
        <v>1.0822000000000001</v>
      </c>
      <c r="J642" s="2">
        <v>9919</v>
      </c>
      <c r="K642" s="2">
        <v>10069</v>
      </c>
      <c r="L642" s="2">
        <v>10367</v>
      </c>
      <c r="M642" s="2">
        <v>12015</v>
      </c>
      <c r="N642" s="2">
        <v>1.1040000000000001</v>
      </c>
      <c r="O642" s="2">
        <v>1.026</v>
      </c>
      <c r="P642" s="2">
        <v>10951</v>
      </c>
      <c r="Q642" s="2">
        <v>12327</v>
      </c>
      <c r="R642" s="2">
        <v>0</v>
      </c>
      <c r="S642" s="2">
        <v>0</v>
      </c>
      <c r="T642" s="2">
        <v>0</v>
      </c>
      <c r="U642" s="2">
        <v>8061.49</v>
      </c>
      <c r="V642" s="2">
        <v>8061.49</v>
      </c>
      <c r="W642" s="2">
        <v>0</v>
      </c>
      <c r="X642" s="2">
        <v>0</v>
      </c>
      <c r="Y642" s="2">
        <v>0</v>
      </c>
      <c r="Z642" s="2">
        <v>8061.49</v>
      </c>
      <c r="AA642" s="2">
        <v>8061.49</v>
      </c>
      <c r="AB642" s="2">
        <v>0</v>
      </c>
      <c r="AC642" s="2">
        <v>0</v>
      </c>
      <c r="AD642" s="2">
        <v>0</v>
      </c>
      <c r="AE642" s="2">
        <v>99373987</v>
      </c>
      <c r="AF642" s="2">
        <v>99373987</v>
      </c>
      <c r="AG642" s="2">
        <v>0.31330000000000002</v>
      </c>
      <c r="AH642" s="2">
        <v>0.2</v>
      </c>
      <c r="AI642" s="2">
        <v>0</v>
      </c>
      <c r="AJ642" s="2">
        <v>0</v>
      </c>
      <c r="AK642" s="2">
        <v>0</v>
      </c>
      <c r="AL642" s="2">
        <v>6226774</v>
      </c>
      <c r="AM642" s="2">
        <v>6226774</v>
      </c>
      <c r="AN642" s="2">
        <v>0.31330000000000002</v>
      </c>
      <c r="AO642" s="2">
        <v>0</v>
      </c>
      <c r="AP642" s="2">
        <v>0.65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  <c r="AV642" s="2">
        <v>105600761</v>
      </c>
      <c r="AW642" s="2">
        <v>0</v>
      </c>
      <c r="AX642" s="2">
        <v>439674</v>
      </c>
      <c r="AY642" s="2">
        <v>633918</v>
      </c>
      <c r="AZ642" s="2">
        <v>686026</v>
      </c>
      <c r="BA642" s="2">
        <v>0</v>
      </c>
      <c r="BB642" s="2">
        <v>0</v>
      </c>
      <c r="BC642" s="2">
        <v>1696366</v>
      </c>
      <c r="BD642" s="2">
        <v>2813</v>
      </c>
      <c r="BE642" s="2">
        <v>3044</v>
      </c>
      <c r="BF642" s="2">
        <v>0</v>
      </c>
      <c r="BG642" s="2">
        <v>0</v>
      </c>
      <c r="BH642" s="2">
        <v>2822066</v>
      </c>
      <c r="BI642" s="2">
        <v>108422827</v>
      </c>
      <c r="BJ642" s="2">
        <v>0</v>
      </c>
      <c r="BK642" s="2">
        <v>108422827</v>
      </c>
      <c r="BL642" s="2">
        <v>184268047</v>
      </c>
      <c r="BM642" s="2">
        <v>0</v>
      </c>
      <c r="BN642" s="2">
        <v>1612298</v>
      </c>
      <c r="BO642" s="2">
        <v>0</v>
      </c>
      <c r="BP642" s="2">
        <v>6470.35</v>
      </c>
      <c r="BQ642" s="2">
        <v>8061.49</v>
      </c>
      <c r="BR642" s="2">
        <v>52160662</v>
      </c>
      <c r="BS642" s="2">
        <v>0</v>
      </c>
      <c r="BT642" s="2">
        <v>0</v>
      </c>
      <c r="BU642" s="2">
        <v>184268047</v>
      </c>
      <c r="BV642" s="2">
        <v>1612298</v>
      </c>
      <c r="BW642" s="2">
        <v>0</v>
      </c>
      <c r="BX642" s="2">
        <v>3369327</v>
      </c>
      <c r="BY642" s="2">
        <v>3369327</v>
      </c>
      <c r="BZ642" s="2">
        <v>3369327</v>
      </c>
      <c r="CA642" s="2">
        <v>3369327</v>
      </c>
      <c r="CB642" s="2" t="b">
        <v>1</v>
      </c>
      <c r="CC642" s="2">
        <v>75845220</v>
      </c>
      <c r="CD642" s="2">
        <v>11637.19</v>
      </c>
      <c r="CE642" s="2">
        <v>10699.92</v>
      </c>
      <c r="CF642" s="2">
        <v>11016.6</v>
      </c>
      <c r="CG642" s="2">
        <v>13099.41</v>
      </c>
      <c r="CH642" s="4">
        <v>45327.530428240738</v>
      </c>
      <c r="CI642" s="4">
        <v>73415</v>
      </c>
    </row>
    <row r="643" spans="1:87" x14ac:dyDescent="0.35">
      <c r="A643" s="5">
        <v>717</v>
      </c>
      <c r="B643" s="3" t="s">
        <v>1271</v>
      </c>
      <c r="C643" s="3" t="s">
        <v>1313</v>
      </c>
      <c r="D643" s="2" t="s">
        <v>1314</v>
      </c>
      <c r="E643" s="2">
        <v>9166</v>
      </c>
      <c r="F643" s="2">
        <v>9304</v>
      </c>
      <c r="G643" s="2">
        <v>9580</v>
      </c>
      <c r="H643" s="2">
        <v>11102</v>
      </c>
      <c r="I643" s="2">
        <v>1.0822000000000001</v>
      </c>
      <c r="J643" s="2">
        <v>9919</v>
      </c>
      <c r="K643" s="2">
        <v>10069</v>
      </c>
      <c r="L643" s="2">
        <v>10367</v>
      </c>
      <c r="M643" s="2">
        <v>12015</v>
      </c>
      <c r="N643" s="2">
        <v>1.1040000000000001</v>
      </c>
      <c r="O643" s="2">
        <v>1.026</v>
      </c>
      <c r="P643" s="2">
        <v>10951</v>
      </c>
      <c r="Q643" s="2">
        <v>12327</v>
      </c>
      <c r="R643" s="2">
        <v>2299.9299999999998</v>
      </c>
      <c r="S643" s="2">
        <v>1704.35</v>
      </c>
      <c r="T643" s="2">
        <v>1116.8499999999999</v>
      </c>
      <c r="U643" s="2">
        <v>2443.4899999999998</v>
      </c>
      <c r="V643" s="2">
        <v>7564.62</v>
      </c>
      <c r="W643" s="2">
        <v>2299.9299999999998</v>
      </c>
      <c r="X643" s="2">
        <v>1704.35</v>
      </c>
      <c r="Y643" s="2">
        <v>1116.8499999999999</v>
      </c>
      <c r="Z643" s="2">
        <v>2443.4899999999998</v>
      </c>
      <c r="AA643" s="2">
        <v>7564.62</v>
      </c>
      <c r="AB643" s="2">
        <v>25186533</v>
      </c>
      <c r="AC643" s="2">
        <v>17161100</v>
      </c>
      <c r="AD643" s="2">
        <v>11578384</v>
      </c>
      <c r="AE643" s="2">
        <v>30120901</v>
      </c>
      <c r="AF643" s="2">
        <v>84046918</v>
      </c>
      <c r="AG643" s="2">
        <v>0.45279999999999998</v>
      </c>
      <c r="AH643" s="2">
        <v>0.2</v>
      </c>
      <c r="AI643" s="2">
        <v>2280892</v>
      </c>
      <c r="AJ643" s="2">
        <v>1554109</v>
      </c>
      <c r="AK643" s="2">
        <v>1048538</v>
      </c>
      <c r="AL643" s="2">
        <v>2727749</v>
      </c>
      <c r="AM643" s="2">
        <v>7611288</v>
      </c>
      <c r="AN643" s="2">
        <v>0.45279999999999998</v>
      </c>
      <c r="AO643" s="2">
        <v>0</v>
      </c>
      <c r="AP643" s="2">
        <v>0.65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91658206</v>
      </c>
      <c r="AW643" s="2">
        <v>0</v>
      </c>
      <c r="AX643" s="2">
        <v>188936</v>
      </c>
      <c r="AY643" s="2">
        <v>326877</v>
      </c>
      <c r="AZ643" s="2">
        <v>353746</v>
      </c>
      <c r="BA643" s="2">
        <v>0</v>
      </c>
      <c r="BB643" s="2">
        <v>0</v>
      </c>
      <c r="BC643" s="2">
        <v>0</v>
      </c>
      <c r="BD643" s="2">
        <v>2813</v>
      </c>
      <c r="BE643" s="2">
        <v>3044</v>
      </c>
      <c r="BF643" s="2">
        <v>101.32</v>
      </c>
      <c r="BG643" s="2">
        <v>308418</v>
      </c>
      <c r="BH643" s="2">
        <v>851100</v>
      </c>
      <c r="BI643" s="2">
        <v>92509306</v>
      </c>
      <c r="BJ643" s="2">
        <v>0</v>
      </c>
      <c r="BK643" s="2">
        <v>92509306</v>
      </c>
      <c r="BL643" s="2">
        <v>126841781</v>
      </c>
      <c r="BM643" s="2">
        <v>0</v>
      </c>
      <c r="BN643" s="2">
        <v>1512924</v>
      </c>
      <c r="BO643" s="2">
        <v>0</v>
      </c>
      <c r="BP643" s="2">
        <v>5326.35</v>
      </c>
      <c r="BQ643" s="2">
        <v>7564.62</v>
      </c>
      <c r="BR643" s="2">
        <v>40291814</v>
      </c>
      <c r="BS643" s="2">
        <v>0</v>
      </c>
      <c r="BT643" s="2">
        <v>0</v>
      </c>
      <c r="BU643" s="2">
        <v>126841781</v>
      </c>
      <c r="BV643" s="2">
        <v>1512924</v>
      </c>
      <c r="BW643" s="2">
        <v>0</v>
      </c>
      <c r="BX643" s="2">
        <v>3356626</v>
      </c>
      <c r="BY643" s="2">
        <v>3356626</v>
      </c>
      <c r="BZ643" s="2">
        <v>3356626</v>
      </c>
      <c r="CA643" s="2">
        <v>3356626</v>
      </c>
      <c r="CB643" s="2" t="b">
        <v>1</v>
      </c>
      <c r="CC643" s="2">
        <v>34332475</v>
      </c>
      <c r="CD643" s="2">
        <v>11942.72</v>
      </c>
      <c r="CE643" s="2">
        <v>10980.85</v>
      </c>
      <c r="CF643" s="2">
        <v>11305.84</v>
      </c>
      <c r="CG643" s="2">
        <v>13443.33</v>
      </c>
      <c r="CH643" s="4">
        <v>45327.530451388891</v>
      </c>
      <c r="CI643" s="4">
        <v>73415</v>
      </c>
    </row>
    <row r="644" spans="1:87" x14ac:dyDescent="0.35">
      <c r="A644" s="5">
        <v>718</v>
      </c>
      <c r="B644" s="3" t="s">
        <v>1271</v>
      </c>
      <c r="C644" s="3" t="s">
        <v>1315</v>
      </c>
      <c r="D644" s="2" t="s">
        <v>1316</v>
      </c>
      <c r="E644" s="2">
        <v>9166</v>
      </c>
      <c r="F644" s="2">
        <v>9304</v>
      </c>
      <c r="G644" s="2">
        <v>9580</v>
      </c>
      <c r="H644" s="2">
        <v>11102</v>
      </c>
      <c r="I644" s="2">
        <v>1.0822000000000001</v>
      </c>
      <c r="J644" s="2">
        <v>9919</v>
      </c>
      <c r="K644" s="2">
        <v>10069</v>
      </c>
      <c r="L644" s="2">
        <v>10367</v>
      </c>
      <c r="M644" s="2">
        <v>12015</v>
      </c>
      <c r="N644" s="2">
        <v>1.1040000000000001</v>
      </c>
      <c r="O644" s="2">
        <v>1.026</v>
      </c>
      <c r="P644" s="2">
        <v>10951</v>
      </c>
      <c r="Q644" s="2">
        <v>12327</v>
      </c>
      <c r="R644" s="2">
        <v>128.72999999999999</v>
      </c>
      <c r="S644" s="2">
        <v>103.84</v>
      </c>
      <c r="T644" s="2">
        <v>77.22</v>
      </c>
      <c r="U644" s="2">
        <v>0</v>
      </c>
      <c r="V644" s="2">
        <v>309.79000000000002</v>
      </c>
      <c r="W644" s="2">
        <v>128.72999999999999</v>
      </c>
      <c r="X644" s="2">
        <v>103.84</v>
      </c>
      <c r="Y644" s="2">
        <v>77.22</v>
      </c>
      <c r="Z644" s="2">
        <v>0</v>
      </c>
      <c r="AA644" s="2">
        <v>309.79000000000002</v>
      </c>
      <c r="AB644" s="2">
        <v>1409722</v>
      </c>
      <c r="AC644" s="2">
        <v>1045565</v>
      </c>
      <c r="AD644" s="2">
        <v>800540</v>
      </c>
      <c r="AE644" s="2">
        <v>0</v>
      </c>
      <c r="AF644" s="2">
        <v>3255827</v>
      </c>
      <c r="AG644" s="2">
        <v>0.11990000000000001</v>
      </c>
      <c r="AH644" s="2">
        <v>0.2</v>
      </c>
      <c r="AI644" s="2">
        <v>33805</v>
      </c>
      <c r="AJ644" s="2">
        <v>25073</v>
      </c>
      <c r="AK644" s="2">
        <v>19197</v>
      </c>
      <c r="AL644" s="2">
        <v>0</v>
      </c>
      <c r="AM644" s="2">
        <v>78075</v>
      </c>
      <c r="AN644" s="2">
        <v>0.11990000000000001</v>
      </c>
      <c r="AO644" s="2">
        <v>0</v>
      </c>
      <c r="AP644" s="2">
        <v>0.65</v>
      </c>
      <c r="AQ644" s="2">
        <v>0</v>
      </c>
      <c r="AR644" s="2">
        <v>0</v>
      </c>
      <c r="AS644" s="2">
        <v>0</v>
      </c>
      <c r="AT644" s="2">
        <v>0</v>
      </c>
      <c r="AU644" s="2">
        <v>0</v>
      </c>
      <c r="AV644" s="2">
        <v>3333902</v>
      </c>
      <c r="AW644" s="2">
        <v>0</v>
      </c>
      <c r="AX644" s="2">
        <v>0</v>
      </c>
      <c r="AY644" s="2">
        <v>0</v>
      </c>
      <c r="AZ644" s="2">
        <v>0</v>
      </c>
      <c r="BA644" s="2">
        <v>0</v>
      </c>
      <c r="BB644" s="2">
        <v>0</v>
      </c>
      <c r="BC644" s="2">
        <v>131868</v>
      </c>
      <c r="BD644" s="2">
        <v>2813</v>
      </c>
      <c r="BE644" s="2">
        <v>3044</v>
      </c>
      <c r="BF644" s="2">
        <v>13.36</v>
      </c>
      <c r="BG644" s="2">
        <v>40668</v>
      </c>
      <c r="BH644" s="2">
        <v>172536</v>
      </c>
      <c r="BI644" s="2">
        <v>3506438</v>
      </c>
      <c r="BJ644" s="2">
        <v>0</v>
      </c>
      <c r="BK644" s="2">
        <v>3506438</v>
      </c>
      <c r="BL644" s="2">
        <v>10074685</v>
      </c>
      <c r="BM644" s="2">
        <v>0</v>
      </c>
      <c r="BN644" s="2">
        <v>69198</v>
      </c>
      <c r="BO644" s="2">
        <v>0</v>
      </c>
      <c r="BP644" s="2">
        <v>5304.96</v>
      </c>
      <c r="BQ644" s="2">
        <v>309.79000000000002</v>
      </c>
      <c r="BR644" s="2">
        <v>1643424</v>
      </c>
      <c r="BS644" s="2">
        <v>0</v>
      </c>
      <c r="BT644" s="2">
        <v>0</v>
      </c>
      <c r="BU644" s="2">
        <v>10074685</v>
      </c>
      <c r="BV644" s="2">
        <v>69198</v>
      </c>
      <c r="BW644" s="2">
        <v>0</v>
      </c>
      <c r="BX644" s="2">
        <v>165217</v>
      </c>
      <c r="BY644" s="2">
        <v>165217</v>
      </c>
      <c r="BZ644" s="2">
        <v>165217</v>
      </c>
      <c r="CA644" s="2">
        <v>165217</v>
      </c>
      <c r="CB644" s="2" t="b">
        <v>1</v>
      </c>
      <c r="CC644" s="2">
        <v>6568247</v>
      </c>
      <c r="CD644" s="2">
        <v>11213.6</v>
      </c>
      <c r="CE644" s="2">
        <v>10310.450000000001</v>
      </c>
      <c r="CF644" s="2">
        <v>10615.6</v>
      </c>
      <c r="CG644" s="2">
        <v>12622.6</v>
      </c>
      <c r="CH644" s="4">
        <v>45327.530543981484</v>
      </c>
      <c r="CI644" s="4">
        <v>73415</v>
      </c>
    </row>
    <row r="645" spans="1:87" x14ac:dyDescent="0.35">
      <c r="A645" s="5">
        <v>719</v>
      </c>
      <c r="B645" s="3" t="s">
        <v>1317</v>
      </c>
      <c r="C645" s="3" t="s">
        <v>1318</v>
      </c>
      <c r="D645" s="2" t="s">
        <v>1319</v>
      </c>
      <c r="E645" s="2">
        <v>9166</v>
      </c>
      <c r="F645" s="2">
        <v>9304</v>
      </c>
      <c r="G645" s="2">
        <v>9580</v>
      </c>
      <c r="H645" s="2">
        <v>11102</v>
      </c>
      <c r="I645" s="2">
        <v>1.0822000000000001</v>
      </c>
      <c r="J645" s="2">
        <v>9919</v>
      </c>
      <c r="K645" s="2">
        <v>10069</v>
      </c>
      <c r="L645" s="2">
        <v>10367</v>
      </c>
      <c r="M645" s="2">
        <v>12015</v>
      </c>
      <c r="N645" s="2">
        <v>1.1040000000000001</v>
      </c>
      <c r="O645" s="2">
        <v>1.026</v>
      </c>
      <c r="P645" s="2">
        <v>10951</v>
      </c>
      <c r="Q645" s="2">
        <v>12327</v>
      </c>
      <c r="R645" s="2">
        <v>73.95</v>
      </c>
      <c r="S645" s="2">
        <v>52.91</v>
      </c>
      <c r="T645" s="2">
        <v>0</v>
      </c>
      <c r="U645" s="2">
        <v>0</v>
      </c>
      <c r="V645" s="2">
        <v>126.86</v>
      </c>
      <c r="W645" s="2">
        <v>73.95</v>
      </c>
      <c r="X645" s="2">
        <v>52.91</v>
      </c>
      <c r="Y645" s="2">
        <v>0</v>
      </c>
      <c r="Z645" s="2">
        <v>0</v>
      </c>
      <c r="AA645" s="2">
        <v>126.86</v>
      </c>
      <c r="AB645" s="2">
        <v>809826</v>
      </c>
      <c r="AC645" s="2">
        <v>532751</v>
      </c>
      <c r="AD645" s="2">
        <v>0</v>
      </c>
      <c r="AE645" s="2">
        <v>0</v>
      </c>
      <c r="AF645" s="2">
        <v>1342577</v>
      </c>
      <c r="AG645" s="2">
        <v>9.3200000000000005E-2</v>
      </c>
      <c r="AH645" s="2">
        <v>0.2</v>
      </c>
      <c r="AI645" s="2">
        <v>15095</v>
      </c>
      <c r="AJ645" s="2">
        <v>9930</v>
      </c>
      <c r="AK645" s="2">
        <v>0</v>
      </c>
      <c r="AL645" s="2">
        <v>0</v>
      </c>
      <c r="AM645" s="2">
        <v>25025</v>
      </c>
      <c r="AN645" s="2">
        <v>9.3200000000000005E-2</v>
      </c>
      <c r="AO645" s="2">
        <v>0</v>
      </c>
      <c r="AP645" s="2">
        <v>0.65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1367602</v>
      </c>
      <c r="AW645" s="2">
        <v>0</v>
      </c>
      <c r="AX645" s="2">
        <v>6091</v>
      </c>
      <c r="AY645" s="2">
        <v>0</v>
      </c>
      <c r="AZ645" s="2">
        <v>0</v>
      </c>
      <c r="BA645" s="2">
        <v>0</v>
      </c>
      <c r="BB645" s="2">
        <v>0</v>
      </c>
      <c r="BC645" s="2">
        <v>388041</v>
      </c>
      <c r="BD645" s="2">
        <v>2813</v>
      </c>
      <c r="BE645" s="2">
        <v>3044</v>
      </c>
      <c r="BF645" s="2">
        <v>1.89</v>
      </c>
      <c r="BG645" s="2">
        <v>5753</v>
      </c>
      <c r="BH645" s="2">
        <v>399885</v>
      </c>
      <c r="BI645" s="2">
        <v>1767487</v>
      </c>
      <c r="BJ645" s="2">
        <v>0</v>
      </c>
      <c r="BK645" s="2">
        <v>1767487</v>
      </c>
      <c r="BL645" s="2">
        <v>2239872</v>
      </c>
      <c r="BM645" s="2">
        <v>0</v>
      </c>
      <c r="BN645" s="2">
        <v>25372</v>
      </c>
      <c r="BO645" s="2">
        <v>0</v>
      </c>
      <c r="BP645" s="2">
        <v>5571.23</v>
      </c>
      <c r="BQ645" s="2">
        <v>126.86</v>
      </c>
      <c r="BR645" s="2">
        <v>706766</v>
      </c>
      <c r="BS645" s="2">
        <v>0</v>
      </c>
      <c r="BT645" s="2">
        <v>0</v>
      </c>
      <c r="BU645" s="2">
        <v>2239872</v>
      </c>
      <c r="BV645" s="2">
        <v>25372</v>
      </c>
      <c r="BW645" s="2">
        <v>0</v>
      </c>
      <c r="BX645" s="2">
        <v>277420</v>
      </c>
      <c r="BY645" s="2">
        <v>277420</v>
      </c>
      <c r="BZ645" s="2">
        <v>277420</v>
      </c>
      <c r="CA645" s="2">
        <v>277420</v>
      </c>
      <c r="CB645" s="2" t="b">
        <v>1</v>
      </c>
      <c r="CC645" s="2">
        <v>472385</v>
      </c>
      <c r="CD645" s="2">
        <v>11155.13</v>
      </c>
      <c r="CE645" s="2">
        <v>10256.69</v>
      </c>
      <c r="CF645" s="2">
        <v>10560.24</v>
      </c>
      <c r="CG645" s="2">
        <v>12556.78</v>
      </c>
      <c r="CH645" s="4">
        <v>45327.529872685183</v>
      </c>
      <c r="CI645" s="4">
        <v>73415</v>
      </c>
    </row>
    <row r="646" spans="1:87" x14ac:dyDescent="0.35">
      <c r="A646" s="5">
        <v>720</v>
      </c>
      <c r="B646" s="3" t="s">
        <v>1317</v>
      </c>
      <c r="C646" s="3" t="s">
        <v>1320</v>
      </c>
      <c r="D646" s="2" t="s">
        <v>1321</v>
      </c>
      <c r="E646" s="2">
        <v>9166</v>
      </c>
      <c r="F646" s="2">
        <v>9304</v>
      </c>
      <c r="G646" s="2">
        <v>9580</v>
      </c>
      <c r="H646" s="2">
        <v>11102</v>
      </c>
      <c r="I646" s="2">
        <v>1.0822000000000001</v>
      </c>
      <c r="J646" s="2">
        <v>9919</v>
      </c>
      <c r="K646" s="2">
        <v>10069</v>
      </c>
      <c r="L646" s="2">
        <v>10367</v>
      </c>
      <c r="M646" s="2">
        <v>12015</v>
      </c>
      <c r="N646" s="2">
        <v>1.1040000000000001</v>
      </c>
      <c r="O646" s="2">
        <v>1.026</v>
      </c>
      <c r="P646" s="2">
        <v>10951</v>
      </c>
      <c r="Q646" s="2">
        <v>12327</v>
      </c>
      <c r="R646" s="2">
        <v>76.540000000000006</v>
      </c>
      <c r="S646" s="2">
        <v>66.61</v>
      </c>
      <c r="T646" s="2">
        <v>42.06</v>
      </c>
      <c r="U646" s="2">
        <v>0</v>
      </c>
      <c r="V646" s="2">
        <v>185.21</v>
      </c>
      <c r="W646" s="2">
        <v>76.540000000000006</v>
      </c>
      <c r="X646" s="2">
        <v>66.61</v>
      </c>
      <c r="Y646" s="2">
        <v>42.06</v>
      </c>
      <c r="Z646" s="2">
        <v>0</v>
      </c>
      <c r="AA646" s="2">
        <v>185.21</v>
      </c>
      <c r="AB646" s="2">
        <v>838190</v>
      </c>
      <c r="AC646" s="2">
        <v>670696</v>
      </c>
      <c r="AD646" s="2">
        <v>436036</v>
      </c>
      <c r="AE646" s="2">
        <v>0</v>
      </c>
      <c r="AF646" s="2">
        <v>1944922</v>
      </c>
      <c r="AG646" s="2">
        <v>0.49459999999999998</v>
      </c>
      <c r="AH646" s="2">
        <v>0.2</v>
      </c>
      <c r="AI646" s="2">
        <v>82914</v>
      </c>
      <c r="AJ646" s="2">
        <v>66345</v>
      </c>
      <c r="AK646" s="2">
        <v>43133</v>
      </c>
      <c r="AL646" s="2">
        <v>0</v>
      </c>
      <c r="AM646" s="2">
        <v>192392</v>
      </c>
      <c r="AN646" s="2">
        <v>0.49459999999999998</v>
      </c>
      <c r="AO646" s="2">
        <v>0</v>
      </c>
      <c r="AP646" s="2">
        <v>0.65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  <c r="AV646" s="2">
        <v>2137314</v>
      </c>
      <c r="AW646" s="2">
        <v>0</v>
      </c>
      <c r="AX646" s="2">
        <v>0</v>
      </c>
      <c r="AY646" s="2">
        <v>51095</v>
      </c>
      <c r="AZ646" s="2">
        <v>55295</v>
      </c>
      <c r="BA646" s="2">
        <v>0</v>
      </c>
      <c r="BB646" s="2">
        <v>0</v>
      </c>
      <c r="BC646" s="2">
        <v>266255</v>
      </c>
      <c r="BD646" s="2">
        <v>2813</v>
      </c>
      <c r="BE646" s="2">
        <v>3044</v>
      </c>
      <c r="BF646" s="2">
        <v>3.88</v>
      </c>
      <c r="BG646" s="2">
        <v>11811</v>
      </c>
      <c r="BH646" s="2">
        <v>333361</v>
      </c>
      <c r="BI646" s="2">
        <v>2470675</v>
      </c>
      <c r="BJ646" s="2">
        <v>0</v>
      </c>
      <c r="BK646" s="2">
        <v>2470675</v>
      </c>
      <c r="BL646" s="2">
        <v>268360</v>
      </c>
      <c r="BM646" s="2">
        <v>2202315</v>
      </c>
      <c r="BN646" s="2">
        <v>697802</v>
      </c>
      <c r="BO646" s="2">
        <v>1504513</v>
      </c>
      <c r="BP646" s="2">
        <v>5777.64</v>
      </c>
      <c r="BQ646" s="2">
        <v>185.21</v>
      </c>
      <c r="BR646" s="2">
        <v>1070077</v>
      </c>
      <c r="BS646" s="2">
        <v>0</v>
      </c>
      <c r="BT646" s="2">
        <v>0</v>
      </c>
      <c r="BU646" s="2">
        <v>268360</v>
      </c>
      <c r="BV646" s="2">
        <v>697802</v>
      </c>
      <c r="BW646" s="2">
        <v>103915</v>
      </c>
      <c r="BX646" s="2">
        <v>410825</v>
      </c>
      <c r="BY646" s="2">
        <v>514740</v>
      </c>
      <c r="BZ646" s="2">
        <v>0</v>
      </c>
      <c r="CA646" s="2">
        <v>1504513</v>
      </c>
      <c r="CB646" s="2" t="b">
        <v>0</v>
      </c>
      <c r="CC646" s="2">
        <v>0</v>
      </c>
      <c r="CD646" s="2">
        <v>12034.27</v>
      </c>
      <c r="CE646" s="2">
        <v>11065.03</v>
      </c>
      <c r="CF646" s="2">
        <v>11392.5</v>
      </c>
      <c r="CG646" s="2">
        <v>13546.39</v>
      </c>
      <c r="CH646" s="4">
        <v>45327.529907407406</v>
      </c>
      <c r="CI646" s="4">
        <v>73415</v>
      </c>
    </row>
    <row r="647" spans="1:87" x14ac:dyDescent="0.35">
      <c r="A647" s="5">
        <v>721</v>
      </c>
      <c r="B647" s="3" t="s">
        <v>1317</v>
      </c>
      <c r="C647" s="3" t="s">
        <v>1322</v>
      </c>
      <c r="D647" s="2" t="s">
        <v>1323</v>
      </c>
      <c r="E647" s="2">
        <v>9166</v>
      </c>
      <c r="F647" s="2">
        <v>9304</v>
      </c>
      <c r="G647" s="2">
        <v>9580</v>
      </c>
      <c r="H647" s="2">
        <v>11102</v>
      </c>
      <c r="I647" s="2">
        <v>1.0822000000000001</v>
      </c>
      <c r="J647" s="2">
        <v>9919</v>
      </c>
      <c r="K647" s="2">
        <v>10069</v>
      </c>
      <c r="L647" s="2">
        <v>10367</v>
      </c>
      <c r="M647" s="2">
        <v>12015</v>
      </c>
      <c r="N647" s="2">
        <v>1.1040000000000001</v>
      </c>
      <c r="O647" s="2">
        <v>1.026</v>
      </c>
      <c r="P647" s="2">
        <v>10951</v>
      </c>
      <c r="Q647" s="2">
        <v>12327</v>
      </c>
      <c r="R647" s="2">
        <v>7395.57</v>
      </c>
      <c r="S647" s="2">
        <v>5209.24</v>
      </c>
      <c r="T647" s="2">
        <v>3460.52</v>
      </c>
      <c r="U647" s="2">
        <v>0</v>
      </c>
      <c r="V647" s="2">
        <v>16065.33</v>
      </c>
      <c r="W647" s="2">
        <v>7395.57</v>
      </c>
      <c r="X647" s="2">
        <v>5209.24</v>
      </c>
      <c r="Y647" s="2">
        <v>3460.52</v>
      </c>
      <c r="Z647" s="2">
        <v>0</v>
      </c>
      <c r="AA647" s="2">
        <v>16065.33</v>
      </c>
      <c r="AB647" s="2">
        <v>80988887</v>
      </c>
      <c r="AC647" s="2">
        <v>52451838</v>
      </c>
      <c r="AD647" s="2">
        <v>35875211</v>
      </c>
      <c r="AE647" s="2">
        <v>0</v>
      </c>
      <c r="AF647" s="2">
        <v>169315936</v>
      </c>
      <c r="AG647" s="2">
        <v>0.91400000000000003</v>
      </c>
      <c r="AH647" s="2">
        <v>0.2</v>
      </c>
      <c r="AI647" s="2">
        <v>14804769</v>
      </c>
      <c r="AJ647" s="2">
        <v>9588196</v>
      </c>
      <c r="AK647" s="2">
        <v>6557989</v>
      </c>
      <c r="AL647" s="2">
        <v>0</v>
      </c>
      <c r="AM647" s="2">
        <v>30950954</v>
      </c>
      <c r="AN647" s="2">
        <v>0.91400000000000003</v>
      </c>
      <c r="AO647" s="2">
        <v>0.36399999999999999</v>
      </c>
      <c r="AP647" s="2">
        <v>0.65</v>
      </c>
      <c r="AQ647" s="2">
        <v>19161971</v>
      </c>
      <c r="AR647" s="2">
        <v>12410105</v>
      </c>
      <c r="AS647" s="2">
        <v>8488075</v>
      </c>
      <c r="AT647" s="2">
        <v>0</v>
      </c>
      <c r="AU647" s="2">
        <v>40060151</v>
      </c>
      <c r="AV647" s="2">
        <v>240327041</v>
      </c>
      <c r="AW647" s="2">
        <v>0</v>
      </c>
      <c r="AX647" s="2">
        <v>0</v>
      </c>
      <c r="AY647" s="2">
        <v>528887</v>
      </c>
      <c r="AZ647" s="2">
        <v>572362</v>
      </c>
      <c r="BA647" s="2">
        <v>0</v>
      </c>
      <c r="BB647" s="2">
        <v>0</v>
      </c>
      <c r="BC647" s="2">
        <v>0</v>
      </c>
      <c r="BD647" s="2">
        <v>2813</v>
      </c>
      <c r="BE647" s="2">
        <v>3044</v>
      </c>
      <c r="BF647" s="2">
        <v>616.79999999999995</v>
      </c>
      <c r="BG647" s="2">
        <v>1877539</v>
      </c>
      <c r="BH647" s="2">
        <v>2449901</v>
      </c>
      <c r="BI647" s="2">
        <v>242776942</v>
      </c>
      <c r="BJ647" s="2">
        <v>0</v>
      </c>
      <c r="BK647" s="2">
        <v>242776942</v>
      </c>
      <c r="BL647" s="2">
        <v>45266840</v>
      </c>
      <c r="BM647" s="2">
        <v>197510102</v>
      </c>
      <c r="BN647" s="2">
        <v>55485097</v>
      </c>
      <c r="BO647" s="2">
        <v>142025005</v>
      </c>
      <c r="BP647" s="2">
        <v>5296.27</v>
      </c>
      <c r="BQ647" s="2">
        <v>16065.33</v>
      </c>
      <c r="BR647" s="2">
        <v>85086325</v>
      </c>
      <c r="BS647" s="2">
        <v>0</v>
      </c>
      <c r="BT647" s="2">
        <v>0</v>
      </c>
      <c r="BU647" s="2">
        <v>45266840</v>
      </c>
      <c r="BV647" s="2">
        <v>55485097</v>
      </c>
      <c r="BW647" s="2">
        <v>0</v>
      </c>
      <c r="BX647" s="2">
        <v>12749673</v>
      </c>
      <c r="BY647" s="2">
        <v>12749673</v>
      </c>
      <c r="BZ647" s="2">
        <v>0</v>
      </c>
      <c r="CA647" s="2">
        <v>142025005</v>
      </c>
      <c r="CB647" s="2" t="b">
        <v>0</v>
      </c>
      <c r="CC647" s="2">
        <v>0</v>
      </c>
      <c r="CD647" s="2">
        <v>15543.85</v>
      </c>
      <c r="CE647" s="2">
        <v>14291.94</v>
      </c>
      <c r="CF647" s="2">
        <v>14714.92</v>
      </c>
      <c r="CG647" s="2">
        <v>17496.939999999999</v>
      </c>
      <c r="CH647" s="4">
        <v>45327.530405092592</v>
      </c>
      <c r="CI647" s="4">
        <v>73415</v>
      </c>
    </row>
    <row r="648" spans="1:87" x14ac:dyDescent="0.35">
      <c r="A648" s="5">
        <v>722</v>
      </c>
      <c r="B648" s="3" t="s">
        <v>1317</v>
      </c>
      <c r="C648" s="3" t="s">
        <v>1324</v>
      </c>
      <c r="D648" s="2" t="s">
        <v>1325</v>
      </c>
      <c r="E648" s="2">
        <v>9166</v>
      </c>
      <c r="F648" s="2">
        <v>9304</v>
      </c>
      <c r="G648" s="2">
        <v>9580</v>
      </c>
      <c r="H648" s="2">
        <v>11102</v>
      </c>
      <c r="I648" s="2">
        <v>1.0822000000000001</v>
      </c>
      <c r="J648" s="2">
        <v>9919</v>
      </c>
      <c r="K648" s="2">
        <v>10069</v>
      </c>
      <c r="L648" s="2">
        <v>10367</v>
      </c>
      <c r="M648" s="2">
        <v>12015</v>
      </c>
      <c r="N648" s="2">
        <v>1.1040000000000001</v>
      </c>
      <c r="O648" s="2">
        <v>1.026</v>
      </c>
      <c r="P648" s="2">
        <v>10951</v>
      </c>
      <c r="Q648" s="2">
        <v>12327</v>
      </c>
      <c r="R648" s="2">
        <v>237.78</v>
      </c>
      <c r="S648" s="2">
        <v>184.02</v>
      </c>
      <c r="T648" s="2">
        <v>128.37</v>
      </c>
      <c r="U648" s="2">
        <v>21.37</v>
      </c>
      <c r="V648" s="2">
        <v>571.54</v>
      </c>
      <c r="W648" s="2">
        <v>237.78</v>
      </c>
      <c r="X648" s="2">
        <v>184.02</v>
      </c>
      <c r="Y648" s="2">
        <v>128.37</v>
      </c>
      <c r="Z648" s="2">
        <v>21.37</v>
      </c>
      <c r="AA648" s="2">
        <v>571.54</v>
      </c>
      <c r="AB648" s="2">
        <v>2603929</v>
      </c>
      <c r="AC648" s="2">
        <v>1852897</v>
      </c>
      <c r="AD648" s="2">
        <v>1330812</v>
      </c>
      <c r="AE648" s="2">
        <v>263428</v>
      </c>
      <c r="AF648" s="2">
        <v>6051066</v>
      </c>
      <c r="AG648" s="2">
        <v>0.55100000000000005</v>
      </c>
      <c r="AH648" s="2">
        <v>0.2</v>
      </c>
      <c r="AI648" s="2">
        <v>286953</v>
      </c>
      <c r="AJ648" s="2">
        <v>204189</v>
      </c>
      <c r="AK648" s="2">
        <v>146655</v>
      </c>
      <c r="AL648" s="2">
        <v>29030</v>
      </c>
      <c r="AM648" s="2">
        <v>666827</v>
      </c>
      <c r="AN648" s="2">
        <v>0.55100000000000005</v>
      </c>
      <c r="AO648" s="2">
        <v>1E-3</v>
      </c>
      <c r="AP648" s="2">
        <v>0.65</v>
      </c>
      <c r="AQ648" s="2">
        <v>1693</v>
      </c>
      <c r="AR648" s="2">
        <v>1204</v>
      </c>
      <c r="AS648" s="2">
        <v>865</v>
      </c>
      <c r="AT648" s="2">
        <v>171</v>
      </c>
      <c r="AU648" s="2">
        <v>3933</v>
      </c>
      <c r="AV648" s="2">
        <v>6721826</v>
      </c>
      <c r="AW648" s="2">
        <v>0</v>
      </c>
      <c r="AX648" s="2">
        <v>23554</v>
      </c>
      <c r="AY648" s="2">
        <v>241488</v>
      </c>
      <c r="AZ648" s="2">
        <v>261338</v>
      </c>
      <c r="BA648" s="2">
        <v>0</v>
      </c>
      <c r="BB648" s="2">
        <v>0</v>
      </c>
      <c r="BC648" s="2">
        <v>17314</v>
      </c>
      <c r="BD648" s="2">
        <v>2813</v>
      </c>
      <c r="BE648" s="2">
        <v>3044</v>
      </c>
      <c r="BF648" s="2">
        <v>19.989999999999998</v>
      </c>
      <c r="BG648" s="2">
        <v>60850</v>
      </c>
      <c r="BH648" s="2">
        <v>363056</v>
      </c>
      <c r="BI648" s="2">
        <v>7084882</v>
      </c>
      <c r="BJ648" s="2">
        <v>0</v>
      </c>
      <c r="BK648" s="2">
        <v>7084882</v>
      </c>
      <c r="BL648" s="2">
        <v>5241526</v>
      </c>
      <c r="BM648" s="2">
        <v>1843356</v>
      </c>
      <c r="BN648" s="2">
        <v>114308</v>
      </c>
      <c r="BO648" s="2">
        <v>1729048</v>
      </c>
      <c r="BP648" s="2">
        <v>5084.87</v>
      </c>
      <c r="BQ648" s="2">
        <v>571.54</v>
      </c>
      <c r="BR648" s="2">
        <v>2906207</v>
      </c>
      <c r="BS648" s="2">
        <v>0</v>
      </c>
      <c r="BT648" s="2">
        <v>0</v>
      </c>
      <c r="BU648" s="2">
        <v>5241526</v>
      </c>
      <c r="BV648" s="2">
        <v>114308</v>
      </c>
      <c r="BW648" s="2">
        <v>0</v>
      </c>
      <c r="BX648" s="2">
        <v>1217912</v>
      </c>
      <c r="BY648" s="2">
        <v>1217912</v>
      </c>
      <c r="BZ648" s="2">
        <v>0</v>
      </c>
      <c r="CA648" s="2">
        <v>1729048</v>
      </c>
      <c r="CB648" s="2" t="b">
        <v>0</v>
      </c>
      <c r="CC648" s="2">
        <v>0</v>
      </c>
      <c r="CD648" s="2">
        <v>12164.92</v>
      </c>
      <c r="CE648" s="2">
        <v>11185.15</v>
      </c>
      <c r="CF648" s="2">
        <v>11516.18</v>
      </c>
      <c r="CG648" s="2">
        <v>13693.45</v>
      </c>
      <c r="CH648" s="4">
        <v>45327.529918981483</v>
      </c>
      <c r="CI648" s="4">
        <v>73415</v>
      </c>
    </row>
    <row r="649" spans="1:87" x14ac:dyDescent="0.35">
      <c r="A649" s="5">
        <v>723</v>
      </c>
      <c r="B649" s="3" t="s">
        <v>1317</v>
      </c>
      <c r="C649" s="3" t="s">
        <v>1326</v>
      </c>
      <c r="D649" s="2" t="s">
        <v>1327</v>
      </c>
      <c r="E649" s="2">
        <v>9166</v>
      </c>
      <c r="F649" s="2">
        <v>9304</v>
      </c>
      <c r="G649" s="2">
        <v>9580</v>
      </c>
      <c r="H649" s="2">
        <v>11102</v>
      </c>
      <c r="I649" s="2">
        <v>1.0822000000000001</v>
      </c>
      <c r="J649" s="2">
        <v>9919</v>
      </c>
      <c r="K649" s="2">
        <v>10069</v>
      </c>
      <c r="L649" s="2">
        <v>10367</v>
      </c>
      <c r="M649" s="2">
        <v>12015</v>
      </c>
      <c r="N649" s="2">
        <v>1.1040000000000001</v>
      </c>
      <c r="O649" s="2">
        <v>1.026</v>
      </c>
      <c r="P649" s="2">
        <v>10951</v>
      </c>
      <c r="Q649" s="2">
        <v>12327</v>
      </c>
      <c r="R649" s="2">
        <v>630.13</v>
      </c>
      <c r="S649" s="2">
        <v>430.24</v>
      </c>
      <c r="T649" s="2">
        <v>284.52</v>
      </c>
      <c r="U649" s="2">
        <v>624.64</v>
      </c>
      <c r="V649" s="2">
        <v>1969.53</v>
      </c>
      <c r="W649" s="2">
        <v>630.13</v>
      </c>
      <c r="X649" s="2">
        <v>430.24</v>
      </c>
      <c r="Y649" s="2">
        <v>284.52</v>
      </c>
      <c r="Z649" s="2">
        <v>624.64</v>
      </c>
      <c r="AA649" s="2">
        <v>1969.53</v>
      </c>
      <c r="AB649" s="2">
        <v>6900554</v>
      </c>
      <c r="AC649" s="2">
        <v>4332087</v>
      </c>
      <c r="AD649" s="2">
        <v>2949619</v>
      </c>
      <c r="AE649" s="2">
        <v>7699937</v>
      </c>
      <c r="AF649" s="2">
        <v>21882197</v>
      </c>
      <c r="AG649" s="2">
        <v>0.71450000000000002</v>
      </c>
      <c r="AH649" s="2">
        <v>0.2</v>
      </c>
      <c r="AI649" s="2">
        <v>986089</v>
      </c>
      <c r="AJ649" s="2">
        <v>619055</v>
      </c>
      <c r="AK649" s="2">
        <v>421501</v>
      </c>
      <c r="AL649" s="2">
        <v>1100321</v>
      </c>
      <c r="AM649" s="2">
        <v>3126966</v>
      </c>
      <c r="AN649" s="2">
        <v>0.71450000000000002</v>
      </c>
      <c r="AO649" s="2">
        <v>0.16450000000000001</v>
      </c>
      <c r="AP649" s="2">
        <v>0.65</v>
      </c>
      <c r="AQ649" s="2">
        <v>737842</v>
      </c>
      <c r="AR649" s="2">
        <v>463208</v>
      </c>
      <c r="AS649" s="2">
        <v>315388</v>
      </c>
      <c r="AT649" s="2">
        <v>823316</v>
      </c>
      <c r="AU649" s="2">
        <v>2339754</v>
      </c>
      <c r="AV649" s="2">
        <v>27348917</v>
      </c>
      <c r="AW649" s="2">
        <v>0</v>
      </c>
      <c r="AX649" s="2">
        <v>112459</v>
      </c>
      <c r="AY649" s="2">
        <v>144141</v>
      </c>
      <c r="AZ649" s="2">
        <v>155989</v>
      </c>
      <c r="BA649" s="2">
        <v>0</v>
      </c>
      <c r="BB649" s="2">
        <v>0</v>
      </c>
      <c r="BC649" s="2">
        <v>0</v>
      </c>
      <c r="BD649" s="2">
        <v>2813</v>
      </c>
      <c r="BE649" s="2">
        <v>3044</v>
      </c>
      <c r="BF649" s="2">
        <v>29.85</v>
      </c>
      <c r="BG649" s="2">
        <v>90863</v>
      </c>
      <c r="BH649" s="2">
        <v>359311</v>
      </c>
      <c r="BI649" s="2">
        <v>27708228</v>
      </c>
      <c r="BJ649" s="2">
        <v>0</v>
      </c>
      <c r="BK649" s="2">
        <v>27708228</v>
      </c>
      <c r="BL649" s="2">
        <v>29798754</v>
      </c>
      <c r="BM649" s="2">
        <v>0</v>
      </c>
      <c r="BN649" s="2">
        <v>393906</v>
      </c>
      <c r="BO649" s="2">
        <v>0</v>
      </c>
      <c r="BP649" s="2">
        <v>5277.24</v>
      </c>
      <c r="BQ649" s="2">
        <v>1969.53</v>
      </c>
      <c r="BR649" s="2">
        <v>10393682</v>
      </c>
      <c r="BS649" s="2">
        <v>0</v>
      </c>
      <c r="BT649" s="2">
        <v>0</v>
      </c>
      <c r="BU649" s="2">
        <v>29798754</v>
      </c>
      <c r="BV649" s="2">
        <v>393906</v>
      </c>
      <c r="BW649" s="2">
        <v>0</v>
      </c>
      <c r="BX649" s="2">
        <v>1205011</v>
      </c>
      <c r="BY649" s="2">
        <v>1205011</v>
      </c>
      <c r="BZ649" s="2">
        <v>1205011</v>
      </c>
      <c r="CA649" s="2">
        <v>1205011</v>
      </c>
      <c r="CB649" s="2" t="b">
        <v>1</v>
      </c>
      <c r="CC649" s="2">
        <v>2090526</v>
      </c>
      <c r="CD649" s="2">
        <v>13686.83</v>
      </c>
      <c r="CE649" s="2">
        <v>12584.49</v>
      </c>
      <c r="CF649" s="2">
        <v>12956.94</v>
      </c>
      <c r="CG649" s="2">
        <v>15406.59</v>
      </c>
      <c r="CH649" s="4">
        <v>45327.529942129629</v>
      </c>
      <c r="CI649" s="4">
        <v>73415</v>
      </c>
    </row>
    <row r="650" spans="1:87" x14ac:dyDescent="0.35">
      <c r="A650" s="5">
        <v>725</v>
      </c>
      <c r="B650" s="3" t="s">
        <v>1317</v>
      </c>
      <c r="C650" s="3" t="s">
        <v>1328</v>
      </c>
      <c r="D650" s="2" t="s">
        <v>1329</v>
      </c>
      <c r="E650" s="2">
        <v>9166</v>
      </c>
      <c r="F650" s="2">
        <v>9304</v>
      </c>
      <c r="G650" s="2">
        <v>9580</v>
      </c>
      <c r="H650" s="2">
        <v>11102</v>
      </c>
      <c r="I650" s="2">
        <v>1.0822000000000001</v>
      </c>
      <c r="J650" s="2">
        <v>9919</v>
      </c>
      <c r="K650" s="2">
        <v>10069</v>
      </c>
      <c r="L650" s="2">
        <v>10367</v>
      </c>
      <c r="M650" s="2">
        <v>12015</v>
      </c>
      <c r="N650" s="2">
        <v>1.1040000000000001</v>
      </c>
      <c r="O650" s="2">
        <v>1.026</v>
      </c>
      <c r="P650" s="2">
        <v>10951</v>
      </c>
      <c r="Q650" s="2">
        <v>12327</v>
      </c>
      <c r="R650" s="2">
        <v>100.4</v>
      </c>
      <c r="S650" s="2">
        <v>79.849999999999994</v>
      </c>
      <c r="T650" s="2">
        <v>0</v>
      </c>
      <c r="U650" s="2">
        <v>0</v>
      </c>
      <c r="V650" s="2">
        <v>180.25</v>
      </c>
      <c r="W650" s="2">
        <v>100.4</v>
      </c>
      <c r="X650" s="2">
        <v>79.849999999999994</v>
      </c>
      <c r="Y650" s="2">
        <v>0</v>
      </c>
      <c r="Z650" s="2">
        <v>0</v>
      </c>
      <c r="AA650" s="2">
        <v>180.25</v>
      </c>
      <c r="AB650" s="2">
        <v>1099480</v>
      </c>
      <c r="AC650" s="2">
        <v>804010</v>
      </c>
      <c r="AD650" s="2">
        <v>0</v>
      </c>
      <c r="AE650" s="2">
        <v>0</v>
      </c>
      <c r="AF650" s="2">
        <v>1903490</v>
      </c>
      <c r="AG650" s="2">
        <v>4.2599999999999999E-2</v>
      </c>
      <c r="AH650" s="2">
        <v>0.2</v>
      </c>
      <c r="AI650" s="2">
        <v>9368</v>
      </c>
      <c r="AJ650" s="2">
        <v>6850</v>
      </c>
      <c r="AK650" s="2">
        <v>0</v>
      </c>
      <c r="AL650" s="2">
        <v>0</v>
      </c>
      <c r="AM650" s="2">
        <v>16218</v>
      </c>
      <c r="AN650" s="2">
        <v>4.2599999999999999E-2</v>
      </c>
      <c r="AO650" s="2">
        <v>0</v>
      </c>
      <c r="AP650" s="2">
        <v>0.65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1919708</v>
      </c>
      <c r="AW650" s="2">
        <v>0</v>
      </c>
      <c r="AX650" s="2">
        <v>6324</v>
      </c>
      <c r="AY650" s="2">
        <v>0</v>
      </c>
      <c r="AZ650" s="2">
        <v>0</v>
      </c>
      <c r="BA650" s="2">
        <v>0</v>
      </c>
      <c r="BB650" s="2">
        <v>0</v>
      </c>
      <c r="BC650" s="2">
        <v>39570</v>
      </c>
      <c r="BD650" s="2">
        <v>2813</v>
      </c>
      <c r="BE650" s="2">
        <v>3044</v>
      </c>
      <c r="BF650" s="2">
        <v>6.73</v>
      </c>
      <c r="BG650" s="2">
        <v>20486</v>
      </c>
      <c r="BH650" s="2">
        <v>66380</v>
      </c>
      <c r="BI650" s="2">
        <v>1986088</v>
      </c>
      <c r="BJ650" s="2">
        <v>0</v>
      </c>
      <c r="BK650" s="2">
        <v>1986088</v>
      </c>
      <c r="BL650" s="2">
        <v>4736081</v>
      </c>
      <c r="BM650" s="2">
        <v>0</v>
      </c>
      <c r="BN650" s="2">
        <v>36050</v>
      </c>
      <c r="BO650" s="2">
        <v>0</v>
      </c>
      <c r="BP650" s="2">
        <v>5092.88</v>
      </c>
      <c r="BQ650" s="2">
        <v>180.25</v>
      </c>
      <c r="BR650" s="2">
        <v>917992</v>
      </c>
      <c r="BS650" s="2">
        <v>0</v>
      </c>
      <c r="BT650" s="2">
        <v>0</v>
      </c>
      <c r="BU650" s="2">
        <v>4736081</v>
      </c>
      <c r="BV650" s="2">
        <v>36050</v>
      </c>
      <c r="BW650" s="2">
        <v>0</v>
      </c>
      <c r="BX650" s="2">
        <v>90129</v>
      </c>
      <c r="BY650" s="2">
        <v>90129</v>
      </c>
      <c r="BZ650" s="2">
        <v>90129</v>
      </c>
      <c r="CA650" s="2">
        <v>90129</v>
      </c>
      <c r="CB650" s="2" t="b">
        <v>1</v>
      </c>
      <c r="CC650" s="2">
        <v>2749993</v>
      </c>
      <c r="CD650" s="2">
        <v>11044.3</v>
      </c>
      <c r="CE650" s="2">
        <v>10154.790000000001</v>
      </c>
      <c r="CF650" s="2">
        <v>10455.33</v>
      </c>
      <c r="CG650" s="2">
        <v>12432.03</v>
      </c>
      <c r="CH650" s="4">
        <v>45327.529976851853</v>
      </c>
      <c r="CI650" s="4">
        <v>73415</v>
      </c>
    </row>
    <row r="651" spans="1:87" x14ac:dyDescent="0.35">
      <c r="A651" s="5">
        <v>726</v>
      </c>
      <c r="B651" s="3" t="s">
        <v>1317</v>
      </c>
      <c r="C651" s="3" t="s">
        <v>1330</v>
      </c>
      <c r="D651" s="2" t="s">
        <v>1331</v>
      </c>
      <c r="E651" s="2">
        <v>9166</v>
      </c>
      <c r="F651" s="2">
        <v>9304</v>
      </c>
      <c r="G651" s="2">
        <v>9580</v>
      </c>
      <c r="H651" s="2">
        <v>11102</v>
      </c>
      <c r="I651" s="2">
        <v>1.0822000000000001</v>
      </c>
      <c r="J651" s="2">
        <v>9919</v>
      </c>
      <c r="K651" s="2">
        <v>10069</v>
      </c>
      <c r="L651" s="2">
        <v>10367</v>
      </c>
      <c r="M651" s="2">
        <v>12015</v>
      </c>
      <c r="N651" s="2">
        <v>1.1040000000000001</v>
      </c>
      <c r="O651" s="2">
        <v>1.026</v>
      </c>
      <c r="P651" s="2">
        <v>10951</v>
      </c>
      <c r="Q651" s="2">
        <v>12327</v>
      </c>
      <c r="R651" s="2">
        <v>74.38</v>
      </c>
      <c r="S651" s="2">
        <v>56.87</v>
      </c>
      <c r="T651" s="2">
        <v>37.479999999999997</v>
      </c>
      <c r="U651" s="2">
        <v>0</v>
      </c>
      <c r="V651" s="2">
        <v>168.73</v>
      </c>
      <c r="W651" s="2">
        <v>74.38</v>
      </c>
      <c r="X651" s="2">
        <v>56.87</v>
      </c>
      <c r="Y651" s="2">
        <v>37.479999999999997</v>
      </c>
      <c r="Z651" s="2">
        <v>0</v>
      </c>
      <c r="AA651" s="2">
        <v>168.73</v>
      </c>
      <c r="AB651" s="2">
        <v>814535</v>
      </c>
      <c r="AC651" s="2">
        <v>572624</v>
      </c>
      <c r="AD651" s="2">
        <v>388555</v>
      </c>
      <c r="AE651" s="2">
        <v>0</v>
      </c>
      <c r="AF651" s="2">
        <v>1775714</v>
      </c>
      <c r="AG651" s="2">
        <v>0.54530000000000001</v>
      </c>
      <c r="AH651" s="2">
        <v>0.2</v>
      </c>
      <c r="AI651" s="2">
        <v>88833</v>
      </c>
      <c r="AJ651" s="2">
        <v>62450</v>
      </c>
      <c r="AK651" s="2">
        <v>42376</v>
      </c>
      <c r="AL651" s="2">
        <v>0</v>
      </c>
      <c r="AM651" s="2">
        <v>193659</v>
      </c>
      <c r="AN651" s="2">
        <v>0.54530000000000001</v>
      </c>
      <c r="AO651" s="2">
        <v>0</v>
      </c>
      <c r="AP651" s="2">
        <v>0.65</v>
      </c>
      <c r="AQ651" s="2">
        <v>0</v>
      </c>
      <c r="AR651" s="2">
        <v>0</v>
      </c>
      <c r="AS651" s="2">
        <v>0</v>
      </c>
      <c r="AT651" s="2">
        <v>0</v>
      </c>
      <c r="AU651" s="2">
        <v>0</v>
      </c>
      <c r="AV651" s="2">
        <v>1969373</v>
      </c>
      <c r="AW651" s="2">
        <v>0</v>
      </c>
      <c r="AX651" s="2">
        <v>32927</v>
      </c>
      <c r="AY651" s="2">
        <v>98595</v>
      </c>
      <c r="AZ651" s="2">
        <v>106700</v>
      </c>
      <c r="BA651" s="2">
        <v>0</v>
      </c>
      <c r="BB651" s="2">
        <v>0</v>
      </c>
      <c r="BC651" s="2">
        <v>222221</v>
      </c>
      <c r="BD651" s="2">
        <v>2813</v>
      </c>
      <c r="BE651" s="2">
        <v>3044</v>
      </c>
      <c r="BF651" s="2">
        <v>10.84</v>
      </c>
      <c r="BG651" s="2">
        <v>32997</v>
      </c>
      <c r="BH651" s="2">
        <v>394845</v>
      </c>
      <c r="BI651" s="2">
        <v>2364218</v>
      </c>
      <c r="BJ651" s="2">
        <v>0</v>
      </c>
      <c r="BK651" s="2">
        <v>2364218</v>
      </c>
      <c r="BL651" s="2">
        <v>4809616</v>
      </c>
      <c r="BM651" s="2">
        <v>0</v>
      </c>
      <c r="BN651" s="2">
        <v>36050</v>
      </c>
      <c r="BO651" s="2">
        <v>0</v>
      </c>
      <c r="BP651" s="2">
        <v>5073.8900000000003</v>
      </c>
      <c r="BQ651" s="2">
        <v>168.73</v>
      </c>
      <c r="BR651" s="2">
        <v>856117</v>
      </c>
      <c r="BS651" s="2">
        <v>0</v>
      </c>
      <c r="BT651" s="2">
        <v>0</v>
      </c>
      <c r="BU651" s="2">
        <v>4809616</v>
      </c>
      <c r="BV651" s="2">
        <v>36050</v>
      </c>
      <c r="BW651" s="2">
        <v>0</v>
      </c>
      <c r="BX651" s="2">
        <v>501743</v>
      </c>
      <c r="BY651" s="2">
        <v>501743</v>
      </c>
      <c r="BZ651" s="2">
        <v>501743</v>
      </c>
      <c r="CA651" s="2">
        <v>501743</v>
      </c>
      <c r="CB651" s="2" t="b">
        <v>1</v>
      </c>
      <c r="CC651" s="2">
        <v>2445398</v>
      </c>
      <c r="CD651" s="2">
        <v>12145.32</v>
      </c>
      <c r="CE651" s="2">
        <v>11167.13</v>
      </c>
      <c r="CF651" s="2">
        <v>11497.63</v>
      </c>
      <c r="CG651" s="2">
        <v>13671.38</v>
      </c>
      <c r="CH651" s="4">
        <v>45327.529976851853</v>
      </c>
      <c r="CI651" s="4">
        <v>73415</v>
      </c>
    </row>
    <row r="652" spans="1:87" x14ac:dyDescent="0.35">
      <c r="A652" s="5">
        <v>727</v>
      </c>
      <c r="B652" s="3" t="s">
        <v>1317</v>
      </c>
      <c r="C652" s="3" t="s">
        <v>1332</v>
      </c>
      <c r="D652" s="2" t="s">
        <v>1333</v>
      </c>
      <c r="E652" s="2">
        <v>9166</v>
      </c>
      <c r="F652" s="2">
        <v>9304</v>
      </c>
      <c r="G652" s="2">
        <v>9580</v>
      </c>
      <c r="H652" s="2">
        <v>11102</v>
      </c>
      <c r="I652" s="2">
        <v>1.0822000000000001</v>
      </c>
      <c r="J652" s="2">
        <v>9919</v>
      </c>
      <c r="K652" s="2">
        <v>10069</v>
      </c>
      <c r="L652" s="2">
        <v>10367</v>
      </c>
      <c r="M652" s="2">
        <v>12015</v>
      </c>
      <c r="N652" s="2">
        <v>1.1040000000000001</v>
      </c>
      <c r="O652" s="2">
        <v>1.026</v>
      </c>
      <c r="P652" s="2">
        <v>10951</v>
      </c>
      <c r="Q652" s="2">
        <v>12327</v>
      </c>
      <c r="R652" s="2">
        <v>1911.44</v>
      </c>
      <c r="S652" s="2">
        <v>1404.79</v>
      </c>
      <c r="T652" s="2">
        <v>0</v>
      </c>
      <c r="U652" s="2">
        <v>0</v>
      </c>
      <c r="V652" s="2">
        <v>3316.23</v>
      </c>
      <c r="W652" s="2">
        <v>1911.44</v>
      </c>
      <c r="X652" s="2">
        <v>1404.79</v>
      </c>
      <c r="Y652" s="2">
        <v>0</v>
      </c>
      <c r="Z652" s="2">
        <v>0</v>
      </c>
      <c r="AA652" s="2">
        <v>3316.23</v>
      </c>
      <c r="AB652" s="2">
        <v>20932179</v>
      </c>
      <c r="AC652" s="2">
        <v>14144831</v>
      </c>
      <c r="AD652" s="2">
        <v>0</v>
      </c>
      <c r="AE652" s="2">
        <v>0</v>
      </c>
      <c r="AF652" s="2">
        <v>35077010</v>
      </c>
      <c r="AG652" s="2">
        <v>0.41660000000000003</v>
      </c>
      <c r="AH652" s="2">
        <v>0.2</v>
      </c>
      <c r="AI652" s="2">
        <v>1744069</v>
      </c>
      <c r="AJ652" s="2">
        <v>1178547</v>
      </c>
      <c r="AK652" s="2">
        <v>0</v>
      </c>
      <c r="AL652" s="2">
        <v>0</v>
      </c>
      <c r="AM652" s="2">
        <v>2922616</v>
      </c>
      <c r="AN652" s="2">
        <v>0.41660000000000003</v>
      </c>
      <c r="AO652" s="2">
        <v>0</v>
      </c>
      <c r="AP652" s="2">
        <v>0.65</v>
      </c>
      <c r="AQ652" s="2">
        <v>0</v>
      </c>
      <c r="AR652" s="2">
        <v>0</v>
      </c>
      <c r="AS652" s="2">
        <v>0</v>
      </c>
      <c r="AT652" s="2">
        <v>0</v>
      </c>
      <c r="AU652" s="2">
        <v>0</v>
      </c>
      <c r="AV652" s="2">
        <v>37999626</v>
      </c>
      <c r="AW652" s="2">
        <v>0</v>
      </c>
      <c r="AX652" s="2">
        <v>0</v>
      </c>
      <c r="AY652" s="2">
        <v>500386</v>
      </c>
      <c r="AZ652" s="2">
        <v>541518</v>
      </c>
      <c r="BA652" s="2">
        <v>0</v>
      </c>
      <c r="BB652" s="2">
        <v>0</v>
      </c>
      <c r="BC652" s="2">
        <v>0</v>
      </c>
      <c r="BD652" s="2">
        <v>2813</v>
      </c>
      <c r="BE652" s="2">
        <v>3044</v>
      </c>
      <c r="BF652" s="2">
        <v>193.53</v>
      </c>
      <c r="BG652" s="2">
        <v>589105</v>
      </c>
      <c r="BH652" s="2">
        <v>1130623</v>
      </c>
      <c r="BI652" s="2">
        <v>39130249</v>
      </c>
      <c r="BJ652" s="2">
        <v>0</v>
      </c>
      <c r="BK652" s="2">
        <v>39130249</v>
      </c>
      <c r="BL652" s="2">
        <v>52287898</v>
      </c>
      <c r="BM652" s="2">
        <v>0</v>
      </c>
      <c r="BN652" s="2">
        <v>663246</v>
      </c>
      <c r="BO652" s="2">
        <v>0</v>
      </c>
      <c r="BP652" s="2">
        <v>5066.74</v>
      </c>
      <c r="BQ652" s="2">
        <v>3316.23</v>
      </c>
      <c r="BR652" s="2">
        <v>16802475</v>
      </c>
      <c r="BS652" s="2">
        <v>0</v>
      </c>
      <c r="BT652" s="2">
        <v>0</v>
      </c>
      <c r="BU652" s="2">
        <v>52287898</v>
      </c>
      <c r="BV652" s="2">
        <v>663246</v>
      </c>
      <c r="BW652" s="2">
        <v>0</v>
      </c>
      <c r="BX652" s="2">
        <v>2278858</v>
      </c>
      <c r="BY652" s="2">
        <v>2278858</v>
      </c>
      <c r="BZ652" s="2">
        <v>2278858</v>
      </c>
      <c r="CA652" s="2">
        <v>2278858</v>
      </c>
      <c r="CB652" s="2" t="b">
        <v>1</v>
      </c>
      <c r="CC652" s="2">
        <v>13157649</v>
      </c>
      <c r="CD652" s="2">
        <v>11863.44</v>
      </c>
      <c r="CE652" s="2">
        <v>10907.95</v>
      </c>
      <c r="CF652" s="2">
        <v>11230.78</v>
      </c>
      <c r="CG652" s="2">
        <v>13354.09</v>
      </c>
      <c r="CH652" s="4">
        <v>45327.530081018522</v>
      </c>
      <c r="CI652" s="4">
        <v>73415</v>
      </c>
    </row>
    <row r="653" spans="1:87" x14ac:dyDescent="0.35">
      <c r="A653" s="5">
        <v>728</v>
      </c>
      <c r="B653" s="3" t="s">
        <v>1317</v>
      </c>
      <c r="C653" s="3" t="s">
        <v>1334</v>
      </c>
      <c r="D653" s="2" t="s">
        <v>1335</v>
      </c>
      <c r="E653" s="2">
        <v>9166</v>
      </c>
      <c r="F653" s="2">
        <v>9304</v>
      </c>
      <c r="G653" s="2">
        <v>9580</v>
      </c>
      <c r="H653" s="2">
        <v>11102</v>
      </c>
      <c r="I653" s="2">
        <v>1.0822000000000001</v>
      </c>
      <c r="J653" s="2">
        <v>9919</v>
      </c>
      <c r="K653" s="2">
        <v>10069</v>
      </c>
      <c r="L653" s="2">
        <v>10367</v>
      </c>
      <c r="M653" s="2">
        <v>12015</v>
      </c>
      <c r="N653" s="2">
        <v>1.1040000000000001</v>
      </c>
      <c r="O653" s="2">
        <v>1.026</v>
      </c>
      <c r="P653" s="2">
        <v>10951</v>
      </c>
      <c r="Q653" s="2">
        <v>12327</v>
      </c>
      <c r="R653" s="2">
        <v>551.33000000000004</v>
      </c>
      <c r="S653" s="2">
        <v>420.49</v>
      </c>
      <c r="T653" s="2">
        <v>272.19</v>
      </c>
      <c r="U653" s="2">
        <v>0</v>
      </c>
      <c r="V653" s="2">
        <v>1244.01</v>
      </c>
      <c r="W653" s="2">
        <v>551.33000000000004</v>
      </c>
      <c r="X653" s="2">
        <v>420.49</v>
      </c>
      <c r="Y653" s="2">
        <v>272.19</v>
      </c>
      <c r="Z653" s="2">
        <v>0</v>
      </c>
      <c r="AA653" s="2">
        <v>1244.01</v>
      </c>
      <c r="AB653" s="2">
        <v>6037615</v>
      </c>
      <c r="AC653" s="2">
        <v>4233914</v>
      </c>
      <c r="AD653" s="2">
        <v>2821794</v>
      </c>
      <c r="AE653" s="2">
        <v>0</v>
      </c>
      <c r="AF653" s="2">
        <v>13093323</v>
      </c>
      <c r="AG653" s="2">
        <v>0.92579999999999996</v>
      </c>
      <c r="AH653" s="2">
        <v>0.2</v>
      </c>
      <c r="AI653" s="2">
        <v>1117925</v>
      </c>
      <c r="AJ653" s="2">
        <v>783951</v>
      </c>
      <c r="AK653" s="2">
        <v>522483</v>
      </c>
      <c r="AL653" s="2">
        <v>0</v>
      </c>
      <c r="AM653" s="2">
        <v>2424359</v>
      </c>
      <c r="AN653" s="2">
        <v>0.92579999999999996</v>
      </c>
      <c r="AO653" s="2">
        <v>0.37580000000000002</v>
      </c>
      <c r="AP653" s="2">
        <v>0.65</v>
      </c>
      <c r="AQ653" s="2">
        <v>1474808</v>
      </c>
      <c r="AR653" s="2">
        <v>1034218</v>
      </c>
      <c r="AS653" s="2">
        <v>689280</v>
      </c>
      <c r="AT653" s="2">
        <v>0</v>
      </c>
      <c r="AU653" s="2">
        <v>3198306</v>
      </c>
      <c r="AV653" s="2">
        <v>18715988</v>
      </c>
      <c r="AW653" s="2">
        <v>0</v>
      </c>
      <c r="AX653" s="2">
        <v>10667</v>
      </c>
      <c r="AY653" s="2">
        <v>43355</v>
      </c>
      <c r="AZ653" s="2">
        <v>46919</v>
      </c>
      <c r="BA653" s="2">
        <v>0</v>
      </c>
      <c r="BB653" s="2">
        <v>0</v>
      </c>
      <c r="BC653" s="2">
        <v>0</v>
      </c>
      <c r="BD653" s="2">
        <v>2813</v>
      </c>
      <c r="BE653" s="2">
        <v>3044</v>
      </c>
      <c r="BF653" s="2">
        <v>72.650000000000006</v>
      </c>
      <c r="BG653" s="2">
        <v>221147</v>
      </c>
      <c r="BH653" s="2">
        <v>278733</v>
      </c>
      <c r="BI653" s="2">
        <v>18994721</v>
      </c>
      <c r="BJ653" s="2">
        <v>0</v>
      </c>
      <c r="BK653" s="2">
        <v>18994721</v>
      </c>
      <c r="BL653" s="2">
        <v>3398846</v>
      </c>
      <c r="BM653" s="2">
        <v>15595875</v>
      </c>
      <c r="BN653" s="2">
        <v>4104174</v>
      </c>
      <c r="BO653" s="2">
        <v>11491701</v>
      </c>
      <c r="BP653" s="2">
        <v>5059.24</v>
      </c>
      <c r="BQ653" s="2">
        <v>1244.01</v>
      </c>
      <c r="BR653" s="2">
        <v>6293745</v>
      </c>
      <c r="BS653" s="2">
        <v>0</v>
      </c>
      <c r="BT653" s="2">
        <v>0</v>
      </c>
      <c r="BU653" s="2">
        <v>3398846</v>
      </c>
      <c r="BV653" s="2">
        <v>4104174</v>
      </c>
      <c r="BW653" s="2">
        <v>0</v>
      </c>
      <c r="BX653" s="2">
        <v>1054699</v>
      </c>
      <c r="BY653" s="2">
        <v>1054699</v>
      </c>
      <c r="BZ653" s="2">
        <v>0</v>
      </c>
      <c r="CA653" s="2">
        <v>11491701</v>
      </c>
      <c r="CB653" s="2" t="b">
        <v>0</v>
      </c>
      <c r="CC653" s="2">
        <v>0</v>
      </c>
      <c r="CD653" s="2">
        <v>15653.69</v>
      </c>
      <c r="CE653" s="2">
        <v>14392.93</v>
      </c>
      <c r="CF653" s="2">
        <v>14818.9</v>
      </c>
      <c r="CG653" s="2">
        <v>17620.580000000002</v>
      </c>
      <c r="CH653" s="4">
        <v>45327.530081018522</v>
      </c>
      <c r="CI653" s="4">
        <v>73415</v>
      </c>
    </row>
    <row r="654" spans="1:87" x14ac:dyDescent="0.35">
      <c r="A654" s="5">
        <v>729</v>
      </c>
      <c r="B654" s="3" t="s">
        <v>1317</v>
      </c>
      <c r="C654" s="3" t="s">
        <v>1336</v>
      </c>
      <c r="D654" s="2" t="s">
        <v>1337</v>
      </c>
      <c r="E654" s="2">
        <v>9166</v>
      </c>
      <c r="F654" s="2">
        <v>9304</v>
      </c>
      <c r="G654" s="2">
        <v>9580</v>
      </c>
      <c r="H654" s="2">
        <v>11102</v>
      </c>
      <c r="I654" s="2">
        <v>1.0822000000000001</v>
      </c>
      <c r="J654" s="2">
        <v>9919</v>
      </c>
      <c r="K654" s="2">
        <v>10069</v>
      </c>
      <c r="L654" s="2">
        <v>10367</v>
      </c>
      <c r="M654" s="2">
        <v>12015</v>
      </c>
      <c r="N654" s="2">
        <v>1.1040000000000001</v>
      </c>
      <c r="O654" s="2">
        <v>1.026</v>
      </c>
      <c r="P654" s="2">
        <v>10951</v>
      </c>
      <c r="Q654" s="2">
        <v>12327</v>
      </c>
      <c r="R654" s="2">
        <v>477.58</v>
      </c>
      <c r="S654" s="2">
        <v>355.83</v>
      </c>
      <c r="T654" s="2">
        <v>0</v>
      </c>
      <c r="U654" s="2">
        <v>0</v>
      </c>
      <c r="V654" s="2">
        <v>833.41</v>
      </c>
      <c r="W654" s="2">
        <v>477.58</v>
      </c>
      <c r="X654" s="2">
        <v>355.83</v>
      </c>
      <c r="Y654" s="2">
        <v>0</v>
      </c>
      <c r="Z654" s="2">
        <v>0</v>
      </c>
      <c r="AA654" s="2">
        <v>833.41</v>
      </c>
      <c r="AB654" s="2">
        <v>5229979</v>
      </c>
      <c r="AC654" s="2">
        <v>3582852</v>
      </c>
      <c r="AD654" s="2">
        <v>0</v>
      </c>
      <c r="AE654" s="2">
        <v>0</v>
      </c>
      <c r="AF654" s="2">
        <v>8812831</v>
      </c>
      <c r="AG654" s="2">
        <v>0.34410000000000002</v>
      </c>
      <c r="AH654" s="2">
        <v>0.2</v>
      </c>
      <c r="AI654" s="2">
        <v>359927</v>
      </c>
      <c r="AJ654" s="2">
        <v>246572</v>
      </c>
      <c r="AK654" s="2">
        <v>0</v>
      </c>
      <c r="AL654" s="2">
        <v>0</v>
      </c>
      <c r="AM654" s="2">
        <v>606499</v>
      </c>
      <c r="AN654" s="2">
        <v>0.34410000000000002</v>
      </c>
      <c r="AO654" s="2">
        <v>0</v>
      </c>
      <c r="AP654" s="2">
        <v>0.65</v>
      </c>
      <c r="AQ654" s="2">
        <v>0</v>
      </c>
      <c r="AR654" s="2">
        <v>0</v>
      </c>
      <c r="AS654" s="2">
        <v>0</v>
      </c>
      <c r="AT654" s="2">
        <v>0</v>
      </c>
      <c r="AU654" s="2">
        <v>0</v>
      </c>
      <c r="AV654" s="2">
        <v>9419330</v>
      </c>
      <c r="AW654" s="2">
        <v>0</v>
      </c>
      <c r="AX654" s="2">
        <v>0</v>
      </c>
      <c r="AY654" s="2">
        <v>0</v>
      </c>
      <c r="AZ654" s="2">
        <v>0</v>
      </c>
      <c r="BA654" s="2">
        <v>0</v>
      </c>
      <c r="BB654" s="2">
        <v>0</v>
      </c>
      <c r="BC654" s="2">
        <v>0</v>
      </c>
      <c r="BD654" s="2">
        <v>2813</v>
      </c>
      <c r="BE654" s="2">
        <v>3044</v>
      </c>
      <c r="BF654" s="2">
        <v>43.44</v>
      </c>
      <c r="BG654" s="2">
        <v>132231</v>
      </c>
      <c r="BH654" s="2">
        <v>132231</v>
      </c>
      <c r="BI654" s="2">
        <v>9551561</v>
      </c>
      <c r="BJ654" s="2">
        <v>0</v>
      </c>
      <c r="BK654" s="2">
        <v>9551561</v>
      </c>
      <c r="BL654" s="2">
        <v>12470406</v>
      </c>
      <c r="BM654" s="2">
        <v>0</v>
      </c>
      <c r="BN654" s="2">
        <v>166682</v>
      </c>
      <c r="BO654" s="2">
        <v>0</v>
      </c>
      <c r="BP654" s="2">
        <v>5260.06</v>
      </c>
      <c r="BQ654" s="2">
        <v>833.41</v>
      </c>
      <c r="BR654" s="2">
        <v>4383787</v>
      </c>
      <c r="BS654" s="2">
        <v>0</v>
      </c>
      <c r="BT654" s="2">
        <v>0</v>
      </c>
      <c r="BU654" s="2">
        <v>12470406</v>
      </c>
      <c r="BV654" s="2">
        <v>166682</v>
      </c>
      <c r="BW654" s="2">
        <v>0</v>
      </c>
      <c r="BX654" s="2">
        <v>348218</v>
      </c>
      <c r="BY654" s="2">
        <v>348218</v>
      </c>
      <c r="BZ654" s="2">
        <v>348218</v>
      </c>
      <c r="CA654" s="2">
        <v>348218</v>
      </c>
      <c r="CB654" s="2" t="b">
        <v>1</v>
      </c>
      <c r="CC654" s="2">
        <v>2918845</v>
      </c>
      <c r="CD654" s="2">
        <v>11704.65</v>
      </c>
      <c r="CE654" s="2">
        <v>10761.95</v>
      </c>
      <c r="CF654" s="2">
        <v>11080.46</v>
      </c>
      <c r="CG654" s="2">
        <v>13175.34</v>
      </c>
      <c r="CH654" s="4">
        <v>45327.530104166668</v>
      </c>
      <c r="CI654" s="4">
        <v>73415</v>
      </c>
    </row>
    <row r="655" spans="1:87" x14ac:dyDescent="0.35">
      <c r="A655" s="5">
        <v>730</v>
      </c>
      <c r="B655" s="3" t="s">
        <v>1317</v>
      </c>
      <c r="C655" s="3" t="s">
        <v>1338</v>
      </c>
      <c r="D655" s="2" t="s">
        <v>1339</v>
      </c>
      <c r="E655" s="2">
        <v>9166</v>
      </c>
      <c r="F655" s="2">
        <v>9304</v>
      </c>
      <c r="G655" s="2">
        <v>9580</v>
      </c>
      <c r="H655" s="2">
        <v>11102</v>
      </c>
      <c r="I655" s="2">
        <v>1.0822000000000001</v>
      </c>
      <c r="J655" s="2">
        <v>9919</v>
      </c>
      <c r="K655" s="2">
        <v>10069</v>
      </c>
      <c r="L655" s="2">
        <v>10367</v>
      </c>
      <c r="M655" s="2">
        <v>12015</v>
      </c>
      <c r="N655" s="2">
        <v>1.1040000000000001</v>
      </c>
      <c r="O655" s="2">
        <v>1.026</v>
      </c>
      <c r="P655" s="2">
        <v>10951</v>
      </c>
      <c r="Q655" s="2">
        <v>12327</v>
      </c>
      <c r="R655" s="2">
        <v>2690.05</v>
      </c>
      <c r="S655" s="2">
        <v>1925.36</v>
      </c>
      <c r="T655" s="2">
        <v>1394.65</v>
      </c>
      <c r="U655" s="2">
        <v>2679.85</v>
      </c>
      <c r="V655" s="2">
        <v>8689.91</v>
      </c>
      <c r="W655" s="2">
        <v>2690.05</v>
      </c>
      <c r="X655" s="2">
        <v>1925.36</v>
      </c>
      <c r="Y655" s="2">
        <v>1394.65</v>
      </c>
      <c r="Z655" s="2">
        <v>2679.85</v>
      </c>
      <c r="AA655" s="2">
        <v>8689.91</v>
      </c>
      <c r="AB655" s="2">
        <v>29458738</v>
      </c>
      <c r="AC655" s="2">
        <v>19386450</v>
      </c>
      <c r="AD655" s="2">
        <v>14458337</v>
      </c>
      <c r="AE655" s="2">
        <v>33034511</v>
      </c>
      <c r="AF655" s="2">
        <v>96338036</v>
      </c>
      <c r="AG655" s="2">
        <v>0.68330000000000002</v>
      </c>
      <c r="AH655" s="2">
        <v>0.2</v>
      </c>
      <c r="AI655" s="2">
        <v>4025831</v>
      </c>
      <c r="AJ655" s="2">
        <v>2649352</v>
      </c>
      <c r="AK655" s="2">
        <v>1975876</v>
      </c>
      <c r="AL655" s="2">
        <v>4514496</v>
      </c>
      <c r="AM655" s="2">
        <v>13165555</v>
      </c>
      <c r="AN655" s="2">
        <v>0.68330000000000002</v>
      </c>
      <c r="AO655" s="2">
        <v>0.1333</v>
      </c>
      <c r="AP655" s="2">
        <v>0.65</v>
      </c>
      <c r="AQ655" s="2">
        <v>2552452</v>
      </c>
      <c r="AR655" s="2">
        <v>1679739</v>
      </c>
      <c r="AS655" s="2">
        <v>1252743</v>
      </c>
      <c r="AT655" s="2">
        <v>2862275</v>
      </c>
      <c r="AU655" s="2">
        <v>8347209</v>
      </c>
      <c r="AV655" s="2">
        <v>117850800</v>
      </c>
      <c r="AW655" s="2">
        <v>0</v>
      </c>
      <c r="AX655" s="2">
        <v>318364</v>
      </c>
      <c r="AY655" s="2">
        <v>767124</v>
      </c>
      <c r="AZ655" s="2">
        <v>830182</v>
      </c>
      <c r="BA655" s="2">
        <v>0</v>
      </c>
      <c r="BB655" s="2">
        <v>0</v>
      </c>
      <c r="BC655" s="2">
        <v>0</v>
      </c>
      <c r="BD655" s="2">
        <v>2813</v>
      </c>
      <c r="BE655" s="2">
        <v>3044</v>
      </c>
      <c r="BF655" s="2">
        <v>247.85</v>
      </c>
      <c r="BG655" s="2">
        <v>754455</v>
      </c>
      <c r="BH655" s="2">
        <v>1903001</v>
      </c>
      <c r="BI655" s="2">
        <v>119753801</v>
      </c>
      <c r="BJ655" s="2">
        <v>0</v>
      </c>
      <c r="BK655" s="2">
        <v>119753801</v>
      </c>
      <c r="BL655" s="2">
        <v>28593390</v>
      </c>
      <c r="BM655" s="2">
        <v>91160411</v>
      </c>
      <c r="BN655" s="2">
        <v>30267352</v>
      </c>
      <c r="BO655" s="2">
        <v>60893059</v>
      </c>
      <c r="BP655" s="2">
        <v>5341.24</v>
      </c>
      <c r="BQ655" s="2">
        <v>8689.91</v>
      </c>
      <c r="BR655" s="2">
        <v>46414895</v>
      </c>
      <c r="BS655" s="2">
        <v>0</v>
      </c>
      <c r="BT655" s="2">
        <v>0</v>
      </c>
      <c r="BU655" s="2">
        <v>28593390</v>
      </c>
      <c r="BV655" s="2">
        <v>30267352</v>
      </c>
      <c r="BW655" s="2">
        <v>0</v>
      </c>
      <c r="BX655" s="2">
        <v>9915730</v>
      </c>
      <c r="BY655" s="2">
        <v>9915730</v>
      </c>
      <c r="BZ655" s="2">
        <v>0</v>
      </c>
      <c r="CA655" s="2">
        <v>60893059</v>
      </c>
      <c r="CB655" s="2" t="b">
        <v>0</v>
      </c>
      <c r="CC655" s="2">
        <v>0</v>
      </c>
      <c r="CD655" s="2">
        <v>13396.41</v>
      </c>
      <c r="CE655" s="2">
        <v>12317.46</v>
      </c>
      <c r="CF655" s="2">
        <v>12682</v>
      </c>
      <c r="CG655" s="2">
        <v>15079.68</v>
      </c>
      <c r="CH655" s="4">
        <v>45327.530185185184</v>
      </c>
      <c r="CI655" s="4">
        <v>73415</v>
      </c>
    </row>
    <row r="656" spans="1:87" x14ac:dyDescent="0.35">
      <c r="A656" s="5">
        <v>732</v>
      </c>
      <c r="B656" s="3" t="s">
        <v>1317</v>
      </c>
      <c r="C656" s="3" t="s">
        <v>1340</v>
      </c>
      <c r="D656" s="2" t="s">
        <v>1341</v>
      </c>
      <c r="E656" s="2">
        <v>9166</v>
      </c>
      <c r="F656" s="2">
        <v>9304</v>
      </c>
      <c r="G656" s="2">
        <v>9580</v>
      </c>
      <c r="H656" s="2">
        <v>11102</v>
      </c>
      <c r="I656" s="2">
        <v>1.0822000000000001</v>
      </c>
      <c r="J656" s="2">
        <v>9919</v>
      </c>
      <c r="K656" s="2">
        <v>10069</v>
      </c>
      <c r="L656" s="2">
        <v>10367</v>
      </c>
      <c r="M656" s="2">
        <v>12015</v>
      </c>
      <c r="N656" s="2">
        <v>1.1040000000000001</v>
      </c>
      <c r="O656" s="2">
        <v>1.026</v>
      </c>
      <c r="P656" s="2">
        <v>10951</v>
      </c>
      <c r="Q656" s="2">
        <v>12327</v>
      </c>
      <c r="R656" s="2">
        <v>61.15</v>
      </c>
      <c r="S656" s="2">
        <v>50.05</v>
      </c>
      <c r="T656" s="2">
        <v>37.53</v>
      </c>
      <c r="U656" s="2">
        <v>0</v>
      </c>
      <c r="V656" s="2">
        <v>148.72999999999999</v>
      </c>
      <c r="W656" s="2">
        <v>61.15</v>
      </c>
      <c r="X656" s="2">
        <v>50.05</v>
      </c>
      <c r="Y656" s="2">
        <v>37.53</v>
      </c>
      <c r="Z656" s="2">
        <v>0</v>
      </c>
      <c r="AA656" s="2">
        <v>148.72999999999999</v>
      </c>
      <c r="AB656" s="2">
        <v>669654</v>
      </c>
      <c r="AC656" s="2">
        <v>503953</v>
      </c>
      <c r="AD656" s="2">
        <v>389074</v>
      </c>
      <c r="AE656" s="2">
        <v>0</v>
      </c>
      <c r="AF656" s="2">
        <v>1562681</v>
      </c>
      <c r="AG656" s="2">
        <v>0.24110000000000001</v>
      </c>
      <c r="AH656" s="2">
        <v>0.2</v>
      </c>
      <c r="AI656" s="2">
        <v>32291</v>
      </c>
      <c r="AJ656" s="2">
        <v>24301</v>
      </c>
      <c r="AK656" s="2">
        <v>18761</v>
      </c>
      <c r="AL656" s="2">
        <v>0</v>
      </c>
      <c r="AM656" s="2">
        <v>75353</v>
      </c>
      <c r="AN656" s="2">
        <v>0.24110000000000001</v>
      </c>
      <c r="AO656" s="2">
        <v>0</v>
      </c>
      <c r="AP656" s="2">
        <v>0.65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1638034</v>
      </c>
      <c r="AW656" s="2">
        <v>0</v>
      </c>
      <c r="AX656" s="2">
        <v>6589</v>
      </c>
      <c r="AY656" s="2">
        <v>16119</v>
      </c>
      <c r="AZ656" s="2">
        <v>17444</v>
      </c>
      <c r="BA656" s="2">
        <v>0</v>
      </c>
      <c r="BB656" s="2">
        <v>0</v>
      </c>
      <c r="BC656" s="2">
        <v>31405</v>
      </c>
      <c r="BD656" s="2">
        <v>2813</v>
      </c>
      <c r="BE656" s="2">
        <v>3044</v>
      </c>
      <c r="BF656" s="2">
        <v>4.7699999999999996</v>
      </c>
      <c r="BG656" s="2">
        <v>14520</v>
      </c>
      <c r="BH656" s="2">
        <v>69958</v>
      </c>
      <c r="BI656" s="2">
        <v>1707992</v>
      </c>
      <c r="BJ656" s="2">
        <v>0</v>
      </c>
      <c r="BK656" s="2">
        <v>1707992</v>
      </c>
      <c r="BL656" s="2">
        <v>2113750</v>
      </c>
      <c r="BM656" s="2">
        <v>0</v>
      </c>
      <c r="BN656" s="2">
        <v>29746</v>
      </c>
      <c r="BO656" s="2">
        <v>0</v>
      </c>
      <c r="BP656" s="2">
        <v>5050.79</v>
      </c>
      <c r="BQ656" s="2">
        <v>148.72999999999999</v>
      </c>
      <c r="BR656" s="2">
        <v>751204</v>
      </c>
      <c r="BS656" s="2">
        <v>0</v>
      </c>
      <c r="BT656" s="2">
        <v>0</v>
      </c>
      <c r="BU656" s="2">
        <v>2113750</v>
      </c>
      <c r="BV656" s="2">
        <v>29746</v>
      </c>
      <c r="BW656" s="2">
        <v>0</v>
      </c>
      <c r="BX656" s="2">
        <v>247660</v>
      </c>
      <c r="BY656" s="2">
        <v>247660</v>
      </c>
      <c r="BZ656" s="2">
        <v>247660</v>
      </c>
      <c r="CA656" s="2">
        <v>247660</v>
      </c>
      <c r="CB656" s="2" t="b">
        <v>1</v>
      </c>
      <c r="CC656" s="2">
        <v>405758</v>
      </c>
      <c r="CD656" s="2">
        <v>11479.06</v>
      </c>
      <c r="CE656" s="2">
        <v>10554.53</v>
      </c>
      <c r="CF656" s="2">
        <v>10866.9</v>
      </c>
      <c r="CG656" s="2">
        <v>12921.41</v>
      </c>
      <c r="CH656" s="4">
        <v>45327.53019675926</v>
      </c>
      <c r="CI656" s="4">
        <v>73415</v>
      </c>
    </row>
    <row r="657" spans="1:87" x14ac:dyDescent="0.35">
      <c r="A657" s="5">
        <v>733</v>
      </c>
      <c r="B657" s="3" t="s">
        <v>1317</v>
      </c>
      <c r="C657" s="3" t="s">
        <v>1342</v>
      </c>
      <c r="D657" s="2" t="s">
        <v>1343</v>
      </c>
      <c r="E657" s="2">
        <v>9166</v>
      </c>
      <c r="F657" s="2">
        <v>9304</v>
      </c>
      <c r="G657" s="2">
        <v>9580</v>
      </c>
      <c r="H657" s="2">
        <v>11102</v>
      </c>
      <c r="I657" s="2">
        <v>1.0822000000000001</v>
      </c>
      <c r="J657" s="2">
        <v>9919</v>
      </c>
      <c r="K657" s="2">
        <v>10069</v>
      </c>
      <c r="L657" s="2">
        <v>10367</v>
      </c>
      <c r="M657" s="2">
        <v>12015</v>
      </c>
      <c r="N657" s="2">
        <v>1.1040000000000001</v>
      </c>
      <c r="O657" s="2">
        <v>1.026</v>
      </c>
      <c r="P657" s="2">
        <v>10951</v>
      </c>
      <c r="Q657" s="2">
        <v>12327</v>
      </c>
      <c r="R657" s="2">
        <v>192.12</v>
      </c>
      <c r="S657" s="2">
        <v>157.24</v>
      </c>
      <c r="T657" s="2">
        <v>0</v>
      </c>
      <c r="U657" s="2">
        <v>0</v>
      </c>
      <c r="V657" s="2">
        <v>349.36</v>
      </c>
      <c r="W657" s="2">
        <v>192.12</v>
      </c>
      <c r="X657" s="2">
        <v>157.24</v>
      </c>
      <c r="Y657" s="2">
        <v>0</v>
      </c>
      <c r="Z657" s="2">
        <v>0</v>
      </c>
      <c r="AA657" s="2">
        <v>349.36</v>
      </c>
      <c r="AB657" s="2">
        <v>2103906</v>
      </c>
      <c r="AC657" s="2">
        <v>1583250</v>
      </c>
      <c r="AD657" s="2">
        <v>0</v>
      </c>
      <c r="AE657" s="2">
        <v>0</v>
      </c>
      <c r="AF657" s="2">
        <v>3687156</v>
      </c>
      <c r="AG657" s="2">
        <v>9.4E-2</v>
      </c>
      <c r="AH657" s="2">
        <v>0.2</v>
      </c>
      <c r="AI657" s="2">
        <v>39553</v>
      </c>
      <c r="AJ657" s="2">
        <v>29765</v>
      </c>
      <c r="AK657" s="2">
        <v>0</v>
      </c>
      <c r="AL657" s="2">
        <v>0</v>
      </c>
      <c r="AM657" s="2">
        <v>69318</v>
      </c>
      <c r="AN657" s="2">
        <v>9.4E-2</v>
      </c>
      <c r="AO657" s="2">
        <v>0</v>
      </c>
      <c r="AP657" s="2">
        <v>0.65</v>
      </c>
      <c r="AQ657" s="2">
        <v>0</v>
      </c>
      <c r="AR657" s="2">
        <v>0</v>
      </c>
      <c r="AS657" s="2">
        <v>0</v>
      </c>
      <c r="AT657" s="2">
        <v>0</v>
      </c>
      <c r="AU657" s="2">
        <v>0</v>
      </c>
      <c r="AV657" s="2">
        <v>3756474</v>
      </c>
      <c r="AW657" s="2">
        <v>0</v>
      </c>
      <c r="AX657" s="2">
        <v>0</v>
      </c>
      <c r="AY657" s="2">
        <v>0</v>
      </c>
      <c r="AZ657" s="2">
        <v>0</v>
      </c>
      <c r="BA657" s="2">
        <v>0</v>
      </c>
      <c r="BB657" s="2">
        <v>0</v>
      </c>
      <c r="BC657" s="2">
        <v>124159</v>
      </c>
      <c r="BD657" s="2">
        <v>2813</v>
      </c>
      <c r="BE657" s="2">
        <v>3044</v>
      </c>
      <c r="BF657" s="2">
        <v>10.68</v>
      </c>
      <c r="BG657" s="2">
        <v>32510</v>
      </c>
      <c r="BH657" s="2">
        <v>156669</v>
      </c>
      <c r="BI657" s="2">
        <v>3913143</v>
      </c>
      <c r="BJ657" s="2">
        <v>0</v>
      </c>
      <c r="BK657" s="2">
        <v>3913143</v>
      </c>
      <c r="BL657" s="2">
        <v>16893043</v>
      </c>
      <c r="BM657" s="2">
        <v>0</v>
      </c>
      <c r="BN657" s="2">
        <v>69872</v>
      </c>
      <c r="BO657" s="2">
        <v>0</v>
      </c>
      <c r="BP657" s="2">
        <v>5261.98</v>
      </c>
      <c r="BQ657" s="2">
        <v>349.36</v>
      </c>
      <c r="BR657" s="2">
        <v>1838325</v>
      </c>
      <c r="BS657" s="2">
        <v>0</v>
      </c>
      <c r="BT657" s="2">
        <v>0</v>
      </c>
      <c r="BU657" s="2">
        <v>16893043</v>
      </c>
      <c r="BV657" s="2">
        <v>69872</v>
      </c>
      <c r="BW657" s="2">
        <v>0</v>
      </c>
      <c r="BX657" s="2">
        <v>181307</v>
      </c>
      <c r="BY657" s="2">
        <v>181307</v>
      </c>
      <c r="BZ657" s="2">
        <v>181307</v>
      </c>
      <c r="CA657" s="2">
        <v>181307</v>
      </c>
      <c r="CB657" s="2" t="b">
        <v>1</v>
      </c>
      <c r="CC657" s="2">
        <v>12979900</v>
      </c>
      <c r="CD657" s="2">
        <v>11156.88</v>
      </c>
      <c r="CE657" s="2">
        <v>10258.299999999999</v>
      </c>
      <c r="CF657" s="2">
        <v>10561.9</v>
      </c>
      <c r="CG657" s="2">
        <v>12558.75</v>
      </c>
      <c r="CH657" s="4">
        <v>45327.530243055553</v>
      </c>
      <c r="CI657" s="4">
        <v>73415</v>
      </c>
    </row>
    <row r="658" spans="1:87" x14ac:dyDescent="0.35">
      <c r="A658" s="5">
        <v>734</v>
      </c>
      <c r="B658" s="3" t="s">
        <v>1317</v>
      </c>
      <c r="C658" s="3" t="s">
        <v>1344</v>
      </c>
      <c r="D658" s="2" t="s">
        <v>1345</v>
      </c>
      <c r="E658" s="2">
        <v>9166</v>
      </c>
      <c r="F658" s="2">
        <v>9304</v>
      </c>
      <c r="G658" s="2">
        <v>9580</v>
      </c>
      <c r="H658" s="2">
        <v>11102</v>
      </c>
      <c r="I658" s="2">
        <v>1.0822000000000001</v>
      </c>
      <c r="J658" s="2">
        <v>9919</v>
      </c>
      <c r="K658" s="2">
        <v>10069</v>
      </c>
      <c r="L658" s="2">
        <v>10367</v>
      </c>
      <c r="M658" s="2">
        <v>12015</v>
      </c>
      <c r="N658" s="2">
        <v>1.1040000000000001</v>
      </c>
      <c r="O658" s="2">
        <v>1.026</v>
      </c>
      <c r="P658" s="2">
        <v>10951</v>
      </c>
      <c r="Q658" s="2">
        <v>12327</v>
      </c>
      <c r="R658" s="2">
        <v>1604.6</v>
      </c>
      <c r="S658" s="2">
        <v>1288.1500000000001</v>
      </c>
      <c r="T658" s="2">
        <v>959.91</v>
      </c>
      <c r="U658" s="2">
        <v>0</v>
      </c>
      <c r="V658" s="2">
        <v>3852.66</v>
      </c>
      <c r="W658" s="2">
        <v>1604.6</v>
      </c>
      <c r="X658" s="2">
        <v>1288.1500000000001</v>
      </c>
      <c r="Y658" s="2">
        <v>959.91</v>
      </c>
      <c r="Z658" s="2">
        <v>0</v>
      </c>
      <c r="AA658" s="2">
        <v>3852.66</v>
      </c>
      <c r="AB658" s="2">
        <v>17571975</v>
      </c>
      <c r="AC658" s="2">
        <v>12970382</v>
      </c>
      <c r="AD658" s="2">
        <v>9951387</v>
      </c>
      <c r="AE658" s="2">
        <v>0</v>
      </c>
      <c r="AF658" s="2">
        <v>40493744</v>
      </c>
      <c r="AG658" s="2">
        <v>0.48299999999999998</v>
      </c>
      <c r="AH658" s="2">
        <v>0.2</v>
      </c>
      <c r="AI658" s="2">
        <v>1697453</v>
      </c>
      <c r="AJ658" s="2">
        <v>1252939</v>
      </c>
      <c r="AK658" s="2">
        <v>961304</v>
      </c>
      <c r="AL658" s="2">
        <v>0</v>
      </c>
      <c r="AM658" s="2">
        <v>3911696</v>
      </c>
      <c r="AN658" s="2">
        <v>0.48299999999999998</v>
      </c>
      <c r="AO658" s="2">
        <v>0</v>
      </c>
      <c r="AP658" s="2">
        <v>0.65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44405440</v>
      </c>
      <c r="AW658" s="2">
        <v>0</v>
      </c>
      <c r="AX658" s="2">
        <v>308544</v>
      </c>
      <c r="AY658" s="2">
        <v>335201</v>
      </c>
      <c r="AZ658" s="2">
        <v>362755</v>
      </c>
      <c r="BA658" s="2">
        <v>0</v>
      </c>
      <c r="BB658" s="2">
        <v>0</v>
      </c>
      <c r="BC658" s="2">
        <v>0</v>
      </c>
      <c r="BD658" s="2">
        <v>2813</v>
      </c>
      <c r="BE658" s="2">
        <v>3044</v>
      </c>
      <c r="BF658" s="2">
        <v>132.96</v>
      </c>
      <c r="BG658" s="2">
        <v>404730</v>
      </c>
      <c r="BH658" s="2">
        <v>1076029</v>
      </c>
      <c r="BI658" s="2">
        <v>45481469</v>
      </c>
      <c r="BJ658" s="2">
        <v>0</v>
      </c>
      <c r="BK658" s="2">
        <v>45481469</v>
      </c>
      <c r="BL658" s="2">
        <v>16492826</v>
      </c>
      <c r="BM658" s="2">
        <v>28988643</v>
      </c>
      <c r="BN658" s="2">
        <v>10708302</v>
      </c>
      <c r="BO658" s="2">
        <v>18280341</v>
      </c>
      <c r="BP658" s="2">
        <v>5279.21</v>
      </c>
      <c r="BQ658" s="2">
        <v>3852.66</v>
      </c>
      <c r="BR658" s="2">
        <v>20339001</v>
      </c>
      <c r="BS658" s="2">
        <v>0</v>
      </c>
      <c r="BT658" s="2">
        <v>0</v>
      </c>
      <c r="BU658" s="2">
        <v>16492826</v>
      </c>
      <c r="BV658" s="2">
        <v>10708302</v>
      </c>
      <c r="BW658" s="2">
        <v>0</v>
      </c>
      <c r="BX658" s="2">
        <v>3539322</v>
      </c>
      <c r="BY658" s="2">
        <v>3539322</v>
      </c>
      <c r="BZ658" s="2">
        <v>0</v>
      </c>
      <c r="CA658" s="2">
        <v>18280341</v>
      </c>
      <c r="CB658" s="2" t="b">
        <v>0</v>
      </c>
      <c r="CC658" s="2">
        <v>0</v>
      </c>
      <c r="CD658" s="2">
        <v>12008.87</v>
      </c>
      <c r="CE658" s="2">
        <v>11041.67</v>
      </c>
      <c r="CF658" s="2">
        <v>11368.45</v>
      </c>
      <c r="CG658" s="2">
        <v>13517.79</v>
      </c>
      <c r="CH658" s="4">
        <v>45327.530289351853</v>
      </c>
      <c r="CI658" s="4">
        <v>73415</v>
      </c>
    </row>
    <row r="659" spans="1:87" x14ac:dyDescent="0.35">
      <c r="A659" s="5">
        <v>737</v>
      </c>
      <c r="B659" s="3" t="s">
        <v>1317</v>
      </c>
      <c r="C659" s="3" t="s">
        <v>1346</v>
      </c>
      <c r="D659" s="2" t="s">
        <v>1347</v>
      </c>
      <c r="E659" s="2">
        <v>9166</v>
      </c>
      <c r="F659" s="2">
        <v>9304</v>
      </c>
      <c r="G659" s="2">
        <v>9580</v>
      </c>
      <c r="H659" s="2">
        <v>11102</v>
      </c>
      <c r="I659" s="2">
        <v>1.0822000000000001</v>
      </c>
      <c r="J659" s="2">
        <v>9919</v>
      </c>
      <c r="K659" s="2">
        <v>10069</v>
      </c>
      <c r="L659" s="2">
        <v>10367</v>
      </c>
      <c r="M659" s="2">
        <v>12015</v>
      </c>
      <c r="N659" s="2">
        <v>1.1040000000000001</v>
      </c>
      <c r="O659" s="2">
        <v>1.026</v>
      </c>
      <c r="P659" s="2">
        <v>10951</v>
      </c>
      <c r="Q659" s="2">
        <v>12327</v>
      </c>
      <c r="R659" s="2">
        <v>0</v>
      </c>
      <c r="S659" s="2">
        <v>0</v>
      </c>
      <c r="T659" s="2">
        <v>0</v>
      </c>
      <c r="U659" s="2">
        <v>8568.48</v>
      </c>
      <c r="V659" s="2">
        <v>8568.48</v>
      </c>
      <c r="W659" s="2">
        <v>0</v>
      </c>
      <c r="X659" s="2">
        <v>0</v>
      </c>
      <c r="Y659" s="2">
        <v>0</v>
      </c>
      <c r="Z659" s="2">
        <v>8568.48</v>
      </c>
      <c r="AA659" s="2">
        <v>8568.48</v>
      </c>
      <c r="AB659" s="2">
        <v>0</v>
      </c>
      <c r="AC659" s="2">
        <v>0</v>
      </c>
      <c r="AD659" s="2">
        <v>0</v>
      </c>
      <c r="AE659" s="2">
        <v>105623653</v>
      </c>
      <c r="AF659" s="2">
        <v>105623653</v>
      </c>
      <c r="AG659" s="2">
        <v>0.80149999999999999</v>
      </c>
      <c r="AH659" s="2">
        <v>0.2</v>
      </c>
      <c r="AI659" s="2">
        <v>0</v>
      </c>
      <c r="AJ659" s="2">
        <v>0</v>
      </c>
      <c r="AK659" s="2">
        <v>0</v>
      </c>
      <c r="AL659" s="2">
        <v>16931472</v>
      </c>
      <c r="AM659" s="2">
        <v>16931472</v>
      </c>
      <c r="AN659" s="2">
        <v>0.80149999999999999</v>
      </c>
      <c r="AO659" s="2">
        <v>0.2515</v>
      </c>
      <c r="AP659" s="2">
        <v>0.65</v>
      </c>
      <c r="AQ659" s="2">
        <v>0</v>
      </c>
      <c r="AR659" s="2">
        <v>0</v>
      </c>
      <c r="AS659" s="2">
        <v>0</v>
      </c>
      <c r="AT659" s="2">
        <v>17266827</v>
      </c>
      <c r="AU659" s="2">
        <v>17266827</v>
      </c>
      <c r="AV659" s="2">
        <v>139821952</v>
      </c>
      <c r="AW659" s="2">
        <v>0</v>
      </c>
      <c r="AX659" s="2">
        <v>0</v>
      </c>
      <c r="AY659" s="2">
        <v>357368</v>
      </c>
      <c r="AZ659" s="2">
        <v>386744</v>
      </c>
      <c r="BA659" s="2">
        <v>0</v>
      </c>
      <c r="BB659" s="2">
        <v>0</v>
      </c>
      <c r="BC659" s="2">
        <v>0</v>
      </c>
      <c r="BD659" s="2">
        <v>2813</v>
      </c>
      <c r="BE659" s="2">
        <v>3044</v>
      </c>
      <c r="BF659" s="2">
        <v>0</v>
      </c>
      <c r="BG659" s="2">
        <v>0</v>
      </c>
      <c r="BH659" s="2">
        <v>386744</v>
      </c>
      <c r="BI659" s="2">
        <v>140208696</v>
      </c>
      <c r="BJ659" s="2">
        <v>0</v>
      </c>
      <c r="BK659" s="2">
        <v>140208696</v>
      </c>
      <c r="BL659" s="2">
        <v>48245689</v>
      </c>
      <c r="BM659" s="2">
        <v>91963007</v>
      </c>
      <c r="BN659" s="2">
        <v>22434074</v>
      </c>
      <c r="BO659" s="2">
        <v>69528933</v>
      </c>
      <c r="BP659" s="2">
        <v>6167.85</v>
      </c>
      <c r="BQ659" s="2">
        <v>8568.48</v>
      </c>
      <c r="BR659" s="2">
        <v>52849099</v>
      </c>
      <c r="BS659" s="2">
        <v>0</v>
      </c>
      <c r="BT659" s="2">
        <v>0</v>
      </c>
      <c r="BU659" s="2">
        <v>48245689</v>
      </c>
      <c r="BV659" s="2">
        <v>22434074</v>
      </c>
      <c r="BW659" s="2">
        <v>0</v>
      </c>
      <c r="BX659" s="2">
        <v>5275467</v>
      </c>
      <c r="BY659" s="2">
        <v>5275467</v>
      </c>
      <c r="BZ659" s="2">
        <v>0</v>
      </c>
      <c r="CA659" s="2">
        <v>69528933</v>
      </c>
      <c r="CB659" s="2" t="b">
        <v>0</v>
      </c>
      <c r="CC659" s="2">
        <v>0</v>
      </c>
      <c r="CD659" s="2">
        <v>14496.66</v>
      </c>
      <c r="CE659" s="2">
        <v>13329.09</v>
      </c>
      <c r="CF659" s="2">
        <v>13723.58</v>
      </c>
      <c r="CG659" s="2">
        <v>16318.17</v>
      </c>
      <c r="CH659" s="4">
        <v>45327.530405092592</v>
      </c>
      <c r="CI659" s="4">
        <v>73415</v>
      </c>
    </row>
    <row r="660" spans="1:87" x14ac:dyDescent="0.35">
      <c r="A660" s="5">
        <v>738</v>
      </c>
      <c r="B660" s="3" t="s">
        <v>1317</v>
      </c>
      <c r="C660" s="3" t="s">
        <v>1348</v>
      </c>
      <c r="D660" s="2" t="s">
        <v>1349</v>
      </c>
      <c r="E660" s="2">
        <v>9166</v>
      </c>
      <c r="F660" s="2">
        <v>9304</v>
      </c>
      <c r="G660" s="2">
        <v>9580</v>
      </c>
      <c r="H660" s="2">
        <v>11102</v>
      </c>
      <c r="I660" s="2">
        <v>1.0822000000000001</v>
      </c>
      <c r="J660" s="2">
        <v>9919</v>
      </c>
      <c r="K660" s="2">
        <v>10069</v>
      </c>
      <c r="L660" s="2">
        <v>10367</v>
      </c>
      <c r="M660" s="2">
        <v>12015</v>
      </c>
      <c r="N660" s="2">
        <v>1.1040000000000001</v>
      </c>
      <c r="O660" s="2">
        <v>1.026</v>
      </c>
      <c r="P660" s="2">
        <v>10951</v>
      </c>
      <c r="Q660" s="2">
        <v>12327</v>
      </c>
      <c r="R660" s="2">
        <v>0</v>
      </c>
      <c r="S660" s="2">
        <v>0</v>
      </c>
      <c r="T660" s="2">
        <v>0</v>
      </c>
      <c r="U660" s="2">
        <v>828.49</v>
      </c>
      <c r="V660" s="2">
        <v>828.49</v>
      </c>
      <c r="W660" s="2">
        <v>0</v>
      </c>
      <c r="X660" s="2">
        <v>0</v>
      </c>
      <c r="Y660" s="2">
        <v>0</v>
      </c>
      <c r="Z660" s="2">
        <v>828.49</v>
      </c>
      <c r="AA660" s="2">
        <v>828.49</v>
      </c>
      <c r="AB660" s="2">
        <v>0</v>
      </c>
      <c r="AC660" s="2">
        <v>0</v>
      </c>
      <c r="AD660" s="2">
        <v>0</v>
      </c>
      <c r="AE660" s="2">
        <v>10212796</v>
      </c>
      <c r="AF660" s="2">
        <v>10212796</v>
      </c>
      <c r="AG660" s="2">
        <v>0.27650000000000002</v>
      </c>
      <c r="AH660" s="2">
        <v>0.2</v>
      </c>
      <c r="AI660" s="2">
        <v>0</v>
      </c>
      <c r="AJ660" s="2">
        <v>0</v>
      </c>
      <c r="AK660" s="2">
        <v>0</v>
      </c>
      <c r="AL660" s="2">
        <v>564768</v>
      </c>
      <c r="AM660" s="2">
        <v>564768</v>
      </c>
      <c r="AN660" s="2">
        <v>0.27650000000000002</v>
      </c>
      <c r="AO660" s="2">
        <v>0</v>
      </c>
      <c r="AP660" s="2">
        <v>0.65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10777564</v>
      </c>
      <c r="AW660" s="2">
        <v>0</v>
      </c>
      <c r="AX660" s="2">
        <v>0</v>
      </c>
      <c r="AY660" s="2">
        <v>103140</v>
      </c>
      <c r="AZ660" s="2">
        <v>111618</v>
      </c>
      <c r="BA660" s="2">
        <v>0</v>
      </c>
      <c r="BB660" s="2">
        <v>0</v>
      </c>
      <c r="BC660" s="2">
        <v>0</v>
      </c>
      <c r="BD660" s="2">
        <v>2813</v>
      </c>
      <c r="BE660" s="2">
        <v>3044</v>
      </c>
      <c r="BF660" s="2">
        <v>0</v>
      </c>
      <c r="BG660" s="2">
        <v>0</v>
      </c>
      <c r="BH660" s="2">
        <v>111618</v>
      </c>
      <c r="BI660" s="2">
        <v>10889182</v>
      </c>
      <c r="BJ660" s="2">
        <v>0</v>
      </c>
      <c r="BK660" s="2">
        <v>10889182</v>
      </c>
      <c r="BL660" s="2">
        <v>15140000</v>
      </c>
      <c r="BM660" s="2">
        <v>0</v>
      </c>
      <c r="BN660" s="2">
        <v>165698</v>
      </c>
      <c r="BO660" s="2">
        <v>0</v>
      </c>
      <c r="BP660" s="2">
        <v>6249.62</v>
      </c>
      <c r="BQ660" s="2">
        <v>828.49</v>
      </c>
      <c r="BR660" s="2">
        <v>5177748</v>
      </c>
      <c r="BS660" s="2">
        <v>0</v>
      </c>
      <c r="BT660" s="2">
        <v>0</v>
      </c>
      <c r="BU660" s="2">
        <v>15140000</v>
      </c>
      <c r="BV660" s="2">
        <v>165698</v>
      </c>
      <c r="BW660" s="2">
        <v>0</v>
      </c>
      <c r="BX660" s="2">
        <v>0</v>
      </c>
      <c r="BY660" s="2">
        <v>0</v>
      </c>
      <c r="BZ660" s="2">
        <v>0</v>
      </c>
      <c r="CA660" s="2">
        <v>0</v>
      </c>
      <c r="CB660" s="2" t="b">
        <v>1</v>
      </c>
      <c r="CC660" s="2">
        <v>4250818</v>
      </c>
      <c r="CD660" s="2">
        <v>11556.59</v>
      </c>
      <c r="CE660" s="2">
        <v>10625.82</v>
      </c>
      <c r="CF660" s="2">
        <v>10940.3</v>
      </c>
      <c r="CG660" s="2">
        <v>13008.68</v>
      </c>
      <c r="CH660" s="4">
        <v>45327.530416666668</v>
      </c>
      <c r="CI660" s="4">
        <v>73415</v>
      </c>
    </row>
    <row r="661" spans="1:87" x14ac:dyDescent="0.35">
      <c r="A661" s="5">
        <v>739</v>
      </c>
      <c r="B661" s="3" t="s">
        <v>1317</v>
      </c>
      <c r="C661" s="3" t="s">
        <v>1350</v>
      </c>
      <c r="D661" s="2" t="s">
        <v>1351</v>
      </c>
      <c r="E661" s="2">
        <v>9166</v>
      </c>
      <c r="F661" s="2">
        <v>9304</v>
      </c>
      <c r="G661" s="2">
        <v>9580</v>
      </c>
      <c r="H661" s="2">
        <v>11102</v>
      </c>
      <c r="I661" s="2">
        <v>1.0822000000000001</v>
      </c>
      <c r="J661" s="2">
        <v>9919</v>
      </c>
      <c r="K661" s="2">
        <v>10069</v>
      </c>
      <c r="L661" s="2">
        <v>10367</v>
      </c>
      <c r="M661" s="2">
        <v>12015</v>
      </c>
      <c r="N661" s="2">
        <v>1.1040000000000001</v>
      </c>
      <c r="O661" s="2">
        <v>1.026</v>
      </c>
      <c r="P661" s="2">
        <v>10951</v>
      </c>
      <c r="Q661" s="2">
        <v>12327</v>
      </c>
      <c r="R661" s="2">
        <v>252.72</v>
      </c>
      <c r="S661" s="2">
        <v>162.47</v>
      </c>
      <c r="T661" s="2">
        <v>157.44</v>
      </c>
      <c r="U661" s="2">
        <v>0</v>
      </c>
      <c r="V661" s="2">
        <v>572.63</v>
      </c>
      <c r="W661" s="2">
        <v>252.72</v>
      </c>
      <c r="X661" s="2">
        <v>162.47</v>
      </c>
      <c r="Y661" s="2">
        <v>157.44</v>
      </c>
      <c r="Z661" s="2">
        <v>0</v>
      </c>
      <c r="AA661" s="2">
        <v>572.63</v>
      </c>
      <c r="AB661" s="2">
        <v>2767537</v>
      </c>
      <c r="AC661" s="2">
        <v>1635910</v>
      </c>
      <c r="AD661" s="2">
        <v>1632180</v>
      </c>
      <c r="AE661" s="2">
        <v>0</v>
      </c>
      <c r="AF661" s="2">
        <v>6035627</v>
      </c>
      <c r="AG661" s="2">
        <v>0.43540000000000001</v>
      </c>
      <c r="AH661" s="2">
        <v>0.2</v>
      </c>
      <c r="AI661" s="2">
        <v>240997</v>
      </c>
      <c r="AJ661" s="2">
        <v>142455</v>
      </c>
      <c r="AK661" s="2">
        <v>142130</v>
      </c>
      <c r="AL661" s="2">
        <v>0</v>
      </c>
      <c r="AM661" s="2">
        <v>525582</v>
      </c>
      <c r="AN661" s="2">
        <v>0.43540000000000001</v>
      </c>
      <c r="AO661" s="2">
        <v>0</v>
      </c>
      <c r="AP661" s="2">
        <v>0.65</v>
      </c>
      <c r="AQ661" s="2">
        <v>0</v>
      </c>
      <c r="AR661" s="2">
        <v>0</v>
      </c>
      <c r="AS661" s="2">
        <v>0</v>
      </c>
      <c r="AT661" s="2">
        <v>0</v>
      </c>
      <c r="AU661" s="2">
        <v>0</v>
      </c>
      <c r="AV661" s="2">
        <v>6561209</v>
      </c>
      <c r="AW661" s="2">
        <v>0</v>
      </c>
      <c r="AX661" s="2">
        <v>15107</v>
      </c>
      <c r="AY661" s="2">
        <v>21654</v>
      </c>
      <c r="AZ661" s="2">
        <v>23434</v>
      </c>
      <c r="BA661" s="2">
        <v>0</v>
      </c>
      <c r="BB661" s="2">
        <v>0</v>
      </c>
      <c r="BC661" s="2">
        <v>20872</v>
      </c>
      <c r="BD661" s="2">
        <v>2813</v>
      </c>
      <c r="BE661" s="2">
        <v>3044</v>
      </c>
      <c r="BF661" s="2">
        <v>20.350000000000001</v>
      </c>
      <c r="BG661" s="2">
        <v>61945</v>
      </c>
      <c r="BH661" s="2">
        <v>121358</v>
      </c>
      <c r="BI661" s="2">
        <v>6682567</v>
      </c>
      <c r="BJ661" s="2">
        <v>0</v>
      </c>
      <c r="BK661" s="2">
        <v>6682567</v>
      </c>
      <c r="BL661" s="2">
        <v>4214194</v>
      </c>
      <c r="BM661" s="2">
        <v>2468373</v>
      </c>
      <c r="BN661" s="2">
        <v>114526</v>
      </c>
      <c r="BO661" s="2">
        <v>2353847</v>
      </c>
      <c r="BP661" s="2">
        <v>5216.2700000000004</v>
      </c>
      <c r="BQ661" s="2">
        <v>572.63</v>
      </c>
      <c r="BR661" s="2">
        <v>2986993</v>
      </c>
      <c r="BS661" s="2">
        <v>0</v>
      </c>
      <c r="BT661" s="2">
        <v>0</v>
      </c>
      <c r="BU661" s="2">
        <v>4214194</v>
      </c>
      <c r="BV661" s="2">
        <v>114526</v>
      </c>
      <c r="BW661" s="2">
        <v>0</v>
      </c>
      <c r="BX661" s="2">
        <v>900306</v>
      </c>
      <c r="BY661" s="2">
        <v>900306</v>
      </c>
      <c r="BZ661" s="2">
        <v>0</v>
      </c>
      <c r="CA661" s="2">
        <v>2353847</v>
      </c>
      <c r="CB661" s="2" t="b">
        <v>0</v>
      </c>
      <c r="CC661" s="2">
        <v>0</v>
      </c>
      <c r="CD661" s="2">
        <v>11904.61</v>
      </c>
      <c r="CE661" s="2">
        <v>10945.81</v>
      </c>
      <c r="CF661" s="2">
        <v>11269.76</v>
      </c>
      <c r="CG661" s="2">
        <v>13400.44</v>
      </c>
      <c r="CH661" s="4">
        <v>45327.530439814815</v>
      </c>
      <c r="CI661" s="4">
        <v>73415</v>
      </c>
    </row>
    <row r="662" spans="1:87" x14ac:dyDescent="0.35">
      <c r="A662" s="5">
        <v>740</v>
      </c>
      <c r="B662" s="3" t="s">
        <v>1317</v>
      </c>
      <c r="C662" s="3" t="s">
        <v>1352</v>
      </c>
      <c r="D662" s="2" t="s">
        <v>1353</v>
      </c>
      <c r="E662" s="2">
        <v>9166</v>
      </c>
      <c r="F662" s="2">
        <v>9304</v>
      </c>
      <c r="G662" s="2">
        <v>9580</v>
      </c>
      <c r="H662" s="2">
        <v>11102</v>
      </c>
      <c r="I662" s="2">
        <v>1.0822000000000001</v>
      </c>
      <c r="J662" s="2">
        <v>9919</v>
      </c>
      <c r="K662" s="2">
        <v>10069</v>
      </c>
      <c r="L662" s="2">
        <v>10367</v>
      </c>
      <c r="M662" s="2">
        <v>12015</v>
      </c>
      <c r="N662" s="2">
        <v>1.1040000000000001</v>
      </c>
      <c r="O662" s="2">
        <v>1.026</v>
      </c>
      <c r="P662" s="2">
        <v>10951</v>
      </c>
      <c r="Q662" s="2">
        <v>12327</v>
      </c>
      <c r="R662" s="2">
        <v>11.97</v>
      </c>
      <c r="S662" s="2">
        <v>8.0399999999999991</v>
      </c>
      <c r="T662" s="2">
        <v>9.5399999999999991</v>
      </c>
      <c r="U662" s="2">
        <v>0</v>
      </c>
      <c r="V662" s="2">
        <v>29.55</v>
      </c>
      <c r="W662" s="2">
        <v>11.97</v>
      </c>
      <c r="X662" s="2">
        <v>8.0399999999999991</v>
      </c>
      <c r="Y662" s="2">
        <v>9.5399999999999991</v>
      </c>
      <c r="Z662" s="2">
        <v>0</v>
      </c>
      <c r="AA662" s="2">
        <v>29.55</v>
      </c>
      <c r="AB662" s="2">
        <v>131083</v>
      </c>
      <c r="AC662" s="2">
        <v>80955</v>
      </c>
      <c r="AD662" s="2">
        <v>98901</v>
      </c>
      <c r="AE662" s="2">
        <v>0</v>
      </c>
      <c r="AF662" s="2">
        <v>310939</v>
      </c>
      <c r="AG662" s="2">
        <v>0.40629999999999999</v>
      </c>
      <c r="AH662" s="2">
        <v>0.2</v>
      </c>
      <c r="AI662" s="2">
        <v>10652</v>
      </c>
      <c r="AJ662" s="2">
        <v>6578</v>
      </c>
      <c r="AK662" s="2">
        <v>8037</v>
      </c>
      <c r="AL662" s="2">
        <v>0</v>
      </c>
      <c r="AM662" s="2">
        <v>25267</v>
      </c>
      <c r="AN662" s="2">
        <v>0.40629999999999999</v>
      </c>
      <c r="AO662" s="2">
        <v>0</v>
      </c>
      <c r="AP662" s="2">
        <v>0.65</v>
      </c>
      <c r="AQ662" s="2">
        <v>0</v>
      </c>
      <c r="AR662" s="2">
        <v>0</v>
      </c>
      <c r="AS662" s="2">
        <v>0</v>
      </c>
      <c r="AT662" s="2">
        <v>0</v>
      </c>
      <c r="AU662" s="2">
        <v>0</v>
      </c>
      <c r="AV662" s="2">
        <v>336206</v>
      </c>
      <c r="AW662" s="2">
        <v>0</v>
      </c>
      <c r="AX662" s="2">
        <v>3129</v>
      </c>
      <c r="AY662" s="2">
        <v>57929</v>
      </c>
      <c r="AZ662" s="2">
        <v>62691</v>
      </c>
      <c r="BA662" s="2">
        <v>0</v>
      </c>
      <c r="BB662" s="2">
        <v>0</v>
      </c>
      <c r="BC662" s="2">
        <v>109097</v>
      </c>
      <c r="BD662" s="2">
        <v>2813</v>
      </c>
      <c r="BE662" s="2">
        <v>3044</v>
      </c>
      <c r="BF662" s="2">
        <v>0.94</v>
      </c>
      <c r="BG662" s="2">
        <v>2861</v>
      </c>
      <c r="BH662" s="2">
        <v>177778</v>
      </c>
      <c r="BI662" s="2">
        <v>513984</v>
      </c>
      <c r="BJ662" s="2">
        <v>0</v>
      </c>
      <c r="BK662" s="2">
        <v>513984</v>
      </c>
      <c r="BL662" s="2">
        <v>1132292</v>
      </c>
      <c r="BM662" s="2">
        <v>0</v>
      </c>
      <c r="BN662" s="2">
        <v>11442</v>
      </c>
      <c r="BO662" s="2">
        <v>0</v>
      </c>
      <c r="BP662" s="2">
        <v>5910.07</v>
      </c>
      <c r="BQ662" s="2">
        <v>29.55</v>
      </c>
      <c r="BR662" s="2">
        <v>174643</v>
      </c>
      <c r="BS662" s="2">
        <v>0</v>
      </c>
      <c r="BT662" s="2">
        <v>0</v>
      </c>
      <c r="BU662" s="2">
        <v>1132292</v>
      </c>
      <c r="BV662" s="2">
        <v>11442</v>
      </c>
      <c r="BW662" s="2">
        <v>0</v>
      </c>
      <c r="BX662" s="2">
        <v>133020</v>
      </c>
      <c r="BY662" s="2">
        <v>133020</v>
      </c>
      <c r="BZ662" s="2">
        <v>133020</v>
      </c>
      <c r="CA662" s="2">
        <v>133020</v>
      </c>
      <c r="CB662" s="2" t="b">
        <v>1</v>
      </c>
      <c r="CC662" s="2">
        <v>618308</v>
      </c>
      <c r="CD662" s="2">
        <v>11840.88</v>
      </c>
      <c r="CE662" s="2">
        <v>10887.21</v>
      </c>
      <c r="CF662" s="2">
        <v>11209.42</v>
      </c>
      <c r="CG662" s="2">
        <v>13328.69</v>
      </c>
      <c r="CH662" s="4">
        <v>45327.530509259261</v>
      </c>
      <c r="CI662" s="4">
        <v>73415</v>
      </c>
    </row>
    <row r="663" spans="1:87" x14ac:dyDescent="0.35">
      <c r="A663" s="5">
        <v>741</v>
      </c>
      <c r="B663" s="3" t="s">
        <v>1317</v>
      </c>
      <c r="C663" s="3" t="s">
        <v>1354</v>
      </c>
      <c r="D663" s="2" t="s">
        <v>1355</v>
      </c>
      <c r="E663" s="2">
        <v>9166</v>
      </c>
      <c r="F663" s="2">
        <v>9304</v>
      </c>
      <c r="G663" s="2">
        <v>9580</v>
      </c>
      <c r="H663" s="2">
        <v>11102</v>
      </c>
      <c r="I663" s="2">
        <v>1.0822000000000001</v>
      </c>
      <c r="J663" s="2">
        <v>9919</v>
      </c>
      <c r="K663" s="2">
        <v>10069</v>
      </c>
      <c r="L663" s="2">
        <v>10367</v>
      </c>
      <c r="M663" s="2">
        <v>12015</v>
      </c>
      <c r="N663" s="2">
        <v>1.1040000000000001</v>
      </c>
      <c r="O663" s="2">
        <v>1.026</v>
      </c>
      <c r="P663" s="2">
        <v>10951</v>
      </c>
      <c r="Q663" s="2">
        <v>12327</v>
      </c>
      <c r="R663" s="2">
        <v>50.39</v>
      </c>
      <c r="S663" s="2">
        <v>40.5</v>
      </c>
      <c r="T663" s="2">
        <v>28.58</v>
      </c>
      <c r="U663" s="2">
        <v>1.88</v>
      </c>
      <c r="V663" s="2">
        <v>121.35</v>
      </c>
      <c r="W663" s="2">
        <v>50.39</v>
      </c>
      <c r="X663" s="2">
        <v>40.5</v>
      </c>
      <c r="Y663" s="2">
        <v>28.58</v>
      </c>
      <c r="Z663" s="2">
        <v>60.03</v>
      </c>
      <c r="AA663" s="2">
        <v>179.5</v>
      </c>
      <c r="AB663" s="2">
        <v>551821</v>
      </c>
      <c r="AC663" s="2">
        <v>407795</v>
      </c>
      <c r="AD663" s="2">
        <v>296289</v>
      </c>
      <c r="AE663" s="2">
        <v>23175</v>
      </c>
      <c r="AF663" s="2">
        <v>1279080</v>
      </c>
      <c r="AG663" s="2">
        <v>0.80420000000000003</v>
      </c>
      <c r="AH663" s="2">
        <v>0.2</v>
      </c>
      <c r="AI663" s="2">
        <v>88755</v>
      </c>
      <c r="AJ663" s="2">
        <v>65590</v>
      </c>
      <c r="AK663" s="2">
        <v>47655</v>
      </c>
      <c r="AL663" s="2">
        <v>119020</v>
      </c>
      <c r="AM663" s="2">
        <v>321020</v>
      </c>
      <c r="AN663" s="2">
        <v>0.80420000000000003</v>
      </c>
      <c r="AO663" s="2">
        <v>0.25419999999999998</v>
      </c>
      <c r="AP663" s="2">
        <v>0.65</v>
      </c>
      <c r="AQ663" s="2">
        <v>91177</v>
      </c>
      <c r="AR663" s="2">
        <v>67380</v>
      </c>
      <c r="AS663" s="2">
        <v>48956</v>
      </c>
      <c r="AT663" s="2">
        <v>122269</v>
      </c>
      <c r="AU663" s="2">
        <v>329782</v>
      </c>
      <c r="AV663" s="2">
        <v>1929882</v>
      </c>
      <c r="AW663" s="2">
        <v>1070013</v>
      </c>
      <c r="AX663" s="2">
        <v>0</v>
      </c>
      <c r="AY663" s="2">
        <v>145160</v>
      </c>
      <c r="AZ663" s="2">
        <v>157092</v>
      </c>
      <c r="BA663" s="2">
        <v>0</v>
      </c>
      <c r="BB663" s="2">
        <v>0</v>
      </c>
      <c r="BC663" s="2">
        <v>0</v>
      </c>
      <c r="BD663" s="2">
        <v>2813</v>
      </c>
      <c r="BE663" s="2">
        <v>3044</v>
      </c>
      <c r="BF663" s="2">
        <v>1.38</v>
      </c>
      <c r="BG663" s="2">
        <v>4201</v>
      </c>
      <c r="BH663" s="2">
        <v>1231306</v>
      </c>
      <c r="BI663" s="2">
        <v>3161188</v>
      </c>
      <c r="BJ663" s="2">
        <v>0</v>
      </c>
      <c r="BK663" s="2">
        <v>3161188</v>
      </c>
      <c r="BL663" s="2">
        <v>1101833</v>
      </c>
      <c r="BM663" s="2">
        <v>2059355</v>
      </c>
      <c r="BN663" s="2">
        <v>694116</v>
      </c>
      <c r="BO663" s="2">
        <v>1365239</v>
      </c>
      <c r="BP663" s="2">
        <v>4133.1499999999996</v>
      </c>
      <c r="BQ663" s="2">
        <v>179.5</v>
      </c>
      <c r="BR663" s="2">
        <v>741900</v>
      </c>
      <c r="BS663" s="2">
        <v>812543</v>
      </c>
      <c r="BT663" s="2">
        <v>0</v>
      </c>
      <c r="BU663" s="2">
        <v>1101833</v>
      </c>
      <c r="BV663" s="2">
        <v>694116</v>
      </c>
      <c r="BW663" s="2">
        <v>0</v>
      </c>
      <c r="BX663" s="2">
        <v>562264</v>
      </c>
      <c r="BY663" s="2">
        <v>562264</v>
      </c>
      <c r="BZ663" s="2">
        <v>0</v>
      </c>
      <c r="CA663" s="2">
        <v>1365239</v>
      </c>
      <c r="CB663" s="2" t="b">
        <v>0</v>
      </c>
      <c r="CC663" s="2">
        <v>0</v>
      </c>
      <c r="CD663" s="2">
        <v>14521.79</v>
      </c>
      <c r="CE663" s="2">
        <v>13352.2</v>
      </c>
      <c r="CF663" s="2">
        <v>13747.37</v>
      </c>
      <c r="CG663" s="2">
        <v>16346.46</v>
      </c>
      <c r="CH663" s="4">
        <v>45327.529988425929</v>
      </c>
      <c r="CI663" s="4">
        <v>73415</v>
      </c>
    </row>
    <row r="664" spans="1:87" x14ac:dyDescent="0.35">
      <c r="A664" s="5">
        <v>12598</v>
      </c>
      <c r="B664" s="3" t="s">
        <v>1317</v>
      </c>
      <c r="C664" s="3" t="s">
        <v>1356</v>
      </c>
      <c r="D664" s="2" t="s">
        <v>1357</v>
      </c>
      <c r="E664" s="2">
        <v>9166</v>
      </c>
      <c r="F664" s="2">
        <v>9304</v>
      </c>
      <c r="G664" s="2">
        <v>9580</v>
      </c>
      <c r="H664" s="2">
        <v>11102</v>
      </c>
      <c r="I664" s="2">
        <v>1.0822000000000001</v>
      </c>
      <c r="J664" s="2">
        <v>9919</v>
      </c>
      <c r="K664" s="2">
        <v>10069</v>
      </c>
      <c r="L664" s="2">
        <v>10367</v>
      </c>
      <c r="M664" s="2">
        <v>12015</v>
      </c>
      <c r="N664" s="2">
        <v>1.1040000000000001</v>
      </c>
      <c r="O664" s="2">
        <v>1.026</v>
      </c>
      <c r="P664" s="2">
        <v>10951</v>
      </c>
      <c r="Q664" s="2">
        <v>12327</v>
      </c>
      <c r="R664" s="2">
        <v>1832.14</v>
      </c>
      <c r="S664" s="2">
        <v>1562.55</v>
      </c>
      <c r="T664" s="2">
        <v>2635.65</v>
      </c>
      <c r="U664" s="2">
        <v>5896.04</v>
      </c>
      <c r="V664" s="2">
        <v>11926.38</v>
      </c>
      <c r="W664" s="2">
        <v>1832.14</v>
      </c>
      <c r="X664" s="2">
        <v>1562.55</v>
      </c>
      <c r="Y664" s="2">
        <v>2635.65</v>
      </c>
      <c r="Z664" s="2">
        <v>5896.04</v>
      </c>
      <c r="AA664" s="2">
        <v>11926.38</v>
      </c>
      <c r="AB664" s="2">
        <v>20063765</v>
      </c>
      <c r="AC664" s="2">
        <v>15733316</v>
      </c>
      <c r="AD664" s="2">
        <v>27323784</v>
      </c>
      <c r="AE664" s="2">
        <v>72680485</v>
      </c>
      <c r="AF664" s="2">
        <v>135801350</v>
      </c>
      <c r="AG664" s="2">
        <v>0.61629999999999996</v>
      </c>
      <c r="AH664" s="2">
        <v>0.2</v>
      </c>
      <c r="AI664" s="2">
        <v>2473060</v>
      </c>
      <c r="AJ664" s="2">
        <v>1939289</v>
      </c>
      <c r="AK664" s="2">
        <v>3367930</v>
      </c>
      <c r="AL664" s="2">
        <v>8958597</v>
      </c>
      <c r="AM664" s="2">
        <v>16738876</v>
      </c>
      <c r="AN664" s="2">
        <v>0.61629999999999996</v>
      </c>
      <c r="AO664" s="2">
        <v>6.6299999999999998E-2</v>
      </c>
      <c r="AP664" s="2">
        <v>0.65</v>
      </c>
      <c r="AQ664" s="2">
        <v>864648</v>
      </c>
      <c r="AR664" s="2">
        <v>678027</v>
      </c>
      <c r="AS664" s="2">
        <v>1177518</v>
      </c>
      <c r="AT664" s="2">
        <v>3132166</v>
      </c>
      <c r="AU664" s="2">
        <v>5852359</v>
      </c>
      <c r="AV664" s="2">
        <v>158392585</v>
      </c>
      <c r="AW664" s="2">
        <v>0</v>
      </c>
      <c r="AX664" s="2">
        <v>265578</v>
      </c>
      <c r="AY664" s="2">
        <v>824461</v>
      </c>
      <c r="AZ664" s="2">
        <v>892232</v>
      </c>
      <c r="BA664" s="2">
        <v>0</v>
      </c>
      <c r="BB664" s="2">
        <v>0</v>
      </c>
      <c r="BC664" s="2">
        <v>1554538</v>
      </c>
      <c r="BD664" s="2">
        <v>2813</v>
      </c>
      <c r="BE664" s="2">
        <v>3044</v>
      </c>
      <c r="BF664" s="2">
        <v>182.74</v>
      </c>
      <c r="BG664" s="2">
        <v>556261</v>
      </c>
      <c r="BH664" s="2">
        <v>3268609</v>
      </c>
      <c r="BI664" s="2">
        <v>161661194</v>
      </c>
      <c r="BJ664" s="2">
        <v>0</v>
      </c>
      <c r="BK664" s="2">
        <v>161661194</v>
      </c>
      <c r="BL664" s="2">
        <v>152478744</v>
      </c>
      <c r="BM664" s="2">
        <v>9182450</v>
      </c>
      <c r="BN664" s="2">
        <v>2385276</v>
      </c>
      <c r="BO664" s="2">
        <v>6797174</v>
      </c>
      <c r="BP664" s="2">
        <v>6168.7</v>
      </c>
      <c r="BQ664" s="2">
        <v>11926.38</v>
      </c>
      <c r="BR664" s="2">
        <v>73570260</v>
      </c>
      <c r="BS664" s="2">
        <v>0</v>
      </c>
      <c r="BT664" s="2">
        <v>0</v>
      </c>
      <c r="BU664" s="2">
        <v>152478744</v>
      </c>
      <c r="BV664" s="2">
        <v>2385276</v>
      </c>
      <c r="BW664" s="2">
        <v>0</v>
      </c>
      <c r="BX664" s="2">
        <v>11443098</v>
      </c>
      <c r="BY664" s="2">
        <v>11443098</v>
      </c>
      <c r="BZ664" s="2">
        <v>4645924</v>
      </c>
      <c r="CA664" s="2">
        <v>11443098</v>
      </c>
      <c r="CB664" s="2" t="b">
        <v>1</v>
      </c>
      <c r="CC664" s="2">
        <v>0</v>
      </c>
      <c r="CD664" s="2">
        <v>12772.75</v>
      </c>
      <c r="CE664" s="2">
        <v>11744.03</v>
      </c>
      <c r="CF664" s="2">
        <v>12091.6</v>
      </c>
      <c r="CG664" s="2">
        <v>14377.66</v>
      </c>
      <c r="CH664" s="4">
        <v>45327.530405092592</v>
      </c>
      <c r="CI664" s="4">
        <v>73415</v>
      </c>
    </row>
    <row r="665" spans="1:87" x14ac:dyDescent="0.35">
      <c r="A665" s="5">
        <v>742</v>
      </c>
      <c r="B665" s="3" t="s">
        <v>1358</v>
      </c>
      <c r="C665" s="3" t="s">
        <v>1359</v>
      </c>
      <c r="D665" s="2" t="s">
        <v>1360</v>
      </c>
      <c r="E665" s="2">
        <v>9166</v>
      </c>
      <c r="F665" s="2">
        <v>9304</v>
      </c>
      <c r="G665" s="2">
        <v>9580</v>
      </c>
      <c r="H665" s="2">
        <v>11102</v>
      </c>
      <c r="I665" s="2">
        <v>1.0822000000000001</v>
      </c>
      <c r="J665" s="2">
        <v>9919</v>
      </c>
      <c r="K665" s="2">
        <v>10069</v>
      </c>
      <c r="L665" s="2">
        <v>10367</v>
      </c>
      <c r="M665" s="2">
        <v>12015</v>
      </c>
      <c r="N665" s="2">
        <v>1.1040000000000001</v>
      </c>
      <c r="O665" s="2">
        <v>1.026</v>
      </c>
      <c r="P665" s="2">
        <v>10951</v>
      </c>
      <c r="Q665" s="2">
        <v>12327</v>
      </c>
      <c r="R665" s="2">
        <v>3327.17</v>
      </c>
      <c r="S665" s="2">
        <v>2446.46</v>
      </c>
      <c r="T665" s="2">
        <v>1681.74</v>
      </c>
      <c r="U665" s="2">
        <v>0</v>
      </c>
      <c r="V665" s="2">
        <v>7455.37</v>
      </c>
      <c r="W665" s="2">
        <v>3327.17</v>
      </c>
      <c r="X665" s="2">
        <v>2446.46</v>
      </c>
      <c r="Y665" s="2">
        <v>1681.74</v>
      </c>
      <c r="Z665" s="2">
        <v>0</v>
      </c>
      <c r="AA665" s="2">
        <v>7455.37</v>
      </c>
      <c r="AB665" s="2">
        <v>36435839</v>
      </c>
      <c r="AC665" s="2">
        <v>24633406</v>
      </c>
      <c r="AD665" s="2">
        <v>17434599</v>
      </c>
      <c r="AE665" s="2">
        <v>0</v>
      </c>
      <c r="AF665" s="2">
        <v>78503844</v>
      </c>
      <c r="AG665" s="2">
        <v>0.82620000000000005</v>
      </c>
      <c r="AH665" s="2">
        <v>0.2</v>
      </c>
      <c r="AI665" s="2">
        <v>6020658</v>
      </c>
      <c r="AJ665" s="2">
        <v>4070424</v>
      </c>
      <c r="AK665" s="2">
        <v>2880893</v>
      </c>
      <c r="AL665" s="2">
        <v>0</v>
      </c>
      <c r="AM665" s="2">
        <v>12971975</v>
      </c>
      <c r="AN665" s="2">
        <v>0.82620000000000005</v>
      </c>
      <c r="AO665" s="2">
        <v>0.2762</v>
      </c>
      <c r="AP665" s="2">
        <v>0.65</v>
      </c>
      <c r="AQ665" s="2">
        <v>6541326</v>
      </c>
      <c r="AR665" s="2">
        <v>4422435</v>
      </c>
      <c r="AS665" s="2">
        <v>3130033</v>
      </c>
      <c r="AT665" s="2">
        <v>0</v>
      </c>
      <c r="AU665" s="2">
        <v>14093794</v>
      </c>
      <c r="AV665" s="2">
        <v>105569613</v>
      </c>
      <c r="AW665" s="2">
        <v>0</v>
      </c>
      <c r="AX665" s="2">
        <v>2568978</v>
      </c>
      <c r="AY665" s="2">
        <v>1442379</v>
      </c>
      <c r="AZ665" s="2">
        <v>1560943</v>
      </c>
      <c r="BA665" s="2">
        <v>0</v>
      </c>
      <c r="BB665" s="2">
        <v>0</v>
      </c>
      <c r="BC665" s="2">
        <v>0</v>
      </c>
      <c r="BD665" s="2">
        <v>2813</v>
      </c>
      <c r="BE665" s="2">
        <v>3044</v>
      </c>
      <c r="BF665" s="2">
        <v>257.82</v>
      </c>
      <c r="BG665" s="2">
        <v>784804</v>
      </c>
      <c r="BH665" s="2">
        <v>4914725</v>
      </c>
      <c r="BI665" s="2">
        <v>110484338</v>
      </c>
      <c r="BJ665" s="2">
        <v>0</v>
      </c>
      <c r="BK665" s="2">
        <v>110484338</v>
      </c>
      <c r="BL665" s="2">
        <v>25108415</v>
      </c>
      <c r="BM665" s="2">
        <v>85375923</v>
      </c>
      <c r="BN665" s="2">
        <v>24690200</v>
      </c>
      <c r="BO665" s="2">
        <v>60685723</v>
      </c>
      <c r="BP665" s="2">
        <v>5078.53</v>
      </c>
      <c r="BQ665" s="2">
        <v>7455.37</v>
      </c>
      <c r="BR665" s="2">
        <v>37862320</v>
      </c>
      <c r="BS665" s="2">
        <v>0</v>
      </c>
      <c r="BT665" s="2">
        <v>0</v>
      </c>
      <c r="BU665" s="2">
        <v>25108415</v>
      </c>
      <c r="BV665" s="2">
        <v>24690200</v>
      </c>
      <c r="BW665" s="2">
        <v>0</v>
      </c>
      <c r="BX665" s="2">
        <v>18935744</v>
      </c>
      <c r="BY665" s="2">
        <v>18935744</v>
      </c>
      <c r="BZ665" s="2">
        <v>0</v>
      </c>
      <c r="CA665" s="2">
        <v>60685723</v>
      </c>
      <c r="CB665" s="2" t="b">
        <v>0</v>
      </c>
      <c r="CC665" s="2">
        <v>0</v>
      </c>
      <c r="CD665" s="2">
        <v>14726.58</v>
      </c>
      <c r="CE665" s="2">
        <v>13540.49</v>
      </c>
      <c r="CF665" s="2">
        <v>13941.23</v>
      </c>
      <c r="CG665" s="2">
        <v>16576.98</v>
      </c>
      <c r="CH665" s="4">
        <v>45327.529861111114</v>
      </c>
      <c r="CI665" s="4">
        <v>73415</v>
      </c>
    </row>
    <row r="666" spans="1:87" x14ac:dyDescent="0.35">
      <c r="A666" s="5">
        <v>743</v>
      </c>
      <c r="B666" s="3" t="s">
        <v>1358</v>
      </c>
      <c r="C666" s="3" t="s">
        <v>1361</v>
      </c>
      <c r="D666" s="2" t="s">
        <v>1362</v>
      </c>
      <c r="E666" s="2">
        <v>9166</v>
      </c>
      <c r="F666" s="2">
        <v>9304</v>
      </c>
      <c r="G666" s="2">
        <v>9580</v>
      </c>
      <c r="H666" s="2">
        <v>11102</v>
      </c>
      <c r="I666" s="2">
        <v>1.0822000000000001</v>
      </c>
      <c r="J666" s="2">
        <v>9919</v>
      </c>
      <c r="K666" s="2">
        <v>10069</v>
      </c>
      <c r="L666" s="2">
        <v>10367</v>
      </c>
      <c r="M666" s="2">
        <v>12015</v>
      </c>
      <c r="N666" s="2">
        <v>1.1040000000000001</v>
      </c>
      <c r="O666" s="2">
        <v>1.026</v>
      </c>
      <c r="P666" s="2">
        <v>10951</v>
      </c>
      <c r="Q666" s="2">
        <v>12327</v>
      </c>
      <c r="R666" s="2">
        <v>2723.43</v>
      </c>
      <c r="S666" s="2">
        <v>2026.49</v>
      </c>
      <c r="T666" s="2">
        <v>1378.51</v>
      </c>
      <c r="U666" s="2">
        <v>0</v>
      </c>
      <c r="V666" s="2">
        <v>6128.43</v>
      </c>
      <c r="W666" s="2">
        <v>2723.43</v>
      </c>
      <c r="X666" s="2">
        <v>2026.49</v>
      </c>
      <c r="Y666" s="2">
        <v>1378.51</v>
      </c>
      <c r="Z666" s="2">
        <v>0</v>
      </c>
      <c r="AA666" s="2">
        <v>6128.43</v>
      </c>
      <c r="AB666" s="2">
        <v>29824282</v>
      </c>
      <c r="AC666" s="2">
        <v>20404728</v>
      </c>
      <c r="AD666" s="2">
        <v>14291013</v>
      </c>
      <c r="AE666" s="2">
        <v>0</v>
      </c>
      <c r="AF666" s="2">
        <v>64520023</v>
      </c>
      <c r="AG666" s="2">
        <v>0.44280000000000003</v>
      </c>
      <c r="AH666" s="2">
        <v>0.2</v>
      </c>
      <c r="AI666" s="2">
        <v>2641238</v>
      </c>
      <c r="AJ666" s="2">
        <v>1807043</v>
      </c>
      <c r="AK666" s="2">
        <v>1265612</v>
      </c>
      <c r="AL666" s="2">
        <v>0</v>
      </c>
      <c r="AM666" s="2">
        <v>5713893</v>
      </c>
      <c r="AN666" s="2">
        <v>0.44280000000000003</v>
      </c>
      <c r="AO666" s="2">
        <v>0</v>
      </c>
      <c r="AP666" s="2">
        <v>0.65</v>
      </c>
      <c r="AQ666" s="2">
        <v>0</v>
      </c>
      <c r="AR666" s="2">
        <v>0</v>
      </c>
      <c r="AS666" s="2">
        <v>0</v>
      </c>
      <c r="AT666" s="2">
        <v>0</v>
      </c>
      <c r="AU666" s="2">
        <v>0</v>
      </c>
      <c r="AV666" s="2">
        <v>70233916</v>
      </c>
      <c r="AW666" s="2">
        <v>0</v>
      </c>
      <c r="AX666" s="2">
        <v>874869</v>
      </c>
      <c r="AY666" s="2">
        <v>452834</v>
      </c>
      <c r="AZ666" s="2">
        <v>490057</v>
      </c>
      <c r="BA666" s="2">
        <v>0</v>
      </c>
      <c r="BB666" s="2">
        <v>0</v>
      </c>
      <c r="BC666" s="2">
        <v>0</v>
      </c>
      <c r="BD666" s="2">
        <v>2813</v>
      </c>
      <c r="BE666" s="2">
        <v>3044</v>
      </c>
      <c r="BF666" s="2">
        <v>172.78</v>
      </c>
      <c r="BG666" s="2">
        <v>525942</v>
      </c>
      <c r="BH666" s="2">
        <v>1890868</v>
      </c>
      <c r="BI666" s="2">
        <v>72124784</v>
      </c>
      <c r="BJ666" s="2">
        <v>0</v>
      </c>
      <c r="BK666" s="2">
        <v>72124784</v>
      </c>
      <c r="BL666" s="2">
        <v>38349000</v>
      </c>
      <c r="BM666" s="2">
        <v>33775784</v>
      </c>
      <c r="BN666" s="2">
        <v>2884793</v>
      </c>
      <c r="BO666" s="2">
        <v>30890991</v>
      </c>
      <c r="BP666" s="2">
        <v>5030.88</v>
      </c>
      <c r="BQ666" s="2">
        <v>6128.43</v>
      </c>
      <c r="BR666" s="2">
        <v>30831396</v>
      </c>
      <c r="BS666" s="2">
        <v>0</v>
      </c>
      <c r="BT666" s="2">
        <v>0</v>
      </c>
      <c r="BU666" s="2">
        <v>38349000</v>
      </c>
      <c r="BV666" s="2">
        <v>2884793</v>
      </c>
      <c r="BW666" s="2">
        <v>0</v>
      </c>
      <c r="BX666" s="2">
        <v>8258819</v>
      </c>
      <c r="BY666" s="2">
        <v>8258819</v>
      </c>
      <c r="BZ666" s="2">
        <v>0</v>
      </c>
      <c r="CA666" s="2">
        <v>30890991</v>
      </c>
      <c r="CB666" s="2" t="b">
        <v>0</v>
      </c>
      <c r="CC666" s="2">
        <v>0</v>
      </c>
      <c r="CD666" s="2">
        <v>11920.82</v>
      </c>
      <c r="CE666" s="2">
        <v>10960.71</v>
      </c>
      <c r="CF666" s="2">
        <v>11285.1</v>
      </c>
      <c r="CG666" s="2">
        <v>13418.68</v>
      </c>
      <c r="CH666" s="4">
        <v>45327.529895833337</v>
      </c>
      <c r="CI666" s="4">
        <v>73415</v>
      </c>
    </row>
    <row r="667" spans="1:87" x14ac:dyDescent="0.35">
      <c r="A667" s="5">
        <v>744</v>
      </c>
      <c r="B667" s="3" t="s">
        <v>1358</v>
      </c>
      <c r="C667" s="3" t="s">
        <v>1363</v>
      </c>
      <c r="D667" s="2" t="s">
        <v>1364</v>
      </c>
      <c r="E667" s="2">
        <v>9166</v>
      </c>
      <c r="F667" s="2">
        <v>9304</v>
      </c>
      <c r="G667" s="2">
        <v>9580</v>
      </c>
      <c r="H667" s="2">
        <v>11102</v>
      </c>
      <c r="I667" s="2">
        <v>1.0822000000000001</v>
      </c>
      <c r="J667" s="2">
        <v>9919</v>
      </c>
      <c r="K667" s="2">
        <v>10069</v>
      </c>
      <c r="L667" s="2">
        <v>10367</v>
      </c>
      <c r="M667" s="2">
        <v>12015</v>
      </c>
      <c r="N667" s="2">
        <v>1.1040000000000001</v>
      </c>
      <c r="O667" s="2">
        <v>1.026</v>
      </c>
      <c r="P667" s="2">
        <v>10951</v>
      </c>
      <c r="Q667" s="2">
        <v>12327</v>
      </c>
      <c r="R667" s="2">
        <v>532.11</v>
      </c>
      <c r="S667" s="2">
        <v>325.02</v>
      </c>
      <c r="T667" s="2">
        <v>120.57</v>
      </c>
      <c r="U667" s="2">
        <v>0</v>
      </c>
      <c r="V667" s="2">
        <v>977.7</v>
      </c>
      <c r="W667" s="2">
        <v>532.11</v>
      </c>
      <c r="X667" s="2">
        <v>325.02</v>
      </c>
      <c r="Y667" s="2">
        <v>120.57</v>
      </c>
      <c r="Z667" s="2">
        <v>0</v>
      </c>
      <c r="AA667" s="2">
        <v>977.7</v>
      </c>
      <c r="AB667" s="2">
        <v>5827137</v>
      </c>
      <c r="AC667" s="2">
        <v>3272626</v>
      </c>
      <c r="AD667" s="2">
        <v>1249949</v>
      </c>
      <c r="AE667" s="2">
        <v>0</v>
      </c>
      <c r="AF667" s="2">
        <v>10349712</v>
      </c>
      <c r="AG667" s="2">
        <v>0.1875</v>
      </c>
      <c r="AH667" s="2">
        <v>0.2</v>
      </c>
      <c r="AI667" s="2">
        <v>218518</v>
      </c>
      <c r="AJ667" s="2">
        <v>122723</v>
      </c>
      <c r="AK667" s="2">
        <v>46873</v>
      </c>
      <c r="AL667" s="2">
        <v>0</v>
      </c>
      <c r="AM667" s="2">
        <v>388114</v>
      </c>
      <c r="AN667" s="2">
        <v>0.1875</v>
      </c>
      <c r="AO667" s="2">
        <v>0</v>
      </c>
      <c r="AP667" s="2">
        <v>0.65</v>
      </c>
      <c r="AQ667" s="2">
        <v>0</v>
      </c>
      <c r="AR667" s="2">
        <v>0</v>
      </c>
      <c r="AS667" s="2">
        <v>0</v>
      </c>
      <c r="AT667" s="2">
        <v>0</v>
      </c>
      <c r="AU667" s="2">
        <v>0</v>
      </c>
      <c r="AV667" s="2">
        <v>10737826</v>
      </c>
      <c r="AW667" s="2">
        <v>0</v>
      </c>
      <c r="AX667" s="2">
        <v>183718</v>
      </c>
      <c r="AY667" s="2">
        <v>159032</v>
      </c>
      <c r="AZ667" s="2">
        <v>172104</v>
      </c>
      <c r="BA667" s="2">
        <v>0</v>
      </c>
      <c r="BB667" s="2">
        <v>0</v>
      </c>
      <c r="BC667" s="2">
        <v>823914</v>
      </c>
      <c r="BD667" s="2">
        <v>2813</v>
      </c>
      <c r="BE667" s="2">
        <v>3044</v>
      </c>
      <c r="BF667" s="2">
        <v>40.5</v>
      </c>
      <c r="BG667" s="2">
        <v>123282</v>
      </c>
      <c r="BH667" s="2">
        <v>1303018</v>
      </c>
      <c r="BI667" s="2">
        <v>12040844</v>
      </c>
      <c r="BJ667" s="2">
        <v>0</v>
      </c>
      <c r="BK667" s="2">
        <v>12040844</v>
      </c>
      <c r="BL667" s="2">
        <v>6464064</v>
      </c>
      <c r="BM667" s="2">
        <v>5576780</v>
      </c>
      <c r="BN667" s="2">
        <v>195540</v>
      </c>
      <c r="BO667" s="2">
        <v>5381240</v>
      </c>
      <c r="BP667" s="2">
        <v>5062.12</v>
      </c>
      <c r="BQ667" s="2">
        <v>977.7</v>
      </c>
      <c r="BR667" s="2">
        <v>4949235</v>
      </c>
      <c r="BS667" s="2">
        <v>0</v>
      </c>
      <c r="BT667" s="2">
        <v>0</v>
      </c>
      <c r="BU667" s="2">
        <v>6464064</v>
      </c>
      <c r="BV667" s="2">
        <v>195540</v>
      </c>
      <c r="BW667" s="2">
        <v>0</v>
      </c>
      <c r="BX667" s="2">
        <v>1976048</v>
      </c>
      <c r="BY667" s="2">
        <v>1976048</v>
      </c>
      <c r="BZ667" s="2">
        <v>0</v>
      </c>
      <c r="CA667" s="2">
        <v>5381240</v>
      </c>
      <c r="CB667" s="2" t="b">
        <v>0</v>
      </c>
      <c r="CC667" s="2">
        <v>0</v>
      </c>
      <c r="CD667" s="2">
        <v>11361.66</v>
      </c>
      <c r="CE667" s="2">
        <v>10446.59</v>
      </c>
      <c r="CF667" s="2">
        <v>10755.76</v>
      </c>
      <c r="CG667" s="2">
        <v>12789.26</v>
      </c>
      <c r="CH667" s="4">
        <v>45327.529930555553</v>
      </c>
      <c r="CI667" s="4">
        <v>73415</v>
      </c>
    </row>
    <row r="668" spans="1:87" x14ac:dyDescent="0.35">
      <c r="A668" s="5">
        <v>745</v>
      </c>
      <c r="B668" s="3" t="s">
        <v>1358</v>
      </c>
      <c r="C668" s="3" t="s">
        <v>1365</v>
      </c>
      <c r="D668" s="2" t="s">
        <v>1366</v>
      </c>
      <c r="E668" s="2">
        <v>9166</v>
      </c>
      <c r="F668" s="2">
        <v>9304</v>
      </c>
      <c r="G668" s="2">
        <v>9580</v>
      </c>
      <c r="H668" s="2">
        <v>11102</v>
      </c>
      <c r="I668" s="2">
        <v>1.0822000000000001</v>
      </c>
      <c r="J668" s="2">
        <v>9919</v>
      </c>
      <c r="K668" s="2">
        <v>10069</v>
      </c>
      <c r="L668" s="2">
        <v>10367</v>
      </c>
      <c r="M668" s="2">
        <v>12015</v>
      </c>
      <c r="N668" s="2">
        <v>1.1040000000000001</v>
      </c>
      <c r="O668" s="2">
        <v>1.026</v>
      </c>
      <c r="P668" s="2">
        <v>10951</v>
      </c>
      <c r="Q668" s="2">
        <v>12327</v>
      </c>
      <c r="R668" s="2">
        <v>275.88</v>
      </c>
      <c r="S668" s="2">
        <v>131.52000000000001</v>
      </c>
      <c r="T668" s="2">
        <v>13.02</v>
      </c>
      <c r="U668" s="2">
        <v>0</v>
      </c>
      <c r="V668" s="2">
        <v>420.42</v>
      </c>
      <c r="W668" s="2">
        <v>275.88</v>
      </c>
      <c r="X668" s="2">
        <v>131.52000000000001</v>
      </c>
      <c r="Y668" s="2">
        <v>13.02</v>
      </c>
      <c r="Z668" s="2">
        <v>0</v>
      </c>
      <c r="AA668" s="2">
        <v>420.42</v>
      </c>
      <c r="AB668" s="2">
        <v>3021162</v>
      </c>
      <c r="AC668" s="2">
        <v>1324275</v>
      </c>
      <c r="AD668" s="2">
        <v>134978</v>
      </c>
      <c r="AE668" s="2">
        <v>0</v>
      </c>
      <c r="AF668" s="2">
        <v>4480415</v>
      </c>
      <c r="AG668" s="2">
        <v>0.90059999999999996</v>
      </c>
      <c r="AH668" s="2">
        <v>0.2</v>
      </c>
      <c r="AI668" s="2">
        <v>544172</v>
      </c>
      <c r="AJ668" s="2">
        <v>238528</v>
      </c>
      <c r="AK668" s="2">
        <v>24312</v>
      </c>
      <c r="AL668" s="2">
        <v>0</v>
      </c>
      <c r="AM668" s="2">
        <v>807012</v>
      </c>
      <c r="AN668" s="2">
        <v>0.90059999999999996</v>
      </c>
      <c r="AO668" s="2">
        <v>0.35060000000000002</v>
      </c>
      <c r="AP668" s="2">
        <v>0.65</v>
      </c>
      <c r="AQ668" s="2">
        <v>688493</v>
      </c>
      <c r="AR668" s="2">
        <v>301789</v>
      </c>
      <c r="AS668" s="2">
        <v>30760</v>
      </c>
      <c r="AT668" s="2">
        <v>0</v>
      </c>
      <c r="AU668" s="2">
        <v>1021042</v>
      </c>
      <c r="AV668" s="2">
        <v>6308469</v>
      </c>
      <c r="AW668" s="2">
        <v>0</v>
      </c>
      <c r="AX668" s="2">
        <v>38701</v>
      </c>
      <c r="AY668" s="2">
        <v>799271</v>
      </c>
      <c r="AZ668" s="2">
        <v>864971</v>
      </c>
      <c r="BA668" s="2">
        <v>0</v>
      </c>
      <c r="BB668" s="2">
        <v>0</v>
      </c>
      <c r="BC668" s="2">
        <v>0</v>
      </c>
      <c r="BD668" s="2">
        <v>2813</v>
      </c>
      <c r="BE668" s="2">
        <v>3044</v>
      </c>
      <c r="BF668" s="2">
        <v>27.37</v>
      </c>
      <c r="BG668" s="2">
        <v>83314</v>
      </c>
      <c r="BH668" s="2">
        <v>986986</v>
      </c>
      <c r="BI668" s="2">
        <v>7295455</v>
      </c>
      <c r="BJ668" s="2">
        <v>0</v>
      </c>
      <c r="BK668" s="2">
        <v>7295455</v>
      </c>
      <c r="BL668" s="2">
        <v>20607046</v>
      </c>
      <c r="BM668" s="2">
        <v>0</v>
      </c>
      <c r="BN668" s="2">
        <v>84084</v>
      </c>
      <c r="BO668" s="2">
        <v>0</v>
      </c>
      <c r="BP668" s="2">
        <v>5206.82</v>
      </c>
      <c r="BQ668" s="2">
        <v>420.42</v>
      </c>
      <c r="BR668" s="2">
        <v>2189051</v>
      </c>
      <c r="BS668" s="2">
        <v>0</v>
      </c>
      <c r="BT668" s="2">
        <v>0</v>
      </c>
      <c r="BU668" s="2">
        <v>20607046</v>
      </c>
      <c r="BV668" s="2">
        <v>84084</v>
      </c>
      <c r="BW668" s="2">
        <v>0</v>
      </c>
      <c r="BX668" s="2">
        <v>7403399</v>
      </c>
      <c r="BY668" s="2">
        <v>7403399</v>
      </c>
      <c r="BZ668" s="2">
        <v>7403399</v>
      </c>
      <c r="CA668" s="2">
        <v>7403399</v>
      </c>
      <c r="CB668" s="2" t="b">
        <v>1</v>
      </c>
      <c r="CC668" s="2">
        <v>13311591</v>
      </c>
      <c r="CD668" s="2">
        <v>15419.12</v>
      </c>
      <c r="CE668" s="2">
        <v>14177.25</v>
      </c>
      <c r="CF668" s="2">
        <v>14596.84</v>
      </c>
      <c r="CG668" s="2">
        <v>17356.54</v>
      </c>
      <c r="CH668" s="4">
        <v>45327.529942129629</v>
      </c>
      <c r="CI668" s="4">
        <v>73415</v>
      </c>
    </row>
    <row r="669" spans="1:87" x14ac:dyDescent="0.35">
      <c r="A669" s="5">
        <v>746</v>
      </c>
      <c r="B669" s="3" t="s">
        <v>1358</v>
      </c>
      <c r="C669" s="3" t="s">
        <v>1367</v>
      </c>
      <c r="D669" s="2" t="s">
        <v>1368</v>
      </c>
      <c r="E669" s="2">
        <v>9166</v>
      </c>
      <c r="F669" s="2">
        <v>9304</v>
      </c>
      <c r="G669" s="2">
        <v>9580</v>
      </c>
      <c r="H669" s="2">
        <v>11102</v>
      </c>
      <c r="I669" s="2">
        <v>1.0822000000000001</v>
      </c>
      <c r="J669" s="2">
        <v>9919</v>
      </c>
      <c r="K669" s="2">
        <v>10069</v>
      </c>
      <c r="L669" s="2">
        <v>10367</v>
      </c>
      <c r="M669" s="2">
        <v>12015</v>
      </c>
      <c r="N669" s="2">
        <v>1.1040000000000001</v>
      </c>
      <c r="O669" s="2">
        <v>1.026</v>
      </c>
      <c r="P669" s="2">
        <v>10951</v>
      </c>
      <c r="Q669" s="2">
        <v>12327</v>
      </c>
      <c r="R669" s="2">
        <v>0</v>
      </c>
      <c r="S669" s="2">
        <v>0</v>
      </c>
      <c r="T669" s="2">
        <v>0</v>
      </c>
      <c r="U669" s="2">
        <v>8232.14</v>
      </c>
      <c r="V669" s="2">
        <v>8232.14</v>
      </c>
      <c r="W669" s="2">
        <v>0</v>
      </c>
      <c r="X669" s="2">
        <v>0</v>
      </c>
      <c r="Y669" s="2">
        <v>0</v>
      </c>
      <c r="Z669" s="2">
        <v>8232.14</v>
      </c>
      <c r="AA669" s="2">
        <v>8232.14</v>
      </c>
      <c r="AB669" s="2">
        <v>0</v>
      </c>
      <c r="AC669" s="2">
        <v>0</v>
      </c>
      <c r="AD669" s="2">
        <v>0</v>
      </c>
      <c r="AE669" s="2">
        <v>101477590</v>
      </c>
      <c r="AF669" s="2">
        <v>101477590</v>
      </c>
      <c r="AG669" s="2">
        <v>0.40129999999999999</v>
      </c>
      <c r="AH669" s="2">
        <v>0.2</v>
      </c>
      <c r="AI669" s="2">
        <v>0</v>
      </c>
      <c r="AJ669" s="2">
        <v>0</v>
      </c>
      <c r="AK669" s="2">
        <v>0</v>
      </c>
      <c r="AL669" s="2">
        <v>8144591</v>
      </c>
      <c r="AM669" s="2">
        <v>8144591</v>
      </c>
      <c r="AN669" s="2">
        <v>0.40129999999999999</v>
      </c>
      <c r="AO669" s="2">
        <v>0</v>
      </c>
      <c r="AP669" s="2">
        <v>0.65</v>
      </c>
      <c r="AQ669" s="2">
        <v>0</v>
      </c>
      <c r="AR669" s="2">
        <v>0</v>
      </c>
      <c r="AS669" s="2">
        <v>0</v>
      </c>
      <c r="AT669" s="2">
        <v>0</v>
      </c>
      <c r="AU669" s="2">
        <v>0</v>
      </c>
      <c r="AV669" s="2">
        <v>109622181</v>
      </c>
      <c r="AW669" s="2">
        <v>0</v>
      </c>
      <c r="AX669" s="2">
        <v>424531</v>
      </c>
      <c r="AY669" s="2">
        <v>267812</v>
      </c>
      <c r="AZ669" s="2">
        <v>289826</v>
      </c>
      <c r="BA669" s="2">
        <v>0</v>
      </c>
      <c r="BB669" s="2">
        <v>0</v>
      </c>
      <c r="BC669" s="2">
        <v>620143</v>
      </c>
      <c r="BD669" s="2">
        <v>2813</v>
      </c>
      <c r="BE669" s="2">
        <v>3044</v>
      </c>
      <c r="BF669" s="2">
        <v>0</v>
      </c>
      <c r="BG669" s="2">
        <v>0</v>
      </c>
      <c r="BH669" s="2">
        <v>1334500</v>
      </c>
      <c r="BI669" s="2">
        <v>110956681</v>
      </c>
      <c r="BJ669" s="2">
        <v>0</v>
      </c>
      <c r="BK669" s="2">
        <v>110956681</v>
      </c>
      <c r="BL669" s="2">
        <v>115457167</v>
      </c>
      <c r="BM669" s="2">
        <v>0</v>
      </c>
      <c r="BN669" s="2">
        <v>1646428</v>
      </c>
      <c r="BO669" s="2">
        <v>0</v>
      </c>
      <c r="BP669" s="2">
        <v>6096.32</v>
      </c>
      <c r="BQ669" s="2">
        <v>8232.14</v>
      </c>
      <c r="BR669" s="2">
        <v>50185760</v>
      </c>
      <c r="BS669" s="2">
        <v>0</v>
      </c>
      <c r="BT669" s="2">
        <v>0</v>
      </c>
      <c r="BU669" s="2">
        <v>115457167</v>
      </c>
      <c r="BV669" s="2">
        <v>1646428</v>
      </c>
      <c r="BW669" s="2">
        <v>0</v>
      </c>
      <c r="BX669" s="2">
        <v>3827724</v>
      </c>
      <c r="BY669" s="2">
        <v>3827724</v>
      </c>
      <c r="BZ669" s="2">
        <v>3827724</v>
      </c>
      <c r="CA669" s="2">
        <v>3827724</v>
      </c>
      <c r="CB669" s="2" t="b">
        <v>1</v>
      </c>
      <c r="CC669" s="2">
        <v>4500486</v>
      </c>
      <c r="CD669" s="2">
        <v>11829.93</v>
      </c>
      <c r="CE669" s="2">
        <v>10877.14</v>
      </c>
      <c r="CF669" s="2">
        <v>11199.06</v>
      </c>
      <c r="CG669" s="2">
        <v>13316.37</v>
      </c>
      <c r="CH669" s="4">
        <v>45327.529942129629</v>
      </c>
      <c r="CI669" s="4">
        <v>73415</v>
      </c>
    </row>
    <row r="670" spans="1:87" x14ac:dyDescent="0.35">
      <c r="A670" s="5">
        <v>747</v>
      </c>
      <c r="B670" s="3" t="s">
        <v>1358</v>
      </c>
      <c r="C670" s="3" t="s">
        <v>1369</v>
      </c>
      <c r="D670" s="2" t="s">
        <v>1370</v>
      </c>
      <c r="E670" s="2">
        <v>9166</v>
      </c>
      <c r="F670" s="2">
        <v>9304</v>
      </c>
      <c r="G670" s="2">
        <v>9580</v>
      </c>
      <c r="H670" s="2">
        <v>11102</v>
      </c>
      <c r="I670" s="2">
        <v>1.0822000000000001</v>
      </c>
      <c r="J670" s="2">
        <v>9919</v>
      </c>
      <c r="K670" s="2">
        <v>10069</v>
      </c>
      <c r="L670" s="2">
        <v>10367</v>
      </c>
      <c r="M670" s="2">
        <v>12015</v>
      </c>
      <c r="N670" s="2">
        <v>1.1040000000000001</v>
      </c>
      <c r="O670" s="2">
        <v>1.026</v>
      </c>
      <c r="P670" s="2">
        <v>10951</v>
      </c>
      <c r="Q670" s="2">
        <v>12327</v>
      </c>
      <c r="R670" s="2">
        <v>6024.76</v>
      </c>
      <c r="S670" s="2">
        <v>4899.47</v>
      </c>
      <c r="T670" s="2">
        <v>3367.46</v>
      </c>
      <c r="U670" s="2">
        <v>0</v>
      </c>
      <c r="V670" s="2">
        <v>14291.69</v>
      </c>
      <c r="W670" s="2">
        <v>6024.76</v>
      </c>
      <c r="X670" s="2">
        <v>4899.47</v>
      </c>
      <c r="Y670" s="2">
        <v>3367.46</v>
      </c>
      <c r="Z670" s="2">
        <v>0</v>
      </c>
      <c r="AA670" s="2">
        <v>14291.69</v>
      </c>
      <c r="AB670" s="2">
        <v>65977147</v>
      </c>
      <c r="AC670" s="2">
        <v>49332763</v>
      </c>
      <c r="AD670" s="2">
        <v>34910458</v>
      </c>
      <c r="AE670" s="2">
        <v>0</v>
      </c>
      <c r="AF670" s="2">
        <v>150220368</v>
      </c>
      <c r="AG670" s="2">
        <v>0.2802</v>
      </c>
      <c r="AH670" s="2">
        <v>0.2</v>
      </c>
      <c r="AI670" s="2">
        <v>3697359</v>
      </c>
      <c r="AJ670" s="2">
        <v>2764608</v>
      </c>
      <c r="AK670" s="2">
        <v>1956382</v>
      </c>
      <c r="AL670" s="2">
        <v>0</v>
      </c>
      <c r="AM670" s="2">
        <v>8418349</v>
      </c>
      <c r="AN670" s="2">
        <v>0.2802</v>
      </c>
      <c r="AO670" s="2">
        <v>0</v>
      </c>
      <c r="AP670" s="2">
        <v>0.65</v>
      </c>
      <c r="AQ670" s="2">
        <v>0</v>
      </c>
      <c r="AR670" s="2">
        <v>0</v>
      </c>
      <c r="AS670" s="2">
        <v>0</v>
      </c>
      <c r="AT670" s="2">
        <v>0</v>
      </c>
      <c r="AU670" s="2">
        <v>0</v>
      </c>
      <c r="AV670" s="2">
        <v>158638717</v>
      </c>
      <c r="AW670" s="2">
        <v>0</v>
      </c>
      <c r="AX670" s="2">
        <v>0</v>
      </c>
      <c r="AY670" s="2">
        <v>1371694</v>
      </c>
      <c r="AZ670" s="2">
        <v>1484447</v>
      </c>
      <c r="BA670" s="2">
        <v>0</v>
      </c>
      <c r="BB670" s="2">
        <v>0</v>
      </c>
      <c r="BC670" s="2">
        <v>0</v>
      </c>
      <c r="BD670" s="2">
        <v>2813</v>
      </c>
      <c r="BE670" s="2">
        <v>3044</v>
      </c>
      <c r="BF670" s="2">
        <v>459.7</v>
      </c>
      <c r="BG670" s="2">
        <v>1399327</v>
      </c>
      <c r="BH670" s="2">
        <v>2883774</v>
      </c>
      <c r="BI670" s="2">
        <v>161522491</v>
      </c>
      <c r="BJ670" s="2">
        <v>0</v>
      </c>
      <c r="BK670" s="2">
        <v>161522491</v>
      </c>
      <c r="BL670" s="2">
        <v>117809000</v>
      </c>
      <c r="BM670" s="2">
        <v>43713491</v>
      </c>
      <c r="BN670" s="2">
        <v>2858338</v>
      </c>
      <c r="BO670" s="2">
        <v>40855153</v>
      </c>
      <c r="BP670" s="2">
        <v>5053.63</v>
      </c>
      <c r="BQ670" s="2">
        <v>14291.69</v>
      </c>
      <c r="BR670" s="2">
        <v>72224913</v>
      </c>
      <c r="BS670" s="2">
        <v>0</v>
      </c>
      <c r="BT670" s="2">
        <v>0</v>
      </c>
      <c r="BU670" s="2">
        <v>117809000</v>
      </c>
      <c r="BV670" s="2">
        <v>2858338</v>
      </c>
      <c r="BW670" s="2">
        <v>0</v>
      </c>
      <c r="BX670" s="2">
        <v>13041704</v>
      </c>
      <c r="BY670" s="2">
        <v>13041704</v>
      </c>
      <c r="BZ670" s="2">
        <v>0</v>
      </c>
      <c r="CA670" s="2">
        <v>40855153</v>
      </c>
      <c r="CB670" s="2" t="b">
        <v>0</v>
      </c>
      <c r="CC670" s="2">
        <v>0</v>
      </c>
      <c r="CD670" s="2">
        <v>11564.69</v>
      </c>
      <c r="CE670" s="2">
        <v>10633.27</v>
      </c>
      <c r="CF670" s="2">
        <v>10947.97</v>
      </c>
      <c r="CG670" s="2">
        <v>13017.81</v>
      </c>
      <c r="CH670" s="4">
        <v>45327.529988425929</v>
      </c>
      <c r="CI670" s="4">
        <v>73415</v>
      </c>
    </row>
    <row r="671" spans="1:87" x14ac:dyDescent="0.35">
      <c r="A671" s="5">
        <v>748</v>
      </c>
      <c r="B671" s="3" t="s">
        <v>1358</v>
      </c>
      <c r="C671" s="3" t="s">
        <v>1371</v>
      </c>
      <c r="D671" s="2" t="s">
        <v>1372</v>
      </c>
      <c r="E671" s="2">
        <v>9166</v>
      </c>
      <c r="F671" s="2">
        <v>9304</v>
      </c>
      <c r="G671" s="2">
        <v>9580</v>
      </c>
      <c r="H671" s="2">
        <v>11102</v>
      </c>
      <c r="I671" s="2">
        <v>1.0822000000000001</v>
      </c>
      <c r="J671" s="2">
        <v>9919</v>
      </c>
      <c r="K671" s="2">
        <v>10069</v>
      </c>
      <c r="L671" s="2">
        <v>10367</v>
      </c>
      <c r="M671" s="2">
        <v>12015</v>
      </c>
      <c r="N671" s="2">
        <v>1.1040000000000001</v>
      </c>
      <c r="O671" s="2">
        <v>1.026</v>
      </c>
      <c r="P671" s="2">
        <v>10951</v>
      </c>
      <c r="Q671" s="2">
        <v>12327</v>
      </c>
      <c r="R671" s="2">
        <v>0</v>
      </c>
      <c r="S671" s="2">
        <v>0</v>
      </c>
      <c r="T671" s="2">
        <v>0</v>
      </c>
      <c r="U671" s="2">
        <v>20798.439999999999</v>
      </c>
      <c r="V671" s="2">
        <v>20798.439999999999</v>
      </c>
      <c r="W671" s="2">
        <v>0</v>
      </c>
      <c r="X671" s="2">
        <v>0</v>
      </c>
      <c r="Y671" s="2">
        <v>0</v>
      </c>
      <c r="Z671" s="2">
        <v>20798.439999999999</v>
      </c>
      <c r="AA671" s="2">
        <v>20798.439999999999</v>
      </c>
      <c r="AB671" s="2">
        <v>0</v>
      </c>
      <c r="AC671" s="2">
        <v>0</v>
      </c>
      <c r="AD671" s="2">
        <v>0</v>
      </c>
      <c r="AE671" s="2">
        <v>256382370</v>
      </c>
      <c r="AF671" s="2">
        <v>256382370</v>
      </c>
      <c r="AG671" s="2">
        <v>0.49730000000000002</v>
      </c>
      <c r="AH671" s="2">
        <v>0.2</v>
      </c>
      <c r="AI671" s="2">
        <v>0</v>
      </c>
      <c r="AJ671" s="2">
        <v>0</v>
      </c>
      <c r="AK671" s="2">
        <v>0</v>
      </c>
      <c r="AL671" s="2">
        <v>25499791</v>
      </c>
      <c r="AM671" s="2">
        <v>25499791</v>
      </c>
      <c r="AN671" s="2">
        <v>0.49730000000000002</v>
      </c>
      <c r="AO671" s="2">
        <v>0</v>
      </c>
      <c r="AP671" s="2">
        <v>0.65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281882161</v>
      </c>
      <c r="AW671" s="2">
        <v>0</v>
      </c>
      <c r="AX671" s="2">
        <v>7967457</v>
      </c>
      <c r="AY671" s="2">
        <v>1534050</v>
      </c>
      <c r="AZ671" s="2">
        <v>1660149</v>
      </c>
      <c r="BA671" s="2">
        <v>0</v>
      </c>
      <c r="BB671" s="2">
        <v>0</v>
      </c>
      <c r="BC671" s="2">
        <v>0</v>
      </c>
      <c r="BD671" s="2">
        <v>2813</v>
      </c>
      <c r="BE671" s="2">
        <v>3044</v>
      </c>
      <c r="BF671" s="2">
        <v>0</v>
      </c>
      <c r="BG671" s="2">
        <v>0</v>
      </c>
      <c r="BH671" s="2">
        <v>9627606</v>
      </c>
      <c r="BI671" s="2">
        <v>291509767</v>
      </c>
      <c r="BJ671" s="2">
        <v>0</v>
      </c>
      <c r="BK671" s="2">
        <v>291509767</v>
      </c>
      <c r="BL671" s="2">
        <v>114561176</v>
      </c>
      <c r="BM671" s="2">
        <v>176948591</v>
      </c>
      <c r="BN671" s="2">
        <v>54807385</v>
      </c>
      <c r="BO671" s="2">
        <v>122141206</v>
      </c>
      <c r="BP671" s="2">
        <v>6088.98</v>
      </c>
      <c r="BQ671" s="2">
        <v>20798.439999999999</v>
      </c>
      <c r="BR671" s="2">
        <v>126641285</v>
      </c>
      <c r="BS671" s="2">
        <v>0</v>
      </c>
      <c r="BT671" s="2">
        <v>0</v>
      </c>
      <c r="BU671" s="2">
        <v>114561176</v>
      </c>
      <c r="BV671" s="2">
        <v>54807385</v>
      </c>
      <c r="BW671" s="2">
        <v>0</v>
      </c>
      <c r="BX671" s="2">
        <v>33949515</v>
      </c>
      <c r="BY671" s="2">
        <v>33949515</v>
      </c>
      <c r="BZ671" s="2">
        <v>0</v>
      </c>
      <c r="CA671" s="2">
        <v>122141206</v>
      </c>
      <c r="CB671" s="2" t="b">
        <v>0</v>
      </c>
      <c r="CC671" s="2">
        <v>0</v>
      </c>
      <c r="CD671" s="2">
        <v>12040.19</v>
      </c>
      <c r="CE671" s="2">
        <v>11070.46</v>
      </c>
      <c r="CF671" s="2">
        <v>11398.1</v>
      </c>
      <c r="CG671" s="2">
        <v>13553.04</v>
      </c>
      <c r="CH671" s="4">
        <v>45327.530011574076</v>
      </c>
      <c r="CI671" s="4">
        <v>73415</v>
      </c>
    </row>
    <row r="672" spans="1:87" x14ac:dyDescent="0.35">
      <c r="A672" s="5">
        <v>749</v>
      </c>
      <c r="B672" s="3" t="s">
        <v>1358</v>
      </c>
      <c r="C672" s="3" t="s">
        <v>1373</v>
      </c>
      <c r="D672" s="2" t="s">
        <v>1374</v>
      </c>
      <c r="E672" s="2">
        <v>9166</v>
      </c>
      <c r="F672" s="2">
        <v>9304</v>
      </c>
      <c r="G672" s="2">
        <v>9580</v>
      </c>
      <c r="H672" s="2">
        <v>11102</v>
      </c>
      <c r="I672" s="2">
        <v>1.0822000000000001</v>
      </c>
      <c r="J672" s="2">
        <v>9919</v>
      </c>
      <c r="K672" s="2">
        <v>10069</v>
      </c>
      <c r="L672" s="2">
        <v>10367</v>
      </c>
      <c r="M672" s="2">
        <v>12015</v>
      </c>
      <c r="N672" s="2">
        <v>1.1040000000000001</v>
      </c>
      <c r="O672" s="2">
        <v>1.026</v>
      </c>
      <c r="P672" s="2">
        <v>10951</v>
      </c>
      <c r="Q672" s="2">
        <v>12327</v>
      </c>
      <c r="R672" s="2">
        <v>3617.23</v>
      </c>
      <c r="S672" s="2">
        <v>3209.65</v>
      </c>
      <c r="T672" s="2">
        <v>2323.29</v>
      </c>
      <c r="U672" s="2">
        <v>0</v>
      </c>
      <c r="V672" s="2">
        <v>9150.17</v>
      </c>
      <c r="W672" s="2">
        <v>3617.23</v>
      </c>
      <c r="X672" s="2">
        <v>3209.65</v>
      </c>
      <c r="Y672" s="2">
        <v>2323.29</v>
      </c>
      <c r="Z672" s="2">
        <v>0</v>
      </c>
      <c r="AA672" s="2">
        <v>9150.17</v>
      </c>
      <c r="AB672" s="2">
        <v>39612286</v>
      </c>
      <c r="AC672" s="2">
        <v>32317966</v>
      </c>
      <c r="AD672" s="2">
        <v>24085547</v>
      </c>
      <c r="AE672" s="2">
        <v>0</v>
      </c>
      <c r="AF672" s="2">
        <v>96015799</v>
      </c>
      <c r="AG672" s="2">
        <v>0.41339999999999999</v>
      </c>
      <c r="AH672" s="2">
        <v>0.2</v>
      </c>
      <c r="AI672" s="2">
        <v>3275144</v>
      </c>
      <c r="AJ672" s="2">
        <v>2672049</v>
      </c>
      <c r="AK672" s="2">
        <v>1991393</v>
      </c>
      <c r="AL672" s="2">
        <v>0</v>
      </c>
      <c r="AM672" s="2">
        <v>7938586</v>
      </c>
      <c r="AN672" s="2">
        <v>0.41339999999999999</v>
      </c>
      <c r="AO672" s="2">
        <v>0</v>
      </c>
      <c r="AP672" s="2">
        <v>0.65</v>
      </c>
      <c r="AQ672" s="2">
        <v>0</v>
      </c>
      <c r="AR672" s="2">
        <v>0</v>
      </c>
      <c r="AS672" s="2">
        <v>0</v>
      </c>
      <c r="AT672" s="2">
        <v>0</v>
      </c>
      <c r="AU672" s="2">
        <v>0</v>
      </c>
      <c r="AV672" s="2">
        <v>103954385</v>
      </c>
      <c r="AW672" s="2">
        <v>0</v>
      </c>
      <c r="AX672" s="2">
        <v>682190</v>
      </c>
      <c r="AY672" s="2">
        <v>775491</v>
      </c>
      <c r="AZ672" s="2">
        <v>839236</v>
      </c>
      <c r="BA672" s="2">
        <v>0</v>
      </c>
      <c r="BB672" s="2">
        <v>0</v>
      </c>
      <c r="BC672" s="2">
        <v>0</v>
      </c>
      <c r="BD672" s="2">
        <v>2813</v>
      </c>
      <c r="BE672" s="2">
        <v>3044</v>
      </c>
      <c r="BF672" s="2">
        <v>238.82</v>
      </c>
      <c r="BG672" s="2">
        <v>726968</v>
      </c>
      <c r="BH672" s="2">
        <v>2248394</v>
      </c>
      <c r="BI672" s="2">
        <v>106202779</v>
      </c>
      <c r="BJ672" s="2">
        <v>0</v>
      </c>
      <c r="BK672" s="2">
        <v>106202779</v>
      </c>
      <c r="BL672" s="2">
        <v>52804000</v>
      </c>
      <c r="BM672" s="2">
        <v>53398779</v>
      </c>
      <c r="BN672" s="2">
        <v>8934576</v>
      </c>
      <c r="BO672" s="2">
        <v>44464203</v>
      </c>
      <c r="BP672" s="2">
        <v>5045.1000000000004</v>
      </c>
      <c r="BQ672" s="2">
        <v>9150.17</v>
      </c>
      <c r="BR672" s="2">
        <v>46163523</v>
      </c>
      <c r="BS672" s="2">
        <v>0</v>
      </c>
      <c r="BT672" s="2">
        <v>0</v>
      </c>
      <c r="BU672" s="2">
        <v>52804000</v>
      </c>
      <c r="BV672" s="2">
        <v>8934576</v>
      </c>
      <c r="BW672" s="2">
        <v>0</v>
      </c>
      <c r="BX672" s="2">
        <v>11819133</v>
      </c>
      <c r="BY672" s="2">
        <v>11819133</v>
      </c>
      <c r="BZ672" s="2">
        <v>0</v>
      </c>
      <c r="CA672" s="2">
        <v>44464203</v>
      </c>
      <c r="CB672" s="2" t="b">
        <v>0</v>
      </c>
      <c r="CC672" s="2">
        <v>0</v>
      </c>
      <c r="CD672" s="2">
        <v>11856.43</v>
      </c>
      <c r="CE672" s="2">
        <v>10901.5</v>
      </c>
      <c r="CF672" s="2">
        <v>11224.14</v>
      </c>
      <c r="CG672" s="2">
        <v>13346.2</v>
      </c>
      <c r="CH672" s="4">
        <v>45327.530034722222</v>
      </c>
      <c r="CI672" s="4">
        <v>73415</v>
      </c>
    </row>
    <row r="673" spans="1:87" x14ac:dyDescent="0.35">
      <c r="A673" s="5">
        <v>750</v>
      </c>
      <c r="B673" s="3" t="s">
        <v>1358</v>
      </c>
      <c r="C673" s="3" t="s">
        <v>1375</v>
      </c>
      <c r="D673" s="2" t="s">
        <v>1376</v>
      </c>
      <c r="E673" s="2">
        <v>9166</v>
      </c>
      <c r="F673" s="2">
        <v>9304</v>
      </c>
      <c r="G673" s="2">
        <v>9580</v>
      </c>
      <c r="H673" s="2">
        <v>11102</v>
      </c>
      <c r="I673" s="2">
        <v>1.0822000000000001</v>
      </c>
      <c r="J673" s="2">
        <v>9919</v>
      </c>
      <c r="K673" s="2">
        <v>10069</v>
      </c>
      <c r="L673" s="2">
        <v>10367</v>
      </c>
      <c r="M673" s="2">
        <v>12015</v>
      </c>
      <c r="N673" s="2">
        <v>1.1040000000000001</v>
      </c>
      <c r="O673" s="2">
        <v>1.026</v>
      </c>
      <c r="P673" s="2">
        <v>10951</v>
      </c>
      <c r="Q673" s="2">
        <v>12327</v>
      </c>
      <c r="R673" s="2">
        <v>2524.73</v>
      </c>
      <c r="S673" s="2">
        <v>2079.42</v>
      </c>
      <c r="T673" s="2">
        <v>1392.2</v>
      </c>
      <c r="U673" s="2">
        <v>0</v>
      </c>
      <c r="V673" s="2">
        <v>5996.35</v>
      </c>
      <c r="W673" s="2">
        <v>2524.73</v>
      </c>
      <c r="X673" s="2">
        <v>2079.42</v>
      </c>
      <c r="Y673" s="2">
        <v>1392.2</v>
      </c>
      <c r="Z673" s="2">
        <v>0</v>
      </c>
      <c r="AA673" s="2">
        <v>5996.35</v>
      </c>
      <c r="AB673" s="2">
        <v>27648318</v>
      </c>
      <c r="AC673" s="2">
        <v>20937680</v>
      </c>
      <c r="AD673" s="2">
        <v>14432937</v>
      </c>
      <c r="AE673" s="2">
        <v>0</v>
      </c>
      <c r="AF673" s="2">
        <v>63018935</v>
      </c>
      <c r="AG673" s="2">
        <v>0.77510000000000001</v>
      </c>
      <c r="AH673" s="2">
        <v>0.2</v>
      </c>
      <c r="AI673" s="2">
        <v>4286042</v>
      </c>
      <c r="AJ673" s="2">
        <v>3245759</v>
      </c>
      <c r="AK673" s="2">
        <v>2237394</v>
      </c>
      <c r="AL673" s="2">
        <v>0</v>
      </c>
      <c r="AM673" s="2">
        <v>9769195</v>
      </c>
      <c r="AN673" s="2">
        <v>0.77510000000000001</v>
      </c>
      <c r="AO673" s="2">
        <v>0.22509999999999999</v>
      </c>
      <c r="AP673" s="2">
        <v>0.65</v>
      </c>
      <c r="AQ673" s="2">
        <v>4045364</v>
      </c>
      <c r="AR673" s="2">
        <v>3063497</v>
      </c>
      <c r="AS673" s="2">
        <v>2111755</v>
      </c>
      <c r="AT673" s="2">
        <v>0</v>
      </c>
      <c r="AU673" s="2">
        <v>9220616</v>
      </c>
      <c r="AV673" s="2">
        <v>82008746</v>
      </c>
      <c r="AW673" s="2">
        <v>0</v>
      </c>
      <c r="AX673" s="2">
        <v>1967560</v>
      </c>
      <c r="AY673" s="2">
        <v>966219</v>
      </c>
      <c r="AZ673" s="2">
        <v>1045642</v>
      </c>
      <c r="BA673" s="2">
        <v>0</v>
      </c>
      <c r="BB673" s="2">
        <v>0</v>
      </c>
      <c r="BC673" s="2">
        <v>0</v>
      </c>
      <c r="BD673" s="2">
        <v>2813</v>
      </c>
      <c r="BE673" s="2">
        <v>3044</v>
      </c>
      <c r="BF673" s="2">
        <v>118.99</v>
      </c>
      <c r="BG673" s="2">
        <v>362206</v>
      </c>
      <c r="BH673" s="2">
        <v>3375408</v>
      </c>
      <c r="BI673" s="2">
        <v>85384154</v>
      </c>
      <c r="BJ673" s="2">
        <v>0</v>
      </c>
      <c r="BK673" s="2">
        <v>85384154</v>
      </c>
      <c r="BL673" s="2">
        <v>22062780</v>
      </c>
      <c r="BM673" s="2">
        <v>63321374</v>
      </c>
      <c r="BN673" s="2">
        <v>18427513</v>
      </c>
      <c r="BO673" s="2">
        <v>44893861</v>
      </c>
      <c r="BP673" s="2">
        <v>5049.01</v>
      </c>
      <c r="BQ673" s="2">
        <v>5996.35</v>
      </c>
      <c r="BR673" s="2">
        <v>30275631</v>
      </c>
      <c r="BS673" s="2">
        <v>0</v>
      </c>
      <c r="BT673" s="2">
        <v>0</v>
      </c>
      <c r="BU673" s="2">
        <v>22062780</v>
      </c>
      <c r="BV673" s="2">
        <v>18427513</v>
      </c>
      <c r="BW673" s="2">
        <v>0</v>
      </c>
      <c r="BX673" s="2">
        <v>11968373</v>
      </c>
      <c r="BY673" s="2">
        <v>11968373</v>
      </c>
      <c r="BZ673" s="2">
        <v>0</v>
      </c>
      <c r="CA673" s="2">
        <v>44893861</v>
      </c>
      <c r="CB673" s="2" t="b">
        <v>0</v>
      </c>
      <c r="CC673" s="2">
        <v>0</v>
      </c>
      <c r="CD673" s="2">
        <v>14250.92</v>
      </c>
      <c r="CE673" s="2">
        <v>13103.14</v>
      </c>
      <c r="CF673" s="2">
        <v>13490.94</v>
      </c>
      <c r="CG673" s="2">
        <v>16041.56</v>
      </c>
      <c r="CH673" s="4">
        <v>45327.530057870368</v>
      </c>
      <c r="CI673" s="4">
        <v>73415</v>
      </c>
    </row>
    <row r="674" spans="1:87" x14ac:dyDescent="0.35">
      <c r="A674" s="5">
        <v>751</v>
      </c>
      <c r="B674" s="3" t="s">
        <v>1358</v>
      </c>
      <c r="C674" s="3" t="s">
        <v>1377</v>
      </c>
      <c r="D674" s="2" t="s">
        <v>1378</v>
      </c>
      <c r="E674" s="2">
        <v>9166</v>
      </c>
      <c r="F674" s="2">
        <v>9304</v>
      </c>
      <c r="G674" s="2">
        <v>9580</v>
      </c>
      <c r="H674" s="2">
        <v>11102</v>
      </c>
      <c r="I674" s="2">
        <v>1.0822000000000001</v>
      </c>
      <c r="J674" s="2">
        <v>9919</v>
      </c>
      <c r="K674" s="2">
        <v>10069</v>
      </c>
      <c r="L674" s="2">
        <v>10367</v>
      </c>
      <c r="M674" s="2">
        <v>12015</v>
      </c>
      <c r="N674" s="2">
        <v>1.1040000000000001</v>
      </c>
      <c r="O674" s="2">
        <v>1.026</v>
      </c>
      <c r="P674" s="2">
        <v>10951</v>
      </c>
      <c r="Q674" s="2">
        <v>12327</v>
      </c>
      <c r="R674" s="2">
        <v>0</v>
      </c>
      <c r="S674" s="2">
        <v>0</v>
      </c>
      <c r="T674" s="2">
        <v>0</v>
      </c>
      <c r="U674" s="2">
        <v>10007.98</v>
      </c>
      <c r="V674" s="2">
        <v>10007.98</v>
      </c>
      <c r="W674" s="2">
        <v>0</v>
      </c>
      <c r="X674" s="2">
        <v>0</v>
      </c>
      <c r="Y674" s="2">
        <v>0</v>
      </c>
      <c r="Z674" s="2">
        <v>10007.98</v>
      </c>
      <c r="AA674" s="2">
        <v>10007.98</v>
      </c>
      <c r="AB674" s="2">
        <v>0</v>
      </c>
      <c r="AC674" s="2">
        <v>0</v>
      </c>
      <c r="AD674" s="2">
        <v>0</v>
      </c>
      <c r="AE674" s="2">
        <v>123368369</v>
      </c>
      <c r="AF674" s="2">
        <v>123368369</v>
      </c>
      <c r="AG674" s="2">
        <v>0.17399999999999999</v>
      </c>
      <c r="AH674" s="2">
        <v>0.2</v>
      </c>
      <c r="AI674" s="2">
        <v>0</v>
      </c>
      <c r="AJ674" s="2">
        <v>0</v>
      </c>
      <c r="AK674" s="2">
        <v>0</v>
      </c>
      <c r="AL674" s="2">
        <v>4293219</v>
      </c>
      <c r="AM674" s="2">
        <v>4293219</v>
      </c>
      <c r="AN674" s="2">
        <v>0.17399999999999999</v>
      </c>
      <c r="AO674" s="2">
        <v>0</v>
      </c>
      <c r="AP674" s="2">
        <v>0.65</v>
      </c>
      <c r="AQ674" s="2">
        <v>0</v>
      </c>
      <c r="AR674" s="2">
        <v>0</v>
      </c>
      <c r="AS674" s="2">
        <v>0</v>
      </c>
      <c r="AT674" s="2">
        <v>0</v>
      </c>
      <c r="AU674" s="2">
        <v>0</v>
      </c>
      <c r="AV674" s="2">
        <v>127661588</v>
      </c>
      <c r="AW674" s="2">
        <v>0</v>
      </c>
      <c r="AX674" s="2">
        <v>462560</v>
      </c>
      <c r="AY674" s="2">
        <v>379937</v>
      </c>
      <c r="AZ674" s="2">
        <v>411168</v>
      </c>
      <c r="BA674" s="2">
        <v>0</v>
      </c>
      <c r="BB674" s="2">
        <v>0</v>
      </c>
      <c r="BC674" s="2">
        <v>0</v>
      </c>
      <c r="BD674" s="2">
        <v>2813</v>
      </c>
      <c r="BE674" s="2">
        <v>3044</v>
      </c>
      <c r="BF674" s="2">
        <v>0</v>
      </c>
      <c r="BG674" s="2">
        <v>0</v>
      </c>
      <c r="BH674" s="2">
        <v>873728</v>
      </c>
      <c r="BI674" s="2">
        <v>128535316</v>
      </c>
      <c r="BJ674" s="2">
        <v>0</v>
      </c>
      <c r="BK674" s="2">
        <v>128535316</v>
      </c>
      <c r="BL674" s="2">
        <v>189362948</v>
      </c>
      <c r="BM674" s="2">
        <v>0</v>
      </c>
      <c r="BN674" s="2">
        <v>2001596</v>
      </c>
      <c r="BO674" s="2">
        <v>0</v>
      </c>
      <c r="BP674" s="2">
        <v>6057.6</v>
      </c>
      <c r="BQ674" s="2">
        <v>10007.98</v>
      </c>
      <c r="BR674" s="2">
        <v>60624340</v>
      </c>
      <c r="BS674" s="2">
        <v>0</v>
      </c>
      <c r="BT674" s="2">
        <v>0</v>
      </c>
      <c r="BU674" s="2">
        <v>189362948</v>
      </c>
      <c r="BV674" s="2">
        <v>2001596</v>
      </c>
      <c r="BW674" s="2">
        <v>0</v>
      </c>
      <c r="BX674" s="2">
        <v>1455766</v>
      </c>
      <c r="BY674" s="2">
        <v>1455766</v>
      </c>
      <c r="BZ674" s="2">
        <v>1455766</v>
      </c>
      <c r="CA674" s="2">
        <v>1455766</v>
      </c>
      <c r="CB674" s="2" t="b">
        <v>1</v>
      </c>
      <c r="CC674" s="2">
        <v>60827632</v>
      </c>
      <c r="CD674" s="2">
        <v>11332.09</v>
      </c>
      <c r="CE674" s="2">
        <v>10419.4</v>
      </c>
      <c r="CF674" s="2">
        <v>10727.77</v>
      </c>
      <c r="CG674" s="2">
        <v>12755.98</v>
      </c>
      <c r="CH674" s="4">
        <v>45327.530057870368</v>
      </c>
      <c r="CI674" s="4">
        <v>73415</v>
      </c>
    </row>
    <row r="675" spans="1:87" x14ac:dyDescent="0.35">
      <c r="A675" s="5">
        <v>752</v>
      </c>
      <c r="B675" s="3" t="s">
        <v>1358</v>
      </c>
      <c r="C675" s="3" t="s">
        <v>1379</v>
      </c>
      <c r="D675" s="2" t="s">
        <v>1380</v>
      </c>
      <c r="E675" s="2">
        <v>9166</v>
      </c>
      <c r="F675" s="2">
        <v>9304</v>
      </c>
      <c r="G675" s="2">
        <v>9580</v>
      </c>
      <c r="H675" s="2">
        <v>11102</v>
      </c>
      <c r="I675" s="2">
        <v>1.0822000000000001</v>
      </c>
      <c r="J675" s="2">
        <v>9919</v>
      </c>
      <c r="K675" s="2">
        <v>10069</v>
      </c>
      <c r="L675" s="2">
        <v>10367</v>
      </c>
      <c r="M675" s="2">
        <v>12015</v>
      </c>
      <c r="N675" s="2">
        <v>1.1040000000000001</v>
      </c>
      <c r="O675" s="2">
        <v>1.026</v>
      </c>
      <c r="P675" s="2">
        <v>10951</v>
      </c>
      <c r="Q675" s="2">
        <v>12327</v>
      </c>
      <c r="R675" s="2">
        <v>2753.6</v>
      </c>
      <c r="S675" s="2">
        <v>2192.46</v>
      </c>
      <c r="T675" s="2">
        <v>1536.52</v>
      </c>
      <c r="U675" s="2">
        <v>3625.85</v>
      </c>
      <c r="V675" s="2">
        <v>10108.43</v>
      </c>
      <c r="W675" s="2">
        <v>2753.6</v>
      </c>
      <c r="X675" s="2">
        <v>2192.46</v>
      </c>
      <c r="Y675" s="2">
        <v>1536.52</v>
      </c>
      <c r="Z675" s="2">
        <v>3625.85</v>
      </c>
      <c r="AA675" s="2">
        <v>10108.43</v>
      </c>
      <c r="AB675" s="2">
        <v>30154674</v>
      </c>
      <c r="AC675" s="2">
        <v>22075880</v>
      </c>
      <c r="AD675" s="2">
        <v>15929103</v>
      </c>
      <c r="AE675" s="2">
        <v>44695853</v>
      </c>
      <c r="AF675" s="2">
        <v>112855510</v>
      </c>
      <c r="AG675" s="2">
        <v>0.59940000000000004</v>
      </c>
      <c r="AH675" s="2">
        <v>0.2</v>
      </c>
      <c r="AI675" s="2">
        <v>3614942</v>
      </c>
      <c r="AJ675" s="2">
        <v>2646456</v>
      </c>
      <c r="AK675" s="2">
        <v>1909581</v>
      </c>
      <c r="AL675" s="2">
        <v>5358139</v>
      </c>
      <c r="AM675" s="2">
        <v>13529118</v>
      </c>
      <c r="AN675" s="2">
        <v>0.59940000000000004</v>
      </c>
      <c r="AO675" s="2">
        <v>4.9399999999999999E-2</v>
      </c>
      <c r="AP675" s="2">
        <v>0.65</v>
      </c>
      <c r="AQ675" s="2">
        <v>968267</v>
      </c>
      <c r="AR675" s="2">
        <v>708856</v>
      </c>
      <c r="AS675" s="2">
        <v>511483</v>
      </c>
      <c r="AT675" s="2">
        <v>1435184</v>
      </c>
      <c r="AU675" s="2">
        <v>3623790</v>
      </c>
      <c r="AV675" s="2">
        <v>130008418</v>
      </c>
      <c r="AW675" s="2">
        <v>0</v>
      </c>
      <c r="AX675" s="2">
        <v>1098126</v>
      </c>
      <c r="AY675" s="2">
        <v>1040115</v>
      </c>
      <c r="AZ675" s="2">
        <v>1125612</v>
      </c>
      <c r="BA675" s="2">
        <v>0</v>
      </c>
      <c r="BB675" s="2">
        <v>0</v>
      </c>
      <c r="BC675" s="2">
        <v>0</v>
      </c>
      <c r="BD675" s="2">
        <v>2813</v>
      </c>
      <c r="BE675" s="2">
        <v>3044</v>
      </c>
      <c r="BF675" s="2">
        <v>153.19</v>
      </c>
      <c r="BG675" s="2">
        <v>466310</v>
      </c>
      <c r="BH675" s="2">
        <v>2690048</v>
      </c>
      <c r="BI675" s="2">
        <v>132698466</v>
      </c>
      <c r="BJ675" s="2">
        <v>0</v>
      </c>
      <c r="BK675" s="2">
        <v>132698466</v>
      </c>
      <c r="BL675" s="2">
        <v>56093898</v>
      </c>
      <c r="BM675" s="2">
        <v>76604568</v>
      </c>
      <c r="BN675" s="2">
        <v>15168310</v>
      </c>
      <c r="BO675" s="2">
        <v>61436258</v>
      </c>
      <c r="BP675" s="2">
        <v>5271.31</v>
      </c>
      <c r="BQ675" s="2">
        <v>10108.43</v>
      </c>
      <c r="BR675" s="2">
        <v>53284668</v>
      </c>
      <c r="BS675" s="2">
        <v>0</v>
      </c>
      <c r="BT675" s="2">
        <v>0</v>
      </c>
      <c r="BU675" s="2">
        <v>56093898</v>
      </c>
      <c r="BV675" s="2">
        <v>15168310</v>
      </c>
      <c r="BW675" s="2">
        <v>0</v>
      </c>
      <c r="BX675" s="2">
        <v>9826259</v>
      </c>
      <c r="BY675" s="2">
        <v>9826259</v>
      </c>
      <c r="BZ675" s="2">
        <v>0</v>
      </c>
      <c r="CA675" s="2">
        <v>61436258</v>
      </c>
      <c r="CB675" s="2" t="b">
        <v>0</v>
      </c>
      <c r="CC675" s="2">
        <v>0</v>
      </c>
      <c r="CD675" s="2">
        <v>12615.44</v>
      </c>
      <c r="CE675" s="2">
        <v>11599.39</v>
      </c>
      <c r="CF675" s="2">
        <v>11942.68</v>
      </c>
      <c r="CG675" s="2">
        <v>14200.58</v>
      </c>
      <c r="CH675" s="4">
        <v>45327.530069444445</v>
      </c>
      <c r="CI675" s="4">
        <v>73415</v>
      </c>
    </row>
    <row r="676" spans="1:87" x14ac:dyDescent="0.35">
      <c r="A676" s="5">
        <v>753</v>
      </c>
      <c r="B676" s="3" t="s">
        <v>1358</v>
      </c>
      <c r="C676" s="3" t="s">
        <v>1381</v>
      </c>
      <c r="D676" s="2" t="s">
        <v>1382</v>
      </c>
      <c r="E676" s="2">
        <v>9166</v>
      </c>
      <c r="F676" s="2">
        <v>9304</v>
      </c>
      <c r="G676" s="2">
        <v>9580</v>
      </c>
      <c r="H676" s="2">
        <v>11102</v>
      </c>
      <c r="I676" s="2">
        <v>1.0822000000000001</v>
      </c>
      <c r="J676" s="2">
        <v>9919</v>
      </c>
      <c r="K676" s="2">
        <v>10069</v>
      </c>
      <c r="L676" s="2">
        <v>10367</v>
      </c>
      <c r="M676" s="2">
        <v>12015</v>
      </c>
      <c r="N676" s="2">
        <v>1.1040000000000001</v>
      </c>
      <c r="O676" s="2">
        <v>1.026</v>
      </c>
      <c r="P676" s="2">
        <v>10951</v>
      </c>
      <c r="Q676" s="2">
        <v>12327</v>
      </c>
      <c r="R676" s="2">
        <v>48.43</v>
      </c>
      <c r="S676" s="2">
        <v>25.06</v>
      </c>
      <c r="T676" s="2">
        <v>0</v>
      </c>
      <c r="U676" s="2">
        <v>0</v>
      </c>
      <c r="V676" s="2">
        <v>73.489999999999995</v>
      </c>
      <c r="W676" s="2">
        <v>48.43</v>
      </c>
      <c r="X676" s="2">
        <v>25.06</v>
      </c>
      <c r="Y676" s="2">
        <v>0</v>
      </c>
      <c r="Z676" s="2">
        <v>0</v>
      </c>
      <c r="AA676" s="2">
        <v>73.489999999999995</v>
      </c>
      <c r="AB676" s="2">
        <v>530357</v>
      </c>
      <c r="AC676" s="2">
        <v>252329</v>
      </c>
      <c r="AD676" s="2">
        <v>0</v>
      </c>
      <c r="AE676" s="2">
        <v>0</v>
      </c>
      <c r="AF676" s="2">
        <v>782686</v>
      </c>
      <c r="AG676" s="2">
        <v>0.19350000000000001</v>
      </c>
      <c r="AH676" s="2">
        <v>0.2</v>
      </c>
      <c r="AI676" s="2">
        <v>20525</v>
      </c>
      <c r="AJ676" s="2">
        <v>9765</v>
      </c>
      <c r="AK676" s="2">
        <v>0</v>
      </c>
      <c r="AL676" s="2">
        <v>0</v>
      </c>
      <c r="AM676" s="2">
        <v>30290</v>
      </c>
      <c r="AN676" s="2">
        <v>0.19350000000000001</v>
      </c>
      <c r="AO676" s="2">
        <v>0</v>
      </c>
      <c r="AP676" s="2">
        <v>0.65</v>
      </c>
      <c r="AQ676" s="2">
        <v>0</v>
      </c>
      <c r="AR676" s="2">
        <v>0</v>
      </c>
      <c r="AS676" s="2">
        <v>0</v>
      </c>
      <c r="AT676" s="2">
        <v>0</v>
      </c>
      <c r="AU676" s="2">
        <v>0</v>
      </c>
      <c r="AV676" s="2">
        <v>812976</v>
      </c>
      <c r="AW676" s="2">
        <v>0</v>
      </c>
      <c r="AX676" s="2">
        <v>0</v>
      </c>
      <c r="AY676" s="2">
        <v>59697</v>
      </c>
      <c r="AZ676" s="2">
        <v>64604</v>
      </c>
      <c r="BA676" s="2">
        <v>0</v>
      </c>
      <c r="BB676" s="2">
        <v>0</v>
      </c>
      <c r="BC676" s="2">
        <v>108150</v>
      </c>
      <c r="BD676" s="2">
        <v>2813</v>
      </c>
      <c r="BE676" s="2">
        <v>3044</v>
      </c>
      <c r="BF676" s="2">
        <v>5.9</v>
      </c>
      <c r="BG676" s="2">
        <v>17960</v>
      </c>
      <c r="BH676" s="2">
        <v>190714</v>
      </c>
      <c r="BI676" s="2">
        <v>1003690</v>
      </c>
      <c r="BJ676" s="2">
        <v>0</v>
      </c>
      <c r="BK676" s="2">
        <v>1003690</v>
      </c>
      <c r="BL676" s="2">
        <v>1723309</v>
      </c>
      <c r="BM676" s="2">
        <v>0</v>
      </c>
      <c r="BN676" s="2">
        <v>14698</v>
      </c>
      <c r="BO676" s="2">
        <v>0</v>
      </c>
      <c r="BP676" s="2">
        <v>5682.02</v>
      </c>
      <c r="BQ676" s="2">
        <v>73.489999999999995</v>
      </c>
      <c r="BR676" s="2">
        <v>417572</v>
      </c>
      <c r="BS676" s="2">
        <v>0</v>
      </c>
      <c r="BT676" s="2">
        <v>0</v>
      </c>
      <c r="BU676" s="2">
        <v>1723309</v>
      </c>
      <c r="BV676" s="2">
        <v>14698</v>
      </c>
      <c r="BW676" s="2">
        <v>0</v>
      </c>
      <c r="BX676" s="2">
        <v>133641</v>
      </c>
      <c r="BY676" s="2">
        <v>133641</v>
      </c>
      <c r="BZ676" s="2">
        <v>133641</v>
      </c>
      <c r="CA676" s="2">
        <v>133641</v>
      </c>
      <c r="CB676" s="2" t="b">
        <v>1</v>
      </c>
      <c r="CC676" s="2">
        <v>719619</v>
      </c>
      <c r="CD676" s="2">
        <v>11374.8</v>
      </c>
      <c r="CE676" s="2">
        <v>10458.67</v>
      </c>
      <c r="CF676" s="2">
        <v>10768.2</v>
      </c>
      <c r="CG676" s="2">
        <v>12804.05</v>
      </c>
      <c r="CH676" s="4">
        <v>45327.530150462961</v>
      </c>
      <c r="CI676" s="4">
        <v>73415</v>
      </c>
    </row>
    <row r="677" spans="1:87" x14ac:dyDescent="0.35">
      <c r="A677" s="5">
        <v>754</v>
      </c>
      <c r="B677" s="3" t="s">
        <v>1358</v>
      </c>
      <c r="C677" s="3" t="s">
        <v>1383</v>
      </c>
      <c r="D677" s="2" t="s">
        <v>1384</v>
      </c>
      <c r="E677" s="2">
        <v>9166</v>
      </c>
      <c r="F677" s="2">
        <v>9304</v>
      </c>
      <c r="G677" s="2">
        <v>9580</v>
      </c>
      <c r="H677" s="2">
        <v>11102</v>
      </c>
      <c r="I677" s="2">
        <v>1.0822000000000001</v>
      </c>
      <c r="J677" s="2">
        <v>9919</v>
      </c>
      <c r="K677" s="2">
        <v>10069</v>
      </c>
      <c r="L677" s="2">
        <v>10367</v>
      </c>
      <c r="M677" s="2">
        <v>12015</v>
      </c>
      <c r="N677" s="2">
        <v>1.1040000000000001</v>
      </c>
      <c r="O677" s="2">
        <v>1.026</v>
      </c>
      <c r="P677" s="2">
        <v>10951</v>
      </c>
      <c r="Q677" s="2">
        <v>12327</v>
      </c>
      <c r="R677" s="2">
        <v>167.76</v>
      </c>
      <c r="S677" s="2">
        <v>139.86000000000001</v>
      </c>
      <c r="T677" s="2">
        <v>120.05</v>
      </c>
      <c r="U677" s="2">
        <v>0</v>
      </c>
      <c r="V677" s="2">
        <v>427.67</v>
      </c>
      <c r="W677" s="2">
        <v>167.76</v>
      </c>
      <c r="X677" s="2">
        <v>139.86000000000001</v>
      </c>
      <c r="Y677" s="2">
        <v>120.05</v>
      </c>
      <c r="Z677" s="2">
        <v>0</v>
      </c>
      <c r="AA677" s="2">
        <v>427.67</v>
      </c>
      <c r="AB677" s="2">
        <v>1837140</v>
      </c>
      <c r="AC677" s="2">
        <v>1408250</v>
      </c>
      <c r="AD677" s="2">
        <v>1244558</v>
      </c>
      <c r="AE677" s="2">
        <v>0</v>
      </c>
      <c r="AF677" s="2">
        <v>4489948</v>
      </c>
      <c r="AG677" s="2">
        <v>0.11559999999999999</v>
      </c>
      <c r="AH677" s="2">
        <v>0.2</v>
      </c>
      <c r="AI677" s="2">
        <v>42475</v>
      </c>
      <c r="AJ677" s="2">
        <v>32559</v>
      </c>
      <c r="AK677" s="2">
        <v>28774</v>
      </c>
      <c r="AL677" s="2">
        <v>0</v>
      </c>
      <c r="AM677" s="2">
        <v>103808</v>
      </c>
      <c r="AN677" s="2">
        <v>0.11559999999999999</v>
      </c>
      <c r="AO677" s="2">
        <v>0</v>
      </c>
      <c r="AP677" s="2">
        <v>0.65</v>
      </c>
      <c r="AQ677" s="2">
        <v>0</v>
      </c>
      <c r="AR677" s="2">
        <v>0</v>
      </c>
      <c r="AS677" s="2">
        <v>0</v>
      </c>
      <c r="AT677" s="2">
        <v>0</v>
      </c>
      <c r="AU677" s="2">
        <v>0</v>
      </c>
      <c r="AV677" s="2">
        <v>4593756</v>
      </c>
      <c r="AW677" s="2">
        <v>0</v>
      </c>
      <c r="AX677" s="2">
        <v>0</v>
      </c>
      <c r="AY677" s="2">
        <v>138529</v>
      </c>
      <c r="AZ677" s="2">
        <v>149916</v>
      </c>
      <c r="BA677" s="2">
        <v>0</v>
      </c>
      <c r="BB677" s="2">
        <v>0</v>
      </c>
      <c r="BC677" s="2">
        <v>0</v>
      </c>
      <c r="BD677" s="2">
        <v>2813</v>
      </c>
      <c r="BE677" s="2">
        <v>3044</v>
      </c>
      <c r="BF677" s="2">
        <v>0</v>
      </c>
      <c r="BG677" s="2">
        <v>0</v>
      </c>
      <c r="BH677" s="2">
        <v>149916</v>
      </c>
      <c r="BI677" s="2">
        <v>4743672</v>
      </c>
      <c r="BJ677" s="2">
        <v>0</v>
      </c>
      <c r="BK677" s="2">
        <v>4743672</v>
      </c>
      <c r="BL677" s="2">
        <v>4977564</v>
      </c>
      <c r="BM677" s="2">
        <v>0</v>
      </c>
      <c r="BN677" s="2">
        <v>85534</v>
      </c>
      <c r="BO677" s="2">
        <v>0</v>
      </c>
      <c r="BP677" s="2">
        <v>5057.67</v>
      </c>
      <c r="BQ677" s="2">
        <v>427.67</v>
      </c>
      <c r="BR677" s="2">
        <v>2163014</v>
      </c>
      <c r="BS677" s="2">
        <v>0</v>
      </c>
      <c r="BT677" s="2">
        <v>0</v>
      </c>
      <c r="BU677" s="2">
        <v>4977564</v>
      </c>
      <c r="BV677" s="2">
        <v>85534</v>
      </c>
      <c r="BW677" s="2">
        <v>0</v>
      </c>
      <c r="BX677" s="2">
        <v>209738</v>
      </c>
      <c r="BY677" s="2">
        <v>209738</v>
      </c>
      <c r="BZ677" s="2">
        <v>209738</v>
      </c>
      <c r="CA677" s="2">
        <v>209738</v>
      </c>
      <c r="CB677" s="2" t="b">
        <v>1</v>
      </c>
      <c r="CC677" s="2">
        <v>233892</v>
      </c>
      <c r="CD677" s="2">
        <v>11204.19</v>
      </c>
      <c r="CE677" s="2">
        <v>10301.799999999999</v>
      </c>
      <c r="CF677" s="2">
        <v>10606.69</v>
      </c>
      <c r="CG677" s="2">
        <v>12612</v>
      </c>
      <c r="CH677" s="4">
        <v>45327.530185185184</v>
      </c>
      <c r="CI677" s="4">
        <v>73415</v>
      </c>
    </row>
    <row r="678" spans="1:87" x14ac:dyDescent="0.35">
      <c r="A678" s="5">
        <v>755</v>
      </c>
      <c r="B678" s="3" t="s">
        <v>1358</v>
      </c>
      <c r="C678" s="3" t="s">
        <v>1385</v>
      </c>
      <c r="D678" s="2" t="s">
        <v>1386</v>
      </c>
      <c r="E678" s="2">
        <v>9166</v>
      </c>
      <c r="F678" s="2">
        <v>9304</v>
      </c>
      <c r="G678" s="2">
        <v>9580</v>
      </c>
      <c r="H678" s="2">
        <v>11102</v>
      </c>
      <c r="I678" s="2">
        <v>1.0822000000000001</v>
      </c>
      <c r="J678" s="2">
        <v>9919</v>
      </c>
      <c r="K678" s="2">
        <v>10069</v>
      </c>
      <c r="L678" s="2">
        <v>10367</v>
      </c>
      <c r="M678" s="2">
        <v>12015</v>
      </c>
      <c r="N678" s="2">
        <v>1.1040000000000001</v>
      </c>
      <c r="O678" s="2">
        <v>1.026</v>
      </c>
      <c r="P678" s="2">
        <v>10951</v>
      </c>
      <c r="Q678" s="2">
        <v>12327</v>
      </c>
      <c r="R678" s="2">
        <v>1356.41</v>
      </c>
      <c r="S678" s="2">
        <v>1183.58</v>
      </c>
      <c r="T678" s="2">
        <v>917.83</v>
      </c>
      <c r="U678" s="2">
        <v>0</v>
      </c>
      <c r="V678" s="2">
        <v>3457.82</v>
      </c>
      <c r="W678" s="2">
        <v>1356.41</v>
      </c>
      <c r="X678" s="2">
        <v>1183.58</v>
      </c>
      <c r="Y678" s="2">
        <v>917.83</v>
      </c>
      <c r="Z678" s="2">
        <v>0</v>
      </c>
      <c r="AA678" s="2">
        <v>3457.82</v>
      </c>
      <c r="AB678" s="2">
        <v>14854046</v>
      </c>
      <c r="AC678" s="2">
        <v>11917467</v>
      </c>
      <c r="AD678" s="2">
        <v>9515144</v>
      </c>
      <c r="AE678" s="2">
        <v>0</v>
      </c>
      <c r="AF678" s="2">
        <v>36286657</v>
      </c>
      <c r="AG678" s="2">
        <v>0.14360000000000001</v>
      </c>
      <c r="AH678" s="2">
        <v>0.2</v>
      </c>
      <c r="AI678" s="2">
        <v>426608</v>
      </c>
      <c r="AJ678" s="2">
        <v>342270</v>
      </c>
      <c r="AK678" s="2">
        <v>273275</v>
      </c>
      <c r="AL678" s="2">
        <v>0</v>
      </c>
      <c r="AM678" s="2">
        <v>1042153</v>
      </c>
      <c r="AN678" s="2">
        <v>0.14360000000000001</v>
      </c>
      <c r="AO678" s="2">
        <v>0</v>
      </c>
      <c r="AP678" s="2">
        <v>0.65</v>
      </c>
      <c r="AQ678" s="2">
        <v>0</v>
      </c>
      <c r="AR678" s="2">
        <v>0</v>
      </c>
      <c r="AS678" s="2">
        <v>0</v>
      </c>
      <c r="AT678" s="2">
        <v>0</v>
      </c>
      <c r="AU678" s="2">
        <v>0</v>
      </c>
      <c r="AV678" s="2">
        <v>37328810</v>
      </c>
      <c r="AW678" s="2">
        <v>0</v>
      </c>
      <c r="AX678" s="2">
        <v>164926</v>
      </c>
      <c r="AY678" s="2">
        <v>156813</v>
      </c>
      <c r="AZ678" s="2">
        <v>169703</v>
      </c>
      <c r="BA678" s="2">
        <v>0</v>
      </c>
      <c r="BB678" s="2">
        <v>0</v>
      </c>
      <c r="BC678" s="2">
        <v>0</v>
      </c>
      <c r="BD678" s="2">
        <v>2813</v>
      </c>
      <c r="BE678" s="2">
        <v>3044</v>
      </c>
      <c r="BF678" s="2">
        <v>107.06</v>
      </c>
      <c r="BG678" s="2">
        <v>325891</v>
      </c>
      <c r="BH678" s="2">
        <v>660520</v>
      </c>
      <c r="BI678" s="2">
        <v>37989330</v>
      </c>
      <c r="BJ678" s="2">
        <v>0</v>
      </c>
      <c r="BK678" s="2">
        <v>37989330</v>
      </c>
      <c r="BL678" s="2">
        <v>53540945</v>
      </c>
      <c r="BM678" s="2">
        <v>0</v>
      </c>
      <c r="BN678" s="2">
        <v>691564</v>
      </c>
      <c r="BO678" s="2">
        <v>0</v>
      </c>
      <c r="BP678" s="2">
        <v>5047.6899999999996</v>
      </c>
      <c r="BQ678" s="2">
        <v>3457.82</v>
      </c>
      <c r="BR678" s="2">
        <v>17454003</v>
      </c>
      <c r="BS678" s="2">
        <v>0</v>
      </c>
      <c r="BT678" s="2">
        <v>0</v>
      </c>
      <c r="BU678" s="2">
        <v>53540945</v>
      </c>
      <c r="BV678" s="2">
        <v>691564</v>
      </c>
      <c r="BW678" s="2">
        <v>0</v>
      </c>
      <c r="BX678" s="2">
        <v>654207</v>
      </c>
      <c r="BY678" s="2">
        <v>654207</v>
      </c>
      <c r="BZ678" s="2">
        <v>654207</v>
      </c>
      <c r="CA678" s="2">
        <v>654207</v>
      </c>
      <c r="CB678" s="2" t="b">
        <v>1</v>
      </c>
      <c r="CC678" s="2">
        <v>15551615</v>
      </c>
      <c r="CD678" s="2">
        <v>11265.51</v>
      </c>
      <c r="CE678" s="2">
        <v>10358.18</v>
      </c>
      <c r="CF678" s="2">
        <v>10664.74</v>
      </c>
      <c r="CG678" s="2">
        <v>12681.03</v>
      </c>
      <c r="CH678" s="4">
        <v>45327.530185185184</v>
      </c>
      <c r="CI678" s="4">
        <v>73415</v>
      </c>
    </row>
    <row r="679" spans="1:87" x14ac:dyDescent="0.35">
      <c r="A679" s="5">
        <v>756</v>
      </c>
      <c r="B679" s="3" t="s">
        <v>1358</v>
      </c>
      <c r="C679" s="3" t="s">
        <v>1387</v>
      </c>
      <c r="D679" s="2" t="s">
        <v>1388</v>
      </c>
      <c r="E679" s="2">
        <v>9166</v>
      </c>
      <c r="F679" s="2">
        <v>9304</v>
      </c>
      <c r="G679" s="2">
        <v>9580</v>
      </c>
      <c r="H679" s="2">
        <v>11102</v>
      </c>
      <c r="I679" s="2">
        <v>1.0822000000000001</v>
      </c>
      <c r="J679" s="2">
        <v>9919</v>
      </c>
      <c r="K679" s="2">
        <v>10069</v>
      </c>
      <c r="L679" s="2">
        <v>10367</v>
      </c>
      <c r="M679" s="2">
        <v>12015</v>
      </c>
      <c r="N679" s="2">
        <v>1.1040000000000001</v>
      </c>
      <c r="O679" s="2">
        <v>1.026</v>
      </c>
      <c r="P679" s="2">
        <v>10951</v>
      </c>
      <c r="Q679" s="2">
        <v>12327</v>
      </c>
      <c r="R679" s="2">
        <v>982.23</v>
      </c>
      <c r="S679" s="2">
        <v>924.25</v>
      </c>
      <c r="T679" s="2">
        <v>721.63</v>
      </c>
      <c r="U679" s="2">
        <v>0</v>
      </c>
      <c r="V679" s="2">
        <v>2628.11</v>
      </c>
      <c r="W679" s="2">
        <v>982.23</v>
      </c>
      <c r="X679" s="2">
        <v>924.25</v>
      </c>
      <c r="Y679" s="2">
        <v>721.63</v>
      </c>
      <c r="Z679" s="2">
        <v>0</v>
      </c>
      <c r="AA679" s="2">
        <v>2628.11</v>
      </c>
      <c r="AB679" s="2">
        <v>10756401</v>
      </c>
      <c r="AC679" s="2">
        <v>9306273</v>
      </c>
      <c r="AD679" s="2">
        <v>7481138</v>
      </c>
      <c r="AE679" s="2">
        <v>0</v>
      </c>
      <c r="AF679" s="2">
        <v>27543812</v>
      </c>
      <c r="AG679" s="2">
        <v>0.1048</v>
      </c>
      <c r="AH679" s="2">
        <v>0.2</v>
      </c>
      <c r="AI679" s="2">
        <v>225454</v>
      </c>
      <c r="AJ679" s="2">
        <v>195059</v>
      </c>
      <c r="AK679" s="2">
        <v>156805</v>
      </c>
      <c r="AL679" s="2">
        <v>0</v>
      </c>
      <c r="AM679" s="2">
        <v>577318</v>
      </c>
      <c r="AN679" s="2">
        <v>0.1048</v>
      </c>
      <c r="AO679" s="2">
        <v>0</v>
      </c>
      <c r="AP679" s="2">
        <v>0.65</v>
      </c>
      <c r="AQ679" s="2">
        <v>0</v>
      </c>
      <c r="AR679" s="2">
        <v>0</v>
      </c>
      <c r="AS679" s="2">
        <v>0</v>
      </c>
      <c r="AT679" s="2">
        <v>0</v>
      </c>
      <c r="AU679" s="2">
        <v>0</v>
      </c>
      <c r="AV679" s="2">
        <v>28121130</v>
      </c>
      <c r="AW679" s="2">
        <v>0</v>
      </c>
      <c r="AX679" s="2">
        <v>0</v>
      </c>
      <c r="AY679" s="2">
        <v>148460</v>
      </c>
      <c r="AZ679" s="2">
        <v>160663</v>
      </c>
      <c r="BA679" s="2">
        <v>0</v>
      </c>
      <c r="BB679" s="2">
        <v>0</v>
      </c>
      <c r="BC679" s="2">
        <v>0</v>
      </c>
      <c r="BD679" s="2">
        <v>2813</v>
      </c>
      <c r="BE679" s="2">
        <v>3044</v>
      </c>
      <c r="BF679" s="2">
        <v>47.65</v>
      </c>
      <c r="BG679" s="2">
        <v>145047</v>
      </c>
      <c r="BH679" s="2">
        <v>305710</v>
      </c>
      <c r="BI679" s="2">
        <v>28426840</v>
      </c>
      <c r="BJ679" s="2">
        <v>0</v>
      </c>
      <c r="BK679" s="2">
        <v>28426840</v>
      </c>
      <c r="BL679" s="2">
        <v>38533416</v>
      </c>
      <c r="BM679" s="2">
        <v>0</v>
      </c>
      <c r="BN679" s="2">
        <v>525622</v>
      </c>
      <c r="BO679" s="2">
        <v>0</v>
      </c>
      <c r="BP679" s="2">
        <v>5049.18</v>
      </c>
      <c r="BQ679" s="2">
        <v>2628.11</v>
      </c>
      <c r="BR679" s="2">
        <v>13269800</v>
      </c>
      <c r="BS679" s="2">
        <v>0</v>
      </c>
      <c r="BT679" s="2">
        <v>0</v>
      </c>
      <c r="BU679" s="2">
        <v>38533416</v>
      </c>
      <c r="BV679" s="2">
        <v>525622</v>
      </c>
      <c r="BW679" s="2">
        <v>0</v>
      </c>
      <c r="BX679" s="2">
        <v>121495</v>
      </c>
      <c r="BY679" s="2">
        <v>121495</v>
      </c>
      <c r="BZ679" s="2">
        <v>121495</v>
      </c>
      <c r="CA679" s="2">
        <v>121495</v>
      </c>
      <c r="CB679" s="2" t="b">
        <v>1</v>
      </c>
      <c r="CC679" s="2">
        <v>10106576</v>
      </c>
      <c r="CD679" s="2">
        <v>11180.53</v>
      </c>
      <c r="CE679" s="2">
        <v>10280.049999999999</v>
      </c>
      <c r="CF679" s="2">
        <v>10584.29</v>
      </c>
      <c r="CG679" s="2">
        <v>12585.37</v>
      </c>
      <c r="CH679" s="4">
        <v>45327.53019675926</v>
      </c>
      <c r="CI679" s="4">
        <v>73415</v>
      </c>
    </row>
    <row r="680" spans="1:87" x14ac:dyDescent="0.35">
      <c r="A680" s="5">
        <v>757</v>
      </c>
      <c r="B680" s="3" t="s">
        <v>1358</v>
      </c>
      <c r="C680" s="3" t="s">
        <v>1389</v>
      </c>
      <c r="D680" s="2" t="s">
        <v>1390</v>
      </c>
      <c r="E680" s="2">
        <v>9166</v>
      </c>
      <c r="F680" s="2">
        <v>9304</v>
      </c>
      <c r="G680" s="2">
        <v>9580</v>
      </c>
      <c r="H680" s="2">
        <v>11102</v>
      </c>
      <c r="I680" s="2">
        <v>1.0822000000000001</v>
      </c>
      <c r="J680" s="2">
        <v>9919</v>
      </c>
      <c r="K680" s="2">
        <v>10069</v>
      </c>
      <c r="L680" s="2">
        <v>10367</v>
      </c>
      <c r="M680" s="2">
        <v>12015</v>
      </c>
      <c r="N680" s="2">
        <v>1.1040000000000001</v>
      </c>
      <c r="O680" s="2">
        <v>1.026</v>
      </c>
      <c r="P680" s="2">
        <v>10951</v>
      </c>
      <c r="Q680" s="2">
        <v>12327</v>
      </c>
      <c r="R680" s="2">
        <v>0</v>
      </c>
      <c r="S680" s="2">
        <v>0</v>
      </c>
      <c r="T680" s="2">
        <v>0</v>
      </c>
      <c r="U680" s="2">
        <v>3229.26</v>
      </c>
      <c r="V680" s="2">
        <v>3229.26</v>
      </c>
      <c r="W680" s="2">
        <v>0</v>
      </c>
      <c r="X680" s="2">
        <v>0</v>
      </c>
      <c r="Y680" s="2">
        <v>0</v>
      </c>
      <c r="Z680" s="2">
        <v>3229.26</v>
      </c>
      <c r="AA680" s="2">
        <v>3229.26</v>
      </c>
      <c r="AB680" s="2">
        <v>0</v>
      </c>
      <c r="AC680" s="2">
        <v>0</v>
      </c>
      <c r="AD680" s="2">
        <v>0</v>
      </c>
      <c r="AE680" s="2">
        <v>39807088</v>
      </c>
      <c r="AF680" s="2">
        <v>39807088</v>
      </c>
      <c r="AG680" s="2">
        <v>0.10059999999999999</v>
      </c>
      <c r="AH680" s="2">
        <v>0.2</v>
      </c>
      <c r="AI680" s="2">
        <v>0</v>
      </c>
      <c r="AJ680" s="2">
        <v>0</v>
      </c>
      <c r="AK680" s="2">
        <v>0</v>
      </c>
      <c r="AL680" s="2">
        <v>800919</v>
      </c>
      <c r="AM680" s="2">
        <v>800919</v>
      </c>
      <c r="AN680" s="2">
        <v>0.10059999999999999</v>
      </c>
      <c r="AO680" s="2">
        <v>0</v>
      </c>
      <c r="AP680" s="2">
        <v>0.65</v>
      </c>
      <c r="AQ680" s="2">
        <v>0</v>
      </c>
      <c r="AR680" s="2">
        <v>0</v>
      </c>
      <c r="AS680" s="2">
        <v>0</v>
      </c>
      <c r="AT680" s="2">
        <v>0</v>
      </c>
      <c r="AU680" s="2">
        <v>0</v>
      </c>
      <c r="AV680" s="2">
        <v>40608007</v>
      </c>
      <c r="AW680" s="2">
        <v>0</v>
      </c>
      <c r="AX680" s="2">
        <v>162650</v>
      </c>
      <c r="AY680" s="2">
        <v>70540</v>
      </c>
      <c r="AZ680" s="2">
        <v>76338</v>
      </c>
      <c r="BA680" s="2">
        <v>0</v>
      </c>
      <c r="BB680" s="2">
        <v>0</v>
      </c>
      <c r="BC680" s="2">
        <v>0</v>
      </c>
      <c r="BD680" s="2">
        <v>2813</v>
      </c>
      <c r="BE680" s="2">
        <v>3044</v>
      </c>
      <c r="BF680" s="2">
        <v>0</v>
      </c>
      <c r="BG680" s="2">
        <v>0</v>
      </c>
      <c r="BH680" s="2">
        <v>238988</v>
      </c>
      <c r="BI680" s="2">
        <v>40846995</v>
      </c>
      <c r="BJ680" s="2">
        <v>0</v>
      </c>
      <c r="BK680" s="2">
        <v>40846995</v>
      </c>
      <c r="BL680" s="2">
        <v>62475095</v>
      </c>
      <c r="BM680" s="2">
        <v>0</v>
      </c>
      <c r="BN680" s="2">
        <v>645852</v>
      </c>
      <c r="BO680" s="2">
        <v>0</v>
      </c>
      <c r="BP680" s="2">
        <v>6070.39</v>
      </c>
      <c r="BQ680" s="2">
        <v>3229.26</v>
      </c>
      <c r="BR680" s="2">
        <v>19602868</v>
      </c>
      <c r="BS680" s="2">
        <v>0</v>
      </c>
      <c r="BT680" s="2">
        <v>0</v>
      </c>
      <c r="BU680" s="2">
        <v>62475095</v>
      </c>
      <c r="BV680" s="2">
        <v>645852</v>
      </c>
      <c r="BW680" s="2">
        <v>0</v>
      </c>
      <c r="BX680" s="2">
        <v>150691</v>
      </c>
      <c r="BY680" s="2">
        <v>150691</v>
      </c>
      <c r="BZ680" s="2">
        <v>150691</v>
      </c>
      <c r="CA680" s="2">
        <v>150691</v>
      </c>
      <c r="CB680" s="2" t="b">
        <v>1</v>
      </c>
      <c r="CC680" s="2">
        <v>21628100</v>
      </c>
      <c r="CD680" s="2">
        <v>11171.33</v>
      </c>
      <c r="CE680" s="2">
        <v>10271.59</v>
      </c>
      <c r="CF680" s="2">
        <v>10575.58</v>
      </c>
      <c r="CG680" s="2">
        <v>12575.02</v>
      </c>
      <c r="CH680" s="4">
        <v>45327.53019675926</v>
      </c>
      <c r="CI680" s="4">
        <v>73415</v>
      </c>
    </row>
    <row r="681" spans="1:87" x14ac:dyDescent="0.35">
      <c r="A681" s="5">
        <v>758</v>
      </c>
      <c r="B681" s="3" t="s">
        <v>1358</v>
      </c>
      <c r="C681" s="3" t="s">
        <v>1391</v>
      </c>
      <c r="D681" s="2" t="s">
        <v>1392</v>
      </c>
      <c r="E681" s="2">
        <v>9166</v>
      </c>
      <c r="F681" s="2">
        <v>9304</v>
      </c>
      <c r="G681" s="2">
        <v>9580</v>
      </c>
      <c r="H681" s="2">
        <v>11102</v>
      </c>
      <c r="I681" s="2">
        <v>1.0822000000000001</v>
      </c>
      <c r="J681" s="2">
        <v>9919</v>
      </c>
      <c r="K681" s="2">
        <v>10069</v>
      </c>
      <c r="L681" s="2">
        <v>10367</v>
      </c>
      <c r="M681" s="2">
        <v>12015</v>
      </c>
      <c r="N681" s="2">
        <v>1.1040000000000001</v>
      </c>
      <c r="O681" s="2">
        <v>1.026</v>
      </c>
      <c r="P681" s="2">
        <v>10951</v>
      </c>
      <c r="Q681" s="2">
        <v>12327</v>
      </c>
      <c r="R681" s="2">
        <v>178.53</v>
      </c>
      <c r="S681" s="2">
        <v>144.63999999999999</v>
      </c>
      <c r="T681" s="2">
        <v>106.45</v>
      </c>
      <c r="U681" s="2">
        <v>0</v>
      </c>
      <c r="V681" s="2">
        <v>429.62</v>
      </c>
      <c r="W681" s="2">
        <v>178.53</v>
      </c>
      <c r="X681" s="2">
        <v>144.63999999999999</v>
      </c>
      <c r="Y681" s="2">
        <v>106.45</v>
      </c>
      <c r="Z681" s="2">
        <v>0</v>
      </c>
      <c r="AA681" s="2">
        <v>429.62</v>
      </c>
      <c r="AB681" s="2">
        <v>1955082</v>
      </c>
      <c r="AC681" s="2">
        <v>1456380</v>
      </c>
      <c r="AD681" s="2">
        <v>1103567</v>
      </c>
      <c r="AE681" s="2">
        <v>0</v>
      </c>
      <c r="AF681" s="2">
        <v>4515029</v>
      </c>
      <c r="AG681" s="2">
        <v>0.89219999999999999</v>
      </c>
      <c r="AH681" s="2">
        <v>0.2</v>
      </c>
      <c r="AI681" s="2">
        <v>348865</v>
      </c>
      <c r="AJ681" s="2">
        <v>259876</v>
      </c>
      <c r="AK681" s="2">
        <v>196921</v>
      </c>
      <c r="AL681" s="2">
        <v>0</v>
      </c>
      <c r="AM681" s="2">
        <v>805662</v>
      </c>
      <c r="AN681" s="2">
        <v>0.89219999999999999</v>
      </c>
      <c r="AO681" s="2">
        <v>0.3422</v>
      </c>
      <c r="AP681" s="2">
        <v>0.65</v>
      </c>
      <c r="AQ681" s="2">
        <v>434869</v>
      </c>
      <c r="AR681" s="2">
        <v>323943</v>
      </c>
      <c r="AS681" s="2">
        <v>245466</v>
      </c>
      <c r="AT681" s="2">
        <v>0</v>
      </c>
      <c r="AU681" s="2">
        <v>1004278</v>
      </c>
      <c r="AV681" s="2">
        <v>6324969</v>
      </c>
      <c r="AW681" s="2">
        <v>0</v>
      </c>
      <c r="AX681" s="2">
        <v>8892</v>
      </c>
      <c r="AY681" s="2">
        <v>43607</v>
      </c>
      <c r="AZ681" s="2">
        <v>47191</v>
      </c>
      <c r="BA681" s="2">
        <v>0</v>
      </c>
      <c r="BB681" s="2">
        <v>0</v>
      </c>
      <c r="BC681" s="2">
        <v>0</v>
      </c>
      <c r="BD681" s="2">
        <v>2813</v>
      </c>
      <c r="BE681" s="2">
        <v>3044</v>
      </c>
      <c r="BF681" s="2">
        <v>21.45</v>
      </c>
      <c r="BG681" s="2">
        <v>65294</v>
      </c>
      <c r="BH681" s="2">
        <v>121377</v>
      </c>
      <c r="BI681" s="2">
        <v>6446346</v>
      </c>
      <c r="BJ681" s="2">
        <v>0</v>
      </c>
      <c r="BK681" s="2">
        <v>6446346</v>
      </c>
      <c r="BL681" s="2">
        <v>1434000</v>
      </c>
      <c r="BM681" s="2">
        <v>5012346</v>
      </c>
      <c r="BN681" s="2">
        <v>1413205</v>
      </c>
      <c r="BO681" s="2">
        <v>3599141</v>
      </c>
      <c r="BP681" s="2">
        <v>5044.34</v>
      </c>
      <c r="BQ681" s="2">
        <v>429.62</v>
      </c>
      <c r="BR681" s="2">
        <v>2167149</v>
      </c>
      <c r="BS681" s="2">
        <v>0</v>
      </c>
      <c r="BT681" s="2">
        <v>0</v>
      </c>
      <c r="BU681" s="2">
        <v>1434000</v>
      </c>
      <c r="BV681" s="2">
        <v>1413205</v>
      </c>
      <c r="BW681" s="2">
        <v>0</v>
      </c>
      <c r="BX681" s="2">
        <v>626121</v>
      </c>
      <c r="BY681" s="2">
        <v>626121</v>
      </c>
      <c r="BZ681" s="2">
        <v>0</v>
      </c>
      <c r="CA681" s="2">
        <v>3599141</v>
      </c>
      <c r="CB681" s="2" t="b">
        <v>0</v>
      </c>
      <c r="CC681" s="2">
        <v>0</v>
      </c>
      <c r="CD681" s="2">
        <v>15340.93</v>
      </c>
      <c r="CE681" s="2">
        <v>14105.36</v>
      </c>
      <c r="CF681" s="2">
        <v>14522.82</v>
      </c>
      <c r="CG681" s="2">
        <v>17268.52</v>
      </c>
      <c r="CH681" s="4">
        <v>45327.53019675926</v>
      </c>
      <c r="CI681" s="4">
        <v>73415</v>
      </c>
    </row>
    <row r="682" spans="1:87" x14ac:dyDescent="0.35">
      <c r="A682" s="5">
        <v>760</v>
      </c>
      <c r="B682" s="3" t="s">
        <v>1358</v>
      </c>
      <c r="C682" s="3" t="s">
        <v>1393</v>
      </c>
      <c r="D682" s="2" t="s">
        <v>1394</v>
      </c>
      <c r="E682" s="2">
        <v>9166</v>
      </c>
      <c r="F682" s="2">
        <v>9304</v>
      </c>
      <c r="G682" s="2">
        <v>9580</v>
      </c>
      <c r="H682" s="2">
        <v>11102</v>
      </c>
      <c r="I682" s="2">
        <v>1.0822000000000001</v>
      </c>
      <c r="J682" s="2">
        <v>9919</v>
      </c>
      <c r="K682" s="2">
        <v>10069</v>
      </c>
      <c r="L682" s="2">
        <v>10367</v>
      </c>
      <c r="M682" s="2">
        <v>12015</v>
      </c>
      <c r="N682" s="2">
        <v>1.1040000000000001</v>
      </c>
      <c r="O682" s="2">
        <v>1.026</v>
      </c>
      <c r="P682" s="2">
        <v>10951</v>
      </c>
      <c r="Q682" s="2">
        <v>12327</v>
      </c>
      <c r="R682" s="2">
        <v>1776.46</v>
      </c>
      <c r="S682" s="2">
        <v>1378.22</v>
      </c>
      <c r="T682" s="2">
        <v>926.95</v>
      </c>
      <c r="U682" s="2">
        <v>0</v>
      </c>
      <c r="V682" s="2">
        <v>4081.63</v>
      </c>
      <c r="W682" s="2">
        <v>1776.46</v>
      </c>
      <c r="X682" s="2">
        <v>1378.22</v>
      </c>
      <c r="Y682" s="2">
        <v>926.95</v>
      </c>
      <c r="Z682" s="2">
        <v>0</v>
      </c>
      <c r="AA682" s="2">
        <v>4081.63</v>
      </c>
      <c r="AB682" s="2">
        <v>19454013</v>
      </c>
      <c r="AC682" s="2">
        <v>13877297</v>
      </c>
      <c r="AD682" s="2">
        <v>9609691</v>
      </c>
      <c r="AE682" s="2">
        <v>0</v>
      </c>
      <c r="AF682" s="2">
        <v>42941001</v>
      </c>
      <c r="AG682" s="2">
        <v>0.46610000000000001</v>
      </c>
      <c r="AH682" s="2">
        <v>0.2</v>
      </c>
      <c r="AI682" s="2">
        <v>1813503</v>
      </c>
      <c r="AJ682" s="2">
        <v>1293642</v>
      </c>
      <c r="AK682" s="2">
        <v>895815</v>
      </c>
      <c r="AL682" s="2">
        <v>0</v>
      </c>
      <c r="AM682" s="2">
        <v>4002960</v>
      </c>
      <c r="AN682" s="2">
        <v>0.46610000000000001</v>
      </c>
      <c r="AO682" s="2">
        <v>0</v>
      </c>
      <c r="AP682" s="2">
        <v>0.65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  <c r="AV682" s="2">
        <v>46943961</v>
      </c>
      <c r="AW682" s="2">
        <v>0</v>
      </c>
      <c r="AX682" s="2">
        <v>0</v>
      </c>
      <c r="AY682" s="2">
        <v>452096</v>
      </c>
      <c r="AZ682" s="2">
        <v>489258</v>
      </c>
      <c r="BA682" s="2">
        <v>0</v>
      </c>
      <c r="BB682" s="2">
        <v>0</v>
      </c>
      <c r="BC682" s="2">
        <v>0</v>
      </c>
      <c r="BD682" s="2">
        <v>2813</v>
      </c>
      <c r="BE682" s="2">
        <v>3044</v>
      </c>
      <c r="BF682" s="2">
        <v>130.94</v>
      </c>
      <c r="BG682" s="2">
        <v>398581</v>
      </c>
      <c r="BH682" s="2">
        <v>887839</v>
      </c>
      <c r="BI682" s="2">
        <v>47831800</v>
      </c>
      <c r="BJ682" s="2">
        <v>0</v>
      </c>
      <c r="BK682" s="2">
        <v>47831800</v>
      </c>
      <c r="BL682" s="2">
        <v>26700622</v>
      </c>
      <c r="BM682" s="2">
        <v>21131178</v>
      </c>
      <c r="BN682" s="2">
        <v>861687</v>
      </c>
      <c r="BO682" s="2">
        <v>20269491</v>
      </c>
      <c r="BP682" s="2">
        <v>5049.2299999999996</v>
      </c>
      <c r="BQ682" s="2">
        <v>4081.63</v>
      </c>
      <c r="BR682" s="2">
        <v>20609089</v>
      </c>
      <c r="BS682" s="2">
        <v>0</v>
      </c>
      <c r="BT682" s="2">
        <v>0</v>
      </c>
      <c r="BU682" s="2">
        <v>26700622</v>
      </c>
      <c r="BV682" s="2">
        <v>861687</v>
      </c>
      <c r="BW682" s="2">
        <v>0</v>
      </c>
      <c r="BX682" s="2">
        <v>3908629</v>
      </c>
      <c r="BY682" s="2">
        <v>3908629</v>
      </c>
      <c r="BZ682" s="2">
        <v>0</v>
      </c>
      <c r="CA682" s="2">
        <v>20269491</v>
      </c>
      <c r="CB682" s="2" t="b">
        <v>0</v>
      </c>
      <c r="CC682" s="2">
        <v>0</v>
      </c>
      <c r="CD682" s="2">
        <v>11971.85</v>
      </c>
      <c r="CE682" s="2">
        <v>11007.63</v>
      </c>
      <c r="CF682" s="2">
        <v>11333.41</v>
      </c>
      <c r="CG682" s="2">
        <v>13476.12</v>
      </c>
      <c r="CH682" s="4">
        <v>45327.530243055553</v>
      </c>
      <c r="CI682" s="4">
        <v>73415</v>
      </c>
    </row>
    <row r="683" spans="1:87" x14ac:dyDescent="0.35">
      <c r="A683" s="5">
        <v>761</v>
      </c>
      <c r="B683" s="3" t="s">
        <v>1358</v>
      </c>
      <c r="C683" s="3" t="s">
        <v>1395</v>
      </c>
      <c r="D683" s="2" t="s">
        <v>1396</v>
      </c>
      <c r="E683" s="2">
        <v>9166</v>
      </c>
      <c r="F683" s="2">
        <v>9304</v>
      </c>
      <c r="G683" s="2">
        <v>9580</v>
      </c>
      <c r="H683" s="2">
        <v>11102</v>
      </c>
      <c r="I683" s="2">
        <v>1.0822000000000001</v>
      </c>
      <c r="J683" s="2">
        <v>9919</v>
      </c>
      <c r="K683" s="2">
        <v>10069</v>
      </c>
      <c r="L683" s="2">
        <v>10367</v>
      </c>
      <c r="M683" s="2">
        <v>12015</v>
      </c>
      <c r="N683" s="2">
        <v>1.1040000000000001</v>
      </c>
      <c r="O683" s="2">
        <v>1.026</v>
      </c>
      <c r="P683" s="2">
        <v>10951</v>
      </c>
      <c r="Q683" s="2">
        <v>12327</v>
      </c>
      <c r="R683" s="2">
        <v>2208.2399999999998</v>
      </c>
      <c r="S683" s="2">
        <v>1649.97</v>
      </c>
      <c r="T683" s="2">
        <v>1155.48</v>
      </c>
      <c r="U683" s="2">
        <v>2650.39</v>
      </c>
      <c r="V683" s="2">
        <v>7664.08</v>
      </c>
      <c r="W683" s="2">
        <v>2208.2399999999998</v>
      </c>
      <c r="X683" s="2">
        <v>1649.97</v>
      </c>
      <c r="Y683" s="2">
        <v>1155.48</v>
      </c>
      <c r="Z683" s="2">
        <v>2650.39</v>
      </c>
      <c r="AA683" s="2">
        <v>7664.08</v>
      </c>
      <c r="AB683" s="2">
        <v>24182436</v>
      </c>
      <c r="AC683" s="2">
        <v>16613548</v>
      </c>
      <c r="AD683" s="2">
        <v>11978861</v>
      </c>
      <c r="AE683" s="2">
        <v>32671358</v>
      </c>
      <c r="AF683" s="2">
        <v>85446203</v>
      </c>
      <c r="AG683" s="2">
        <v>0.4476</v>
      </c>
      <c r="AH683" s="2">
        <v>0.2</v>
      </c>
      <c r="AI683" s="2">
        <v>2164812</v>
      </c>
      <c r="AJ683" s="2">
        <v>1487245</v>
      </c>
      <c r="AK683" s="2">
        <v>1072348</v>
      </c>
      <c r="AL683" s="2">
        <v>2924740</v>
      </c>
      <c r="AM683" s="2">
        <v>7649145</v>
      </c>
      <c r="AN683" s="2">
        <v>0.4476</v>
      </c>
      <c r="AO683" s="2">
        <v>0</v>
      </c>
      <c r="AP683" s="2">
        <v>0.65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93095348</v>
      </c>
      <c r="AW683" s="2">
        <v>0</v>
      </c>
      <c r="AX683" s="2">
        <v>47071</v>
      </c>
      <c r="AY683" s="2">
        <v>1488018</v>
      </c>
      <c r="AZ683" s="2">
        <v>1610333</v>
      </c>
      <c r="BA683" s="2">
        <v>0</v>
      </c>
      <c r="BB683" s="2">
        <v>0</v>
      </c>
      <c r="BC683" s="2">
        <v>0</v>
      </c>
      <c r="BD683" s="2">
        <v>2813</v>
      </c>
      <c r="BE683" s="2">
        <v>3044</v>
      </c>
      <c r="BF683" s="2">
        <v>216.31</v>
      </c>
      <c r="BG683" s="2">
        <v>658448</v>
      </c>
      <c r="BH683" s="2">
        <v>2315852</v>
      </c>
      <c r="BI683" s="2">
        <v>95411200</v>
      </c>
      <c r="BJ683" s="2">
        <v>0</v>
      </c>
      <c r="BK683" s="2">
        <v>95411200</v>
      </c>
      <c r="BL683" s="2">
        <v>63242933</v>
      </c>
      <c r="BM683" s="2">
        <v>32168267</v>
      </c>
      <c r="BN683" s="2">
        <v>1532816</v>
      </c>
      <c r="BO683" s="2">
        <v>30635451</v>
      </c>
      <c r="BP683" s="2">
        <v>5265.1</v>
      </c>
      <c r="BQ683" s="2">
        <v>7664.08</v>
      </c>
      <c r="BR683" s="2">
        <v>40352148</v>
      </c>
      <c r="BS683" s="2">
        <v>0</v>
      </c>
      <c r="BT683" s="2">
        <v>0</v>
      </c>
      <c r="BU683" s="2">
        <v>63242933</v>
      </c>
      <c r="BV683" s="2">
        <v>1532816</v>
      </c>
      <c r="BW683" s="2">
        <v>0</v>
      </c>
      <c r="BX683" s="2">
        <v>7427755</v>
      </c>
      <c r="BY683" s="2">
        <v>7427755</v>
      </c>
      <c r="BZ683" s="2">
        <v>0</v>
      </c>
      <c r="CA683" s="2">
        <v>30635451</v>
      </c>
      <c r="CB683" s="2" t="b">
        <v>0</v>
      </c>
      <c r="CC683" s="2">
        <v>0</v>
      </c>
      <c r="CD683" s="2">
        <v>11931.33</v>
      </c>
      <c r="CE683" s="2">
        <v>10970.38</v>
      </c>
      <c r="CF683" s="2">
        <v>11295.05</v>
      </c>
      <c r="CG683" s="2">
        <v>13430.51</v>
      </c>
      <c r="CH683" s="4">
        <v>45327.530243055553</v>
      </c>
      <c r="CI683" s="4">
        <v>73415</v>
      </c>
    </row>
    <row r="684" spans="1:87" x14ac:dyDescent="0.35">
      <c r="A684" s="5">
        <v>762</v>
      </c>
      <c r="B684" s="3" t="s">
        <v>1358</v>
      </c>
      <c r="C684" s="3" t="s">
        <v>1397</v>
      </c>
      <c r="D684" s="2" t="s">
        <v>1398</v>
      </c>
      <c r="E684" s="2">
        <v>9166</v>
      </c>
      <c r="F684" s="2">
        <v>9304</v>
      </c>
      <c r="G684" s="2">
        <v>9580</v>
      </c>
      <c r="H684" s="2">
        <v>11102</v>
      </c>
      <c r="I684" s="2">
        <v>1.0822000000000001</v>
      </c>
      <c r="J684" s="2">
        <v>9919</v>
      </c>
      <c r="K684" s="2">
        <v>10069</v>
      </c>
      <c r="L684" s="2">
        <v>10367</v>
      </c>
      <c r="M684" s="2">
        <v>12015</v>
      </c>
      <c r="N684" s="2">
        <v>1.1040000000000001</v>
      </c>
      <c r="O684" s="2">
        <v>1.026</v>
      </c>
      <c r="P684" s="2">
        <v>10951</v>
      </c>
      <c r="Q684" s="2">
        <v>12327</v>
      </c>
      <c r="R684" s="2">
        <v>2124.85</v>
      </c>
      <c r="S684" s="2">
        <v>1475.74</v>
      </c>
      <c r="T684" s="2">
        <v>922.77</v>
      </c>
      <c r="U684" s="2">
        <v>0</v>
      </c>
      <c r="V684" s="2">
        <v>4523.3599999999997</v>
      </c>
      <c r="W684" s="2">
        <v>2124.85</v>
      </c>
      <c r="X684" s="2">
        <v>1475.74</v>
      </c>
      <c r="Y684" s="2">
        <v>922.77</v>
      </c>
      <c r="Z684" s="2">
        <v>0</v>
      </c>
      <c r="AA684" s="2">
        <v>4523.3599999999997</v>
      </c>
      <c r="AB684" s="2">
        <v>23269232</v>
      </c>
      <c r="AC684" s="2">
        <v>14859226</v>
      </c>
      <c r="AD684" s="2">
        <v>9566357</v>
      </c>
      <c r="AE684" s="2">
        <v>0</v>
      </c>
      <c r="AF684" s="2">
        <v>47694815</v>
      </c>
      <c r="AG684" s="2">
        <v>0.36049999999999999</v>
      </c>
      <c r="AH684" s="2">
        <v>0.2</v>
      </c>
      <c r="AI684" s="2">
        <v>1677712</v>
      </c>
      <c r="AJ684" s="2">
        <v>1071350</v>
      </c>
      <c r="AK684" s="2">
        <v>689734</v>
      </c>
      <c r="AL684" s="2">
        <v>0</v>
      </c>
      <c r="AM684" s="2">
        <v>3438796</v>
      </c>
      <c r="AN684" s="2">
        <v>0.36049999999999999</v>
      </c>
      <c r="AO684" s="2">
        <v>0</v>
      </c>
      <c r="AP684" s="2">
        <v>0.65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  <c r="AV684" s="2">
        <v>51133611</v>
      </c>
      <c r="AW684" s="2">
        <v>0</v>
      </c>
      <c r="AX684" s="2">
        <v>114372</v>
      </c>
      <c r="AY684" s="2">
        <v>482515</v>
      </c>
      <c r="AZ684" s="2">
        <v>522178</v>
      </c>
      <c r="BA684" s="2">
        <v>0</v>
      </c>
      <c r="BB684" s="2">
        <v>0</v>
      </c>
      <c r="BC684" s="2">
        <v>0</v>
      </c>
      <c r="BD684" s="2">
        <v>2813</v>
      </c>
      <c r="BE684" s="2">
        <v>3044</v>
      </c>
      <c r="BF684" s="2">
        <v>150.78</v>
      </c>
      <c r="BG684" s="2">
        <v>458974</v>
      </c>
      <c r="BH684" s="2">
        <v>1095524</v>
      </c>
      <c r="BI684" s="2">
        <v>52229135</v>
      </c>
      <c r="BJ684" s="2">
        <v>0</v>
      </c>
      <c r="BK684" s="2">
        <v>52229135</v>
      </c>
      <c r="BL684" s="2">
        <v>74027600</v>
      </c>
      <c r="BM684" s="2">
        <v>0</v>
      </c>
      <c r="BN684" s="2">
        <v>904672</v>
      </c>
      <c r="BO684" s="2">
        <v>0</v>
      </c>
      <c r="BP684" s="2">
        <v>5213.25</v>
      </c>
      <c r="BQ684" s="2">
        <v>4523.3599999999997</v>
      </c>
      <c r="BR684" s="2">
        <v>23581407</v>
      </c>
      <c r="BS684" s="2">
        <v>0</v>
      </c>
      <c r="BT684" s="2">
        <v>0</v>
      </c>
      <c r="BU684" s="2">
        <v>74027600</v>
      </c>
      <c r="BV684" s="2">
        <v>904672</v>
      </c>
      <c r="BW684" s="2">
        <v>0</v>
      </c>
      <c r="BX684" s="2">
        <v>3714457</v>
      </c>
      <c r="BY684" s="2">
        <v>3714457</v>
      </c>
      <c r="BZ684" s="2">
        <v>3714457</v>
      </c>
      <c r="CA684" s="2">
        <v>3714457</v>
      </c>
      <c r="CB684" s="2" t="b">
        <v>1</v>
      </c>
      <c r="CC684" s="2">
        <v>21798465</v>
      </c>
      <c r="CD684" s="2">
        <v>11740.57</v>
      </c>
      <c r="CE684" s="2">
        <v>10794.97</v>
      </c>
      <c r="CF684" s="2">
        <v>11114.46</v>
      </c>
      <c r="CG684" s="2">
        <v>13215.78</v>
      </c>
      <c r="CH684" s="4">
        <v>45327.53025462963</v>
      </c>
      <c r="CI684" s="4">
        <v>73415</v>
      </c>
    </row>
    <row r="685" spans="1:87" x14ac:dyDescent="0.35">
      <c r="A685" s="5">
        <v>763</v>
      </c>
      <c r="B685" s="3" t="s">
        <v>1358</v>
      </c>
      <c r="C685" s="3" t="s">
        <v>1399</v>
      </c>
      <c r="D685" s="2" t="s">
        <v>1400</v>
      </c>
      <c r="E685" s="2">
        <v>9166</v>
      </c>
      <c r="F685" s="2">
        <v>9304</v>
      </c>
      <c r="G685" s="2">
        <v>9580</v>
      </c>
      <c r="H685" s="2">
        <v>11102</v>
      </c>
      <c r="I685" s="2">
        <v>1.0822000000000001</v>
      </c>
      <c r="J685" s="2">
        <v>9919</v>
      </c>
      <c r="K685" s="2">
        <v>10069</v>
      </c>
      <c r="L685" s="2">
        <v>10367</v>
      </c>
      <c r="M685" s="2">
        <v>12015</v>
      </c>
      <c r="N685" s="2">
        <v>1.1040000000000001</v>
      </c>
      <c r="O685" s="2">
        <v>1.026</v>
      </c>
      <c r="P685" s="2">
        <v>10951</v>
      </c>
      <c r="Q685" s="2">
        <v>12327</v>
      </c>
      <c r="R685" s="2">
        <v>0</v>
      </c>
      <c r="S685" s="2">
        <v>0</v>
      </c>
      <c r="T685" s="2">
        <v>0</v>
      </c>
      <c r="U685" s="2">
        <v>4146.46</v>
      </c>
      <c r="V685" s="2">
        <v>4146.46</v>
      </c>
      <c r="W685" s="2">
        <v>0</v>
      </c>
      <c r="X685" s="2">
        <v>0</v>
      </c>
      <c r="Y685" s="2">
        <v>0</v>
      </c>
      <c r="Z685" s="2">
        <v>4146.46</v>
      </c>
      <c r="AA685" s="2">
        <v>4146.46</v>
      </c>
      <c r="AB685" s="2">
        <v>0</v>
      </c>
      <c r="AC685" s="2">
        <v>0</v>
      </c>
      <c r="AD685" s="2">
        <v>0</v>
      </c>
      <c r="AE685" s="2">
        <v>51113412</v>
      </c>
      <c r="AF685" s="2">
        <v>51113412</v>
      </c>
      <c r="AG685" s="2">
        <v>0.16980000000000001</v>
      </c>
      <c r="AH685" s="2">
        <v>0.2</v>
      </c>
      <c r="AI685" s="2">
        <v>0</v>
      </c>
      <c r="AJ685" s="2">
        <v>0</v>
      </c>
      <c r="AK685" s="2">
        <v>0</v>
      </c>
      <c r="AL685" s="2">
        <v>1735811</v>
      </c>
      <c r="AM685" s="2">
        <v>1735811</v>
      </c>
      <c r="AN685" s="2">
        <v>0.16980000000000001</v>
      </c>
      <c r="AO685" s="2">
        <v>0</v>
      </c>
      <c r="AP685" s="2">
        <v>0.65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  <c r="AV685" s="2">
        <v>52849223</v>
      </c>
      <c r="AW685" s="2">
        <v>0</v>
      </c>
      <c r="AX685" s="2">
        <v>0</v>
      </c>
      <c r="AY685" s="2">
        <v>166267</v>
      </c>
      <c r="AZ685" s="2">
        <v>179934</v>
      </c>
      <c r="BA685" s="2">
        <v>0</v>
      </c>
      <c r="BB685" s="2">
        <v>0</v>
      </c>
      <c r="BC685" s="2">
        <v>2278603</v>
      </c>
      <c r="BD685" s="2">
        <v>2813</v>
      </c>
      <c r="BE685" s="2">
        <v>3044</v>
      </c>
      <c r="BF685" s="2">
        <v>0</v>
      </c>
      <c r="BG685" s="2">
        <v>0</v>
      </c>
      <c r="BH685" s="2">
        <v>2458537</v>
      </c>
      <c r="BI685" s="2">
        <v>55307760</v>
      </c>
      <c r="BJ685" s="2">
        <v>0</v>
      </c>
      <c r="BK685" s="2">
        <v>55307760</v>
      </c>
      <c r="BL685" s="2">
        <v>109430300</v>
      </c>
      <c r="BM685" s="2">
        <v>0</v>
      </c>
      <c r="BN685" s="2">
        <v>829292</v>
      </c>
      <c r="BO685" s="2">
        <v>0</v>
      </c>
      <c r="BP685" s="2">
        <v>6117.23</v>
      </c>
      <c r="BQ685" s="2">
        <v>4146.46</v>
      </c>
      <c r="BR685" s="2">
        <v>25364850</v>
      </c>
      <c r="BS685" s="2">
        <v>0</v>
      </c>
      <c r="BT685" s="2">
        <v>0</v>
      </c>
      <c r="BU685" s="2">
        <v>109430300</v>
      </c>
      <c r="BV685" s="2">
        <v>829292</v>
      </c>
      <c r="BW685" s="2">
        <v>0</v>
      </c>
      <c r="BX685" s="2">
        <v>2979534</v>
      </c>
      <c r="BY685" s="2">
        <v>2979534</v>
      </c>
      <c r="BZ685" s="2">
        <v>2979534</v>
      </c>
      <c r="CA685" s="2">
        <v>2979534</v>
      </c>
      <c r="CB685" s="2" t="b">
        <v>1</v>
      </c>
      <c r="CC685" s="2">
        <v>54122540</v>
      </c>
      <c r="CD685" s="2">
        <v>11322.9</v>
      </c>
      <c r="CE685" s="2">
        <v>10410.94</v>
      </c>
      <c r="CF685" s="2">
        <v>10719.06</v>
      </c>
      <c r="CG685" s="2">
        <v>12745.62</v>
      </c>
      <c r="CH685" s="4">
        <v>45327.53025462963</v>
      </c>
      <c r="CI685" s="4">
        <v>73415</v>
      </c>
    </row>
    <row r="686" spans="1:87" x14ac:dyDescent="0.35">
      <c r="A686" s="5">
        <v>764</v>
      </c>
      <c r="B686" s="3" t="s">
        <v>1358</v>
      </c>
      <c r="C686" s="3" t="s">
        <v>1401</v>
      </c>
      <c r="D686" s="2" t="s">
        <v>1402</v>
      </c>
      <c r="E686" s="2">
        <v>9166</v>
      </c>
      <c r="F686" s="2">
        <v>9304</v>
      </c>
      <c r="G686" s="2">
        <v>9580</v>
      </c>
      <c r="H686" s="2">
        <v>11102</v>
      </c>
      <c r="I686" s="2">
        <v>1.0822000000000001</v>
      </c>
      <c r="J686" s="2">
        <v>9919</v>
      </c>
      <c r="K686" s="2">
        <v>10069</v>
      </c>
      <c r="L686" s="2">
        <v>10367</v>
      </c>
      <c r="M686" s="2">
        <v>12015</v>
      </c>
      <c r="N686" s="2">
        <v>1.1040000000000001</v>
      </c>
      <c r="O686" s="2">
        <v>1.026</v>
      </c>
      <c r="P686" s="2">
        <v>10951</v>
      </c>
      <c r="Q686" s="2">
        <v>12327</v>
      </c>
      <c r="R686" s="2">
        <v>525.64</v>
      </c>
      <c r="S686" s="2">
        <v>451.19</v>
      </c>
      <c r="T686" s="2">
        <v>301.08</v>
      </c>
      <c r="U686" s="2">
        <v>0</v>
      </c>
      <c r="V686" s="2">
        <v>1277.9100000000001</v>
      </c>
      <c r="W686" s="2">
        <v>525.64</v>
      </c>
      <c r="X686" s="2">
        <v>451.19</v>
      </c>
      <c r="Y686" s="2">
        <v>301.08</v>
      </c>
      <c r="Z686" s="2">
        <v>0</v>
      </c>
      <c r="AA686" s="2">
        <v>1277.9100000000001</v>
      </c>
      <c r="AB686" s="2">
        <v>5756284</v>
      </c>
      <c r="AC686" s="2">
        <v>4543032</v>
      </c>
      <c r="AD686" s="2">
        <v>3121296</v>
      </c>
      <c r="AE686" s="2">
        <v>0</v>
      </c>
      <c r="AF686" s="2">
        <v>13420612</v>
      </c>
      <c r="AG686" s="2">
        <v>0.79069999999999996</v>
      </c>
      <c r="AH686" s="2">
        <v>0.2</v>
      </c>
      <c r="AI686" s="2">
        <v>910299</v>
      </c>
      <c r="AJ686" s="2">
        <v>718435</v>
      </c>
      <c r="AK686" s="2">
        <v>493602</v>
      </c>
      <c r="AL686" s="2">
        <v>0</v>
      </c>
      <c r="AM686" s="2">
        <v>2122336</v>
      </c>
      <c r="AN686" s="2">
        <v>0.79069999999999996</v>
      </c>
      <c r="AO686" s="2">
        <v>0.2407</v>
      </c>
      <c r="AP686" s="2">
        <v>0.65</v>
      </c>
      <c r="AQ686" s="2">
        <v>900599</v>
      </c>
      <c r="AR686" s="2">
        <v>710780</v>
      </c>
      <c r="AS686" s="2">
        <v>488342</v>
      </c>
      <c r="AT686" s="2">
        <v>0</v>
      </c>
      <c r="AU686" s="2">
        <v>2099721</v>
      </c>
      <c r="AV686" s="2">
        <v>17642669</v>
      </c>
      <c r="AW686" s="2">
        <v>0</v>
      </c>
      <c r="AX686" s="2">
        <v>316399</v>
      </c>
      <c r="AY686" s="2">
        <v>195587</v>
      </c>
      <c r="AZ686" s="2">
        <v>211664</v>
      </c>
      <c r="BA686" s="2">
        <v>0</v>
      </c>
      <c r="BB686" s="2">
        <v>0</v>
      </c>
      <c r="BC686" s="2">
        <v>0</v>
      </c>
      <c r="BD686" s="2">
        <v>2813</v>
      </c>
      <c r="BE686" s="2">
        <v>3044</v>
      </c>
      <c r="BF686" s="2">
        <v>40.49</v>
      </c>
      <c r="BG686" s="2">
        <v>123252</v>
      </c>
      <c r="BH686" s="2">
        <v>651315</v>
      </c>
      <c r="BI686" s="2">
        <v>18293984</v>
      </c>
      <c r="BJ686" s="2">
        <v>0</v>
      </c>
      <c r="BK686" s="2">
        <v>18293984</v>
      </c>
      <c r="BL686" s="2">
        <v>5851440</v>
      </c>
      <c r="BM686" s="2">
        <v>12442544</v>
      </c>
      <c r="BN686" s="2">
        <v>2806068</v>
      </c>
      <c r="BO686" s="2">
        <v>9636476</v>
      </c>
      <c r="BP686" s="2">
        <v>5065.68</v>
      </c>
      <c r="BQ686" s="2">
        <v>1277.9100000000001</v>
      </c>
      <c r="BR686" s="2">
        <v>6473483</v>
      </c>
      <c r="BS686" s="2">
        <v>0</v>
      </c>
      <c r="BT686" s="2">
        <v>0</v>
      </c>
      <c r="BU686" s="2">
        <v>5851440</v>
      </c>
      <c r="BV686" s="2">
        <v>2806068</v>
      </c>
      <c r="BW686" s="2">
        <v>0</v>
      </c>
      <c r="BX686" s="2">
        <v>2859624</v>
      </c>
      <c r="BY686" s="2">
        <v>2859624</v>
      </c>
      <c r="BZ686" s="2">
        <v>0</v>
      </c>
      <c r="CA686" s="2">
        <v>9636476</v>
      </c>
      <c r="CB686" s="2" t="b">
        <v>0</v>
      </c>
      <c r="CC686" s="2">
        <v>0</v>
      </c>
      <c r="CD686" s="2">
        <v>14396.13</v>
      </c>
      <c r="CE686" s="2">
        <v>13236.66</v>
      </c>
      <c r="CF686" s="2">
        <v>13628.41</v>
      </c>
      <c r="CG686" s="2">
        <v>16205.01</v>
      </c>
      <c r="CH686" s="4">
        <v>45327.530243055553</v>
      </c>
      <c r="CI686" s="4">
        <v>73415</v>
      </c>
    </row>
    <row r="687" spans="1:87" x14ac:dyDescent="0.35">
      <c r="A687" s="5">
        <v>765</v>
      </c>
      <c r="B687" s="3" t="s">
        <v>1358</v>
      </c>
      <c r="C687" s="3" t="s">
        <v>1403</v>
      </c>
      <c r="D687" s="2" t="s">
        <v>1404</v>
      </c>
      <c r="E687" s="2">
        <v>9166</v>
      </c>
      <c r="F687" s="2">
        <v>9304</v>
      </c>
      <c r="G687" s="2">
        <v>9580</v>
      </c>
      <c r="H687" s="2">
        <v>11102</v>
      </c>
      <c r="I687" s="2">
        <v>1.0822000000000001</v>
      </c>
      <c r="J687" s="2">
        <v>9919</v>
      </c>
      <c r="K687" s="2">
        <v>10069</v>
      </c>
      <c r="L687" s="2">
        <v>10367</v>
      </c>
      <c r="M687" s="2">
        <v>12015</v>
      </c>
      <c r="N687" s="2">
        <v>1.1040000000000001</v>
      </c>
      <c r="O687" s="2">
        <v>1.026</v>
      </c>
      <c r="P687" s="2">
        <v>10951</v>
      </c>
      <c r="Q687" s="2">
        <v>12327</v>
      </c>
      <c r="R687" s="2">
        <v>3837.75</v>
      </c>
      <c r="S687" s="2">
        <v>2966.05</v>
      </c>
      <c r="T687" s="2">
        <v>1905.8</v>
      </c>
      <c r="U687" s="2">
        <v>0</v>
      </c>
      <c r="V687" s="2">
        <v>8709.6</v>
      </c>
      <c r="W687" s="2">
        <v>3837.75</v>
      </c>
      <c r="X687" s="2">
        <v>2966.05</v>
      </c>
      <c r="Y687" s="2">
        <v>1905.8</v>
      </c>
      <c r="Z687" s="2">
        <v>0</v>
      </c>
      <c r="AA687" s="2">
        <v>8709.6</v>
      </c>
      <c r="AB687" s="2">
        <v>42027200</v>
      </c>
      <c r="AC687" s="2">
        <v>29865157</v>
      </c>
      <c r="AD687" s="2">
        <v>19757429</v>
      </c>
      <c r="AE687" s="2">
        <v>0</v>
      </c>
      <c r="AF687" s="2">
        <v>91649786</v>
      </c>
      <c r="AG687" s="2">
        <v>0.45190000000000002</v>
      </c>
      <c r="AH687" s="2">
        <v>0.2</v>
      </c>
      <c r="AI687" s="2">
        <v>3798418</v>
      </c>
      <c r="AJ687" s="2">
        <v>2699213</v>
      </c>
      <c r="AK687" s="2">
        <v>1785676</v>
      </c>
      <c r="AL687" s="2">
        <v>0</v>
      </c>
      <c r="AM687" s="2">
        <v>8283307</v>
      </c>
      <c r="AN687" s="2">
        <v>0.45190000000000002</v>
      </c>
      <c r="AO687" s="2">
        <v>0</v>
      </c>
      <c r="AP687" s="2">
        <v>0.65</v>
      </c>
      <c r="AQ687" s="2">
        <v>0</v>
      </c>
      <c r="AR687" s="2">
        <v>0</v>
      </c>
      <c r="AS687" s="2">
        <v>0</v>
      </c>
      <c r="AT687" s="2">
        <v>0</v>
      </c>
      <c r="AU687" s="2">
        <v>0</v>
      </c>
      <c r="AV687" s="2">
        <v>99933093</v>
      </c>
      <c r="AW687" s="2">
        <v>0</v>
      </c>
      <c r="AX687" s="2">
        <v>2657068</v>
      </c>
      <c r="AY687" s="2">
        <v>1273198</v>
      </c>
      <c r="AZ687" s="2">
        <v>1377855</v>
      </c>
      <c r="BA687" s="2">
        <v>0</v>
      </c>
      <c r="BB687" s="2">
        <v>0</v>
      </c>
      <c r="BC687" s="2">
        <v>0</v>
      </c>
      <c r="BD687" s="2">
        <v>2813</v>
      </c>
      <c r="BE687" s="2">
        <v>3044</v>
      </c>
      <c r="BF687" s="2">
        <v>285.08999999999997</v>
      </c>
      <c r="BG687" s="2">
        <v>867814</v>
      </c>
      <c r="BH687" s="2">
        <v>4902737</v>
      </c>
      <c r="BI687" s="2">
        <v>104835830</v>
      </c>
      <c r="BJ687" s="2">
        <v>0</v>
      </c>
      <c r="BK687" s="2">
        <v>104835830</v>
      </c>
      <c r="BL687" s="2">
        <v>34242000</v>
      </c>
      <c r="BM687" s="2">
        <v>70593830</v>
      </c>
      <c r="BN687" s="2">
        <v>24494933</v>
      </c>
      <c r="BO687" s="2">
        <v>46098897</v>
      </c>
      <c r="BP687" s="2">
        <v>5042.6099999999997</v>
      </c>
      <c r="BQ687" s="2">
        <v>8709.6</v>
      </c>
      <c r="BR687" s="2">
        <v>43919116</v>
      </c>
      <c r="BS687" s="2">
        <v>0</v>
      </c>
      <c r="BT687" s="2">
        <v>0</v>
      </c>
      <c r="BU687" s="2">
        <v>34242000</v>
      </c>
      <c r="BV687" s="2">
        <v>24494933</v>
      </c>
      <c r="BW687" s="2">
        <v>0</v>
      </c>
      <c r="BX687" s="2">
        <v>12900547</v>
      </c>
      <c r="BY687" s="2">
        <v>12900547</v>
      </c>
      <c r="BZ687" s="2">
        <v>0</v>
      </c>
      <c r="CA687" s="2">
        <v>46098897</v>
      </c>
      <c r="CB687" s="2" t="b">
        <v>0</v>
      </c>
      <c r="CC687" s="2">
        <v>0</v>
      </c>
      <c r="CD687" s="2">
        <v>11940.75</v>
      </c>
      <c r="CE687" s="2">
        <v>10979.04</v>
      </c>
      <c r="CF687" s="2">
        <v>11303.97</v>
      </c>
      <c r="CG687" s="2">
        <v>13441.11</v>
      </c>
      <c r="CH687" s="4">
        <v>45327.530277777776</v>
      </c>
      <c r="CI687" s="4">
        <v>73415</v>
      </c>
    </row>
    <row r="688" spans="1:87" x14ac:dyDescent="0.35">
      <c r="A688" s="5">
        <v>766</v>
      </c>
      <c r="B688" s="3" t="s">
        <v>1358</v>
      </c>
      <c r="C688" s="3" t="s">
        <v>1405</v>
      </c>
      <c r="D688" s="2" t="s">
        <v>1406</v>
      </c>
      <c r="E688" s="2">
        <v>9166</v>
      </c>
      <c r="F688" s="2">
        <v>9304</v>
      </c>
      <c r="G688" s="2">
        <v>9580</v>
      </c>
      <c r="H688" s="2">
        <v>11102</v>
      </c>
      <c r="I688" s="2">
        <v>1.0822000000000001</v>
      </c>
      <c r="J688" s="2">
        <v>9919</v>
      </c>
      <c r="K688" s="2">
        <v>10069</v>
      </c>
      <c r="L688" s="2">
        <v>10367</v>
      </c>
      <c r="M688" s="2">
        <v>12015</v>
      </c>
      <c r="N688" s="2">
        <v>1.1040000000000001</v>
      </c>
      <c r="O688" s="2">
        <v>1.026</v>
      </c>
      <c r="P688" s="2">
        <v>10951</v>
      </c>
      <c r="Q688" s="2">
        <v>12327</v>
      </c>
      <c r="R688" s="2">
        <v>340.66</v>
      </c>
      <c r="S688" s="2">
        <v>234.7</v>
      </c>
      <c r="T688" s="2">
        <v>175.52</v>
      </c>
      <c r="U688" s="2">
        <v>0</v>
      </c>
      <c r="V688" s="2">
        <v>750.88</v>
      </c>
      <c r="W688" s="2">
        <v>340.66</v>
      </c>
      <c r="X688" s="2">
        <v>234.7</v>
      </c>
      <c r="Y688" s="2">
        <v>175.52</v>
      </c>
      <c r="Z688" s="2">
        <v>0</v>
      </c>
      <c r="AA688" s="2">
        <v>750.88</v>
      </c>
      <c r="AB688" s="2">
        <v>3730568</v>
      </c>
      <c r="AC688" s="2">
        <v>2363194</v>
      </c>
      <c r="AD688" s="2">
        <v>1819616</v>
      </c>
      <c r="AE688" s="2">
        <v>0</v>
      </c>
      <c r="AF688" s="2">
        <v>7913378</v>
      </c>
      <c r="AG688" s="2">
        <v>0.63749999999999996</v>
      </c>
      <c r="AH688" s="2">
        <v>0.2</v>
      </c>
      <c r="AI688" s="2">
        <v>475647</v>
      </c>
      <c r="AJ688" s="2">
        <v>301307</v>
      </c>
      <c r="AK688" s="2">
        <v>232001</v>
      </c>
      <c r="AL688" s="2">
        <v>0</v>
      </c>
      <c r="AM688" s="2">
        <v>1008955</v>
      </c>
      <c r="AN688" s="2">
        <v>0.63749999999999996</v>
      </c>
      <c r="AO688" s="2">
        <v>8.7499999999999994E-2</v>
      </c>
      <c r="AP688" s="2">
        <v>0.65</v>
      </c>
      <c r="AQ688" s="2">
        <v>212176</v>
      </c>
      <c r="AR688" s="2">
        <v>134407</v>
      </c>
      <c r="AS688" s="2">
        <v>103491</v>
      </c>
      <c r="AT688" s="2">
        <v>0</v>
      </c>
      <c r="AU688" s="2">
        <v>450074</v>
      </c>
      <c r="AV688" s="2">
        <v>9372407</v>
      </c>
      <c r="AW688" s="2">
        <v>0</v>
      </c>
      <c r="AX688" s="2">
        <v>0</v>
      </c>
      <c r="AY688" s="2">
        <v>104951</v>
      </c>
      <c r="AZ688" s="2">
        <v>113578</v>
      </c>
      <c r="BA688" s="2">
        <v>0</v>
      </c>
      <c r="BB688" s="2">
        <v>0</v>
      </c>
      <c r="BC688" s="2">
        <v>0</v>
      </c>
      <c r="BD688" s="2">
        <v>2813</v>
      </c>
      <c r="BE688" s="2">
        <v>3044</v>
      </c>
      <c r="BF688" s="2">
        <v>24.71</v>
      </c>
      <c r="BG688" s="2">
        <v>75217</v>
      </c>
      <c r="BH688" s="2">
        <v>188795</v>
      </c>
      <c r="BI688" s="2">
        <v>9561202</v>
      </c>
      <c r="BJ688" s="2">
        <v>0</v>
      </c>
      <c r="BK688" s="2">
        <v>9561202</v>
      </c>
      <c r="BL688" s="2">
        <v>9738118</v>
      </c>
      <c r="BM688" s="2">
        <v>0</v>
      </c>
      <c r="BN688" s="2">
        <v>150176</v>
      </c>
      <c r="BO688" s="2">
        <v>0</v>
      </c>
      <c r="BP688" s="2">
        <v>5394.44</v>
      </c>
      <c r="BQ688" s="2">
        <v>750.88</v>
      </c>
      <c r="BR688" s="2">
        <v>4050577</v>
      </c>
      <c r="BS688" s="2">
        <v>0</v>
      </c>
      <c r="BT688" s="2">
        <v>0</v>
      </c>
      <c r="BU688" s="2">
        <v>9738118</v>
      </c>
      <c r="BV688" s="2">
        <v>150176</v>
      </c>
      <c r="BW688" s="2">
        <v>0</v>
      </c>
      <c r="BX688" s="2">
        <v>795884</v>
      </c>
      <c r="BY688" s="2">
        <v>795884</v>
      </c>
      <c r="BZ688" s="2">
        <v>795884</v>
      </c>
      <c r="CA688" s="2">
        <v>795884</v>
      </c>
      <c r="CB688" s="2" t="b">
        <v>1</v>
      </c>
      <c r="CC688" s="2">
        <v>176916</v>
      </c>
      <c r="CD688" s="2">
        <v>12970.09</v>
      </c>
      <c r="CE688" s="2">
        <v>11925.47</v>
      </c>
      <c r="CF688" s="2">
        <v>12278.42</v>
      </c>
      <c r="CG688" s="2">
        <v>14599.79</v>
      </c>
      <c r="CH688" s="4">
        <v>45327.530289351853</v>
      </c>
      <c r="CI688" s="4">
        <v>73415</v>
      </c>
    </row>
    <row r="689" spans="1:87" x14ac:dyDescent="0.35">
      <c r="A689" s="5">
        <v>767</v>
      </c>
      <c r="B689" s="3" t="s">
        <v>1358</v>
      </c>
      <c r="C689" s="3" t="s">
        <v>1407</v>
      </c>
      <c r="D689" s="2" t="s">
        <v>1408</v>
      </c>
      <c r="E689" s="2">
        <v>9166</v>
      </c>
      <c r="F689" s="2">
        <v>9304</v>
      </c>
      <c r="G689" s="2">
        <v>9580</v>
      </c>
      <c r="H689" s="2">
        <v>11102</v>
      </c>
      <c r="I689" s="2">
        <v>1.0822000000000001</v>
      </c>
      <c r="J689" s="2">
        <v>9919</v>
      </c>
      <c r="K689" s="2">
        <v>10069</v>
      </c>
      <c r="L689" s="2">
        <v>10367</v>
      </c>
      <c r="M689" s="2">
        <v>12015</v>
      </c>
      <c r="N689" s="2">
        <v>1.1040000000000001</v>
      </c>
      <c r="O689" s="2">
        <v>1.026</v>
      </c>
      <c r="P689" s="2">
        <v>10951</v>
      </c>
      <c r="Q689" s="2">
        <v>12327</v>
      </c>
      <c r="R689" s="2">
        <v>2555.2800000000002</v>
      </c>
      <c r="S689" s="2">
        <v>2100.79</v>
      </c>
      <c r="T689" s="2">
        <v>1524.29</v>
      </c>
      <c r="U689" s="2">
        <v>3686.36</v>
      </c>
      <c r="V689" s="2">
        <v>9866.7199999999993</v>
      </c>
      <c r="W689" s="2">
        <v>2555.2800000000002</v>
      </c>
      <c r="X689" s="2">
        <v>2100.79</v>
      </c>
      <c r="Y689" s="2">
        <v>1524.29</v>
      </c>
      <c r="Z689" s="2">
        <v>3686.36</v>
      </c>
      <c r="AA689" s="2">
        <v>9866.7199999999993</v>
      </c>
      <c r="AB689" s="2">
        <v>27982871</v>
      </c>
      <c r="AC689" s="2">
        <v>21152855</v>
      </c>
      <c r="AD689" s="2">
        <v>15802314</v>
      </c>
      <c r="AE689" s="2">
        <v>45441760</v>
      </c>
      <c r="AF689" s="2">
        <v>110379800</v>
      </c>
      <c r="AG689" s="2">
        <v>0.18149999999999999</v>
      </c>
      <c r="AH689" s="2">
        <v>0.2</v>
      </c>
      <c r="AI689" s="2">
        <v>1015778</v>
      </c>
      <c r="AJ689" s="2">
        <v>767849</v>
      </c>
      <c r="AK689" s="2">
        <v>573624</v>
      </c>
      <c r="AL689" s="2">
        <v>1649536</v>
      </c>
      <c r="AM689" s="2">
        <v>4006787</v>
      </c>
      <c r="AN689" s="2">
        <v>0.18149999999999999</v>
      </c>
      <c r="AO689" s="2">
        <v>0</v>
      </c>
      <c r="AP689" s="2">
        <v>0.65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114386587</v>
      </c>
      <c r="AW689" s="2">
        <v>0</v>
      </c>
      <c r="AX689" s="2">
        <v>509073</v>
      </c>
      <c r="AY689" s="2">
        <v>485957</v>
      </c>
      <c r="AZ689" s="2">
        <v>525903</v>
      </c>
      <c r="BA689" s="2">
        <v>0</v>
      </c>
      <c r="BB689" s="2">
        <v>0</v>
      </c>
      <c r="BC689" s="2">
        <v>3971184</v>
      </c>
      <c r="BD689" s="2">
        <v>2813</v>
      </c>
      <c r="BE689" s="2">
        <v>3044</v>
      </c>
      <c r="BF689" s="2">
        <v>123.26</v>
      </c>
      <c r="BG689" s="2">
        <v>375203</v>
      </c>
      <c r="BH689" s="2">
        <v>5381363</v>
      </c>
      <c r="BI689" s="2">
        <v>119767950</v>
      </c>
      <c r="BJ689" s="2">
        <v>0</v>
      </c>
      <c r="BK689" s="2">
        <v>119767950</v>
      </c>
      <c r="BL689" s="2">
        <v>245892693</v>
      </c>
      <c r="BM689" s="2">
        <v>0</v>
      </c>
      <c r="BN689" s="2">
        <v>2073130</v>
      </c>
      <c r="BO689" s="2">
        <v>0</v>
      </c>
      <c r="BP689" s="2">
        <v>5784.26</v>
      </c>
      <c r="BQ689" s="2">
        <v>9866.7199999999993</v>
      </c>
      <c r="BR689" s="2">
        <v>57071674</v>
      </c>
      <c r="BS689" s="2">
        <v>0</v>
      </c>
      <c r="BT689" s="2">
        <v>0</v>
      </c>
      <c r="BU689" s="2">
        <v>245892693</v>
      </c>
      <c r="BV689" s="2">
        <v>2073130</v>
      </c>
      <c r="BW689" s="2">
        <v>0</v>
      </c>
      <c r="BX689" s="2">
        <v>2560485</v>
      </c>
      <c r="BY689" s="2">
        <v>2560485</v>
      </c>
      <c r="BZ689" s="2">
        <v>2560485</v>
      </c>
      <c r="CA689" s="2">
        <v>2560485</v>
      </c>
      <c r="CB689" s="2" t="b">
        <v>1</v>
      </c>
      <c r="CC689" s="2">
        <v>126124743</v>
      </c>
      <c r="CD689" s="2">
        <v>11348.52</v>
      </c>
      <c r="CE689" s="2">
        <v>10434.5</v>
      </c>
      <c r="CF689" s="2">
        <v>10743.32</v>
      </c>
      <c r="CG689" s="2">
        <v>12774.47</v>
      </c>
      <c r="CH689" s="4">
        <v>45327.530300925922</v>
      </c>
      <c r="CI689" s="4">
        <v>73415</v>
      </c>
    </row>
    <row r="690" spans="1:87" x14ac:dyDescent="0.35">
      <c r="A690" s="5">
        <v>768</v>
      </c>
      <c r="B690" s="3" t="s">
        <v>1358</v>
      </c>
      <c r="C690" s="3" t="s">
        <v>1409</v>
      </c>
      <c r="D690" s="2" t="s">
        <v>1410</v>
      </c>
      <c r="E690" s="2">
        <v>9166</v>
      </c>
      <c r="F690" s="2">
        <v>9304</v>
      </c>
      <c r="G690" s="2">
        <v>9580</v>
      </c>
      <c r="H690" s="2">
        <v>11102</v>
      </c>
      <c r="I690" s="2">
        <v>1.0822000000000001</v>
      </c>
      <c r="J690" s="2">
        <v>9919</v>
      </c>
      <c r="K690" s="2">
        <v>10069</v>
      </c>
      <c r="L690" s="2">
        <v>10367</v>
      </c>
      <c r="M690" s="2">
        <v>12015</v>
      </c>
      <c r="N690" s="2">
        <v>1.1040000000000001</v>
      </c>
      <c r="O690" s="2">
        <v>1.026</v>
      </c>
      <c r="P690" s="2">
        <v>10951</v>
      </c>
      <c r="Q690" s="2">
        <v>12327</v>
      </c>
      <c r="R690" s="2">
        <v>7170.62</v>
      </c>
      <c r="S690" s="2">
        <v>5543.22</v>
      </c>
      <c r="T690" s="2">
        <v>3733.17</v>
      </c>
      <c r="U690" s="2">
        <v>8380.41</v>
      </c>
      <c r="V690" s="2">
        <v>24827.42</v>
      </c>
      <c r="W690" s="2">
        <v>7170.62</v>
      </c>
      <c r="X690" s="2">
        <v>5543.22</v>
      </c>
      <c r="Y690" s="2">
        <v>3733.17</v>
      </c>
      <c r="Z690" s="2">
        <v>8380.41</v>
      </c>
      <c r="AA690" s="2">
        <v>24827.42</v>
      </c>
      <c r="AB690" s="2">
        <v>78525460</v>
      </c>
      <c r="AC690" s="2">
        <v>55814682</v>
      </c>
      <c r="AD690" s="2">
        <v>38701773</v>
      </c>
      <c r="AE690" s="2">
        <v>103305314</v>
      </c>
      <c r="AF690" s="2">
        <v>276347229</v>
      </c>
      <c r="AG690" s="2">
        <v>0.44729999999999998</v>
      </c>
      <c r="AH690" s="2">
        <v>0.2</v>
      </c>
      <c r="AI690" s="2">
        <v>7024888</v>
      </c>
      <c r="AJ690" s="2">
        <v>4993181</v>
      </c>
      <c r="AK690" s="2">
        <v>3462261</v>
      </c>
      <c r="AL690" s="2">
        <v>9241693</v>
      </c>
      <c r="AM690" s="2">
        <v>24722023</v>
      </c>
      <c r="AN690" s="2">
        <v>0.44729999999999998</v>
      </c>
      <c r="AO690" s="2">
        <v>0</v>
      </c>
      <c r="AP690" s="2">
        <v>0.65</v>
      </c>
      <c r="AQ690" s="2">
        <v>0</v>
      </c>
      <c r="AR690" s="2">
        <v>0</v>
      </c>
      <c r="AS690" s="2">
        <v>0</v>
      </c>
      <c r="AT690" s="2">
        <v>0</v>
      </c>
      <c r="AU690" s="2">
        <v>0</v>
      </c>
      <c r="AV690" s="2">
        <v>301069252</v>
      </c>
      <c r="AW690" s="2">
        <v>0</v>
      </c>
      <c r="AX690" s="2">
        <v>30718135</v>
      </c>
      <c r="AY690" s="2">
        <v>2552469</v>
      </c>
      <c r="AZ690" s="2">
        <v>2762282</v>
      </c>
      <c r="BA690" s="2">
        <v>0</v>
      </c>
      <c r="BB690" s="2">
        <v>0</v>
      </c>
      <c r="BC690" s="2">
        <v>0</v>
      </c>
      <c r="BD690" s="2">
        <v>2813</v>
      </c>
      <c r="BE690" s="2">
        <v>3044</v>
      </c>
      <c r="BF690" s="2">
        <v>544.6</v>
      </c>
      <c r="BG690" s="2">
        <v>1657762</v>
      </c>
      <c r="BH690" s="2">
        <v>35138179</v>
      </c>
      <c r="BI690" s="2">
        <v>336207431</v>
      </c>
      <c r="BJ690" s="2">
        <v>0</v>
      </c>
      <c r="BK690" s="2">
        <v>336207431</v>
      </c>
      <c r="BL690" s="2">
        <v>302461878</v>
      </c>
      <c r="BM690" s="2">
        <v>33745553</v>
      </c>
      <c r="BN690" s="2">
        <v>4965484</v>
      </c>
      <c r="BO690" s="2">
        <v>28780069</v>
      </c>
      <c r="BP690" s="2">
        <v>5281.53</v>
      </c>
      <c r="BQ690" s="2">
        <v>24827.42</v>
      </c>
      <c r="BR690" s="2">
        <v>131126764</v>
      </c>
      <c r="BS690" s="2">
        <v>0</v>
      </c>
      <c r="BT690" s="2">
        <v>0</v>
      </c>
      <c r="BU690" s="2">
        <v>302461878</v>
      </c>
      <c r="BV690" s="2">
        <v>4965484</v>
      </c>
      <c r="BW690" s="2">
        <v>0</v>
      </c>
      <c r="BX690" s="2">
        <v>64875168</v>
      </c>
      <c r="BY690" s="2">
        <v>64875168</v>
      </c>
      <c r="BZ690" s="2">
        <v>36095099</v>
      </c>
      <c r="CA690" s="2">
        <v>64875168</v>
      </c>
      <c r="CB690" s="2" t="b">
        <v>1</v>
      </c>
      <c r="CC690" s="2">
        <v>0</v>
      </c>
      <c r="CD690" s="2">
        <v>11930.68</v>
      </c>
      <c r="CE690" s="2">
        <v>10969.77</v>
      </c>
      <c r="CF690" s="2">
        <v>11294.43</v>
      </c>
      <c r="CG690" s="2">
        <v>13429.77</v>
      </c>
      <c r="CH690" s="4">
        <v>45327.530393518522</v>
      </c>
      <c r="CI690" s="4">
        <v>73415</v>
      </c>
    </row>
    <row r="691" spans="1:87" x14ac:dyDescent="0.35">
      <c r="A691" s="5">
        <v>769</v>
      </c>
      <c r="B691" s="3" t="s">
        <v>1358</v>
      </c>
      <c r="C691" s="3" t="s">
        <v>1411</v>
      </c>
      <c r="D691" s="2" t="s">
        <v>1412</v>
      </c>
      <c r="E691" s="2">
        <v>9166</v>
      </c>
      <c r="F691" s="2">
        <v>9304</v>
      </c>
      <c r="G691" s="2">
        <v>9580</v>
      </c>
      <c r="H691" s="2">
        <v>11102</v>
      </c>
      <c r="I691" s="2">
        <v>1.0822000000000001</v>
      </c>
      <c r="J691" s="2">
        <v>9919</v>
      </c>
      <c r="K691" s="2">
        <v>10069</v>
      </c>
      <c r="L691" s="2">
        <v>10367</v>
      </c>
      <c r="M691" s="2">
        <v>12015</v>
      </c>
      <c r="N691" s="2">
        <v>1.1040000000000001</v>
      </c>
      <c r="O691" s="2">
        <v>1.026</v>
      </c>
      <c r="P691" s="2">
        <v>10951</v>
      </c>
      <c r="Q691" s="2">
        <v>12327</v>
      </c>
      <c r="R691" s="2">
        <v>4515.34</v>
      </c>
      <c r="S691" s="2">
        <v>3080.12</v>
      </c>
      <c r="T691" s="2">
        <v>1916.53</v>
      </c>
      <c r="U691" s="2">
        <v>4178.17</v>
      </c>
      <c r="V691" s="2">
        <v>13690.16</v>
      </c>
      <c r="W691" s="2">
        <v>4515.34</v>
      </c>
      <c r="X691" s="2">
        <v>3080.12</v>
      </c>
      <c r="Y691" s="2">
        <v>1916.53</v>
      </c>
      <c r="Z691" s="2">
        <v>4178.17</v>
      </c>
      <c r="AA691" s="2">
        <v>13690.16</v>
      </c>
      <c r="AB691" s="2">
        <v>49447488</v>
      </c>
      <c r="AC691" s="2">
        <v>31013728</v>
      </c>
      <c r="AD691" s="2">
        <v>19868667</v>
      </c>
      <c r="AE691" s="2">
        <v>51504302</v>
      </c>
      <c r="AF691" s="2">
        <v>151834185</v>
      </c>
      <c r="AG691" s="2">
        <v>0.44569999999999999</v>
      </c>
      <c r="AH691" s="2">
        <v>0.2</v>
      </c>
      <c r="AI691" s="2">
        <v>4407749</v>
      </c>
      <c r="AJ691" s="2">
        <v>2764564</v>
      </c>
      <c r="AK691" s="2">
        <v>1771093</v>
      </c>
      <c r="AL691" s="2">
        <v>4591093</v>
      </c>
      <c r="AM691" s="2">
        <v>13534499</v>
      </c>
      <c r="AN691" s="2">
        <v>0.44569999999999999</v>
      </c>
      <c r="AO691" s="2">
        <v>0</v>
      </c>
      <c r="AP691" s="2">
        <v>0.65</v>
      </c>
      <c r="AQ691" s="2">
        <v>0</v>
      </c>
      <c r="AR691" s="2">
        <v>0</v>
      </c>
      <c r="AS691" s="2">
        <v>0</v>
      </c>
      <c r="AT691" s="2">
        <v>0</v>
      </c>
      <c r="AU691" s="2">
        <v>0</v>
      </c>
      <c r="AV691" s="2">
        <v>165368684</v>
      </c>
      <c r="AW691" s="2">
        <v>0</v>
      </c>
      <c r="AX691" s="2">
        <v>522535</v>
      </c>
      <c r="AY691" s="2">
        <v>1114640</v>
      </c>
      <c r="AZ691" s="2">
        <v>1206263</v>
      </c>
      <c r="BA691" s="2">
        <v>0</v>
      </c>
      <c r="BB691" s="2">
        <v>0</v>
      </c>
      <c r="BC691" s="2">
        <v>0</v>
      </c>
      <c r="BD691" s="2">
        <v>2813</v>
      </c>
      <c r="BE691" s="2">
        <v>3044</v>
      </c>
      <c r="BF691" s="2">
        <v>303.8</v>
      </c>
      <c r="BG691" s="2">
        <v>924767</v>
      </c>
      <c r="BH691" s="2">
        <v>2653565</v>
      </c>
      <c r="BI691" s="2">
        <v>168022249</v>
      </c>
      <c r="BJ691" s="2">
        <v>0</v>
      </c>
      <c r="BK691" s="2">
        <v>168022249</v>
      </c>
      <c r="BL691" s="2">
        <v>298334593</v>
      </c>
      <c r="BM691" s="2">
        <v>0</v>
      </c>
      <c r="BN691" s="2">
        <v>2738032</v>
      </c>
      <c r="BO691" s="2">
        <v>0</v>
      </c>
      <c r="BP691" s="2">
        <v>5310.33</v>
      </c>
      <c r="BQ691" s="2">
        <v>13690.16</v>
      </c>
      <c r="BR691" s="2">
        <v>72699267</v>
      </c>
      <c r="BS691" s="2">
        <v>0</v>
      </c>
      <c r="BT691" s="2">
        <v>0</v>
      </c>
      <c r="BU691" s="2">
        <v>298334593</v>
      </c>
      <c r="BV691" s="2">
        <v>2738032</v>
      </c>
      <c r="BW691" s="2">
        <v>0</v>
      </c>
      <c r="BX691" s="2">
        <v>9818349</v>
      </c>
      <c r="BY691" s="2">
        <v>9818349</v>
      </c>
      <c r="BZ691" s="2">
        <v>9818349</v>
      </c>
      <c r="CA691" s="2">
        <v>9818349</v>
      </c>
      <c r="CB691" s="2" t="b">
        <v>1</v>
      </c>
      <c r="CC691" s="2">
        <v>130312344</v>
      </c>
      <c r="CD691" s="2">
        <v>11927.17</v>
      </c>
      <c r="CE691" s="2">
        <v>10966.55</v>
      </c>
      <c r="CF691" s="2">
        <v>11291.11</v>
      </c>
      <c r="CG691" s="2">
        <v>13425.83</v>
      </c>
      <c r="CH691" s="4">
        <v>45327.530405092592</v>
      </c>
      <c r="CI691" s="4">
        <v>73415</v>
      </c>
    </row>
    <row r="692" spans="1:87" x14ac:dyDescent="0.35">
      <c r="A692" s="5">
        <v>770</v>
      </c>
      <c r="B692" s="3" t="s">
        <v>1358</v>
      </c>
      <c r="C692" s="3" t="s">
        <v>1413</v>
      </c>
      <c r="D692" s="2" t="s">
        <v>1414</v>
      </c>
      <c r="E692" s="2">
        <v>9166</v>
      </c>
      <c r="F692" s="2">
        <v>9304</v>
      </c>
      <c r="G692" s="2">
        <v>9580</v>
      </c>
      <c r="H692" s="2">
        <v>11102</v>
      </c>
      <c r="I692" s="2">
        <v>1.0822000000000001</v>
      </c>
      <c r="J692" s="2">
        <v>9919</v>
      </c>
      <c r="K692" s="2">
        <v>10069</v>
      </c>
      <c r="L692" s="2">
        <v>10367</v>
      </c>
      <c r="M692" s="2">
        <v>12015</v>
      </c>
      <c r="N692" s="2">
        <v>1.1040000000000001</v>
      </c>
      <c r="O692" s="2">
        <v>1.026</v>
      </c>
      <c r="P692" s="2">
        <v>10951</v>
      </c>
      <c r="Q692" s="2">
        <v>12327</v>
      </c>
      <c r="R692" s="2">
        <v>562.5</v>
      </c>
      <c r="S692" s="2">
        <v>568.85</v>
      </c>
      <c r="T692" s="2">
        <v>474.84</v>
      </c>
      <c r="U692" s="2">
        <v>0</v>
      </c>
      <c r="V692" s="2">
        <v>1606.19</v>
      </c>
      <c r="W692" s="2">
        <v>562.5</v>
      </c>
      <c r="X692" s="2">
        <v>568.85</v>
      </c>
      <c r="Y692" s="2">
        <v>474.84</v>
      </c>
      <c r="Z692" s="2">
        <v>0</v>
      </c>
      <c r="AA692" s="2">
        <v>1606.19</v>
      </c>
      <c r="AB692" s="2">
        <v>6159938</v>
      </c>
      <c r="AC692" s="2">
        <v>5727751</v>
      </c>
      <c r="AD692" s="2">
        <v>4922666</v>
      </c>
      <c r="AE692" s="2">
        <v>0</v>
      </c>
      <c r="AF692" s="2">
        <v>16810355</v>
      </c>
      <c r="AG692" s="2">
        <v>9.5299999999999996E-2</v>
      </c>
      <c r="AH692" s="2">
        <v>0.2</v>
      </c>
      <c r="AI692" s="2">
        <v>117408</v>
      </c>
      <c r="AJ692" s="2">
        <v>109171</v>
      </c>
      <c r="AK692" s="2">
        <v>93826</v>
      </c>
      <c r="AL692" s="2">
        <v>0</v>
      </c>
      <c r="AM692" s="2">
        <v>320405</v>
      </c>
      <c r="AN692" s="2">
        <v>9.5299999999999996E-2</v>
      </c>
      <c r="AO692" s="2">
        <v>0</v>
      </c>
      <c r="AP692" s="2">
        <v>0.65</v>
      </c>
      <c r="AQ692" s="2">
        <v>0</v>
      </c>
      <c r="AR692" s="2">
        <v>0</v>
      </c>
      <c r="AS692" s="2">
        <v>0</v>
      </c>
      <c r="AT692" s="2">
        <v>0</v>
      </c>
      <c r="AU692" s="2">
        <v>0</v>
      </c>
      <c r="AV692" s="2">
        <v>17130760</v>
      </c>
      <c r="AW692" s="2">
        <v>0</v>
      </c>
      <c r="AX692" s="2">
        <v>0</v>
      </c>
      <c r="AY692" s="2">
        <v>81460</v>
      </c>
      <c r="AZ692" s="2">
        <v>88156</v>
      </c>
      <c r="BA692" s="2">
        <v>0</v>
      </c>
      <c r="BB692" s="2">
        <v>0</v>
      </c>
      <c r="BC692" s="2">
        <v>0</v>
      </c>
      <c r="BD692" s="2">
        <v>2813</v>
      </c>
      <c r="BE692" s="2">
        <v>3044</v>
      </c>
      <c r="BF692" s="2">
        <v>52.62</v>
      </c>
      <c r="BG692" s="2">
        <v>160175</v>
      </c>
      <c r="BH692" s="2">
        <v>248331</v>
      </c>
      <c r="BI692" s="2">
        <v>17379091</v>
      </c>
      <c r="BJ692" s="2">
        <v>0</v>
      </c>
      <c r="BK692" s="2">
        <v>17379091</v>
      </c>
      <c r="BL692" s="2">
        <v>36236200</v>
      </c>
      <c r="BM692" s="2">
        <v>0</v>
      </c>
      <c r="BN692" s="2">
        <v>321238</v>
      </c>
      <c r="BO692" s="2">
        <v>0</v>
      </c>
      <c r="BP692" s="2">
        <v>5138.3599999999997</v>
      </c>
      <c r="BQ692" s="2">
        <v>1606.19</v>
      </c>
      <c r="BR692" s="2">
        <v>8253182</v>
      </c>
      <c r="BS692" s="2">
        <v>0</v>
      </c>
      <c r="BT692" s="2">
        <v>0</v>
      </c>
      <c r="BU692" s="2">
        <v>36236200</v>
      </c>
      <c r="BV692" s="2">
        <v>321238</v>
      </c>
      <c r="BW692" s="2">
        <v>0</v>
      </c>
      <c r="BX692" s="2">
        <v>324666</v>
      </c>
      <c r="BY692" s="2">
        <v>324666</v>
      </c>
      <c r="BZ692" s="2">
        <v>324666</v>
      </c>
      <c r="CA692" s="2">
        <v>324666</v>
      </c>
      <c r="CB692" s="2" t="b">
        <v>1</v>
      </c>
      <c r="CC692" s="2">
        <v>18857109</v>
      </c>
      <c r="CD692" s="2">
        <v>11159.73</v>
      </c>
      <c r="CE692" s="2">
        <v>10260.92</v>
      </c>
      <c r="CF692" s="2">
        <v>10564.6</v>
      </c>
      <c r="CG692" s="2">
        <v>12561.95</v>
      </c>
      <c r="CH692" s="4">
        <v>45327.530416666668</v>
      </c>
      <c r="CI692" s="4">
        <v>73415</v>
      </c>
    </row>
    <row r="693" spans="1:87" x14ac:dyDescent="0.35">
      <c r="A693" s="5">
        <v>771</v>
      </c>
      <c r="B693" s="3" t="s">
        <v>1358</v>
      </c>
      <c r="C693" s="3" t="s">
        <v>1415</v>
      </c>
      <c r="D693" s="2" t="s">
        <v>1416</v>
      </c>
      <c r="E693" s="2">
        <v>9166</v>
      </c>
      <c r="F693" s="2">
        <v>9304</v>
      </c>
      <c r="G693" s="2">
        <v>9580</v>
      </c>
      <c r="H693" s="2">
        <v>11102</v>
      </c>
      <c r="I693" s="2">
        <v>1.0822000000000001</v>
      </c>
      <c r="J693" s="2">
        <v>9919</v>
      </c>
      <c r="K693" s="2">
        <v>10069</v>
      </c>
      <c r="L693" s="2">
        <v>10367</v>
      </c>
      <c r="M693" s="2">
        <v>12015</v>
      </c>
      <c r="N693" s="2">
        <v>1.1040000000000001</v>
      </c>
      <c r="O693" s="2">
        <v>1.026</v>
      </c>
      <c r="P693" s="2">
        <v>10951</v>
      </c>
      <c r="Q693" s="2">
        <v>12327</v>
      </c>
      <c r="R693" s="2">
        <v>2672.98</v>
      </c>
      <c r="S693" s="2">
        <v>1781.78</v>
      </c>
      <c r="T693" s="2">
        <v>1090.77</v>
      </c>
      <c r="U693" s="2">
        <v>0</v>
      </c>
      <c r="V693" s="2">
        <v>5545.53</v>
      </c>
      <c r="W693" s="2">
        <v>2672.98</v>
      </c>
      <c r="X693" s="2">
        <v>1781.78</v>
      </c>
      <c r="Y693" s="2">
        <v>1090.77</v>
      </c>
      <c r="Z693" s="2">
        <v>0</v>
      </c>
      <c r="AA693" s="2">
        <v>5545.53</v>
      </c>
      <c r="AB693" s="2">
        <v>29271804</v>
      </c>
      <c r="AC693" s="2">
        <v>17940743</v>
      </c>
      <c r="AD693" s="2">
        <v>11308013</v>
      </c>
      <c r="AE693" s="2">
        <v>0</v>
      </c>
      <c r="AF693" s="2">
        <v>58520560</v>
      </c>
      <c r="AG693" s="2">
        <v>0.44540000000000002</v>
      </c>
      <c r="AH693" s="2">
        <v>0.2</v>
      </c>
      <c r="AI693" s="2">
        <v>2607532</v>
      </c>
      <c r="AJ693" s="2">
        <v>1598161</v>
      </c>
      <c r="AK693" s="2">
        <v>1007318</v>
      </c>
      <c r="AL693" s="2">
        <v>0</v>
      </c>
      <c r="AM693" s="2">
        <v>5213011</v>
      </c>
      <c r="AN693" s="2">
        <v>0.44540000000000002</v>
      </c>
      <c r="AO693" s="2">
        <v>0</v>
      </c>
      <c r="AP693" s="2">
        <v>0.65</v>
      </c>
      <c r="AQ693" s="2">
        <v>0</v>
      </c>
      <c r="AR693" s="2">
        <v>0</v>
      </c>
      <c r="AS693" s="2">
        <v>0</v>
      </c>
      <c r="AT693" s="2">
        <v>0</v>
      </c>
      <c r="AU693" s="2">
        <v>0</v>
      </c>
      <c r="AV693" s="2">
        <v>63733571</v>
      </c>
      <c r="AW693" s="2">
        <v>0</v>
      </c>
      <c r="AX693" s="2">
        <v>206111</v>
      </c>
      <c r="AY693" s="2">
        <v>750457</v>
      </c>
      <c r="AZ693" s="2">
        <v>812145</v>
      </c>
      <c r="BA693" s="2">
        <v>0</v>
      </c>
      <c r="BB693" s="2">
        <v>0</v>
      </c>
      <c r="BC693" s="2">
        <v>0</v>
      </c>
      <c r="BD693" s="2">
        <v>2813</v>
      </c>
      <c r="BE693" s="2">
        <v>3044</v>
      </c>
      <c r="BF693" s="2">
        <v>199.26</v>
      </c>
      <c r="BG693" s="2">
        <v>606547</v>
      </c>
      <c r="BH693" s="2">
        <v>1624803</v>
      </c>
      <c r="BI693" s="2">
        <v>65358374</v>
      </c>
      <c r="BJ693" s="2">
        <v>0</v>
      </c>
      <c r="BK693" s="2">
        <v>65358374</v>
      </c>
      <c r="BL693" s="2">
        <v>105342090</v>
      </c>
      <c r="BM693" s="2">
        <v>0</v>
      </c>
      <c r="BN693" s="2">
        <v>1109106</v>
      </c>
      <c r="BO693" s="2">
        <v>0</v>
      </c>
      <c r="BP693" s="2">
        <v>5106.0600000000004</v>
      </c>
      <c r="BQ693" s="2">
        <v>5545.53</v>
      </c>
      <c r="BR693" s="2">
        <v>28315809</v>
      </c>
      <c r="BS693" s="2">
        <v>0</v>
      </c>
      <c r="BT693" s="2">
        <v>0</v>
      </c>
      <c r="BU693" s="2">
        <v>105342090</v>
      </c>
      <c r="BV693" s="2">
        <v>1109106</v>
      </c>
      <c r="BW693" s="2">
        <v>0</v>
      </c>
      <c r="BX693" s="2">
        <v>2907954</v>
      </c>
      <c r="BY693" s="2">
        <v>2907954</v>
      </c>
      <c r="BZ693" s="2">
        <v>2907954</v>
      </c>
      <c r="CA693" s="2">
        <v>2907954</v>
      </c>
      <c r="CB693" s="2" t="b">
        <v>1</v>
      </c>
      <c r="CC693" s="2">
        <v>39983716</v>
      </c>
      <c r="CD693" s="2">
        <v>11926.52</v>
      </c>
      <c r="CE693" s="2">
        <v>10965.95</v>
      </c>
      <c r="CF693" s="2">
        <v>11290.49</v>
      </c>
      <c r="CG693" s="2">
        <v>13425.09</v>
      </c>
      <c r="CH693" s="4">
        <v>45327.530462962961</v>
      </c>
      <c r="CI693" s="4">
        <v>73415</v>
      </c>
    </row>
    <row r="694" spans="1:87" x14ac:dyDescent="0.35">
      <c r="A694" s="5">
        <v>772</v>
      </c>
      <c r="B694" s="3" t="s">
        <v>1358</v>
      </c>
      <c r="C694" s="3" t="s">
        <v>1417</v>
      </c>
      <c r="D694" s="2" t="s">
        <v>1418</v>
      </c>
      <c r="E694" s="2">
        <v>9166</v>
      </c>
      <c r="F694" s="2">
        <v>9304</v>
      </c>
      <c r="G694" s="2">
        <v>9580</v>
      </c>
      <c r="H694" s="2">
        <v>11102</v>
      </c>
      <c r="I694" s="2">
        <v>1.0822000000000001</v>
      </c>
      <c r="J694" s="2">
        <v>9919</v>
      </c>
      <c r="K694" s="2">
        <v>10069</v>
      </c>
      <c r="L694" s="2">
        <v>10367</v>
      </c>
      <c r="M694" s="2">
        <v>12015</v>
      </c>
      <c r="N694" s="2">
        <v>1.1040000000000001</v>
      </c>
      <c r="O694" s="2">
        <v>1.026</v>
      </c>
      <c r="P694" s="2">
        <v>10951</v>
      </c>
      <c r="Q694" s="2">
        <v>12327</v>
      </c>
      <c r="R694" s="2">
        <v>2258.8000000000002</v>
      </c>
      <c r="S694" s="2">
        <v>1870.38</v>
      </c>
      <c r="T694" s="2">
        <v>1259.78</v>
      </c>
      <c r="U694" s="2">
        <v>0</v>
      </c>
      <c r="V694" s="2">
        <v>5388.96</v>
      </c>
      <c r="W694" s="2">
        <v>2258.8000000000002</v>
      </c>
      <c r="X694" s="2">
        <v>1870.38</v>
      </c>
      <c r="Y694" s="2">
        <v>1259.78</v>
      </c>
      <c r="Z694" s="2">
        <v>0</v>
      </c>
      <c r="AA694" s="2">
        <v>5388.96</v>
      </c>
      <c r="AB694" s="2">
        <v>24736119</v>
      </c>
      <c r="AC694" s="2">
        <v>18832856</v>
      </c>
      <c r="AD694" s="2">
        <v>13060139</v>
      </c>
      <c r="AE694" s="2">
        <v>0</v>
      </c>
      <c r="AF694" s="2">
        <v>56629114</v>
      </c>
      <c r="AG694" s="2">
        <v>0.21579999999999999</v>
      </c>
      <c r="AH694" s="2">
        <v>0.2</v>
      </c>
      <c r="AI694" s="2">
        <v>1067611</v>
      </c>
      <c r="AJ694" s="2">
        <v>812826</v>
      </c>
      <c r="AK694" s="2">
        <v>563676</v>
      </c>
      <c r="AL694" s="2">
        <v>0</v>
      </c>
      <c r="AM694" s="2">
        <v>2444113</v>
      </c>
      <c r="AN694" s="2">
        <v>0.21579999999999999</v>
      </c>
      <c r="AO694" s="2">
        <v>0</v>
      </c>
      <c r="AP694" s="2">
        <v>0.65</v>
      </c>
      <c r="AQ694" s="2">
        <v>0</v>
      </c>
      <c r="AR694" s="2">
        <v>0</v>
      </c>
      <c r="AS694" s="2">
        <v>0</v>
      </c>
      <c r="AT694" s="2">
        <v>0</v>
      </c>
      <c r="AU694" s="2">
        <v>0</v>
      </c>
      <c r="AV694" s="2">
        <v>59073227</v>
      </c>
      <c r="AW694" s="2">
        <v>0</v>
      </c>
      <c r="AX694" s="2">
        <v>0</v>
      </c>
      <c r="AY694" s="2">
        <v>198272</v>
      </c>
      <c r="AZ694" s="2">
        <v>214570</v>
      </c>
      <c r="BA694" s="2">
        <v>0</v>
      </c>
      <c r="BB694" s="2">
        <v>0</v>
      </c>
      <c r="BC694" s="2">
        <v>0</v>
      </c>
      <c r="BD694" s="2">
        <v>2813</v>
      </c>
      <c r="BE694" s="2">
        <v>3044</v>
      </c>
      <c r="BF694" s="2">
        <v>179.13</v>
      </c>
      <c r="BG694" s="2">
        <v>545272</v>
      </c>
      <c r="BH694" s="2">
        <v>759842</v>
      </c>
      <c r="BI694" s="2">
        <v>59833069</v>
      </c>
      <c r="BJ694" s="2">
        <v>0</v>
      </c>
      <c r="BK694" s="2">
        <v>59833069</v>
      </c>
      <c r="BL694" s="2">
        <v>35537000</v>
      </c>
      <c r="BM694" s="2">
        <v>24296069</v>
      </c>
      <c r="BN694" s="2">
        <v>1077792</v>
      </c>
      <c r="BO694" s="2">
        <v>23218277</v>
      </c>
      <c r="BP694" s="2">
        <v>5035.63</v>
      </c>
      <c r="BQ694" s="2">
        <v>5388.96</v>
      </c>
      <c r="BR694" s="2">
        <v>27136809</v>
      </c>
      <c r="BS694" s="2">
        <v>0</v>
      </c>
      <c r="BT694" s="2">
        <v>0</v>
      </c>
      <c r="BU694" s="2">
        <v>35537000</v>
      </c>
      <c r="BV694" s="2">
        <v>1077792</v>
      </c>
      <c r="BW694" s="2">
        <v>0</v>
      </c>
      <c r="BX694" s="2">
        <v>3584399</v>
      </c>
      <c r="BY694" s="2">
        <v>3584399</v>
      </c>
      <c r="BZ694" s="2">
        <v>0</v>
      </c>
      <c r="CA694" s="2">
        <v>23218277</v>
      </c>
      <c r="CB694" s="2" t="b">
        <v>0</v>
      </c>
      <c r="CC694" s="2">
        <v>0</v>
      </c>
      <c r="CD694" s="2">
        <v>11423.65</v>
      </c>
      <c r="CE694" s="2">
        <v>10503.58</v>
      </c>
      <c r="CF694" s="2">
        <v>10814.44</v>
      </c>
      <c r="CG694" s="2">
        <v>12859.03</v>
      </c>
      <c r="CH694" s="4">
        <v>45327.530497685184</v>
      </c>
      <c r="CI694" s="4">
        <v>73415</v>
      </c>
    </row>
    <row r="695" spans="1:87" x14ac:dyDescent="0.35">
      <c r="A695" s="5">
        <v>773</v>
      </c>
      <c r="B695" s="3" t="s">
        <v>1358</v>
      </c>
      <c r="C695" s="3" t="s">
        <v>1419</v>
      </c>
      <c r="D695" s="2" t="s">
        <v>1420</v>
      </c>
      <c r="E695" s="2">
        <v>9166</v>
      </c>
      <c r="F695" s="2">
        <v>9304</v>
      </c>
      <c r="G695" s="2">
        <v>9580</v>
      </c>
      <c r="H695" s="2">
        <v>11102</v>
      </c>
      <c r="I695" s="2">
        <v>1.0822000000000001</v>
      </c>
      <c r="J695" s="2">
        <v>9919</v>
      </c>
      <c r="K695" s="2">
        <v>10069</v>
      </c>
      <c r="L695" s="2">
        <v>10367</v>
      </c>
      <c r="M695" s="2">
        <v>12015</v>
      </c>
      <c r="N695" s="2">
        <v>1.1040000000000001</v>
      </c>
      <c r="O695" s="2">
        <v>1.026</v>
      </c>
      <c r="P695" s="2">
        <v>10951</v>
      </c>
      <c r="Q695" s="2">
        <v>12327</v>
      </c>
      <c r="R695" s="2">
        <v>3097.25</v>
      </c>
      <c r="S695" s="2">
        <v>2144.9499999999998</v>
      </c>
      <c r="T695" s="2">
        <v>1433.8</v>
      </c>
      <c r="U695" s="2">
        <v>3092.93</v>
      </c>
      <c r="V695" s="2">
        <v>9768.93</v>
      </c>
      <c r="W695" s="2">
        <v>3097.25</v>
      </c>
      <c r="X695" s="2">
        <v>2144.9499999999998</v>
      </c>
      <c r="Y695" s="2">
        <v>1433.8</v>
      </c>
      <c r="Z695" s="2">
        <v>3092.93</v>
      </c>
      <c r="AA695" s="2">
        <v>9768.93</v>
      </c>
      <c r="AB695" s="2">
        <v>33917985</v>
      </c>
      <c r="AC695" s="2">
        <v>21597502</v>
      </c>
      <c r="AD695" s="2">
        <v>14864205</v>
      </c>
      <c r="AE695" s="2">
        <v>38126548</v>
      </c>
      <c r="AF695" s="2">
        <v>108506240</v>
      </c>
      <c r="AG695" s="2">
        <v>0.44550000000000001</v>
      </c>
      <c r="AH695" s="2">
        <v>0.2</v>
      </c>
      <c r="AI695" s="2">
        <v>3022092</v>
      </c>
      <c r="AJ695" s="2">
        <v>1924337</v>
      </c>
      <c r="AK695" s="2">
        <v>1324401</v>
      </c>
      <c r="AL695" s="2">
        <v>3397075</v>
      </c>
      <c r="AM695" s="2">
        <v>9667905</v>
      </c>
      <c r="AN695" s="2">
        <v>0.44550000000000001</v>
      </c>
      <c r="AO695" s="2">
        <v>0</v>
      </c>
      <c r="AP695" s="2">
        <v>0.65</v>
      </c>
      <c r="AQ695" s="2">
        <v>0</v>
      </c>
      <c r="AR695" s="2">
        <v>0</v>
      </c>
      <c r="AS695" s="2">
        <v>0</v>
      </c>
      <c r="AT695" s="2">
        <v>0</v>
      </c>
      <c r="AU695" s="2">
        <v>0</v>
      </c>
      <c r="AV695" s="2">
        <v>118174145</v>
      </c>
      <c r="AW695" s="2">
        <v>0</v>
      </c>
      <c r="AX695" s="2">
        <v>439631</v>
      </c>
      <c r="AY695" s="2">
        <v>410427</v>
      </c>
      <c r="AZ695" s="2">
        <v>444164</v>
      </c>
      <c r="BA695" s="2">
        <v>0</v>
      </c>
      <c r="BB695" s="2">
        <v>0</v>
      </c>
      <c r="BC695" s="2">
        <v>0</v>
      </c>
      <c r="BD695" s="2">
        <v>2813</v>
      </c>
      <c r="BE695" s="2">
        <v>3044</v>
      </c>
      <c r="BF695" s="2">
        <v>240.37</v>
      </c>
      <c r="BG695" s="2">
        <v>731686</v>
      </c>
      <c r="BH695" s="2">
        <v>1615481</v>
      </c>
      <c r="BI695" s="2">
        <v>119789626</v>
      </c>
      <c r="BJ695" s="2">
        <v>0</v>
      </c>
      <c r="BK695" s="2">
        <v>119789626</v>
      </c>
      <c r="BL695" s="2">
        <v>70716128</v>
      </c>
      <c r="BM695" s="2">
        <v>49073498</v>
      </c>
      <c r="BN695" s="2">
        <v>1953786</v>
      </c>
      <c r="BO695" s="2">
        <v>47119712</v>
      </c>
      <c r="BP695" s="2">
        <v>5294.2</v>
      </c>
      <c r="BQ695" s="2">
        <v>9768.93</v>
      </c>
      <c r="BR695" s="2">
        <v>51718669</v>
      </c>
      <c r="BS695" s="2">
        <v>0</v>
      </c>
      <c r="BT695" s="2">
        <v>0</v>
      </c>
      <c r="BU695" s="2">
        <v>70716128</v>
      </c>
      <c r="BV695" s="2">
        <v>1953786</v>
      </c>
      <c r="BW695" s="2">
        <v>0</v>
      </c>
      <c r="BX695" s="2">
        <v>12754827</v>
      </c>
      <c r="BY695" s="2">
        <v>12754827</v>
      </c>
      <c r="BZ695" s="2">
        <v>0</v>
      </c>
      <c r="CA695" s="2">
        <v>47119712</v>
      </c>
      <c r="CB695" s="2" t="b">
        <v>0</v>
      </c>
      <c r="CC695" s="2">
        <v>0</v>
      </c>
      <c r="CD695" s="2">
        <v>11926.73</v>
      </c>
      <c r="CE695" s="2">
        <v>10966.15</v>
      </c>
      <c r="CF695" s="2">
        <v>11290.7</v>
      </c>
      <c r="CG695" s="2">
        <v>13425.34</v>
      </c>
      <c r="CH695" s="4">
        <v>45327.530231481483</v>
      </c>
      <c r="CI695" s="4">
        <v>73415</v>
      </c>
    </row>
    <row r="696" spans="1:87" x14ac:dyDescent="0.35">
      <c r="A696" s="5">
        <v>774</v>
      </c>
      <c r="B696" s="3" t="s">
        <v>1421</v>
      </c>
      <c r="C696" s="3" t="s">
        <v>1422</v>
      </c>
      <c r="D696" s="2" t="s">
        <v>1423</v>
      </c>
      <c r="E696" s="2">
        <v>9166</v>
      </c>
      <c r="F696" s="2">
        <v>9304</v>
      </c>
      <c r="G696" s="2">
        <v>9580</v>
      </c>
      <c r="H696" s="2">
        <v>11102</v>
      </c>
      <c r="I696" s="2">
        <v>1.0822000000000001</v>
      </c>
      <c r="J696" s="2">
        <v>9919</v>
      </c>
      <c r="K696" s="2">
        <v>10069</v>
      </c>
      <c r="L696" s="2">
        <v>10367</v>
      </c>
      <c r="M696" s="2">
        <v>12015</v>
      </c>
      <c r="N696" s="2">
        <v>1.1040000000000001</v>
      </c>
      <c r="O696" s="2">
        <v>1.026</v>
      </c>
      <c r="P696" s="2">
        <v>10951</v>
      </c>
      <c r="Q696" s="2">
        <v>12327</v>
      </c>
      <c r="R696" s="2">
        <v>64.88</v>
      </c>
      <c r="S696" s="2">
        <v>51.17</v>
      </c>
      <c r="T696" s="2">
        <v>0</v>
      </c>
      <c r="U696" s="2">
        <v>0</v>
      </c>
      <c r="V696" s="2">
        <v>116.05</v>
      </c>
      <c r="W696" s="2">
        <v>64.88</v>
      </c>
      <c r="X696" s="2">
        <v>51.17</v>
      </c>
      <c r="Y696" s="2">
        <v>0</v>
      </c>
      <c r="Z696" s="2">
        <v>0</v>
      </c>
      <c r="AA696" s="2">
        <v>116.05</v>
      </c>
      <c r="AB696" s="2">
        <v>710501</v>
      </c>
      <c r="AC696" s="2">
        <v>515231</v>
      </c>
      <c r="AD696" s="2">
        <v>0</v>
      </c>
      <c r="AE696" s="2">
        <v>0</v>
      </c>
      <c r="AF696" s="2">
        <v>1225732</v>
      </c>
      <c r="AG696" s="2">
        <v>0.1988</v>
      </c>
      <c r="AH696" s="2">
        <v>0.2</v>
      </c>
      <c r="AI696" s="2">
        <v>28250</v>
      </c>
      <c r="AJ696" s="2">
        <v>20486</v>
      </c>
      <c r="AK696" s="2">
        <v>0</v>
      </c>
      <c r="AL696" s="2">
        <v>0</v>
      </c>
      <c r="AM696" s="2">
        <v>48736</v>
      </c>
      <c r="AN696" s="2">
        <v>0.1988</v>
      </c>
      <c r="AO696" s="2">
        <v>0</v>
      </c>
      <c r="AP696" s="2">
        <v>0.65</v>
      </c>
      <c r="AQ696" s="2">
        <v>0</v>
      </c>
      <c r="AR696" s="2">
        <v>0</v>
      </c>
      <c r="AS696" s="2">
        <v>0</v>
      </c>
      <c r="AT696" s="2">
        <v>0</v>
      </c>
      <c r="AU696" s="2">
        <v>0</v>
      </c>
      <c r="AV696" s="2">
        <v>1274468</v>
      </c>
      <c r="AW696" s="2">
        <v>0</v>
      </c>
      <c r="AX696" s="2">
        <v>0</v>
      </c>
      <c r="AY696" s="2">
        <v>36973</v>
      </c>
      <c r="AZ696" s="2">
        <v>40012</v>
      </c>
      <c r="BA696" s="2">
        <v>0</v>
      </c>
      <c r="BB696" s="2">
        <v>0</v>
      </c>
      <c r="BC696" s="2">
        <v>10271</v>
      </c>
      <c r="BD696" s="2">
        <v>2813</v>
      </c>
      <c r="BE696" s="2">
        <v>3044</v>
      </c>
      <c r="BF696" s="2">
        <v>0</v>
      </c>
      <c r="BG696" s="2">
        <v>0</v>
      </c>
      <c r="BH696" s="2">
        <v>50283</v>
      </c>
      <c r="BI696" s="2">
        <v>1324751</v>
      </c>
      <c r="BJ696" s="2">
        <v>0</v>
      </c>
      <c r="BK696" s="2">
        <v>1324751</v>
      </c>
      <c r="BL696" s="2">
        <v>2006853</v>
      </c>
      <c r="BM696" s="2">
        <v>0</v>
      </c>
      <c r="BN696" s="2">
        <v>23210</v>
      </c>
      <c r="BO696" s="2">
        <v>0</v>
      </c>
      <c r="BP696" s="2">
        <v>5046.67</v>
      </c>
      <c r="BQ696" s="2">
        <v>116.05</v>
      </c>
      <c r="BR696" s="2">
        <v>585666</v>
      </c>
      <c r="BS696" s="2">
        <v>0</v>
      </c>
      <c r="BT696" s="2">
        <v>0</v>
      </c>
      <c r="BU696" s="2">
        <v>2006853</v>
      </c>
      <c r="BV696" s="2">
        <v>23210</v>
      </c>
      <c r="BW696" s="2">
        <v>0</v>
      </c>
      <c r="BX696" s="2">
        <v>117428</v>
      </c>
      <c r="BY696" s="2">
        <v>117428</v>
      </c>
      <c r="BZ696" s="2">
        <v>117428</v>
      </c>
      <c r="CA696" s="2">
        <v>117428</v>
      </c>
      <c r="CB696" s="2" t="b">
        <v>1</v>
      </c>
      <c r="CC696" s="2">
        <v>682102</v>
      </c>
      <c r="CD696" s="2">
        <v>11386.41</v>
      </c>
      <c r="CE696" s="2">
        <v>10469.34</v>
      </c>
      <c r="CF696" s="2">
        <v>10779.19</v>
      </c>
      <c r="CG696" s="2">
        <v>12817.12</v>
      </c>
      <c r="CH696" s="4">
        <v>45327.529907407406</v>
      </c>
      <c r="CI696" s="4">
        <v>73415</v>
      </c>
    </row>
    <row r="697" spans="1:87" x14ac:dyDescent="0.35">
      <c r="A697" s="5">
        <v>775</v>
      </c>
      <c r="B697" s="3" t="s">
        <v>1421</v>
      </c>
      <c r="C697" s="3" t="s">
        <v>1424</v>
      </c>
      <c r="D697" s="2" t="s">
        <v>1425</v>
      </c>
      <c r="E697" s="2">
        <v>9166</v>
      </c>
      <c r="F697" s="2">
        <v>9304</v>
      </c>
      <c r="G697" s="2">
        <v>9580</v>
      </c>
      <c r="H697" s="2">
        <v>11102</v>
      </c>
      <c r="I697" s="2">
        <v>1.0822000000000001</v>
      </c>
      <c r="J697" s="2">
        <v>9919</v>
      </c>
      <c r="K697" s="2">
        <v>10069</v>
      </c>
      <c r="L697" s="2">
        <v>10367</v>
      </c>
      <c r="M697" s="2">
        <v>12015</v>
      </c>
      <c r="N697" s="2">
        <v>1.1040000000000001</v>
      </c>
      <c r="O697" s="2">
        <v>1.026</v>
      </c>
      <c r="P697" s="2">
        <v>10951</v>
      </c>
      <c r="Q697" s="2">
        <v>12327</v>
      </c>
      <c r="R697" s="2">
        <v>67.72</v>
      </c>
      <c r="S697" s="2">
        <v>47.81</v>
      </c>
      <c r="T697" s="2">
        <v>0</v>
      </c>
      <c r="U697" s="2">
        <v>0</v>
      </c>
      <c r="V697" s="2">
        <v>115.53</v>
      </c>
      <c r="W697" s="2">
        <v>67.72</v>
      </c>
      <c r="X697" s="2">
        <v>47.81</v>
      </c>
      <c r="Y697" s="2">
        <v>0</v>
      </c>
      <c r="Z697" s="2">
        <v>0</v>
      </c>
      <c r="AA697" s="2">
        <v>115.53</v>
      </c>
      <c r="AB697" s="2">
        <v>741602</v>
      </c>
      <c r="AC697" s="2">
        <v>481399</v>
      </c>
      <c r="AD697" s="2">
        <v>0</v>
      </c>
      <c r="AE697" s="2">
        <v>0</v>
      </c>
      <c r="AF697" s="2">
        <v>1223001</v>
      </c>
      <c r="AG697" s="2">
        <v>0.1197</v>
      </c>
      <c r="AH697" s="2">
        <v>0.2</v>
      </c>
      <c r="AI697" s="2">
        <v>17754</v>
      </c>
      <c r="AJ697" s="2">
        <v>11525</v>
      </c>
      <c r="AK697" s="2">
        <v>0</v>
      </c>
      <c r="AL697" s="2">
        <v>0</v>
      </c>
      <c r="AM697" s="2">
        <v>29279</v>
      </c>
      <c r="AN697" s="2">
        <v>0.1197</v>
      </c>
      <c r="AO697" s="2">
        <v>0</v>
      </c>
      <c r="AP697" s="2">
        <v>0.65</v>
      </c>
      <c r="AQ697" s="2">
        <v>0</v>
      </c>
      <c r="AR697" s="2">
        <v>0</v>
      </c>
      <c r="AS697" s="2">
        <v>0</v>
      </c>
      <c r="AT697" s="2">
        <v>0</v>
      </c>
      <c r="AU697" s="2">
        <v>0</v>
      </c>
      <c r="AV697" s="2">
        <v>1252280</v>
      </c>
      <c r="AW697" s="2">
        <v>0</v>
      </c>
      <c r="AX697" s="2">
        <v>7034</v>
      </c>
      <c r="AY697" s="2">
        <v>0</v>
      </c>
      <c r="AZ697" s="2">
        <v>0</v>
      </c>
      <c r="BA697" s="2">
        <v>0</v>
      </c>
      <c r="BB697" s="2">
        <v>0</v>
      </c>
      <c r="BC697" s="2">
        <v>9816</v>
      </c>
      <c r="BD697" s="2">
        <v>2813</v>
      </c>
      <c r="BE697" s="2">
        <v>3044</v>
      </c>
      <c r="BF697" s="2">
        <v>5.0599999999999996</v>
      </c>
      <c r="BG697" s="2">
        <v>15403</v>
      </c>
      <c r="BH697" s="2">
        <v>32253</v>
      </c>
      <c r="BI697" s="2">
        <v>1284533</v>
      </c>
      <c r="BJ697" s="2">
        <v>0</v>
      </c>
      <c r="BK697" s="2">
        <v>1284533</v>
      </c>
      <c r="BL697" s="2">
        <v>1229341</v>
      </c>
      <c r="BM697" s="2">
        <v>55192</v>
      </c>
      <c r="BN697" s="2">
        <v>23106</v>
      </c>
      <c r="BO697" s="2">
        <v>32086</v>
      </c>
      <c r="BP697" s="2">
        <v>5074.8999999999996</v>
      </c>
      <c r="BQ697" s="2">
        <v>115.53</v>
      </c>
      <c r="BR697" s="2">
        <v>586303</v>
      </c>
      <c r="BS697" s="2">
        <v>0</v>
      </c>
      <c r="BT697" s="2">
        <v>0</v>
      </c>
      <c r="BU697" s="2">
        <v>1229341</v>
      </c>
      <c r="BV697" s="2">
        <v>23106</v>
      </c>
      <c r="BW697" s="2">
        <v>0</v>
      </c>
      <c r="BX697" s="2">
        <v>73875</v>
      </c>
      <c r="BY697" s="2">
        <v>73875</v>
      </c>
      <c r="BZ697" s="2">
        <v>41789</v>
      </c>
      <c r="CA697" s="2">
        <v>73875</v>
      </c>
      <c r="CB697" s="2" t="b">
        <v>1</v>
      </c>
      <c r="CC697" s="2">
        <v>0</v>
      </c>
      <c r="CD697" s="2">
        <v>11213.17</v>
      </c>
      <c r="CE697" s="2">
        <v>10310.049999999999</v>
      </c>
      <c r="CF697" s="2">
        <v>10615.19</v>
      </c>
      <c r="CG697" s="2">
        <v>12622.11</v>
      </c>
      <c r="CH697" s="4">
        <v>45327.530092592591</v>
      </c>
      <c r="CI697" s="4">
        <v>73415</v>
      </c>
    </row>
    <row r="698" spans="1:87" x14ac:dyDescent="0.35">
      <c r="A698" s="5">
        <v>776</v>
      </c>
      <c r="B698" s="3" t="s">
        <v>1421</v>
      </c>
      <c r="C698" s="3" t="s">
        <v>1426</v>
      </c>
      <c r="D698" s="2" t="s">
        <v>1427</v>
      </c>
      <c r="E698" s="2">
        <v>9166</v>
      </c>
      <c r="F698" s="2">
        <v>9304</v>
      </c>
      <c r="G698" s="2">
        <v>9580</v>
      </c>
      <c r="H698" s="2">
        <v>11102</v>
      </c>
      <c r="I698" s="2">
        <v>1.0822000000000001</v>
      </c>
      <c r="J698" s="2">
        <v>9919</v>
      </c>
      <c r="K698" s="2">
        <v>10069</v>
      </c>
      <c r="L698" s="2">
        <v>10367</v>
      </c>
      <c r="M698" s="2">
        <v>12015</v>
      </c>
      <c r="N698" s="2">
        <v>1.1040000000000001</v>
      </c>
      <c r="O698" s="2">
        <v>1.026</v>
      </c>
      <c r="P698" s="2">
        <v>10951</v>
      </c>
      <c r="Q698" s="2">
        <v>12327</v>
      </c>
      <c r="R698" s="2">
        <v>673.59</v>
      </c>
      <c r="S698" s="2">
        <v>494.06</v>
      </c>
      <c r="T698" s="2">
        <v>330.83</v>
      </c>
      <c r="U698" s="2">
        <v>0.97</v>
      </c>
      <c r="V698" s="2">
        <v>1499.45</v>
      </c>
      <c r="W698" s="2">
        <v>673.59</v>
      </c>
      <c r="X698" s="2">
        <v>494.06</v>
      </c>
      <c r="Y698" s="2">
        <v>330.83</v>
      </c>
      <c r="Z698" s="2">
        <v>0.97</v>
      </c>
      <c r="AA698" s="2">
        <v>1499.45</v>
      </c>
      <c r="AB698" s="2">
        <v>7376484</v>
      </c>
      <c r="AC698" s="2">
        <v>4974690</v>
      </c>
      <c r="AD698" s="2">
        <v>3429715</v>
      </c>
      <c r="AE698" s="2">
        <v>11957</v>
      </c>
      <c r="AF698" s="2">
        <v>15792846</v>
      </c>
      <c r="AG698" s="2">
        <v>0.64729999999999999</v>
      </c>
      <c r="AH698" s="2">
        <v>0.2</v>
      </c>
      <c r="AI698" s="2">
        <v>954960</v>
      </c>
      <c r="AJ698" s="2">
        <v>644023</v>
      </c>
      <c r="AK698" s="2">
        <v>444011</v>
      </c>
      <c r="AL698" s="2">
        <v>1548</v>
      </c>
      <c r="AM698" s="2">
        <v>2044542</v>
      </c>
      <c r="AN698" s="2">
        <v>0.64729999999999999</v>
      </c>
      <c r="AO698" s="2">
        <v>9.7299999999999998E-2</v>
      </c>
      <c r="AP698" s="2">
        <v>0.65</v>
      </c>
      <c r="AQ698" s="2">
        <v>466526</v>
      </c>
      <c r="AR698" s="2">
        <v>314624</v>
      </c>
      <c r="AS698" s="2">
        <v>216912</v>
      </c>
      <c r="AT698" s="2">
        <v>756</v>
      </c>
      <c r="AU698" s="2">
        <v>998818</v>
      </c>
      <c r="AV698" s="2">
        <v>18836206</v>
      </c>
      <c r="AW698" s="2">
        <v>0</v>
      </c>
      <c r="AX698" s="2">
        <v>106225</v>
      </c>
      <c r="AY698" s="2">
        <v>135499</v>
      </c>
      <c r="AZ698" s="2">
        <v>146637</v>
      </c>
      <c r="BA698" s="2">
        <v>0</v>
      </c>
      <c r="BB698" s="2">
        <v>0</v>
      </c>
      <c r="BC698" s="2">
        <v>0</v>
      </c>
      <c r="BD698" s="2">
        <v>2813</v>
      </c>
      <c r="BE698" s="2">
        <v>3044</v>
      </c>
      <c r="BF698" s="2">
        <v>50.88</v>
      </c>
      <c r="BG698" s="2">
        <v>154879</v>
      </c>
      <c r="BH698" s="2">
        <v>407741</v>
      </c>
      <c r="BI698" s="2">
        <v>19243947</v>
      </c>
      <c r="BJ698" s="2">
        <v>0</v>
      </c>
      <c r="BK698" s="2">
        <v>19243947</v>
      </c>
      <c r="BL698" s="2">
        <v>6274850</v>
      </c>
      <c r="BM698" s="2">
        <v>12969097</v>
      </c>
      <c r="BN698" s="2">
        <v>4237254</v>
      </c>
      <c r="BO698" s="2">
        <v>8731843</v>
      </c>
      <c r="BP698" s="2">
        <v>5242.05</v>
      </c>
      <c r="BQ698" s="2">
        <v>1499.45</v>
      </c>
      <c r="BR698" s="2">
        <v>7860192</v>
      </c>
      <c r="BS698" s="2">
        <v>0</v>
      </c>
      <c r="BT698" s="2">
        <v>0</v>
      </c>
      <c r="BU698" s="2">
        <v>6274850</v>
      </c>
      <c r="BV698" s="2">
        <v>4237254</v>
      </c>
      <c r="BW698" s="2">
        <v>0</v>
      </c>
      <c r="BX698" s="2">
        <v>1942088</v>
      </c>
      <c r="BY698" s="2">
        <v>1942088</v>
      </c>
      <c r="BZ698" s="2">
        <v>0</v>
      </c>
      <c r="CA698" s="2">
        <v>8731843</v>
      </c>
      <c r="CB698" s="2" t="b">
        <v>0</v>
      </c>
      <c r="CC698" s="2">
        <v>0</v>
      </c>
      <c r="CD698" s="2">
        <v>13061.31</v>
      </c>
      <c r="CE698" s="2">
        <v>12009.35</v>
      </c>
      <c r="CF698" s="2">
        <v>12364.77</v>
      </c>
      <c r="CG698" s="2">
        <v>14702.47</v>
      </c>
      <c r="CH698" s="4">
        <v>45327.530185185184</v>
      </c>
      <c r="CI698" s="4">
        <v>73415</v>
      </c>
    </row>
    <row r="699" spans="1:87" x14ac:dyDescent="0.35">
      <c r="A699" s="5">
        <v>777</v>
      </c>
      <c r="B699" s="3" t="s">
        <v>1421</v>
      </c>
      <c r="C699" s="3" t="s">
        <v>1428</v>
      </c>
      <c r="D699" s="2" t="s">
        <v>1429</v>
      </c>
      <c r="E699" s="2">
        <v>9166</v>
      </c>
      <c r="F699" s="2">
        <v>9304</v>
      </c>
      <c r="G699" s="2">
        <v>9580</v>
      </c>
      <c r="H699" s="2">
        <v>11102</v>
      </c>
      <c r="I699" s="2">
        <v>1.0822000000000001</v>
      </c>
      <c r="J699" s="2">
        <v>9919</v>
      </c>
      <c r="K699" s="2">
        <v>10069</v>
      </c>
      <c r="L699" s="2">
        <v>10367</v>
      </c>
      <c r="M699" s="2">
        <v>12015</v>
      </c>
      <c r="N699" s="2">
        <v>1.1040000000000001</v>
      </c>
      <c r="O699" s="2">
        <v>1.026</v>
      </c>
      <c r="P699" s="2">
        <v>10951</v>
      </c>
      <c r="Q699" s="2">
        <v>12327</v>
      </c>
      <c r="R699" s="2">
        <v>98.2</v>
      </c>
      <c r="S699" s="2">
        <v>55.8</v>
      </c>
      <c r="T699" s="2">
        <v>0</v>
      </c>
      <c r="U699" s="2">
        <v>0</v>
      </c>
      <c r="V699" s="2">
        <v>154</v>
      </c>
      <c r="W699" s="2">
        <v>98.2</v>
      </c>
      <c r="X699" s="2">
        <v>55.8</v>
      </c>
      <c r="Y699" s="2">
        <v>0</v>
      </c>
      <c r="Z699" s="2">
        <v>0</v>
      </c>
      <c r="AA699" s="2">
        <v>154</v>
      </c>
      <c r="AB699" s="2">
        <v>1075388</v>
      </c>
      <c r="AC699" s="2">
        <v>561850</v>
      </c>
      <c r="AD699" s="2">
        <v>0</v>
      </c>
      <c r="AE699" s="2">
        <v>0</v>
      </c>
      <c r="AF699" s="2">
        <v>1637238</v>
      </c>
      <c r="AG699" s="2">
        <v>0.20039999999999999</v>
      </c>
      <c r="AH699" s="2">
        <v>0.2</v>
      </c>
      <c r="AI699" s="2">
        <v>43102</v>
      </c>
      <c r="AJ699" s="2">
        <v>22519</v>
      </c>
      <c r="AK699" s="2">
        <v>0</v>
      </c>
      <c r="AL699" s="2">
        <v>0</v>
      </c>
      <c r="AM699" s="2">
        <v>65621</v>
      </c>
      <c r="AN699" s="2">
        <v>0.20039999999999999</v>
      </c>
      <c r="AO699" s="2">
        <v>0</v>
      </c>
      <c r="AP699" s="2">
        <v>0.65</v>
      </c>
      <c r="AQ699" s="2">
        <v>0</v>
      </c>
      <c r="AR699" s="2">
        <v>0</v>
      </c>
      <c r="AS699" s="2">
        <v>0</v>
      </c>
      <c r="AT699" s="2">
        <v>0</v>
      </c>
      <c r="AU699" s="2">
        <v>0</v>
      </c>
      <c r="AV699" s="2">
        <v>1702859</v>
      </c>
      <c r="AW699" s="2">
        <v>0</v>
      </c>
      <c r="AX699" s="2">
        <v>0</v>
      </c>
      <c r="AY699" s="2">
        <v>0</v>
      </c>
      <c r="AZ699" s="2">
        <v>0</v>
      </c>
      <c r="BA699" s="2">
        <v>0</v>
      </c>
      <c r="BB699" s="2">
        <v>0</v>
      </c>
      <c r="BC699" s="2">
        <v>302594</v>
      </c>
      <c r="BD699" s="2">
        <v>2813</v>
      </c>
      <c r="BE699" s="2">
        <v>3044</v>
      </c>
      <c r="BF699" s="2">
        <v>15</v>
      </c>
      <c r="BG699" s="2">
        <v>45660</v>
      </c>
      <c r="BH699" s="2">
        <v>348254</v>
      </c>
      <c r="BI699" s="2">
        <v>2051113</v>
      </c>
      <c r="BJ699" s="2">
        <v>0</v>
      </c>
      <c r="BK699" s="2">
        <v>2051113</v>
      </c>
      <c r="BL699" s="2">
        <v>1244263</v>
      </c>
      <c r="BM699" s="2">
        <v>806850</v>
      </c>
      <c r="BN699" s="2">
        <v>30800</v>
      </c>
      <c r="BO699" s="2">
        <v>776050</v>
      </c>
      <c r="BP699" s="2">
        <v>5073.24</v>
      </c>
      <c r="BQ699" s="2">
        <v>154</v>
      </c>
      <c r="BR699" s="2">
        <v>781279</v>
      </c>
      <c r="BS699" s="2">
        <v>0</v>
      </c>
      <c r="BT699" s="2">
        <v>0</v>
      </c>
      <c r="BU699" s="2">
        <v>1244263</v>
      </c>
      <c r="BV699" s="2">
        <v>30800</v>
      </c>
      <c r="BW699" s="2">
        <v>0</v>
      </c>
      <c r="BX699" s="2">
        <v>292328</v>
      </c>
      <c r="BY699" s="2">
        <v>292328</v>
      </c>
      <c r="BZ699" s="2">
        <v>0</v>
      </c>
      <c r="CA699" s="2">
        <v>776050</v>
      </c>
      <c r="CB699" s="2" t="b">
        <v>0</v>
      </c>
      <c r="CC699" s="2">
        <v>0</v>
      </c>
      <c r="CD699" s="2">
        <v>11389.92</v>
      </c>
      <c r="CE699" s="2">
        <v>10472.57</v>
      </c>
      <c r="CF699" s="2">
        <v>10782.51</v>
      </c>
      <c r="CG699" s="2">
        <v>12821.07</v>
      </c>
      <c r="CH699" s="4">
        <v>45327.530243055553</v>
      </c>
      <c r="CI699" s="4">
        <v>73415</v>
      </c>
    </row>
    <row r="700" spans="1:87" x14ac:dyDescent="0.35">
      <c r="A700" s="5">
        <v>778</v>
      </c>
      <c r="B700" s="3" t="s">
        <v>1421</v>
      </c>
      <c r="C700" s="3" t="s">
        <v>1430</v>
      </c>
      <c r="D700" s="2" t="s">
        <v>1431</v>
      </c>
      <c r="E700" s="2">
        <v>9166</v>
      </c>
      <c r="F700" s="2">
        <v>9304</v>
      </c>
      <c r="G700" s="2">
        <v>9580</v>
      </c>
      <c r="H700" s="2">
        <v>11102</v>
      </c>
      <c r="I700" s="2">
        <v>1.0822000000000001</v>
      </c>
      <c r="J700" s="2">
        <v>9919</v>
      </c>
      <c r="K700" s="2">
        <v>10069</v>
      </c>
      <c r="L700" s="2">
        <v>10367</v>
      </c>
      <c r="M700" s="2">
        <v>12015</v>
      </c>
      <c r="N700" s="2">
        <v>1.1040000000000001</v>
      </c>
      <c r="O700" s="2">
        <v>1.026</v>
      </c>
      <c r="P700" s="2">
        <v>10951</v>
      </c>
      <c r="Q700" s="2">
        <v>12327</v>
      </c>
      <c r="R700" s="2">
        <v>85.69</v>
      </c>
      <c r="S700" s="2">
        <v>66.67</v>
      </c>
      <c r="T700" s="2">
        <v>0</v>
      </c>
      <c r="U700" s="2">
        <v>0</v>
      </c>
      <c r="V700" s="2">
        <v>152.36000000000001</v>
      </c>
      <c r="W700" s="2">
        <v>85.69</v>
      </c>
      <c r="X700" s="2">
        <v>66.67</v>
      </c>
      <c r="Y700" s="2">
        <v>0</v>
      </c>
      <c r="Z700" s="2">
        <v>0</v>
      </c>
      <c r="AA700" s="2">
        <v>152.36000000000001</v>
      </c>
      <c r="AB700" s="2">
        <v>938391</v>
      </c>
      <c r="AC700" s="2">
        <v>671300</v>
      </c>
      <c r="AD700" s="2">
        <v>0</v>
      </c>
      <c r="AE700" s="2">
        <v>0</v>
      </c>
      <c r="AF700" s="2">
        <v>1609691</v>
      </c>
      <c r="AG700" s="2">
        <v>0.37230000000000002</v>
      </c>
      <c r="AH700" s="2">
        <v>0.2</v>
      </c>
      <c r="AI700" s="2">
        <v>69873</v>
      </c>
      <c r="AJ700" s="2">
        <v>49985</v>
      </c>
      <c r="AK700" s="2">
        <v>0</v>
      </c>
      <c r="AL700" s="2">
        <v>0</v>
      </c>
      <c r="AM700" s="2">
        <v>119858</v>
      </c>
      <c r="AN700" s="2">
        <v>0.37230000000000002</v>
      </c>
      <c r="AO700" s="2">
        <v>0</v>
      </c>
      <c r="AP700" s="2">
        <v>0.65</v>
      </c>
      <c r="AQ700" s="2">
        <v>0</v>
      </c>
      <c r="AR700" s="2">
        <v>0</v>
      </c>
      <c r="AS700" s="2">
        <v>0</v>
      </c>
      <c r="AT700" s="2">
        <v>0</v>
      </c>
      <c r="AU700" s="2">
        <v>0</v>
      </c>
      <c r="AV700" s="2">
        <v>1729549</v>
      </c>
      <c r="AW700" s="2">
        <v>0</v>
      </c>
      <c r="AX700" s="2">
        <v>5003</v>
      </c>
      <c r="AY700" s="2">
        <v>0</v>
      </c>
      <c r="AZ700" s="2">
        <v>0</v>
      </c>
      <c r="BA700" s="2">
        <v>0</v>
      </c>
      <c r="BB700" s="2">
        <v>0</v>
      </c>
      <c r="BC700" s="2">
        <v>106934</v>
      </c>
      <c r="BD700" s="2">
        <v>2813</v>
      </c>
      <c r="BE700" s="2">
        <v>3044</v>
      </c>
      <c r="BF700" s="2">
        <v>11.27</v>
      </c>
      <c r="BG700" s="2">
        <v>34306</v>
      </c>
      <c r="BH700" s="2">
        <v>146243</v>
      </c>
      <c r="BI700" s="2">
        <v>1875792</v>
      </c>
      <c r="BJ700" s="2">
        <v>0</v>
      </c>
      <c r="BK700" s="2">
        <v>1875792</v>
      </c>
      <c r="BL700" s="2">
        <v>348553</v>
      </c>
      <c r="BM700" s="2">
        <v>1527239</v>
      </c>
      <c r="BN700" s="2">
        <v>613401</v>
      </c>
      <c r="BO700" s="2">
        <v>913838</v>
      </c>
      <c r="BP700" s="2">
        <v>6173.88</v>
      </c>
      <c r="BQ700" s="2">
        <v>152.36000000000001</v>
      </c>
      <c r="BR700" s="2">
        <v>940652</v>
      </c>
      <c r="BS700" s="2">
        <v>0</v>
      </c>
      <c r="BT700" s="2">
        <v>0</v>
      </c>
      <c r="BU700" s="2">
        <v>348553</v>
      </c>
      <c r="BV700" s="2">
        <v>613401</v>
      </c>
      <c r="BW700" s="2">
        <v>0</v>
      </c>
      <c r="BX700" s="2">
        <v>98213</v>
      </c>
      <c r="BY700" s="2">
        <v>98213</v>
      </c>
      <c r="BZ700" s="2">
        <v>0</v>
      </c>
      <c r="CA700" s="2">
        <v>913838</v>
      </c>
      <c r="CB700" s="2" t="b">
        <v>0</v>
      </c>
      <c r="CC700" s="2">
        <v>0</v>
      </c>
      <c r="CD700" s="2">
        <v>11766.41</v>
      </c>
      <c r="CE700" s="2">
        <v>10818.74</v>
      </c>
      <c r="CF700" s="2">
        <v>11138.93</v>
      </c>
      <c r="CG700" s="2">
        <v>13244.87</v>
      </c>
      <c r="CH700" s="4">
        <v>45327.530300925922</v>
      </c>
      <c r="CI700" s="4">
        <v>73415</v>
      </c>
    </row>
    <row r="701" spans="1:87" x14ac:dyDescent="0.35">
      <c r="A701" s="5">
        <v>779</v>
      </c>
      <c r="B701" s="3" t="s">
        <v>1421</v>
      </c>
      <c r="C701" s="3" t="s">
        <v>1432</v>
      </c>
      <c r="D701" s="2" t="s">
        <v>1433</v>
      </c>
      <c r="E701" s="2">
        <v>9166</v>
      </c>
      <c r="F701" s="2">
        <v>9304</v>
      </c>
      <c r="G701" s="2">
        <v>9580</v>
      </c>
      <c r="H701" s="2">
        <v>11102</v>
      </c>
      <c r="I701" s="2">
        <v>1.0822000000000001</v>
      </c>
      <c r="J701" s="2">
        <v>9919</v>
      </c>
      <c r="K701" s="2">
        <v>10069</v>
      </c>
      <c r="L701" s="2">
        <v>10367</v>
      </c>
      <c r="M701" s="2">
        <v>12015</v>
      </c>
      <c r="N701" s="2">
        <v>1.1040000000000001</v>
      </c>
      <c r="O701" s="2">
        <v>1.026</v>
      </c>
      <c r="P701" s="2">
        <v>10951</v>
      </c>
      <c r="Q701" s="2">
        <v>12327</v>
      </c>
      <c r="R701" s="2">
        <v>4468.99</v>
      </c>
      <c r="S701" s="2">
        <v>3536.64</v>
      </c>
      <c r="T701" s="2">
        <v>2381.0100000000002</v>
      </c>
      <c r="U701" s="2">
        <v>5124.9399999999996</v>
      </c>
      <c r="V701" s="2">
        <v>15511.58</v>
      </c>
      <c r="W701" s="2">
        <v>4468.99</v>
      </c>
      <c r="X701" s="2">
        <v>3536.64</v>
      </c>
      <c r="Y701" s="2">
        <v>2381.0100000000002</v>
      </c>
      <c r="Z701" s="2">
        <v>5124.9399999999996</v>
      </c>
      <c r="AA701" s="2">
        <v>15511.58</v>
      </c>
      <c r="AB701" s="2">
        <v>48939909</v>
      </c>
      <c r="AC701" s="2">
        <v>35610428</v>
      </c>
      <c r="AD701" s="2">
        <v>24683931</v>
      </c>
      <c r="AE701" s="2">
        <v>63175135</v>
      </c>
      <c r="AF701" s="2">
        <v>172409403</v>
      </c>
      <c r="AG701" s="2">
        <v>0.82450000000000001</v>
      </c>
      <c r="AH701" s="2">
        <v>0.2</v>
      </c>
      <c r="AI701" s="2">
        <v>8070191</v>
      </c>
      <c r="AJ701" s="2">
        <v>5872160</v>
      </c>
      <c r="AK701" s="2">
        <v>4070380</v>
      </c>
      <c r="AL701" s="2">
        <v>10417580</v>
      </c>
      <c r="AM701" s="2">
        <v>28430311</v>
      </c>
      <c r="AN701" s="2">
        <v>0.82450000000000001</v>
      </c>
      <c r="AO701" s="2">
        <v>0.27450000000000002</v>
      </c>
      <c r="AP701" s="2">
        <v>0.65</v>
      </c>
      <c r="AQ701" s="2">
        <v>8732103</v>
      </c>
      <c r="AR701" s="2">
        <v>6353791</v>
      </c>
      <c r="AS701" s="2">
        <v>4404230</v>
      </c>
      <c r="AT701" s="2">
        <v>11272024</v>
      </c>
      <c r="AU701" s="2">
        <v>30762148</v>
      </c>
      <c r="AV701" s="2">
        <v>231601862</v>
      </c>
      <c r="AW701" s="2">
        <v>0</v>
      </c>
      <c r="AX701" s="2">
        <v>1088877</v>
      </c>
      <c r="AY701" s="2">
        <v>2673110</v>
      </c>
      <c r="AZ701" s="2">
        <v>2892840</v>
      </c>
      <c r="BA701" s="2">
        <v>0</v>
      </c>
      <c r="BB701" s="2">
        <v>0</v>
      </c>
      <c r="BC701" s="2">
        <v>0</v>
      </c>
      <c r="BD701" s="2">
        <v>2813</v>
      </c>
      <c r="BE701" s="2">
        <v>3044</v>
      </c>
      <c r="BF701" s="2">
        <v>176.68</v>
      </c>
      <c r="BG701" s="2">
        <v>537814</v>
      </c>
      <c r="BH701" s="2">
        <v>4519531</v>
      </c>
      <c r="BI701" s="2">
        <v>236121393</v>
      </c>
      <c r="BJ701" s="2">
        <v>0</v>
      </c>
      <c r="BK701" s="2">
        <v>236121393</v>
      </c>
      <c r="BL701" s="2">
        <v>79516853</v>
      </c>
      <c r="BM701" s="2">
        <v>156604540</v>
      </c>
      <c r="BN701" s="2">
        <v>30424417</v>
      </c>
      <c r="BO701" s="2">
        <v>126180123</v>
      </c>
      <c r="BP701" s="2">
        <v>5299.66</v>
      </c>
      <c r="BQ701" s="2">
        <v>15511.58</v>
      </c>
      <c r="BR701" s="2">
        <v>82206100</v>
      </c>
      <c r="BS701" s="2">
        <v>0</v>
      </c>
      <c r="BT701" s="2">
        <v>0</v>
      </c>
      <c r="BU701" s="2">
        <v>79516853</v>
      </c>
      <c r="BV701" s="2">
        <v>30424417</v>
      </c>
      <c r="BW701" s="2">
        <v>0</v>
      </c>
      <c r="BX701" s="2">
        <v>25741708</v>
      </c>
      <c r="BY701" s="2">
        <v>25741708</v>
      </c>
      <c r="BZ701" s="2">
        <v>0</v>
      </c>
      <c r="CA701" s="2">
        <v>126180123</v>
      </c>
      <c r="CB701" s="2" t="b">
        <v>0</v>
      </c>
      <c r="CC701" s="2">
        <v>0</v>
      </c>
      <c r="CD701" s="2">
        <v>14710.75</v>
      </c>
      <c r="CE701" s="2">
        <v>13525.94</v>
      </c>
      <c r="CF701" s="2">
        <v>13926.25</v>
      </c>
      <c r="CG701" s="2">
        <v>16559.169999999998</v>
      </c>
      <c r="CH701" s="4">
        <v>45327.530300925922</v>
      </c>
      <c r="CI701" s="4">
        <v>73415</v>
      </c>
    </row>
    <row r="702" spans="1:87" x14ac:dyDescent="0.35">
      <c r="A702" s="5">
        <v>780</v>
      </c>
      <c r="B702" s="3" t="s">
        <v>1421</v>
      </c>
      <c r="C702" s="3" t="s">
        <v>1434</v>
      </c>
      <c r="D702" s="2" t="s">
        <v>1435</v>
      </c>
      <c r="E702" s="2">
        <v>9166</v>
      </c>
      <c r="F702" s="2">
        <v>9304</v>
      </c>
      <c r="G702" s="2">
        <v>9580</v>
      </c>
      <c r="H702" s="2">
        <v>11102</v>
      </c>
      <c r="I702" s="2">
        <v>1.0822000000000001</v>
      </c>
      <c r="J702" s="2">
        <v>9919</v>
      </c>
      <c r="K702" s="2">
        <v>10069</v>
      </c>
      <c r="L702" s="2">
        <v>10367</v>
      </c>
      <c r="M702" s="2">
        <v>12015</v>
      </c>
      <c r="N702" s="2">
        <v>1.1040000000000001</v>
      </c>
      <c r="O702" s="2">
        <v>1.026</v>
      </c>
      <c r="P702" s="2">
        <v>10951</v>
      </c>
      <c r="Q702" s="2">
        <v>12327</v>
      </c>
      <c r="R702" s="2">
        <v>647.04</v>
      </c>
      <c r="S702" s="2">
        <v>434.51</v>
      </c>
      <c r="T702" s="2">
        <v>273.49</v>
      </c>
      <c r="U702" s="2">
        <v>658.18</v>
      </c>
      <c r="V702" s="2">
        <v>2013.22</v>
      </c>
      <c r="W702" s="2">
        <v>647.04</v>
      </c>
      <c r="X702" s="2">
        <v>434.51</v>
      </c>
      <c r="Y702" s="2">
        <v>273.49</v>
      </c>
      <c r="Z702" s="2">
        <v>658.18</v>
      </c>
      <c r="AA702" s="2">
        <v>2013.22</v>
      </c>
      <c r="AB702" s="2">
        <v>7085735</v>
      </c>
      <c r="AC702" s="2">
        <v>4375081</v>
      </c>
      <c r="AD702" s="2">
        <v>2835271</v>
      </c>
      <c r="AE702" s="2">
        <v>8113385</v>
      </c>
      <c r="AF702" s="2">
        <v>22409472</v>
      </c>
      <c r="AG702" s="2">
        <v>0.2626</v>
      </c>
      <c r="AH702" s="2">
        <v>0.2</v>
      </c>
      <c r="AI702" s="2">
        <v>372143</v>
      </c>
      <c r="AJ702" s="2">
        <v>229779</v>
      </c>
      <c r="AK702" s="2">
        <v>148908</v>
      </c>
      <c r="AL702" s="2">
        <v>426115</v>
      </c>
      <c r="AM702" s="2">
        <v>1176945</v>
      </c>
      <c r="AN702" s="2">
        <v>0.2626</v>
      </c>
      <c r="AO702" s="2">
        <v>0</v>
      </c>
      <c r="AP702" s="2">
        <v>0.65</v>
      </c>
      <c r="AQ702" s="2">
        <v>0</v>
      </c>
      <c r="AR702" s="2">
        <v>0</v>
      </c>
      <c r="AS702" s="2">
        <v>0</v>
      </c>
      <c r="AT702" s="2">
        <v>0</v>
      </c>
      <c r="AU702" s="2">
        <v>0</v>
      </c>
      <c r="AV702" s="2">
        <v>23586417</v>
      </c>
      <c r="AW702" s="2">
        <v>0</v>
      </c>
      <c r="AX702" s="2">
        <v>223543</v>
      </c>
      <c r="AY702" s="2">
        <v>344147</v>
      </c>
      <c r="AZ702" s="2">
        <v>372436</v>
      </c>
      <c r="BA702" s="2">
        <v>0</v>
      </c>
      <c r="BB702" s="2">
        <v>0</v>
      </c>
      <c r="BC702" s="2">
        <v>0</v>
      </c>
      <c r="BD702" s="2">
        <v>2813</v>
      </c>
      <c r="BE702" s="2">
        <v>3044</v>
      </c>
      <c r="BF702" s="2">
        <v>51.62</v>
      </c>
      <c r="BG702" s="2">
        <v>157131</v>
      </c>
      <c r="BH702" s="2">
        <v>753110</v>
      </c>
      <c r="BI702" s="2">
        <v>24339527</v>
      </c>
      <c r="BJ702" s="2">
        <v>0</v>
      </c>
      <c r="BK702" s="2">
        <v>24339527</v>
      </c>
      <c r="BL702" s="2">
        <v>9423470</v>
      </c>
      <c r="BM702" s="2">
        <v>14916057</v>
      </c>
      <c r="BN702" s="2">
        <v>4810317</v>
      </c>
      <c r="BO702" s="2">
        <v>10105740</v>
      </c>
      <c r="BP702" s="2">
        <v>5286.56</v>
      </c>
      <c r="BQ702" s="2">
        <v>2013.22</v>
      </c>
      <c r="BR702" s="2">
        <v>10643008</v>
      </c>
      <c r="BS702" s="2">
        <v>0</v>
      </c>
      <c r="BT702" s="2">
        <v>0</v>
      </c>
      <c r="BU702" s="2">
        <v>9423470</v>
      </c>
      <c r="BV702" s="2">
        <v>4810317</v>
      </c>
      <c r="BW702" s="2">
        <v>0</v>
      </c>
      <c r="BX702" s="2">
        <v>2798904</v>
      </c>
      <c r="BY702" s="2">
        <v>2798904</v>
      </c>
      <c r="BZ702" s="2">
        <v>0</v>
      </c>
      <c r="CA702" s="2">
        <v>10105740</v>
      </c>
      <c r="CB702" s="2" t="b">
        <v>0</v>
      </c>
      <c r="CC702" s="2">
        <v>0</v>
      </c>
      <c r="CD702" s="2">
        <v>11526.15</v>
      </c>
      <c r="CE702" s="2">
        <v>10597.82</v>
      </c>
      <c r="CF702" s="2">
        <v>10911.47</v>
      </c>
      <c r="CG702" s="2">
        <v>12974.41</v>
      </c>
      <c r="CH702" s="4">
        <v>45327.530393518522</v>
      </c>
      <c r="CI702" s="4">
        <v>73415</v>
      </c>
    </row>
    <row r="703" spans="1:87" x14ac:dyDescent="0.35">
      <c r="A703" s="5">
        <v>781</v>
      </c>
      <c r="B703" s="3" t="s">
        <v>1421</v>
      </c>
      <c r="C703" s="3" t="s">
        <v>1436</v>
      </c>
      <c r="D703" s="2" t="s">
        <v>1437</v>
      </c>
      <c r="E703" s="2">
        <v>9166</v>
      </c>
      <c r="F703" s="2">
        <v>9304</v>
      </c>
      <c r="G703" s="2">
        <v>9580</v>
      </c>
      <c r="H703" s="2">
        <v>11102</v>
      </c>
      <c r="I703" s="2">
        <v>1.0822000000000001</v>
      </c>
      <c r="J703" s="2">
        <v>9919</v>
      </c>
      <c r="K703" s="2">
        <v>10069</v>
      </c>
      <c r="L703" s="2">
        <v>10367</v>
      </c>
      <c r="M703" s="2">
        <v>12015</v>
      </c>
      <c r="N703" s="2">
        <v>1.1040000000000001</v>
      </c>
      <c r="O703" s="2">
        <v>1.026</v>
      </c>
      <c r="P703" s="2">
        <v>10951</v>
      </c>
      <c r="Q703" s="2">
        <v>12327</v>
      </c>
      <c r="R703" s="2">
        <v>1157.01</v>
      </c>
      <c r="S703" s="2">
        <v>585.72</v>
      </c>
      <c r="T703" s="2">
        <v>0</v>
      </c>
      <c r="U703" s="2">
        <v>0</v>
      </c>
      <c r="V703" s="2">
        <v>1742.73</v>
      </c>
      <c r="W703" s="2">
        <v>1157.01</v>
      </c>
      <c r="X703" s="2">
        <v>585.72</v>
      </c>
      <c r="Y703" s="2">
        <v>0</v>
      </c>
      <c r="Z703" s="2">
        <v>0</v>
      </c>
      <c r="AA703" s="2">
        <v>1742.73</v>
      </c>
      <c r="AB703" s="2">
        <v>12670417</v>
      </c>
      <c r="AC703" s="2">
        <v>5897615</v>
      </c>
      <c r="AD703" s="2">
        <v>0</v>
      </c>
      <c r="AE703" s="2">
        <v>0</v>
      </c>
      <c r="AF703" s="2">
        <v>18568032</v>
      </c>
      <c r="AG703" s="2">
        <v>0.4128</v>
      </c>
      <c r="AH703" s="2">
        <v>0.2</v>
      </c>
      <c r="AI703" s="2">
        <v>1046070</v>
      </c>
      <c r="AJ703" s="2">
        <v>486907</v>
      </c>
      <c r="AK703" s="2">
        <v>0</v>
      </c>
      <c r="AL703" s="2">
        <v>0</v>
      </c>
      <c r="AM703" s="2">
        <v>1532977</v>
      </c>
      <c r="AN703" s="2">
        <v>0.4128</v>
      </c>
      <c r="AO703" s="2">
        <v>0</v>
      </c>
      <c r="AP703" s="2">
        <v>0.65</v>
      </c>
      <c r="AQ703" s="2">
        <v>0</v>
      </c>
      <c r="AR703" s="2">
        <v>0</v>
      </c>
      <c r="AS703" s="2">
        <v>0</v>
      </c>
      <c r="AT703" s="2">
        <v>0</v>
      </c>
      <c r="AU703" s="2">
        <v>0</v>
      </c>
      <c r="AV703" s="2">
        <v>20101009</v>
      </c>
      <c r="AW703" s="2">
        <v>0</v>
      </c>
      <c r="AX703" s="2">
        <v>169910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2813</v>
      </c>
      <c r="BE703" s="2">
        <v>3044</v>
      </c>
      <c r="BF703" s="2">
        <v>93.64</v>
      </c>
      <c r="BG703" s="2">
        <v>285040</v>
      </c>
      <c r="BH703" s="2">
        <v>454950</v>
      </c>
      <c r="BI703" s="2">
        <v>20555959</v>
      </c>
      <c r="BJ703" s="2">
        <v>0</v>
      </c>
      <c r="BK703" s="2">
        <v>20555959</v>
      </c>
      <c r="BL703" s="2">
        <v>30411621</v>
      </c>
      <c r="BM703" s="2">
        <v>0</v>
      </c>
      <c r="BN703" s="2">
        <v>348546</v>
      </c>
      <c r="BO703" s="2">
        <v>0</v>
      </c>
      <c r="BP703" s="2">
        <v>5128.57</v>
      </c>
      <c r="BQ703" s="2">
        <v>1742.73</v>
      </c>
      <c r="BR703" s="2">
        <v>8937713</v>
      </c>
      <c r="BS703" s="2">
        <v>0</v>
      </c>
      <c r="BT703" s="2">
        <v>0</v>
      </c>
      <c r="BU703" s="2">
        <v>30411621</v>
      </c>
      <c r="BV703" s="2">
        <v>348546</v>
      </c>
      <c r="BW703" s="2">
        <v>0</v>
      </c>
      <c r="BX703" s="2">
        <v>1104695</v>
      </c>
      <c r="BY703" s="2">
        <v>1104695</v>
      </c>
      <c r="BZ703" s="2">
        <v>1104695</v>
      </c>
      <c r="CA703" s="2">
        <v>1104695</v>
      </c>
      <c r="CB703" s="2" t="b">
        <v>1</v>
      </c>
      <c r="CC703" s="2">
        <v>9855662</v>
      </c>
      <c r="CD703" s="2">
        <v>11855.11</v>
      </c>
      <c r="CE703" s="2">
        <v>10900.3</v>
      </c>
      <c r="CF703" s="2">
        <v>11222.9</v>
      </c>
      <c r="CG703" s="2">
        <v>13344.72</v>
      </c>
      <c r="CH703" s="4">
        <v>45327.530405092592</v>
      </c>
      <c r="CI703" s="4">
        <v>73415</v>
      </c>
    </row>
    <row r="704" spans="1:87" x14ac:dyDescent="0.35">
      <c r="A704" s="5">
        <v>782</v>
      </c>
      <c r="B704" s="3" t="s">
        <v>1421</v>
      </c>
      <c r="C704" s="3" t="s">
        <v>1438</v>
      </c>
      <c r="D704" s="2" t="s">
        <v>1439</v>
      </c>
      <c r="E704" s="2">
        <v>9166</v>
      </c>
      <c r="F704" s="2">
        <v>9304</v>
      </c>
      <c r="G704" s="2">
        <v>9580</v>
      </c>
      <c r="H704" s="2">
        <v>11102</v>
      </c>
      <c r="I704" s="2">
        <v>1.0822000000000001</v>
      </c>
      <c r="J704" s="2">
        <v>9919</v>
      </c>
      <c r="K704" s="2">
        <v>10069</v>
      </c>
      <c r="L704" s="2">
        <v>10367</v>
      </c>
      <c r="M704" s="2">
        <v>12015</v>
      </c>
      <c r="N704" s="2">
        <v>1.1040000000000001</v>
      </c>
      <c r="O704" s="2">
        <v>1.026</v>
      </c>
      <c r="P704" s="2">
        <v>10951</v>
      </c>
      <c r="Q704" s="2">
        <v>12327</v>
      </c>
      <c r="R704" s="2">
        <v>0</v>
      </c>
      <c r="S704" s="2">
        <v>296.02999999999997</v>
      </c>
      <c r="T704" s="2">
        <v>687.73</v>
      </c>
      <c r="U704" s="2">
        <v>3123.57</v>
      </c>
      <c r="V704" s="2">
        <v>4107.33</v>
      </c>
      <c r="W704" s="2">
        <v>0</v>
      </c>
      <c r="X704" s="2">
        <v>296.02999999999997</v>
      </c>
      <c r="Y704" s="2">
        <v>687.73</v>
      </c>
      <c r="Z704" s="2">
        <v>3123.57</v>
      </c>
      <c r="AA704" s="2">
        <v>4107.33</v>
      </c>
      <c r="AB704" s="2">
        <v>0</v>
      </c>
      <c r="AC704" s="2">
        <v>2980726</v>
      </c>
      <c r="AD704" s="2">
        <v>7129697</v>
      </c>
      <c r="AE704" s="2">
        <v>38504247</v>
      </c>
      <c r="AF704" s="2">
        <v>48614670</v>
      </c>
      <c r="AG704" s="2">
        <v>0.34770000000000001</v>
      </c>
      <c r="AH704" s="2">
        <v>0.2</v>
      </c>
      <c r="AI704" s="2">
        <v>0</v>
      </c>
      <c r="AJ704" s="2">
        <v>207280</v>
      </c>
      <c r="AK704" s="2">
        <v>495799</v>
      </c>
      <c r="AL704" s="2">
        <v>2677585</v>
      </c>
      <c r="AM704" s="2">
        <v>3380664</v>
      </c>
      <c r="AN704" s="2">
        <v>0.34770000000000001</v>
      </c>
      <c r="AO704" s="2">
        <v>0</v>
      </c>
      <c r="AP704" s="2">
        <v>0.65</v>
      </c>
      <c r="AQ704" s="2">
        <v>0</v>
      </c>
      <c r="AR704" s="2">
        <v>0</v>
      </c>
      <c r="AS704" s="2">
        <v>0</v>
      </c>
      <c r="AT704" s="2">
        <v>0</v>
      </c>
      <c r="AU704" s="2">
        <v>0</v>
      </c>
      <c r="AV704" s="2">
        <v>51995334</v>
      </c>
      <c r="AW704" s="2">
        <v>0</v>
      </c>
      <c r="AX704" s="2">
        <v>295658</v>
      </c>
      <c r="AY704" s="2">
        <v>281395</v>
      </c>
      <c r="AZ704" s="2">
        <v>304526</v>
      </c>
      <c r="BA704" s="2">
        <v>0</v>
      </c>
      <c r="BB704" s="2">
        <v>0</v>
      </c>
      <c r="BC704" s="2">
        <v>675934</v>
      </c>
      <c r="BD704" s="2">
        <v>2813</v>
      </c>
      <c r="BE704" s="2">
        <v>3044</v>
      </c>
      <c r="BF704" s="2">
        <v>0</v>
      </c>
      <c r="BG704" s="2">
        <v>0</v>
      </c>
      <c r="BH704" s="2">
        <v>1276118</v>
      </c>
      <c r="BI704" s="2">
        <v>53271452</v>
      </c>
      <c r="BJ704" s="2">
        <v>0</v>
      </c>
      <c r="BK704" s="2">
        <v>53271452</v>
      </c>
      <c r="BL704" s="2">
        <v>33900173</v>
      </c>
      <c r="BM704" s="2">
        <v>19371279</v>
      </c>
      <c r="BN704" s="2">
        <v>821466</v>
      </c>
      <c r="BO704" s="2">
        <v>18549813</v>
      </c>
      <c r="BP704" s="2">
        <v>6203.08</v>
      </c>
      <c r="BQ704" s="2">
        <v>4107.33</v>
      </c>
      <c r="BR704" s="2">
        <v>25478097</v>
      </c>
      <c r="BS704" s="2">
        <v>0</v>
      </c>
      <c r="BT704" s="2">
        <v>0</v>
      </c>
      <c r="BU704" s="2">
        <v>33900173</v>
      </c>
      <c r="BV704" s="2">
        <v>821466</v>
      </c>
      <c r="BW704" s="2">
        <v>0</v>
      </c>
      <c r="BX704" s="2">
        <v>4593430</v>
      </c>
      <c r="BY704" s="2">
        <v>4593430</v>
      </c>
      <c r="BZ704" s="2">
        <v>0</v>
      </c>
      <c r="CA704" s="2">
        <v>18549813</v>
      </c>
      <c r="CB704" s="2" t="b">
        <v>0</v>
      </c>
      <c r="CC704" s="2">
        <v>0</v>
      </c>
      <c r="CD704" s="2">
        <v>11712.53</v>
      </c>
      <c r="CE704" s="2">
        <v>10769.2</v>
      </c>
      <c r="CF704" s="2">
        <v>11087.92</v>
      </c>
      <c r="CG704" s="2">
        <v>13184.22</v>
      </c>
      <c r="CH704" s="4">
        <v>45327.530405092592</v>
      </c>
      <c r="CI704" s="4">
        <v>73415</v>
      </c>
    </row>
    <row r="705" spans="1:87" x14ac:dyDescent="0.35">
      <c r="A705" s="5">
        <v>783</v>
      </c>
      <c r="B705" s="3" t="s">
        <v>1421</v>
      </c>
      <c r="C705" s="3" t="s">
        <v>1440</v>
      </c>
      <c r="D705" s="2" t="s">
        <v>1441</v>
      </c>
      <c r="E705" s="2">
        <v>9166</v>
      </c>
      <c r="F705" s="2">
        <v>9304</v>
      </c>
      <c r="G705" s="2">
        <v>9580</v>
      </c>
      <c r="H705" s="2">
        <v>11102</v>
      </c>
      <c r="I705" s="2">
        <v>1.0822000000000001</v>
      </c>
      <c r="J705" s="2">
        <v>9919</v>
      </c>
      <c r="K705" s="2">
        <v>10069</v>
      </c>
      <c r="L705" s="2">
        <v>10367</v>
      </c>
      <c r="M705" s="2">
        <v>12015</v>
      </c>
      <c r="N705" s="2">
        <v>1.1040000000000001</v>
      </c>
      <c r="O705" s="2">
        <v>1.026</v>
      </c>
      <c r="P705" s="2">
        <v>10951</v>
      </c>
      <c r="Q705" s="2">
        <v>12327</v>
      </c>
      <c r="R705" s="2">
        <v>663.9</v>
      </c>
      <c r="S705" s="2">
        <v>541.66</v>
      </c>
      <c r="T705" s="2">
        <v>429.13</v>
      </c>
      <c r="U705" s="2">
        <v>0</v>
      </c>
      <c r="V705" s="2">
        <v>1634.69</v>
      </c>
      <c r="W705" s="2">
        <v>663.9</v>
      </c>
      <c r="X705" s="2">
        <v>541.66</v>
      </c>
      <c r="Y705" s="2">
        <v>429.13</v>
      </c>
      <c r="Z705" s="2">
        <v>0</v>
      </c>
      <c r="AA705" s="2">
        <v>1634.69</v>
      </c>
      <c r="AB705" s="2">
        <v>7270369</v>
      </c>
      <c r="AC705" s="2">
        <v>5453975</v>
      </c>
      <c r="AD705" s="2">
        <v>4448791</v>
      </c>
      <c r="AE705" s="2">
        <v>0</v>
      </c>
      <c r="AF705" s="2">
        <v>17173135</v>
      </c>
      <c r="AG705" s="2">
        <v>0.32940000000000003</v>
      </c>
      <c r="AH705" s="2">
        <v>0.2</v>
      </c>
      <c r="AI705" s="2">
        <v>478972</v>
      </c>
      <c r="AJ705" s="2">
        <v>359308</v>
      </c>
      <c r="AK705" s="2">
        <v>293086</v>
      </c>
      <c r="AL705" s="2">
        <v>0</v>
      </c>
      <c r="AM705" s="2">
        <v>1131366</v>
      </c>
      <c r="AN705" s="2">
        <v>0.32940000000000003</v>
      </c>
      <c r="AO705" s="2">
        <v>0</v>
      </c>
      <c r="AP705" s="2">
        <v>0.65</v>
      </c>
      <c r="AQ705" s="2">
        <v>0</v>
      </c>
      <c r="AR705" s="2">
        <v>0</v>
      </c>
      <c r="AS705" s="2">
        <v>0</v>
      </c>
      <c r="AT705" s="2">
        <v>0</v>
      </c>
      <c r="AU705" s="2">
        <v>0</v>
      </c>
      <c r="AV705" s="2">
        <v>18304501</v>
      </c>
      <c r="AW705" s="2">
        <v>0</v>
      </c>
      <c r="AX705" s="2">
        <v>58657</v>
      </c>
      <c r="AY705" s="2">
        <v>168421</v>
      </c>
      <c r="AZ705" s="2">
        <v>182265</v>
      </c>
      <c r="BA705" s="2">
        <v>0</v>
      </c>
      <c r="BB705" s="2">
        <v>0</v>
      </c>
      <c r="BC705" s="2">
        <v>0</v>
      </c>
      <c r="BD705" s="2">
        <v>2813</v>
      </c>
      <c r="BE705" s="2">
        <v>3044</v>
      </c>
      <c r="BF705" s="2">
        <v>38.18</v>
      </c>
      <c r="BG705" s="2">
        <v>116220</v>
      </c>
      <c r="BH705" s="2">
        <v>357142</v>
      </c>
      <c r="BI705" s="2">
        <v>18661643</v>
      </c>
      <c r="BJ705" s="2">
        <v>0</v>
      </c>
      <c r="BK705" s="2">
        <v>18661643</v>
      </c>
      <c r="BL705" s="2">
        <v>14610732</v>
      </c>
      <c r="BM705" s="2">
        <v>4050911</v>
      </c>
      <c r="BN705" s="2">
        <v>326938</v>
      </c>
      <c r="BO705" s="2">
        <v>3723973</v>
      </c>
      <c r="BP705" s="2">
        <v>5244.21</v>
      </c>
      <c r="BQ705" s="2">
        <v>1634.69</v>
      </c>
      <c r="BR705" s="2">
        <v>8572658</v>
      </c>
      <c r="BS705" s="2">
        <v>0</v>
      </c>
      <c r="BT705" s="2">
        <v>0</v>
      </c>
      <c r="BU705" s="2">
        <v>14610732</v>
      </c>
      <c r="BV705" s="2">
        <v>326938</v>
      </c>
      <c r="BW705" s="2">
        <v>0</v>
      </c>
      <c r="BX705" s="2">
        <v>1452129</v>
      </c>
      <c r="BY705" s="2">
        <v>1452129</v>
      </c>
      <c r="BZ705" s="2">
        <v>0</v>
      </c>
      <c r="CA705" s="2">
        <v>3723973</v>
      </c>
      <c r="CB705" s="2" t="b">
        <v>0</v>
      </c>
      <c r="CC705" s="2">
        <v>0</v>
      </c>
      <c r="CD705" s="2">
        <v>11672.45</v>
      </c>
      <c r="CE705" s="2">
        <v>10732.35</v>
      </c>
      <c r="CF705" s="2">
        <v>11049.98</v>
      </c>
      <c r="CG705" s="2">
        <v>13139.1</v>
      </c>
      <c r="CH705" s="4">
        <v>45327.530439814815</v>
      </c>
      <c r="CI705" s="4">
        <v>73415</v>
      </c>
    </row>
    <row r="706" spans="1:87" x14ac:dyDescent="0.35">
      <c r="A706" s="5">
        <v>784</v>
      </c>
      <c r="B706" s="3" t="s">
        <v>1421</v>
      </c>
      <c r="C706" s="3" t="s">
        <v>1442</v>
      </c>
      <c r="D706" s="2" t="s">
        <v>1443</v>
      </c>
      <c r="E706" s="2">
        <v>9166</v>
      </c>
      <c r="F706" s="2">
        <v>9304</v>
      </c>
      <c r="G706" s="2">
        <v>9580</v>
      </c>
      <c r="H706" s="2">
        <v>11102</v>
      </c>
      <c r="I706" s="2">
        <v>1.0822000000000001</v>
      </c>
      <c r="J706" s="2">
        <v>9919</v>
      </c>
      <c r="K706" s="2">
        <v>10069</v>
      </c>
      <c r="L706" s="2">
        <v>10367</v>
      </c>
      <c r="M706" s="2">
        <v>12015</v>
      </c>
      <c r="N706" s="2">
        <v>1.1040000000000001</v>
      </c>
      <c r="O706" s="2">
        <v>1.026</v>
      </c>
      <c r="P706" s="2">
        <v>10951</v>
      </c>
      <c r="Q706" s="2">
        <v>12327</v>
      </c>
      <c r="R706" s="2">
        <v>654.88</v>
      </c>
      <c r="S706" s="2">
        <v>467.73</v>
      </c>
      <c r="T706" s="2">
        <v>322.62</v>
      </c>
      <c r="U706" s="2">
        <v>705.79</v>
      </c>
      <c r="V706" s="2">
        <v>2151.02</v>
      </c>
      <c r="W706" s="2">
        <v>654.88</v>
      </c>
      <c r="X706" s="2">
        <v>467.73</v>
      </c>
      <c r="Y706" s="2">
        <v>322.62</v>
      </c>
      <c r="Z706" s="2">
        <v>705.79</v>
      </c>
      <c r="AA706" s="2">
        <v>2151.02</v>
      </c>
      <c r="AB706" s="2">
        <v>7171591</v>
      </c>
      <c r="AC706" s="2">
        <v>4709573</v>
      </c>
      <c r="AD706" s="2">
        <v>3344602</v>
      </c>
      <c r="AE706" s="2">
        <v>8700273</v>
      </c>
      <c r="AF706" s="2">
        <v>23926039</v>
      </c>
      <c r="AG706" s="2">
        <v>0.13170000000000001</v>
      </c>
      <c r="AH706" s="2">
        <v>0.2</v>
      </c>
      <c r="AI706" s="2">
        <v>188900</v>
      </c>
      <c r="AJ706" s="2">
        <v>124050</v>
      </c>
      <c r="AK706" s="2">
        <v>88097</v>
      </c>
      <c r="AL706" s="2">
        <v>229165</v>
      </c>
      <c r="AM706" s="2">
        <v>630212</v>
      </c>
      <c r="AN706" s="2">
        <v>0.13170000000000001</v>
      </c>
      <c r="AO706" s="2">
        <v>0</v>
      </c>
      <c r="AP706" s="2">
        <v>0.65</v>
      </c>
      <c r="AQ706" s="2">
        <v>0</v>
      </c>
      <c r="AR706" s="2">
        <v>0</v>
      </c>
      <c r="AS706" s="2">
        <v>0</v>
      </c>
      <c r="AT706" s="2">
        <v>0</v>
      </c>
      <c r="AU706" s="2">
        <v>0</v>
      </c>
      <c r="AV706" s="2">
        <v>24556251</v>
      </c>
      <c r="AW706" s="2">
        <v>0</v>
      </c>
      <c r="AX706" s="2">
        <v>109265</v>
      </c>
      <c r="AY706" s="2">
        <v>33482</v>
      </c>
      <c r="AZ706" s="2">
        <v>36234</v>
      </c>
      <c r="BA706" s="2">
        <v>0</v>
      </c>
      <c r="BB706" s="2">
        <v>0</v>
      </c>
      <c r="BC706" s="2">
        <v>0</v>
      </c>
      <c r="BD706" s="2">
        <v>2813</v>
      </c>
      <c r="BE706" s="2">
        <v>3044</v>
      </c>
      <c r="BF706" s="2">
        <v>58.91</v>
      </c>
      <c r="BG706" s="2">
        <v>179322</v>
      </c>
      <c r="BH706" s="2">
        <v>324821</v>
      </c>
      <c r="BI706" s="2">
        <v>24881072</v>
      </c>
      <c r="BJ706" s="2">
        <v>0</v>
      </c>
      <c r="BK706" s="2">
        <v>24881072</v>
      </c>
      <c r="BL706" s="2">
        <v>14518534</v>
      </c>
      <c r="BM706" s="2">
        <v>10362538</v>
      </c>
      <c r="BN706" s="2">
        <v>645426</v>
      </c>
      <c r="BO706" s="2">
        <v>9717112</v>
      </c>
      <c r="BP706" s="2">
        <v>5271.24</v>
      </c>
      <c r="BQ706" s="2">
        <v>2151.02</v>
      </c>
      <c r="BR706" s="2">
        <v>11338543</v>
      </c>
      <c r="BS706" s="2">
        <v>0</v>
      </c>
      <c r="BT706" s="2">
        <v>0</v>
      </c>
      <c r="BU706" s="2">
        <v>14518534</v>
      </c>
      <c r="BV706" s="2">
        <v>645426</v>
      </c>
      <c r="BW706" s="2">
        <v>0</v>
      </c>
      <c r="BX706" s="2">
        <v>1288219</v>
      </c>
      <c r="BY706" s="2">
        <v>1288219</v>
      </c>
      <c r="BZ706" s="2">
        <v>0</v>
      </c>
      <c r="CA706" s="2">
        <v>9717112</v>
      </c>
      <c r="CB706" s="2" t="b">
        <v>0</v>
      </c>
      <c r="CC706" s="2">
        <v>0</v>
      </c>
      <c r="CD706" s="2">
        <v>11239.45</v>
      </c>
      <c r="CE706" s="2">
        <v>10334.219999999999</v>
      </c>
      <c r="CF706" s="2">
        <v>10640.07</v>
      </c>
      <c r="CG706" s="2">
        <v>12651.69</v>
      </c>
      <c r="CH706" s="4">
        <v>45327.530416666668</v>
      </c>
      <c r="CI706" s="4">
        <v>73415</v>
      </c>
    </row>
    <row r="707" spans="1:87" x14ac:dyDescent="0.35">
      <c r="A707" s="5">
        <v>785</v>
      </c>
      <c r="B707" s="3" t="s">
        <v>1444</v>
      </c>
      <c r="C707" s="3" t="s">
        <v>1445</v>
      </c>
      <c r="D707" s="2" t="s">
        <v>1446</v>
      </c>
      <c r="E707" s="2">
        <v>9166</v>
      </c>
      <c r="F707" s="2">
        <v>9304</v>
      </c>
      <c r="G707" s="2">
        <v>9580</v>
      </c>
      <c r="H707" s="2">
        <v>11102</v>
      </c>
      <c r="I707" s="2">
        <v>1.0822000000000001</v>
      </c>
      <c r="J707" s="2">
        <v>9919</v>
      </c>
      <c r="K707" s="2">
        <v>10069</v>
      </c>
      <c r="L707" s="2">
        <v>10367</v>
      </c>
      <c r="M707" s="2">
        <v>12015</v>
      </c>
      <c r="N707" s="2">
        <v>1.1040000000000001</v>
      </c>
      <c r="O707" s="2">
        <v>1.026</v>
      </c>
      <c r="P707" s="2">
        <v>10951</v>
      </c>
      <c r="Q707" s="2">
        <v>12327</v>
      </c>
      <c r="R707" s="2">
        <v>0</v>
      </c>
      <c r="S707" s="2">
        <v>0</v>
      </c>
      <c r="T707" s="2">
        <v>0</v>
      </c>
      <c r="U707" s="2">
        <v>1397.36</v>
      </c>
      <c r="V707" s="2">
        <v>1397.36</v>
      </c>
      <c r="W707" s="2">
        <v>0</v>
      </c>
      <c r="X707" s="2">
        <v>0</v>
      </c>
      <c r="Y707" s="2">
        <v>0</v>
      </c>
      <c r="Z707" s="2">
        <v>1397.36</v>
      </c>
      <c r="AA707" s="2">
        <v>1397.36</v>
      </c>
      <c r="AB707" s="2">
        <v>0</v>
      </c>
      <c r="AC707" s="2">
        <v>0</v>
      </c>
      <c r="AD707" s="2">
        <v>0</v>
      </c>
      <c r="AE707" s="2">
        <v>17225257</v>
      </c>
      <c r="AF707" s="2">
        <v>17225257</v>
      </c>
      <c r="AG707" s="2">
        <v>0.62319999999999998</v>
      </c>
      <c r="AH707" s="2">
        <v>0.2</v>
      </c>
      <c r="AI707" s="2">
        <v>0</v>
      </c>
      <c r="AJ707" s="2">
        <v>0</v>
      </c>
      <c r="AK707" s="2">
        <v>0</v>
      </c>
      <c r="AL707" s="2">
        <v>2146956</v>
      </c>
      <c r="AM707" s="2">
        <v>2146956</v>
      </c>
      <c r="AN707" s="2">
        <v>0.62319999999999998</v>
      </c>
      <c r="AO707" s="2">
        <v>7.3200000000000001E-2</v>
      </c>
      <c r="AP707" s="2">
        <v>0.65</v>
      </c>
      <c r="AQ707" s="2">
        <v>0</v>
      </c>
      <c r="AR707" s="2">
        <v>0</v>
      </c>
      <c r="AS707" s="2">
        <v>0</v>
      </c>
      <c r="AT707" s="2">
        <v>819578</v>
      </c>
      <c r="AU707" s="2">
        <v>819578</v>
      </c>
      <c r="AV707" s="2">
        <v>20191791</v>
      </c>
      <c r="AW707" s="2">
        <v>0</v>
      </c>
      <c r="AX707" s="2">
        <v>90866</v>
      </c>
      <c r="AY707" s="2">
        <v>294152</v>
      </c>
      <c r="AZ707" s="2">
        <v>318331</v>
      </c>
      <c r="BA707" s="2">
        <v>152629</v>
      </c>
      <c r="BB707" s="2">
        <v>165175</v>
      </c>
      <c r="BC707" s="2">
        <v>0</v>
      </c>
      <c r="BD707" s="2">
        <v>2813</v>
      </c>
      <c r="BE707" s="2">
        <v>3044</v>
      </c>
      <c r="BF707" s="2">
        <v>0</v>
      </c>
      <c r="BG707" s="2">
        <v>0</v>
      </c>
      <c r="BH707" s="2">
        <v>574372</v>
      </c>
      <c r="BI707" s="2">
        <v>20766163</v>
      </c>
      <c r="BJ707" s="2">
        <v>0</v>
      </c>
      <c r="BK707" s="2">
        <v>20766163</v>
      </c>
      <c r="BL707" s="2">
        <v>8807754</v>
      </c>
      <c r="BM707" s="2">
        <v>11958409</v>
      </c>
      <c r="BN707" s="2">
        <v>2593823</v>
      </c>
      <c r="BO707" s="2">
        <v>9364586</v>
      </c>
      <c r="BP707" s="2">
        <v>6100.99</v>
      </c>
      <c r="BQ707" s="2">
        <v>1397.36</v>
      </c>
      <c r="BR707" s="2">
        <v>8525279</v>
      </c>
      <c r="BS707" s="2">
        <v>0</v>
      </c>
      <c r="BT707" s="2">
        <v>0</v>
      </c>
      <c r="BU707" s="2">
        <v>8807754</v>
      </c>
      <c r="BV707" s="2">
        <v>2593823</v>
      </c>
      <c r="BW707" s="2">
        <v>0</v>
      </c>
      <c r="BX707" s="2">
        <v>2794118</v>
      </c>
      <c r="BY707" s="2">
        <v>2794118</v>
      </c>
      <c r="BZ707" s="2">
        <v>0</v>
      </c>
      <c r="CA707" s="2">
        <v>9364586</v>
      </c>
      <c r="CB707" s="2" t="b">
        <v>0</v>
      </c>
      <c r="CC707" s="2">
        <v>0</v>
      </c>
      <c r="CD707" s="2">
        <v>12836.98</v>
      </c>
      <c r="CE707" s="2">
        <v>11803.08</v>
      </c>
      <c r="CF707" s="2">
        <v>12152.4</v>
      </c>
      <c r="CG707" s="2">
        <v>14449.96</v>
      </c>
      <c r="CH707" s="4">
        <v>45327.529861111114</v>
      </c>
      <c r="CI707" s="4">
        <v>73415</v>
      </c>
    </row>
    <row r="708" spans="1:87" x14ac:dyDescent="0.35">
      <c r="A708" s="5">
        <v>786</v>
      </c>
      <c r="B708" s="3" t="s">
        <v>1444</v>
      </c>
      <c r="C708" s="3" t="s">
        <v>1447</v>
      </c>
      <c r="D708" s="2" t="s">
        <v>1448</v>
      </c>
      <c r="E708" s="2">
        <v>9166</v>
      </c>
      <c r="F708" s="2">
        <v>9304</v>
      </c>
      <c r="G708" s="2">
        <v>9580</v>
      </c>
      <c r="H708" s="2">
        <v>11102</v>
      </c>
      <c r="I708" s="2">
        <v>1.0822000000000001</v>
      </c>
      <c r="J708" s="2">
        <v>9919</v>
      </c>
      <c r="K708" s="2">
        <v>10069</v>
      </c>
      <c r="L708" s="2">
        <v>10367</v>
      </c>
      <c r="M708" s="2">
        <v>12015</v>
      </c>
      <c r="N708" s="2">
        <v>1.1040000000000001</v>
      </c>
      <c r="O708" s="2">
        <v>1.026</v>
      </c>
      <c r="P708" s="2">
        <v>10951</v>
      </c>
      <c r="Q708" s="2">
        <v>12327</v>
      </c>
      <c r="R708" s="2">
        <v>138.49</v>
      </c>
      <c r="S708" s="2">
        <v>101.71</v>
      </c>
      <c r="T708" s="2">
        <v>78.92</v>
      </c>
      <c r="U708" s="2">
        <v>0</v>
      </c>
      <c r="V708" s="2">
        <v>319.12</v>
      </c>
      <c r="W708" s="2">
        <v>138.49</v>
      </c>
      <c r="X708" s="2">
        <v>101.71</v>
      </c>
      <c r="Y708" s="2">
        <v>78.92</v>
      </c>
      <c r="Z708" s="2">
        <v>0</v>
      </c>
      <c r="AA708" s="2">
        <v>319.12</v>
      </c>
      <c r="AB708" s="2">
        <v>1516604</v>
      </c>
      <c r="AC708" s="2">
        <v>1024118</v>
      </c>
      <c r="AD708" s="2">
        <v>818164</v>
      </c>
      <c r="AE708" s="2">
        <v>0</v>
      </c>
      <c r="AF708" s="2">
        <v>3358886</v>
      </c>
      <c r="AG708" s="2">
        <v>0.60680000000000001</v>
      </c>
      <c r="AH708" s="2">
        <v>0.2</v>
      </c>
      <c r="AI708" s="2">
        <v>184055</v>
      </c>
      <c r="AJ708" s="2">
        <v>124287</v>
      </c>
      <c r="AK708" s="2">
        <v>99292</v>
      </c>
      <c r="AL708" s="2">
        <v>0</v>
      </c>
      <c r="AM708" s="2">
        <v>407634</v>
      </c>
      <c r="AN708" s="2">
        <v>0.60680000000000001</v>
      </c>
      <c r="AO708" s="2">
        <v>5.6800000000000003E-2</v>
      </c>
      <c r="AP708" s="2">
        <v>0.65</v>
      </c>
      <c r="AQ708" s="2">
        <v>55993</v>
      </c>
      <c r="AR708" s="2">
        <v>37810</v>
      </c>
      <c r="AS708" s="2">
        <v>30207</v>
      </c>
      <c r="AT708" s="2">
        <v>0</v>
      </c>
      <c r="AU708" s="2">
        <v>124010</v>
      </c>
      <c r="AV708" s="2">
        <v>3890530</v>
      </c>
      <c r="AW708" s="2">
        <v>0</v>
      </c>
      <c r="AX708" s="2">
        <v>0</v>
      </c>
      <c r="AY708" s="2">
        <v>140239</v>
      </c>
      <c r="AZ708" s="2">
        <v>151767</v>
      </c>
      <c r="BA708" s="2">
        <v>0</v>
      </c>
      <c r="BB708" s="2">
        <v>0</v>
      </c>
      <c r="BC708" s="2">
        <v>0</v>
      </c>
      <c r="BD708" s="2">
        <v>2813</v>
      </c>
      <c r="BE708" s="2">
        <v>3044</v>
      </c>
      <c r="BF708" s="2">
        <v>15.85</v>
      </c>
      <c r="BG708" s="2">
        <v>48247</v>
      </c>
      <c r="BH708" s="2">
        <v>200014</v>
      </c>
      <c r="BI708" s="2">
        <v>4090544</v>
      </c>
      <c r="BJ708" s="2">
        <v>0</v>
      </c>
      <c r="BK708" s="2">
        <v>4090544</v>
      </c>
      <c r="BL708" s="2">
        <v>1345477</v>
      </c>
      <c r="BM708" s="2">
        <v>2745067</v>
      </c>
      <c r="BN708" s="2">
        <v>818170</v>
      </c>
      <c r="BO708" s="2">
        <v>1926897</v>
      </c>
      <c r="BP708" s="2">
        <v>5069.63</v>
      </c>
      <c r="BQ708" s="2">
        <v>319.12</v>
      </c>
      <c r="BR708" s="2">
        <v>1617820</v>
      </c>
      <c r="BS708" s="2">
        <v>0</v>
      </c>
      <c r="BT708" s="2">
        <v>0</v>
      </c>
      <c r="BU708" s="2">
        <v>1345477</v>
      </c>
      <c r="BV708" s="2">
        <v>818170</v>
      </c>
      <c r="BW708" s="2">
        <v>0</v>
      </c>
      <c r="BX708" s="2">
        <v>445644</v>
      </c>
      <c r="BY708" s="2">
        <v>445644</v>
      </c>
      <c r="BZ708" s="2">
        <v>0</v>
      </c>
      <c r="CA708" s="2">
        <v>1926897</v>
      </c>
      <c r="CB708" s="2" t="b">
        <v>0</v>
      </c>
      <c r="CC708" s="2">
        <v>0</v>
      </c>
      <c r="CD708" s="2">
        <v>12684.32</v>
      </c>
      <c r="CE708" s="2">
        <v>11662.72</v>
      </c>
      <c r="CF708" s="2">
        <v>12007.89</v>
      </c>
      <c r="CG708" s="2">
        <v>14278.12</v>
      </c>
      <c r="CH708" s="4">
        <v>45327.52988425926</v>
      </c>
      <c r="CI708" s="4">
        <v>73415</v>
      </c>
    </row>
    <row r="709" spans="1:87" x14ac:dyDescent="0.35">
      <c r="A709" s="5">
        <v>787</v>
      </c>
      <c r="B709" s="3" t="s">
        <v>1444</v>
      </c>
      <c r="C709" s="3" t="s">
        <v>1449</v>
      </c>
      <c r="D709" s="2" t="s">
        <v>1450</v>
      </c>
      <c r="E709" s="2">
        <v>9166</v>
      </c>
      <c r="F709" s="2">
        <v>9304</v>
      </c>
      <c r="G709" s="2">
        <v>9580</v>
      </c>
      <c r="H709" s="2">
        <v>11102</v>
      </c>
      <c r="I709" s="2">
        <v>1.0822000000000001</v>
      </c>
      <c r="J709" s="2">
        <v>9919</v>
      </c>
      <c r="K709" s="2">
        <v>10069</v>
      </c>
      <c r="L709" s="2">
        <v>10367</v>
      </c>
      <c r="M709" s="2">
        <v>12015</v>
      </c>
      <c r="N709" s="2">
        <v>1.1040000000000001</v>
      </c>
      <c r="O709" s="2">
        <v>1.026</v>
      </c>
      <c r="P709" s="2">
        <v>10951</v>
      </c>
      <c r="Q709" s="2">
        <v>12327</v>
      </c>
      <c r="R709" s="2">
        <v>97.18</v>
      </c>
      <c r="S709" s="2">
        <v>81.22</v>
      </c>
      <c r="T709" s="2">
        <v>47.93</v>
      </c>
      <c r="U709" s="2">
        <v>0</v>
      </c>
      <c r="V709" s="2">
        <v>226.33</v>
      </c>
      <c r="W709" s="2">
        <v>97.18</v>
      </c>
      <c r="X709" s="2">
        <v>81.22</v>
      </c>
      <c r="Y709" s="2">
        <v>47.93</v>
      </c>
      <c r="Z709" s="2">
        <v>0</v>
      </c>
      <c r="AA709" s="2">
        <v>226.33</v>
      </c>
      <c r="AB709" s="2">
        <v>1064218</v>
      </c>
      <c r="AC709" s="2">
        <v>817804</v>
      </c>
      <c r="AD709" s="2">
        <v>496890</v>
      </c>
      <c r="AE709" s="2">
        <v>0</v>
      </c>
      <c r="AF709" s="2">
        <v>2378912</v>
      </c>
      <c r="AG709" s="2">
        <v>0.7329</v>
      </c>
      <c r="AH709" s="2">
        <v>0.2</v>
      </c>
      <c r="AI709" s="2">
        <v>155993</v>
      </c>
      <c r="AJ709" s="2">
        <v>119874</v>
      </c>
      <c r="AK709" s="2">
        <v>72834</v>
      </c>
      <c r="AL709" s="2">
        <v>0</v>
      </c>
      <c r="AM709" s="2">
        <v>348701</v>
      </c>
      <c r="AN709" s="2">
        <v>0.7329</v>
      </c>
      <c r="AO709" s="2">
        <v>0.18290000000000001</v>
      </c>
      <c r="AP709" s="2">
        <v>0.65</v>
      </c>
      <c r="AQ709" s="2">
        <v>126520</v>
      </c>
      <c r="AR709" s="2">
        <v>97225</v>
      </c>
      <c r="AS709" s="2">
        <v>59073</v>
      </c>
      <c r="AT709" s="2">
        <v>0</v>
      </c>
      <c r="AU709" s="2">
        <v>282818</v>
      </c>
      <c r="AV709" s="2">
        <v>3010431</v>
      </c>
      <c r="AW709" s="2">
        <v>0</v>
      </c>
      <c r="AX709" s="2">
        <v>0</v>
      </c>
      <c r="AY709" s="2">
        <v>196058</v>
      </c>
      <c r="AZ709" s="2">
        <v>212174</v>
      </c>
      <c r="BA709" s="2">
        <v>0</v>
      </c>
      <c r="BB709" s="2">
        <v>0</v>
      </c>
      <c r="BC709" s="2">
        <v>0</v>
      </c>
      <c r="BD709" s="2">
        <v>2813</v>
      </c>
      <c r="BE709" s="2">
        <v>3044</v>
      </c>
      <c r="BF709" s="2">
        <v>9.24</v>
      </c>
      <c r="BG709" s="2">
        <v>28127</v>
      </c>
      <c r="BH709" s="2">
        <v>240301</v>
      </c>
      <c r="BI709" s="2">
        <v>3250732</v>
      </c>
      <c r="BJ709" s="2">
        <v>0</v>
      </c>
      <c r="BK709" s="2">
        <v>3250732</v>
      </c>
      <c r="BL709" s="2">
        <v>1944223</v>
      </c>
      <c r="BM709" s="2">
        <v>1306509</v>
      </c>
      <c r="BN709" s="2">
        <v>45266</v>
      </c>
      <c r="BO709" s="2">
        <v>1261243</v>
      </c>
      <c r="BP709" s="2">
        <v>5050.74</v>
      </c>
      <c r="BQ709" s="2">
        <v>226.33</v>
      </c>
      <c r="BR709" s="2">
        <v>1143134</v>
      </c>
      <c r="BS709" s="2">
        <v>0</v>
      </c>
      <c r="BT709" s="2">
        <v>0</v>
      </c>
      <c r="BU709" s="2">
        <v>1944223</v>
      </c>
      <c r="BV709" s="2">
        <v>45266</v>
      </c>
      <c r="BW709" s="2">
        <v>0</v>
      </c>
      <c r="BX709" s="2">
        <v>590596</v>
      </c>
      <c r="BY709" s="2">
        <v>590596</v>
      </c>
      <c r="BZ709" s="2">
        <v>0</v>
      </c>
      <c r="CA709" s="2">
        <v>1261243</v>
      </c>
      <c r="CB709" s="2" t="b">
        <v>0</v>
      </c>
      <c r="CC709" s="2">
        <v>0</v>
      </c>
      <c r="CD709" s="2">
        <v>13858.11</v>
      </c>
      <c r="CE709" s="2">
        <v>12741.97</v>
      </c>
      <c r="CF709" s="2">
        <v>13119.08</v>
      </c>
      <c r="CG709" s="2">
        <v>15599.39</v>
      </c>
      <c r="CH709" s="4">
        <v>45327.529895833337</v>
      </c>
      <c r="CI709" s="4">
        <v>73415</v>
      </c>
    </row>
    <row r="710" spans="1:87" x14ac:dyDescent="0.35">
      <c r="A710" s="5">
        <v>788</v>
      </c>
      <c r="B710" s="3" t="s">
        <v>1444</v>
      </c>
      <c r="C710" s="3" t="s">
        <v>1451</v>
      </c>
      <c r="D710" s="2" t="s">
        <v>1452</v>
      </c>
      <c r="E710" s="2">
        <v>9166</v>
      </c>
      <c r="F710" s="2">
        <v>9304</v>
      </c>
      <c r="G710" s="2">
        <v>9580</v>
      </c>
      <c r="H710" s="2">
        <v>11102</v>
      </c>
      <c r="I710" s="2">
        <v>1.0822000000000001</v>
      </c>
      <c r="J710" s="2">
        <v>9919</v>
      </c>
      <c r="K710" s="2">
        <v>10069</v>
      </c>
      <c r="L710" s="2">
        <v>10367</v>
      </c>
      <c r="M710" s="2">
        <v>12015</v>
      </c>
      <c r="N710" s="2">
        <v>1.1040000000000001</v>
      </c>
      <c r="O710" s="2">
        <v>1.026</v>
      </c>
      <c r="P710" s="2">
        <v>10951</v>
      </c>
      <c r="Q710" s="2">
        <v>12327</v>
      </c>
      <c r="R710" s="2">
        <v>472.16</v>
      </c>
      <c r="S710" s="2">
        <v>325.33999999999997</v>
      </c>
      <c r="T710" s="2">
        <v>218.84</v>
      </c>
      <c r="U710" s="2">
        <v>0</v>
      </c>
      <c r="V710" s="2">
        <v>1016.34</v>
      </c>
      <c r="W710" s="2">
        <v>472.16</v>
      </c>
      <c r="X710" s="2">
        <v>325.33999999999997</v>
      </c>
      <c r="Y710" s="2">
        <v>218.84</v>
      </c>
      <c r="Z710" s="2">
        <v>0</v>
      </c>
      <c r="AA710" s="2">
        <v>1016.34</v>
      </c>
      <c r="AB710" s="2">
        <v>5170624</v>
      </c>
      <c r="AC710" s="2">
        <v>3275848</v>
      </c>
      <c r="AD710" s="2">
        <v>2268714</v>
      </c>
      <c r="AE710" s="2">
        <v>0</v>
      </c>
      <c r="AF710" s="2">
        <v>10715186</v>
      </c>
      <c r="AG710" s="2">
        <v>0.76880000000000004</v>
      </c>
      <c r="AH710" s="2">
        <v>0.2</v>
      </c>
      <c r="AI710" s="2">
        <v>795035</v>
      </c>
      <c r="AJ710" s="2">
        <v>503694</v>
      </c>
      <c r="AK710" s="2">
        <v>348838</v>
      </c>
      <c r="AL710" s="2">
        <v>0</v>
      </c>
      <c r="AM710" s="2">
        <v>1647567</v>
      </c>
      <c r="AN710" s="2">
        <v>0.76880000000000004</v>
      </c>
      <c r="AO710" s="2">
        <v>0.21879999999999999</v>
      </c>
      <c r="AP710" s="2">
        <v>0.65</v>
      </c>
      <c r="AQ710" s="2">
        <v>735366</v>
      </c>
      <c r="AR710" s="2">
        <v>465891</v>
      </c>
      <c r="AS710" s="2">
        <v>322657</v>
      </c>
      <c r="AT710" s="2">
        <v>0</v>
      </c>
      <c r="AU710" s="2">
        <v>1523914</v>
      </c>
      <c r="AV710" s="2">
        <v>13886667</v>
      </c>
      <c r="AW710" s="2">
        <v>0</v>
      </c>
      <c r="AX710" s="2">
        <v>0</v>
      </c>
      <c r="AY710" s="2">
        <v>338188</v>
      </c>
      <c r="AZ710" s="2">
        <v>365987</v>
      </c>
      <c r="BA710" s="2">
        <v>0</v>
      </c>
      <c r="BB710" s="2">
        <v>0</v>
      </c>
      <c r="BC710" s="2">
        <v>0</v>
      </c>
      <c r="BD710" s="2">
        <v>2813</v>
      </c>
      <c r="BE710" s="2">
        <v>3044</v>
      </c>
      <c r="BF710" s="2">
        <v>49.23</v>
      </c>
      <c r="BG710" s="2">
        <v>149856</v>
      </c>
      <c r="BH710" s="2">
        <v>515843</v>
      </c>
      <c r="BI710" s="2">
        <v>14402510</v>
      </c>
      <c r="BJ710" s="2">
        <v>0</v>
      </c>
      <c r="BK710" s="2">
        <v>14402510</v>
      </c>
      <c r="BL710" s="2">
        <v>2881390</v>
      </c>
      <c r="BM710" s="2">
        <v>11521120</v>
      </c>
      <c r="BN710" s="2">
        <v>3452665</v>
      </c>
      <c r="BO710" s="2">
        <v>8068455</v>
      </c>
      <c r="BP710" s="2">
        <v>5209.55</v>
      </c>
      <c r="BQ710" s="2">
        <v>1016.34</v>
      </c>
      <c r="BR710" s="2">
        <v>5294674</v>
      </c>
      <c r="BS710" s="2">
        <v>0</v>
      </c>
      <c r="BT710" s="2">
        <v>0</v>
      </c>
      <c r="BU710" s="2">
        <v>2881390</v>
      </c>
      <c r="BV710" s="2">
        <v>3452665</v>
      </c>
      <c r="BW710" s="2">
        <v>0</v>
      </c>
      <c r="BX710" s="2">
        <v>1552854</v>
      </c>
      <c r="BY710" s="2">
        <v>1552854</v>
      </c>
      <c r="BZ710" s="2">
        <v>0</v>
      </c>
      <c r="CA710" s="2">
        <v>8068455</v>
      </c>
      <c r="CB710" s="2" t="b">
        <v>0</v>
      </c>
      <c r="CC710" s="2">
        <v>0</v>
      </c>
      <c r="CD710" s="2">
        <v>14192.28</v>
      </c>
      <c r="CE710" s="2">
        <v>13049.22</v>
      </c>
      <c r="CF710" s="2">
        <v>13435.42</v>
      </c>
      <c r="CG710" s="2">
        <v>15975.55</v>
      </c>
      <c r="CH710" s="4">
        <v>45327.529942129629</v>
      </c>
      <c r="CI710" s="4">
        <v>73415</v>
      </c>
    </row>
    <row r="711" spans="1:87" x14ac:dyDescent="0.35">
      <c r="A711" s="5">
        <v>789</v>
      </c>
      <c r="B711" s="3" t="s">
        <v>1444</v>
      </c>
      <c r="C711" s="3" t="s">
        <v>1453</v>
      </c>
      <c r="D711" s="2" t="s">
        <v>1454</v>
      </c>
      <c r="E711" s="2">
        <v>9166</v>
      </c>
      <c r="F711" s="2">
        <v>9304</v>
      </c>
      <c r="G711" s="2">
        <v>9580</v>
      </c>
      <c r="H711" s="2">
        <v>11102</v>
      </c>
      <c r="I711" s="2">
        <v>1.0822000000000001</v>
      </c>
      <c r="J711" s="2">
        <v>9919</v>
      </c>
      <c r="K711" s="2">
        <v>10069</v>
      </c>
      <c r="L711" s="2">
        <v>10367</v>
      </c>
      <c r="M711" s="2">
        <v>12015</v>
      </c>
      <c r="N711" s="2">
        <v>1.1040000000000001</v>
      </c>
      <c r="O711" s="2">
        <v>1.026</v>
      </c>
      <c r="P711" s="2">
        <v>10951</v>
      </c>
      <c r="Q711" s="2">
        <v>12327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24.31</v>
      </c>
      <c r="X711" s="2">
        <v>14.2</v>
      </c>
      <c r="Y711" s="2">
        <v>9.1999999999999993</v>
      </c>
      <c r="Z711" s="2">
        <v>0</v>
      </c>
      <c r="AA711" s="2">
        <v>47.71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  <c r="AG711" s="2">
        <v>0.624</v>
      </c>
      <c r="AH711" s="2">
        <v>0.2</v>
      </c>
      <c r="AI711" s="2">
        <v>33224</v>
      </c>
      <c r="AJ711" s="2">
        <v>17844</v>
      </c>
      <c r="AK711" s="2">
        <v>11903</v>
      </c>
      <c r="AL711" s="2">
        <v>0</v>
      </c>
      <c r="AM711" s="2">
        <v>62971</v>
      </c>
      <c r="AN711" s="2">
        <v>0.624</v>
      </c>
      <c r="AO711" s="2">
        <v>7.3999999999999996E-2</v>
      </c>
      <c r="AP711" s="2">
        <v>0.65</v>
      </c>
      <c r="AQ711" s="2">
        <v>12805</v>
      </c>
      <c r="AR711" s="2">
        <v>6877</v>
      </c>
      <c r="AS711" s="2">
        <v>4588</v>
      </c>
      <c r="AT711" s="2">
        <v>0</v>
      </c>
      <c r="AU711" s="2">
        <v>24270</v>
      </c>
      <c r="AV711" s="2">
        <v>87241</v>
      </c>
      <c r="AW711" s="2">
        <v>568343</v>
      </c>
      <c r="AX711" s="2">
        <v>2978</v>
      </c>
      <c r="AY711" s="2">
        <v>19697</v>
      </c>
      <c r="AZ711" s="2">
        <v>21316</v>
      </c>
      <c r="BA711" s="2">
        <v>0</v>
      </c>
      <c r="BB711" s="2">
        <v>0</v>
      </c>
      <c r="BC711" s="2">
        <v>74566</v>
      </c>
      <c r="BD711" s="2">
        <v>2813</v>
      </c>
      <c r="BE711" s="2">
        <v>3044</v>
      </c>
      <c r="BF711" s="2">
        <v>2.96</v>
      </c>
      <c r="BG711" s="2">
        <v>9010</v>
      </c>
      <c r="BH711" s="2">
        <v>676213</v>
      </c>
      <c r="BI711" s="2">
        <v>763454</v>
      </c>
      <c r="BJ711" s="2">
        <v>0</v>
      </c>
      <c r="BK711" s="2">
        <v>763454</v>
      </c>
      <c r="BL711" s="2">
        <v>224745</v>
      </c>
      <c r="BM711" s="2">
        <v>538709</v>
      </c>
      <c r="BN711" s="2">
        <v>126545</v>
      </c>
      <c r="BO711" s="2">
        <v>412164</v>
      </c>
      <c r="BP711" s="2">
        <v>85.34</v>
      </c>
      <c r="BQ711" s="2">
        <v>47.71</v>
      </c>
      <c r="BR711" s="2">
        <v>4072</v>
      </c>
      <c r="BS711" s="2">
        <v>502240</v>
      </c>
      <c r="BT711" s="2">
        <v>0</v>
      </c>
      <c r="BU711" s="2">
        <v>224745</v>
      </c>
      <c r="BV711" s="2">
        <v>126545</v>
      </c>
      <c r="BW711" s="2">
        <v>155022</v>
      </c>
      <c r="BX711" s="2">
        <v>122525</v>
      </c>
      <c r="BY711" s="2">
        <v>277547</v>
      </c>
      <c r="BZ711" s="2">
        <v>0</v>
      </c>
      <c r="CA711" s="2">
        <v>412164</v>
      </c>
      <c r="CB711" s="2" t="b">
        <v>0</v>
      </c>
      <c r="CC711" s="2">
        <v>0</v>
      </c>
      <c r="CD711" s="2">
        <v>12844.43</v>
      </c>
      <c r="CE711" s="2">
        <v>11809.93</v>
      </c>
      <c r="CF711" s="2">
        <v>12159.45</v>
      </c>
      <c r="CG711" s="2">
        <v>14458.34</v>
      </c>
      <c r="CH711" s="4">
        <v>45327.529942129629</v>
      </c>
      <c r="CI711" s="4">
        <v>73415</v>
      </c>
    </row>
    <row r="712" spans="1:87" x14ac:dyDescent="0.35">
      <c r="A712" s="5">
        <v>790</v>
      </c>
      <c r="B712" s="3" t="s">
        <v>1444</v>
      </c>
      <c r="C712" s="3" t="s">
        <v>1455</v>
      </c>
      <c r="D712" s="2" t="s">
        <v>1456</v>
      </c>
      <c r="E712" s="2">
        <v>9166</v>
      </c>
      <c r="F712" s="2">
        <v>9304</v>
      </c>
      <c r="G712" s="2">
        <v>9580</v>
      </c>
      <c r="H712" s="2">
        <v>11102</v>
      </c>
      <c r="I712" s="2">
        <v>1.0822000000000001</v>
      </c>
      <c r="J712" s="2">
        <v>9919</v>
      </c>
      <c r="K712" s="2">
        <v>10069</v>
      </c>
      <c r="L712" s="2">
        <v>10367</v>
      </c>
      <c r="M712" s="2">
        <v>12015</v>
      </c>
      <c r="N712" s="2">
        <v>1.1040000000000001</v>
      </c>
      <c r="O712" s="2">
        <v>1.026</v>
      </c>
      <c r="P712" s="2">
        <v>10951</v>
      </c>
      <c r="Q712" s="2">
        <v>12327</v>
      </c>
      <c r="R712" s="2">
        <v>358.51</v>
      </c>
      <c r="S712" s="2">
        <v>244.63</v>
      </c>
      <c r="T712" s="2">
        <v>150.18</v>
      </c>
      <c r="U712" s="2">
        <v>0</v>
      </c>
      <c r="V712" s="2">
        <v>753.32</v>
      </c>
      <c r="W712" s="2">
        <v>358.51</v>
      </c>
      <c r="X712" s="2">
        <v>244.63</v>
      </c>
      <c r="Y712" s="2">
        <v>150.18</v>
      </c>
      <c r="Z712" s="2">
        <v>0</v>
      </c>
      <c r="AA712" s="2">
        <v>753.32</v>
      </c>
      <c r="AB712" s="2">
        <v>3926043</v>
      </c>
      <c r="AC712" s="2">
        <v>2463179</v>
      </c>
      <c r="AD712" s="2">
        <v>1556916</v>
      </c>
      <c r="AE712" s="2">
        <v>0</v>
      </c>
      <c r="AF712" s="2">
        <v>7946138</v>
      </c>
      <c r="AG712" s="2">
        <v>0.43430000000000002</v>
      </c>
      <c r="AH712" s="2">
        <v>0.2</v>
      </c>
      <c r="AI712" s="2">
        <v>341016</v>
      </c>
      <c r="AJ712" s="2">
        <v>213952</v>
      </c>
      <c r="AK712" s="2">
        <v>135234</v>
      </c>
      <c r="AL712" s="2">
        <v>0</v>
      </c>
      <c r="AM712" s="2">
        <v>690202</v>
      </c>
      <c r="AN712" s="2">
        <v>0.43430000000000002</v>
      </c>
      <c r="AO712" s="2">
        <v>0</v>
      </c>
      <c r="AP712" s="2">
        <v>0.65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8636340</v>
      </c>
      <c r="AW712" s="2">
        <v>0</v>
      </c>
      <c r="AX712" s="2">
        <v>14425</v>
      </c>
      <c r="AY712" s="2">
        <v>145547</v>
      </c>
      <c r="AZ712" s="2">
        <v>157511</v>
      </c>
      <c r="BA712" s="2">
        <v>0</v>
      </c>
      <c r="BB712" s="2">
        <v>0</v>
      </c>
      <c r="BC712" s="2">
        <v>0</v>
      </c>
      <c r="BD712" s="2">
        <v>2813</v>
      </c>
      <c r="BE712" s="2">
        <v>3044</v>
      </c>
      <c r="BF712" s="2">
        <v>32.72</v>
      </c>
      <c r="BG712" s="2">
        <v>99600</v>
      </c>
      <c r="BH712" s="2">
        <v>271536</v>
      </c>
      <c r="BI712" s="2">
        <v>8907876</v>
      </c>
      <c r="BJ712" s="2">
        <v>0</v>
      </c>
      <c r="BK712" s="2">
        <v>8907876</v>
      </c>
      <c r="BL712" s="2">
        <v>1431568</v>
      </c>
      <c r="BM712" s="2">
        <v>7476308</v>
      </c>
      <c r="BN712" s="2">
        <v>2476385</v>
      </c>
      <c r="BO712" s="2">
        <v>4999923</v>
      </c>
      <c r="BP712" s="2">
        <v>5041.0600000000004</v>
      </c>
      <c r="BQ712" s="2">
        <v>753.32</v>
      </c>
      <c r="BR712" s="2">
        <v>3797531</v>
      </c>
      <c r="BS712" s="2">
        <v>0</v>
      </c>
      <c r="BT712" s="2">
        <v>0</v>
      </c>
      <c r="BU712" s="2">
        <v>1431568</v>
      </c>
      <c r="BV712" s="2">
        <v>2476385</v>
      </c>
      <c r="BW712" s="2">
        <v>0</v>
      </c>
      <c r="BX712" s="2">
        <v>1099369</v>
      </c>
      <c r="BY712" s="2">
        <v>1099369</v>
      </c>
      <c r="BZ712" s="2">
        <v>0</v>
      </c>
      <c r="CA712" s="2">
        <v>4999923</v>
      </c>
      <c r="CB712" s="2" t="b">
        <v>0</v>
      </c>
      <c r="CC712" s="2">
        <v>0</v>
      </c>
      <c r="CD712" s="2">
        <v>11902.2</v>
      </c>
      <c r="CE712" s="2">
        <v>10943.59</v>
      </c>
      <c r="CF712" s="2">
        <v>11267.48</v>
      </c>
      <c r="CG712" s="2">
        <v>13397.72</v>
      </c>
      <c r="CH712" s="4">
        <v>45327.529976851853</v>
      </c>
      <c r="CI712" s="4">
        <v>73415</v>
      </c>
    </row>
    <row r="713" spans="1:87" x14ac:dyDescent="0.35">
      <c r="A713" s="5">
        <v>791</v>
      </c>
      <c r="B713" s="3" t="s">
        <v>1444</v>
      </c>
      <c r="C713" s="3" t="s">
        <v>1457</v>
      </c>
      <c r="D713" s="2" t="s">
        <v>1458</v>
      </c>
      <c r="E713" s="2">
        <v>9166</v>
      </c>
      <c r="F713" s="2">
        <v>9304</v>
      </c>
      <c r="G713" s="2">
        <v>9580</v>
      </c>
      <c r="H713" s="2">
        <v>11102</v>
      </c>
      <c r="I713" s="2">
        <v>1.0822000000000001</v>
      </c>
      <c r="J713" s="2">
        <v>9919</v>
      </c>
      <c r="K713" s="2">
        <v>10069</v>
      </c>
      <c r="L713" s="2">
        <v>10367</v>
      </c>
      <c r="M713" s="2">
        <v>12015</v>
      </c>
      <c r="N713" s="2">
        <v>1.1040000000000001</v>
      </c>
      <c r="O713" s="2">
        <v>1.026</v>
      </c>
      <c r="P713" s="2">
        <v>10951</v>
      </c>
      <c r="Q713" s="2">
        <v>12327</v>
      </c>
      <c r="R713" s="2">
        <v>388.41</v>
      </c>
      <c r="S713" s="2">
        <v>291.58999999999997</v>
      </c>
      <c r="T713" s="2">
        <v>183.08</v>
      </c>
      <c r="U713" s="2">
        <v>0</v>
      </c>
      <c r="V713" s="2">
        <v>863.08</v>
      </c>
      <c r="W713" s="2">
        <v>388.41</v>
      </c>
      <c r="X713" s="2">
        <v>291.58999999999997</v>
      </c>
      <c r="Y713" s="2">
        <v>183.08</v>
      </c>
      <c r="Z713" s="2">
        <v>0</v>
      </c>
      <c r="AA713" s="2">
        <v>863.08</v>
      </c>
      <c r="AB713" s="2">
        <v>4253478</v>
      </c>
      <c r="AC713" s="2">
        <v>2936020</v>
      </c>
      <c r="AD713" s="2">
        <v>1897990</v>
      </c>
      <c r="AE713" s="2">
        <v>0</v>
      </c>
      <c r="AF713" s="2">
        <v>9087488</v>
      </c>
      <c r="AG713" s="2">
        <v>0.49299999999999999</v>
      </c>
      <c r="AH713" s="2">
        <v>0.2</v>
      </c>
      <c r="AI713" s="2">
        <v>419393</v>
      </c>
      <c r="AJ713" s="2">
        <v>289492</v>
      </c>
      <c r="AK713" s="2">
        <v>187142</v>
      </c>
      <c r="AL713" s="2">
        <v>0</v>
      </c>
      <c r="AM713" s="2">
        <v>896027</v>
      </c>
      <c r="AN713" s="2">
        <v>0.49299999999999999</v>
      </c>
      <c r="AO713" s="2">
        <v>0</v>
      </c>
      <c r="AP713" s="2">
        <v>0.65</v>
      </c>
      <c r="AQ713" s="2">
        <v>0</v>
      </c>
      <c r="AR713" s="2">
        <v>0</v>
      </c>
      <c r="AS713" s="2">
        <v>0</v>
      </c>
      <c r="AT713" s="2">
        <v>0</v>
      </c>
      <c r="AU713" s="2">
        <v>0</v>
      </c>
      <c r="AV713" s="2">
        <v>9983515</v>
      </c>
      <c r="AW713" s="2">
        <v>0</v>
      </c>
      <c r="AX713" s="2">
        <v>0</v>
      </c>
      <c r="AY713" s="2">
        <v>323777</v>
      </c>
      <c r="AZ713" s="2">
        <v>350391</v>
      </c>
      <c r="BA713" s="2">
        <v>0</v>
      </c>
      <c r="BB713" s="2">
        <v>0</v>
      </c>
      <c r="BC713" s="2">
        <v>0</v>
      </c>
      <c r="BD713" s="2">
        <v>2813</v>
      </c>
      <c r="BE713" s="2">
        <v>3044</v>
      </c>
      <c r="BF713" s="2">
        <v>24.11</v>
      </c>
      <c r="BG713" s="2">
        <v>73391</v>
      </c>
      <c r="BH713" s="2">
        <v>423782</v>
      </c>
      <c r="BI713" s="2">
        <v>10407297</v>
      </c>
      <c r="BJ713" s="2">
        <v>0</v>
      </c>
      <c r="BK713" s="2">
        <v>10407297</v>
      </c>
      <c r="BL713" s="2">
        <v>2277929</v>
      </c>
      <c r="BM713" s="2">
        <v>8129368</v>
      </c>
      <c r="BN713" s="2">
        <v>2887703</v>
      </c>
      <c r="BO713" s="2">
        <v>5241665</v>
      </c>
      <c r="BP713" s="2">
        <v>5130.8</v>
      </c>
      <c r="BQ713" s="2">
        <v>863.08</v>
      </c>
      <c r="BR713" s="2">
        <v>4428291</v>
      </c>
      <c r="BS713" s="2">
        <v>0</v>
      </c>
      <c r="BT713" s="2">
        <v>0</v>
      </c>
      <c r="BU713" s="2">
        <v>2277929</v>
      </c>
      <c r="BV713" s="2">
        <v>2887703</v>
      </c>
      <c r="BW713" s="2">
        <v>0</v>
      </c>
      <c r="BX713" s="2">
        <v>1047366</v>
      </c>
      <c r="BY713" s="2">
        <v>1047366</v>
      </c>
      <c r="BZ713" s="2">
        <v>0</v>
      </c>
      <c r="CA713" s="2">
        <v>5241665</v>
      </c>
      <c r="CB713" s="2" t="b">
        <v>0</v>
      </c>
      <c r="CC713" s="2">
        <v>0</v>
      </c>
      <c r="CD713" s="2">
        <v>12030.77</v>
      </c>
      <c r="CE713" s="2">
        <v>11061.8</v>
      </c>
      <c r="CF713" s="2">
        <v>11389.19</v>
      </c>
      <c r="CG713" s="2">
        <v>13542.44</v>
      </c>
      <c r="CH713" s="4">
        <v>45327.529988425929</v>
      </c>
      <c r="CI713" s="4">
        <v>73415</v>
      </c>
    </row>
    <row r="714" spans="1:87" x14ac:dyDescent="0.35">
      <c r="A714" s="5">
        <v>792</v>
      </c>
      <c r="B714" s="3" t="s">
        <v>1444</v>
      </c>
      <c r="C714" s="3" t="s">
        <v>1459</v>
      </c>
      <c r="D714" s="2" t="s">
        <v>1460</v>
      </c>
      <c r="E714" s="2">
        <v>9166</v>
      </c>
      <c r="F714" s="2">
        <v>9304</v>
      </c>
      <c r="G714" s="2">
        <v>9580</v>
      </c>
      <c r="H714" s="2">
        <v>11102</v>
      </c>
      <c r="I714" s="2">
        <v>1.0822000000000001</v>
      </c>
      <c r="J714" s="2">
        <v>9919</v>
      </c>
      <c r="K714" s="2">
        <v>10069</v>
      </c>
      <c r="L714" s="2">
        <v>10367</v>
      </c>
      <c r="M714" s="2">
        <v>12015</v>
      </c>
      <c r="N714" s="2">
        <v>1.1040000000000001</v>
      </c>
      <c r="O714" s="2">
        <v>1.026</v>
      </c>
      <c r="P714" s="2">
        <v>10951</v>
      </c>
      <c r="Q714" s="2">
        <v>12327</v>
      </c>
      <c r="R714" s="2">
        <v>1515.26</v>
      </c>
      <c r="S714" s="2">
        <v>1065.9100000000001</v>
      </c>
      <c r="T714" s="2">
        <v>646.99</v>
      </c>
      <c r="U714" s="2">
        <v>0</v>
      </c>
      <c r="V714" s="2">
        <v>3228.16</v>
      </c>
      <c r="W714" s="2">
        <v>1515.26</v>
      </c>
      <c r="X714" s="2">
        <v>1065.9100000000001</v>
      </c>
      <c r="Y714" s="2">
        <v>646.99</v>
      </c>
      <c r="Z714" s="2">
        <v>0</v>
      </c>
      <c r="AA714" s="2">
        <v>3228.16</v>
      </c>
      <c r="AB714" s="2">
        <v>16593612</v>
      </c>
      <c r="AC714" s="2">
        <v>10732648</v>
      </c>
      <c r="AD714" s="2">
        <v>6707345</v>
      </c>
      <c r="AE714" s="2">
        <v>0</v>
      </c>
      <c r="AF714" s="2">
        <v>34033605</v>
      </c>
      <c r="AG714" s="2">
        <v>0.72699999999999998</v>
      </c>
      <c r="AH714" s="2">
        <v>0.2</v>
      </c>
      <c r="AI714" s="2">
        <v>2412711</v>
      </c>
      <c r="AJ714" s="2">
        <v>1560527</v>
      </c>
      <c r="AK714" s="2">
        <v>975248</v>
      </c>
      <c r="AL714" s="2">
        <v>0</v>
      </c>
      <c r="AM714" s="2">
        <v>4948486</v>
      </c>
      <c r="AN714" s="2">
        <v>0.72699999999999998</v>
      </c>
      <c r="AO714" s="2">
        <v>0.17699999999999999</v>
      </c>
      <c r="AP714" s="2">
        <v>0.65</v>
      </c>
      <c r="AQ714" s="2">
        <v>1909095</v>
      </c>
      <c r="AR714" s="2">
        <v>1234791</v>
      </c>
      <c r="AS714" s="2">
        <v>771680</v>
      </c>
      <c r="AT714" s="2">
        <v>0</v>
      </c>
      <c r="AU714" s="2">
        <v>3915566</v>
      </c>
      <c r="AV714" s="2">
        <v>42897657</v>
      </c>
      <c r="AW714" s="2">
        <v>0</v>
      </c>
      <c r="AX714" s="2">
        <v>157892</v>
      </c>
      <c r="AY714" s="2">
        <v>148423</v>
      </c>
      <c r="AZ714" s="2">
        <v>160623</v>
      </c>
      <c r="BA714" s="2">
        <v>0</v>
      </c>
      <c r="BB714" s="2">
        <v>0</v>
      </c>
      <c r="BC714" s="2">
        <v>0</v>
      </c>
      <c r="BD714" s="2">
        <v>2813</v>
      </c>
      <c r="BE714" s="2">
        <v>3044</v>
      </c>
      <c r="BF714" s="2">
        <v>131.62</v>
      </c>
      <c r="BG714" s="2">
        <v>400651</v>
      </c>
      <c r="BH714" s="2">
        <v>719166</v>
      </c>
      <c r="BI714" s="2">
        <v>43616823</v>
      </c>
      <c r="BJ714" s="2">
        <v>0</v>
      </c>
      <c r="BK714" s="2">
        <v>43616823</v>
      </c>
      <c r="BL714" s="2">
        <v>9456590</v>
      </c>
      <c r="BM714" s="2">
        <v>34160233</v>
      </c>
      <c r="BN714" s="2">
        <v>10855986</v>
      </c>
      <c r="BO714" s="2">
        <v>23304247</v>
      </c>
      <c r="BP714" s="2">
        <v>5157</v>
      </c>
      <c r="BQ714" s="2">
        <v>3228.16</v>
      </c>
      <c r="BR714" s="2">
        <v>16647621</v>
      </c>
      <c r="BS714" s="2">
        <v>0</v>
      </c>
      <c r="BT714" s="2">
        <v>0</v>
      </c>
      <c r="BU714" s="2">
        <v>9456590</v>
      </c>
      <c r="BV714" s="2">
        <v>10855986</v>
      </c>
      <c r="BW714" s="2">
        <v>0</v>
      </c>
      <c r="BX714" s="2">
        <v>2939471</v>
      </c>
      <c r="BY714" s="2">
        <v>2939471</v>
      </c>
      <c r="BZ714" s="2">
        <v>0</v>
      </c>
      <c r="CA714" s="2">
        <v>23304247</v>
      </c>
      <c r="CB714" s="2" t="b">
        <v>0</v>
      </c>
      <c r="CC714" s="2">
        <v>0</v>
      </c>
      <c r="CD714" s="2">
        <v>13803.19</v>
      </c>
      <c r="CE714" s="2">
        <v>12691.47</v>
      </c>
      <c r="CF714" s="2">
        <v>13067.09</v>
      </c>
      <c r="CG714" s="2">
        <v>15537.57</v>
      </c>
      <c r="CH714" s="4">
        <v>45327.530034722222</v>
      </c>
      <c r="CI714" s="4">
        <v>73415</v>
      </c>
    </row>
    <row r="715" spans="1:87" x14ac:dyDescent="0.35">
      <c r="A715" s="5">
        <v>793</v>
      </c>
      <c r="B715" s="3" t="s">
        <v>1444</v>
      </c>
      <c r="C715" s="3" t="s">
        <v>1461</v>
      </c>
      <c r="D715" s="2" t="s">
        <v>1462</v>
      </c>
      <c r="E715" s="2">
        <v>9166</v>
      </c>
      <c r="F715" s="2">
        <v>9304</v>
      </c>
      <c r="G715" s="2">
        <v>9580</v>
      </c>
      <c r="H715" s="2">
        <v>11102</v>
      </c>
      <c r="I715" s="2">
        <v>1.0822000000000001</v>
      </c>
      <c r="J715" s="2">
        <v>9919</v>
      </c>
      <c r="K715" s="2">
        <v>10069</v>
      </c>
      <c r="L715" s="2">
        <v>10367</v>
      </c>
      <c r="M715" s="2">
        <v>12015</v>
      </c>
      <c r="N715" s="2">
        <v>1.1040000000000001</v>
      </c>
      <c r="O715" s="2">
        <v>1.026</v>
      </c>
      <c r="P715" s="2">
        <v>10951</v>
      </c>
      <c r="Q715" s="2">
        <v>12327</v>
      </c>
      <c r="R715" s="2">
        <v>347.78</v>
      </c>
      <c r="S715" s="2">
        <v>243.15</v>
      </c>
      <c r="T715" s="2">
        <v>185.01</v>
      </c>
      <c r="U715" s="2">
        <v>33.97</v>
      </c>
      <c r="V715" s="2">
        <v>809.91</v>
      </c>
      <c r="W715" s="2">
        <v>347.78</v>
      </c>
      <c r="X715" s="2">
        <v>243.15</v>
      </c>
      <c r="Y715" s="2">
        <v>185.01</v>
      </c>
      <c r="Z715" s="2">
        <v>328.77</v>
      </c>
      <c r="AA715" s="2">
        <v>1104.71</v>
      </c>
      <c r="AB715" s="2">
        <v>3808539</v>
      </c>
      <c r="AC715" s="2">
        <v>2448277</v>
      </c>
      <c r="AD715" s="2">
        <v>1917999</v>
      </c>
      <c r="AE715" s="2">
        <v>418748</v>
      </c>
      <c r="AF715" s="2">
        <v>8593563</v>
      </c>
      <c r="AG715" s="2">
        <v>0.60060000000000002</v>
      </c>
      <c r="AH715" s="2">
        <v>0.2</v>
      </c>
      <c r="AI715" s="2">
        <v>457482</v>
      </c>
      <c r="AJ715" s="2">
        <v>294087</v>
      </c>
      <c r="AK715" s="2">
        <v>230390</v>
      </c>
      <c r="AL715" s="2">
        <v>486816</v>
      </c>
      <c r="AM715" s="2">
        <v>1468775</v>
      </c>
      <c r="AN715" s="2">
        <v>0.60060000000000002</v>
      </c>
      <c r="AO715" s="2">
        <v>5.0599999999999999E-2</v>
      </c>
      <c r="AP715" s="2">
        <v>0.65</v>
      </c>
      <c r="AQ715" s="2">
        <v>125263</v>
      </c>
      <c r="AR715" s="2">
        <v>80524</v>
      </c>
      <c r="AS715" s="2">
        <v>63083</v>
      </c>
      <c r="AT715" s="2">
        <v>133295</v>
      </c>
      <c r="AU715" s="2">
        <v>402165</v>
      </c>
      <c r="AV715" s="2">
        <v>10464503</v>
      </c>
      <c r="AW715" s="2">
        <v>4290045</v>
      </c>
      <c r="AX715" s="2">
        <v>0</v>
      </c>
      <c r="AY715" s="2">
        <v>541739</v>
      </c>
      <c r="AZ715" s="2">
        <v>586270</v>
      </c>
      <c r="BA715" s="2">
        <v>0</v>
      </c>
      <c r="BB715" s="2">
        <v>0</v>
      </c>
      <c r="BC715" s="2">
        <v>1175052</v>
      </c>
      <c r="BD715" s="2">
        <v>2813</v>
      </c>
      <c r="BE715" s="2">
        <v>3044</v>
      </c>
      <c r="BF715" s="2">
        <v>28.53</v>
      </c>
      <c r="BG715" s="2">
        <v>86845</v>
      </c>
      <c r="BH715" s="2">
        <v>6138212</v>
      </c>
      <c r="BI715" s="2">
        <v>16602715</v>
      </c>
      <c r="BJ715" s="2">
        <v>0</v>
      </c>
      <c r="BK715" s="2">
        <v>16602715</v>
      </c>
      <c r="BL715" s="2">
        <v>6154684</v>
      </c>
      <c r="BM715" s="2">
        <v>10448031</v>
      </c>
      <c r="BN715" s="2">
        <v>3333119</v>
      </c>
      <c r="BO715" s="2">
        <v>7114912</v>
      </c>
      <c r="BP715" s="2">
        <v>4245.09</v>
      </c>
      <c r="BQ715" s="2">
        <v>1104.71</v>
      </c>
      <c r="BR715" s="2">
        <v>4689593</v>
      </c>
      <c r="BS715" s="2">
        <v>2389813</v>
      </c>
      <c r="BT715" s="2">
        <v>0</v>
      </c>
      <c r="BU715" s="2">
        <v>6154684</v>
      </c>
      <c r="BV715" s="2">
        <v>3333119</v>
      </c>
      <c r="BW715" s="2">
        <v>0</v>
      </c>
      <c r="BX715" s="2">
        <v>2197249</v>
      </c>
      <c r="BY715" s="2">
        <v>2197249</v>
      </c>
      <c r="BZ715" s="2">
        <v>0</v>
      </c>
      <c r="CA715" s="2">
        <v>7114912</v>
      </c>
      <c r="CB715" s="2" t="b">
        <v>0</v>
      </c>
      <c r="CC715" s="2">
        <v>0</v>
      </c>
      <c r="CD715" s="2">
        <v>12626.61</v>
      </c>
      <c r="CE715" s="2">
        <v>11609.66</v>
      </c>
      <c r="CF715" s="2">
        <v>11953.25</v>
      </c>
      <c r="CG715" s="2">
        <v>14213.15</v>
      </c>
      <c r="CH715" s="4">
        <v>45327.530034722222</v>
      </c>
      <c r="CI715" s="4">
        <v>73415</v>
      </c>
    </row>
    <row r="716" spans="1:87" x14ac:dyDescent="0.35">
      <c r="A716" s="5">
        <v>794</v>
      </c>
      <c r="B716" s="3" t="s">
        <v>1444</v>
      </c>
      <c r="C716" s="3" t="s">
        <v>1463</v>
      </c>
      <c r="D716" s="2" t="s">
        <v>1464</v>
      </c>
      <c r="E716" s="2">
        <v>9166</v>
      </c>
      <c r="F716" s="2">
        <v>9304</v>
      </c>
      <c r="G716" s="2">
        <v>9580</v>
      </c>
      <c r="H716" s="2">
        <v>11102</v>
      </c>
      <c r="I716" s="2">
        <v>1.0822000000000001</v>
      </c>
      <c r="J716" s="2">
        <v>9919</v>
      </c>
      <c r="K716" s="2">
        <v>10069</v>
      </c>
      <c r="L716" s="2">
        <v>10367</v>
      </c>
      <c r="M716" s="2">
        <v>12015</v>
      </c>
      <c r="N716" s="2">
        <v>1.1040000000000001</v>
      </c>
      <c r="O716" s="2">
        <v>1.026</v>
      </c>
      <c r="P716" s="2">
        <v>10951</v>
      </c>
      <c r="Q716" s="2">
        <v>12327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10.51</v>
      </c>
      <c r="X716" s="2">
        <v>7.96</v>
      </c>
      <c r="Y716" s="2">
        <v>4.1399999999999997</v>
      </c>
      <c r="Z716" s="2">
        <v>0</v>
      </c>
      <c r="AA716" s="2">
        <v>22.61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  <c r="AG716" s="2">
        <v>0.68420000000000003</v>
      </c>
      <c r="AH716" s="2">
        <v>0.2</v>
      </c>
      <c r="AI716" s="2">
        <v>15750</v>
      </c>
      <c r="AJ716" s="2">
        <v>10968</v>
      </c>
      <c r="AK716" s="2">
        <v>5873</v>
      </c>
      <c r="AL716" s="2">
        <v>0</v>
      </c>
      <c r="AM716" s="2">
        <v>32591</v>
      </c>
      <c r="AN716" s="2">
        <v>0.68420000000000003</v>
      </c>
      <c r="AO716" s="2">
        <v>0.13420000000000001</v>
      </c>
      <c r="AP716" s="2">
        <v>0.65</v>
      </c>
      <c r="AQ716" s="2">
        <v>10040</v>
      </c>
      <c r="AR716" s="2">
        <v>6991</v>
      </c>
      <c r="AS716" s="2">
        <v>3744</v>
      </c>
      <c r="AT716" s="2">
        <v>0</v>
      </c>
      <c r="AU716" s="2">
        <v>20775</v>
      </c>
      <c r="AV716" s="2">
        <v>53366</v>
      </c>
      <c r="AW716" s="2">
        <v>275354</v>
      </c>
      <c r="AX716" s="2">
        <v>4084</v>
      </c>
      <c r="AY716" s="2">
        <v>9794</v>
      </c>
      <c r="AZ716" s="2">
        <v>10599</v>
      </c>
      <c r="BA716" s="2">
        <v>0</v>
      </c>
      <c r="BB716" s="2">
        <v>0</v>
      </c>
      <c r="BC716" s="2">
        <v>0</v>
      </c>
      <c r="BD716" s="2">
        <v>2813</v>
      </c>
      <c r="BE716" s="2">
        <v>3044</v>
      </c>
      <c r="BF716" s="2">
        <v>0</v>
      </c>
      <c r="BG716" s="2">
        <v>0</v>
      </c>
      <c r="BH716" s="2">
        <v>290037</v>
      </c>
      <c r="BI716" s="2">
        <v>343403</v>
      </c>
      <c r="BJ716" s="2">
        <v>0</v>
      </c>
      <c r="BK716" s="2">
        <v>343403</v>
      </c>
      <c r="BL716" s="2">
        <v>142496</v>
      </c>
      <c r="BM716" s="2">
        <v>200907</v>
      </c>
      <c r="BN716" s="2">
        <v>30903</v>
      </c>
      <c r="BO716" s="2">
        <v>170004</v>
      </c>
      <c r="BP716" s="2">
        <v>67.569999999999993</v>
      </c>
      <c r="BQ716" s="2">
        <v>22.61</v>
      </c>
      <c r="BR716" s="2">
        <v>1528</v>
      </c>
      <c r="BS716" s="2">
        <v>243911</v>
      </c>
      <c r="BT716" s="2">
        <v>0</v>
      </c>
      <c r="BU716" s="2">
        <v>142496</v>
      </c>
      <c r="BV716" s="2">
        <v>30903</v>
      </c>
      <c r="BW716" s="2">
        <v>72040</v>
      </c>
      <c r="BX716" s="2">
        <v>68394</v>
      </c>
      <c r="BY716" s="2">
        <v>140434</v>
      </c>
      <c r="BZ716" s="2">
        <v>0</v>
      </c>
      <c r="CA716" s="2">
        <v>170004</v>
      </c>
      <c r="CB716" s="2" t="b">
        <v>0</v>
      </c>
      <c r="CC716" s="2">
        <v>0</v>
      </c>
      <c r="CD716" s="2">
        <v>13404.79</v>
      </c>
      <c r="CE716" s="2">
        <v>12325.16</v>
      </c>
      <c r="CF716" s="2">
        <v>12689.93</v>
      </c>
      <c r="CG716" s="2">
        <v>15089.11</v>
      </c>
      <c r="CH716" s="4">
        <v>45327.530057870368</v>
      </c>
      <c r="CI716" s="4">
        <v>73415</v>
      </c>
    </row>
    <row r="717" spans="1:87" x14ac:dyDescent="0.35">
      <c r="A717" s="5">
        <v>795</v>
      </c>
      <c r="B717" s="3" t="s">
        <v>1444</v>
      </c>
      <c r="C717" s="3" t="s">
        <v>1465</v>
      </c>
      <c r="D717" s="2" t="s">
        <v>1466</v>
      </c>
      <c r="E717" s="2">
        <v>9166</v>
      </c>
      <c r="F717" s="2">
        <v>9304</v>
      </c>
      <c r="G717" s="2">
        <v>9580</v>
      </c>
      <c r="H717" s="2">
        <v>11102</v>
      </c>
      <c r="I717" s="2">
        <v>1.0822000000000001</v>
      </c>
      <c r="J717" s="2">
        <v>9919</v>
      </c>
      <c r="K717" s="2">
        <v>10069</v>
      </c>
      <c r="L717" s="2">
        <v>10367</v>
      </c>
      <c r="M717" s="2">
        <v>12015</v>
      </c>
      <c r="N717" s="2">
        <v>1.1040000000000001</v>
      </c>
      <c r="O717" s="2">
        <v>1.026</v>
      </c>
      <c r="P717" s="2">
        <v>10951</v>
      </c>
      <c r="Q717" s="2">
        <v>12327</v>
      </c>
      <c r="R717" s="2">
        <v>310.52</v>
      </c>
      <c r="S717" s="2">
        <v>194.67</v>
      </c>
      <c r="T717" s="2">
        <v>112.01</v>
      </c>
      <c r="U717" s="2">
        <v>0</v>
      </c>
      <c r="V717" s="2">
        <v>617.20000000000005</v>
      </c>
      <c r="W717" s="2">
        <v>310.52</v>
      </c>
      <c r="X717" s="2">
        <v>194.67</v>
      </c>
      <c r="Y717" s="2">
        <v>112.01</v>
      </c>
      <c r="Z717" s="2">
        <v>0</v>
      </c>
      <c r="AA717" s="2">
        <v>617.20000000000005</v>
      </c>
      <c r="AB717" s="2">
        <v>3400505</v>
      </c>
      <c r="AC717" s="2">
        <v>1960132</v>
      </c>
      <c r="AD717" s="2">
        <v>1161208</v>
      </c>
      <c r="AE717" s="2">
        <v>0</v>
      </c>
      <c r="AF717" s="2">
        <v>6521845</v>
      </c>
      <c r="AG717" s="2">
        <v>0.2492</v>
      </c>
      <c r="AH717" s="2">
        <v>0.2</v>
      </c>
      <c r="AI717" s="2">
        <v>169481</v>
      </c>
      <c r="AJ717" s="2">
        <v>97693</v>
      </c>
      <c r="AK717" s="2">
        <v>57875</v>
      </c>
      <c r="AL717" s="2">
        <v>0</v>
      </c>
      <c r="AM717" s="2">
        <v>325049</v>
      </c>
      <c r="AN717" s="2">
        <v>0.2492</v>
      </c>
      <c r="AO717" s="2">
        <v>0</v>
      </c>
      <c r="AP717" s="2">
        <v>0.65</v>
      </c>
      <c r="AQ717" s="2">
        <v>0</v>
      </c>
      <c r="AR717" s="2">
        <v>0</v>
      </c>
      <c r="AS717" s="2">
        <v>0</v>
      </c>
      <c r="AT717" s="2">
        <v>0</v>
      </c>
      <c r="AU717" s="2">
        <v>0</v>
      </c>
      <c r="AV717" s="2">
        <v>6846894</v>
      </c>
      <c r="AW717" s="2">
        <v>0</v>
      </c>
      <c r="AX717" s="2">
        <v>29707</v>
      </c>
      <c r="AY717" s="2">
        <v>38218</v>
      </c>
      <c r="AZ717" s="2">
        <v>41360</v>
      </c>
      <c r="BA717" s="2">
        <v>0</v>
      </c>
      <c r="BB717" s="2">
        <v>0</v>
      </c>
      <c r="BC717" s="2">
        <v>0</v>
      </c>
      <c r="BD717" s="2">
        <v>2813</v>
      </c>
      <c r="BE717" s="2">
        <v>3044</v>
      </c>
      <c r="BF717" s="2">
        <v>35.46</v>
      </c>
      <c r="BG717" s="2">
        <v>107940</v>
      </c>
      <c r="BH717" s="2">
        <v>179007</v>
      </c>
      <c r="BI717" s="2">
        <v>7025901</v>
      </c>
      <c r="BJ717" s="2">
        <v>0</v>
      </c>
      <c r="BK717" s="2">
        <v>7025901</v>
      </c>
      <c r="BL717" s="2">
        <v>1051986</v>
      </c>
      <c r="BM717" s="2">
        <v>5973915</v>
      </c>
      <c r="BN717" s="2">
        <v>2019836</v>
      </c>
      <c r="BO717" s="2">
        <v>3954079</v>
      </c>
      <c r="BP717" s="2">
        <v>5018.4799999999996</v>
      </c>
      <c r="BQ717" s="2">
        <v>617.20000000000005</v>
      </c>
      <c r="BR717" s="2">
        <v>3097406</v>
      </c>
      <c r="BS717" s="2">
        <v>0</v>
      </c>
      <c r="BT717" s="2">
        <v>0</v>
      </c>
      <c r="BU717" s="2">
        <v>1051986</v>
      </c>
      <c r="BV717" s="2">
        <v>2019836</v>
      </c>
      <c r="BW717" s="2">
        <v>25584</v>
      </c>
      <c r="BX717" s="2">
        <v>536175</v>
      </c>
      <c r="BY717" s="2">
        <v>561759</v>
      </c>
      <c r="BZ717" s="2">
        <v>0</v>
      </c>
      <c r="CA717" s="2">
        <v>3954079</v>
      </c>
      <c r="CB717" s="2" t="b">
        <v>0</v>
      </c>
      <c r="CC717" s="2">
        <v>0</v>
      </c>
      <c r="CD717" s="2">
        <v>11496.8</v>
      </c>
      <c r="CE717" s="2">
        <v>10570.84</v>
      </c>
      <c r="CF717" s="2">
        <v>10883.69</v>
      </c>
      <c r="CG717" s="2">
        <v>12941.38</v>
      </c>
      <c r="CH717" s="4">
        <v>45327.530081018522</v>
      </c>
      <c r="CI717" s="4">
        <v>73415</v>
      </c>
    </row>
    <row r="718" spans="1:87" x14ac:dyDescent="0.35">
      <c r="A718" s="5">
        <v>796</v>
      </c>
      <c r="B718" s="3" t="s">
        <v>1444</v>
      </c>
      <c r="C718" s="3" t="s">
        <v>1467</v>
      </c>
      <c r="D718" s="2" t="s">
        <v>1468</v>
      </c>
      <c r="E718" s="2">
        <v>9166</v>
      </c>
      <c r="F718" s="2">
        <v>9304</v>
      </c>
      <c r="G718" s="2">
        <v>9580</v>
      </c>
      <c r="H718" s="2">
        <v>11102</v>
      </c>
      <c r="I718" s="2">
        <v>1.0822000000000001</v>
      </c>
      <c r="J718" s="2">
        <v>9919</v>
      </c>
      <c r="K718" s="2">
        <v>10069</v>
      </c>
      <c r="L718" s="2">
        <v>10367</v>
      </c>
      <c r="M718" s="2">
        <v>12015</v>
      </c>
      <c r="N718" s="2">
        <v>1.1040000000000001</v>
      </c>
      <c r="O718" s="2">
        <v>1.026</v>
      </c>
      <c r="P718" s="2">
        <v>10951</v>
      </c>
      <c r="Q718" s="2">
        <v>12327</v>
      </c>
      <c r="R718" s="2">
        <v>225.71</v>
      </c>
      <c r="S718" s="2">
        <v>135.72</v>
      </c>
      <c r="T718" s="2">
        <v>110.46</v>
      </c>
      <c r="U718" s="2">
        <v>0</v>
      </c>
      <c r="V718" s="2">
        <v>471.89</v>
      </c>
      <c r="W718" s="2">
        <v>225.71</v>
      </c>
      <c r="X718" s="2">
        <v>135.72</v>
      </c>
      <c r="Y718" s="2">
        <v>110.46</v>
      </c>
      <c r="Z718" s="2">
        <v>0</v>
      </c>
      <c r="AA718" s="2">
        <v>471.89</v>
      </c>
      <c r="AB718" s="2">
        <v>2471750</v>
      </c>
      <c r="AC718" s="2">
        <v>1366565</v>
      </c>
      <c r="AD718" s="2">
        <v>1145139</v>
      </c>
      <c r="AE718" s="2">
        <v>0</v>
      </c>
      <c r="AF718" s="2">
        <v>4983454</v>
      </c>
      <c r="AG718" s="2">
        <v>0.64810000000000001</v>
      </c>
      <c r="AH718" s="2">
        <v>0.2</v>
      </c>
      <c r="AI718" s="2">
        <v>320388</v>
      </c>
      <c r="AJ718" s="2">
        <v>177134</v>
      </c>
      <c r="AK718" s="2">
        <v>148433</v>
      </c>
      <c r="AL718" s="2">
        <v>0</v>
      </c>
      <c r="AM718" s="2">
        <v>645955</v>
      </c>
      <c r="AN718" s="2">
        <v>0.64810000000000001</v>
      </c>
      <c r="AO718" s="2">
        <v>9.8100000000000007E-2</v>
      </c>
      <c r="AP718" s="2">
        <v>0.65</v>
      </c>
      <c r="AQ718" s="2">
        <v>157611</v>
      </c>
      <c r="AR718" s="2">
        <v>87139</v>
      </c>
      <c r="AS718" s="2">
        <v>73020</v>
      </c>
      <c r="AT718" s="2">
        <v>0</v>
      </c>
      <c r="AU718" s="2">
        <v>317770</v>
      </c>
      <c r="AV718" s="2">
        <v>5947179</v>
      </c>
      <c r="AW718" s="2">
        <v>0</v>
      </c>
      <c r="AX718" s="2">
        <v>0</v>
      </c>
      <c r="AY718" s="2">
        <v>272645</v>
      </c>
      <c r="AZ718" s="2">
        <v>295056</v>
      </c>
      <c r="BA718" s="2">
        <v>0</v>
      </c>
      <c r="BB718" s="2">
        <v>0</v>
      </c>
      <c r="BC718" s="2">
        <v>0</v>
      </c>
      <c r="BD718" s="2">
        <v>2813</v>
      </c>
      <c r="BE718" s="2">
        <v>3044</v>
      </c>
      <c r="BF718" s="2">
        <v>16.420000000000002</v>
      </c>
      <c r="BG718" s="2">
        <v>49982</v>
      </c>
      <c r="BH718" s="2">
        <v>345038</v>
      </c>
      <c r="BI718" s="2">
        <v>6292217</v>
      </c>
      <c r="BJ718" s="2">
        <v>0</v>
      </c>
      <c r="BK718" s="2">
        <v>6292217</v>
      </c>
      <c r="BL718" s="2">
        <v>1045019</v>
      </c>
      <c r="BM718" s="2">
        <v>5247198</v>
      </c>
      <c r="BN718" s="2">
        <v>1564343</v>
      </c>
      <c r="BO718" s="2">
        <v>3682855</v>
      </c>
      <c r="BP718" s="2">
        <v>5083.63</v>
      </c>
      <c r="BQ718" s="2">
        <v>471.89</v>
      </c>
      <c r="BR718" s="2">
        <v>2398914</v>
      </c>
      <c r="BS718" s="2">
        <v>0</v>
      </c>
      <c r="BT718" s="2">
        <v>0</v>
      </c>
      <c r="BU718" s="2">
        <v>1045019</v>
      </c>
      <c r="BV718" s="2">
        <v>1564343</v>
      </c>
      <c r="BW718" s="2">
        <v>0</v>
      </c>
      <c r="BX718" s="2">
        <v>789367</v>
      </c>
      <c r="BY718" s="2">
        <v>789367</v>
      </c>
      <c r="BZ718" s="2">
        <v>0</v>
      </c>
      <c r="CA718" s="2">
        <v>3682855</v>
      </c>
      <c r="CB718" s="2" t="b">
        <v>0</v>
      </c>
      <c r="CC718" s="2">
        <v>0</v>
      </c>
      <c r="CD718" s="2">
        <v>13068.76</v>
      </c>
      <c r="CE718" s="2">
        <v>12016.19</v>
      </c>
      <c r="CF718" s="2">
        <v>12371.82</v>
      </c>
      <c r="CG718" s="2">
        <v>14710.86</v>
      </c>
      <c r="CH718" s="4">
        <v>45327.530092592591</v>
      </c>
      <c r="CI718" s="4">
        <v>73415</v>
      </c>
    </row>
    <row r="719" spans="1:87" x14ac:dyDescent="0.35">
      <c r="A719" s="5">
        <v>797</v>
      </c>
      <c r="B719" s="3" t="s">
        <v>1444</v>
      </c>
      <c r="C719" s="3" t="s">
        <v>1469</v>
      </c>
      <c r="D719" s="2" t="s">
        <v>1470</v>
      </c>
      <c r="E719" s="2">
        <v>9166</v>
      </c>
      <c r="F719" s="2">
        <v>9304</v>
      </c>
      <c r="G719" s="2">
        <v>9580</v>
      </c>
      <c r="H719" s="2">
        <v>11102</v>
      </c>
      <c r="I719" s="2">
        <v>1.0822000000000001</v>
      </c>
      <c r="J719" s="2">
        <v>9919</v>
      </c>
      <c r="K719" s="2">
        <v>10069</v>
      </c>
      <c r="L719" s="2">
        <v>10367</v>
      </c>
      <c r="M719" s="2">
        <v>12015</v>
      </c>
      <c r="N719" s="2">
        <v>1.1040000000000001</v>
      </c>
      <c r="O719" s="2">
        <v>1.026</v>
      </c>
      <c r="P719" s="2">
        <v>10951</v>
      </c>
      <c r="Q719" s="2">
        <v>12327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10.33</v>
      </c>
      <c r="X719" s="2">
        <v>11.82</v>
      </c>
      <c r="Y719" s="2">
        <v>8.64</v>
      </c>
      <c r="Z719" s="2">
        <v>0</v>
      </c>
      <c r="AA719" s="2">
        <v>30.79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  <c r="AG719" s="2">
        <v>0.83150000000000002</v>
      </c>
      <c r="AH719" s="2">
        <v>0.2</v>
      </c>
      <c r="AI719" s="2">
        <v>18812</v>
      </c>
      <c r="AJ719" s="2">
        <v>19792</v>
      </c>
      <c r="AK719" s="2">
        <v>14896</v>
      </c>
      <c r="AL719" s="2">
        <v>0</v>
      </c>
      <c r="AM719" s="2">
        <v>53500</v>
      </c>
      <c r="AN719" s="2">
        <v>0.83150000000000002</v>
      </c>
      <c r="AO719" s="2">
        <v>0.28149999999999997</v>
      </c>
      <c r="AP719" s="2">
        <v>0.65</v>
      </c>
      <c r="AQ719" s="2">
        <v>20699</v>
      </c>
      <c r="AR719" s="2">
        <v>21777</v>
      </c>
      <c r="AS719" s="2">
        <v>16389</v>
      </c>
      <c r="AT719" s="2">
        <v>0</v>
      </c>
      <c r="AU719" s="2">
        <v>58865</v>
      </c>
      <c r="AV719" s="2">
        <v>112365</v>
      </c>
      <c r="AW719" s="2">
        <v>552887</v>
      </c>
      <c r="AX719" s="2">
        <v>0</v>
      </c>
      <c r="AY719" s="2">
        <v>53468</v>
      </c>
      <c r="AZ719" s="2">
        <v>57863</v>
      </c>
      <c r="BA719" s="2">
        <v>0</v>
      </c>
      <c r="BB719" s="2">
        <v>0</v>
      </c>
      <c r="BC719" s="2">
        <v>92808</v>
      </c>
      <c r="BD719" s="2">
        <v>2813</v>
      </c>
      <c r="BE719" s="2">
        <v>3044</v>
      </c>
      <c r="BF719" s="2">
        <v>1.98</v>
      </c>
      <c r="BG719" s="2">
        <v>6027</v>
      </c>
      <c r="BH719" s="2">
        <v>709585</v>
      </c>
      <c r="BI719" s="2">
        <v>821950</v>
      </c>
      <c r="BJ719" s="2">
        <v>0</v>
      </c>
      <c r="BK719" s="2">
        <v>821950</v>
      </c>
      <c r="BL719" s="2">
        <v>428148</v>
      </c>
      <c r="BM719" s="2">
        <v>393802</v>
      </c>
      <c r="BN719" s="2">
        <v>6158</v>
      </c>
      <c r="BO719" s="2">
        <v>387644</v>
      </c>
      <c r="BP719" s="2">
        <v>62.89</v>
      </c>
      <c r="BQ719" s="2">
        <v>30.79</v>
      </c>
      <c r="BR719" s="2">
        <v>1936</v>
      </c>
      <c r="BS719" s="2">
        <v>488668</v>
      </c>
      <c r="BT719" s="2">
        <v>0</v>
      </c>
      <c r="BU719" s="2">
        <v>428148</v>
      </c>
      <c r="BV719" s="2">
        <v>6158</v>
      </c>
      <c r="BW719" s="2">
        <v>56298</v>
      </c>
      <c r="BX719" s="2">
        <v>160673</v>
      </c>
      <c r="BY719" s="2">
        <v>216971</v>
      </c>
      <c r="BZ719" s="2">
        <v>0</v>
      </c>
      <c r="CA719" s="2">
        <v>387644</v>
      </c>
      <c r="CB719" s="2" t="b">
        <v>0</v>
      </c>
      <c r="CC719" s="2">
        <v>0</v>
      </c>
      <c r="CD719" s="2">
        <v>14775.91</v>
      </c>
      <c r="CE719" s="2">
        <v>13585.85</v>
      </c>
      <c r="CF719" s="2">
        <v>13987.93</v>
      </c>
      <c r="CG719" s="2">
        <v>16632.509999999998</v>
      </c>
      <c r="CH719" s="4">
        <v>45327.530115740738</v>
      </c>
      <c r="CI719" s="4">
        <v>73415</v>
      </c>
    </row>
    <row r="720" spans="1:87" x14ac:dyDescent="0.35">
      <c r="A720" s="5">
        <v>799</v>
      </c>
      <c r="B720" s="3" t="s">
        <v>1444</v>
      </c>
      <c r="C720" s="3" t="s">
        <v>1471</v>
      </c>
      <c r="D720" s="2" t="s">
        <v>1472</v>
      </c>
      <c r="E720" s="2">
        <v>9166</v>
      </c>
      <c r="F720" s="2">
        <v>9304</v>
      </c>
      <c r="G720" s="2">
        <v>9580</v>
      </c>
      <c r="H720" s="2">
        <v>11102</v>
      </c>
      <c r="I720" s="2">
        <v>1.0822000000000001</v>
      </c>
      <c r="J720" s="2">
        <v>9919</v>
      </c>
      <c r="K720" s="2">
        <v>10069</v>
      </c>
      <c r="L720" s="2">
        <v>10367</v>
      </c>
      <c r="M720" s="2">
        <v>12015</v>
      </c>
      <c r="N720" s="2">
        <v>1.1040000000000001</v>
      </c>
      <c r="O720" s="2">
        <v>1.026</v>
      </c>
      <c r="P720" s="2">
        <v>10951</v>
      </c>
      <c r="Q720" s="2">
        <v>12327</v>
      </c>
      <c r="R720" s="2">
        <v>163.47</v>
      </c>
      <c r="S720" s="2">
        <v>123.67</v>
      </c>
      <c r="T720" s="2">
        <v>62.71</v>
      </c>
      <c r="U720" s="2">
        <v>0</v>
      </c>
      <c r="V720" s="2">
        <v>349.85</v>
      </c>
      <c r="W720" s="2">
        <v>163.47</v>
      </c>
      <c r="X720" s="2">
        <v>123.67</v>
      </c>
      <c r="Y720" s="2">
        <v>62.71</v>
      </c>
      <c r="Z720" s="2">
        <v>0</v>
      </c>
      <c r="AA720" s="2">
        <v>349.85</v>
      </c>
      <c r="AB720" s="2">
        <v>1790160</v>
      </c>
      <c r="AC720" s="2">
        <v>1245233</v>
      </c>
      <c r="AD720" s="2">
        <v>650115</v>
      </c>
      <c r="AE720" s="2">
        <v>0</v>
      </c>
      <c r="AF720" s="2">
        <v>3685508</v>
      </c>
      <c r="AG720" s="2">
        <v>0.3054</v>
      </c>
      <c r="AH720" s="2">
        <v>0.2</v>
      </c>
      <c r="AI720" s="2">
        <v>109343</v>
      </c>
      <c r="AJ720" s="2">
        <v>76059</v>
      </c>
      <c r="AK720" s="2">
        <v>39709</v>
      </c>
      <c r="AL720" s="2">
        <v>0</v>
      </c>
      <c r="AM720" s="2">
        <v>225111</v>
      </c>
      <c r="AN720" s="2">
        <v>0.3054</v>
      </c>
      <c r="AO720" s="2">
        <v>0</v>
      </c>
      <c r="AP720" s="2">
        <v>0.65</v>
      </c>
      <c r="AQ720" s="2">
        <v>0</v>
      </c>
      <c r="AR720" s="2">
        <v>0</v>
      </c>
      <c r="AS720" s="2">
        <v>0</v>
      </c>
      <c r="AT720" s="2">
        <v>0</v>
      </c>
      <c r="AU720" s="2">
        <v>0</v>
      </c>
      <c r="AV720" s="2">
        <v>3910619</v>
      </c>
      <c r="AW720" s="2">
        <v>0</v>
      </c>
      <c r="AX720" s="2">
        <v>0</v>
      </c>
      <c r="AY720" s="2">
        <v>150702</v>
      </c>
      <c r="AZ720" s="2">
        <v>163090</v>
      </c>
      <c r="BA720" s="2">
        <v>0</v>
      </c>
      <c r="BB720" s="2">
        <v>0</v>
      </c>
      <c r="BC720" s="2">
        <v>0</v>
      </c>
      <c r="BD720" s="2">
        <v>2813</v>
      </c>
      <c r="BE720" s="2">
        <v>3044</v>
      </c>
      <c r="BF720" s="2">
        <v>15.93</v>
      </c>
      <c r="BG720" s="2">
        <v>48491</v>
      </c>
      <c r="BH720" s="2">
        <v>211581</v>
      </c>
      <c r="BI720" s="2">
        <v>4122200</v>
      </c>
      <c r="BJ720" s="2">
        <v>0</v>
      </c>
      <c r="BK720" s="2">
        <v>4122200</v>
      </c>
      <c r="BL720" s="2">
        <v>1907266</v>
      </c>
      <c r="BM720" s="2">
        <v>2214934</v>
      </c>
      <c r="BN720" s="2">
        <v>459043</v>
      </c>
      <c r="BO720" s="2">
        <v>1755891</v>
      </c>
      <c r="BP720" s="2">
        <v>5057.45</v>
      </c>
      <c r="BQ720" s="2">
        <v>349.85</v>
      </c>
      <c r="BR720" s="2">
        <v>1769349</v>
      </c>
      <c r="BS720" s="2">
        <v>0</v>
      </c>
      <c r="BT720" s="2">
        <v>0</v>
      </c>
      <c r="BU720" s="2">
        <v>1907266</v>
      </c>
      <c r="BV720" s="2">
        <v>459043</v>
      </c>
      <c r="BW720" s="2">
        <v>0</v>
      </c>
      <c r="BX720" s="2">
        <v>465968</v>
      </c>
      <c r="BY720" s="2">
        <v>465968</v>
      </c>
      <c r="BZ720" s="2">
        <v>0</v>
      </c>
      <c r="CA720" s="2">
        <v>1755891</v>
      </c>
      <c r="CB720" s="2" t="b">
        <v>0</v>
      </c>
      <c r="CC720" s="2">
        <v>0</v>
      </c>
      <c r="CD720" s="2">
        <v>11619.89</v>
      </c>
      <c r="CE720" s="2">
        <v>10684.01</v>
      </c>
      <c r="CF720" s="2">
        <v>11000.22</v>
      </c>
      <c r="CG720" s="2">
        <v>13079.93</v>
      </c>
      <c r="CH720" s="4">
        <v>45327.530127314814</v>
      </c>
      <c r="CI720" s="4">
        <v>73415</v>
      </c>
    </row>
    <row r="721" spans="1:87" x14ac:dyDescent="0.35">
      <c r="A721" s="5">
        <v>800</v>
      </c>
      <c r="B721" s="3" t="s">
        <v>1444</v>
      </c>
      <c r="C721" s="3" t="s">
        <v>1473</v>
      </c>
      <c r="D721" s="2" t="s">
        <v>1474</v>
      </c>
      <c r="E721" s="2">
        <v>9166</v>
      </c>
      <c r="F721" s="2">
        <v>9304</v>
      </c>
      <c r="G721" s="2">
        <v>9580</v>
      </c>
      <c r="H721" s="2">
        <v>11102</v>
      </c>
      <c r="I721" s="2">
        <v>1.0822000000000001</v>
      </c>
      <c r="J721" s="2">
        <v>9919</v>
      </c>
      <c r="K721" s="2">
        <v>10069</v>
      </c>
      <c r="L721" s="2">
        <v>10367</v>
      </c>
      <c r="M721" s="2">
        <v>12015</v>
      </c>
      <c r="N721" s="2">
        <v>1.1040000000000001</v>
      </c>
      <c r="O721" s="2">
        <v>1.026</v>
      </c>
      <c r="P721" s="2">
        <v>10951</v>
      </c>
      <c r="Q721" s="2">
        <v>12327</v>
      </c>
      <c r="R721" s="2">
        <v>94.71</v>
      </c>
      <c r="S721" s="2">
        <v>85</v>
      </c>
      <c r="T721" s="2">
        <v>58.04</v>
      </c>
      <c r="U721" s="2">
        <v>0</v>
      </c>
      <c r="V721" s="2">
        <v>237.75</v>
      </c>
      <c r="W721" s="2">
        <v>94.71</v>
      </c>
      <c r="X721" s="2">
        <v>85</v>
      </c>
      <c r="Y721" s="2">
        <v>58.04</v>
      </c>
      <c r="Z721" s="2">
        <v>0</v>
      </c>
      <c r="AA721" s="2">
        <v>237.75</v>
      </c>
      <c r="AB721" s="2">
        <v>1037169</v>
      </c>
      <c r="AC721" s="2">
        <v>855865</v>
      </c>
      <c r="AD721" s="2">
        <v>601701</v>
      </c>
      <c r="AE721" s="2">
        <v>0</v>
      </c>
      <c r="AF721" s="2">
        <v>2494735</v>
      </c>
      <c r="AG721" s="2">
        <v>0.40810000000000002</v>
      </c>
      <c r="AH721" s="2">
        <v>0.2</v>
      </c>
      <c r="AI721" s="2">
        <v>84654</v>
      </c>
      <c r="AJ721" s="2">
        <v>69856</v>
      </c>
      <c r="AK721" s="2">
        <v>49111</v>
      </c>
      <c r="AL721" s="2">
        <v>0</v>
      </c>
      <c r="AM721" s="2">
        <v>203621</v>
      </c>
      <c r="AN721" s="2">
        <v>0.40810000000000002</v>
      </c>
      <c r="AO721" s="2">
        <v>0</v>
      </c>
      <c r="AP721" s="2">
        <v>0.65</v>
      </c>
      <c r="AQ721" s="2">
        <v>0</v>
      </c>
      <c r="AR721" s="2">
        <v>0</v>
      </c>
      <c r="AS721" s="2">
        <v>0</v>
      </c>
      <c r="AT721" s="2">
        <v>0</v>
      </c>
      <c r="AU721" s="2">
        <v>0</v>
      </c>
      <c r="AV721" s="2">
        <v>2698356</v>
      </c>
      <c r="AW721" s="2">
        <v>0</v>
      </c>
      <c r="AX721" s="2">
        <v>0</v>
      </c>
      <c r="AY721" s="2">
        <v>60465</v>
      </c>
      <c r="AZ721" s="2">
        <v>65435</v>
      </c>
      <c r="BA721" s="2">
        <v>0</v>
      </c>
      <c r="BB721" s="2">
        <v>0</v>
      </c>
      <c r="BC721" s="2">
        <v>0</v>
      </c>
      <c r="BD721" s="2">
        <v>2813</v>
      </c>
      <c r="BE721" s="2">
        <v>3044</v>
      </c>
      <c r="BF721" s="2">
        <v>9.48</v>
      </c>
      <c r="BG721" s="2">
        <v>28857</v>
      </c>
      <c r="BH721" s="2">
        <v>94292</v>
      </c>
      <c r="BI721" s="2">
        <v>2792648</v>
      </c>
      <c r="BJ721" s="2">
        <v>0</v>
      </c>
      <c r="BK721" s="2">
        <v>2792648</v>
      </c>
      <c r="BL721" s="2">
        <v>820717</v>
      </c>
      <c r="BM721" s="2">
        <v>1971931</v>
      </c>
      <c r="BN721" s="2">
        <v>808723</v>
      </c>
      <c r="BO721" s="2">
        <v>1163208</v>
      </c>
      <c r="BP721" s="2">
        <v>5216.3</v>
      </c>
      <c r="BQ721" s="2">
        <v>237.75</v>
      </c>
      <c r="BR721" s="2">
        <v>1240175</v>
      </c>
      <c r="BS721" s="2">
        <v>0</v>
      </c>
      <c r="BT721" s="2">
        <v>0</v>
      </c>
      <c r="BU721" s="2">
        <v>820717</v>
      </c>
      <c r="BV721" s="2">
        <v>808723</v>
      </c>
      <c r="BW721" s="2">
        <v>0</v>
      </c>
      <c r="BX721" s="2">
        <v>254580</v>
      </c>
      <c r="BY721" s="2">
        <v>254580</v>
      </c>
      <c r="BZ721" s="2">
        <v>0</v>
      </c>
      <c r="CA721" s="2">
        <v>1163208</v>
      </c>
      <c r="CB721" s="2" t="b">
        <v>0</v>
      </c>
      <c r="CC721" s="2">
        <v>0</v>
      </c>
      <c r="CD721" s="2">
        <v>11844.82</v>
      </c>
      <c r="CE721" s="2">
        <v>10890.83</v>
      </c>
      <c r="CF721" s="2">
        <v>11213.15</v>
      </c>
      <c r="CG721" s="2">
        <v>13333.13</v>
      </c>
      <c r="CH721" s="4">
        <v>45327.530231481483</v>
      </c>
      <c r="CI721" s="4">
        <v>73415</v>
      </c>
    </row>
    <row r="722" spans="1:87" x14ac:dyDescent="0.35">
      <c r="A722" s="5">
        <v>801</v>
      </c>
      <c r="B722" s="3" t="s">
        <v>1444</v>
      </c>
      <c r="C722" s="3" t="s">
        <v>1475</v>
      </c>
      <c r="D722" s="2" t="s">
        <v>1476</v>
      </c>
      <c r="E722" s="2">
        <v>9166</v>
      </c>
      <c r="F722" s="2">
        <v>9304</v>
      </c>
      <c r="G722" s="2">
        <v>9580</v>
      </c>
      <c r="H722" s="2">
        <v>11102</v>
      </c>
      <c r="I722" s="2">
        <v>1.0822000000000001</v>
      </c>
      <c r="J722" s="2">
        <v>9919</v>
      </c>
      <c r="K722" s="2">
        <v>10069</v>
      </c>
      <c r="L722" s="2">
        <v>10367</v>
      </c>
      <c r="M722" s="2">
        <v>12015</v>
      </c>
      <c r="N722" s="2">
        <v>1.1040000000000001</v>
      </c>
      <c r="O722" s="2">
        <v>1.026</v>
      </c>
      <c r="P722" s="2">
        <v>10951</v>
      </c>
      <c r="Q722" s="2">
        <v>12327</v>
      </c>
      <c r="R722" s="2">
        <v>106.58</v>
      </c>
      <c r="S722" s="2">
        <v>81.3</v>
      </c>
      <c r="T722" s="2">
        <v>60.68</v>
      </c>
      <c r="U722" s="2">
        <v>0</v>
      </c>
      <c r="V722" s="2">
        <v>248.56</v>
      </c>
      <c r="W722" s="2">
        <v>106.58</v>
      </c>
      <c r="X722" s="2">
        <v>81.3</v>
      </c>
      <c r="Y722" s="2">
        <v>60.68</v>
      </c>
      <c r="Z722" s="2">
        <v>0</v>
      </c>
      <c r="AA722" s="2">
        <v>248.56</v>
      </c>
      <c r="AB722" s="2">
        <v>1167158</v>
      </c>
      <c r="AC722" s="2">
        <v>818610</v>
      </c>
      <c r="AD722" s="2">
        <v>629070</v>
      </c>
      <c r="AE722" s="2">
        <v>0</v>
      </c>
      <c r="AF722" s="2">
        <v>2614838</v>
      </c>
      <c r="AG722" s="2">
        <v>0.1976</v>
      </c>
      <c r="AH722" s="2">
        <v>0.2</v>
      </c>
      <c r="AI722" s="2">
        <v>46126</v>
      </c>
      <c r="AJ722" s="2">
        <v>32351</v>
      </c>
      <c r="AK722" s="2">
        <v>24861</v>
      </c>
      <c r="AL722" s="2">
        <v>0</v>
      </c>
      <c r="AM722" s="2">
        <v>103338</v>
      </c>
      <c r="AN722" s="2">
        <v>0.1976</v>
      </c>
      <c r="AO722" s="2">
        <v>0</v>
      </c>
      <c r="AP722" s="2">
        <v>0.65</v>
      </c>
      <c r="AQ722" s="2">
        <v>0</v>
      </c>
      <c r="AR722" s="2">
        <v>0</v>
      </c>
      <c r="AS722" s="2">
        <v>0</v>
      </c>
      <c r="AT722" s="2">
        <v>0</v>
      </c>
      <c r="AU722" s="2">
        <v>0</v>
      </c>
      <c r="AV722" s="2">
        <v>2718176</v>
      </c>
      <c r="AW722" s="2">
        <v>0</v>
      </c>
      <c r="AX722" s="2">
        <v>17519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2813</v>
      </c>
      <c r="BE722" s="2">
        <v>3044</v>
      </c>
      <c r="BF722" s="2">
        <v>11.9</v>
      </c>
      <c r="BG722" s="2">
        <v>36224</v>
      </c>
      <c r="BH722" s="2">
        <v>53743</v>
      </c>
      <c r="BI722" s="2">
        <v>2771919</v>
      </c>
      <c r="BJ722" s="2">
        <v>0</v>
      </c>
      <c r="BK722" s="2">
        <v>2771919</v>
      </c>
      <c r="BL722" s="2">
        <v>642916</v>
      </c>
      <c r="BM722" s="2">
        <v>2129003</v>
      </c>
      <c r="BN722" s="2">
        <v>814582</v>
      </c>
      <c r="BO722" s="2">
        <v>1314421</v>
      </c>
      <c r="BP722" s="2">
        <v>5025.6099999999997</v>
      </c>
      <c r="BQ722" s="2">
        <v>248.56</v>
      </c>
      <c r="BR722" s="2">
        <v>1249166</v>
      </c>
      <c r="BS722" s="2">
        <v>0</v>
      </c>
      <c r="BT722" s="2">
        <v>0</v>
      </c>
      <c r="BU722" s="2">
        <v>642916</v>
      </c>
      <c r="BV722" s="2">
        <v>814582</v>
      </c>
      <c r="BW722" s="2">
        <v>0</v>
      </c>
      <c r="BX722" s="2">
        <v>243577</v>
      </c>
      <c r="BY722" s="2">
        <v>243577</v>
      </c>
      <c r="BZ722" s="2">
        <v>0</v>
      </c>
      <c r="CA722" s="2">
        <v>1314421</v>
      </c>
      <c r="CB722" s="2" t="b">
        <v>0</v>
      </c>
      <c r="CC722" s="2">
        <v>0</v>
      </c>
      <c r="CD722" s="2">
        <v>11383.78</v>
      </c>
      <c r="CE722" s="2">
        <v>10466.93</v>
      </c>
      <c r="CF722" s="2">
        <v>10776.7</v>
      </c>
      <c r="CG722" s="2">
        <v>12814.16</v>
      </c>
      <c r="CH722" s="4">
        <v>45327.530266203707</v>
      </c>
      <c r="CI722" s="4">
        <v>73415</v>
      </c>
    </row>
    <row r="723" spans="1:87" x14ac:dyDescent="0.35">
      <c r="A723" s="5">
        <v>802</v>
      </c>
      <c r="B723" s="3" t="s">
        <v>1444</v>
      </c>
      <c r="C723" s="3" t="s">
        <v>1477</v>
      </c>
      <c r="D723" s="2" t="s">
        <v>1478</v>
      </c>
      <c r="E723" s="2">
        <v>9166</v>
      </c>
      <c r="F723" s="2">
        <v>9304</v>
      </c>
      <c r="G723" s="2">
        <v>9580</v>
      </c>
      <c r="H723" s="2">
        <v>11102</v>
      </c>
      <c r="I723" s="2">
        <v>1.0822000000000001</v>
      </c>
      <c r="J723" s="2">
        <v>9919</v>
      </c>
      <c r="K723" s="2">
        <v>10069</v>
      </c>
      <c r="L723" s="2">
        <v>10367</v>
      </c>
      <c r="M723" s="2">
        <v>12015</v>
      </c>
      <c r="N723" s="2">
        <v>1.1040000000000001</v>
      </c>
      <c r="O723" s="2">
        <v>1.026</v>
      </c>
      <c r="P723" s="2">
        <v>10951</v>
      </c>
      <c r="Q723" s="2">
        <v>12327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24.19</v>
      </c>
      <c r="X723" s="2">
        <v>14.5</v>
      </c>
      <c r="Y723" s="2">
        <v>10.130000000000001</v>
      </c>
      <c r="Z723" s="2">
        <v>0</v>
      </c>
      <c r="AA723" s="2">
        <v>48.82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  <c r="AG723" s="2">
        <v>0.8417</v>
      </c>
      <c r="AH723" s="2">
        <v>0.2</v>
      </c>
      <c r="AI723" s="2">
        <v>44594</v>
      </c>
      <c r="AJ723" s="2">
        <v>24578</v>
      </c>
      <c r="AK723" s="2">
        <v>17679</v>
      </c>
      <c r="AL723" s="2">
        <v>0</v>
      </c>
      <c r="AM723" s="2">
        <v>86851</v>
      </c>
      <c r="AN723" s="2">
        <v>0.8417</v>
      </c>
      <c r="AO723" s="2">
        <v>0.29170000000000001</v>
      </c>
      <c r="AP723" s="2">
        <v>0.65</v>
      </c>
      <c r="AQ723" s="2">
        <v>50227</v>
      </c>
      <c r="AR723" s="2">
        <v>27682</v>
      </c>
      <c r="AS723" s="2">
        <v>19912</v>
      </c>
      <c r="AT723" s="2">
        <v>0</v>
      </c>
      <c r="AU723" s="2">
        <v>97821</v>
      </c>
      <c r="AV723" s="2">
        <v>184672</v>
      </c>
      <c r="AW723" s="2">
        <v>808940</v>
      </c>
      <c r="AX723" s="2">
        <v>6969</v>
      </c>
      <c r="AY723" s="2">
        <v>40398</v>
      </c>
      <c r="AZ723" s="2">
        <v>43719</v>
      </c>
      <c r="BA723" s="2">
        <v>0</v>
      </c>
      <c r="BB723" s="2">
        <v>0</v>
      </c>
      <c r="BC723" s="2">
        <v>0</v>
      </c>
      <c r="BD723" s="2">
        <v>2813</v>
      </c>
      <c r="BE723" s="2">
        <v>3044</v>
      </c>
      <c r="BF723" s="2">
        <v>1.27</v>
      </c>
      <c r="BG723" s="2">
        <v>3866</v>
      </c>
      <c r="BH723" s="2">
        <v>863494</v>
      </c>
      <c r="BI723" s="2">
        <v>1048166</v>
      </c>
      <c r="BJ723" s="2">
        <v>0</v>
      </c>
      <c r="BK723" s="2">
        <v>1048166</v>
      </c>
      <c r="BL723" s="2">
        <v>270800</v>
      </c>
      <c r="BM723" s="2">
        <v>777366</v>
      </c>
      <c r="BN723" s="2">
        <v>205693</v>
      </c>
      <c r="BO723" s="2">
        <v>571673</v>
      </c>
      <c r="BP723" s="2">
        <v>5847.33</v>
      </c>
      <c r="BQ723" s="2">
        <v>48.82</v>
      </c>
      <c r="BR723" s="2">
        <v>285467</v>
      </c>
      <c r="BS723" s="2">
        <v>0</v>
      </c>
      <c r="BT723" s="2">
        <v>0</v>
      </c>
      <c r="BU723" s="2">
        <v>270800</v>
      </c>
      <c r="BV723" s="2">
        <v>205693</v>
      </c>
      <c r="BW723" s="2">
        <v>0</v>
      </c>
      <c r="BX723" s="2">
        <v>118763</v>
      </c>
      <c r="BY723" s="2">
        <v>118763</v>
      </c>
      <c r="BZ723" s="2">
        <v>0</v>
      </c>
      <c r="CA723" s="2">
        <v>571673</v>
      </c>
      <c r="CB723" s="2" t="b">
        <v>0</v>
      </c>
      <c r="CC723" s="2">
        <v>0</v>
      </c>
      <c r="CD723" s="2">
        <v>14870.86</v>
      </c>
      <c r="CE723" s="2">
        <v>13673.15</v>
      </c>
      <c r="CF723" s="2">
        <v>14077.82</v>
      </c>
      <c r="CG723" s="2">
        <v>16739.39</v>
      </c>
      <c r="CH723" s="4">
        <v>45327.530277777776</v>
      </c>
      <c r="CI723" s="4">
        <v>73415</v>
      </c>
    </row>
    <row r="724" spans="1:87" x14ac:dyDescent="0.35">
      <c r="A724" s="5">
        <v>803</v>
      </c>
      <c r="B724" s="3" t="s">
        <v>1444</v>
      </c>
      <c r="C724" s="3" t="s">
        <v>1479</v>
      </c>
      <c r="D724" s="2" t="s">
        <v>1480</v>
      </c>
      <c r="E724" s="2">
        <v>9166</v>
      </c>
      <c r="F724" s="2">
        <v>9304</v>
      </c>
      <c r="G724" s="2">
        <v>9580</v>
      </c>
      <c r="H724" s="2">
        <v>11102</v>
      </c>
      <c r="I724" s="2">
        <v>1.0822000000000001</v>
      </c>
      <c r="J724" s="2">
        <v>9919</v>
      </c>
      <c r="K724" s="2">
        <v>10069</v>
      </c>
      <c r="L724" s="2">
        <v>10367</v>
      </c>
      <c r="M724" s="2">
        <v>12015</v>
      </c>
      <c r="N724" s="2">
        <v>1.1040000000000001</v>
      </c>
      <c r="O724" s="2">
        <v>1.026</v>
      </c>
      <c r="P724" s="2">
        <v>10951</v>
      </c>
      <c r="Q724" s="2">
        <v>12327</v>
      </c>
      <c r="R724" s="2">
        <v>317.45999999999998</v>
      </c>
      <c r="S724" s="2">
        <v>224.85</v>
      </c>
      <c r="T724" s="2">
        <v>144.28</v>
      </c>
      <c r="U724" s="2">
        <v>0</v>
      </c>
      <c r="V724" s="2">
        <v>686.59</v>
      </c>
      <c r="W724" s="2">
        <v>317.45999999999998</v>
      </c>
      <c r="X724" s="2">
        <v>224.85</v>
      </c>
      <c r="Y724" s="2">
        <v>144.28</v>
      </c>
      <c r="Z724" s="2">
        <v>0</v>
      </c>
      <c r="AA724" s="2">
        <v>686.59</v>
      </c>
      <c r="AB724" s="2">
        <v>3476504</v>
      </c>
      <c r="AC724" s="2">
        <v>2264015</v>
      </c>
      <c r="AD724" s="2">
        <v>1495751</v>
      </c>
      <c r="AE724" s="2">
        <v>0</v>
      </c>
      <c r="AF724" s="2">
        <v>7236270</v>
      </c>
      <c r="AG724" s="2">
        <v>0.51759999999999995</v>
      </c>
      <c r="AH724" s="2">
        <v>0.2</v>
      </c>
      <c r="AI724" s="2">
        <v>359888</v>
      </c>
      <c r="AJ724" s="2">
        <v>234371</v>
      </c>
      <c r="AK724" s="2">
        <v>154840</v>
      </c>
      <c r="AL724" s="2">
        <v>0</v>
      </c>
      <c r="AM724" s="2">
        <v>749099</v>
      </c>
      <c r="AN724" s="2">
        <v>0.51759999999999995</v>
      </c>
      <c r="AO724" s="2">
        <v>0</v>
      </c>
      <c r="AP724" s="2">
        <v>0.65</v>
      </c>
      <c r="AQ724" s="2">
        <v>0</v>
      </c>
      <c r="AR724" s="2">
        <v>0</v>
      </c>
      <c r="AS724" s="2">
        <v>0</v>
      </c>
      <c r="AT724" s="2">
        <v>0</v>
      </c>
      <c r="AU724" s="2">
        <v>0</v>
      </c>
      <c r="AV724" s="2">
        <v>7985369</v>
      </c>
      <c r="AW724" s="2">
        <v>0</v>
      </c>
      <c r="AX724" s="2">
        <v>0</v>
      </c>
      <c r="AY724" s="2">
        <v>231529</v>
      </c>
      <c r="AZ724" s="2">
        <v>250561</v>
      </c>
      <c r="BA724" s="2">
        <v>0</v>
      </c>
      <c r="BB724" s="2">
        <v>0</v>
      </c>
      <c r="BC724" s="2">
        <v>0</v>
      </c>
      <c r="BD724" s="2">
        <v>2813</v>
      </c>
      <c r="BE724" s="2">
        <v>3044</v>
      </c>
      <c r="BF724" s="2">
        <v>45.69</v>
      </c>
      <c r="BG724" s="2">
        <v>139080</v>
      </c>
      <c r="BH724" s="2">
        <v>389641</v>
      </c>
      <c r="BI724" s="2">
        <v>8375010</v>
      </c>
      <c r="BJ724" s="2">
        <v>0</v>
      </c>
      <c r="BK724" s="2">
        <v>8375010</v>
      </c>
      <c r="BL724" s="2">
        <v>3922540</v>
      </c>
      <c r="BM724" s="2">
        <v>4452470</v>
      </c>
      <c r="BN724" s="2">
        <v>707727</v>
      </c>
      <c r="BO724" s="2">
        <v>3744743</v>
      </c>
      <c r="BP724" s="2">
        <v>5042.57</v>
      </c>
      <c r="BQ724" s="2">
        <v>686.59</v>
      </c>
      <c r="BR724" s="2">
        <v>3462178</v>
      </c>
      <c r="BS724" s="2">
        <v>0</v>
      </c>
      <c r="BT724" s="2">
        <v>0</v>
      </c>
      <c r="BU724" s="2">
        <v>3922540</v>
      </c>
      <c r="BV724" s="2">
        <v>707727</v>
      </c>
      <c r="BW724" s="2">
        <v>0</v>
      </c>
      <c r="BX724" s="2">
        <v>710398</v>
      </c>
      <c r="BY724" s="2">
        <v>710398</v>
      </c>
      <c r="BZ724" s="2">
        <v>0</v>
      </c>
      <c r="CA724" s="2">
        <v>3744743</v>
      </c>
      <c r="CB724" s="2" t="b">
        <v>0</v>
      </c>
      <c r="CC724" s="2">
        <v>0</v>
      </c>
      <c r="CD724" s="2">
        <v>12084.65</v>
      </c>
      <c r="CE724" s="2">
        <v>11111.34</v>
      </c>
      <c r="CF724" s="2">
        <v>11440.19</v>
      </c>
      <c r="CG724" s="2">
        <v>13603.09</v>
      </c>
      <c r="CH724" s="4">
        <v>45327.530289351853</v>
      </c>
      <c r="CI724" s="4">
        <v>73415</v>
      </c>
    </row>
    <row r="725" spans="1:87" x14ac:dyDescent="0.35">
      <c r="A725" s="5">
        <v>804</v>
      </c>
      <c r="B725" s="3" t="s">
        <v>1444</v>
      </c>
      <c r="C725" s="3" t="s">
        <v>1481</v>
      </c>
      <c r="D725" s="2" t="s">
        <v>1482</v>
      </c>
      <c r="E725" s="2">
        <v>9166</v>
      </c>
      <c r="F725" s="2">
        <v>9304</v>
      </c>
      <c r="G725" s="2">
        <v>9580</v>
      </c>
      <c r="H725" s="2">
        <v>11102</v>
      </c>
      <c r="I725" s="2">
        <v>1.0822000000000001</v>
      </c>
      <c r="J725" s="2">
        <v>9919</v>
      </c>
      <c r="K725" s="2">
        <v>10069</v>
      </c>
      <c r="L725" s="2">
        <v>10367</v>
      </c>
      <c r="M725" s="2">
        <v>12015</v>
      </c>
      <c r="N725" s="2">
        <v>1.1040000000000001</v>
      </c>
      <c r="O725" s="2">
        <v>1.026</v>
      </c>
      <c r="P725" s="2">
        <v>10951</v>
      </c>
      <c r="Q725" s="2">
        <v>12327</v>
      </c>
      <c r="R725" s="2">
        <v>1326.14</v>
      </c>
      <c r="S725" s="2">
        <v>857.94</v>
      </c>
      <c r="T725" s="2">
        <v>496.37</v>
      </c>
      <c r="U725" s="2">
        <v>0</v>
      </c>
      <c r="V725" s="2">
        <v>2680.45</v>
      </c>
      <c r="W725" s="2">
        <v>1326.14</v>
      </c>
      <c r="X725" s="2">
        <v>857.94</v>
      </c>
      <c r="Y725" s="2">
        <v>496.37</v>
      </c>
      <c r="Z725" s="2">
        <v>0</v>
      </c>
      <c r="AA725" s="2">
        <v>2680.45</v>
      </c>
      <c r="AB725" s="2">
        <v>14522559</v>
      </c>
      <c r="AC725" s="2">
        <v>8638598</v>
      </c>
      <c r="AD725" s="2">
        <v>5145868</v>
      </c>
      <c r="AE725" s="2">
        <v>0</v>
      </c>
      <c r="AF725" s="2">
        <v>28307025</v>
      </c>
      <c r="AG725" s="2">
        <v>0.69610000000000005</v>
      </c>
      <c r="AH725" s="2">
        <v>0.2</v>
      </c>
      <c r="AI725" s="2">
        <v>2021831</v>
      </c>
      <c r="AJ725" s="2">
        <v>1202666</v>
      </c>
      <c r="AK725" s="2">
        <v>716408</v>
      </c>
      <c r="AL725" s="2">
        <v>0</v>
      </c>
      <c r="AM725" s="2">
        <v>3940905</v>
      </c>
      <c r="AN725" s="2">
        <v>0.69610000000000005</v>
      </c>
      <c r="AO725" s="2">
        <v>0.14610000000000001</v>
      </c>
      <c r="AP725" s="2">
        <v>0.65</v>
      </c>
      <c r="AQ725" s="2">
        <v>1379135</v>
      </c>
      <c r="AR725" s="2">
        <v>820364</v>
      </c>
      <c r="AS725" s="2">
        <v>488677</v>
      </c>
      <c r="AT725" s="2">
        <v>0</v>
      </c>
      <c r="AU725" s="2">
        <v>2688176</v>
      </c>
      <c r="AV725" s="2">
        <v>34936106</v>
      </c>
      <c r="AW725" s="2">
        <v>0</v>
      </c>
      <c r="AX725" s="2">
        <v>108014</v>
      </c>
      <c r="AY725" s="2">
        <v>241143</v>
      </c>
      <c r="AZ725" s="2">
        <v>260965</v>
      </c>
      <c r="BA725" s="2">
        <v>0</v>
      </c>
      <c r="BB725" s="2">
        <v>0</v>
      </c>
      <c r="BC725" s="2">
        <v>0</v>
      </c>
      <c r="BD725" s="2">
        <v>2813</v>
      </c>
      <c r="BE725" s="2">
        <v>3044</v>
      </c>
      <c r="BF725" s="2">
        <v>109.89</v>
      </c>
      <c r="BG725" s="2">
        <v>334505</v>
      </c>
      <c r="BH725" s="2">
        <v>703484</v>
      </c>
      <c r="BI725" s="2">
        <v>35639590</v>
      </c>
      <c r="BJ725" s="2">
        <v>0</v>
      </c>
      <c r="BK725" s="2">
        <v>35639590</v>
      </c>
      <c r="BL725" s="2">
        <v>10070537</v>
      </c>
      <c r="BM725" s="2">
        <v>25569053</v>
      </c>
      <c r="BN725" s="2">
        <v>8202761</v>
      </c>
      <c r="BO725" s="2">
        <v>17366292</v>
      </c>
      <c r="BP725" s="2">
        <v>5097.4399999999996</v>
      </c>
      <c r="BQ725" s="2">
        <v>2680.45</v>
      </c>
      <c r="BR725" s="2">
        <v>13663433</v>
      </c>
      <c r="BS725" s="2">
        <v>0</v>
      </c>
      <c r="BT725" s="2">
        <v>0</v>
      </c>
      <c r="BU725" s="2">
        <v>10070537</v>
      </c>
      <c r="BV725" s="2">
        <v>8202761</v>
      </c>
      <c r="BW725" s="2">
        <v>0</v>
      </c>
      <c r="BX725" s="2">
        <v>2712330</v>
      </c>
      <c r="BY725" s="2">
        <v>2712330</v>
      </c>
      <c r="BZ725" s="2">
        <v>0</v>
      </c>
      <c r="CA725" s="2">
        <v>17366292</v>
      </c>
      <c r="CB725" s="2" t="b">
        <v>0</v>
      </c>
      <c r="CC725" s="2">
        <v>0</v>
      </c>
      <c r="CD725" s="2">
        <v>13515.56</v>
      </c>
      <c r="CE725" s="2">
        <v>12427.01</v>
      </c>
      <c r="CF725" s="2">
        <v>12794.8</v>
      </c>
      <c r="CG725" s="2">
        <v>15213.8</v>
      </c>
      <c r="CH725" s="4">
        <v>45327.530347222222</v>
      </c>
      <c r="CI725" s="4">
        <v>73415</v>
      </c>
    </row>
    <row r="726" spans="1:87" x14ac:dyDescent="0.35">
      <c r="A726" s="5">
        <v>805</v>
      </c>
      <c r="B726" s="3" t="s">
        <v>1444</v>
      </c>
      <c r="C726" s="3" t="s">
        <v>1483</v>
      </c>
      <c r="D726" s="2" t="s">
        <v>1484</v>
      </c>
      <c r="E726" s="2">
        <v>9166</v>
      </c>
      <c r="F726" s="2">
        <v>9304</v>
      </c>
      <c r="G726" s="2">
        <v>9580</v>
      </c>
      <c r="H726" s="2">
        <v>11102</v>
      </c>
      <c r="I726" s="2">
        <v>1.0822000000000001</v>
      </c>
      <c r="J726" s="2">
        <v>9919</v>
      </c>
      <c r="K726" s="2">
        <v>10069</v>
      </c>
      <c r="L726" s="2">
        <v>10367</v>
      </c>
      <c r="M726" s="2">
        <v>12015</v>
      </c>
      <c r="N726" s="2">
        <v>1.1040000000000001</v>
      </c>
      <c r="O726" s="2">
        <v>1.026</v>
      </c>
      <c r="P726" s="2">
        <v>10951</v>
      </c>
      <c r="Q726" s="2">
        <v>12327</v>
      </c>
      <c r="R726" s="2">
        <v>54.62</v>
      </c>
      <c r="S726" s="2">
        <v>35.81</v>
      </c>
      <c r="T726" s="2">
        <v>17.84</v>
      </c>
      <c r="U726" s="2">
        <v>0</v>
      </c>
      <c r="V726" s="2">
        <v>108.27</v>
      </c>
      <c r="W726" s="2">
        <v>54.62</v>
      </c>
      <c r="X726" s="2">
        <v>35.81</v>
      </c>
      <c r="Y726" s="2">
        <v>17.84</v>
      </c>
      <c r="Z726" s="2">
        <v>0</v>
      </c>
      <c r="AA726" s="2">
        <v>108.27</v>
      </c>
      <c r="AB726" s="2">
        <v>598144</v>
      </c>
      <c r="AC726" s="2">
        <v>360571</v>
      </c>
      <c r="AD726" s="2">
        <v>184947</v>
      </c>
      <c r="AE726" s="2">
        <v>0</v>
      </c>
      <c r="AF726" s="2">
        <v>1143662</v>
      </c>
      <c r="AG726" s="2">
        <v>0.57769999999999999</v>
      </c>
      <c r="AH726" s="2">
        <v>0.2</v>
      </c>
      <c r="AI726" s="2">
        <v>69110</v>
      </c>
      <c r="AJ726" s="2">
        <v>41660</v>
      </c>
      <c r="AK726" s="2">
        <v>21369</v>
      </c>
      <c r="AL726" s="2">
        <v>0</v>
      </c>
      <c r="AM726" s="2">
        <v>132139</v>
      </c>
      <c r="AN726" s="2">
        <v>0.57769999999999999</v>
      </c>
      <c r="AO726" s="2">
        <v>2.7699999999999999E-2</v>
      </c>
      <c r="AP726" s="2">
        <v>0.65</v>
      </c>
      <c r="AQ726" s="2">
        <v>10770</v>
      </c>
      <c r="AR726" s="2">
        <v>6492</v>
      </c>
      <c r="AS726" s="2">
        <v>3330</v>
      </c>
      <c r="AT726" s="2">
        <v>0</v>
      </c>
      <c r="AU726" s="2">
        <v>20592</v>
      </c>
      <c r="AV726" s="2">
        <v>1296393</v>
      </c>
      <c r="AW726" s="2">
        <v>0</v>
      </c>
      <c r="AX726" s="2">
        <v>0</v>
      </c>
      <c r="AY726" s="2">
        <v>32473</v>
      </c>
      <c r="AZ726" s="2">
        <v>35142</v>
      </c>
      <c r="BA726" s="2">
        <v>0</v>
      </c>
      <c r="BB726" s="2">
        <v>0</v>
      </c>
      <c r="BC726" s="2">
        <v>0</v>
      </c>
      <c r="BD726" s="2">
        <v>2813</v>
      </c>
      <c r="BE726" s="2">
        <v>3044</v>
      </c>
      <c r="BF726" s="2">
        <v>7.63</v>
      </c>
      <c r="BG726" s="2">
        <v>23226</v>
      </c>
      <c r="BH726" s="2">
        <v>58368</v>
      </c>
      <c r="BI726" s="2">
        <v>1354761</v>
      </c>
      <c r="BJ726" s="2">
        <v>0</v>
      </c>
      <c r="BK726" s="2">
        <v>1354761</v>
      </c>
      <c r="BL726" s="2">
        <v>891883</v>
      </c>
      <c r="BM726" s="2">
        <v>462878</v>
      </c>
      <c r="BN726" s="2">
        <v>21654</v>
      </c>
      <c r="BO726" s="2">
        <v>441224</v>
      </c>
      <c r="BP726" s="2">
        <v>5102.47</v>
      </c>
      <c r="BQ726" s="2">
        <v>108.27</v>
      </c>
      <c r="BR726" s="2">
        <v>552444</v>
      </c>
      <c r="BS726" s="2">
        <v>0</v>
      </c>
      <c r="BT726" s="2">
        <v>0</v>
      </c>
      <c r="BU726" s="2">
        <v>891883</v>
      </c>
      <c r="BV726" s="2">
        <v>21654</v>
      </c>
      <c r="BW726" s="2">
        <v>0</v>
      </c>
      <c r="BX726" s="2">
        <v>147679</v>
      </c>
      <c r="BY726" s="2">
        <v>147679</v>
      </c>
      <c r="BZ726" s="2">
        <v>0</v>
      </c>
      <c r="CA726" s="2">
        <v>441224</v>
      </c>
      <c r="CB726" s="2" t="b">
        <v>0</v>
      </c>
      <c r="CC726" s="2">
        <v>0</v>
      </c>
      <c r="CD726" s="2">
        <v>12413.45</v>
      </c>
      <c r="CE726" s="2">
        <v>11413.66</v>
      </c>
      <c r="CF726" s="2">
        <v>11751.46</v>
      </c>
      <c r="CG726" s="2">
        <v>13973.21</v>
      </c>
      <c r="CH726" s="4">
        <v>45327.530428240738</v>
      </c>
      <c r="CI726" s="4">
        <v>73415</v>
      </c>
    </row>
    <row r="727" spans="1:87" x14ac:dyDescent="0.35">
      <c r="A727" s="5">
        <v>806</v>
      </c>
      <c r="B727" s="3" t="s">
        <v>1444</v>
      </c>
      <c r="C727" s="3" t="s">
        <v>1485</v>
      </c>
      <c r="D727" s="2" t="s">
        <v>1486</v>
      </c>
      <c r="E727" s="2">
        <v>9166</v>
      </c>
      <c r="F727" s="2">
        <v>9304</v>
      </c>
      <c r="G727" s="2">
        <v>9580</v>
      </c>
      <c r="H727" s="2">
        <v>11102</v>
      </c>
      <c r="I727" s="2">
        <v>1.0822000000000001</v>
      </c>
      <c r="J727" s="2">
        <v>9919</v>
      </c>
      <c r="K727" s="2">
        <v>10069</v>
      </c>
      <c r="L727" s="2">
        <v>10367</v>
      </c>
      <c r="M727" s="2">
        <v>12015</v>
      </c>
      <c r="N727" s="2">
        <v>1.1040000000000001</v>
      </c>
      <c r="O727" s="2">
        <v>1.026</v>
      </c>
      <c r="P727" s="2">
        <v>10951</v>
      </c>
      <c r="Q727" s="2">
        <v>12327</v>
      </c>
      <c r="R727" s="2">
        <v>0</v>
      </c>
      <c r="S727" s="2">
        <v>0.02</v>
      </c>
      <c r="T727" s="2">
        <v>0.11</v>
      </c>
      <c r="U727" s="2">
        <v>3976.91</v>
      </c>
      <c r="V727" s="2">
        <v>3977.04</v>
      </c>
      <c r="W727" s="2">
        <v>0</v>
      </c>
      <c r="X727" s="2">
        <v>0.02</v>
      </c>
      <c r="Y727" s="2">
        <v>0.11</v>
      </c>
      <c r="Z727" s="2">
        <v>3976.91</v>
      </c>
      <c r="AA727" s="2">
        <v>3977.04</v>
      </c>
      <c r="AB727" s="2">
        <v>0</v>
      </c>
      <c r="AC727" s="2">
        <v>201</v>
      </c>
      <c r="AD727" s="2">
        <v>1140</v>
      </c>
      <c r="AE727" s="2">
        <v>49023370</v>
      </c>
      <c r="AF727" s="2">
        <v>49024711</v>
      </c>
      <c r="AG727" s="2">
        <v>0.51459999999999995</v>
      </c>
      <c r="AH727" s="2">
        <v>0.2</v>
      </c>
      <c r="AI727" s="2">
        <v>0</v>
      </c>
      <c r="AJ727" s="2">
        <v>21</v>
      </c>
      <c r="AK727" s="2">
        <v>117</v>
      </c>
      <c r="AL727" s="2">
        <v>5045485</v>
      </c>
      <c r="AM727" s="2">
        <v>5045623</v>
      </c>
      <c r="AN727" s="2">
        <v>0.51459999999999995</v>
      </c>
      <c r="AO727" s="2">
        <v>0</v>
      </c>
      <c r="AP727" s="2">
        <v>0.65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  <c r="AV727" s="2">
        <v>54070334</v>
      </c>
      <c r="AW727" s="2">
        <v>0</v>
      </c>
      <c r="AX727" s="2">
        <v>80267</v>
      </c>
      <c r="AY727" s="2">
        <v>614600</v>
      </c>
      <c r="AZ727" s="2">
        <v>665120</v>
      </c>
      <c r="BA727" s="2">
        <v>0</v>
      </c>
      <c r="BB727" s="2">
        <v>0</v>
      </c>
      <c r="BC727" s="2">
        <v>0</v>
      </c>
      <c r="BD727" s="2">
        <v>2813</v>
      </c>
      <c r="BE727" s="2">
        <v>3044</v>
      </c>
      <c r="BF727" s="2">
        <v>0</v>
      </c>
      <c r="BG727" s="2">
        <v>0</v>
      </c>
      <c r="BH727" s="2">
        <v>745387</v>
      </c>
      <c r="BI727" s="2">
        <v>54815721</v>
      </c>
      <c r="BJ727" s="2">
        <v>0</v>
      </c>
      <c r="BK727" s="2">
        <v>54815721</v>
      </c>
      <c r="BL727" s="2">
        <v>22614323</v>
      </c>
      <c r="BM727" s="2">
        <v>32201398</v>
      </c>
      <c r="BN727" s="2">
        <v>9845243</v>
      </c>
      <c r="BO727" s="2">
        <v>22356155</v>
      </c>
      <c r="BP727" s="2">
        <v>6102.76</v>
      </c>
      <c r="BQ727" s="2">
        <v>3977.04</v>
      </c>
      <c r="BR727" s="2">
        <v>24270921</v>
      </c>
      <c r="BS727" s="2">
        <v>0</v>
      </c>
      <c r="BT727" s="2">
        <v>0</v>
      </c>
      <c r="BU727" s="2">
        <v>22614323</v>
      </c>
      <c r="BV727" s="2">
        <v>9845243</v>
      </c>
      <c r="BW727" s="2">
        <v>0</v>
      </c>
      <c r="BX727" s="2">
        <v>6107002</v>
      </c>
      <c r="BY727" s="2">
        <v>6107002</v>
      </c>
      <c r="BZ727" s="2">
        <v>0</v>
      </c>
      <c r="CA727" s="2">
        <v>22356155</v>
      </c>
      <c r="CB727" s="2" t="b">
        <v>0</v>
      </c>
      <c r="CC727" s="2">
        <v>0</v>
      </c>
      <c r="CD727" s="2">
        <v>12078.08</v>
      </c>
      <c r="CE727" s="2">
        <v>11105.3</v>
      </c>
      <c r="CF727" s="2">
        <v>11433.97</v>
      </c>
      <c r="CG727" s="2">
        <v>13595.69</v>
      </c>
      <c r="CH727" s="4">
        <v>45327.530428240738</v>
      </c>
      <c r="CI727" s="4">
        <v>73415</v>
      </c>
    </row>
    <row r="728" spans="1:87" x14ac:dyDescent="0.35">
      <c r="A728" s="5">
        <v>807</v>
      </c>
      <c r="B728" s="3" t="s">
        <v>1444</v>
      </c>
      <c r="C728" s="3" t="s">
        <v>1487</v>
      </c>
      <c r="D728" s="2" t="s">
        <v>1488</v>
      </c>
      <c r="E728" s="2">
        <v>9166</v>
      </c>
      <c r="F728" s="2">
        <v>9304</v>
      </c>
      <c r="G728" s="2">
        <v>9580</v>
      </c>
      <c r="H728" s="2">
        <v>11102</v>
      </c>
      <c r="I728" s="2">
        <v>1.0822000000000001</v>
      </c>
      <c r="J728" s="2">
        <v>9919</v>
      </c>
      <c r="K728" s="2">
        <v>10069</v>
      </c>
      <c r="L728" s="2">
        <v>10367</v>
      </c>
      <c r="M728" s="2">
        <v>12015</v>
      </c>
      <c r="N728" s="2">
        <v>1.1040000000000001</v>
      </c>
      <c r="O728" s="2">
        <v>1.026</v>
      </c>
      <c r="P728" s="2">
        <v>10951</v>
      </c>
      <c r="Q728" s="2">
        <v>12327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28.59</v>
      </c>
      <c r="X728" s="2">
        <v>22.74</v>
      </c>
      <c r="Y728" s="2">
        <v>10.06</v>
      </c>
      <c r="Z728" s="2">
        <v>0</v>
      </c>
      <c r="AA728" s="2">
        <v>61.39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  <c r="AG728" s="2">
        <v>0.29759999999999998</v>
      </c>
      <c r="AH728" s="2">
        <v>0.2</v>
      </c>
      <c r="AI728" s="2">
        <v>18635</v>
      </c>
      <c r="AJ728" s="2">
        <v>13628</v>
      </c>
      <c r="AK728" s="2">
        <v>6207</v>
      </c>
      <c r="AL728" s="2">
        <v>0</v>
      </c>
      <c r="AM728" s="2">
        <v>38470</v>
      </c>
      <c r="AN728" s="2">
        <v>0.29759999999999998</v>
      </c>
      <c r="AO728" s="2">
        <v>0</v>
      </c>
      <c r="AP728" s="2">
        <v>0.65</v>
      </c>
      <c r="AQ728" s="2">
        <v>0</v>
      </c>
      <c r="AR728" s="2">
        <v>0</v>
      </c>
      <c r="AS728" s="2">
        <v>0</v>
      </c>
      <c r="AT728" s="2">
        <v>0</v>
      </c>
      <c r="AU728" s="2">
        <v>0</v>
      </c>
      <c r="AV728" s="2">
        <v>38470</v>
      </c>
      <c r="AW728" s="2">
        <v>812155</v>
      </c>
      <c r="AX728" s="2">
        <v>3395</v>
      </c>
      <c r="AY728" s="2">
        <v>36559</v>
      </c>
      <c r="AZ728" s="2">
        <v>39564</v>
      </c>
      <c r="BA728" s="2">
        <v>0</v>
      </c>
      <c r="BB728" s="2">
        <v>0</v>
      </c>
      <c r="BC728" s="2">
        <v>0</v>
      </c>
      <c r="BD728" s="2">
        <v>2813</v>
      </c>
      <c r="BE728" s="2">
        <v>3044</v>
      </c>
      <c r="BF728" s="2">
        <v>0</v>
      </c>
      <c r="BG728" s="2">
        <v>0</v>
      </c>
      <c r="BH728" s="2">
        <v>855114</v>
      </c>
      <c r="BI728" s="2">
        <v>893584</v>
      </c>
      <c r="BJ728" s="2">
        <v>0</v>
      </c>
      <c r="BK728" s="2">
        <v>893584</v>
      </c>
      <c r="BL728" s="2">
        <v>411875</v>
      </c>
      <c r="BM728" s="2">
        <v>481709</v>
      </c>
      <c r="BN728" s="2">
        <v>60787</v>
      </c>
      <c r="BO728" s="2">
        <v>420922</v>
      </c>
      <c r="BP728" s="2">
        <v>55.53</v>
      </c>
      <c r="BQ728" s="2">
        <v>61.39</v>
      </c>
      <c r="BR728" s="2">
        <v>3409</v>
      </c>
      <c r="BS728" s="2">
        <v>230787</v>
      </c>
      <c r="BT728" s="2">
        <v>0</v>
      </c>
      <c r="BU728" s="2">
        <v>411875</v>
      </c>
      <c r="BV728" s="2">
        <v>60787</v>
      </c>
      <c r="BW728" s="2">
        <v>0</v>
      </c>
      <c r="BX728" s="2">
        <v>121837</v>
      </c>
      <c r="BY728" s="2">
        <v>121837</v>
      </c>
      <c r="BZ728" s="2">
        <v>0</v>
      </c>
      <c r="CA728" s="2">
        <v>420922</v>
      </c>
      <c r="CB728" s="2" t="b">
        <v>0</v>
      </c>
      <c r="CC728" s="2">
        <v>0</v>
      </c>
      <c r="CD728" s="2">
        <v>11602.8</v>
      </c>
      <c r="CE728" s="2">
        <v>10668.31</v>
      </c>
      <c r="CF728" s="2">
        <v>10984.04</v>
      </c>
      <c r="CG728" s="2">
        <v>13060.7</v>
      </c>
      <c r="CH728" s="4">
        <v>45327.530532407407</v>
      </c>
      <c r="CI728" s="4">
        <v>73415</v>
      </c>
    </row>
    <row r="729" spans="1:87" x14ac:dyDescent="0.35">
      <c r="A729" s="5">
        <v>808</v>
      </c>
      <c r="B729" s="3" t="s">
        <v>1444</v>
      </c>
      <c r="C729" s="3" t="s">
        <v>1489</v>
      </c>
      <c r="D729" s="2" t="s">
        <v>1490</v>
      </c>
      <c r="E729" s="2">
        <v>9166</v>
      </c>
      <c r="F729" s="2">
        <v>9304</v>
      </c>
      <c r="G729" s="2">
        <v>9580</v>
      </c>
      <c r="H729" s="2">
        <v>11102</v>
      </c>
      <c r="I729" s="2">
        <v>1.0822000000000001</v>
      </c>
      <c r="J729" s="2">
        <v>9919</v>
      </c>
      <c r="K729" s="2">
        <v>10069</v>
      </c>
      <c r="L729" s="2">
        <v>10367</v>
      </c>
      <c r="M729" s="2">
        <v>12015</v>
      </c>
      <c r="N729" s="2">
        <v>1.1040000000000001</v>
      </c>
      <c r="O729" s="2">
        <v>1.026</v>
      </c>
      <c r="P729" s="2">
        <v>10951</v>
      </c>
      <c r="Q729" s="2">
        <v>12327</v>
      </c>
      <c r="R729" s="2">
        <v>3.91</v>
      </c>
      <c r="S729" s="2">
        <v>1.81</v>
      </c>
      <c r="T729" s="2">
        <v>1.86</v>
      </c>
      <c r="U729" s="2">
        <v>0</v>
      </c>
      <c r="V729" s="2">
        <v>7.58</v>
      </c>
      <c r="W729" s="2">
        <v>32.06</v>
      </c>
      <c r="X729" s="2">
        <v>30.29</v>
      </c>
      <c r="Y729" s="2">
        <v>19.61</v>
      </c>
      <c r="Z729" s="2">
        <v>0</v>
      </c>
      <c r="AA729" s="2">
        <v>81.96</v>
      </c>
      <c r="AB729" s="2">
        <v>42818</v>
      </c>
      <c r="AC729" s="2">
        <v>18225</v>
      </c>
      <c r="AD729" s="2">
        <v>19283</v>
      </c>
      <c r="AE729" s="2">
        <v>0</v>
      </c>
      <c r="AF729" s="2">
        <v>80326</v>
      </c>
      <c r="AG729" s="2">
        <v>0.83530000000000004</v>
      </c>
      <c r="AH729" s="2">
        <v>0.2</v>
      </c>
      <c r="AI729" s="2">
        <v>58653</v>
      </c>
      <c r="AJ729" s="2">
        <v>50952</v>
      </c>
      <c r="AK729" s="2">
        <v>33963</v>
      </c>
      <c r="AL729" s="2">
        <v>0</v>
      </c>
      <c r="AM729" s="2">
        <v>143568</v>
      </c>
      <c r="AN729" s="2">
        <v>0.83530000000000004</v>
      </c>
      <c r="AO729" s="2">
        <v>0.2853</v>
      </c>
      <c r="AP729" s="2">
        <v>0.65</v>
      </c>
      <c r="AQ729" s="2">
        <v>65108</v>
      </c>
      <c r="AR729" s="2">
        <v>56559</v>
      </c>
      <c r="AS729" s="2">
        <v>37700</v>
      </c>
      <c r="AT729" s="2">
        <v>0</v>
      </c>
      <c r="AU729" s="2">
        <v>159367</v>
      </c>
      <c r="AV729" s="2">
        <v>383261</v>
      </c>
      <c r="AW729" s="2">
        <v>1079502</v>
      </c>
      <c r="AX729" s="2">
        <v>0</v>
      </c>
      <c r="AY729" s="2">
        <v>204903</v>
      </c>
      <c r="AZ729" s="2">
        <v>221746</v>
      </c>
      <c r="BA729" s="2">
        <v>0</v>
      </c>
      <c r="BB729" s="2">
        <v>0</v>
      </c>
      <c r="BC729" s="2">
        <v>0</v>
      </c>
      <c r="BD729" s="2">
        <v>2813</v>
      </c>
      <c r="BE729" s="2">
        <v>3044</v>
      </c>
      <c r="BF729" s="2">
        <v>0</v>
      </c>
      <c r="BG729" s="2">
        <v>0</v>
      </c>
      <c r="BH729" s="2">
        <v>1301248</v>
      </c>
      <c r="BI729" s="2">
        <v>1684509</v>
      </c>
      <c r="BJ729" s="2">
        <v>0</v>
      </c>
      <c r="BK729" s="2">
        <v>1684509</v>
      </c>
      <c r="BL729" s="2">
        <v>1278977</v>
      </c>
      <c r="BM729" s="2">
        <v>405532</v>
      </c>
      <c r="BN729" s="2">
        <v>16392</v>
      </c>
      <c r="BO729" s="2">
        <v>389140</v>
      </c>
      <c r="BP729" s="2">
        <v>5860.88</v>
      </c>
      <c r="BQ729" s="2">
        <v>81.96</v>
      </c>
      <c r="BR729" s="2">
        <v>480358</v>
      </c>
      <c r="BS729" s="2">
        <v>0</v>
      </c>
      <c r="BT729" s="2">
        <v>0</v>
      </c>
      <c r="BU729" s="2">
        <v>1278977</v>
      </c>
      <c r="BV729" s="2">
        <v>16392</v>
      </c>
      <c r="BW729" s="2">
        <v>0</v>
      </c>
      <c r="BX729" s="2">
        <v>372390</v>
      </c>
      <c r="BY729" s="2">
        <v>372390</v>
      </c>
      <c r="BZ729" s="2">
        <v>0</v>
      </c>
      <c r="CA729" s="2">
        <v>389140</v>
      </c>
      <c r="CB729" s="2" t="b">
        <v>0</v>
      </c>
      <c r="CC729" s="2">
        <v>0</v>
      </c>
      <c r="CD729" s="2">
        <v>14811.28</v>
      </c>
      <c r="CE729" s="2">
        <v>13618.37</v>
      </c>
      <c r="CF729" s="2">
        <v>14021.42</v>
      </c>
      <c r="CG729" s="2">
        <v>16672.330000000002</v>
      </c>
      <c r="CH729" s="4">
        <v>45327.530243055553</v>
      </c>
      <c r="CI729" s="4">
        <v>73415</v>
      </c>
    </row>
    <row r="730" spans="1:87" x14ac:dyDescent="0.35">
      <c r="A730" s="5">
        <v>809</v>
      </c>
      <c r="B730" s="3" t="s">
        <v>1444</v>
      </c>
      <c r="C730" s="3" t="s">
        <v>1491</v>
      </c>
      <c r="D730" s="2" t="s">
        <v>1492</v>
      </c>
      <c r="E730" s="2">
        <v>9166</v>
      </c>
      <c r="F730" s="2">
        <v>9304</v>
      </c>
      <c r="G730" s="2">
        <v>9580</v>
      </c>
      <c r="H730" s="2">
        <v>11102</v>
      </c>
      <c r="I730" s="2">
        <v>1.0822000000000001</v>
      </c>
      <c r="J730" s="2">
        <v>9919</v>
      </c>
      <c r="K730" s="2">
        <v>10069</v>
      </c>
      <c r="L730" s="2">
        <v>10367</v>
      </c>
      <c r="M730" s="2">
        <v>12015</v>
      </c>
      <c r="N730" s="2">
        <v>1.1040000000000001</v>
      </c>
      <c r="O730" s="2">
        <v>1.026</v>
      </c>
      <c r="P730" s="2">
        <v>10951</v>
      </c>
      <c r="Q730" s="2">
        <v>12327</v>
      </c>
      <c r="R730" s="2">
        <v>643.49</v>
      </c>
      <c r="S730" s="2">
        <v>460.21</v>
      </c>
      <c r="T730" s="2">
        <v>308.05</v>
      </c>
      <c r="U730" s="2">
        <v>657.21</v>
      </c>
      <c r="V730" s="2">
        <v>2068.96</v>
      </c>
      <c r="W730" s="2">
        <v>643.49</v>
      </c>
      <c r="X730" s="2">
        <v>460.21</v>
      </c>
      <c r="Y730" s="2">
        <v>308.05</v>
      </c>
      <c r="Z730" s="2">
        <v>657.21</v>
      </c>
      <c r="AA730" s="2">
        <v>2068.96</v>
      </c>
      <c r="AB730" s="2">
        <v>7046859</v>
      </c>
      <c r="AC730" s="2">
        <v>4633854</v>
      </c>
      <c r="AD730" s="2">
        <v>3193554</v>
      </c>
      <c r="AE730" s="2">
        <v>8101428</v>
      </c>
      <c r="AF730" s="2">
        <v>22975695</v>
      </c>
      <c r="AG730" s="2">
        <v>0.75490000000000002</v>
      </c>
      <c r="AH730" s="2">
        <v>0.2</v>
      </c>
      <c r="AI730" s="2">
        <v>1063935</v>
      </c>
      <c r="AJ730" s="2">
        <v>699619</v>
      </c>
      <c r="AK730" s="2">
        <v>482163</v>
      </c>
      <c r="AL730" s="2">
        <v>1223154</v>
      </c>
      <c r="AM730" s="2">
        <v>3468871</v>
      </c>
      <c r="AN730" s="2">
        <v>0.75490000000000002</v>
      </c>
      <c r="AO730" s="2">
        <v>0.2049</v>
      </c>
      <c r="AP730" s="2">
        <v>0.65</v>
      </c>
      <c r="AQ730" s="2">
        <v>938536</v>
      </c>
      <c r="AR730" s="2">
        <v>617160</v>
      </c>
      <c r="AS730" s="2">
        <v>425334</v>
      </c>
      <c r="AT730" s="2">
        <v>1078989</v>
      </c>
      <c r="AU730" s="2">
        <v>3060019</v>
      </c>
      <c r="AV730" s="2">
        <v>29504585</v>
      </c>
      <c r="AW730" s="2">
        <v>0</v>
      </c>
      <c r="AX730" s="2">
        <v>47840</v>
      </c>
      <c r="AY730" s="2">
        <v>844032</v>
      </c>
      <c r="AZ730" s="2">
        <v>913411</v>
      </c>
      <c r="BA730" s="2">
        <v>0</v>
      </c>
      <c r="BB730" s="2">
        <v>0</v>
      </c>
      <c r="BC730" s="2">
        <v>0</v>
      </c>
      <c r="BD730" s="2">
        <v>2813</v>
      </c>
      <c r="BE730" s="2">
        <v>3044</v>
      </c>
      <c r="BF730" s="2">
        <v>49.02</v>
      </c>
      <c r="BG730" s="2">
        <v>149217</v>
      </c>
      <c r="BH730" s="2">
        <v>1110468</v>
      </c>
      <c r="BI730" s="2">
        <v>30615053</v>
      </c>
      <c r="BJ730" s="2">
        <v>0</v>
      </c>
      <c r="BK730" s="2">
        <v>30615053</v>
      </c>
      <c r="BL730" s="2">
        <v>14812823</v>
      </c>
      <c r="BM730" s="2">
        <v>15802230</v>
      </c>
      <c r="BN730" s="2">
        <v>413792</v>
      </c>
      <c r="BO730" s="2">
        <v>15388438</v>
      </c>
      <c r="BP730" s="2">
        <v>5443.7</v>
      </c>
      <c r="BQ730" s="2">
        <v>2068.96</v>
      </c>
      <c r="BR730" s="2">
        <v>11262798</v>
      </c>
      <c r="BS730" s="2">
        <v>0</v>
      </c>
      <c r="BT730" s="2">
        <v>0</v>
      </c>
      <c r="BU730" s="2">
        <v>14812823</v>
      </c>
      <c r="BV730" s="2">
        <v>413792</v>
      </c>
      <c r="BW730" s="2">
        <v>0</v>
      </c>
      <c r="BX730" s="2">
        <v>3937315</v>
      </c>
      <c r="BY730" s="2">
        <v>3937315</v>
      </c>
      <c r="BZ730" s="2">
        <v>0</v>
      </c>
      <c r="CA730" s="2">
        <v>15388438</v>
      </c>
      <c r="CB730" s="2" t="b">
        <v>0</v>
      </c>
      <c r="CC730" s="2">
        <v>0</v>
      </c>
      <c r="CD730" s="2">
        <v>14062.89</v>
      </c>
      <c r="CE730" s="2">
        <v>12930.26</v>
      </c>
      <c r="CF730" s="2">
        <v>13312.94</v>
      </c>
      <c r="CG730" s="2">
        <v>15829.9</v>
      </c>
      <c r="CH730" s="4">
        <v>45327.530069444445</v>
      </c>
      <c r="CI730" s="4">
        <v>73415</v>
      </c>
    </row>
    <row r="731" spans="1:87" x14ac:dyDescent="0.35">
      <c r="A731" s="5">
        <v>810</v>
      </c>
      <c r="B731" s="3" t="s">
        <v>1493</v>
      </c>
      <c r="C731" s="3" t="s">
        <v>1494</v>
      </c>
      <c r="D731" s="2" t="s">
        <v>1495</v>
      </c>
      <c r="E731" s="2">
        <v>9166</v>
      </c>
      <c r="F731" s="2">
        <v>9304</v>
      </c>
      <c r="G731" s="2">
        <v>9580</v>
      </c>
      <c r="H731" s="2">
        <v>11102</v>
      </c>
      <c r="I731" s="2">
        <v>1.0822000000000001</v>
      </c>
      <c r="J731" s="2">
        <v>9919</v>
      </c>
      <c r="K731" s="2">
        <v>10069</v>
      </c>
      <c r="L731" s="2">
        <v>10367</v>
      </c>
      <c r="M731" s="2">
        <v>12015</v>
      </c>
      <c r="N731" s="2">
        <v>1.1040000000000001</v>
      </c>
      <c r="O731" s="2">
        <v>1.026</v>
      </c>
      <c r="P731" s="2">
        <v>10951</v>
      </c>
      <c r="Q731" s="2">
        <v>12327</v>
      </c>
      <c r="R731" s="2">
        <v>102.2</v>
      </c>
      <c r="S731" s="2">
        <v>76.53</v>
      </c>
      <c r="T731" s="2">
        <v>63.83</v>
      </c>
      <c r="U731" s="2">
        <v>5.82</v>
      </c>
      <c r="V731" s="2">
        <v>248.38</v>
      </c>
      <c r="W731" s="2">
        <v>116.75</v>
      </c>
      <c r="X731" s="2">
        <v>89.41</v>
      </c>
      <c r="Y731" s="2">
        <v>63.83</v>
      </c>
      <c r="Z731" s="2">
        <v>125.14</v>
      </c>
      <c r="AA731" s="2">
        <v>395.13</v>
      </c>
      <c r="AB731" s="2">
        <v>1119192</v>
      </c>
      <c r="AC731" s="2">
        <v>770581</v>
      </c>
      <c r="AD731" s="2">
        <v>661726</v>
      </c>
      <c r="AE731" s="2">
        <v>71743</v>
      </c>
      <c r="AF731" s="2">
        <v>2623242</v>
      </c>
      <c r="AG731" s="2">
        <v>0.4244</v>
      </c>
      <c r="AH731" s="2">
        <v>0.2</v>
      </c>
      <c r="AI731" s="2">
        <v>108522</v>
      </c>
      <c r="AJ731" s="2">
        <v>76415</v>
      </c>
      <c r="AK731" s="2">
        <v>56167</v>
      </c>
      <c r="AL731" s="2">
        <v>130936</v>
      </c>
      <c r="AM731" s="2">
        <v>372040</v>
      </c>
      <c r="AN731" s="2">
        <v>0.4244</v>
      </c>
      <c r="AO731" s="2">
        <v>0</v>
      </c>
      <c r="AP731" s="2">
        <v>0.65</v>
      </c>
      <c r="AQ731" s="2">
        <v>0</v>
      </c>
      <c r="AR731" s="2">
        <v>0</v>
      </c>
      <c r="AS731" s="2">
        <v>0</v>
      </c>
      <c r="AT731" s="2">
        <v>0</v>
      </c>
      <c r="AU731" s="2">
        <v>0</v>
      </c>
      <c r="AV731" s="2">
        <v>2995282</v>
      </c>
      <c r="AW731" s="2">
        <v>2825360</v>
      </c>
      <c r="AX731" s="2">
        <v>0</v>
      </c>
      <c r="AY731" s="2">
        <v>488250</v>
      </c>
      <c r="AZ731" s="2">
        <v>528384</v>
      </c>
      <c r="BA731" s="2">
        <v>0</v>
      </c>
      <c r="BB731" s="2">
        <v>0</v>
      </c>
      <c r="BC731" s="2">
        <v>0</v>
      </c>
      <c r="BD731" s="2">
        <v>2813</v>
      </c>
      <c r="BE731" s="2">
        <v>3044</v>
      </c>
      <c r="BF731" s="2">
        <v>8.56</v>
      </c>
      <c r="BG731" s="2">
        <v>26057</v>
      </c>
      <c r="BH731" s="2">
        <v>3379801</v>
      </c>
      <c r="BI731" s="2">
        <v>6375083</v>
      </c>
      <c r="BJ731" s="2">
        <v>0</v>
      </c>
      <c r="BK731" s="2">
        <v>6375083</v>
      </c>
      <c r="BL731" s="2">
        <v>3778334</v>
      </c>
      <c r="BM731" s="2">
        <v>2596749</v>
      </c>
      <c r="BN731" s="2">
        <v>145824</v>
      </c>
      <c r="BO731" s="2">
        <v>2450925</v>
      </c>
      <c r="BP731" s="2">
        <v>3348.64</v>
      </c>
      <c r="BQ731" s="2">
        <v>395.13</v>
      </c>
      <c r="BR731" s="2">
        <v>1323148</v>
      </c>
      <c r="BS731" s="2">
        <v>1721539</v>
      </c>
      <c r="BT731" s="2">
        <v>0</v>
      </c>
      <c r="BU731" s="2">
        <v>3778334</v>
      </c>
      <c r="BV731" s="2">
        <v>145824</v>
      </c>
      <c r="BW731" s="2">
        <v>0</v>
      </c>
      <c r="BX731" s="2">
        <v>1033221</v>
      </c>
      <c r="BY731" s="2">
        <v>1033221</v>
      </c>
      <c r="BZ731" s="2">
        <v>0</v>
      </c>
      <c r="CA731" s="2">
        <v>2450925</v>
      </c>
      <c r="CB731" s="2" t="b">
        <v>0</v>
      </c>
      <c r="CC731" s="2">
        <v>0</v>
      </c>
      <c r="CD731" s="2">
        <v>11880.52</v>
      </c>
      <c r="CE731" s="2">
        <v>10923.66</v>
      </c>
      <c r="CF731" s="2">
        <v>11246.95</v>
      </c>
      <c r="CG731" s="2">
        <v>13373.32</v>
      </c>
      <c r="CH731" s="4">
        <v>45327.530428240738</v>
      </c>
      <c r="CI731" s="4">
        <v>73415</v>
      </c>
    </row>
    <row r="732" spans="1:87" x14ac:dyDescent="0.35">
      <c r="A732" s="5">
        <v>811</v>
      </c>
      <c r="B732" s="3" t="s">
        <v>1496</v>
      </c>
      <c r="C732" s="3" t="s">
        <v>1497</v>
      </c>
      <c r="D732" s="2" t="s">
        <v>1498</v>
      </c>
      <c r="E732" s="2">
        <v>9166</v>
      </c>
      <c r="F732" s="2">
        <v>9304</v>
      </c>
      <c r="G732" s="2">
        <v>9580</v>
      </c>
      <c r="H732" s="2">
        <v>11102</v>
      </c>
      <c r="I732" s="2">
        <v>1.0822000000000001</v>
      </c>
      <c r="J732" s="2">
        <v>9919</v>
      </c>
      <c r="K732" s="2">
        <v>10069</v>
      </c>
      <c r="L732" s="2">
        <v>10367</v>
      </c>
      <c r="M732" s="2">
        <v>12015</v>
      </c>
      <c r="N732" s="2">
        <v>1.1040000000000001</v>
      </c>
      <c r="O732" s="2">
        <v>1.026</v>
      </c>
      <c r="P732" s="2">
        <v>10951</v>
      </c>
      <c r="Q732" s="2">
        <v>12327</v>
      </c>
      <c r="R732" s="2">
        <v>62.72</v>
      </c>
      <c r="S732" s="2">
        <v>55.49</v>
      </c>
      <c r="T732" s="2">
        <v>35.78</v>
      </c>
      <c r="U732" s="2">
        <v>0</v>
      </c>
      <c r="V732" s="2">
        <v>153.99</v>
      </c>
      <c r="W732" s="2">
        <v>62.72</v>
      </c>
      <c r="X732" s="2">
        <v>55.49</v>
      </c>
      <c r="Y732" s="2">
        <v>35.78</v>
      </c>
      <c r="Z732" s="2">
        <v>0</v>
      </c>
      <c r="AA732" s="2">
        <v>153.99</v>
      </c>
      <c r="AB732" s="2">
        <v>686847</v>
      </c>
      <c r="AC732" s="2">
        <v>558729</v>
      </c>
      <c r="AD732" s="2">
        <v>370931</v>
      </c>
      <c r="AE732" s="2">
        <v>0</v>
      </c>
      <c r="AF732" s="2">
        <v>1616507</v>
      </c>
      <c r="AG732" s="2">
        <v>0.63429999999999997</v>
      </c>
      <c r="AH732" s="2">
        <v>0.2</v>
      </c>
      <c r="AI732" s="2">
        <v>87133</v>
      </c>
      <c r="AJ732" s="2">
        <v>70880</v>
      </c>
      <c r="AK732" s="2">
        <v>47056</v>
      </c>
      <c r="AL732" s="2">
        <v>0</v>
      </c>
      <c r="AM732" s="2">
        <v>205069</v>
      </c>
      <c r="AN732" s="2">
        <v>0.63429999999999997</v>
      </c>
      <c r="AO732" s="2">
        <v>8.43E-2</v>
      </c>
      <c r="AP732" s="2">
        <v>0.65</v>
      </c>
      <c r="AQ732" s="2">
        <v>37636</v>
      </c>
      <c r="AR732" s="2">
        <v>30616</v>
      </c>
      <c r="AS732" s="2">
        <v>20325</v>
      </c>
      <c r="AT732" s="2">
        <v>0</v>
      </c>
      <c r="AU732" s="2">
        <v>88577</v>
      </c>
      <c r="AV732" s="2">
        <v>1910153</v>
      </c>
      <c r="AW732" s="2">
        <v>0</v>
      </c>
      <c r="AX732" s="2">
        <v>2860</v>
      </c>
      <c r="AY732" s="2">
        <v>33064</v>
      </c>
      <c r="AZ732" s="2">
        <v>35782</v>
      </c>
      <c r="BA732" s="2">
        <v>0</v>
      </c>
      <c r="BB732" s="2">
        <v>0</v>
      </c>
      <c r="BC732" s="2">
        <v>0</v>
      </c>
      <c r="BD732" s="2">
        <v>2813</v>
      </c>
      <c r="BE732" s="2">
        <v>3044</v>
      </c>
      <c r="BF732" s="2">
        <v>8.6</v>
      </c>
      <c r="BG732" s="2">
        <v>26178</v>
      </c>
      <c r="BH732" s="2">
        <v>64820</v>
      </c>
      <c r="BI732" s="2">
        <v>1974973</v>
      </c>
      <c r="BJ732" s="2">
        <v>0</v>
      </c>
      <c r="BK732" s="2">
        <v>1974973</v>
      </c>
      <c r="BL732" s="2">
        <v>535612</v>
      </c>
      <c r="BM732" s="2">
        <v>1439361</v>
      </c>
      <c r="BN732" s="2">
        <v>503785</v>
      </c>
      <c r="BO732" s="2">
        <v>935576</v>
      </c>
      <c r="BP732" s="2">
        <v>5046.99</v>
      </c>
      <c r="BQ732" s="2">
        <v>153.99</v>
      </c>
      <c r="BR732" s="2">
        <v>777186</v>
      </c>
      <c r="BS732" s="2">
        <v>0</v>
      </c>
      <c r="BT732" s="2">
        <v>0</v>
      </c>
      <c r="BU732" s="2">
        <v>535612</v>
      </c>
      <c r="BV732" s="2">
        <v>503785</v>
      </c>
      <c r="BW732" s="2">
        <v>0</v>
      </c>
      <c r="BX732" s="2">
        <v>209459</v>
      </c>
      <c r="BY732" s="2">
        <v>209459</v>
      </c>
      <c r="BZ732" s="2">
        <v>0</v>
      </c>
      <c r="CA732" s="2">
        <v>935576</v>
      </c>
      <c r="CB732" s="2" t="b">
        <v>0</v>
      </c>
      <c r="CC732" s="2">
        <v>0</v>
      </c>
      <c r="CD732" s="2">
        <v>12940.3</v>
      </c>
      <c r="CE732" s="2">
        <v>11898.08</v>
      </c>
      <c r="CF732" s="2">
        <v>12250.22</v>
      </c>
      <c r="CG732" s="2">
        <v>14566.26</v>
      </c>
      <c r="CH732" s="4">
        <v>45327.529895833337</v>
      </c>
      <c r="CI732" s="4">
        <v>73415</v>
      </c>
    </row>
    <row r="733" spans="1:87" x14ac:dyDescent="0.35">
      <c r="A733" s="5">
        <v>812</v>
      </c>
      <c r="B733" s="3" t="s">
        <v>1496</v>
      </c>
      <c r="C733" s="3" t="s">
        <v>1499</v>
      </c>
      <c r="D733" s="2" t="s">
        <v>1500</v>
      </c>
      <c r="E733" s="2">
        <v>9166</v>
      </c>
      <c r="F733" s="2">
        <v>9304</v>
      </c>
      <c r="G733" s="2">
        <v>9580</v>
      </c>
      <c r="H733" s="2">
        <v>11102</v>
      </c>
      <c r="I733" s="2">
        <v>1.0822000000000001</v>
      </c>
      <c r="J733" s="2">
        <v>9919</v>
      </c>
      <c r="K733" s="2">
        <v>10069</v>
      </c>
      <c r="L733" s="2">
        <v>10367</v>
      </c>
      <c r="M733" s="2">
        <v>12015</v>
      </c>
      <c r="N733" s="2">
        <v>1.1040000000000001</v>
      </c>
      <c r="O733" s="2">
        <v>1.026</v>
      </c>
      <c r="P733" s="2">
        <v>10951</v>
      </c>
      <c r="Q733" s="2">
        <v>12327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5.55</v>
      </c>
      <c r="X733" s="2">
        <v>7.14</v>
      </c>
      <c r="Y733" s="2">
        <v>1.64</v>
      </c>
      <c r="Z733" s="2">
        <v>0</v>
      </c>
      <c r="AA733" s="2">
        <v>14.33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  <c r="AG733" s="2">
        <v>0.76090000000000002</v>
      </c>
      <c r="AH733" s="2">
        <v>0.2</v>
      </c>
      <c r="AI733" s="2">
        <v>9249</v>
      </c>
      <c r="AJ733" s="2">
        <v>10941</v>
      </c>
      <c r="AK733" s="2">
        <v>2587</v>
      </c>
      <c r="AL733" s="2">
        <v>0</v>
      </c>
      <c r="AM733" s="2">
        <v>22777</v>
      </c>
      <c r="AN733" s="2">
        <v>0.76090000000000002</v>
      </c>
      <c r="AO733" s="2">
        <v>0.2109</v>
      </c>
      <c r="AP733" s="2">
        <v>0.65</v>
      </c>
      <c r="AQ733" s="2">
        <v>8332</v>
      </c>
      <c r="AR733" s="2">
        <v>9855</v>
      </c>
      <c r="AS733" s="2">
        <v>2331</v>
      </c>
      <c r="AT733" s="2">
        <v>0</v>
      </c>
      <c r="AU733" s="2">
        <v>20518</v>
      </c>
      <c r="AV733" s="2">
        <v>43295</v>
      </c>
      <c r="AW733" s="2">
        <v>273187</v>
      </c>
      <c r="AX733" s="2">
        <v>0</v>
      </c>
      <c r="AY733" s="2">
        <v>13184</v>
      </c>
      <c r="AZ733" s="2">
        <v>14268</v>
      </c>
      <c r="BA733" s="2">
        <v>0</v>
      </c>
      <c r="BB733" s="2">
        <v>0</v>
      </c>
      <c r="BC733" s="2">
        <v>0</v>
      </c>
      <c r="BD733" s="2">
        <v>2813</v>
      </c>
      <c r="BE733" s="2">
        <v>3044</v>
      </c>
      <c r="BF733" s="2">
        <v>0</v>
      </c>
      <c r="BG733" s="2">
        <v>0</v>
      </c>
      <c r="BH733" s="2">
        <v>287455</v>
      </c>
      <c r="BI733" s="2">
        <v>330750</v>
      </c>
      <c r="BJ733" s="2">
        <v>0</v>
      </c>
      <c r="BK733" s="2">
        <v>330750</v>
      </c>
      <c r="BL733" s="2">
        <v>166906</v>
      </c>
      <c r="BM733" s="2">
        <v>163844</v>
      </c>
      <c r="BN733" s="2">
        <v>2866</v>
      </c>
      <c r="BO733" s="2">
        <v>160978</v>
      </c>
      <c r="BP733" s="2">
        <v>737.36</v>
      </c>
      <c r="BQ733" s="2">
        <v>14.33</v>
      </c>
      <c r="BR733" s="2">
        <v>10566</v>
      </c>
      <c r="BS733" s="2">
        <v>114887</v>
      </c>
      <c r="BT733" s="2">
        <v>0</v>
      </c>
      <c r="BU733" s="2">
        <v>166906</v>
      </c>
      <c r="BV733" s="2">
        <v>2866</v>
      </c>
      <c r="BW733" s="2">
        <v>0</v>
      </c>
      <c r="BX733" s="2">
        <v>29526</v>
      </c>
      <c r="BY733" s="2">
        <v>29526</v>
      </c>
      <c r="BZ733" s="2">
        <v>0</v>
      </c>
      <c r="CA733" s="2">
        <v>160978</v>
      </c>
      <c r="CB733" s="2" t="b">
        <v>0</v>
      </c>
      <c r="CC733" s="2">
        <v>0</v>
      </c>
      <c r="CD733" s="2">
        <v>14118.74</v>
      </c>
      <c r="CE733" s="2">
        <v>12981.61</v>
      </c>
      <c r="CF733" s="2">
        <v>13365.81</v>
      </c>
      <c r="CG733" s="2">
        <v>15892.77</v>
      </c>
      <c r="CH733" s="4">
        <v>45327.529907407406</v>
      </c>
      <c r="CI733" s="4">
        <v>73415</v>
      </c>
    </row>
    <row r="734" spans="1:87" x14ac:dyDescent="0.35">
      <c r="A734" s="5">
        <v>813</v>
      </c>
      <c r="B734" s="3" t="s">
        <v>1496</v>
      </c>
      <c r="C734" s="3" t="s">
        <v>1501</v>
      </c>
      <c r="D734" s="2" t="s">
        <v>1502</v>
      </c>
      <c r="E734" s="2">
        <v>9166</v>
      </c>
      <c r="F734" s="2">
        <v>9304</v>
      </c>
      <c r="G734" s="2">
        <v>9580</v>
      </c>
      <c r="H734" s="2">
        <v>11102</v>
      </c>
      <c r="I734" s="2">
        <v>1.0822000000000001</v>
      </c>
      <c r="J734" s="2">
        <v>9919</v>
      </c>
      <c r="K734" s="2">
        <v>10069</v>
      </c>
      <c r="L734" s="2">
        <v>10367</v>
      </c>
      <c r="M734" s="2">
        <v>12015</v>
      </c>
      <c r="N734" s="2">
        <v>1.1040000000000001</v>
      </c>
      <c r="O734" s="2">
        <v>1.026</v>
      </c>
      <c r="P734" s="2">
        <v>10951</v>
      </c>
      <c r="Q734" s="2">
        <v>12327</v>
      </c>
      <c r="R734" s="2">
        <v>65.260000000000005</v>
      </c>
      <c r="S734" s="2">
        <v>53.79</v>
      </c>
      <c r="T734" s="2">
        <v>39.56</v>
      </c>
      <c r="U734" s="2">
        <v>0</v>
      </c>
      <c r="V734" s="2">
        <v>158.61000000000001</v>
      </c>
      <c r="W734" s="2">
        <v>65.260000000000005</v>
      </c>
      <c r="X734" s="2">
        <v>53.79</v>
      </c>
      <c r="Y734" s="2">
        <v>39.56</v>
      </c>
      <c r="Z734" s="2">
        <v>0</v>
      </c>
      <c r="AA734" s="2">
        <v>158.61000000000001</v>
      </c>
      <c r="AB734" s="2">
        <v>714662</v>
      </c>
      <c r="AC734" s="2">
        <v>541612</v>
      </c>
      <c r="AD734" s="2">
        <v>410119</v>
      </c>
      <c r="AE734" s="2">
        <v>0</v>
      </c>
      <c r="AF734" s="2">
        <v>1666393</v>
      </c>
      <c r="AG734" s="2">
        <v>0.39369999999999999</v>
      </c>
      <c r="AH734" s="2">
        <v>0.2</v>
      </c>
      <c r="AI734" s="2">
        <v>56273</v>
      </c>
      <c r="AJ734" s="2">
        <v>42646</v>
      </c>
      <c r="AK734" s="2">
        <v>32293</v>
      </c>
      <c r="AL734" s="2">
        <v>0</v>
      </c>
      <c r="AM734" s="2">
        <v>131212</v>
      </c>
      <c r="AN734" s="2">
        <v>0.39369999999999999</v>
      </c>
      <c r="AO734" s="2">
        <v>0</v>
      </c>
      <c r="AP734" s="2">
        <v>0.65</v>
      </c>
      <c r="AQ734" s="2">
        <v>0</v>
      </c>
      <c r="AR734" s="2">
        <v>0</v>
      </c>
      <c r="AS734" s="2">
        <v>0</v>
      </c>
      <c r="AT734" s="2">
        <v>0</v>
      </c>
      <c r="AU734" s="2">
        <v>0</v>
      </c>
      <c r="AV734" s="2">
        <v>1797605</v>
      </c>
      <c r="AW734" s="2">
        <v>0</v>
      </c>
      <c r="AX734" s="2">
        <v>6139</v>
      </c>
      <c r="AY734" s="2">
        <v>25812</v>
      </c>
      <c r="AZ734" s="2">
        <v>27934</v>
      </c>
      <c r="BA734" s="2">
        <v>0</v>
      </c>
      <c r="BB734" s="2">
        <v>0</v>
      </c>
      <c r="BC734" s="2">
        <v>0</v>
      </c>
      <c r="BD734" s="2">
        <v>2813</v>
      </c>
      <c r="BE734" s="2">
        <v>3044</v>
      </c>
      <c r="BF734" s="2">
        <v>8.6300000000000008</v>
      </c>
      <c r="BG734" s="2">
        <v>26270</v>
      </c>
      <c r="BH734" s="2">
        <v>60343</v>
      </c>
      <c r="BI734" s="2">
        <v>1857948</v>
      </c>
      <c r="BJ734" s="2">
        <v>0</v>
      </c>
      <c r="BK734" s="2">
        <v>1857948</v>
      </c>
      <c r="BL734" s="2">
        <v>624617</v>
      </c>
      <c r="BM734" s="2">
        <v>1233331</v>
      </c>
      <c r="BN734" s="2">
        <v>594848</v>
      </c>
      <c r="BO734" s="2">
        <v>638483</v>
      </c>
      <c r="BP734" s="2">
        <v>5751.21</v>
      </c>
      <c r="BQ734" s="2">
        <v>158.61000000000001</v>
      </c>
      <c r="BR734" s="2">
        <v>912199</v>
      </c>
      <c r="BS734" s="2">
        <v>0</v>
      </c>
      <c r="BT734" s="2">
        <v>0</v>
      </c>
      <c r="BU734" s="2">
        <v>624617</v>
      </c>
      <c r="BV734" s="2">
        <v>594848</v>
      </c>
      <c r="BW734" s="2">
        <v>0</v>
      </c>
      <c r="BX734" s="2">
        <v>182335</v>
      </c>
      <c r="BY734" s="2">
        <v>182335</v>
      </c>
      <c r="BZ734" s="2">
        <v>0</v>
      </c>
      <c r="CA734" s="2">
        <v>638483</v>
      </c>
      <c r="CB734" s="2" t="b">
        <v>0</v>
      </c>
      <c r="CC734" s="2">
        <v>0</v>
      </c>
      <c r="CD734" s="2">
        <v>11813.28</v>
      </c>
      <c r="CE734" s="2">
        <v>10861.83</v>
      </c>
      <c r="CF734" s="2">
        <v>11183.3</v>
      </c>
      <c r="CG734" s="2">
        <v>13297.63</v>
      </c>
      <c r="CH734" s="4">
        <v>45327.529930555553</v>
      </c>
      <c r="CI734" s="4">
        <v>73415</v>
      </c>
    </row>
    <row r="735" spans="1:87" x14ac:dyDescent="0.35">
      <c r="A735" s="5">
        <v>814</v>
      </c>
      <c r="B735" s="3" t="s">
        <v>1496</v>
      </c>
      <c r="C735" s="3" t="s">
        <v>1503</v>
      </c>
      <c r="D735" s="2" t="s">
        <v>1504</v>
      </c>
      <c r="E735" s="2">
        <v>9166</v>
      </c>
      <c r="F735" s="2">
        <v>9304</v>
      </c>
      <c r="G735" s="2">
        <v>9580</v>
      </c>
      <c r="H735" s="2">
        <v>11102</v>
      </c>
      <c r="I735" s="2">
        <v>1.0822000000000001</v>
      </c>
      <c r="J735" s="2">
        <v>9919</v>
      </c>
      <c r="K735" s="2">
        <v>10069</v>
      </c>
      <c r="L735" s="2">
        <v>10367</v>
      </c>
      <c r="M735" s="2">
        <v>12015</v>
      </c>
      <c r="N735" s="2">
        <v>1.1040000000000001</v>
      </c>
      <c r="O735" s="2">
        <v>1.026</v>
      </c>
      <c r="P735" s="2">
        <v>10951</v>
      </c>
      <c r="Q735" s="2">
        <v>12327</v>
      </c>
      <c r="R735" s="2">
        <v>25.61</v>
      </c>
      <c r="S735" s="2">
        <v>21.95</v>
      </c>
      <c r="T735" s="2">
        <v>11.4</v>
      </c>
      <c r="U735" s="2">
        <v>0</v>
      </c>
      <c r="V735" s="2">
        <v>58.96</v>
      </c>
      <c r="W735" s="2">
        <v>25.61</v>
      </c>
      <c r="X735" s="2">
        <v>21.95</v>
      </c>
      <c r="Y735" s="2">
        <v>11.4</v>
      </c>
      <c r="Z735" s="2">
        <v>0</v>
      </c>
      <c r="AA735" s="2">
        <v>58.96</v>
      </c>
      <c r="AB735" s="2">
        <v>280455</v>
      </c>
      <c r="AC735" s="2">
        <v>221015</v>
      </c>
      <c r="AD735" s="2">
        <v>118184</v>
      </c>
      <c r="AE735" s="2">
        <v>0</v>
      </c>
      <c r="AF735" s="2">
        <v>619654</v>
      </c>
      <c r="AG735" s="2">
        <v>0.64410000000000001</v>
      </c>
      <c r="AH735" s="2">
        <v>0.2</v>
      </c>
      <c r="AI735" s="2">
        <v>36128</v>
      </c>
      <c r="AJ735" s="2">
        <v>28471</v>
      </c>
      <c r="AK735" s="2">
        <v>15224</v>
      </c>
      <c r="AL735" s="2">
        <v>0</v>
      </c>
      <c r="AM735" s="2">
        <v>79823</v>
      </c>
      <c r="AN735" s="2">
        <v>0.64410000000000001</v>
      </c>
      <c r="AO735" s="2">
        <v>9.4100000000000003E-2</v>
      </c>
      <c r="AP735" s="2">
        <v>0.65</v>
      </c>
      <c r="AQ735" s="2">
        <v>17154</v>
      </c>
      <c r="AR735" s="2">
        <v>13518</v>
      </c>
      <c r="AS735" s="2">
        <v>7229</v>
      </c>
      <c r="AT735" s="2">
        <v>0</v>
      </c>
      <c r="AU735" s="2">
        <v>37901</v>
      </c>
      <c r="AV735" s="2">
        <v>737378</v>
      </c>
      <c r="AW735" s="2">
        <v>0</v>
      </c>
      <c r="AX735" s="2">
        <v>0</v>
      </c>
      <c r="AY735" s="2">
        <v>0</v>
      </c>
      <c r="AZ735" s="2">
        <v>0</v>
      </c>
      <c r="BA735" s="2">
        <v>0</v>
      </c>
      <c r="BB735" s="2">
        <v>0</v>
      </c>
      <c r="BC735" s="2">
        <v>32139</v>
      </c>
      <c r="BD735" s="2">
        <v>2813</v>
      </c>
      <c r="BE735" s="2">
        <v>3044</v>
      </c>
      <c r="BF735" s="2">
        <v>0.72</v>
      </c>
      <c r="BG735" s="2">
        <v>2192</v>
      </c>
      <c r="BH735" s="2">
        <v>34331</v>
      </c>
      <c r="BI735" s="2">
        <v>771709</v>
      </c>
      <c r="BJ735" s="2">
        <v>0</v>
      </c>
      <c r="BK735" s="2">
        <v>771709</v>
      </c>
      <c r="BL735" s="2">
        <v>24637</v>
      </c>
      <c r="BM735" s="2">
        <v>747072</v>
      </c>
      <c r="BN735" s="2">
        <v>239299</v>
      </c>
      <c r="BO735" s="2">
        <v>507773</v>
      </c>
      <c r="BP735" s="2">
        <v>72.06</v>
      </c>
      <c r="BQ735" s="2">
        <v>58.96</v>
      </c>
      <c r="BR735" s="2">
        <v>4249</v>
      </c>
      <c r="BS735" s="2">
        <v>245739</v>
      </c>
      <c r="BT735" s="2">
        <v>0</v>
      </c>
      <c r="BU735" s="2">
        <v>24637</v>
      </c>
      <c r="BV735" s="2">
        <v>239299</v>
      </c>
      <c r="BW735" s="2">
        <v>0</v>
      </c>
      <c r="BX735" s="2">
        <v>54479</v>
      </c>
      <c r="BY735" s="2">
        <v>54479</v>
      </c>
      <c r="BZ735" s="2">
        <v>0</v>
      </c>
      <c r="CA735" s="2">
        <v>507773</v>
      </c>
      <c r="CB735" s="2" t="b">
        <v>0</v>
      </c>
      <c r="CC735" s="2">
        <v>0</v>
      </c>
      <c r="CD735" s="2">
        <v>13031.53</v>
      </c>
      <c r="CE735" s="2">
        <v>11981.96</v>
      </c>
      <c r="CF735" s="2">
        <v>12336.57</v>
      </c>
      <c r="CG735" s="2">
        <v>14668.95</v>
      </c>
      <c r="CH735" s="4">
        <v>45327.53</v>
      </c>
      <c r="CI735" s="4">
        <v>73415</v>
      </c>
    </row>
    <row r="736" spans="1:87" x14ac:dyDescent="0.35">
      <c r="A736" s="5">
        <v>815</v>
      </c>
      <c r="B736" s="3" t="s">
        <v>1496</v>
      </c>
      <c r="C736" s="3" t="s">
        <v>1505</v>
      </c>
      <c r="D736" s="2" t="s">
        <v>1506</v>
      </c>
      <c r="E736" s="2">
        <v>9166</v>
      </c>
      <c r="F736" s="2">
        <v>9304</v>
      </c>
      <c r="G736" s="2">
        <v>9580</v>
      </c>
      <c r="H736" s="2">
        <v>11102</v>
      </c>
      <c r="I736" s="2">
        <v>1.0822000000000001</v>
      </c>
      <c r="J736" s="2">
        <v>9919</v>
      </c>
      <c r="K736" s="2">
        <v>10069</v>
      </c>
      <c r="L736" s="2">
        <v>10367</v>
      </c>
      <c r="M736" s="2">
        <v>12015</v>
      </c>
      <c r="N736" s="2">
        <v>1.1040000000000001</v>
      </c>
      <c r="O736" s="2">
        <v>1.026</v>
      </c>
      <c r="P736" s="2">
        <v>10951</v>
      </c>
      <c r="Q736" s="2">
        <v>12327</v>
      </c>
      <c r="R736" s="2">
        <v>0</v>
      </c>
      <c r="S736" s="2">
        <v>2.81</v>
      </c>
      <c r="T736" s="2">
        <v>0</v>
      </c>
      <c r="U736" s="2">
        <v>0</v>
      </c>
      <c r="V736" s="2">
        <v>2.81</v>
      </c>
      <c r="W736" s="2">
        <v>37.92</v>
      </c>
      <c r="X736" s="2">
        <v>28.32</v>
      </c>
      <c r="Y736" s="2">
        <v>15.8</v>
      </c>
      <c r="Z736" s="2">
        <v>0</v>
      </c>
      <c r="AA736" s="2">
        <v>82.04</v>
      </c>
      <c r="AB736" s="2">
        <v>0</v>
      </c>
      <c r="AC736" s="2">
        <v>28294</v>
      </c>
      <c r="AD736" s="2">
        <v>0</v>
      </c>
      <c r="AE736" s="2">
        <v>0</v>
      </c>
      <c r="AF736" s="2">
        <v>28294</v>
      </c>
      <c r="AG736" s="2">
        <v>0.86470000000000002</v>
      </c>
      <c r="AH736" s="2">
        <v>0.2</v>
      </c>
      <c r="AI736" s="2">
        <v>71815</v>
      </c>
      <c r="AJ736" s="2">
        <v>49315</v>
      </c>
      <c r="AK736" s="2">
        <v>28327</v>
      </c>
      <c r="AL736" s="2">
        <v>0</v>
      </c>
      <c r="AM736" s="2">
        <v>149457</v>
      </c>
      <c r="AN736" s="2">
        <v>0.86470000000000002</v>
      </c>
      <c r="AO736" s="2">
        <v>0.31469999999999998</v>
      </c>
      <c r="AP736" s="2">
        <v>0.65</v>
      </c>
      <c r="AQ736" s="2">
        <v>84944</v>
      </c>
      <c r="AR736" s="2">
        <v>58330</v>
      </c>
      <c r="AS736" s="2">
        <v>33506</v>
      </c>
      <c r="AT736" s="2">
        <v>0</v>
      </c>
      <c r="AU736" s="2">
        <v>176780</v>
      </c>
      <c r="AV736" s="2">
        <v>354531</v>
      </c>
      <c r="AW736" s="2">
        <v>1082315</v>
      </c>
      <c r="AX736" s="2">
        <v>0</v>
      </c>
      <c r="AY736" s="2">
        <v>23488</v>
      </c>
      <c r="AZ736" s="2">
        <v>25419</v>
      </c>
      <c r="BA736" s="2">
        <v>0</v>
      </c>
      <c r="BB736" s="2">
        <v>0</v>
      </c>
      <c r="BC736" s="2">
        <v>0</v>
      </c>
      <c r="BD736" s="2">
        <v>2813</v>
      </c>
      <c r="BE736" s="2">
        <v>3044</v>
      </c>
      <c r="BF736" s="2">
        <v>1.1000000000000001</v>
      </c>
      <c r="BG736" s="2">
        <v>3348</v>
      </c>
      <c r="BH736" s="2">
        <v>1111082</v>
      </c>
      <c r="BI736" s="2">
        <v>1465613</v>
      </c>
      <c r="BJ736" s="2">
        <v>0</v>
      </c>
      <c r="BK736" s="2">
        <v>1465613</v>
      </c>
      <c r="BL736" s="2">
        <v>622432</v>
      </c>
      <c r="BM736" s="2">
        <v>843181</v>
      </c>
      <c r="BN736" s="2">
        <v>39800</v>
      </c>
      <c r="BO736" s="2">
        <v>803381</v>
      </c>
      <c r="BP736" s="2">
        <v>5150.59</v>
      </c>
      <c r="BQ736" s="2">
        <v>82.04</v>
      </c>
      <c r="BR736" s="2">
        <v>422554</v>
      </c>
      <c r="BS736" s="2">
        <v>0</v>
      </c>
      <c r="BT736" s="2">
        <v>0</v>
      </c>
      <c r="BU736" s="2">
        <v>622432</v>
      </c>
      <c r="BV736" s="2">
        <v>39800</v>
      </c>
      <c r="BW736" s="2">
        <v>0</v>
      </c>
      <c r="BX736" s="2">
        <v>270326</v>
      </c>
      <c r="BY736" s="2">
        <v>270326</v>
      </c>
      <c r="BZ736" s="2">
        <v>0</v>
      </c>
      <c r="CA736" s="2">
        <v>803381</v>
      </c>
      <c r="CB736" s="2" t="b">
        <v>0</v>
      </c>
      <c r="CC736" s="2">
        <v>0</v>
      </c>
      <c r="CD736" s="2">
        <v>15084.95</v>
      </c>
      <c r="CE736" s="2">
        <v>13870</v>
      </c>
      <c r="CF736" s="2">
        <v>14280.49</v>
      </c>
      <c r="CG736" s="2">
        <v>16980.38</v>
      </c>
      <c r="CH736" s="4">
        <v>45327.530011574076</v>
      </c>
      <c r="CI736" s="4">
        <v>73415</v>
      </c>
    </row>
    <row r="737" spans="1:87" x14ac:dyDescent="0.35">
      <c r="A737" s="5">
        <v>816</v>
      </c>
      <c r="B737" s="3" t="s">
        <v>1496</v>
      </c>
      <c r="C737" s="3" t="s">
        <v>1507</v>
      </c>
      <c r="D737" s="2" t="s">
        <v>1508</v>
      </c>
      <c r="E737" s="2">
        <v>9166</v>
      </c>
      <c r="F737" s="2">
        <v>9304</v>
      </c>
      <c r="G737" s="2">
        <v>9580</v>
      </c>
      <c r="H737" s="2">
        <v>11102</v>
      </c>
      <c r="I737" s="2">
        <v>1.0822000000000001</v>
      </c>
      <c r="J737" s="2">
        <v>9919</v>
      </c>
      <c r="K737" s="2">
        <v>10069</v>
      </c>
      <c r="L737" s="2">
        <v>10367</v>
      </c>
      <c r="M737" s="2">
        <v>12015</v>
      </c>
      <c r="N737" s="2">
        <v>1.1040000000000001</v>
      </c>
      <c r="O737" s="2">
        <v>1.026</v>
      </c>
      <c r="P737" s="2">
        <v>10951</v>
      </c>
      <c r="Q737" s="2">
        <v>12327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59.06</v>
      </c>
      <c r="AA737" s="2">
        <v>59.06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  <c r="AG737" s="2">
        <v>0.7772</v>
      </c>
      <c r="AH737" s="2">
        <v>0.2</v>
      </c>
      <c r="AI737" s="2">
        <v>0</v>
      </c>
      <c r="AJ737" s="2">
        <v>0</v>
      </c>
      <c r="AK737" s="2">
        <v>0</v>
      </c>
      <c r="AL737" s="2">
        <v>113165</v>
      </c>
      <c r="AM737" s="2">
        <v>113165</v>
      </c>
      <c r="AN737" s="2">
        <v>0.7772</v>
      </c>
      <c r="AO737" s="2">
        <v>0.22720000000000001</v>
      </c>
      <c r="AP737" s="2">
        <v>0.65</v>
      </c>
      <c r="AQ737" s="2">
        <v>0</v>
      </c>
      <c r="AR737" s="2">
        <v>0</v>
      </c>
      <c r="AS737" s="2">
        <v>0</v>
      </c>
      <c r="AT737" s="2">
        <v>107516</v>
      </c>
      <c r="AU737" s="2">
        <v>107516</v>
      </c>
      <c r="AV737" s="2">
        <v>220681</v>
      </c>
      <c r="AW737" s="2">
        <v>1231313</v>
      </c>
      <c r="AX737" s="2">
        <v>12324</v>
      </c>
      <c r="AY737" s="2">
        <v>22221</v>
      </c>
      <c r="AZ737" s="2">
        <v>24048</v>
      </c>
      <c r="BA737" s="2">
        <v>0</v>
      </c>
      <c r="BB737" s="2">
        <v>0</v>
      </c>
      <c r="BC737" s="2">
        <v>0</v>
      </c>
      <c r="BD737" s="2">
        <v>2813</v>
      </c>
      <c r="BE737" s="2">
        <v>3044</v>
      </c>
      <c r="BF737" s="2">
        <v>0</v>
      </c>
      <c r="BG737" s="2">
        <v>0</v>
      </c>
      <c r="BH737" s="2">
        <v>1267685</v>
      </c>
      <c r="BI737" s="2">
        <v>1488366</v>
      </c>
      <c r="BJ737" s="2">
        <v>0</v>
      </c>
      <c r="BK737" s="2">
        <v>1488366</v>
      </c>
      <c r="BL737" s="2">
        <v>710943</v>
      </c>
      <c r="BM737" s="2">
        <v>777423</v>
      </c>
      <c r="BN737" s="2">
        <v>249717</v>
      </c>
      <c r="BO737" s="2">
        <v>527706</v>
      </c>
      <c r="BP737" s="2">
        <v>188.01</v>
      </c>
      <c r="BQ737" s="2">
        <v>59.06</v>
      </c>
      <c r="BR737" s="2">
        <v>11104</v>
      </c>
      <c r="BS737" s="2">
        <v>813839</v>
      </c>
      <c r="BT737" s="2">
        <v>0</v>
      </c>
      <c r="BU737" s="2">
        <v>710943</v>
      </c>
      <c r="BV737" s="2">
        <v>249717</v>
      </c>
      <c r="BW737" s="2">
        <v>0</v>
      </c>
      <c r="BX737" s="2">
        <v>671670</v>
      </c>
      <c r="BY737" s="2">
        <v>671670</v>
      </c>
      <c r="BZ737" s="2">
        <v>143964</v>
      </c>
      <c r="CA737" s="2">
        <v>671670</v>
      </c>
      <c r="CB737" s="2" t="b">
        <v>0</v>
      </c>
      <c r="CC737" s="2">
        <v>0</v>
      </c>
      <c r="CD737" s="2">
        <v>14270.47</v>
      </c>
      <c r="CE737" s="2">
        <v>13121.12</v>
      </c>
      <c r="CF737" s="2">
        <v>13509.45</v>
      </c>
      <c r="CG737" s="2">
        <v>16063.56</v>
      </c>
      <c r="CH737" s="4">
        <v>45327.530011574076</v>
      </c>
      <c r="CI737" s="4">
        <v>73415</v>
      </c>
    </row>
    <row r="738" spans="1:87" x14ac:dyDescent="0.35">
      <c r="A738" s="5">
        <v>821</v>
      </c>
      <c r="B738" s="3" t="s">
        <v>1496</v>
      </c>
      <c r="C738" s="3" t="s">
        <v>1511</v>
      </c>
      <c r="D738" s="2" t="s">
        <v>1512</v>
      </c>
      <c r="E738" s="2">
        <v>9166</v>
      </c>
      <c r="F738" s="2">
        <v>9304</v>
      </c>
      <c r="G738" s="2">
        <v>9580</v>
      </c>
      <c r="H738" s="2">
        <v>11102</v>
      </c>
      <c r="I738" s="2">
        <v>1.0822000000000001</v>
      </c>
      <c r="J738" s="2">
        <v>9919</v>
      </c>
      <c r="K738" s="2">
        <v>10069</v>
      </c>
      <c r="L738" s="2">
        <v>10367</v>
      </c>
      <c r="M738" s="2">
        <v>12015</v>
      </c>
      <c r="N738" s="2">
        <v>1.1040000000000001</v>
      </c>
      <c r="O738" s="2">
        <v>1.026</v>
      </c>
      <c r="P738" s="2">
        <v>10951</v>
      </c>
      <c r="Q738" s="2">
        <v>12327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15.68</v>
      </c>
      <c r="X738" s="2">
        <v>12.49</v>
      </c>
      <c r="Y738" s="2">
        <v>6.89</v>
      </c>
      <c r="Z738" s="2">
        <v>0</v>
      </c>
      <c r="AA738" s="2">
        <v>35.06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  <c r="AG738" s="2">
        <v>0.57799999999999996</v>
      </c>
      <c r="AH738" s="2">
        <v>0.2</v>
      </c>
      <c r="AI738" s="2">
        <v>19850</v>
      </c>
      <c r="AJ738" s="2">
        <v>14538</v>
      </c>
      <c r="AK738" s="2">
        <v>8257</v>
      </c>
      <c r="AL738" s="2">
        <v>0</v>
      </c>
      <c r="AM738" s="2">
        <v>42645</v>
      </c>
      <c r="AN738" s="2">
        <v>0.57799999999999996</v>
      </c>
      <c r="AO738" s="2">
        <v>2.8000000000000001E-2</v>
      </c>
      <c r="AP738" s="2">
        <v>0.65</v>
      </c>
      <c r="AQ738" s="2">
        <v>3125</v>
      </c>
      <c r="AR738" s="2">
        <v>2289</v>
      </c>
      <c r="AS738" s="2">
        <v>1300</v>
      </c>
      <c r="AT738" s="2">
        <v>0</v>
      </c>
      <c r="AU738" s="2">
        <v>6714</v>
      </c>
      <c r="AV738" s="2">
        <v>49359</v>
      </c>
      <c r="AW738" s="2">
        <v>552642</v>
      </c>
      <c r="AX738" s="2">
        <v>2978</v>
      </c>
      <c r="AY738" s="2">
        <v>11982</v>
      </c>
      <c r="AZ738" s="2">
        <v>12967</v>
      </c>
      <c r="BA738" s="2">
        <v>0</v>
      </c>
      <c r="BB738" s="2">
        <v>0</v>
      </c>
      <c r="BC738" s="2">
        <v>0</v>
      </c>
      <c r="BD738" s="2">
        <v>2813</v>
      </c>
      <c r="BE738" s="2">
        <v>3044</v>
      </c>
      <c r="BF738" s="2">
        <v>2.2999999999999998</v>
      </c>
      <c r="BG738" s="2">
        <v>7001</v>
      </c>
      <c r="BH738" s="2">
        <v>575588</v>
      </c>
      <c r="BI738" s="2">
        <v>624947</v>
      </c>
      <c r="BJ738" s="2">
        <v>0</v>
      </c>
      <c r="BK738" s="2">
        <v>624947</v>
      </c>
      <c r="BL738" s="2">
        <v>91976</v>
      </c>
      <c r="BM738" s="2">
        <v>532971</v>
      </c>
      <c r="BN738" s="2">
        <v>163885</v>
      </c>
      <c r="BO738" s="2">
        <v>369086</v>
      </c>
      <c r="BP738" s="2">
        <v>46.46</v>
      </c>
      <c r="BQ738" s="2">
        <v>35.06</v>
      </c>
      <c r="BR738" s="2">
        <v>1629</v>
      </c>
      <c r="BS738" s="2">
        <v>253161</v>
      </c>
      <c r="BT738" s="2">
        <v>0</v>
      </c>
      <c r="BU738" s="2">
        <v>91976</v>
      </c>
      <c r="BV738" s="2">
        <v>163885</v>
      </c>
      <c r="BW738" s="2">
        <v>0</v>
      </c>
      <c r="BX738" s="2">
        <v>70851</v>
      </c>
      <c r="BY738" s="2">
        <v>70851</v>
      </c>
      <c r="BZ738" s="2">
        <v>0</v>
      </c>
      <c r="CA738" s="2">
        <v>369086</v>
      </c>
      <c r="CB738" s="2" t="b">
        <v>0</v>
      </c>
      <c r="CC738" s="2">
        <v>0</v>
      </c>
      <c r="CD738" s="2">
        <v>12416.24</v>
      </c>
      <c r="CE738" s="2">
        <v>11416.23</v>
      </c>
      <c r="CF738" s="2">
        <v>11754.1</v>
      </c>
      <c r="CG738" s="2">
        <v>13976.35</v>
      </c>
      <c r="CH738" s="4">
        <v>45327.530069444445</v>
      </c>
      <c r="CI738" s="4">
        <v>73415</v>
      </c>
    </row>
    <row r="739" spans="1:87" x14ac:dyDescent="0.35">
      <c r="A739" s="5">
        <v>822</v>
      </c>
      <c r="B739" s="3" t="s">
        <v>1496</v>
      </c>
      <c r="C739" s="3" t="s">
        <v>1513</v>
      </c>
      <c r="D739" s="2" t="s">
        <v>1514</v>
      </c>
      <c r="E739" s="2">
        <v>9166</v>
      </c>
      <c r="F739" s="2">
        <v>9304</v>
      </c>
      <c r="G739" s="2">
        <v>9580</v>
      </c>
      <c r="H739" s="2">
        <v>11102</v>
      </c>
      <c r="I739" s="2">
        <v>1.0822000000000001</v>
      </c>
      <c r="J739" s="2">
        <v>9919</v>
      </c>
      <c r="K739" s="2">
        <v>10069</v>
      </c>
      <c r="L739" s="2">
        <v>10367</v>
      </c>
      <c r="M739" s="2">
        <v>12015</v>
      </c>
      <c r="N739" s="2">
        <v>1.1040000000000001</v>
      </c>
      <c r="O739" s="2">
        <v>1.026</v>
      </c>
      <c r="P739" s="2">
        <v>10951</v>
      </c>
      <c r="Q739" s="2">
        <v>12327</v>
      </c>
      <c r="R739" s="2">
        <v>81.77</v>
      </c>
      <c r="S739" s="2">
        <v>65.77</v>
      </c>
      <c r="T739" s="2">
        <v>45.48</v>
      </c>
      <c r="U739" s="2">
        <v>0</v>
      </c>
      <c r="V739" s="2">
        <v>193.02</v>
      </c>
      <c r="W739" s="2">
        <v>81.77</v>
      </c>
      <c r="X739" s="2">
        <v>65.77</v>
      </c>
      <c r="Y739" s="2">
        <v>45.48</v>
      </c>
      <c r="Z739" s="2">
        <v>0</v>
      </c>
      <c r="AA739" s="2">
        <v>193.02</v>
      </c>
      <c r="AB739" s="2">
        <v>895463</v>
      </c>
      <c r="AC739" s="2">
        <v>662238</v>
      </c>
      <c r="AD739" s="2">
        <v>471491</v>
      </c>
      <c r="AE739" s="2">
        <v>0</v>
      </c>
      <c r="AF739" s="2">
        <v>2029192</v>
      </c>
      <c r="AG739" s="2">
        <v>0.4652</v>
      </c>
      <c r="AH739" s="2">
        <v>0.2</v>
      </c>
      <c r="AI739" s="2">
        <v>83314</v>
      </c>
      <c r="AJ739" s="2">
        <v>61615</v>
      </c>
      <c r="AK739" s="2">
        <v>43868</v>
      </c>
      <c r="AL739" s="2">
        <v>0</v>
      </c>
      <c r="AM739" s="2">
        <v>188797</v>
      </c>
      <c r="AN739" s="2">
        <v>0.4652</v>
      </c>
      <c r="AO739" s="2">
        <v>0</v>
      </c>
      <c r="AP739" s="2">
        <v>0.65</v>
      </c>
      <c r="AQ739" s="2">
        <v>0</v>
      </c>
      <c r="AR739" s="2">
        <v>0</v>
      </c>
      <c r="AS739" s="2">
        <v>0</v>
      </c>
      <c r="AT739" s="2">
        <v>0</v>
      </c>
      <c r="AU739" s="2">
        <v>0</v>
      </c>
      <c r="AV739" s="2">
        <v>2217989</v>
      </c>
      <c r="AW739" s="2">
        <v>0</v>
      </c>
      <c r="AX739" s="2">
        <v>0</v>
      </c>
      <c r="AY739" s="2">
        <v>25415</v>
      </c>
      <c r="AZ739" s="2">
        <v>27504</v>
      </c>
      <c r="BA739" s="2">
        <v>0</v>
      </c>
      <c r="BB739" s="2">
        <v>0</v>
      </c>
      <c r="BC739" s="2">
        <v>22120</v>
      </c>
      <c r="BD739" s="2">
        <v>2813</v>
      </c>
      <c r="BE739" s="2">
        <v>3044</v>
      </c>
      <c r="BF739" s="2">
        <v>6.67</v>
      </c>
      <c r="BG739" s="2">
        <v>20303</v>
      </c>
      <c r="BH739" s="2">
        <v>69927</v>
      </c>
      <c r="BI739" s="2">
        <v>2287916</v>
      </c>
      <c r="BJ739" s="2">
        <v>0</v>
      </c>
      <c r="BK739" s="2">
        <v>2287916</v>
      </c>
      <c r="BL739" s="2">
        <v>313840</v>
      </c>
      <c r="BM739" s="2">
        <v>1974076</v>
      </c>
      <c r="BN739" s="2">
        <v>661255</v>
      </c>
      <c r="BO739" s="2">
        <v>1312821</v>
      </c>
      <c r="BP739" s="2">
        <v>5253.52</v>
      </c>
      <c r="BQ739" s="2">
        <v>193.02</v>
      </c>
      <c r="BR739" s="2">
        <v>1014034</v>
      </c>
      <c r="BS739" s="2">
        <v>0</v>
      </c>
      <c r="BT739" s="2">
        <v>0</v>
      </c>
      <c r="BU739" s="2">
        <v>313840</v>
      </c>
      <c r="BV739" s="2">
        <v>661255</v>
      </c>
      <c r="BW739" s="2">
        <v>38939</v>
      </c>
      <c r="BX739" s="2">
        <v>291016</v>
      </c>
      <c r="BY739" s="2">
        <v>329955</v>
      </c>
      <c r="BZ739" s="2">
        <v>0</v>
      </c>
      <c r="CA739" s="2">
        <v>1312821</v>
      </c>
      <c r="CB739" s="2" t="b">
        <v>0</v>
      </c>
      <c r="CC739" s="2">
        <v>0</v>
      </c>
      <c r="CD739" s="2">
        <v>11969.88</v>
      </c>
      <c r="CE739" s="2">
        <v>11005.82</v>
      </c>
      <c r="CF739" s="2">
        <v>11331.55</v>
      </c>
      <c r="CG739" s="2">
        <v>13473.9</v>
      </c>
      <c r="CH739" s="4">
        <v>45327.530081018522</v>
      </c>
      <c r="CI739" s="4">
        <v>73415</v>
      </c>
    </row>
    <row r="740" spans="1:87" x14ac:dyDescent="0.35">
      <c r="A740" s="5">
        <v>823</v>
      </c>
      <c r="B740" s="3" t="s">
        <v>1496</v>
      </c>
      <c r="C740" s="3" t="s">
        <v>1515</v>
      </c>
      <c r="D740" s="2" t="s">
        <v>1516</v>
      </c>
      <c r="E740" s="2">
        <v>9166</v>
      </c>
      <c r="F740" s="2">
        <v>9304</v>
      </c>
      <c r="G740" s="2">
        <v>9580</v>
      </c>
      <c r="H740" s="2">
        <v>11102</v>
      </c>
      <c r="I740" s="2">
        <v>1.0822000000000001</v>
      </c>
      <c r="J740" s="2">
        <v>9919</v>
      </c>
      <c r="K740" s="2">
        <v>10069</v>
      </c>
      <c r="L740" s="2">
        <v>10367</v>
      </c>
      <c r="M740" s="2">
        <v>12015</v>
      </c>
      <c r="N740" s="2">
        <v>1.1040000000000001</v>
      </c>
      <c r="O740" s="2">
        <v>1.026</v>
      </c>
      <c r="P740" s="2">
        <v>10951</v>
      </c>
      <c r="Q740" s="2">
        <v>12327</v>
      </c>
      <c r="R740" s="2">
        <v>53.87</v>
      </c>
      <c r="S740" s="2">
        <v>32.29</v>
      </c>
      <c r="T740" s="2">
        <v>21.84</v>
      </c>
      <c r="U740" s="2">
        <v>0</v>
      </c>
      <c r="V740" s="2">
        <v>108</v>
      </c>
      <c r="W740" s="2">
        <v>53.87</v>
      </c>
      <c r="X740" s="2">
        <v>32.29</v>
      </c>
      <c r="Y740" s="2">
        <v>21.84</v>
      </c>
      <c r="Z740" s="2">
        <v>0</v>
      </c>
      <c r="AA740" s="2">
        <v>108</v>
      </c>
      <c r="AB740" s="2">
        <v>589930</v>
      </c>
      <c r="AC740" s="2">
        <v>325128</v>
      </c>
      <c r="AD740" s="2">
        <v>226415</v>
      </c>
      <c r="AE740" s="2">
        <v>0</v>
      </c>
      <c r="AF740" s="2">
        <v>1141473</v>
      </c>
      <c r="AG740" s="2">
        <v>0.60960000000000003</v>
      </c>
      <c r="AH740" s="2">
        <v>0.2</v>
      </c>
      <c r="AI740" s="2">
        <v>71924</v>
      </c>
      <c r="AJ740" s="2">
        <v>39640</v>
      </c>
      <c r="AK740" s="2">
        <v>27605</v>
      </c>
      <c r="AL740" s="2">
        <v>0</v>
      </c>
      <c r="AM740" s="2">
        <v>139169</v>
      </c>
      <c r="AN740" s="2">
        <v>0.60960000000000003</v>
      </c>
      <c r="AO740" s="2">
        <v>5.96E-2</v>
      </c>
      <c r="AP740" s="2">
        <v>0.65</v>
      </c>
      <c r="AQ740" s="2">
        <v>22854</v>
      </c>
      <c r="AR740" s="2">
        <v>12595</v>
      </c>
      <c r="AS740" s="2">
        <v>8771</v>
      </c>
      <c r="AT740" s="2">
        <v>0</v>
      </c>
      <c r="AU740" s="2">
        <v>44220</v>
      </c>
      <c r="AV740" s="2">
        <v>1324862</v>
      </c>
      <c r="AW740" s="2">
        <v>0</v>
      </c>
      <c r="AX740" s="2">
        <v>0</v>
      </c>
      <c r="AY740" s="2">
        <v>53433</v>
      </c>
      <c r="AZ740" s="2">
        <v>57825</v>
      </c>
      <c r="BA740" s="2">
        <v>0</v>
      </c>
      <c r="BB740" s="2">
        <v>0</v>
      </c>
      <c r="BC740" s="2">
        <v>56377</v>
      </c>
      <c r="BD740" s="2">
        <v>2813</v>
      </c>
      <c r="BE740" s="2">
        <v>3044</v>
      </c>
      <c r="BF740" s="2">
        <v>6.44</v>
      </c>
      <c r="BG740" s="2">
        <v>19603</v>
      </c>
      <c r="BH740" s="2">
        <v>133805</v>
      </c>
      <c r="BI740" s="2">
        <v>1458667</v>
      </c>
      <c r="BJ740" s="2">
        <v>0</v>
      </c>
      <c r="BK740" s="2">
        <v>1458667</v>
      </c>
      <c r="BL740" s="2">
        <v>440617</v>
      </c>
      <c r="BM740" s="2">
        <v>1018050</v>
      </c>
      <c r="BN740" s="2">
        <v>309376</v>
      </c>
      <c r="BO740" s="2">
        <v>708674</v>
      </c>
      <c r="BP740" s="2">
        <v>5192.5</v>
      </c>
      <c r="BQ740" s="2">
        <v>108</v>
      </c>
      <c r="BR740" s="2">
        <v>560790</v>
      </c>
      <c r="BS740" s="2">
        <v>0</v>
      </c>
      <c r="BT740" s="2">
        <v>0</v>
      </c>
      <c r="BU740" s="2">
        <v>440617</v>
      </c>
      <c r="BV740" s="2">
        <v>309376</v>
      </c>
      <c r="BW740" s="2">
        <v>0</v>
      </c>
      <c r="BX740" s="2">
        <v>332788</v>
      </c>
      <c r="BY740" s="2">
        <v>332788</v>
      </c>
      <c r="BZ740" s="2">
        <v>0</v>
      </c>
      <c r="CA740" s="2">
        <v>708674</v>
      </c>
      <c r="CB740" s="2" t="b">
        <v>0</v>
      </c>
      <c r="CC740" s="2">
        <v>0</v>
      </c>
      <c r="CD740" s="2">
        <v>12710.39</v>
      </c>
      <c r="CE740" s="2">
        <v>11686.69</v>
      </c>
      <c r="CF740" s="2">
        <v>12032.56</v>
      </c>
      <c r="CG740" s="2">
        <v>14307.46</v>
      </c>
      <c r="CH740" s="4">
        <v>45327.530092592591</v>
      </c>
      <c r="CI740" s="4">
        <v>73415</v>
      </c>
    </row>
    <row r="741" spans="1:87" x14ac:dyDescent="0.35">
      <c r="A741" s="5">
        <v>824</v>
      </c>
      <c r="B741" s="3" t="s">
        <v>1496</v>
      </c>
      <c r="C741" s="3" t="s">
        <v>1517</v>
      </c>
      <c r="D741" s="2" t="s">
        <v>1518</v>
      </c>
      <c r="E741" s="2">
        <v>9166</v>
      </c>
      <c r="F741" s="2">
        <v>9304</v>
      </c>
      <c r="G741" s="2">
        <v>9580</v>
      </c>
      <c r="H741" s="2">
        <v>11102</v>
      </c>
      <c r="I741" s="2">
        <v>1.0822000000000001</v>
      </c>
      <c r="J741" s="2">
        <v>9919</v>
      </c>
      <c r="K741" s="2">
        <v>10069</v>
      </c>
      <c r="L741" s="2">
        <v>10367</v>
      </c>
      <c r="M741" s="2">
        <v>12015</v>
      </c>
      <c r="N741" s="2">
        <v>1.1040000000000001</v>
      </c>
      <c r="O741" s="2">
        <v>1.026</v>
      </c>
      <c r="P741" s="2">
        <v>10951</v>
      </c>
      <c r="Q741" s="2">
        <v>12327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14.99</v>
      </c>
      <c r="X741" s="2">
        <v>14.81</v>
      </c>
      <c r="Y741" s="2">
        <v>10.93</v>
      </c>
      <c r="Z741" s="2">
        <v>0</v>
      </c>
      <c r="AA741" s="2">
        <v>40.729999999999997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  <c r="AG741" s="2">
        <v>0.92979999999999996</v>
      </c>
      <c r="AH741" s="2">
        <v>0.2</v>
      </c>
      <c r="AI741" s="2">
        <v>30526</v>
      </c>
      <c r="AJ741" s="2">
        <v>27731</v>
      </c>
      <c r="AK741" s="2">
        <v>21071</v>
      </c>
      <c r="AL741" s="2">
        <v>0</v>
      </c>
      <c r="AM741" s="2">
        <v>79328</v>
      </c>
      <c r="AN741" s="2">
        <v>0.92979999999999996</v>
      </c>
      <c r="AO741" s="2">
        <v>0.37980000000000003</v>
      </c>
      <c r="AP741" s="2">
        <v>0.65</v>
      </c>
      <c r="AQ741" s="2">
        <v>40525</v>
      </c>
      <c r="AR741" s="2">
        <v>36814</v>
      </c>
      <c r="AS741" s="2">
        <v>27973</v>
      </c>
      <c r="AT741" s="2">
        <v>0</v>
      </c>
      <c r="AU741" s="2">
        <v>105312</v>
      </c>
      <c r="AV741" s="2">
        <v>184640</v>
      </c>
      <c r="AW741" s="2">
        <v>544253</v>
      </c>
      <c r="AX741" s="2">
        <v>5837</v>
      </c>
      <c r="AY741" s="2">
        <v>7565</v>
      </c>
      <c r="AZ741" s="2">
        <v>8187</v>
      </c>
      <c r="BA741" s="2">
        <v>0</v>
      </c>
      <c r="BB741" s="2">
        <v>0</v>
      </c>
      <c r="BC741" s="2">
        <v>0</v>
      </c>
      <c r="BD741" s="2">
        <v>2813</v>
      </c>
      <c r="BE741" s="2">
        <v>3044</v>
      </c>
      <c r="BF741" s="2">
        <v>0</v>
      </c>
      <c r="BG741" s="2">
        <v>0</v>
      </c>
      <c r="BH741" s="2">
        <v>558277</v>
      </c>
      <c r="BI741" s="2">
        <v>742917</v>
      </c>
      <c r="BJ741" s="2">
        <v>0</v>
      </c>
      <c r="BK741" s="2">
        <v>742917</v>
      </c>
      <c r="BL741" s="2">
        <v>627869</v>
      </c>
      <c r="BM741" s="2">
        <v>115048</v>
      </c>
      <c r="BN741" s="2">
        <v>8146</v>
      </c>
      <c r="BO741" s="2">
        <v>106902</v>
      </c>
      <c r="BP741" s="2">
        <v>158.19</v>
      </c>
      <c r="BQ741" s="2">
        <v>40.729999999999997</v>
      </c>
      <c r="BR741" s="2">
        <v>6443</v>
      </c>
      <c r="BS741" s="2">
        <v>248267</v>
      </c>
      <c r="BT741" s="2">
        <v>0</v>
      </c>
      <c r="BU741" s="2">
        <v>627869</v>
      </c>
      <c r="BV741" s="2">
        <v>8146</v>
      </c>
      <c r="BW741" s="2">
        <v>0</v>
      </c>
      <c r="BX741" s="2">
        <v>289480</v>
      </c>
      <c r="BY741" s="2">
        <v>289480</v>
      </c>
      <c r="BZ741" s="2">
        <v>182578</v>
      </c>
      <c r="CA741" s="2">
        <v>289480</v>
      </c>
      <c r="CB741" s="2" t="b">
        <v>1</v>
      </c>
      <c r="CC741" s="2">
        <v>0</v>
      </c>
      <c r="CD741" s="2">
        <v>15690.92</v>
      </c>
      <c r="CE741" s="2">
        <v>14427.17</v>
      </c>
      <c r="CF741" s="2">
        <v>14854.15</v>
      </c>
      <c r="CG741" s="2">
        <v>17662.5</v>
      </c>
      <c r="CH741" s="4">
        <v>45327.530104166668</v>
      </c>
      <c r="CI741" s="4">
        <v>73415</v>
      </c>
    </row>
    <row r="742" spans="1:87" x14ac:dyDescent="0.35">
      <c r="A742" s="5">
        <v>825</v>
      </c>
      <c r="B742" s="3" t="s">
        <v>1496</v>
      </c>
      <c r="C742" s="3" t="s">
        <v>1519</v>
      </c>
      <c r="D742" s="2" t="s">
        <v>1472</v>
      </c>
      <c r="E742" s="2">
        <v>9166</v>
      </c>
      <c r="F742" s="2">
        <v>9304</v>
      </c>
      <c r="G742" s="2">
        <v>9580</v>
      </c>
      <c r="H742" s="2">
        <v>11102</v>
      </c>
      <c r="I742" s="2">
        <v>1.0822000000000001</v>
      </c>
      <c r="J742" s="2">
        <v>9919</v>
      </c>
      <c r="K742" s="2">
        <v>10069</v>
      </c>
      <c r="L742" s="2">
        <v>10367</v>
      </c>
      <c r="M742" s="2">
        <v>12015</v>
      </c>
      <c r="N742" s="2">
        <v>1.1040000000000001</v>
      </c>
      <c r="O742" s="2">
        <v>1.026</v>
      </c>
      <c r="P742" s="2">
        <v>10951</v>
      </c>
      <c r="Q742" s="2">
        <v>12327</v>
      </c>
      <c r="R742" s="2">
        <v>2.2999999999999998</v>
      </c>
      <c r="S742" s="2">
        <v>0.89</v>
      </c>
      <c r="T742" s="2">
        <v>0.74</v>
      </c>
      <c r="U742" s="2">
        <v>0</v>
      </c>
      <c r="V742" s="2">
        <v>3.93</v>
      </c>
      <c r="W742" s="2">
        <v>14.12</v>
      </c>
      <c r="X742" s="2">
        <v>5.14</v>
      </c>
      <c r="Y742" s="2">
        <v>3.4</v>
      </c>
      <c r="Z742" s="2">
        <v>0</v>
      </c>
      <c r="AA742" s="2">
        <v>22.66</v>
      </c>
      <c r="AB742" s="2">
        <v>25187</v>
      </c>
      <c r="AC742" s="2">
        <v>8961</v>
      </c>
      <c r="AD742" s="2">
        <v>7672</v>
      </c>
      <c r="AE742" s="2">
        <v>0</v>
      </c>
      <c r="AF742" s="2">
        <v>41820</v>
      </c>
      <c r="AG742" s="2">
        <v>0.61539999999999995</v>
      </c>
      <c r="AH742" s="2">
        <v>0.2</v>
      </c>
      <c r="AI742" s="2">
        <v>19032</v>
      </c>
      <c r="AJ742" s="2">
        <v>6370</v>
      </c>
      <c r="AK742" s="2">
        <v>4338</v>
      </c>
      <c r="AL742" s="2">
        <v>0</v>
      </c>
      <c r="AM742" s="2">
        <v>29740</v>
      </c>
      <c r="AN742" s="2">
        <v>0.61539999999999995</v>
      </c>
      <c r="AO742" s="2">
        <v>6.54E-2</v>
      </c>
      <c r="AP742" s="2">
        <v>0.65</v>
      </c>
      <c r="AQ742" s="2">
        <v>6573</v>
      </c>
      <c r="AR742" s="2">
        <v>2200</v>
      </c>
      <c r="AS742" s="2">
        <v>1498</v>
      </c>
      <c r="AT742" s="2">
        <v>0</v>
      </c>
      <c r="AU742" s="2">
        <v>10271</v>
      </c>
      <c r="AV742" s="2">
        <v>81831</v>
      </c>
      <c r="AW742" s="2">
        <v>291089</v>
      </c>
      <c r="AX742" s="2">
        <v>3463</v>
      </c>
      <c r="AY742" s="2">
        <v>28442</v>
      </c>
      <c r="AZ742" s="2">
        <v>30780</v>
      </c>
      <c r="BA742" s="2">
        <v>0</v>
      </c>
      <c r="BB742" s="2">
        <v>0</v>
      </c>
      <c r="BC742" s="2">
        <v>0</v>
      </c>
      <c r="BD742" s="2">
        <v>2813</v>
      </c>
      <c r="BE742" s="2">
        <v>3044</v>
      </c>
      <c r="BF742" s="2">
        <v>1.57</v>
      </c>
      <c r="BG742" s="2">
        <v>4779</v>
      </c>
      <c r="BH742" s="2">
        <v>330111</v>
      </c>
      <c r="BI742" s="2">
        <v>411942</v>
      </c>
      <c r="BJ742" s="2">
        <v>0</v>
      </c>
      <c r="BK742" s="2">
        <v>411942</v>
      </c>
      <c r="BL742" s="2">
        <v>131014</v>
      </c>
      <c r="BM742" s="2">
        <v>280928</v>
      </c>
      <c r="BN742" s="2">
        <v>75706</v>
      </c>
      <c r="BO742" s="2">
        <v>205222</v>
      </c>
      <c r="BP742" s="2">
        <v>87.04</v>
      </c>
      <c r="BQ742" s="2">
        <v>22.66</v>
      </c>
      <c r="BR742" s="2">
        <v>1972</v>
      </c>
      <c r="BS742" s="2">
        <v>370101</v>
      </c>
      <c r="BT742" s="2">
        <v>0</v>
      </c>
      <c r="BU742" s="2">
        <v>131014</v>
      </c>
      <c r="BV742" s="2">
        <v>75706</v>
      </c>
      <c r="BW742" s="2">
        <v>165353</v>
      </c>
      <c r="BX742" s="2">
        <v>112641</v>
      </c>
      <c r="BY742" s="2">
        <v>277994</v>
      </c>
      <c r="BZ742" s="2">
        <v>72772</v>
      </c>
      <c r="CA742" s="2">
        <v>277994</v>
      </c>
      <c r="CB742" s="2" t="b">
        <v>0</v>
      </c>
      <c r="CC742" s="2">
        <v>0</v>
      </c>
      <c r="CD742" s="2">
        <v>12764.38</v>
      </c>
      <c r="CE742" s="2">
        <v>11736.33</v>
      </c>
      <c r="CF742" s="2">
        <v>12083.67</v>
      </c>
      <c r="CG742" s="2">
        <v>14368.23</v>
      </c>
      <c r="CH742" s="4">
        <v>45328.594826388886</v>
      </c>
      <c r="CI742" s="4">
        <v>73415</v>
      </c>
    </row>
    <row r="743" spans="1:87" x14ac:dyDescent="0.35">
      <c r="A743" s="5">
        <v>826</v>
      </c>
      <c r="B743" s="3" t="s">
        <v>1496</v>
      </c>
      <c r="C743" s="3" t="s">
        <v>1520</v>
      </c>
      <c r="D743" s="2" t="s">
        <v>1521</v>
      </c>
      <c r="E743" s="2">
        <v>9166</v>
      </c>
      <c r="F743" s="2">
        <v>9304</v>
      </c>
      <c r="G743" s="2">
        <v>9580</v>
      </c>
      <c r="H743" s="2">
        <v>11102</v>
      </c>
      <c r="I743" s="2">
        <v>1.0822000000000001</v>
      </c>
      <c r="J743" s="2">
        <v>9919</v>
      </c>
      <c r="K743" s="2">
        <v>10069</v>
      </c>
      <c r="L743" s="2">
        <v>10367</v>
      </c>
      <c r="M743" s="2">
        <v>12015</v>
      </c>
      <c r="N743" s="2">
        <v>1.1040000000000001</v>
      </c>
      <c r="O743" s="2">
        <v>1.026</v>
      </c>
      <c r="P743" s="2">
        <v>10951</v>
      </c>
      <c r="Q743" s="2">
        <v>12327</v>
      </c>
      <c r="R743" s="2">
        <v>1.87</v>
      </c>
      <c r="S743" s="2">
        <v>2.0099999999999998</v>
      </c>
      <c r="T743" s="2">
        <v>2.69</v>
      </c>
      <c r="U743" s="2">
        <v>0</v>
      </c>
      <c r="V743" s="2">
        <v>6.57</v>
      </c>
      <c r="W743" s="2">
        <v>1.87</v>
      </c>
      <c r="X743" s="2">
        <v>2.0099999999999998</v>
      </c>
      <c r="Y743" s="2">
        <v>2.69</v>
      </c>
      <c r="Z743" s="2">
        <v>0</v>
      </c>
      <c r="AA743" s="2">
        <v>6.57</v>
      </c>
      <c r="AB743" s="2">
        <v>20478</v>
      </c>
      <c r="AC743" s="2">
        <v>20239</v>
      </c>
      <c r="AD743" s="2">
        <v>27887</v>
      </c>
      <c r="AE743" s="2">
        <v>0</v>
      </c>
      <c r="AF743" s="2">
        <v>68604</v>
      </c>
      <c r="AG743" s="2">
        <v>0.76470000000000005</v>
      </c>
      <c r="AH743" s="2">
        <v>0.2</v>
      </c>
      <c r="AI743" s="2">
        <v>3132</v>
      </c>
      <c r="AJ743" s="2">
        <v>3095</v>
      </c>
      <c r="AK743" s="2">
        <v>4265</v>
      </c>
      <c r="AL743" s="2">
        <v>0</v>
      </c>
      <c r="AM743" s="2">
        <v>10492</v>
      </c>
      <c r="AN743" s="2">
        <v>0.76470000000000005</v>
      </c>
      <c r="AO743" s="2">
        <v>0.2147</v>
      </c>
      <c r="AP743" s="2">
        <v>0.65</v>
      </c>
      <c r="AQ743" s="2">
        <v>2858</v>
      </c>
      <c r="AR743" s="2">
        <v>2824</v>
      </c>
      <c r="AS743" s="2">
        <v>3892</v>
      </c>
      <c r="AT743" s="2">
        <v>0</v>
      </c>
      <c r="AU743" s="2">
        <v>9574</v>
      </c>
      <c r="AV743" s="2">
        <v>88670</v>
      </c>
      <c r="AW743" s="2">
        <v>0</v>
      </c>
      <c r="AX743" s="2">
        <v>2180</v>
      </c>
      <c r="AY743" s="2">
        <v>21024</v>
      </c>
      <c r="AZ743" s="2">
        <v>22752</v>
      </c>
      <c r="BA743" s="2">
        <v>0</v>
      </c>
      <c r="BB743" s="2">
        <v>0</v>
      </c>
      <c r="BC743" s="2">
        <v>0</v>
      </c>
      <c r="BD743" s="2">
        <v>2813</v>
      </c>
      <c r="BE743" s="2">
        <v>3044</v>
      </c>
      <c r="BF743" s="2">
        <v>0</v>
      </c>
      <c r="BG743" s="2">
        <v>0</v>
      </c>
      <c r="BH743" s="2">
        <v>24932</v>
      </c>
      <c r="BI743" s="2">
        <v>113602</v>
      </c>
      <c r="BJ743" s="2">
        <v>0</v>
      </c>
      <c r="BK743" s="2">
        <v>113602</v>
      </c>
      <c r="BL743" s="2">
        <v>162321</v>
      </c>
      <c r="BM743" s="2">
        <v>0</v>
      </c>
      <c r="BN743" s="2">
        <v>1314</v>
      </c>
      <c r="BO743" s="2">
        <v>0</v>
      </c>
      <c r="BP743" s="2">
        <v>51.94</v>
      </c>
      <c r="BQ743" s="2">
        <v>6.57</v>
      </c>
      <c r="BR743" s="2">
        <v>341</v>
      </c>
      <c r="BS743" s="2">
        <v>127209</v>
      </c>
      <c r="BT743" s="2">
        <v>0</v>
      </c>
      <c r="BU743" s="2">
        <v>162321</v>
      </c>
      <c r="BV743" s="2">
        <v>1314</v>
      </c>
      <c r="BW743" s="2">
        <v>0</v>
      </c>
      <c r="BX743" s="2">
        <v>90797</v>
      </c>
      <c r="BY743" s="2">
        <v>90797</v>
      </c>
      <c r="BZ743" s="2">
        <v>90797</v>
      </c>
      <c r="CA743" s="2">
        <v>90797</v>
      </c>
      <c r="CB743" s="2" t="b">
        <v>1</v>
      </c>
      <c r="CC743" s="2">
        <v>48719</v>
      </c>
      <c r="CD743" s="2">
        <v>14154.11</v>
      </c>
      <c r="CE743" s="2">
        <v>13014.13</v>
      </c>
      <c r="CF743" s="2">
        <v>13399.3</v>
      </c>
      <c r="CG743" s="2">
        <v>15932.59</v>
      </c>
      <c r="CH743" s="4">
        <v>45327.530138888891</v>
      </c>
      <c r="CI743" s="4">
        <v>73415</v>
      </c>
    </row>
    <row r="744" spans="1:87" x14ac:dyDescent="0.35">
      <c r="A744" s="5">
        <v>827</v>
      </c>
      <c r="B744" s="3" t="s">
        <v>1496</v>
      </c>
      <c r="C744" s="3" t="s">
        <v>1522</v>
      </c>
      <c r="D744" s="2" t="s">
        <v>1523</v>
      </c>
      <c r="E744" s="2">
        <v>9166</v>
      </c>
      <c r="F744" s="2">
        <v>9304</v>
      </c>
      <c r="G744" s="2">
        <v>9580</v>
      </c>
      <c r="H744" s="2">
        <v>11102</v>
      </c>
      <c r="I744" s="2">
        <v>1.0822000000000001</v>
      </c>
      <c r="J744" s="2">
        <v>9919</v>
      </c>
      <c r="K744" s="2">
        <v>10069</v>
      </c>
      <c r="L744" s="2">
        <v>10367</v>
      </c>
      <c r="M744" s="2">
        <v>12015</v>
      </c>
      <c r="N744" s="2">
        <v>1.1040000000000001</v>
      </c>
      <c r="O744" s="2">
        <v>1.026</v>
      </c>
      <c r="P744" s="2">
        <v>10951</v>
      </c>
      <c r="Q744" s="2">
        <v>12327</v>
      </c>
      <c r="R744" s="2">
        <v>7.6</v>
      </c>
      <c r="S744" s="2">
        <v>9.84</v>
      </c>
      <c r="T744" s="2">
        <v>1</v>
      </c>
      <c r="U744" s="2">
        <v>0</v>
      </c>
      <c r="V744" s="2">
        <v>18.440000000000001</v>
      </c>
      <c r="W744" s="2">
        <v>7.6</v>
      </c>
      <c r="X744" s="2">
        <v>9.84</v>
      </c>
      <c r="Y744" s="2">
        <v>1</v>
      </c>
      <c r="Z744" s="2">
        <v>0</v>
      </c>
      <c r="AA744" s="2">
        <v>18.440000000000001</v>
      </c>
      <c r="AB744" s="2">
        <v>83228</v>
      </c>
      <c r="AC744" s="2">
        <v>99079</v>
      </c>
      <c r="AD744" s="2">
        <v>10367</v>
      </c>
      <c r="AE744" s="2">
        <v>0</v>
      </c>
      <c r="AF744" s="2">
        <v>192674</v>
      </c>
      <c r="AG744" s="2">
        <v>0.45650000000000002</v>
      </c>
      <c r="AH744" s="2">
        <v>0.2</v>
      </c>
      <c r="AI744" s="2">
        <v>7599</v>
      </c>
      <c r="AJ744" s="2">
        <v>9046</v>
      </c>
      <c r="AK744" s="2">
        <v>947</v>
      </c>
      <c r="AL744" s="2">
        <v>0</v>
      </c>
      <c r="AM744" s="2">
        <v>17592</v>
      </c>
      <c r="AN744" s="2">
        <v>0.45650000000000002</v>
      </c>
      <c r="AO744" s="2">
        <v>0</v>
      </c>
      <c r="AP744" s="2">
        <v>0.65</v>
      </c>
      <c r="AQ744" s="2">
        <v>0</v>
      </c>
      <c r="AR744" s="2">
        <v>0</v>
      </c>
      <c r="AS744" s="2">
        <v>0</v>
      </c>
      <c r="AT744" s="2">
        <v>0</v>
      </c>
      <c r="AU744" s="2">
        <v>0</v>
      </c>
      <c r="AV744" s="2">
        <v>210266</v>
      </c>
      <c r="AW744" s="2">
        <v>0</v>
      </c>
      <c r="AX744" s="2">
        <v>1386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2813</v>
      </c>
      <c r="BE744" s="2">
        <v>3044</v>
      </c>
      <c r="BF744" s="2">
        <v>1.92</v>
      </c>
      <c r="BG744" s="2">
        <v>5844</v>
      </c>
      <c r="BH744" s="2">
        <v>7230</v>
      </c>
      <c r="BI744" s="2">
        <v>217496</v>
      </c>
      <c r="BJ744" s="2">
        <v>0</v>
      </c>
      <c r="BK744" s="2">
        <v>217496</v>
      </c>
      <c r="BL744" s="2">
        <v>93512</v>
      </c>
      <c r="BM744" s="2">
        <v>123984</v>
      </c>
      <c r="BN744" s="2">
        <v>50734</v>
      </c>
      <c r="BO744" s="2">
        <v>73250</v>
      </c>
      <c r="BP744" s="2">
        <v>57.99</v>
      </c>
      <c r="BQ744" s="2">
        <v>18.440000000000001</v>
      </c>
      <c r="BR744" s="2">
        <v>1069</v>
      </c>
      <c r="BS744" s="2">
        <v>231611</v>
      </c>
      <c r="BT744" s="2">
        <v>0</v>
      </c>
      <c r="BU744" s="2">
        <v>93512</v>
      </c>
      <c r="BV744" s="2">
        <v>50734</v>
      </c>
      <c r="BW744" s="2">
        <v>88434</v>
      </c>
      <c r="BX744" s="2">
        <v>33315</v>
      </c>
      <c r="BY744" s="2">
        <v>121749</v>
      </c>
      <c r="BZ744" s="2">
        <v>48499</v>
      </c>
      <c r="CA744" s="2">
        <v>121749</v>
      </c>
      <c r="CB744" s="2" t="b">
        <v>0</v>
      </c>
      <c r="CC744" s="2">
        <v>0</v>
      </c>
      <c r="CD744" s="2">
        <v>11950.83</v>
      </c>
      <c r="CE744" s="2">
        <v>10988.3</v>
      </c>
      <c r="CF744" s="2">
        <v>11313.51</v>
      </c>
      <c r="CG744" s="2">
        <v>13452.46</v>
      </c>
      <c r="CH744" s="4">
        <v>45327.530185185184</v>
      </c>
      <c r="CI744" s="4">
        <v>73415</v>
      </c>
    </row>
    <row r="745" spans="1:87" x14ac:dyDescent="0.35">
      <c r="A745" s="5">
        <v>828</v>
      </c>
      <c r="B745" s="3" t="s">
        <v>1496</v>
      </c>
      <c r="C745" s="3" t="s">
        <v>1524</v>
      </c>
      <c r="D745" s="2" t="s">
        <v>1525</v>
      </c>
      <c r="E745" s="2">
        <v>9166</v>
      </c>
      <c r="F745" s="2">
        <v>9304</v>
      </c>
      <c r="G745" s="2">
        <v>9580</v>
      </c>
      <c r="H745" s="2">
        <v>11102</v>
      </c>
      <c r="I745" s="2">
        <v>1.0822000000000001</v>
      </c>
      <c r="J745" s="2">
        <v>9919</v>
      </c>
      <c r="K745" s="2">
        <v>10069</v>
      </c>
      <c r="L745" s="2">
        <v>10367</v>
      </c>
      <c r="M745" s="2">
        <v>12015</v>
      </c>
      <c r="N745" s="2">
        <v>1.1040000000000001</v>
      </c>
      <c r="O745" s="2">
        <v>1.026</v>
      </c>
      <c r="P745" s="2">
        <v>10951</v>
      </c>
      <c r="Q745" s="2">
        <v>12327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22.46</v>
      </c>
      <c r="X745" s="2">
        <v>17.75</v>
      </c>
      <c r="Y745" s="2">
        <v>11.91</v>
      </c>
      <c r="Z745" s="2">
        <v>0</v>
      </c>
      <c r="AA745" s="2">
        <v>52.12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  <c r="AG745" s="2">
        <v>0.77300000000000002</v>
      </c>
      <c r="AH745" s="2">
        <v>0.2</v>
      </c>
      <c r="AI745" s="2">
        <v>38025</v>
      </c>
      <c r="AJ745" s="2">
        <v>27631</v>
      </c>
      <c r="AK745" s="2">
        <v>19089</v>
      </c>
      <c r="AL745" s="2">
        <v>0</v>
      </c>
      <c r="AM745" s="2">
        <v>84745</v>
      </c>
      <c r="AN745" s="2">
        <v>0.77300000000000002</v>
      </c>
      <c r="AO745" s="2">
        <v>0.223</v>
      </c>
      <c r="AP745" s="2">
        <v>0.65</v>
      </c>
      <c r="AQ745" s="2">
        <v>35652</v>
      </c>
      <c r="AR745" s="2">
        <v>25906</v>
      </c>
      <c r="AS745" s="2">
        <v>17897</v>
      </c>
      <c r="AT745" s="2">
        <v>0</v>
      </c>
      <c r="AU745" s="2">
        <v>79455</v>
      </c>
      <c r="AV745" s="2">
        <v>164200</v>
      </c>
      <c r="AW745" s="2">
        <v>811539</v>
      </c>
      <c r="AX745" s="2">
        <v>0</v>
      </c>
      <c r="AY745" s="2">
        <v>3405</v>
      </c>
      <c r="AZ745" s="2">
        <v>3685</v>
      </c>
      <c r="BA745" s="2">
        <v>0</v>
      </c>
      <c r="BB745" s="2">
        <v>0</v>
      </c>
      <c r="BC745" s="2">
        <v>145459</v>
      </c>
      <c r="BD745" s="2">
        <v>2813</v>
      </c>
      <c r="BE745" s="2">
        <v>3044</v>
      </c>
      <c r="BF745" s="2">
        <v>2.74</v>
      </c>
      <c r="BG745" s="2">
        <v>8341</v>
      </c>
      <c r="BH745" s="2">
        <v>969024</v>
      </c>
      <c r="BI745" s="2">
        <v>1133224</v>
      </c>
      <c r="BJ745" s="2">
        <v>0</v>
      </c>
      <c r="BK745" s="2">
        <v>1133224</v>
      </c>
      <c r="BL745" s="2">
        <v>472726</v>
      </c>
      <c r="BM745" s="2">
        <v>660498</v>
      </c>
      <c r="BN745" s="2">
        <v>12642</v>
      </c>
      <c r="BO745" s="2">
        <v>647856</v>
      </c>
      <c r="BP745" s="2">
        <v>182.36</v>
      </c>
      <c r="BQ745" s="2">
        <v>52.12</v>
      </c>
      <c r="BR745" s="2">
        <v>9505</v>
      </c>
      <c r="BS745" s="2">
        <v>484007</v>
      </c>
      <c r="BT745" s="2">
        <v>0</v>
      </c>
      <c r="BU745" s="2">
        <v>472726</v>
      </c>
      <c r="BV745" s="2">
        <v>12642</v>
      </c>
      <c r="BW745" s="2">
        <v>8144</v>
      </c>
      <c r="BX745" s="2">
        <v>139114</v>
      </c>
      <c r="BY745" s="2">
        <v>147258</v>
      </c>
      <c r="BZ745" s="2">
        <v>0</v>
      </c>
      <c r="CA745" s="2">
        <v>647856</v>
      </c>
      <c r="CB745" s="2" t="b">
        <v>0</v>
      </c>
      <c r="CC745" s="2">
        <v>0</v>
      </c>
      <c r="CD745" s="2">
        <v>14231.37</v>
      </c>
      <c r="CE745" s="2">
        <v>13085.17</v>
      </c>
      <c r="CF745" s="2">
        <v>13472.43</v>
      </c>
      <c r="CG745" s="2">
        <v>16019.55</v>
      </c>
      <c r="CH745" s="4">
        <v>45327.530219907407</v>
      </c>
      <c r="CI745" s="4">
        <v>73415</v>
      </c>
    </row>
    <row r="746" spans="1:87" x14ac:dyDescent="0.35">
      <c r="A746" s="5">
        <v>829</v>
      </c>
      <c r="B746" s="3" t="s">
        <v>1496</v>
      </c>
      <c r="C746" s="3" t="s">
        <v>1526</v>
      </c>
      <c r="D746" s="2" t="s">
        <v>1527</v>
      </c>
      <c r="E746" s="2">
        <v>9166</v>
      </c>
      <c r="F746" s="2">
        <v>9304</v>
      </c>
      <c r="G746" s="2">
        <v>9580</v>
      </c>
      <c r="H746" s="2">
        <v>11102</v>
      </c>
      <c r="I746" s="2">
        <v>1.0822000000000001</v>
      </c>
      <c r="J746" s="2">
        <v>9919</v>
      </c>
      <c r="K746" s="2">
        <v>10069</v>
      </c>
      <c r="L746" s="2">
        <v>10367</v>
      </c>
      <c r="M746" s="2">
        <v>12015</v>
      </c>
      <c r="N746" s="2">
        <v>1.1040000000000001</v>
      </c>
      <c r="O746" s="2">
        <v>1.026</v>
      </c>
      <c r="P746" s="2">
        <v>10951</v>
      </c>
      <c r="Q746" s="2">
        <v>12327</v>
      </c>
      <c r="R746" s="2">
        <v>76.83</v>
      </c>
      <c r="S746" s="2">
        <v>47.93</v>
      </c>
      <c r="T746" s="2">
        <v>31.48</v>
      </c>
      <c r="U746" s="2">
        <v>0</v>
      </c>
      <c r="V746" s="2">
        <v>156.24</v>
      </c>
      <c r="W746" s="2">
        <v>76.83</v>
      </c>
      <c r="X746" s="2">
        <v>47.93</v>
      </c>
      <c r="Y746" s="2">
        <v>31.48</v>
      </c>
      <c r="Z746" s="2">
        <v>0</v>
      </c>
      <c r="AA746" s="2">
        <v>156.24</v>
      </c>
      <c r="AB746" s="2">
        <v>841365</v>
      </c>
      <c r="AC746" s="2">
        <v>482607</v>
      </c>
      <c r="AD746" s="2">
        <v>326353</v>
      </c>
      <c r="AE746" s="2">
        <v>0</v>
      </c>
      <c r="AF746" s="2">
        <v>1650325</v>
      </c>
      <c r="AG746" s="2">
        <v>0.67010000000000003</v>
      </c>
      <c r="AH746" s="2">
        <v>0.2</v>
      </c>
      <c r="AI746" s="2">
        <v>112760</v>
      </c>
      <c r="AJ746" s="2">
        <v>64679</v>
      </c>
      <c r="AK746" s="2">
        <v>43738</v>
      </c>
      <c r="AL746" s="2">
        <v>0</v>
      </c>
      <c r="AM746" s="2">
        <v>221177</v>
      </c>
      <c r="AN746" s="2">
        <v>0.67010000000000003</v>
      </c>
      <c r="AO746" s="2">
        <v>0.1201</v>
      </c>
      <c r="AP746" s="2">
        <v>0.65</v>
      </c>
      <c r="AQ746" s="2">
        <v>65681</v>
      </c>
      <c r="AR746" s="2">
        <v>37675</v>
      </c>
      <c r="AS746" s="2">
        <v>25477</v>
      </c>
      <c r="AT746" s="2">
        <v>0</v>
      </c>
      <c r="AU746" s="2">
        <v>128833</v>
      </c>
      <c r="AV746" s="2">
        <v>2000335</v>
      </c>
      <c r="AW746" s="2">
        <v>0</v>
      </c>
      <c r="AX746" s="2">
        <v>1557</v>
      </c>
      <c r="AY746" s="2">
        <v>36600</v>
      </c>
      <c r="AZ746" s="2">
        <v>39609</v>
      </c>
      <c r="BA746" s="2">
        <v>0</v>
      </c>
      <c r="BB746" s="2">
        <v>0</v>
      </c>
      <c r="BC746" s="2">
        <v>0</v>
      </c>
      <c r="BD746" s="2">
        <v>2813</v>
      </c>
      <c r="BE746" s="2">
        <v>3044</v>
      </c>
      <c r="BF746" s="2">
        <v>4.17</v>
      </c>
      <c r="BG746" s="2">
        <v>12693</v>
      </c>
      <c r="BH746" s="2">
        <v>53859</v>
      </c>
      <c r="BI746" s="2">
        <v>2054194</v>
      </c>
      <c r="BJ746" s="2">
        <v>0</v>
      </c>
      <c r="BK746" s="2">
        <v>2054194</v>
      </c>
      <c r="BL746" s="2">
        <v>271440</v>
      </c>
      <c r="BM746" s="2">
        <v>1782754</v>
      </c>
      <c r="BN746" s="2">
        <v>515254</v>
      </c>
      <c r="BO746" s="2">
        <v>1267500</v>
      </c>
      <c r="BP746" s="2">
        <v>5057.2299999999996</v>
      </c>
      <c r="BQ746" s="2">
        <v>156.24</v>
      </c>
      <c r="BR746" s="2">
        <v>790142</v>
      </c>
      <c r="BS746" s="2">
        <v>0</v>
      </c>
      <c r="BT746" s="2">
        <v>0</v>
      </c>
      <c r="BU746" s="2">
        <v>271440</v>
      </c>
      <c r="BV746" s="2">
        <v>515254</v>
      </c>
      <c r="BW746" s="2">
        <v>3448</v>
      </c>
      <c r="BX746" s="2">
        <v>282609</v>
      </c>
      <c r="BY746" s="2">
        <v>286057</v>
      </c>
      <c r="BZ746" s="2">
        <v>0</v>
      </c>
      <c r="CA746" s="2">
        <v>1267500</v>
      </c>
      <c r="CB746" s="2" t="b">
        <v>0</v>
      </c>
      <c r="CC746" s="2">
        <v>0</v>
      </c>
      <c r="CD746" s="2">
        <v>13273.54</v>
      </c>
      <c r="CE746" s="2">
        <v>12204.48</v>
      </c>
      <c r="CF746" s="2">
        <v>12565.69</v>
      </c>
      <c r="CG746" s="2">
        <v>14941.37</v>
      </c>
      <c r="CH746" s="4">
        <v>45327.530231481483</v>
      </c>
      <c r="CI746" s="4">
        <v>73415</v>
      </c>
    </row>
    <row r="747" spans="1:87" x14ac:dyDescent="0.35">
      <c r="A747" s="5">
        <v>830</v>
      </c>
      <c r="B747" s="3" t="s">
        <v>1496</v>
      </c>
      <c r="C747" s="3" t="s">
        <v>1528</v>
      </c>
      <c r="D747" s="2" t="s">
        <v>1529</v>
      </c>
      <c r="E747" s="2">
        <v>9166</v>
      </c>
      <c r="F747" s="2">
        <v>9304</v>
      </c>
      <c r="G747" s="2">
        <v>9580</v>
      </c>
      <c r="H747" s="2">
        <v>11102</v>
      </c>
      <c r="I747" s="2">
        <v>1.0822000000000001</v>
      </c>
      <c r="J747" s="2">
        <v>9919</v>
      </c>
      <c r="K747" s="2">
        <v>10069</v>
      </c>
      <c r="L747" s="2">
        <v>10367</v>
      </c>
      <c r="M747" s="2">
        <v>12015</v>
      </c>
      <c r="N747" s="2">
        <v>1.1040000000000001</v>
      </c>
      <c r="O747" s="2">
        <v>1.026</v>
      </c>
      <c r="P747" s="2">
        <v>10951</v>
      </c>
      <c r="Q747" s="2">
        <v>12327</v>
      </c>
      <c r="R747" s="2">
        <v>196.84</v>
      </c>
      <c r="S747" s="2">
        <v>145.04</v>
      </c>
      <c r="T747" s="2">
        <v>134.81</v>
      </c>
      <c r="U747" s="2">
        <v>0</v>
      </c>
      <c r="V747" s="2">
        <v>476.69</v>
      </c>
      <c r="W747" s="2">
        <v>196.84</v>
      </c>
      <c r="X747" s="2">
        <v>145.04</v>
      </c>
      <c r="Y747" s="2">
        <v>134.81</v>
      </c>
      <c r="Z747" s="2">
        <v>0</v>
      </c>
      <c r="AA747" s="2">
        <v>476.69</v>
      </c>
      <c r="AB747" s="2">
        <v>2155595</v>
      </c>
      <c r="AC747" s="2">
        <v>1460408</v>
      </c>
      <c r="AD747" s="2">
        <v>1397575</v>
      </c>
      <c r="AE747" s="2">
        <v>0</v>
      </c>
      <c r="AF747" s="2">
        <v>5013578</v>
      </c>
      <c r="AG747" s="2">
        <v>0.48809999999999998</v>
      </c>
      <c r="AH747" s="2">
        <v>0.2</v>
      </c>
      <c r="AI747" s="2">
        <v>210429</v>
      </c>
      <c r="AJ747" s="2">
        <v>142565</v>
      </c>
      <c r="AK747" s="2">
        <v>136431</v>
      </c>
      <c r="AL747" s="2">
        <v>0</v>
      </c>
      <c r="AM747" s="2">
        <v>489425</v>
      </c>
      <c r="AN747" s="2">
        <v>0.48809999999999998</v>
      </c>
      <c r="AO747" s="2">
        <v>0</v>
      </c>
      <c r="AP747" s="2">
        <v>0.65</v>
      </c>
      <c r="AQ747" s="2">
        <v>0</v>
      </c>
      <c r="AR747" s="2">
        <v>0</v>
      </c>
      <c r="AS747" s="2">
        <v>0</v>
      </c>
      <c r="AT747" s="2">
        <v>0</v>
      </c>
      <c r="AU747" s="2">
        <v>0</v>
      </c>
      <c r="AV747" s="2">
        <v>5503003</v>
      </c>
      <c r="AW747" s="2">
        <v>0</v>
      </c>
      <c r="AX747" s="2">
        <v>65962</v>
      </c>
      <c r="AY747" s="2">
        <v>35576</v>
      </c>
      <c r="AZ747" s="2">
        <v>38500</v>
      </c>
      <c r="BA747" s="2">
        <v>0</v>
      </c>
      <c r="BB747" s="2">
        <v>0</v>
      </c>
      <c r="BC747" s="2">
        <v>0</v>
      </c>
      <c r="BD747" s="2">
        <v>2813</v>
      </c>
      <c r="BE747" s="2">
        <v>3044</v>
      </c>
      <c r="BF747" s="2">
        <v>23.06</v>
      </c>
      <c r="BG747" s="2">
        <v>70195</v>
      </c>
      <c r="BH747" s="2">
        <v>174657</v>
      </c>
      <c r="BI747" s="2">
        <v>5677660</v>
      </c>
      <c r="BJ747" s="2">
        <v>0</v>
      </c>
      <c r="BK747" s="2">
        <v>5677660</v>
      </c>
      <c r="BL747" s="2">
        <v>2407774</v>
      </c>
      <c r="BM747" s="2">
        <v>3269886</v>
      </c>
      <c r="BN747" s="2">
        <v>798858</v>
      </c>
      <c r="BO747" s="2">
        <v>2471028</v>
      </c>
      <c r="BP747" s="2">
        <v>5029.87</v>
      </c>
      <c r="BQ747" s="2">
        <v>476.69</v>
      </c>
      <c r="BR747" s="2">
        <v>2397689</v>
      </c>
      <c r="BS747" s="2">
        <v>0</v>
      </c>
      <c r="BT747" s="2">
        <v>0</v>
      </c>
      <c r="BU747" s="2">
        <v>2407774</v>
      </c>
      <c r="BV747" s="2">
        <v>798858</v>
      </c>
      <c r="BW747" s="2">
        <v>0</v>
      </c>
      <c r="BX747" s="2">
        <v>600706</v>
      </c>
      <c r="BY747" s="2">
        <v>600706</v>
      </c>
      <c r="BZ747" s="2">
        <v>0</v>
      </c>
      <c r="CA747" s="2">
        <v>2471028</v>
      </c>
      <c r="CB747" s="2" t="b">
        <v>0</v>
      </c>
      <c r="CC747" s="2">
        <v>0</v>
      </c>
      <c r="CD747" s="2">
        <v>12020.04</v>
      </c>
      <c r="CE747" s="2">
        <v>11051.94</v>
      </c>
      <c r="CF747" s="2">
        <v>11379.03</v>
      </c>
      <c r="CG747" s="2">
        <v>13530.36</v>
      </c>
      <c r="CH747" s="4">
        <v>45327.53025462963</v>
      </c>
      <c r="CI747" s="4">
        <v>73415</v>
      </c>
    </row>
    <row r="748" spans="1:87" x14ac:dyDescent="0.35">
      <c r="A748" s="5">
        <v>832</v>
      </c>
      <c r="B748" s="3" t="s">
        <v>1496</v>
      </c>
      <c r="C748" s="3" t="s">
        <v>1530</v>
      </c>
      <c r="D748" s="2" t="s">
        <v>1531</v>
      </c>
      <c r="E748" s="2">
        <v>9166</v>
      </c>
      <c r="F748" s="2">
        <v>9304</v>
      </c>
      <c r="G748" s="2">
        <v>9580</v>
      </c>
      <c r="H748" s="2">
        <v>11102</v>
      </c>
      <c r="I748" s="2">
        <v>1.0822000000000001</v>
      </c>
      <c r="J748" s="2">
        <v>9919</v>
      </c>
      <c r="K748" s="2">
        <v>10069</v>
      </c>
      <c r="L748" s="2">
        <v>10367</v>
      </c>
      <c r="M748" s="2">
        <v>12015</v>
      </c>
      <c r="N748" s="2">
        <v>1.1040000000000001</v>
      </c>
      <c r="O748" s="2">
        <v>1.026</v>
      </c>
      <c r="P748" s="2">
        <v>10951</v>
      </c>
      <c r="Q748" s="2">
        <v>12327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7.58</v>
      </c>
      <c r="X748" s="2">
        <v>1.51</v>
      </c>
      <c r="Y748" s="2">
        <v>2.5499999999999998</v>
      </c>
      <c r="Z748" s="2">
        <v>0</v>
      </c>
      <c r="AA748" s="2">
        <v>11.64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  <c r="AG748" s="2">
        <v>0.75</v>
      </c>
      <c r="AH748" s="2">
        <v>0.2</v>
      </c>
      <c r="AI748" s="2">
        <v>12451</v>
      </c>
      <c r="AJ748" s="2">
        <v>2281</v>
      </c>
      <c r="AK748" s="2">
        <v>3965</v>
      </c>
      <c r="AL748" s="2">
        <v>0</v>
      </c>
      <c r="AM748" s="2">
        <v>18697</v>
      </c>
      <c r="AN748" s="2">
        <v>0.75</v>
      </c>
      <c r="AO748" s="2">
        <v>0.2</v>
      </c>
      <c r="AP748" s="2">
        <v>0.65</v>
      </c>
      <c r="AQ748" s="2">
        <v>10791</v>
      </c>
      <c r="AR748" s="2">
        <v>1977</v>
      </c>
      <c r="AS748" s="2">
        <v>3437</v>
      </c>
      <c r="AT748" s="2">
        <v>0</v>
      </c>
      <c r="AU748" s="2">
        <v>16205</v>
      </c>
      <c r="AV748" s="2">
        <v>34902</v>
      </c>
      <c r="AW748" s="2">
        <v>268348</v>
      </c>
      <c r="AX748" s="2">
        <v>4716</v>
      </c>
      <c r="AY748" s="2">
        <v>21405</v>
      </c>
      <c r="AZ748" s="2">
        <v>23164</v>
      </c>
      <c r="BA748" s="2">
        <v>0</v>
      </c>
      <c r="BB748" s="2">
        <v>0</v>
      </c>
      <c r="BC748" s="2">
        <v>0</v>
      </c>
      <c r="BD748" s="2">
        <v>2813</v>
      </c>
      <c r="BE748" s="2">
        <v>3044</v>
      </c>
      <c r="BF748" s="2">
        <v>0</v>
      </c>
      <c r="BG748" s="2">
        <v>0</v>
      </c>
      <c r="BH748" s="2">
        <v>296228</v>
      </c>
      <c r="BI748" s="2">
        <v>331130</v>
      </c>
      <c r="BJ748" s="2">
        <v>0</v>
      </c>
      <c r="BK748" s="2">
        <v>331130</v>
      </c>
      <c r="BL748" s="2">
        <v>103732</v>
      </c>
      <c r="BM748" s="2">
        <v>227398</v>
      </c>
      <c r="BN748" s="2">
        <v>48509</v>
      </c>
      <c r="BO748" s="2">
        <v>178889</v>
      </c>
      <c r="BP748" s="2">
        <v>53.13</v>
      </c>
      <c r="BQ748" s="2">
        <v>11.64</v>
      </c>
      <c r="BR748" s="2">
        <v>618</v>
      </c>
      <c r="BS748" s="2">
        <v>226422</v>
      </c>
      <c r="BT748" s="2">
        <v>0</v>
      </c>
      <c r="BU748" s="2">
        <v>103732</v>
      </c>
      <c r="BV748" s="2">
        <v>48509</v>
      </c>
      <c r="BW748" s="2">
        <v>74799</v>
      </c>
      <c r="BX748" s="2">
        <v>68511</v>
      </c>
      <c r="BY748" s="2">
        <v>143310</v>
      </c>
      <c r="BZ748" s="2">
        <v>0</v>
      </c>
      <c r="CA748" s="2">
        <v>178889</v>
      </c>
      <c r="CB748" s="2" t="b">
        <v>0</v>
      </c>
      <c r="CC748" s="2">
        <v>0</v>
      </c>
      <c r="CD748" s="2">
        <v>14017.28</v>
      </c>
      <c r="CE748" s="2">
        <v>12888.32</v>
      </c>
      <c r="CF748" s="2">
        <v>13269.76</v>
      </c>
      <c r="CG748" s="2">
        <v>15778.56</v>
      </c>
      <c r="CH748" s="4">
        <v>45327.530416666668</v>
      </c>
      <c r="CI748" s="4">
        <v>73415</v>
      </c>
    </row>
    <row r="749" spans="1:87" x14ac:dyDescent="0.35">
      <c r="A749" s="5">
        <v>833</v>
      </c>
      <c r="B749" s="3" t="s">
        <v>1496</v>
      </c>
      <c r="C749" s="3" t="s">
        <v>1532</v>
      </c>
      <c r="D749" s="2" t="s">
        <v>1533</v>
      </c>
      <c r="E749" s="2">
        <v>9166</v>
      </c>
      <c r="F749" s="2">
        <v>9304</v>
      </c>
      <c r="G749" s="2">
        <v>9580</v>
      </c>
      <c r="H749" s="2">
        <v>11102</v>
      </c>
      <c r="I749" s="2">
        <v>1.0822000000000001</v>
      </c>
      <c r="J749" s="2">
        <v>9919</v>
      </c>
      <c r="K749" s="2">
        <v>10069</v>
      </c>
      <c r="L749" s="2">
        <v>10367</v>
      </c>
      <c r="M749" s="2">
        <v>12015</v>
      </c>
      <c r="N749" s="2">
        <v>1.1040000000000001</v>
      </c>
      <c r="O749" s="2">
        <v>1.026</v>
      </c>
      <c r="P749" s="2">
        <v>10951</v>
      </c>
      <c r="Q749" s="2">
        <v>12327</v>
      </c>
      <c r="R749" s="2">
        <v>0</v>
      </c>
      <c r="S749" s="2">
        <v>0</v>
      </c>
      <c r="T749" s="2">
        <v>0</v>
      </c>
      <c r="U749" s="2">
        <v>249.36</v>
      </c>
      <c r="V749" s="2">
        <v>249.36</v>
      </c>
      <c r="W749" s="2">
        <v>0</v>
      </c>
      <c r="X749" s="2">
        <v>0</v>
      </c>
      <c r="Y749" s="2">
        <v>0</v>
      </c>
      <c r="Z749" s="2">
        <v>489.25</v>
      </c>
      <c r="AA749" s="2">
        <v>489.25</v>
      </c>
      <c r="AB749" s="2">
        <v>0</v>
      </c>
      <c r="AC749" s="2">
        <v>0</v>
      </c>
      <c r="AD749" s="2">
        <v>0</v>
      </c>
      <c r="AE749" s="2">
        <v>3073861</v>
      </c>
      <c r="AF749" s="2">
        <v>3073861</v>
      </c>
      <c r="AG749" s="2">
        <v>0.52800000000000002</v>
      </c>
      <c r="AH749" s="2">
        <v>0.2</v>
      </c>
      <c r="AI749" s="2">
        <v>0</v>
      </c>
      <c r="AJ749" s="2">
        <v>0</v>
      </c>
      <c r="AK749" s="2">
        <v>0</v>
      </c>
      <c r="AL749" s="2">
        <v>636872</v>
      </c>
      <c r="AM749" s="2">
        <v>636872</v>
      </c>
      <c r="AN749" s="2">
        <v>0.52800000000000002</v>
      </c>
      <c r="AO749" s="2">
        <v>0</v>
      </c>
      <c r="AP749" s="2">
        <v>0.65</v>
      </c>
      <c r="AQ749" s="2">
        <v>0</v>
      </c>
      <c r="AR749" s="2">
        <v>0</v>
      </c>
      <c r="AS749" s="2">
        <v>0</v>
      </c>
      <c r="AT749" s="2">
        <v>0</v>
      </c>
      <c r="AU749" s="2">
        <v>0</v>
      </c>
      <c r="AV749" s="2">
        <v>3710733</v>
      </c>
      <c r="AW749" s="2">
        <v>4486338</v>
      </c>
      <c r="AX749" s="2">
        <v>0</v>
      </c>
      <c r="AY749" s="2">
        <v>115774</v>
      </c>
      <c r="AZ749" s="2">
        <v>125291</v>
      </c>
      <c r="BA749" s="2">
        <v>0</v>
      </c>
      <c r="BB749" s="2">
        <v>0</v>
      </c>
      <c r="BC749" s="2">
        <v>0</v>
      </c>
      <c r="BD749" s="2">
        <v>2813</v>
      </c>
      <c r="BE749" s="2">
        <v>3044</v>
      </c>
      <c r="BF749" s="2">
        <v>0</v>
      </c>
      <c r="BG749" s="2">
        <v>0</v>
      </c>
      <c r="BH749" s="2">
        <v>4611629</v>
      </c>
      <c r="BI749" s="2">
        <v>8322362</v>
      </c>
      <c r="BJ749" s="2">
        <v>0</v>
      </c>
      <c r="BK749" s="2">
        <v>8322362</v>
      </c>
      <c r="BL749" s="2">
        <v>4636720</v>
      </c>
      <c r="BM749" s="2">
        <v>3685642</v>
      </c>
      <c r="BN749" s="2">
        <v>699922</v>
      </c>
      <c r="BO749" s="2">
        <v>2985720</v>
      </c>
      <c r="BP749" s="2">
        <v>3629.36</v>
      </c>
      <c r="BQ749" s="2">
        <v>489.25</v>
      </c>
      <c r="BR749" s="2">
        <v>1775664</v>
      </c>
      <c r="BS749" s="2">
        <v>2434467</v>
      </c>
      <c r="BT749" s="2">
        <v>0</v>
      </c>
      <c r="BU749" s="2">
        <v>4636720</v>
      </c>
      <c r="BV749" s="2">
        <v>699922</v>
      </c>
      <c r="BW749" s="2">
        <v>0</v>
      </c>
      <c r="BX749" s="2">
        <v>1299064</v>
      </c>
      <c r="BY749" s="2">
        <v>1299064</v>
      </c>
      <c r="BZ749" s="2">
        <v>0</v>
      </c>
      <c r="CA749" s="2">
        <v>2985720</v>
      </c>
      <c r="CB749" s="2" t="b">
        <v>0</v>
      </c>
      <c r="CC749" s="2">
        <v>0</v>
      </c>
      <c r="CD749" s="2">
        <v>12107.43</v>
      </c>
      <c r="CE749" s="2">
        <v>11132.29</v>
      </c>
      <c r="CF749" s="2">
        <v>11461.76</v>
      </c>
      <c r="CG749" s="2">
        <v>13628.73</v>
      </c>
      <c r="CH749" s="4">
        <v>45327.530439814815</v>
      </c>
      <c r="CI749" s="4">
        <v>73415</v>
      </c>
    </row>
    <row r="750" spans="1:87" x14ac:dyDescent="0.35">
      <c r="A750" s="5">
        <v>834</v>
      </c>
      <c r="B750" s="3" t="s">
        <v>1496</v>
      </c>
      <c r="C750" s="3" t="s">
        <v>1534</v>
      </c>
      <c r="D750" s="2" t="s">
        <v>1535</v>
      </c>
      <c r="E750" s="2">
        <v>9166</v>
      </c>
      <c r="F750" s="2">
        <v>9304</v>
      </c>
      <c r="G750" s="2">
        <v>9580</v>
      </c>
      <c r="H750" s="2">
        <v>11102</v>
      </c>
      <c r="I750" s="2">
        <v>1.0822000000000001</v>
      </c>
      <c r="J750" s="2">
        <v>9919</v>
      </c>
      <c r="K750" s="2">
        <v>10069</v>
      </c>
      <c r="L750" s="2">
        <v>10367</v>
      </c>
      <c r="M750" s="2">
        <v>12015</v>
      </c>
      <c r="N750" s="2">
        <v>1.1040000000000001</v>
      </c>
      <c r="O750" s="2">
        <v>1.026</v>
      </c>
      <c r="P750" s="2">
        <v>10951</v>
      </c>
      <c r="Q750" s="2">
        <v>12327</v>
      </c>
      <c r="R750" s="2">
        <v>144.93</v>
      </c>
      <c r="S750" s="2">
        <v>99.56</v>
      </c>
      <c r="T750" s="2">
        <v>67.63</v>
      </c>
      <c r="U750" s="2">
        <v>0</v>
      </c>
      <c r="V750" s="2">
        <v>312.12</v>
      </c>
      <c r="W750" s="2">
        <v>144.93</v>
      </c>
      <c r="X750" s="2">
        <v>99.56</v>
      </c>
      <c r="Y750" s="2">
        <v>67.63</v>
      </c>
      <c r="Z750" s="2">
        <v>0</v>
      </c>
      <c r="AA750" s="2">
        <v>312.12</v>
      </c>
      <c r="AB750" s="2">
        <v>1587128</v>
      </c>
      <c r="AC750" s="2">
        <v>1002470</v>
      </c>
      <c r="AD750" s="2">
        <v>701120</v>
      </c>
      <c r="AE750" s="2">
        <v>0</v>
      </c>
      <c r="AF750" s="2">
        <v>3290718</v>
      </c>
      <c r="AG750" s="2">
        <v>0.8085</v>
      </c>
      <c r="AH750" s="2">
        <v>0.2</v>
      </c>
      <c r="AI750" s="2">
        <v>256639</v>
      </c>
      <c r="AJ750" s="2">
        <v>162099</v>
      </c>
      <c r="AK750" s="2">
        <v>113371</v>
      </c>
      <c r="AL750" s="2">
        <v>0</v>
      </c>
      <c r="AM750" s="2">
        <v>532109</v>
      </c>
      <c r="AN750" s="2">
        <v>0.8085</v>
      </c>
      <c r="AO750" s="2">
        <v>0.25850000000000001</v>
      </c>
      <c r="AP750" s="2">
        <v>0.65</v>
      </c>
      <c r="AQ750" s="2">
        <v>266677</v>
      </c>
      <c r="AR750" s="2">
        <v>168440</v>
      </c>
      <c r="AS750" s="2">
        <v>117806</v>
      </c>
      <c r="AT750" s="2">
        <v>0</v>
      </c>
      <c r="AU750" s="2">
        <v>552923</v>
      </c>
      <c r="AV750" s="2">
        <v>4375750</v>
      </c>
      <c r="AW750" s="2">
        <v>0</v>
      </c>
      <c r="AX750" s="2">
        <v>0</v>
      </c>
      <c r="AY750" s="2">
        <v>46985</v>
      </c>
      <c r="AZ750" s="2">
        <v>50847</v>
      </c>
      <c r="BA750" s="2">
        <v>0</v>
      </c>
      <c r="BB750" s="2">
        <v>0</v>
      </c>
      <c r="BC750" s="2">
        <v>0</v>
      </c>
      <c r="BD750" s="2">
        <v>2813</v>
      </c>
      <c r="BE750" s="2">
        <v>3044</v>
      </c>
      <c r="BF750" s="2">
        <v>12.46</v>
      </c>
      <c r="BG750" s="2">
        <v>37928</v>
      </c>
      <c r="BH750" s="2">
        <v>88775</v>
      </c>
      <c r="BI750" s="2">
        <v>4464525</v>
      </c>
      <c r="BJ750" s="2">
        <v>0</v>
      </c>
      <c r="BK750" s="2">
        <v>4464525</v>
      </c>
      <c r="BL750" s="2">
        <v>1696326</v>
      </c>
      <c r="BM750" s="2">
        <v>2768199</v>
      </c>
      <c r="BN750" s="2">
        <v>466204</v>
      </c>
      <c r="BO750" s="2">
        <v>2301995</v>
      </c>
      <c r="BP750" s="2">
        <v>5180.6400000000003</v>
      </c>
      <c r="BQ750" s="2">
        <v>312.12</v>
      </c>
      <c r="BR750" s="2">
        <v>1616981</v>
      </c>
      <c r="BS750" s="2">
        <v>0</v>
      </c>
      <c r="BT750" s="2">
        <v>0</v>
      </c>
      <c r="BU750" s="2">
        <v>1696326</v>
      </c>
      <c r="BV750" s="2">
        <v>466204</v>
      </c>
      <c r="BW750" s="2">
        <v>0</v>
      </c>
      <c r="BX750" s="2">
        <v>494007</v>
      </c>
      <c r="BY750" s="2">
        <v>494007</v>
      </c>
      <c r="BZ750" s="2">
        <v>0</v>
      </c>
      <c r="CA750" s="2">
        <v>2301995</v>
      </c>
      <c r="CB750" s="2" t="b">
        <v>0</v>
      </c>
      <c r="CC750" s="2">
        <v>0</v>
      </c>
      <c r="CD750" s="2">
        <v>14561.82</v>
      </c>
      <c r="CE750" s="2">
        <v>13389</v>
      </c>
      <c r="CF750" s="2">
        <v>13785.26</v>
      </c>
      <c r="CG750" s="2">
        <v>16391.52</v>
      </c>
      <c r="CH750" s="4">
        <v>45327.53052083333</v>
      </c>
      <c r="CI750" s="4">
        <v>73415</v>
      </c>
    </row>
    <row r="751" spans="1:87" x14ac:dyDescent="0.35">
      <c r="A751" s="5">
        <v>835</v>
      </c>
      <c r="B751" s="3" t="s">
        <v>1496</v>
      </c>
      <c r="C751" s="3" t="s">
        <v>1536</v>
      </c>
      <c r="D751" s="2" t="s">
        <v>1537</v>
      </c>
      <c r="E751" s="2">
        <v>9166</v>
      </c>
      <c r="F751" s="2">
        <v>9304</v>
      </c>
      <c r="G751" s="2">
        <v>9580</v>
      </c>
      <c r="H751" s="2">
        <v>11102</v>
      </c>
      <c r="I751" s="2">
        <v>1.0822000000000001</v>
      </c>
      <c r="J751" s="2">
        <v>9919</v>
      </c>
      <c r="K751" s="2">
        <v>10069</v>
      </c>
      <c r="L751" s="2">
        <v>10367</v>
      </c>
      <c r="M751" s="2">
        <v>12015</v>
      </c>
      <c r="N751" s="2">
        <v>1.1040000000000001</v>
      </c>
      <c r="O751" s="2">
        <v>1.026</v>
      </c>
      <c r="P751" s="2">
        <v>10951</v>
      </c>
      <c r="Q751" s="2">
        <v>12327</v>
      </c>
      <c r="R751" s="2">
        <v>21.91</v>
      </c>
      <c r="S751" s="2">
        <v>12.01</v>
      </c>
      <c r="T751" s="2">
        <v>6.16</v>
      </c>
      <c r="U751" s="2">
        <v>0</v>
      </c>
      <c r="V751" s="2">
        <v>40.08</v>
      </c>
      <c r="W751" s="2">
        <v>21.91</v>
      </c>
      <c r="X751" s="2">
        <v>12.01</v>
      </c>
      <c r="Y751" s="2">
        <v>6.16</v>
      </c>
      <c r="Z751" s="2">
        <v>0</v>
      </c>
      <c r="AA751" s="2">
        <v>40.08</v>
      </c>
      <c r="AB751" s="2">
        <v>239936</v>
      </c>
      <c r="AC751" s="2">
        <v>120929</v>
      </c>
      <c r="AD751" s="2">
        <v>63861</v>
      </c>
      <c r="AE751" s="2">
        <v>0</v>
      </c>
      <c r="AF751" s="2">
        <v>424726</v>
      </c>
      <c r="AG751" s="2">
        <v>0.7581</v>
      </c>
      <c r="AH751" s="2">
        <v>0.2</v>
      </c>
      <c r="AI751" s="2">
        <v>36379</v>
      </c>
      <c r="AJ751" s="2">
        <v>18335</v>
      </c>
      <c r="AK751" s="2">
        <v>9683</v>
      </c>
      <c r="AL751" s="2">
        <v>0</v>
      </c>
      <c r="AM751" s="2">
        <v>64397</v>
      </c>
      <c r="AN751" s="2">
        <v>0.7581</v>
      </c>
      <c r="AO751" s="2">
        <v>0.20810000000000001</v>
      </c>
      <c r="AP751" s="2">
        <v>0.65</v>
      </c>
      <c r="AQ751" s="2">
        <v>32455</v>
      </c>
      <c r="AR751" s="2">
        <v>16357</v>
      </c>
      <c r="AS751" s="2">
        <v>8638</v>
      </c>
      <c r="AT751" s="2">
        <v>0</v>
      </c>
      <c r="AU751" s="2">
        <v>57450</v>
      </c>
      <c r="AV751" s="2">
        <v>546573</v>
      </c>
      <c r="AW751" s="2">
        <v>0</v>
      </c>
      <c r="AX751" s="2">
        <v>0</v>
      </c>
      <c r="AY751" s="2">
        <v>14084</v>
      </c>
      <c r="AZ751" s="2">
        <v>15242</v>
      </c>
      <c r="BA751" s="2">
        <v>0</v>
      </c>
      <c r="BB751" s="2">
        <v>0</v>
      </c>
      <c r="BC751" s="2">
        <v>0</v>
      </c>
      <c r="BD751" s="2">
        <v>2813</v>
      </c>
      <c r="BE751" s="2">
        <v>3044</v>
      </c>
      <c r="BF751" s="2">
        <v>2.56</v>
      </c>
      <c r="BG751" s="2">
        <v>7793</v>
      </c>
      <c r="BH751" s="2">
        <v>23035</v>
      </c>
      <c r="BI751" s="2">
        <v>569608</v>
      </c>
      <c r="BJ751" s="2">
        <v>0</v>
      </c>
      <c r="BK751" s="2">
        <v>569608</v>
      </c>
      <c r="BL751" s="2">
        <v>129080</v>
      </c>
      <c r="BM751" s="2">
        <v>440528</v>
      </c>
      <c r="BN751" s="2">
        <v>155042</v>
      </c>
      <c r="BO751" s="2">
        <v>285486</v>
      </c>
      <c r="BP751" s="2">
        <v>90.48</v>
      </c>
      <c r="BQ751" s="2">
        <v>40.08</v>
      </c>
      <c r="BR751" s="2">
        <v>3626</v>
      </c>
      <c r="BS751" s="2">
        <v>356220</v>
      </c>
      <c r="BT751" s="2">
        <v>0</v>
      </c>
      <c r="BU751" s="2">
        <v>129080</v>
      </c>
      <c r="BV751" s="2">
        <v>155042</v>
      </c>
      <c r="BW751" s="2">
        <v>75724</v>
      </c>
      <c r="BX751" s="2">
        <v>112228</v>
      </c>
      <c r="BY751" s="2">
        <v>187952</v>
      </c>
      <c r="BZ751" s="2">
        <v>0</v>
      </c>
      <c r="CA751" s="2">
        <v>285486</v>
      </c>
      <c r="CB751" s="2" t="b">
        <v>0</v>
      </c>
      <c r="CC751" s="2">
        <v>0</v>
      </c>
      <c r="CD751" s="2">
        <v>14092.68</v>
      </c>
      <c r="CE751" s="2">
        <v>12957.65</v>
      </c>
      <c r="CF751" s="2">
        <v>13341.14</v>
      </c>
      <c r="CG751" s="2">
        <v>15863.43</v>
      </c>
      <c r="CH751" s="4">
        <v>45327.530532407407</v>
      </c>
      <c r="CI751" s="4">
        <v>73415</v>
      </c>
    </row>
    <row r="752" spans="1:87" x14ac:dyDescent="0.35">
      <c r="A752" s="5">
        <v>836</v>
      </c>
      <c r="B752" s="3" t="s">
        <v>1496</v>
      </c>
      <c r="C752" s="3" t="s">
        <v>1538</v>
      </c>
      <c r="D752" s="2" t="s">
        <v>1539</v>
      </c>
      <c r="E752" s="2">
        <v>9166</v>
      </c>
      <c r="F752" s="2">
        <v>9304</v>
      </c>
      <c r="G752" s="2">
        <v>9580</v>
      </c>
      <c r="H752" s="2">
        <v>11102</v>
      </c>
      <c r="I752" s="2">
        <v>1.0822000000000001</v>
      </c>
      <c r="J752" s="2">
        <v>9919</v>
      </c>
      <c r="K752" s="2">
        <v>10069</v>
      </c>
      <c r="L752" s="2">
        <v>10367</v>
      </c>
      <c r="M752" s="2">
        <v>12015</v>
      </c>
      <c r="N752" s="2">
        <v>1.1040000000000001</v>
      </c>
      <c r="O752" s="2">
        <v>1.026</v>
      </c>
      <c r="P752" s="2">
        <v>10951</v>
      </c>
      <c r="Q752" s="2">
        <v>12327</v>
      </c>
      <c r="R752" s="2">
        <v>425.95</v>
      </c>
      <c r="S752" s="2">
        <v>269.38</v>
      </c>
      <c r="T752" s="2">
        <v>181.41</v>
      </c>
      <c r="U752" s="2">
        <v>0</v>
      </c>
      <c r="V752" s="2">
        <v>876.74</v>
      </c>
      <c r="W752" s="2">
        <v>425.95</v>
      </c>
      <c r="X752" s="2">
        <v>269.38</v>
      </c>
      <c r="Y752" s="2">
        <v>181.41</v>
      </c>
      <c r="Z752" s="2">
        <v>0</v>
      </c>
      <c r="AA752" s="2">
        <v>876.74</v>
      </c>
      <c r="AB752" s="2">
        <v>4664578</v>
      </c>
      <c r="AC752" s="2">
        <v>2712387</v>
      </c>
      <c r="AD752" s="2">
        <v>1880677</v>
      </c>
      <c r="AE752" s="2">
        <v>0</v>
      </c>
      <c r="AF752" s="2">
        <v>9257642</v>
      </c>
      <c r="AG752" s="2">
        <v>0.71350000000000002</v>
      </c>
      <c r="AH752" s="2">
        <v>0.2</v>
      </c>
      <c r="AI752" s="2">
        <v>665635</v>
      </c>
      <c r="AJ752" s="2">
        <v>387058</v>
      </c>
      <c r="AK752" s="2">
        <v>268373</v>
      </c>
      <c r="AL752" s="2">
        <v>0</v>
      </c>
      <c r="AM752" s="2">
        <v>1321066</v>
      </c>
      <c r="AN752" s="2">
        <v>0.71350000000000002</v>
      </c>
      <c r="AO752" s="2">
        <v>0.16350000000000001</v>
      </c>
      <c r="AP752" s="2">
        <v>0.65</v>
      </c>
      <c r="AQ752" s="2">
        <v>495728</v>
      </c>
      <c r="AR752" s="2">
        <v>288259</v>
      </c>
      <c r="AS752" s="2">
        <v>199869</v>
      </c>
      <c r="AT752" s="2">
        <v>0</v>
      </c>
      <c r="AU752" s="2">
        <v>983856</v>
      </c>
      <c r="AV752" s="2">
        <v>11562564</v>
      </c>
      <c r="AW752" s="2">
        <v>0</v>
      </c>
      <c r="AX752" s="2">
        <v>54464</v>
      </c>
      <c r="AY752" s="2">
        <v>111066</v>
      </c>
      <c r="AZ752" s="2">
        <v>120196</v>
      </c>
      <c r="BA752" s="2">
        <v>0</v>
      </c>
      <c r="BB752" s="2">
        <v>0</v>
      </c>
      <c r="BC752" s="2">
        <v>0</v>
      </c>
      <c r="BD752" s="2">
        <v>2813</v>
      </c>
      <c r="BE752" s="2">
        <v>3044</v>
      </c>
      <c r="BF752" s="2">
        <v>36.9</v>
      </c>
      <c r="BG752" s="2">
        <v>112324</v>
      </c>
      <c r="BH752" s="2">
        <v>286984</v>
      </c>
      <c r="BI752" s="2">
        <v>11849548</v>
      </c>
      <c r="BJ752" s="2">
        <v>0</v>
      </c>
      <c r="BK752" s="2">
        <v>11849548</v>
      </c>
      <c r="BL752" s="2">
        <v>2791472</v>
      </c>
      <c r="BM752" s="2">
        <v>9058076</v>
      </c>
      <c r="BN752" s="2">
        <v>2879107</v>
      </c>
      <c r="BO752" s="2">
        <v>6178969</v>
      </c>
      <c r="BP752" s="2">
        <v>5035.8100000000004</v>
      </c>
      <c r="BQ752" s="2">
        <v>876.74</v>
      </c>
      <c r="BR752" s="2">
        <v>4415096</v>
      </c>
      <c r="BS752" s="2">
        <v>0</v>
      </c>
      <c r="BT752" s="2">
        <v>0</v>
      </c>
      <c r="BU752" s="2">
        <v>2791472</v>
      </c>
      <c r="BV752" s="2">
        <v>2879107</v>
      </c>
      <c r="BW752" s="2">
        <v>0</v>
      </c>
      <c r="BX752" s="2">
        <v>1231081</v>
      </c>
      <c r="BY752" s="2">
        <v>1231081</v>
      </c>
      <c r="BZ752" s="2">
        <v>0</v>
      </c>
      <c r="CA752" s="2">
        <v>6178969</v>
      </c>
      <c r="CB752" s="2" t="b">
        <v>0</v>
      </c>
      <c r="CC752" s="2">
        <v>0</v>
      </c>
      <c r="CD752" s="2">
        <v>13677.53</v>
      </c>
      <c r="CE752" s="2">
        <v>12575.93</v>
      </c>
      <c r="CF752" s="2">
        <v>12948.12</v>
      </c>
      <c r="CG752" s="2">
        <v>15396.11</v>
      </c>
      <c r="CH752" s="4">
        <v>45327.530543981484</v>
      </c>
      <c r="CI752" s="4">
        <v>73415</v>
      </c>
    </row>
    <row r="753" spans="1:87" x14ac:dyDescent="0.35">
      <c r="A753" s="5">
        <v>837</v>
      </c>
      <c r="B753" s="3" t="s">
        <v>1496</v>
      </c>
      <c r="C753" s="3" t="s">
        <v>1540</v>
      </c>
      <c r="D753" s="2" t="s">
        <v>1541</v>
      </c>
      <c r="E753" s="2">
        <v>9166</v>
      </c>
      <c r="F753" s="2">
        <v>9304</v>
      </c>
      <c r="G753" s="2">
        <v>9580</v>
      </c>
      <c r="H753" s="2">
        <v>11102</v>
      </c>
      <c r="I753" s="2">
        <v>1.0822000000000001</v>
      </c>
      <c r="J753" s="2">
        <v>9919</v>
      </c>
      <c r="K753" s="2">
        <v>10069</v>
      </c>
      <c r="L753" s="2">
        <v>10367</v>
      </c>
      <c r="M753" s="2">
        <v>12015</v>
      </c>
      <c r="N753" s="2">
        <v>1.1040000000000001</v>
      </c>
      <c r="O753" s="2">
        <v>1.026</v>
      </c>
      <c r="P753" s="2">
        <v>10951</v>
      </c>
      <c r="Q753" s="2">
        <v>12327</v>
      </c>
      <c r="R753" s="2">
        <v>0</v>
      </c>
      <c r="S753" s="2">
        <v>0</v>
      </c>
      <c r="T753" s="2">
        <v>0</v>
      </c>
      <c r="U753" s="2">
        <v>675.1</v>
      </c>
      <c r="V753" s="2">
        <v>675.1</v>
      </c>
      <c r="W753" s="2">
        <v>0</v>
      </c>
      <c r="X753" s="2">
        <v>0</v>
      </c>
      <c r="Y753" s="2">
        <v>0</v>
      </c>
      <c r="Z753" s="2">
        <v>675.1</v>
      </c>
      <c r="AA753" s="2">
        <v>675.1</v>
      </c>
      <c r="AB753" s="2">
        <v>0</v>
      </c>
      <c r="AC753" s="2">
        <v>0</v>
      </c>
      <c r="AD753" s="2">
        <v>0</v>
      </c>
      <c r="AE753" s="2">
        <v>8321958</v>
      </c>
      <c r="AF753" s="2">
        <v>8321958</v>
      </c>
      <c r="AG753" s="2">
        <v>0.54279999999999995</v>
      </c>
      <c r="AH753" s="2">
        <v>0.2</v>
      </c>
      <c r="AI753" s="2">
        <v>0</v>
      </c>
      <c r="AJ753" s="2">
        <v>0</v>
      </c>
      <c r="AK753" s="2">
        <v>0</v>
      </c>
      <c r="AL753" s="2">
        <v>903432</v>
      </c>
      <c r="AM753" s="2">
        <v>903432</v>
      </c>
      <c r="AN753" s="2">
        <v>0.54279999999999995</v>
      </c>
      <c r="AO753" s="2">
        <v>0</v>
      </c>
      <c r="AP753" s="2">
        <v>0.65</v>
      </c>
      <c r="AQ753" s="2">
        <v>0</v>
      </c>
      <c r="AR753" s="2">
        <v>0</v>
      </c>
      <c r="AS753" s="2">
        <v>0</v>
      </c>
      <c r="AT753" s="2">
        <v>0</v>
      </c>
      <c r="AU753" s="2">
        <v>0</v>
      </c>
      <c r="AV753" s="2">
        <v>9225390</v>
      </c>
      <c r="AW753" s="2">
        <v>0</v>
      </c>
      <c r="AX753" s="2">
        <v>0</v>
      </c>
      <c r="AY753" s="2">
        <v>273808</v>
      </c>
      <c r="AZ753" s="2">
        <v>296315</v>
      </c>
      <c r="BA753" s="2">
        <v>0</v>
      </c>
      <c r="BB753" s="2">
        <v>0</v>
      </c>
      <c r="BC753" s="2">
        <v>905418</v>
      </c>
      <c r="BD753" s="2">
        <v>2813</v>
      </c>
      <c r="BE753" s="2">
        <v>3044</v>
      </c>
      <c r="BF753" s="2">
        <v>0</v>
      </c>
      <c r="BG753" s="2">
        <v>0</v>
      </c>
      <c r="BH753" s="2">
        <v>1201733</v>
      </c>
      <c r="BI753" s="2">
        <v>10427123</v>
      </c>
      <c r="BJ753" s="2">
        <v>0</v>
      </c>
      <c r="BK753" s="2">
        <v>10427123</v>
      </c>
      <c r="BL753" s="2">
        <v>3689421</v>
      </c>
      <c r="BM753" s="2">
        <v>6737702</v>
      </c>
      <c r="BN753" s="2">
        <v>1804455</v>
      </c>
      <c r="BO753" s="2">
        <v>4933247</v>
      </c>
      <c r="BP753" s="2">
        <v>6084.88</v>
      </c>
      <c r="BQ753" s="2">
        <v>675.1</v>
      </c>
      <c r="BR753" s="2">
        <v>4107902</v>
      </c>
      <c r="BS753" s="2">
        <v>0</v>
      </c>
      <c r="BT753" s="2">
        <v>0</v>
      </c>
      <c r="BU753" s="2">
        <v>3689421</v>
      </c>
      <c r="BV753" s="2">
        <v>1804455</v>
      </c>
      <c r="BW753" s="2">
        <v>0</v>
      </c>
      <c r="BX753" s="2">
        <v>2002193</v>
      </c>
      <c r="BY753" s="2">
        <v>2002193</v>
      </c>
      <c r="BZ753" s="2">
        <v>0</v>
      </c>
      <c r="CA753" s="2">
        <v>4933247</v>
      </c>
      <c r="CB753" s="2" t="b">
        <v>0</v>
      </c>
      <c r="CC753" s="2">
        <v>0</v>
      </c>
      <c r="CD753" s="2">
        <v>12139.84</v>
      </c>
      <c r="CE753" s="2">
        <v>11162.09</v>
      </c>
      <c r="CF753" s="2">
        <v>11492.44</v>
      </c>
      <c r="CG753" s="2">
        <v>13665.22</v>
      </c>
      <c r="CH753" s="4">
        <v>45327.530543981484</v>
      </c>
      <c r="CI753" s="4">
        <v>73415</v>
      </c>
    </row>
    <row r="754" spans="1:87" x14ac:dyDescent="0.35">
      <c r="A754" s="5">
        <v>838</v>
      </c>
      <c r="B754" s="3" t="s">
        <v>1496</v>
      </c>
      <c r="C754" s="3" t="s">
        <v>1542</v>
      </c>
      <c r="D754" s="2" t="s">
        <v>1543</v>
      </c>
      <c r="E754" s="2">
        <v>9166</v>
      </c>
      <c r="F754" s="2">
        <v>9304</v>
      </c>
      <c r="G754" s="2">
        <v>9580</v>
      </c>
      <c r="H754" s="2">
        <v>11102</v>
      </c>
      <c r="I754" s="2">
        <v>1.0822000000000001</v>
      </c>
      <c r="J754" s="2">
        <v>9919</v>
      </c>
      <c r="K754" s="2">
        <v>10069</v>
      </c>
      <c r="L754" s="2">
        <v>10367</v>
      </c>
      <c r="M754" s="2">
        <v>12015</v>
      </c>
      <c r="N754" s="2">
        <v>1.1040000000000001</v>
      </c>
      <c r="O754" s="2">
        <v>1.026</v>
      </c>
      <c r="P754" s="2">
        <v>10951</v>
      </c>
      <c r="Q754" s="2">
        <v>12327</v>
      </c>
      <c r="R754" s="2">
        <v>81.3</v>
      </c>
      <c r="S754" s="2">
        <v>70.709999999999994</v>
      </c>
      <c r="T754" s="2">
        <v>46.4</v>
      </c>
      <c r="U754" s="2">
        <v>3.74</v>
      </c>
      <c r="V754" s="2">
        <v>202.15</v>
      </c>
      <c r="W754" s="2">
        <v>81.3</v>
      </c>
      <c r="X754" s="2">
        <v>70.709999999999994</v>
      </c>
      <c r="Y754" s="2">
        <v>46.4</v>
      </c>
      <c r="Z754" s="2">
        <v>86.32</v>
      </c>
      <c r="AA754" s="2">
        <v>284.73</v>
      </c>
      <c r="AB754" s="2">
        <v>890316</v>
      </c>
      <c r="AC754" s="2">
        <v>711979</v>
      </c>
      <c r="AD754" s="2">
        <v>481029</v>
      </c>
      <c r="AE754" s="2">
        <v>46103</v>
      </c>
      <c r="AF754" s="2">
        <v>2129427</v>
      </c>
      <c r="AG754" s="2">
        <v>0.77729999999999999</v>
      </c>
      <c r="AH754" s="2">
        <v>0.2</v>
      </c>
      <c r="AI754" s="2">
        <v>138409</v>
      </c>
      <c r="AJ754" s="2">
        <v>110684</v>
      </c>
      <c r="AK754" s="2">
        <v>74781</v>
      </c>
      <c r="AL754" s="2">
        <v>165420</v>
      </c>
      <c r="AM754" s="2">
        <v>489294</v>
      </c>
      <c r="AN754" s="2">
        <v>0.77729999999999999</v>
      </c>
      <c r="AO754" s="2">
        <v>0.2273</v>
      </c>
      <c r="AP754" s="2">
        <v>0.65</v>
      </c>
      <c r="AQ754" s="2">
        <v>131540</v>
      </c>
      <c r="AR754" s="2">
        <v>105191</v>
      </c>
      <c r="AS754" s="2">
        <v>71070</v>
      </c>
      <c r="AT754" s="2">
        <v>157211</v>
      </c>
      <c r="AU754" s="2">
        <v>465012</v>
      </c>
      <c r="AV754" s="2">
        <v>3083733</v>
      </c>
      <c r="AW754" s="2">
        <v>1392673</v>
      </c>
      <c r="AX754" s="2">
        <v>0</v>
      </c>
      <c r="AY754" s="2">
        <v>122538</v>
      </c>
      <c r="AZ754" s="2">
        <v>132611</v>
      </c>
      <c r="BA754" s="2">
        <v>0</v>
      </c>
      <c r="BB754" s="2">
        <v>0</v>
      </c>
      <c r="BC754" s="2">
        <v>0</v>
      </c>
      <c r="BD754" s="2">
        <v>2813</v>
      </c>
      <c r="BE754" s="2">
        <v>3044</v>
      </c>
      <c r="BF754" s="2">
        <v>1.44</v>
      </c>
      <c r="BG754" s="2">
        <v>4383</v>
      </c>
      <c r="BH754" s="2">
        <v>1529667</v>
      </c>
      <c r="BI754" s="2">
        <v>4613400</v>
      </c>
      <c r="BJ754" s="2">
        <v>0</v>
      </c>
      <c r="BK754" s="2">
        <v>4613400</v>
      </c>
      <c r="BL754" s="2">
        <v>1332233</v>
      </c>
      <c r="BM754" s="2">
        <v>3281167</v>
      </c>
      <c r="BN754" s="2">
        <v>1288744</v>
      </c>
      <c r="BO754" s="2">
        <v>1992423</v>
      </c>
      <c r="BP754" s="2">
        <v>4358.3500000000004</v>
      </c>
      <c r="BQ754" s="2">
        <v>284.73</v>
      </c>
      <c r="BR754" s="2">
        <v>1240953</v>
      </c>
      <c r="BS754" s="2">
        <v>804542</v>
      </c>
      <c r="BT754" s="2">
        <v>0</v>
      </c>
      <c r="BU754" s="2">
        <v>1332233</v>
      </c>
      <c r="BV754" s="2">
        <v>1288744</v>
      </c>
      <c r="BW754" s="2">
        <v>0</v>
      </c>
      <c r="BX754" s="2">
        <v>716675</v>
      </c>
      <c r="BY754" s="2">
        <v>716675</v>
      </c>
      <c r="BZ754" s="2">
        <v>0</v>
      </c>
      <c r="CA754" s="2">
        <v>1992423</v>
      </c>
      <c r="CB754" s="2" t="b">
        <v>0</v>
      </c>
      <c r="CC754" s="2">
        <v>0</v>
      </c>
      <c r="CD754" s="2">
        <v>14271.4</v>
      </c>
      <c r="CE754" s="2">
        <v>13121.97</v>
      </c>
      <c r="CF754" s="2">
        <v>13510.33</v>
      </c>
      <c r="CG754" s="2">
        <v>16064.61</v>
      </c>
      <c r="CH754" s="4">
        <v>45327.529930555553</v>
      </c>
      <c r="CI754" s="4">
        <v>73415</v>
      </c>
    </row>
    <row r="755" spans="1:87" x14ac:dyDescent="0.35">
      <c r="A755" s="5">
        <v>11338</v>
      </c>
      <c r="B755" s="3" t="s">
        <v>1496</v>
      </c>
      <c r="C755" s="3" t="s">
        <v>1544</v>
      </c>
      <c r="D755" s="2" t="s">
        <v>1545</v>
      </c>
      <c r="E755" s="2">
        <v>9166</v>
      </c>
      <c r="F755" s="2">
        <v>9304</v>
      </c>
      <c r="G755" s="2">
        <v>9580</v>
      </c>
      <c r="H755" s="2">
        <v>11102</v>
      </c>
      <c r="I755" s="2">
        <v>1.0822000000000001</v>
      </c>
      <c r="J755" s="2">
        <v>9919</v>
      </c>
      <c r="K755" s="2">
        <v>10069</v>
      </c>
      <c r="L755" s="2">
        <v>10367</v>
      </c>
      <c r="M755" s="2">
        <v>12015</v>
      </c>
      <c r="N755" s="2">
        <v>1.1040000000000001</v>
      </c>
      <c r="O755" s="2">
        <v>1.026</v>
      </c>
      <c r="P755" s="2">
        <v>10951</v>
      </c>
      <c r="Q755" s="2">
        <v>12327</v>
      </c>
      <c r="R755" s="2">
        <v>167.58</v>
      </c>
      <c r="S755" s="2">
        <v>144.65</v>
      </c>
      <c r="T755" s="2">
        <v>97.5</v>
      </c>
      <c r="U755" s="2">
        <v>15.31</v>
      </c>
      <c r="V755" s="2">
        <v>425.04</v>
      </c>
      <c r="W755" s="2">
        <v>167.58</v>
      </c>
      <c r="X755" s="2">
        <v>144.65</v>
      </c>
      <c r="Y755" s="2">
        <v>97.5</v>
      </c>
      <c r="Z755" s="2">
        <v>192.78</v>
      </c>
      <c r="AA755" s="2">
        <v>602.51</v>
      </c>
      <c r="AB755" s="2">
        <v>1835169</v>
      </c>
      <c r="AC755" s="2">
        <v>1456481</v>
      </c>
      <c r="AD755" s="2">
        <v>1010783</v>
      </c>
      <c r="AE755" s="2">
        <v>188726</v>
      </c>
      <c r="AF755" s="2">
        <v>4491159</v>
      </c>
      <c r="AG755" s="2">
        <v>0.56459999999999999</v>
      </c>
      <c r="AH755" s="2">
        <v>0.2</v>
      </c>
      <c r="AI755" s="2">
        <v>207227</v>
      </c>
      <c r="AJ755" s="2">
        <v>164466</v>
      </c>
      <c r="AK755" s="2">
        <v>114138</v>
      </c>
      <c r="AL755" s="2">
        <v>268343</v>
      </c>
      <c r="AM755" s="2">
        <v>754174</v>
      </c>
      <c r="AN755" s="2">
        <v>0.56459999999999999</v>
      </c>
      <c r="AO755" s="2">
        <v>1.46E-2</v>
      </c>
      <c r="AP755" s="2">
        <v>0.65</v>
      </c>
      <c r="AQ755" s="2">
        <v>17416</v>
      </c>
      <c r="AR755" s="2">
        <v>13822</v>
      </c>
      <c r="AS755" s="2">
        <v>9592</v>
      </c>
      <c r="AT755" s="2">
        <v>22552</v>
      </c>
      <c r="AU755" s="2">
        <v>63382</v>
      </c>
      <c r="AV755" s="2">
        <v>5308715</v>
      </c>
      <c r="AW755" s="2">
        <v>2683220</v>
      </c>
      <c r="AX755" s="2">
        <v>4918</v>
      </c>
      <c r="AY755" s="2">
        <v>203785</v>
      </c>
      <c r="AZ755" s="2">
        <v>220536</v>
      </c>
      <c r="BA755" s="2">
        <v>0</v>
      </c>
      <c r="BB755" s="2">
        <v>0</v>
      </c>
      <c r="BC755" s="2">
        <v>1011899</v>
      </c>
      <c r="BD755" s="2">
        <v>2813</v>
      </c>
      <c r="BE755" s="2">
        <v>3044</v>
      </c>
      <c r="BF755" s="2">
        <v>14.09</v>
      </c>
      <c r="BG755" s="2">
        <v>42890</v>
      </c>
      <c r="BH755" s="2">
        <v>3963463</v>
      </c>
      <c r="BI755" s="2">
        <v>9272178</v>
      </c>
      <c r="BJ755" s="2">
        <v>0</v>
      </c>
      <c r="BK755" s="2">
        <v>9272178</v>
      </c>
      <c r="BL755" s="2">
        <v>3063769</v>
      </c>
      <c r="BM755" s="2">
        <v>6208409</v>
      </c>
      <c r="BN755" s="2">
        <v>2200148</v>
      </c>
      <c r="BO755" s="2">
        <v>4008261</v>
      </c>
      <c r="BP755" s="2">
        <v>4324.58</v>
      </c>
      <c r="BQ755" s="2">
        <v>602.51</v>
      </c>
      <c r="BR755" s="2">
        <v>2605603</v>
      </c>
      <c r="BS755" s="2">
        <v>1391034</v>
      </c>
      <c r="BT755" s="2">
        <v>0</v>
      </c>
      <c r="BU755" s="2">
        <v>3063769</v>
      </c>
      <c r="BV755" s="2">
        <v>2200148</v>
      </c>
      <c r="BW755" s="2">
        <v>0</v>
      </c>
      <c r="BX755" s="2">
        <v>1507118</v>
      </c>
      <c r="BY755" s="2">
        <v>1507118</v>
      </c>
      <c r="BZ755" s="2">
        <v>0</v>
      </c>
      <c r="CA755" s="2">
        <v>4008261</v>
      </c>
      <c r="CB755" s="2" t="b">
        <v>0</v>
      </c>
      <c r="CC755" s="2">
        <v>0</v>
      </c>
      <c r="CD755" s="2">
        <v>12291.51</v>
      </c>
      <c r="CE755" s="2">
        <v>11301.55</v>
      </c>
      <c r="CF755" s="2">
        <v>11636.02</v>
      </c>
      <c r="CG755" s="2">
        <v>13835.95</v>
      </c>
      <c r="CH755" s="4">
        <v>45327.530416666668</v>
      </c>
      <c r="CI755" s="4">
        <v>73415</v>
      </c>
    </row>
    <row r="756" spans="1:87" x14ac:dyDescent="0.35">
      <c r="A756" s="5">
        <v>839</v>
      </c>
      <c r="B756" s="3" t="s">
        <v>1546</v>
      </c>
      <c r="C756" s="3" t="s">
        <v>1547</v>
      </c>
      <c r="D756" s="2" t="s">
        <v>1548</v>
      </c>
      <c r="E756" s="2">
        <v>9166</v>
      </c>
      <c r="F756" s="2">
        <v>9304</v>
      </c>
      <c r="G756" s="2">
        <v>9580</v>
      </c>
      <c r="H756" s="2">
        <v>11102</v>
      </c>
      <c r="I756" s="2">
        <v>1.0822000000000001</v>
      </c>
      <c r="J756" s="2">
        <v>9919</v>
      </c>
      <c r="K756" s="2">
        <v>10069</v>
      </c>
      <c r="L756" s="2">
        <v>10367</v>
      </c>
      <c r="M756" s="2">
        <v>12015</v>
      </c>
      <c r="N756" s="2">
        <v>1.1040000000000001</v>
      </c>
      <c r="O756" s="2">
        <v>1.026</v>
      </c>
      <c r="P756" s="2">
        <v>10951</v>
      </c>
      <c r="Q756" s="2">
        <v>12327</v>
      </c>
      <c r="R756" s="2">
        <v>1224.67</v>
      </c>
      <c r="S756" s="2">
        <v>905.49</v>
      </c>
      <c r="T756" s="2">
        <v>644.69000000000005</v>
      </c>
      <c r="U756" s="2">
        <v>1452.5</v>
      </c>
      <c r="V756" s="2">
        <v>4227.3500000000004</v>
      </c>
      <c r="W756" s="2">
        <v>1224.67</v>
      </c>
      <c r="X756" s="2">
        <v>905.49</v>
      </c>
      <c r="Y756" s="2">
        <v>644.69000000000005</v>
      </c>
      <c r="Z756" s="2">
        <v>1452.5</v>
      </c>
      <c r="AA756" s="2">
        <v>4227.3500000000004</v>
      </c>
      <c r="AB756" s="2">
        <v>13411361</v>
      </c>
      <c r="AC756" s="2">
        <v>9117379</v>
      </c>
      <c r="AD756" s="2">
        <v>6683501</v>
      </c>
      <c r="AE756" s="2">
        <v>17904968</v>
      </c>
      <c r="AF756" s="2">
        <v>47117209</v>
      </c>
      <c r="AG756" s="2">
        <v>0.26750000000000002</v>
      </c>
      <c r="AH756" s="2">
        <v>0.2</v>
      </c>
      <c r="AI756" s="2">
        <v>717508</v>
      </c>
      <c r="AJ756" s="2">
        <v>487780</v>
      </c>
      <c r="AK756" s="2">
        <v>357567</v>
      </c>
      <c r="AL756" s="2">
        <v>957916</v>
      </c>
      <c r="AM756" s="2">
        <v>2520771</v>
      </c>
      <c r="AN756" s="2">
        <v>0.26750000000000002</v>
      </c>
      <c r="AO756" s="2">
        <v>0</v>
      </c>
      <c r="AP756" s="2">
        <v>0.65</v>
      </c>
      <c r="AQ756" s="2">
        <v>0</v>
      </c>
      <c r="AR756" s="2">
        <v>0</v>
      </c>
      <c r="AS756" s="2">
        <v>0</v>
      </c>
      <c r="AT756" s="2">
        <v>0</v>
      </c>
      <c r="AU756" s="2">
        <v>0</v>
      </c>
      <c r="AV756" s="2">
        <v>49637980</v>
      </c>
      <c r="AW756" s="2">
        <v>0</v>
      </c>
      <c r="AX756" s="2">
        <v>134680</v>
      </c>
      <c r="AY756" s="2">
        <v>137771</v>
      </c>
      <c r="AZ756" s="2">
        <v>149096</v>
      </c>
      <c r="BA756" s="2">
        <v>0</v>
      </c>
      <c r="BB756" s="2">
        <v>0</v>
      </c>
      <c r="BC756" s="2">
        <v>0</v>
      </c>
      <c r="BD756" s="2">
        <v>2813</v>
      </c>
      <c r="BE756" s="2">
        <v>3044</v>
      </c>
      <c r="BF756" s="2">
        <v>117.36</v>
      </c>
      <c r="BG756" s="2">
        <v>357244</v>
      </c>
      <c r="BH756" s="2">
        <v>641020</v>
      </c>
      <c r="BI756" s="2">
        <v>50279000</v>
      </c>
      <c r="BJ756" s="2">
        <v>0</v>
      </c>
      <c r="BK756" s="2">
        <v>50279000</v>
      </c>
      <c r="BL756" s="2">
        <v>19798410</v>
      </c>
      <c r="BM756" s="2">
        <v>30480590</v>
      </c>
      <c r="BN756" s="2">
        <v>9984877</v>
      </c>
      <c r="BO756" s="2">
        <v>20495713</v>
      </c>
      <c r="BP756" s="2">
        <v>5268.02</v>
      </c>
      <c r="BQ756" s="2">
        <v>4227.3500000000004</v>
      </c>
      <c r="BR756" s="2">
        <v>22269764</v>
      </c>
      <c r="BS756" s="2">
        <v>0</v>
      </c>
      <c r="BT756" s="2">
        <v>0</v>
      </c>
      <c r="BU756" s="2">
        <v>19798410</v>
      </c>
      <c r="BV756" s="2">
        <v>9984877</v>
      </c>
      <c r="BW756" s="2">
        <v>0</v>
      </c>
      <c r="BX756" s="2">
        <v>3284374</v>
      </c>
      <c r="BY756" s="2">
        <v>3284374</v>
      </c>
      <c r="BZ756" s="2">
        <v>0</v>
      </c>
      <c r="CA756" s="2">
        <v>20495713</v>
      </c>
      <c r="CB756" s="2" t="b">
        <v>0</v>
      </c>
      <c r="CC756" s="2">
        <v>0</v>
      </c>
      <c r="CD756" s="2">
        <v>11536.88</v>
      </c>
      <c r="CE756" s="2">
        <v>10607.69</v>
      </c>
      <c r="CF756" s="2">
        <v>10921.63</v>
      </c>
      <c r="CG756" s="2">
        <v>12986.49</v>
      </c>
      <c r="CH756" s="4">
        <v>45327.529895833337</v>
      </c>
      <c r="CI756" s="4">
        <v>73415</v>
      </c>
    </row>
    <row r="757" spans="1:87" x14ac:dyDescent="0.35">
      <c r="A757" s="5">
        <v>840</v>
      </c>
      <c r="B757" s="3" t="s">
        <v>1546</v>
      </c>
      <c r="C757" s="3" t="s">
        <v>1549</v>
      </c>
      <c r="D757" s="2" t="s">
        <v>1550</v>
      </c>
      <c r="E757" s="2">
        <v>9166</v>
      </c>
      <c r="F757" s="2">
        <v>9304</v>
      </c>
      <c r="G757" s="2">
        <v>9580</v>
      </c>
      <c r="H757" s="2">
        <v>11102</v>
      </c>
      <c r="I757" s="2">
        <v>1.0822000000000001</v>
      </c>
      <c r="J757" s="2">
        <v>9919</v>
      </c>
      <c r="K757" s="2">
        <v>10069</v>
      </c>
      <c r="L757" s="2">
        <v>10367</v>
      </c>
      <c r="M757" s="2">
        <v>12015</v>
      </c>
      <c r="N757" s="2">
        <v>1.1040000000000001</v>
      </c>
      <c r="O757" s="2">
        <v>1.026</v>
      </c>
      <c r="P757" s="2">
        <v>10951</v>
      </c>
      <c r="Q757" s="2">
        <v>12327</v>
      </c>
      <c r="R757" s="2">
        <v>786.97</v>
      </c>
      <c r="S757" s="2">
        <v>573.07000000000005</v>
      </c>
      <c r="T757" s="2">
        <v>400.44</v>
      </c>
      <c r="U757" s="2">
        <v>1098.81</v>
      </c>
      <c r="V757" s="2">
        <v>2859.29</v>
      </c>
      <c r="W757" s="2">
        <v>786.97</v>
      </c>
      <c r="X757" s="2">
        <v>573.07000000000005</v>
      </c>
      <c r="Y757" s="2">
        <v>400.44</v>
      </c>
      <c r="Z757" s="2">
        <v>1098.81</v>
      </c>
      <c r="AA757" s="2">
        <v>2859.29</v>
      </c>
      <c r="AB757" s="2">
        <v>8618108</v>
      </c>
      <c r="AC757" s="2">
        <v>5770242</v>
      </c>
      <c r="AD757" s="2">
        <v>4151361</v>
      </c>
      <c r="AE757" s="2">
        <v>13545031</v>
      </c>
      <c r="AF757" s="2">
        <v>32084742</v>
      </c>
      <c r="AG757" s="2">
        <v>0.60419999999999996</v>
      </c>
      <c r="AH757" s="2">
        <v>0.2</v>
      </c>
      <c r="AI757" s="2">
        <v>1041412</v>
      </c>
      <c r="AJ757" s="2">
        <v>697276</v>
      </c>
      <c r="AK757" s="2">
        <v>501651</v>
      </c>
      <c r="AL757" s="2">
        <v>1636782</v>
      </c>
      <c r="AM757" s="2">
        <v>3877121</v>
      </c>
      <c r="AN757" s="2">
        <v>0.60419999999999996</v>
      </c>
      <c r="AO757" s="2">
        <v>5.4199999999999998E-2</v>
      </c>
      <c r="AP757" s="2">
        <v>0.65</v>
      </c>
      <c r="AQ757" s="2">
        <v>303616</v>
      </c>
      <c r="AR757" s="2">
        <v>203286</v>
      </c>
      <c r="AS757" s="2">
        <v>146252</v>
      </c>
      <c r="AT757" s="2">
        <v>477191</v>
      </c>
      <c r="AU757" s="2">
        <v>1130345</v>
      </c>
      <c r="AV757" s="2">
        <v>37092208</v>
      </c>
      <c r="AW757" s="2">
        <v>0</v>
      </c>
      <c r="AX757" s="2">
        <v>110455</v>
      </c>
      <c r="AY757" s="2">
        <v>153922</v>
      </c>
      <c r="AZ757" s="2">
        <v>166574</v>
      </c>
      <c r="BA757" s="2">
        <v>0</v>
      </c>
      <c r="BB757" s="2">
        <v>0</v>
      </c>
      <c r="BC757" s="2">
        <v>0</v>
      </c>
      <c r="BD757" s="2">
        <v>2813</v>
      </c>
      <c r="BE757" s="2">
        <v>3044</v>
      </c>
      <c r="BF757" s="2">
        <v>73.349999999999994</v>
      </c>
      <c r="BG757" s="2">
        <v>223277</v>
      </c>
      <c r="BH757" s="2">
        <v>500306</v>
      </c>
      <c r="BI757" s="2">
        <v>37592514</v>
      </c>
      <c r="BJ757" s="2">
        <v>0</v>
      </c>
      <c r="BK757" s="2">
        <v>37592514</v>
      </c>
      <c r="BL757" s="2">
        <v>11804853</v>
      </c>
      <c r="BM757" s="2">
        <v>25787661</v>
      </c>
      <c r="BN757" s="2">
        <v>8370869</v>
      </c>
      <c r="BO757" s="2">
        <v>17416792</v>
      </c>
      <c r="BP757" s="2">
        <v>5276.11</v>
      </c>
      <c r="BQ757" s="2">
        <v>2859.29</v>
      </c>
      <c r="BR757" s="2">
        <v>15085929</v>
      </c>
      <c r="BS757" s="2">
        <v>0</v>
      </c>
      <c r="BT757" s="2">
        <v>0</v>
      </c>
      <c r="BU757" s="2">
        <v>11804853</v>
      </c>
      <c r="BV757" s="2">
        <v>8370869</v>
      </c>
      <c r="BW757" s="2">
        <v>0</v>
      </c>
      <c r="BX757" s="2">
        <v>2678800</v>
      </c>
      <c r="BY757" s="2">
        <v>2678800</v>
      </c>
      <c r="BZ757" s="2">
        <v>0</v>
      </c>
      <c r="CA757" s="2">
        <v>17416792</v>
      </c>
      <c r="CB757" s="2" t="b">
        <v>0</v>
      </c>
      <c r="CC757" s="2">
        <v>0</v>
      </c>
      <c r="CD757" s="2">
        <v>12660.12</v>
      </c>
      <c r="CE757" s="2">
        <v>11640.47</v>
      </c>
      <c r="CF757" s="2">
        <v>11984.98</v>
      </c>
      <c r="CG757" s="2">
        <v>14250.87</v>
      </c>
      <c r="CH757" s="4">
        <v>45327.53</v>
      </c>
      <c r="CI757" s="4">
        <v>73415</v>
      </c>
    </row>
    <row r="758" spans="1:87" x14ac:dyDescent="0.35">
      <c r="A758" s="5">
        <v>841</v>
      </c>
      <c r="B758" s="3" t="s">
        <v>1546</v>
      </c>
      <c r="C758" s="3" t="s">
        <v>1551</v>
      </c>
      <c r="D758" s="2" t="s">
        <v>1552</v>
      </c>
      <c r="E758" s="2">
        <v>9166</v>
      </c>
      <c r="F758" s="2">
        <v>9304</v>
      </c>
      <c r="G758" s="2">
        <v>9580</v>
      </c>
      <c r="H758" s="2">
        <v>11102</v>
      </c>
      <c r="I758" s="2">
        <v>1.0822000000000001</v>
      </c>
      <c r="J758" s="2">
        <v>9919</v>
      </c>
      <c r="K758" s="2">
        <v>10069</v>
      </c>
      <c r="L758" s="2">
        <v>10367</v>
      </c>
      <c r="M758" s="2">
        <v>12015</v>
      </c>
      <c r="N758" s="2">
        <v>1.1040000000000001</v>
      </c>
      <c r="O758" s="2">
        <v>1.026</v>
      </c>
      <c r="P758" s="2">
        <v>10951</v>
      </c>
      <c r="Q758" s="2">
        <v>12327</v>
      </c>
      <c r="R758" s="2">
        <v>6085.39</v>
      </c>
      <c r="S758" s="2">
        <v>4545.04</v>
      </c>
      <c r="T758" s="2">
        <v>3006.9</v>
      </c>
      <c r="U758" s="2">
        <v>6057.55</v>
      </c>
      <c r="V758" s="2">
        <v>19694.88</v>
      </c>
      <c r="W758" s="2">
        <v>6085.39</v>
      </c>
      <c r="X758" s="2">
        <v>4545.04</v>
      </c>
      <c r="Y758" s="2">
        <v>3006.9</v>
      </c>
      <c r="Z758" s="2">
        <v>6057.55</v>
      </c>
      <c r="AA758" s="2">
        <v>19694.88</v>
      </c>
      <c r="AB758" s="2">
        <v>66641106</v>
      </c>
      <c r="AC758" s="2">
        <v>45764008</v>
      </c>
      <c r="AD758" s="2">
        <v>31172532</v>
      </c>
      <c r="AE758" s="2">
        <v>74671419</v>
      </c>
      <c r="AF758" s="2">
        <v>218249065</v>
      </c>
      <c r="AG758" s="2">
        <v>0.57420000000000004</v>
      </c>
      <c r="AH758" s="2">
        <v>0.2</v>
      </c>
      <c r="AI758" s="2">
        <v>7653065</v>
      </c>
      <c r="AJ758" s="2">
        <v>5255539</v>
      </c>
      <c r="AK758" s="2">
        <v>3579854</v>
      </c>
      <c r="AL758" s="2">
        <v>8575266</v>
      </c>
      <c r="AM758" s="2">
        <v>25063724</v>
      </c>
      <c r="AN758" s="2">
        <v>0.57420000000000004</v>
      </c>
      <c r="AO758" s="2">
        <v>2.4199999999999999E-2</v>
      </c>
      <c r="AP758" s="2">
        <v>0.65</v>
      </c>
      <c r="AQ758" s="2">
        <v>1048265</v>
      </c>
      <c r="AR758" s="2">
        <v>719868</v>
      </c>
      <c r="AS758" s="2">
        <v>490344</v>
      </c>
      <c r="AT758" s="2">
        <v>1174581</v>
      </c>
      <c r="AU758" s="2">
        <v>3433058</v>
      </c>
      <c r="AV758" s="2">
        <v>246745847</v>
      </c>
      <c r="AW758" s="2">
        <v>0</v>
      </c>
      <c r="AX758" s="2">
        <v>1195253</v>
      </c>
      <c r="AY758" s="2">
        <v>589744</v>
      </c>
      <c r="AZ758" s="2">
        <v>638221</v>
      </c>
      <c r="BA758" s="2">
        <v>0</v>
      </c>
      <c r="BB758" s="2">
        <v>0</v>
      </c>
      <c r="BC758" s="2">
        <v>0</v>
      </c>
      <c r="BD758" s="2">
        <v>2813</v>
      </c>
      <c r="BE758" s="2">
        <v>3044</v>
      </c>
      <c r="BF758" s="2">
        <v>234.91</v>
      </c>
      <c r="BG758" s="2">
        <v>715066</v>
      </c>
      <c r="BH758" s="2">
        <v>2548540</v>
      </c>
      <c r="BI758" s="2">
        <v>249294387</v>
      </c>
      <c r="BJ758" s="2">
        <v>0</v>
      </c>
      <c r="BK758" s="2">
        <v>249294387</v>
      </c>
      <c r="BL758" s="2">
        <v>68862989</v>
      </c>
      <c r="BM758" s="2">
        <v>180431398</v>
      </c>
      <c r="BN758" s="2">
        <v>67639097</v>
      </c>
      <c r="BO758" s="2">
        <v>112792301</v>
      </c>
      <c r="BP758" s="2">
        <v>5266.55</v>
      </c>
      <c r="BQ758" s="2">
        <v>19694.88</v>
      </c>
      <c r="BR758" s="2">
        <v>103724070</v>
      </c>
      <c r="BS758" s="2">
        <v>0</v>
      </c>
      <c r="BT758" s="2">
        <v>0</v>
      </c>
      <c r="BU758" s="2">
        <v>68862989</v>
      </c>
      <c r="BV758" s="2">
        <v>67639097</v>
      </c>
      <c r="BW758" s="2">
        <v>0</v>
      </c>
      <c r="BX758" s="2">
        <v>19477323</v>
      </c>
      <c r="BY758" s="2">
        <v>19477323</v>
      </c>
      <c r="BZ758" s="2">
        <v>0</v>
      </c>
      <c r="CA758" s="2">
        <v>112792301</v>
      </c>
      <c r="CB758" s="2" t="b">
        <v>0</v>
      </c>
      <c r="CC758" s="2">
        <v>0</v>
      </c>
      <c r="CD758" s="2">
        <v>12380.87</v>
      </c>
      <c r="CE758" s="2">
        <v>11383.71</v>
      </c>
      <c r="CF758" s="2">
        <v>11720.62</v>
      </c>
      <c r="CG758" s="2">
        <v>13936.54</v>
      </c>
      <c r="CH758" s="4">
        <v>45327.530034722222</v>
      </c>
      <c r="CI758" s="4">
        <v>73415</v>
      </c>
    </row>
    <row r="759" spans="1:87" x14ac:dyDescent="0.35">
      <c r="A759" s="5">
        <v>842</v>
      </c>
      <c r="B759" s="3" t="s">
        <v>1546</v>
      </c>
      <c r="C759" s="3" t="s">
        <v>1553</v>
      </c>
      <c r="D759" s="2" t="s">
        <v>1554</v>
      </c>
      <c r="E759" s="2">
        <v>9166</v>
      </c>
      <c r="F759" s="2">
        <v>9304</v>
      </c>
      <c r="G759" s="2">
        <v>9580</v>
      </c>
      <c r="H759" s="2">
        <v>11102</v>
      </c>
      <c r="I759" s="2">
        <v>1.0822000000000001</v>
      </c>
      <c r="J759" s="2">
        <v>9919</v>
      </c>
      <c r="K759" s="2">
        <v>10069</v>
      </c>
      <c r="L759" s="2">
        <v>10367</v>
      </c>
      <c r="M759" s="2">
        <v>12015</v>
      </c>
      <c r="N759" s="2">
        <v>1.1040000000000001</v>
      </c>
      <c r="O759" s="2">
        <v>1.026</v>
      </c>
      <c r="P759" s="2">
        <v>10951</v>
      </c>
      <c r="Q759" s="2">
        <v>12327</v>
      </c>
      <c r="R759" s="2">
        <v>1692.12</v>
      </c>
      <c r="S759" s="2">
        <v>1183.07</v>
      </c>
      <c r="T759" s="2">
        <v>718.1</v>
      </c>
      <c r="U759" s="2">
        <v>1656.98</v>
      </c>
      <c r="V759" s="2">
        <v>5250.27</v>
      </c>
      <c r="W759" s="2">
        <v>1692.12</v>
      </c>
      <c r="X759" s="2">
        <v>1183.07</v>
      </c>
      <c r="Y759" s="2">
        <v>718.1</v>
      </c>
      <c r="Z759" s="2">
        <v>1656.98</v>
      </c>
      <c r="AA759" s="2">
        <v>5250.27</v>
      </c>
      <c r="AB759" s="2">
        <v>18530406</v>
      </c>
      <c r="AC759" s="2">
        <v>11912332</v>
      </c>
      <c r="AD759" s="2">
        <v>7444543</v>
      </c>
      <c r="AE759" s="2">
        <v>20425592</v>
      </c>
      <c r="AF759" s="2">
        <v>58312873</v>
      </c>
      <c r="AG759" s="2">
        <v>0.44090000000000001</v>
      </c>
      <c r="AH759" s="2">
        <v>0.2</v>
      </c>
      <c r="AI759" s="2">
        <v>1634011</v>
      </c>
      <c r="AJ759" s="2">
        <v>1050429</v>
      </c>
      <c r="AK759" s="2">
        <v>656460</v>
      </c>
      <c r="AL759" s="2">
        <v>1801129</v>
      </c>
      <c r="AM759" s="2">
        <v>5142029</v>
      </c>
      <c r="AN759" s="2">
        <v>0.44090000000000001</v>
      </c>
      <c r="AO759" s="2">
        <v>0</v>
      </c>
      <c r="AP759" s="2">
        <v>0.65</v>
      </c>
      <c r="AQ759" s="2">
        <v>0</v>
      </c>
      <c r="AR759" s="2">
        <v>0</v>
      </c>
      <c r="AS759" s="2">
        <v>0</v>
      </c>
      <c r="AT759" s="2">
        <v>0</v>
      </c>
      <c r="AU759" s="2">
        <v>0</v>
      </c>
      <c r="AV759" s="2">
        <v>63454902</v>
      </c>
      <c r="AW759" s="2">
        <v>0</v>
      </c>
      <c r="AX759" s="2">
        <v>272173</v>
      </c>
      <c r="AY759" s="2">
        <v>286148</v>
      </c>
      <c r="AZ759" s="2">
        <v>309669</v>
      </c>
      <c r="BA759" s="2">
        <v>0</v>
      </c>
      <c r="BB759" s="2">
        <v>0</v>
      </c>
      <c r="BC759" s="2">
        <v>0</v>
      </c>
      <c r="BD759" s="2">
        <v>2813</v>
      </c>
      <c r="BE759" s="2">
        <v>3044</v>
      </c>
      <c r="BF759" s="2">
        <v>116.7</v>
      </c>
      <c r="BG759" s="2">
        <v>355235</v>
      </c>
      <c r="BH759" s="2">
        <v>937077</v>
      </c>
      <c r="BI759" s="2">
        <v>64391979</v>
      </c>
      <c r="BJ759" s="2">
        <v>0</v>
      </c>
      <c r="BK759" s="2">
        <v>64391979</v>
      </c>
      <c r="BL759" s="2">
        <v>9857299</v>
      </c>
      <c r="BM759" s="2">
        <v>54534680</v>
      </c>
      <c r="BN759" s="2">
        <v>17979472</v>
      </c>
      <c r="BO759" s="2">
        <v>36555208</v>
      </c>
      <c r="BP759" s="2">
        <v>5251.42</v>
      </c>
      <c r="BQ759" s="2">
        <v>5250.27</v>
      </c>
      <c r="BR759" s="2">
        <v>27571373</v>
      </c>
      <c r="BS759" s="2">
        <v>0</v>
      </c>
      <c r="BT759" s="2">
        <v>0</v>
      </c>
      <c r="BU759" s="2">
        <v>9857299</v>
      </c>
      <c r="BV759" s="2">
        <v>17979472</v>
      </c>
      <c r="BW759" s="2">
        <v>0</v>
      </c>
      <c r="BX759" s="2">
        <v>3463188</v>
      </c>
      <c r="BY759" s="2">
        <v>3463188</v>
      </c>
      <c r="BZ759" s="2">
        <v>0</v>
      </c>
      <c r="CA759" s="2">
        <v>36555208</v>
      </c>
      <c r="CB759" s="2" t="b">
        <v>0</v>
      </c>
      <c r="CC759" s="2">
        <v>0</v>
      </c>
      <c r="CD759" s="2">
        <v>11916.66</v>
      </c>
      <c r="CE759" s="2">
        <v>10956.88</v>
      </c>
      <c r="CF759" s="2">
        <v>11281.16</v>
      </c>
      <c r="CG759" s="2">
        <v>13413.99</v>
      </c>
      <c r="CH759" s="4">
        <v>45327.530474537038</v>
      </c>
      <c r="CI759" s="4">
        <v>73415</v>
      </c>
    </row>
    <row r="760" spans="1:87" x14ac:dyDescent="0.35">
      <c r="A760" s="5">
        <v>843</v>
      </c>
      <c r="B760" s="3" t="s">
        <v>1546</v>
      </c>
      <c r="C760" s="3" t="s">
        <v>1555</v>
      </c>
      <c r="D760" s="2" t="s">
        <v>1556</v>
      </c>
      <c r="E760" s="2">
        <v>9166</v>
      </c>
      <c r="F760" s="2">
        <v>9304</v>
      </c>
      <c r="G760" s="2">
        <v>9580</v>
      </c>
      <c r="H760" s="2">
        <v>11102</v>
      </c>
      <c r="I760" s="2">
        <v>1.0822000000000001</v>
      </c>
      <c r="J760" s="2">
        <v>9919</v>
      </c>
      <c r="K760" s="2">
        <v>10069</v>
      </c>
      <c r="L760" s="2">
        <v>10367</v>
      </c>
      <c r="M760" s="2">
        <v>12015</v>
      </c>
      <c r="N760" s="2">
        <v>1.1040000000000001</v>
      </c>
      <c r="O760" s="2">
        <v>1.026</v>
      </c>
      <c r="P760" s="2">
        <v>10951</v>
      </c>
      <c r="Q760" s="2">
        <v>12327</v>
      </c>
      <c r="R760" s="2">
        <v>3089.12</v>
      </c>
      <c r="S760" s="2">
        <v>2390.5300000000002</v>
      </c>
      <c r="T760" s="2">
        <v>1779.55</v>
      </c>
      <c r="U760" s="2">
        <v>3498.26</v>
      </c>
      <c r="V760" s="2">
        <v>10757.46</v>
      </c>
      <c r="W760" s="2">
        <v>3089.12</v>
      </c>
      <c r="X760" s="2">
        <v>2390.5300000000002</v>
      </c>
      <c r="Y760" s="2">
        <v>1779.55</v>
      </c>
      <c r="Z760" s="2">
        <v>3498.26</v>
      </c>
      <c r="AA760" s="2">
        <v>10757.46</v>
      </c>
      <c r="AB760" s="2">
        <v>33828953</v>
      </c>
      <c r="AC760" s="2">
        <v>24070247</v>
      </c>
      <c r="AD760" s="2">
        <v>18448595</v>
      </c>
      <c r="AE760" s="2">
        <v>43123051</v>
      </c>
      <c r="AF760" s="2">
        <v>119470846</v>
      </c>
      <c r="AG760" s="2">
        <v>0.4844</v>
      </c>
      <c r="AH760" s="2">
        <v>0.2</v>
      </c>
      <c r="AI760" s="2">
        <v>3277349</v>
      </c>
      <c r="AJ760" s="2">
        <v>2331925</v>
      </c>
      <c r="AK760" s="2">
        <v>1787300</v>
      </c>
      <c r="AL760" s="2">
        <v>4177761</v>
      </c>
      <c r="AM760" s="2">
        <v>11574335</v>
      </c>
      <c r="AN760" s="2">
        <v>0.4844</v>
      </c>
      <c r="AO760" s="2">
        <v>0</v>
      </c>
      <c r="AP760" s="2">
        <v>0.65</v>
      </c>
      <c r="AQ760" s="2">
        <v>0</v>
      </c>
      <c r="AR760" s="2">
        <v>0</v>
      </c>
      <c r="AS760" s="2">
        <v>0</v>
      </c>
      <c r="AT760" s="2">
        <v>0</v>
      </c>
      <c r="AU760" s="2">
        <v>0</v>
      </c>
      <c r="AV760" s="2">
        <v>131045181</v>
      </c>
      <c r="AW760" s="2">
        <v>0</v>
      </c>
      <c r="AX760" s="2">
        <v>846553</v>
      </c>
      <c r="AY760" s="2">
        <v>535737</v>
      </c>
      <c r="AZ760" s="2">
        <v>579775</v>
      </c>
      <c r="BA760" s="2">
        <v>0</v>
      </c>
      <c r="BB760" s="2">
        <v>0</v>
      </c>
      <c r="BC760" s="2">
        <v>0</v>
      </c>
      <c r="BD760" s="2">
        <v>2813</v>
      </c>
      <c r="BE760" s="2">
        <v>3044</v>
      </c>
      <c r="BF760" s="2">
        <v>142.99</v>
      </c>
      <c r="BG760" s="2">
        <v>435262</v>
      </c>
      <c r="BH760" s="2">
        <v>1861590</v>
      </c>
      <c r="BI760" s="2">
        <v>132906771</v>
      </c>
      <c r="BJ760" s="2">
        <v>0</v>
      </c>
      <c r="BK760" s="2">
        <v>132906771</v>
      </c>
      <c r="BL760" s="2">
        <v>39439495</v>
      </c>
      <c r="BM760" s="2">
        <v>93467276</v>
      </c>
      <c r="BN760" s="2">
        <v>36417702</v>
      </c>
      <c r="BO760" s="2">
        <v>57049574</v>
      </c>
      <c r="BP760" s="2">
        <v>5272.67</v>
      </c>
      <c r="BQ760" s="2">
        <v>10757.46</v>
      </c>
      <c r="BR760" s="2">
        <v>56720537</v>
      </c>
      <c r="BS760" s="2">
        <v>0</v>
      </c>
      <c r="BT760" s="2">
        <v>0</v>
      </c>
      <c r="BU760" s="2">
        <v>39439495</v>
      </c>
      <c r="BV760" s="2">
        <v>36417702</v>
      </c>
      <c r="BW760" s="2">
        <v>0</v>
      </c>
      <c r="BX760" s="2">
        <v>8959275</v>
      </c>
      <c r="BY760" s="2">
        <v>8959275</v>
      </c>
      <c r="BZ760" s="2">
        <v>0</v>
      </c>
      <c r="CA760" s="2">
        <v>57049574</v>
      </c>
      <c r="CB760" s="2" t="b">
        <v>0</v>
      </c>
      <c r="CC760" s="2">
        <v>0</v>
      </c>
      <c r="CD760" s="2">
        <v>12011.93</v>
      </c>
      <c r="CE760" s="2">
        <v>11044.48</v>
      </c>
      <c r="CF760" s="2">
        <v>11371.35</v>
      </c>
      <c r="CG760" s="2">
        <v>13521.24</v>
      </c>
      <c r="CH760" s="4">
        <v>45327.530497685184</v>
      </c>
      <c r="CI760" s="4">
        <v>73415</v>
      </c>
    </row>
    <row r="761" spans="1:87" x14ac:dyDescent="0.35">
      <c r="A761" s="5">
        <v>844</v>
      </c>
      <c r="B761" s="3" t="s">
        <v>1546</v>
      </c>
      <c r="C761" s="3" t="s">
        <v>1557</v>
      </c>
      <c r="D761" s="2" t="s">
        <v>1558</v>
      </c>
      <c r="E761" s="2">
        <v>9166</v>
      </c>
      <c r="F761" s="2">
        <v>9304</v>
      </c>
      <c r="G761" s="2">
        <v>9580</v>
      </c>
      <c r="H761" s="2">
        <v>11102</v>
      </c>
      <c r="I761" s="2">
        <v>1.0822000000000001</v>
      </c>
      <c r="J761" s="2">
        <v>9919</v>
      </c>
      <c r="K761" s="2">
        <v>10069</v>
      </c>
      <c r="L761" s="2">
        <v>10367</v>
      </c>
      <c r="M761" s="2">
        <v>12015</v>
      </c>
      <c r="N761" s="2">
        <v>1.1040000000000001</v>
      </c>
      <c r="O761" s="2">
        <v>1.026</v>
      </c>
      <c r="P761" s="2">
        <v>10951</v>
      </c>
      <c r="Q761" s="2">
        <v>12327</v>
      </c>
      <c r="R761" s="2">
        <v>3211.77</v>
      </c>
      <c r="S761" s="2">
        <v>2224.5</v>
      </c>
      <c r="T761" s="2">
        <v>1193.44</v>
      </c>
      <c r="U761" s="2">
        <v>2768.6</v>
      </c>
      <c r="V761" s="2">
        <v>9398.31</v>
      </c>
      <c r="W761" s="2">
        <v>3211.77</v>
      </c>
      <c r="X761" s="2">
        <v>2224.5</v>
      </c>
      <c r="Y761" s="2">
        <v>1193.44</v>
      </c>
      <c r="Z761" s="2">
        <v>2768.6</v>
      </c>
      <c r="AA761" s="2">
        <v>9398.31</v>
      </c>
      <c r="AB761" s="2">
        <v>35172093</v>
      </c>
      <c r="AC761" s="2">
        <v>22398491</v>
      </c>
      <c r="AD761" s="2">
        <v>12372392</v>
      </c>
      <c r="AE761" s="2">
        <v>34128532</v>
      </c>
      <c r="AF761" s="2">
        <v>104071508</v>
      </c>
      <c r="AG761" s="2">
        <v>0.83660000000000001</v>
      </c>
      <c r="AH761" s="2">
        <v>0.2</v>
      </c>
      <c r="AI761" s="2">
        <v>5884995</v>
      </c>
      <c r="AJ761" s="2">
        <v>3747715</v>
      </c>
      <c r="AK761" s="2">
        <v>2070149</v>
      </c>
      <c r="AL761" s="2">
        <v>5710386</v>
      </c>
      <c r="AM761" s="2">
        <v>17413245</v>
      </c>
      <c r="AN761" s="2">
        <v>0.83660000000000001</v>
      </c>
      <c r="AO761" s="2">
        <v>0.28660000000000002</v>
      </c>
      <c r="AP761" s="2">
        <v>0.65</v>
      </c>
      <c r="AQ761" s="2">
        <v>6552209</v>
      </c>
      <c r="AR761" s="2">
        <v>4172615</v>
      </c>
      <c r="AS761" s="2">
        <v>2304853</v>
      </c>
      <c r="AT761" s="2">
        <v>6357804</v>
      </c>
      <c r="AU761" s="2">
        <v>19387481</v>
      </c>
      <c r="AV761" s="2">
        <v>140872234</v>
      </c>
      <c r="AW761" s="2">
        <v>0</v>
      </c>
      <c r="AX761" s="2">
        <v>1360232</v>
      </c>
      <c r="AY761" s="2">
        <v>799517</v>
      </c>
      <c r="AZ761" s="2">
        <v>865237</v>
      </c>
      <c r="BA761" s="2">
        <v>0</v>
      </c>
      <c r="BB761" s="2">
        <v>0</v>
      </c>
      <c r="BC761" s="2">
        <v>0</v>
      </c>
      <c r="BD761" s="2">
        <v>2813</v>
      </c>
      <c r="BE761" s="2">
        <v>3044</v>
      </c>
      <c r="BF761" s="2">
        <v>108.88</v>
      </c>
      <c r="BG761" s="2">
        <v>331431</v>
      </c>
      <c r="BH761" s="2">
        <v>2556900</v>
      </c>
      <c r="BI761" s="2">
        <v>143429134</v>
      </c>
      <c r="BJ761" s="2">
        <v>0</v>
      </c>
      <c r="BK761" s="2">
        <v>143429134</v>
      </c>
      <c r="BL761" s="2">
        <v>29727857</v>
      </c>
      <c r="BM761" s="2">
        <v>113701277</v>
      </c>
      <c r="BN761" s="2">
        <v>32303383</v>
      </c>
      <c r="BO761" s="2">
        <v>81397894</v>
      </c>
      <c r="BP761" s="2">
        <v>5270.84</v>
      </c>
      <c r="BQ761" s="2">
        <v>9398.31</v>
      </c>
      <c r="BR761" s="2">
        <v>49536988</v>
      </c>
      <c r="BS761" s="2">
        <v>0</v>
      </c>
      <c r="BT761" s="2">
        <v>0</v>
      </c>
      <c r="BU761" s="2">
        <v>29727857</v>
      </c>
      <c r="BV761" s="2">
        <v>32303383</v>
      </c>
      <c r="BW761" s="2">
        <v>0</v>
      </c>
      <c r="BX761" s="2">
        <v>16860814</v>
      </c>
      <c r="BY761" s="2">
        <v>16860814</v>
      </c>
      <c r="BZ761" s="2">
        <v>0</v>
      </c>
      <c r="CA761" s="2">
        <v>81397894</v>
      </c>
      <c r="CB761" s="2" t="b">
        <v>0</v>
      </c>
      <c r="CC761" s="2">
        <v>0</v>
      </c>
      <c r="CD761" s="2">
        <v>14823.38</v>
      </c>
      <c r="CE761" s="2">
        <v>13629.5</v>
      </c>
      <c r="CF761" s="2">
        <v>14032.87</v>
      </c>
      <c r="CG761" s="2">
        <v>16685.95</v>
      </c>
      <c r="CH761" s="4">
        <v>45327.530497685184</v>
      </c>
      <c r="CI761" s="4">
        <v>73415</v>
      </c>
    </row>
    <row r="762" spans="1:87" x14ac:dyDescent="0.35">
      <c r="A762" s="5">
        <v>845</v>
      </c>
      <c r="B762" s="3" t="s">
        <v>1559</v>
      </c>
      <c r="C762" s="3" t="s">
        <v>1560</v>
      </c>
      <c r="D762" s="2" t="s">
        <v>1561</v>
      </c>
      <c r="E762" s="2">
        <v>9166</v>
      </c>
      <c r="F762" s="2">
        <v>9304</v>
      </c>
      <c r="G762" s="2">
        <v>9580</v>
      </c>
      <c r="H762" s="2">
        <v>11102</v>
      </c>
      <c r="I762" s="2">
        <v>1.0822000000000001</v>
      </c>
      <c r="J762" s="2">
        <v>9919</v>
      </c>
      <c r="K762" s="2">
        <v>10069</v>
      </c>
      <c r="L762" s="2">
        <v>10367</v>
      </c>
      <c r="M762" s="2">
        <v>12015</v>
      </c>
      <c r="N762" s="2">
        <v>1.1040000000000001</v>
      </c>
      <c r="O762" s="2">
        <v>1.026</v>
      </c>
      <c r="P762" s="2">
        <v>10951</v>
      </c>
      <c r="Q762" s="2">
        <v>12327</v>
      </c>
      <c r="R762" s="2">
        <v>63.16</v>
      </c>
      <c r="S762" s="2">
        <v>47.7</v>
      </c>
      <c r="T762" s="2">
        <v>0</v>
      </c>
      <c r="U762" s="2">
        <v>0</v>
      </c>
      <c r="V762" s="2">
        <v>110.86</v>
      </c>
      <c r="W762" s="2">
        <v>63.16</v>
      </c>
      <c r="X762" s="2">
        <v>47.7</v>
      </c>
      <c r="Y762" s="2">
        <v>0</v>
      </c>
      <c r="Z762" s="2">
        <v>0</v>
      </c>
      <c r="AA762" s="2">
        <v>110.86</v>
      </c>
      <c r="AB762" s="2">
        <v>691665</v>
      </c>
      <c r="AC762" s="2">
        <v>480291</v>
      </c>
      <c r="AD762" s="2">
        <v>0</v>
      </c>
      <c r="AE762" s="2">
        <v>0</v>
      </c>
      <c r="AF762" s="2">
        <v>1171956</v>
      </c>
      <c r="AG762" s="2">
        <v>0.3206</v>
      </c>
      <c r="AH762" s="2">
        <v>0.2</v>
      </c>
      <c r="AI762" s="2">
        <v>44350</v>
      </c>
      <c r="AJ762" s="2">
        <v>30796</v>
      </c>
      <c r="AK762" s="2">
        <v>0</v>
      </c>
      <c r="AL762" s="2">
        <v>0</v>
      </c>
      <c r="AM762" s="2">
        <v>75146</v>
      </c>
      <c r="AN762" s="2">
        <v>0.3206</v>
      </c>
      <c r="AO762" s="2">
        <v>0</v>
      </c>
      <c r="AP762" s="2">
        <v>0.65</v>
      </c>
      <c r="AQ762" s="2">
        <v>0</v>
      </c>
      <c r="AR762" s="2">
        <v>0</v>
      </c>
      <c r="AS762" s="2">
        <v>0</v>
      </c>
      <c r="AT762" s="2">
        <v>0</v>
      </c>
      <c r="AU762" s="2">
        <v>0</v>
      </c>
      <c r="AV762" s="2">
        <v>1247102</v>
      </c>
      <c r="AW762" s="2">
        <v>0</v>
      </c>
      <c r="AX762" s="2">
        <v>0</v>
      </c>
      <c r="AY762" s="2">
        <v>22227</v>
      </c>
      <c r="AZ762" s="2">
        <v>24054</v>
      </c>
      <c r="BA762" s="2">
        <v>0</v>
      </c>
      <c r="BB762" s="2">
        <v>0</v>
      </c>
      <c r="BC762" s="2">
        <v>0</v>
      </c>
      <c r="BD762" s="2">
        <v>2813</v>
      </c>
      <c r="BE762" s="2">
        <v>3044</v>
      </c>
      <c r="BF762" s="2">
        <v>0.93</v>
      </c>
      <c r="BG762" s="2">
        <v>2831</v>
      </c>
      <c r="BH762" s="2">
        <v>26885</v>
      </c>
      <c r="BI762" s="2">
        <v>1273987</v>
      </c>
      <c r="BJ762" s="2">
        <v>0</v>
      </c>
      <c r="BK762" s="2">
        <v>1273987</v>
      </c>
      <c r="BL762" s="2">
        <v>1941483</v>
      </c>
      <c r="BM762" s="2">
        <v>0</v>
      </c>
      <c r="BN762" s="2">
        <v>22172</v>
      </c>
      <c r="BO762" s="2">
        <v>0</v>
      </c>
      <c r="BP762" s="2">
        <v>5826.6</v>
      </c>
      <c r="BQ762" s="2">
        <v>110.86</v>
      </c>
      <c r="BR762" s="2">
        <v>645937</v>
      </c>
      <c r="BS762" s="2">
        <v>0</v>
      </c>
      <c r="BT762" s="2">
        <v>0</v>
      </c>
      <c r="BU762" s="2">
        <v>1941483</v>
      </c>
      <c r="BV762" s="2">
        <v>22172</v>
      </c>
      <c r="BW762" s="2">
        <v>0</v>
      </c>
      <c r="BX762" s="2">
        <v>298328</v>
      </c>
      <c r="BY762" s="2">
        <v>298328</v>
      </c>
      <c r="BZ762" s="2">
        <v>298328</v>
      </c>
      <c r="CA762" s="2">
        <v>298328</v>
      </c>
      <c r="CB762" s="2" t="b">
        <v>1</v>
      </c>
      <c r="CC762" s="2">
        <v>667496</v>
      </c>
      <c r="CD762" s="2">
        <v>11653.18</v>
      </c>
      <c r="CE762" s="2">
        <v>10714.62</v>
      </c>
      <c r="CF762" s="2">
        <v>11031.73</v>
      </c>
      <c r="CG762" s="2">
        <v>13117.41</v>
      </c>
      <c r="CH762" s="4">
        <v>45327.529849537037</v>
      </c>
      <c r="CI762" s="4">
        <v>73415</v>
      </c>
    </row>
    <row r="763" spans="1:87" x14ac:dyDescent="0.35">
      <c r="A763" s="5">
        <v>846</v>
      </c>
      <c r="B763" s="3" t="s">
        <v>1559</v>
      </c>
      <c r="C763" s="3" t="s">
        <v>1562</v>
      </c>
      <c r="D763" s="2" t="s">
        <v>1563</v>
      </c>
      <c r="E763" s="2">
        <v>9166</v>
      </c>
      <c r="F763" s="2">
        <v>9304</v>
      </c>
      <c r="G763" s="2">
        <v>9580</v>
      </c>
      <c r="H763" s="2">
        <v>11102</v>
      </c>
      <c r="I763" s="2">
        <v>1.0822000000000001</v>
      </c>
      <c r="J763" s="2">
        <v>9919</v>
      </c>
      <c r="K763" s="2">
        <v>10069</v>
      </c>
      <c r="L763" s="2">
        <v>10367</v>
      </c>
      <c r="M763" s="2">
        <v>12015</v>
      </c>
      <c r="N763" s="2">
        <v>1.1040000000000001</v>
      </c>
      <c r="O763" s="2">
        <v>1.026</v>
      </c>
      <c r="P763" s="2">
        <v>10951</v>
      </c>
      <c r="Q763" s="2">
        <v>12327</v>
      </c>
      <c r="R763" s="2">
        <v>10.11</v>
      </c>
      <c r="S763" s="2">
        <v>8.51</v>
      </c>
      <c r="T763" s="2">
        <v>7.57</v>
      </c>
      <c r="U763" s="2">
        <v>1527.72</v>
      </c>
      <c r="V763" s="2">
        <v>1553.91</v>
      </c>
      <c r="W763" s="2">
        <v>10.11</v>
      </c>
      <c r="X763" s="2">
        <v>8.51</v>
      </c>
      <c r="Y763" s="2">
        <v>7.57</v>
      </c>
      <c r="Z763" s="2">
        <v>1527.72</v>
      </c>
      <c r="AA763" s="2">
        <v>1553.91</v>
      </c>
      <c r="AB763" s="2">
        <v>110715</v>
      </c>
      <c r="AC763" s="2">
        <v>85687</v>
      </c>
      <c r="AD763" s="2">
        <v>78478</v>
      </c>
      <c r="AE763" s="2">
        <v>18832204</v>
      </c>
      <c r="AF763" s="2">
        <v>19107084</v>
      </c>
      <c r="AG763" s="2">
        <v>0.42559999999999998</v>
      </c>
      <c r="AH763" s="2">
        <v>0.2</v>
      </c>
      <c r="AI763" s="2">
        <v>9424</v>
      </c>
      <c r="AJ763" s="2">
        <v>7294</v>
      </c>
      <c r="AK763" s="2">
        <v>6680</v>
      </c>
      <c r="AL763" s="2">
        <v>1602997</v>
      </c>
      <c r="AM763" s="2">
        <v>1626395</v>
      </c>
      <c r="AN763" s="2">
        <v>0.42559999999999998</v>
      </c>
      <c r="AO763" s="2">
        <v>0</v>
      </c>
      <c r="AP763" s="2">
        <v>0.65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  <c r="AV763" s="2">
        <v>20733479</v>
      </c>
      <c r="AW763" s="2">
        <v>0</v>
      </c>
      <c r="AX763" s="2">
        <v>0</v>
      </c>
      <c r="AY763" s="2">
        <v>530435</v>
      </c>
      <c r="AZ763" s="2">
        <v>574037</v>
      </c>
      <c r="BA763" s="2">
        <v>0</v>
      </c>
      <c r="BB763" s="2">
        <v>0</v>
      </c>
      <c r="BC763" s="2">
        <v>0</v>
      </c>
      <c r="BD763" s="2">
        <v>2813</v>
      </c>
      <c r="BE763" s="2">
        <v>3044</v>
      </c>
      <c r="BF763" s="2">
        <v>2.96</v>
      </c>
      <c r="BG763" s="2">
        <v>9010</v>
      </c>
      <c r="BH763" s="2">
        <v>583047</v>
      </c>
      <c r="BI763" s="2">
        <v>21316526</v>
      </c>
      <c r="BJ763" s="2">
        <v>0</v>
      </c>
      <c r="BK763" s="2">
        <v>21316526</v>
      </c>
      <c r="BL763" s="2">
        <v>14182790</v>
      </c>
      <c r="BM763" s="2">
        <v>7133736</v>
      </c>
      <c r="BN763" s="2">
        <v>310782</v>
      </c>
      <c r="BO763" s="2">
        <v>6822954</v>
      </c>
      <c r="BP763" s="2">
        <v>6132.83</v>
      </c>
      <c r="BQ763" s="2">
        <v>1553.91</v>
      </c>
      <c r="BR763" s="2">
        <v>9529866</v>
      </c>
      <c r="BS763" s="2">
        <v>0</v>
      </c>
      <c r="BT763" s="2">
        <v>0</v>
      </c>
      <c r="BU763" s="2">
        <v>14182790</v>
      </c>
      <c r="BV763" s="2">
        <v>310782</v>
      </c>
      <c r="BW763" s="2">
        <v>0</v>
      </c>
      <c r="BX763" s="2">
        <v>1952097</v>
      </c>
      <c r="BY763" s="2">
        <v>1952097</v>
      </c>
      <c r="BZ763" s="2">
        <v>0</v>
      </c>
      <c r="CA763" s="2">
        <v>6822954</v>
      </c>
      <c r="CB763" s="2" t="b">
        <v>0</v>
      </c>
      <c r="CC763" s="2">
        <v>0</v>
      </c>
      <c r="CD763" s="2">
        <v>11883.15</v>
      </c>
      <c r="CE763" s="2">
        <v>10926.07</v>
      </c>
      <c r="CF763" s="2">
        <v>11249.44</v>
      </c>
      <c r="CG763" s="2">
        <v>13376.27</v>
      </c>
      <c r="CH763" s="4">
        <v>45327.53052083333</v>
      </c>
      <c r="CI763" s="4">
        <v>73415</v>
      </c>
    </row>
    <row r="764" spans="1:87" x14ac:dyDescent="0.35">
      <c r="A764" s="5">
        <v>847</v>
      </c>
      <c r="B764" s="3" t="s">
        <v>1559</v>
      </c>
      <c r="C764" s="3" t="s">
        <v>1564</v>
      </c>
      <c r="D764" s="2" t="s">
        <v>1565</v>
      </c>
      <c r="E764" s="2">
        <v>9166</v>
      </c>
      <c r="F764" s="2">
        <v>9304</v>
      </c>
      <c r="G764" s="2">
        <v>9580</v>
      </c>
      <c r="H764" s="2">
        <v>11102</v>
      </c>
      <c r="I764" s="2">
        <v>1.0822000000000001</v>
      </c>
      <c r="J764" s="2">
        <v>9919</v>
      </c>
      <c r="K764" s="2">
        <v>10069</v>
      </c>
      <c r="L764" s="2">
        <v>10367</v>
      </c>
      <c r="M764" s="2">
        <v>12015</v>
      </c>
      <c r="N764" s="2">
        <v>1.1040000000000001</v>
      </c>
      <c r="O764" s="2">
        <v>1.026</v>
      </c>
      <c r="P764" s="2">
        <v>10951</v>
      </c>
      <c r="Q764" s="2">
        <v>12327</v>
      </c>
      <c r="R764" s="2">
        <v>877.01</v>
      </c>
      <c r="S764" s="2">
        <v>587.98</v>
      </c>
      <c r="T764" s="2">
        <v>0</v>
      </c>
      <c r="U764" s="2">
        <v>0</v>
      </c>
      <c r="V764" s="2">
        <v>1464.99</v>
      </c>
      <c r="W764" s="2">
        <v>877.01</v>
      </c>
      <c r="X764" s="2">
        <v>587.98</v>
      </c>
      <c r="Y764" s="2">
        <v>0</v>
      </c>
      <c r="Z764" s="2">
        <v>0</v>
      </c>
      <c r="AA764" s="2">
        <v>1464.99</v>
      </c>
      <c r="AB764" s="2">
        <v>9604137</v>
      </c>
      <c r="AC764" s="2">
        <v>5920371</v>
      </c>
      <c r="AD764" s="2">
        <v>0</v>
      </c>
      <c r="AE764" s="2">
        <v>0</v>
      </c>
      <c r="AF764" s="2">
        <v>15524508</v>
      </c>
      <c r="AG764" s="2">
        <v>0.88660000000000005</v>
      </c>
      <c r="AH764" s="2">
        <v>0.2</v>
      </c>
      <c r="AI764" s="2">
        <v>1703005</v>
      </c>
      <c r="AJ764" s="2">
        <v>1049800</v>
      </c>
      <c r="AK764" s="2">
        <v>0</v>
      </c>
      <c r="AL764" s="2">
        <v>0</v>
      </c>
      <c r="AM764" s="2">
        <v>2752805</v>
      </c>
      <c r="AN764" s="2">
        <v>0.88660000000000005</v>
      </c>
      <c r="AO764" s="2">
        <v>0.33660000000000001</v>
      </c>
      <c r="AP764" s="2">
        <v>0.65</v>
      </c>
      <c r="AQ764" s="2">
        <v>2101289</v>
      </c>
      <c r="AR764" s="2">
        <v>1295318</v>
      </c>
      <c r="AS764" s="2">
        <v>0</v>
      </c>
      <c r="AT764" s="2">
        <v>0</v>
      </c>
      <c r="AU764" s="2">
        <v>3396607</v>
      </c>
      <c r="AV764" s="2">
        <v>21673920</v>
      </c>
      <c r="AW764" s="2">
        <v>0</v>
      </c>
      <c r="AX764" s="2">
        <v>0</v>
      </c>
      <c r="AY764" s="2">
        <v>450000</v>
      </c>
      <c r="AZ764" s="2">
        <v>486990</v>
      </c>
      <c r="BA764" s="2">
        <v>0</v>
      </c>
      <c r="BB764" s="2">
        <v>0</v>
      </c>
      <c r="BC764" s="2">
        <v>0</v>
      </c>
      <c r="BD764" s="2">
        <v>2813</v>
      </c>
      <c r="BE764" s="2">
        <v>3044</v>
      </c>
      <c r="BF764" s="2">
        <v>93.26</v>
      </c>
      <c r="BG764" s="2">
        <v>283883</v>
      </c>
      <c r="BH764" s="2">
        <v>770873</v>
      </c>
      <c r="BI764" s="2">
        <v>22444793</v>
      </c>
      <c r="BJ764" s="2">
        <v>0</v>
      </c>
      <c r="BK764" s="2">
        <v>22444793</v>
      </c>
      <c r="BL764" s="2">
        <v>10012745</v>
      </c>
      <c r="BM764" s="2">
        <v>12432048</v>
      </c>
      <c r="BN764" s="2">
        <v>292998</v>
      </c>
      <c r="BO764" s="2">
        <v>12139050</v>
      </c>
      <c r="BP764" s="2">
        <v>5195.3100000000004</v>
      </c>
      <c r="BQ764" s="2">
        <v>1464.99</v>
      </c>
      <c r="BR764" s="2">
        <v>7611077</v>
      </c>
      <c r="BS764" s="2">
        <v>0</v>
      </c>
      <c r="BT764" s="2">
        <v>0</v>
      </c>
      <c r="BU764" s="2">
        <v>10012745</v>
      </c>
      <c r="BV764" s="2">
        <v>292998</v>
      </c>
      <c r="BW764" s="2">
        <v>0</v>
      </c>
      <c r="BX764" s="2">
        <v>2439183</v>
      </c>
      <c r="BY764" s="2">
        <v>2439183</v>
      </c>
      <c r="BZ764" s="2">
        <v>0</v>
      </c>
      <c r="CA764" s="2">
        <v>12139050</v>
      </c>
      <c r="CB764" s="2" t="b">
        <v>0</v>
      </c>
      <c r="CC764" s="2">
        <v>0</v>
      </c>
      <c r="CD764" s="2">
        <v>15288.8</v>
      </c>
      <c r="CE764" s="2">
        <v>14057.43</v>
      </c>
      <c r="CF764" s="2">
        <v>14473.47</v>
      </c>
      <c r="CG764" s="2">
        <v>17209.849999999999</v>
      </c>
      <c r="CH764" s="4">
        <v>45327.52988425926</v>
      </c>
      <c r="CI764" s="4">
        <v>73415</v>
      </c>
    </row>
    <row r="765" spans="1:87" x14ac:dyDescent="0.35">
      <c r="A765" s="5">
        <v>848</v>
      </c>
      <c r="B765" s="3" t="s">
        <v>1559</v>
      </c>
      <c r="C765" s="3" t="s">
        <v>1566</v>
      </c>
      <c r="D765" s="2" t="s">
        <v>1567</v>
      </c>
      <c r="E765" s="2">
        <v>9166</v>
      </c>
      <c r="F765" s="2">
        <v>9304</v>
      </c>
      <c r="G765" s="2">
        <v>9580</v>
      </c>
      <c r="H765" s="2">
        <v>11102</v>
      </c>
      <c r="I765" s="2">
        <v>1.0822000000000001</v>
      </c>
      <c r="J765" s="2">
        <v>9919</v>
      </c>
      <c r="K765" s="2">
        <v>10069</v>
      </c>
      <c r="L765" s="2">
        <v>10367</v>
      </c>
      <c r="M765" s="2">
        <v>12015</v>
      </c>
      <c r="N765" s="2">
        <v>1.1040000000000001</v>
      </c>
      <c r="O765" s="2">
        <v>1.026</v>
      </c>
      <c r="P765" s="2">
        <v>10951</v>
      </c>
      <c r="Q765" s="2">
        <v>12327</v>
      </c>
      <c r="R765" s="2">
        <v>551.22</v>
      </c>
      <c r="S765" s="2">
        <v>367.34</v>
      </c>
      <c r="T765" s="2">
        <v>0</v>
      </c>
      <c r="U765" s="2">
        <v>0</v>
      </c>
      <c r="V765" s="2">
        <v>918.56</v>
      </c>
      <c r="W765" s="2">
        <v>551.22</v>
      </c>
      <c r="X765" s="2">
        <v>367.34</v>
      </c>
      <c r="Y765" s="2">
        <v>0</v>
      </c>
      <c r="Z765" s="2">
        <v>0</v>
      </c>
      <c r="AA765" s="2">
        <v>918.56</v>
      </c>
      <c r="AB765" s="2">
        <v>6036410</v>
      </c>
      <c r="AC765" s="2">
        <v>3698746</v>
      </c>
      <c r="AD765" s="2">
        <v>0</v>
      </c>
      <c r="AE765" s="2">
        <v>0</v>
      </c>
      <c r="AF765" s="2">
        <v>9735156</v>
      </c>
      <c r="AG765" s="2">
        <v>0.32190000000000002</v>
      </c>
      <c r="AH765" s="2">
        <v>0.2</v>
      </c>
      <c r="AI765" s="2">
        <v>388624</v>
      </c>
      <c r="AJ765" s="2">
        <v>238125</v>
      </c>
      <c r="AK765" s="2">
        <v>0</v>
      </c>
      <c r="AL765" s="2">
        <v>0</v>
      </c>
      <c r="AM765" s="2">
        <v>626749</v>
      </c>
      <c r="AN765" s="2">
        <v>0.32190000000000002</v>
      </c>
      <c r="AO765" s="2">
        <v>0</v>
      </c>
      <c r="AP765" s="2">
        <v>0.65</v>
      </c>
      <c r="AQ765" s="2">
        <v>0</v>
      </c>
      <c r="AR765" s="2">
        <v>0</v>
      </c>
      <c r="AS765" s="2">
        <v>0</v>
      </c>
      <c r="AT765" s="2">
        <v>0</v>
      </c>
      <c r="AU765" s="2">
        <v>0</v>
      </c>
      <c r="AV765" s="2">
        <v>10361905</v>
      </c>
      <c r="AW765" s="2">
        <v>0</v>
      </c>
      <c r="AX765" s="2">
        <v>23150</v>
      </c>
      <c r="AY765" s="2">
        <v>120000</v>
      </c>
      <c r="AZ765" s="2">
        <v>129864</v>
      </c>
      <c r="BA765" s="2">
        <v>0</v>
      </c>
      <c r="BB765" s="2">
        <v>0</v>
      </c>
      <c r="BC765" s="2">
        <v>0</v>
      </c>
      <c r="BD765" s="2">
        <v>2813</v>
      </c>
      <c r="BE765" s="2">
        <v>3044</v>
      </c>
      <c r="BF765" s="2">
        <v>40.81</v>
      </c>
      <c r="BG765" s="2">
        <v>124226</v>
      </c>
      <c r="BH765" s="2">
        <v>277240</v>
      </c>
      <c r="BI765" s="2">
        <v>10639145</v>
      </c>
      <c r="BJ765" s="2">
        <v>0</v>
      </c>
      <c r="BK765" s="2">
        <v>10639145</v>
      </c>
      <c r="BL765" s="2">
        <v>6166981</v>
      </c>
      <c r="BM765" s="2">
        <v>4472164</v>
      </c>
      <c r="BN765" s="2">
        <v>183712</v>
      </c>
      <c r="BO765" s="2">
        <v>4288452</v>
      </c>
      <c r="BP765" s="2">
        <v>5062.1400000000003</v>
      </c>
      <c r="BQ765" s="2">
        <v>918.56</v>
      </c>
      <c r="BR765" s="2">
        <v>4649879</v>
      </c>
      <c r="BS765" s="2">
        <v>0</v>
      </c>
      <c r="BT765" s="2">
        <v>0</v>
      </c>
      <c r="BU765" s="2">
        <v>6166981</v>
      </c>
      <c r="BV765" s="2">
        <v>183712</v>
      </c>
      <c r="BW765" s="2">
        <v>0</v>
      </c>
      <c r="BX765" s="2">
        <v>1027518</v>
      </c>
      <c r="BY765" s="2">
        <v>1027518</v>
      </c>
      <c r="BZ765" s="2">
        <v>0</v>
      </c>
      <c r="CA765" s="2">
        <v>4288452</v>
      </c>
      <c r="CB765" s="2" t="b">
        <v>0</v>
      </c>
      <c r="CC765" s="2">
        <v>0</v>
      </c>
      <c r="CD765" s="2">
        <v>11656.03</v>
      </c>
      <c r="CE765" s="2">
        <v>10717.24</v>
      </c>
      <c r="CF765" s="2">
        <v>11034.43</v>
      </c>
      <c r="CG765" s="2">
        <v>13120.61</v>
      </c>
      <c r="CH765" s="4">
        <v>45327.529895833337</v>
      </c>
      <c r="CI765" s="4">
        <v>73415</v>
      </c>
    </row>
    <row r="766" spans="1:87" x14ac:dyDescent="0.35">
      <c r="A766" s="5">
        <v>849</v>
      </c>
      <c r="B766" s="3" t="s">
        <v>1559</v>
      </c>
      <c r="C766" s="3" t="s">
        <v>1568</v>
      </c>
      <c r="D766" s="2" t="s">
        <v>1569</v>
      </c>
      <c r="E766" s="2">
        <v>9166</v>
      </c>
      <c r="F766" s="2">
        <v>9304</v>
      </c>
      <c r="G766" s="2">
        <v>9580</v>
      </c>
      <c r="H766" s="2">
        <v>11102</v>
      </c>
      <c r="I766" s="2">
        <v>1.0822000000000001</v>
      </c>
      <c r="J766" s="2">
        <v>9919</v>
      </c>
      <c r="K766" s="2">
        <v>10069</v>
      </c>
      <c r="L766" s="2">
        <v>10367</v>
      </c>
      <c r="M766" s="2">
        <v>12015</v>
      </c>
      <c r="N766" s="2">
        <v>1.1040000000000001</v>
      </c>
      <c r="O766" s="2">
        <v>1.026</v>
      </c>
      <c r="P766" s="2">
        <v>10951</v>
      </c>
      <c r="Q766" s="2">
        <v>12327</v>
      </c>
      <c r="R766" s="2">
        <v>14.18</v>
      </c>
      <c r="S766" s="2">
        <v>0</v>
      </c>
      <c r="T766" s="2">
        <v>0</v>
      </c>
      <c r="U766" s="2">
        <v>0</v>
      </c>
      <c r="V766" s="2">
        <v>14.18</v>
      </c>
      <c r="W766" s="2">
        <v>14.18</v>
      </c>
      <c r="X766" s="2">
        <v>0</v>
      </c>
      <c r="Y766" s="2">
        <v>0</v>
      </c>
      <c r="Z766" s="2">
        <v>0</v>
      </c>
      <c r="AA766" s="2">
        <v>14.18</v>
      </c>
      <c r="AB766" s="2">
        <v>155285</v>
      </c>
      <c r="AC766" s="2">
        <v>0</v>
      </c>
      <c r="AD766" s="2">
        <v>0</v>
      </c>
      <c r="AE766" s="2">
        <v>0</v>
      </c>
      <c r="AF766" s="2">
        <v>155285</v>
      </c>
      <c r="AG766" s="2">
        <v>0.8679</v>
      </c>
      <c r="AH766" s="2">
        <v>0.2</v>
      </c>
      <c r="AI766" s="2">
        <v>26954</v>
      </c>
      <c r="AJ766" s="2">
        <v>0</v>
      </c>
      <c r="AK766" s="2">
        <v>0</v>
      </c>
      <c r="AL766" s="2">
        <v>0</v>
      </c>
      <c r="AM766" s="2">
        <v>26954</v>
      </c>
      <c r="AN766" s="2">
        <v>0.8679</v>
      </c>
      <c r="AO766" s="2">
        <v>0.31790000000000002</v>
      </c>
      <c r="AP766" s="2">
        <v>0.65</v>
      </c>
      <c r="AQ766" s="2">
        <v>32087</v>
      </c>
      <c r="AR766" s="2">
        <v>0</v>
      </c>
      <c r="AS766" s="2">
        <v>0</v>
      </c>
      <c r="AT766" s="2">
        <v>0</v>
      </c>
      <c r="AU766" s="2">
        <v>32087</v>
      </c>
      <c r="AV766" s="2">
        <v>214326</v>
      </c>
      <c r="AW766" s="2">
        <v>0</v>
      </c>
      <c r="AX766" s="2">
        <v>2760</v>
      </c>
      <c r="AY766" s="2">
        <v>51338</v>
      </c>
      <c r="AZ766" s="2">
        <v>55558</v>
      </c>
      <c r="BA766" s="2">
        <v>0</v>
      </c>
      <c r="BB766" s="2">
        <v>0</v>
      </c>
      <c r="BC766" s="2">
        <v>0</v>
      </c>
      <c r="BD766" s="2">
        <v>2813</v>
      </c>
      <c r="BE766" s="2">
        <v>3044</v>
      </c>
      <c r="BF766" s="2">
        <v>0</v>
      </c>
      <c r="BG766" s="2">
        <v>0</v>
      </c>
      <c r="BH766" s="2">
        <v>58318</v>
      </c>
      <c r="BI766" s="2">
        <v>272644</v>
      </c>
      <c r="BJ766" s="2">
        <v>0</v>
      </c>
      <c r="BK766" s="2">
        <v>272644</v>
      </c>
      <c r="BL766" s="2">
        <v>98923</v>
      </c>
      <c r="BM766" s="2">
        <v>173721</v>
      </c>
      <c r="BN766" s="2">
        <v>2836</v>
      </c>
      <c r="BO766" s="2">
        <v>170885</v>
      </c>
      <c r="BP766" s="2">
        <v>5286.08</v>
      </c>
      <c r="BQ766" s="2">
        <v>14.18</v>
      </c>
      <c r="BR766" s="2">
        <v>74957</v>
      </c>
      <c r="BS766" s="2">
        <v>0</v>
      </c>
      <c r="BT766" s="2">
        <v>0</v>
      </c>
      <c r="BU766" s="2">
        <v>98923</v>
      </c>
      <c r="BV766" s="2">
        <v>2836</v>
      </c>
      <c r="BW766" s="2">
        <v>0</v>
      </c>
      <c r="BX766" s="2">
        <v>500737</v>
      </c>
      <c r="BY766" s="2">
        <v>500737</v>
      </c>
      <c r="BZ766" s="2">
        <v>329852</v>
      </c>
      <c r="CA766" s="2">
        <v>500737</v>
      </c>
      <c r="CB766" s="2" t="b">
        <v>1</v>
      </c>
      <c r="CC766" s="2">
        <v>0</v>
      </c>
      <c r="CD766" s="2">
        <v>15114.73</v>
      </c>
      <c r="CE766" s="2">
        <v>13897.38</v>
      </c>
      <c r="CF766" s="2">
        <v>14308.69</v>
      </c>
      <c r="CG766" s="2">
        <v>17013.91</v>
      </c>
      <c r="CH766" s="4">
        <v>45327.529965277776</v>
      </c>
      <c r="CI766" s="4">
        <v>73415</v>
      </c>
    </row>
    <row r="767" spans="1:87" x14ac:dyDescent="0.35">
      <c r="A767" s="5">
        <v>850</v>
      </c>
      <c r="B767" s="3" t="s">
        <v>1559</v>
      </c>
      <c r="C767" s="3" t="s">
        <v>1570</v>
      </c>
      <c r="D767" s="2" t="s">
        <v>1571</v>
      </c>
      <c r="E767" s="2">
        <v>9166</v>
      </c>
      <c r="F767" s="2">
        <v>9304</v>
      </c>
      <c r="G767" s="2">
        <v>9580</v>
      </c>
      <c r="H767" s="2">
        <v>11102</v>
      </c>
      <c r="I767" s="2">
        <v>1.0822000000000001</v>
      </c>
      <c r="J767" s="2">
        <v>9919</v>
      </c>
      <c r="K767" s="2">
        <v>10069</v>
      </c>
      <c r="L767" s="2">
        <v>10367</v>
      </c>
      <c r="M767" s="2">
        <v>12015</v>
      </c>
      <c r="N767" s="2">
        <v>1.1040000000000001</v>
      </c>
      <c r="O767" s="2">
        <v>1.026</v>
      </c>
      <c r="P767" s="2">
        <v>10951</v>
      </c>
      <c r="Q767" s="2">
        <v>12327</v>
      </c>
      <c r="R767" s="2">
        <v>371.45</v>
      </c>
      <c r="S767" s="2">
        <v>286.49</v>
      </c>
      <c r="T767" s="2">
        <v>208.09</v>
      </c>
      <c r="U767" s="2">
        <v>389.24</v>
      </c>
      <c r="V767" s="2">
        <v>1255.27</v>
      </c>
      <c r="W767" s="2">
        <v>371.45</v>
      </c>
      <c r="X767" s="2">
        <v>286.49</v>
      </c>
      <c r="Y767" s="2">
        <v>208.09</v>
      </c>
      <c r="Z767" s="2">
        <v>389.24</v>
      </c>
      <c r="AA767" s="2">
        <v>1255.27</v>
      </c>
      <c r="AB767" s="2">
        <v>4067749</v>
      </c>
      <c r="AC767" s="2">
        <v>2884668</v>
      </c>
      <c r="AD767" s="2">
        <v>2157269</v>
      </c>
      <c r="AE767" s="2">
        <v>4798161</v>
      </c>
      <c r="AF767" s="2">
        <v>13907847</v>
      </c>
      <c r="AG767" s="2">
        <v>0.65229999999999999</v>
      </c>
      <c r="AH767" s="2">
        <v>0.2</v>
      </c>
      <c r="AI767" s="2">
        <v>530679</v>
      </c>
      <c r="AJ767" s="2">
        <v>376334</v>
      </c>
      <c r="AK767" s="2">
        <v>281437</v>
      </c>
      <c r="AL767" s="2">
        <v>625968</v>
      </c>
      <c r="AM767" s="2">
        <v>1814418</v>
      </c>
      <c r="AN767" s="2">
        <v>0.65229999999999999</v>
      </c>
      <c r="AO767" s="2">
        <v>0.1023</v>
      </c>
      <c r="AP767" s="2">
        <v>0.65</v>
      </c>
      <c r="AQ767" s="2">
        <v>270485</v>
      </c>
      <c r="AR767" s="2">
        <v>191816</v>
      </c>
      <c r="AS767" s="2">
        <v>143448</v>
      </c>
      <c r="AT767" s="2">
        <v>319054</v>
      </c>
      <c r="AU767" s="2">
        <v>924803</v>
      </c>
      <c r="AV767" s="2">
        <v>16647068</v>
      </c>
      <c r="AW767" s="2">
        <v>0</v>
      </c>
      <c r="AX767" s="2">
        <v>97928</v>
      </c>
      <c r="AY767" s="2">
        <v>79155</v>
      </c>
      <c r="AZ767" s="2">
        <v>85662</v>
      </c>
      <c r="BA767" s="2">
        <v>0</v>
      </c>
      <c r="BB767" s="2">
        <v>0</v>
      </c>
      <c r="BC767" s="2">
        <v>0</v>
      </c>
      <c r="BD767" s="2">
        <v>2813</v>
      </c>
      <c r="BE767" s="2">
        <v>3044</v>
      </c>
      <c r="BF767" s="2">
        <v>39.340000000000003</v>
      </c>
      <c r="BG767" s="2">
        <v>119751</v>
      </c>
      <c r="BH767" s="2">
        <v>303341</v>
      </c>
      <c r="BI767" s="2">
        <v>16950409</v>
      </c>
      <c r="BJ767" s="2">
        <v>0</v>
      </c>
      <c r="BK767" s="2">
        <v>16950409</v>
      </c>
      <c r="BL767" s="2">
        <v>10745177</v>
      </c>
      <c r="BM767" s="2">
        <v>6205232</v>
      </c>
      <c r="BN767" s="2">
        <v>251054</v>
      </c>
      <c r="BO767" s="2">
        <v>5954178</v>
      </c>
      <c r="BP767" s="2">
        <v>5424.58</v>
      </c>
      <c r="BQ767" s="2">
        <v>1255.27</v>
      </c>
      <c r="BR767" s="2">
        <v>6809313</v>
      </c>
      <c r="BS767" s="2">
        <v>0</v>
      </c>
      <c r="BT767" s="2">
        <v>0</v>
      </c>
      <c r="BU767" s="2">
        <v>10745177</v>
      </c>
      <c r="BV767" s="2">
        <v>251054</v>
      </c>
      <c r="BW767" s="2">
        <v>0</v>
      </c>
      <c r="BX767" s="2">
        <v>1515933</v>
      </c>
      <c r="BY767" s="2">
        <v>1515933</v>
      </c>
      <c r="BZ767" s="2">
        <v>0</v>
      </c>
      <c r="CA767" s="2">
        <v>5954178</v>
      </c>
      <c r="CB767" s="2" t="b">
        <v>0</v>
      </c>
      <c r="CC767" s="2">
        <v>0</v>
      </c>
      <c r="CD767" s="2">
        <v>13107.85</v>
      </c>
      <c r="CE767" s="2">
        <v>12052.14</v>
      </c>
      <c r="CF767" s="2">
        <v>12408.83</v>
      </c>
      <c r="CG767" s="2">
        <v>14754.86</v>
      </c>
      <c r="CH767" s="4">
        <v>45327.529965277776</v>
      </c>
      <c r="CI767" s="4">
        <v>73415</v>
      </c>
    </row>
    <row r="768" spans="1:87" x14ac:dyDescent="0.35">
      <c r="A768" s="5">
        <v>851</v>
      </c>
      <c r="B768" s="3" t="s">
        <v>1559</v>
      </c>
      <c r="C768" s="3" t="s">
        <v>1572</v>
      </c>
      <c r="D768" s="2" t="s">
        <v>1573</v>
      </c>
      <c r="E768" s="2">
        <v>9166</v>
      </c>
      <c r="F768" s="2">
        <v>9304</v>
      </c>
      <c r="G768" s="2">
        <v>9580</v>
      </c>
      <c r="H768" s="2">
        <v>11102</v>
      </c>
      <c r="I768" s="2">
        <v>1.0822000000000001</v>
      </c>
      <c r="J768" s="2">
        <v>9919</v>
      </c>
      <c r="K768" s="2">
        <v>10069</v>
      </c>
      <c r="L768" s="2">
        <v>10367</v>
      </c>
      <c r="M768" s="2">
        <v>12015</v>
      </c>
      <c r="N768" s="2">
        <v>1.1040000000000001</v>
      </c>
      <c r="O768" s="2">
        <v>1.026</v>
      </c>
      <c r="P768" s="2">
        <v>10951</v>
      </c>
      <c r="Q768" s="2">
        <v>12327</v>
      </c>
      <c r="R768" s="2">
        <v>0</v>
      </c>
      <c r="S768" s="2">
        <v>8.94</v>
      </c>
      <c r="T768" s="2">
        <v>0</v>
      </c>
      <c r="U768" s="2">
        <v>0</v>
      </c>
      <c r="V768" s="2">
        <v>8.94</v>
      </c>
      <c r="W768" s="2">
        <v>0</v>
      </c>
      <c r="X768" s="2">
        <v>8.94</v>
      </c>
      <c r="Y768" s="2">
        <v>0</v>
      </c>
      <c r="Z768" s="2">
        <v>0</v>
      </c>
      <c r="AA768" s="2">
        <v>8.94</v>
      </c>
      <c r="AB768" s="2">
        <v>0</v>
      </c>
      <c r="AC768" s="2">
        <v>90017</v>
      </c>
      <c r="AD768" s="2">
        <v>0</v>
      </c>
      <c r="AE768" s="2">
        <v>0</v>
      </c>
      <c r="AF768" s="2">
        <v>90017</v>
      </c>
      <c r="AG768" s="2">
        <v>0.17860000000000001</v>
      </c>
      <c r="AH768" s="2">
        <v>0.2</v>
      </c>
      <c r="AI768" s="2">
        <v>0</v>
      </c>
      <c r="AJ768" s="2">
        <v>3215</v>
      </c>
      <c r="AK768" s="2">
        <v>0</v>
      </c>
      <c r="AL768" s="2">
        <v>0</v>
      </c>
      <c r="AM768" s="2">
        <v>3215</v>
      </c>
      <c r="AN768" s="2">
        <v>0.17860000000000001</v>
      </c>
      <c r="AO768" s="2">
        <v>0</v>
      </c>
      <c r="AP768" s="2">
        <v>0.65</v>
      </c>
      <c r="AQ768" s="2">
        <v>0</v>
      </c>
      <c r="AR768" s="2">
        <v>0</v>
      </c>
      <c r="AS768" s="2">
        <v>0</v>
      </c>
      <c r="AT768" s="2">
        <v>0</v>
      </c>
      <c r="AU768" s="2">
        <v>0</v>
      </c>
      <c r="AV768" s="2">
        <v>93232</v>
      </c>
      <c r="AW768" s="2">
        <v>0</v>
      </c>
      <c r="AX768" s="2">
        <v>6788</v>
      </c>
      <c r="AY768" s="2">
        <v>0</v>
      </c>
      <c r="AZ768" s="2">
        <v>0</v>
      </c>
      <c r="BA768" s="2">
        <v>0</v>
      </c>
      <c r="BB768" s="2">
        <v>0</v>
      </c>
      <c r="BC768" s="2">
        <v>0</v>
      </c>
      <c r="BD768" s="2">
        <v>2813</v>
      </c>
      <c r="BE768" s="2">
        <v>3044</v>
      </c>
      <c r="BF768" s="2">
        <v>0</v>
      </c>
      <c r="BG768" s="2">
        <v>0</v>
      </c>
      <c r="BH768" s="2">
        <v>6788</v>
      </c>
      <c r="BI768" s="2">
        <v>100020</v>
      </c>
      <c r="BJ768" s="2">
        <v>0</v>
      </c>
      <c r="BK768" s="2">
        <v>100020</v>
      </c>
      <c r="BL768" s="2">
        <v>14180</v>
      </c>
      <c r="BM768" s="2">
        <v>85840</v>
      </c>
      <c r="BN768" s="2">
        <v>32612</v>
      </c>
      <c r="BO768" s="2">
        <v>53228</v>
      </c>
      <c r="BP768" s="2">
        <v>5593.99</v>
      </c>
      <c r="BQ768" s="2">
        <v>8.94</v>
      </c>
      <c r="BR768" s="2">
        <v>50010</v>
      </c>
      <c r="BS768" s="2">
        <v>0</v>
      </c>
      <c r="BT768" s="2">
        <v>0</v>
      </c>
      <c r="BU768" s="2">
        <v>14180</v>
      </c>
      <c r="BV768" s="2">
        <v>32612</v>
      </c>
      <c r="BW768" s="2">
        <v>3218</v>
      </c>
      <c r="BX768" s="2">
        <v>134969</v>
      </c>
      <c r="BY768" s="2">
        <v>138187</v>
      </c>
      <c r="BZ768" s="2">
        <v>84959</v>
      </c>
      <c r="CA768" s="2">
        <v>138187</v>
      </c>
      <c r="CB768" s="2" t="b">
        <v>1</v>
      </c>
      <c r="CC768" s="2">
        <v>0</v>
      </c>
      <c r="CD768" s="2">
        <v>11342.17</v>
      </c>
      <c r="CE768" s="2">
        <v>10428.66</v>
      </c>
      <c r="CF768" s="2">
        <v>10737.31</v>
      </c>
      <c r="CG768" s="2">
        <v>12767.32</v>
      </c>
      <c r="CH768" s="4">
        <v>45327.530011574076</v>
      </c>
      <c r="CI768" s="4">
        <v>73415</v>
      </c>
    </row>
    <row r="769" spans="1:87" x14ac:dyDescent="0.35">
      <c r="A769" s="5">
        <v>852</v>
      </c>
      <c r="B769" s="3" t="s">
        <v>1559</v>
      </c>
      <c r="C769" s="3" t="s">
        <v>1574</v>
      </c>
      <c r="D769" s="2" t="s">
        <v>1575</v>
      </c>
      <c r="E769" s="2">
        <v>9166</v>
      </c>
      <c r="F769" s="2">
        <v>9304</v>
      </c>
      <c r="G769" s="2">
        <v>9580</v>
      </c>
      <c r="H769" s="2">
        <v>11102</v>
      </c>
      <c r="I769" s="2">
        <v>1.0822000000000001</v>
      </c>
      <c r="J769" s="2">
        <v>9919</v>
      </c>
      <c r="K769" s="2">
        <v>10069</v>
      </c>
      <c r="L769" s="2">
        <v>10367</v>
      </c>
      <c r="M769" s="2">
        <v>12015</v>
      </c>
      <c r="N769" s="2">
        <v>1.1040000000000001</v>
      </c>
      <c r="O769" s="2">
        <v>1.026</v>
      </c>
      <c r="P769" s="2">
        <v>10951</v>
      </c>
      <c r="Q769" s="2">
        <v>12327</v>
      </c>
      <c r="R769" s="2">
        <v>51.83</v>
      </c>
      <c r="S769" s="2">
        <v>0.9</v>
      </c>
      <c r="T769" s="2">
        <v>0</v>
      </c>
      <c r="U769" s="2">
        <v>0</v>
      </c>
      <c r="V769" s="2">
        <v>52.73</v>
      </c>
      <c r="W769" s="2">
        <v>51.83</v>
      </c>
      <c r="X769" s="2">
        <v>0.9</v>
      </c>
      <c r="Y769" s="2">
        <v>0</v>
      </c>
      <c r="Z769" s="2">
        <v>0</v>
      </c>
      <c r="AA769" s="2">
        <v>52.73</v>
      </c>
      <c r="AB769" s="2">
        <v>567590</v>
      </c>
      <c r="AC769" s="2">
        <v>9062</v>
      </c>
      <c r="AD769" s="2">
        <v>0</v>
      </c>
      <c r="AE769" s="2">
        <v>0</v>
      </c>
      <c r="AF769" s="2">
        <v>576652</v>
      </c>
      <c r="AG769" s="2">
        <v>0.38850000000000001</v>
      </c>
      <c r="AH769" s="2">
        <v>0.2</v>
      </c>
      <c r="AI769" s="2">
        <v>44102</v>
      </c>
      <c r="AJ769" s="2">
        <v>704</v>
      </c>
      <c r="AK769" s="2">
        <v>0</v>
      </c>
      <c r="AL769" s="2">
        <v>0</v>
      </c>
      <c r="AM769" s="2">
        <v>44806</v>
      </c>
      <c r="AN769" s="2">
        <v>0.38850000000000001</v>
      </c>
      <c r="AO769" s="2">
        <v>0</v>
      </c>
      <c r="AP769" s="2">
        <v>0.65</v>
      </c>
      <c r="AQ769" s="2">
        <v>0</v>
      </c>
      <c r="AR769" s="2">
        <v>0</v>
      </c>
      <c r="AS769" s="2">
        <v>0</v>
      </c>
      <c r="AT769" s="2">
        <v>0</v>
      </c>
      <c r="AU769" s="2">
        <v>0</v>
      </c>
      <c r="AV769" s="2">
        <v>621458</v>
      </c>
      <c r="AW769" s="2">
        <v>0</v>
      </c>
      <c r="AX769" s="2">
        <v>0</v>
      </c>
      <c r="AY769" s="2">
        <v>103000</v>
      </c>
      <c r="AZ769" s="2">
        <v>111467</v>
      </c>
      <c r="BA769" s="2">
        <v>0</v>
      </c>
      <c r="BB769" s="2">
        <v>0</v>
      </c>
      <c r="BC769" s="2">
        <v>0</v>
      </c>
      <c r="BD769" s="2">
        <v>2813</v>
      </c>
      <c r="BE769" s="2">
        <v>3044</v>
      </c>
      <c r="BF769" s="2">
        <v>12.46</v>
      </c>
      <c r="BG769" s="2">
        <v>37928</v>
      </c>
      <c r="BH769" s="2">
        <v>149395</v>
      </c>
      <c r="BI769" s="2">
        <v>770853</v>
      </c>
      <c r="BJ769" s="2">
        <v>0</v>
      </c>
      <c r="BK769" s="2">
        <v>770853</v>
      </c>
      <c r="BL769" s="2">
        <v>2294694</v>
      </c>
      <c r="BM769" s="2">
        <v>0</v>
      </c>
      <c r="BN769" s="2">
        <v>12234</v>
      </c>
      <c r="BO769" s="2">
        <v>0</v>
      </c>
      <c r="BP769" s="2">
        <v>5154.57</v>
      </c>
      <c r="BQ769" s="2">
        <v>52.73</v>
      </c>
      <c r="BR769" s="2">
        <v>271800</v>
      </c>
      <c r="BS769" s="2">
        <v>0</v>
      </c>
      <c r="BT769" s="2">
        <v>0</v>
      </c>
      <c r="BU769" s="2">
        <v>2294694</v>
      </c>
      <c r="BV769" s="2">
        <v>12234</v>
      </c>
      <c r="BW769" s="2">
        <v>0</v>
      </c>
      <c r="BX769" s="2">
        <v>439479</v>
      </c>
      <c r="BY769" s="2">
        <v>439479</v>
      </c>
      <c r="BZ769" s="2">
        <v>439479</v>
      </c>
      <c r="CA769" s="2">
        <v>439479</v>
      </c>
      <c r="CB769" s="2" t="b">
        <v>1</v>
      </c>
      <c r="CC769" s="2">
        <v>1523841</v>
      </c>
      <c r="CD769" s="2">
        <v>11801.89</v>
      </c>
      <c r="CE769" s="2">
        <v>10851.36</v>
      </c>
      <c r="CF769" s="2">
        <v>11172.52</v>
      </c>
      <c r="CG769" s="2">
        <v>13284.81</v>
      </c>
      <c r="CH769" s="4">
        <v>45327.530046296299</v>
      </c>
      <c r="CI769" s="4">
        <v>73415</v>
      </c>
    </row>
    <row r="770" spans="1:87" x14ac:dyDescent="0.35">
      <c r="A770" s="5">
        <v>853</v>
      </c>
      <c r="B770" s="3" t="s">
        <v>1559</v>
      </c>
      <c r="C770" s="3" t="s">
        <v>1576</v>
      </c>
      <c r="D770" s="2" t="s">
        <v>1577</v>
      </c>
      <c r="E770" s="2">
        <v>9166</v>
      </c>
      <c r="F770" s="2">
        <v>9304</v>
      </c>
      <c r="G770" s="2">
        <v>9580</v>
      </c>
      <c r="H770" s="2">
        <v>11102</v>
      </c>
      <c r="I770" s="2">
        <v>1.0822000000000001</v>
      </c>
      <c r="J770" s="2">
        <v>9919</v>
      </c>
      <c r="K770" s="2">
        <v>10069</v>
      </c>
      <c r="L770" s="2">
        <v>10367</v>
      </c>
      <c r="M770" s="2">
        <v>12015</v>
      </c>
      <c r="N770" s="2">
        <v>1.1040000000000001</v>
      </c>
      <c r="O770" s="2">
        <v>1.026</v>
      </c>
      <c r="P770" s="2">
        <v>10951</v>
      </c>
      <c r="Q770" s="2">
        <v>12327</v>
      </c>
      <c r="R770" s="2">
        <v>3.11</v>
      </c>
      <c r="S770" s="2">
        <v>6.65</v>
      </c>
      <c r="T770" s="2">
        <v>3.59</v>
      </c>
      <c r="U770" s="2">
        <v>0</v>
      </c>
      <c r="V770" s="2">
        <v>13.35</v>
      </c>
      <c r="W770" s="2">
        <v>3.11</v>
      </c>
      <c r="X770" s="2">
        <v>6.65</v>
      </c>
      <c r="Y770" s="2">
        <v>3.59</v>
      </c>
      <c r="Z770" s="2">
        <v>0</v>
      </c>
      <c r="AA770" s="2">
        <v>13.35</v>
      </c>
      <c r="AB770" s="2">
        <v>34058</v>
      </c>
      <c r="AC770" s="2">
        <v>66959</v>
      </c>
      <c r="AD770" s="2">
        <v>37218</v>
      </c>
      <c r="AE770" s="2">
        <v>0</v>
      </c>
      <c r="AF770" s="2">
        <v>138235</v>
      </c>
      <c r="AG770" s="2">
        <v>0.68420000000000003</v>
      </c>
      <c r="AH770" s="2">
        <v>0.2</v>
      </c>
      <c r="AI770" s="2">
        <v>4660</v>
      </c>
      <c r="AJ770" s="2">
        <v>9163</v>
      </c>
      <c r="AK770" s="2">
        <v>5093</v>
      </c>
      <c r="AL770" s="2">
        <v>0</v>
      </c>
      <c r="AM770" s="2">
        <v>18916</v>
      </c>
      <c r="AN770" s="2">
        <v>0.68420000000000003</v>
      </c>
      <c r="AO770" s="2">
        <v>0.13420000000000001</v>
      </c>
      <c r="AP770" s="2">
        <v>0.65</v>
      </c>
      <c r="AQ770" s="2">
        <v>2971</v>
      </c>
      <c r="AR770" s="2">
        <v>5841</v>
      </c>
      <c r="AS770" s="2">
        <v>3246</v>
      </c>
      <c r="AT770" s="2">
        <v>0</v>
      </c>
      <c r="AU770" s="2">
        <v>12058</v>
      </c>
      <c r="AV770" s="2">
        <v>169209</v>
      </c>
      <c r="AW770" s="2">
        <v>0</v>
      </c>
      <c r="AX770" s="2">
        <v>6027</v>
      </c>
      <c r="AY770" s="2">
        <v>25716</v>
      </c>
      <c r="AZ770" s="2">
        <v>27830</v>
      </c>
      <c r="BA770" s="2">
        <v>0</v>
      </c>
      <c r="BB770" s="2">
        <v>0</v>
      </c>
      <c r="BC770" s="2">
        <v>59774</v>
      </c>
      <c r="BD770" s="2">
        <v>2813</v>
      </c>
      <c r="BE770" s="2">
        <v>3044</v>
      </c>
      <c r="BF770" s="2">
        <v>0</v>
      </c>
      <c r="BG770" s="2">
        <v>0</v>
      </c>
      <c r="BH770" s="2">
        <v>93631</v>
      </c>
      <c r="BI770" s="2">
        <v>262840</v>
      </c>
      <c r="BJ770" s="2">
        <v>0</v>
      </c>
      <c r="BK770" s="2">
        <v>262840</v>
      </c>
      <c r="BL770" s="2">
        <v>439414</v>
      </c>
      <c r="BM770" s="2">
        <v>0</v>
      </c>
      <c r="BN770" s="2">
        <v>2670</v>
      </c>
      <c r="BO770" s="2">
        <v>0</v>
      </c>
      <c r="BP770" s="2">
        <v>5927.52</v>
      </c>
      <c r="BQ770" s="2">
        <v>13.35</v>
      </c>
      <c r="BR770" s="2">
        <v>79132</v>
      </c>
      <c r="BS770" s="2">
        <v>0</v>
      </c>
      <c r="BT770" s="2">
        <v>0</v>
      </c>
      <c r="BU770" s="2">
        <v>439414</v>
      </c>
      <c r="BV770" s="2">
        <v>2670</v>
      </c>
      <c r="BW770" s="2">
        <v>0</v>
      </c>
      <c r="BX770" s="2">
        <v>72066</v>
      </c>
      <c r="BY770" s="2">
        <v>72066</v>
      </c>
      <c r="BZ770" s="2">
        <v>72066</v>
      </c>
      <c r="CA770" s="2">
        <v>72066</v>
      </c>
      <c r="CB770" s="2" t="b">
        <v>1</v>
      </c>
      <c r="CC770" s="2">
        <v>176574</v>
      </c>
      <c r="CD770" s="2">
        <v>13404.79</v>
      </c>
      <c r="CE770" s="2">
        <v>12325.16</v>
      </c>
      <c r="CF770" s="2">
        <v>12689.93</v>
      </c>
      <c r="CG770" s="2">
        <v>15089.11</v>
      </c>
      <c r="CH770" s="4">
        <v>45327.530046296299</v>
      </c>
      <c r="CI770" s="4">
        <v>73415</v>
      </c>
    </row>
    <row r="771" spans="1:87" x14ac:dyDescent="0.35">
      <c r="A771" s="5">
        <v>854</v>
      </c>
      <c r="B771" s="3" t="s">
        <v>1559</v>
      </c>
      <c r="C771" s="3" t="s">
        <v>1578</v>
      </c>
      <c r="D771" s="2" t="s">
        <v>1579</v>
      </c>
      <c r="E771" s="2">
        <v>9166</v>
      </c>
      <c r="F771" s="2">
        <v>9304</v>
      </c>
      <c r="G771" s="2">
        <v>9580</v>
      </c>
      <c r="H771" s="2">
        <v>11102</v>
      </c>
      <c r="I771" s="2">
        <v>1.0822000000000001</v>
      </c>
      <c r="J771" s="2">
        <v>9919</v>
      </c>
      <c r="K771" s="2">
        <v>10069</v>
      </c>
      <c r="L771" s="2">
        <v>10367</v>
      </c>
      <c r="M771" s="2">
        <v>12015</v>
      </c>
      <c r="N771" s="2">
        <v>1.1040000000000001</v>
      </c>
      <c r="O771" s="2">
        <v>1.026</v>
      </c>
      <c r="P771" s="2">
        <v>10951</v>
      </c>
      <c r="Q771" s="2">
        <v>12327</v>
      </c>
      <c r="R771" s="2">
        <v>36.85</v>
      </c>
      <c r="S771" s="2">
        <v>20.79</v>
      </c>
      <c r="T771" s="2">
        <v>20.16</v>
      </c>
      <c r="U771" s="2">
        <v>40.76</v>
      </c>
      <c r="V771" s="2">
        <v>118.56</v>
      </c>
      <c r="W771" s="2">
        <v>36.85</v>
      </c>
      <c r="X771" s="2">
        <v>20.79</v>
      </c>
      <c r="Y771" s="2">
        <v>20.16</v>
      </c>
      <c r="Z771" s="2">
        <v>40.76</v>
      </c>
      <c r="AA771" s="2">
        <v>118.56</v>
      </c>
      <c r="AB771" s="2">
        <v>403544</v>
      </c>
      <c r="AC771" s="2">
        <v>209335</v>
      </c>
      <c r="AD771" s="2">
        <v>208999</v>
      </c>
      <c r="AE771" s="2">
        <v>502449</v>
      </c>
      <c r="AF771" s="2">
        <v>1324327</v>
      </c>
      <c r="AG771" s="2">
        <v>0.60750000000000004</v>
      </c>
      <c r="AH771" s="2">
        <v>0.2</v>
      </c>
      <c r="AI771" s="2">
        <v>49031</v>
      </c>
      <c r="AJ771" s="2">
        <v>25434</v>
      </c>
      <c r="AK771" s="2">
        <v>25393</v>
      </c>
      <c r="AL771" s="2">
        <v>61047</v>
      </c>
      <c r="AM771" s="2">
        <v>160905</v>
      </c>
      <c r="AN771" s="2">
        <v>0.60750000000000004</v>
      </c>
      <c r="AO771" s="2">
        <v>5.7500000000000002E-2</v>
      </c>
      <c r="AP771" s="2">
        <v>0.65</v>
      </c>
      <c r="AQ771" s="2">
        <v>15082</v>
      </c>
      <c r="AR771" s="2">
        <v>7824</v>
      </c>
      <c r="AS771" s="2">
        <v>7811</v>
      </c>
      <c r="AT771" s="2">
        <v>18779</v>
      </c>
      <c r="AU771" s="2">
        <v>49496</v>
      </c>
      <c r="AV771" s="2">
        <v>1534728</v>
      </c>
      <c r="AW771" s="2">
        <v>0</v>
      </c>
      <c r="AX771" s="2">
        <v>0</v>
      </c>
      <c r="AY771" s="2">
        <v>83749</v>
      </c>
      <c r="AZ771" s="2">
        <v>90633</v>
      </c>
      <c r="BA771" s="2">
        <v>0</v>
      </c>
      <c r="BB771" s="2">
        <v>0</v>
      </c>
      <c r="BC771" s="2">
        <v>49392</v>
      </c>
      <c r="BD771" s="2">
        <v>2813</v>
      </c>
      <c r="BE771" s="2">
        <v>3044</v>
      </c>
      <c r="BF771" s="2">
        <v>0.95</v>
      </c>
      <c r="BG771" s="2">
        <v>2892</v>
      </c>
      <c r="BH771" s="2">
        <v>142917</v>
      </c>
      <c r="BI771" s="2">
        <v>1677645</v>
      </c>
      <c r="BJ771" s="2">
        <v>0</v>
      </c>
      <c r="BK771" s="2">
        <v>1677645</v>
      </c>
      <c r="BL771" s="2">
        <v>3224175</v>
      </c>
      <c r="BM771" s="2">
        <v>0</v>
      </c>
      <c r="BN771" s="2">
        <v>39680</v>
      </c>
      <c r="BO771" s="2">
        <v>0</v>
      </c>
      <c r="BP771" s="2">
        <v>5597.75</v>
      </c>
      <c r="BQ771" s="2">
        <v>118.56</v>
      </c>
      <c r="BR771" s="2">
        <v>663669</v>
      </c>
      <c r="BS771" s="2">
        <v>0</v>
      </c>
      <c r="BT771" s="2">
        <v>0</v>
      </c>
      <c r="BU771" s="2">
        <v>3224175</v>
      </c>
      <c r="BV771" s="2">
        <v>39680</v>
      </c>
      <c r="BW771" s="2">
        <v>0</v>
      </c>
      <c r="BX771" s="2">
        <v>410531</v>
      </c>
      <c r="BY771" s="2">
        <v>410531</v>
      </c>
      <c r="BZ771" s="2">
        <v>410531</v>
      </c>
      <c r="CA771" s="2">
        <v>410531</v>
      </c>
      <c r="CB771" s="2" t="b">
        <v>1</v>
      </c>
      <c r="CC771" s="2">
        <v>1546530</v>
      </c>
      <c r="CD771" s="2">
        <v>12690.84</v>
      </c>
      <c r="CE771" s="2">
        <v>11668.71</v>
      </c>
      <c r="CF771" s="2">
        <v>12014.06</v>
      </c>
      <c r="CG771" s="2">
        <v>14285.45</v>
      </c>
      <c r="CH771" s="4">
        <v>45327.530069444445</v>
      </c>
      <c r="CI771" s="4">
        <v>73415</v>
      </c>
    </row>
    <row r="772" spans="1:87" x14ac:dyDescent="0.35">
      <c r="A772" s="5">
        <v>855</v>
      </c>
      <c r="B772" s="3" t="s">
        <v>1559</v>
      </c>
      <c r="C772" s="3" t="s">
        <v>1580</v>
      </c>
      <c r="D772" s="2" t="s">
        <v>1581</v>
      </c>
      <c r="E772" s="2">
        <v>9166</v>
      </c>
      <c r="F772" s="2">
        <v>9304</v>
      </c>
      <c r="G772" s="2">
        <v>9580</v>
      </c>
      <c r="H772" s="2">
        <v>11102</v>
      </c>
      <c r="I772" s="2">
        <v>1.0822000000000001</v>
      </c>
      <c r="J772" s="2">
        <v>9919</v>
      </c>
      <c r="K772" s="2">
        <v>10069</v>
      </c>
      <c r="L772" s="2">
        <v>10367</v>
      </c>
      <c r="M772" s="2">
        <v>12015</v>
      </c>
      <c r="N772" s="2">
        <v>1.1040000000000001</v>
      </c>
      <c r="O772" s="2">
        <v>1.026</v>
      </c>
      <c r="P772" s="2">
        <v>10951</v>
      </c>
      <c r="Q772" s="2">
        <v>12327</v>
      </c>
      <c r="R772" s="2">
        <v>38.479999999999997</v>
      </c>
      <c r="S772" s="2">
        <v>0.8</v>
      </c>
      <c r="T772" s="2">
        <v>0</v>
      </c>
      <c r="U772" s="2">
        <v>0</v>
      </c>
      <c r="V772" s="2">
        <v>39.28</v>
      </c>
      <c r="W772" s="2">
        <v>38.479999999999997</v>
      </c>
      <c r="X772" s="2">
        <v>0.8</v>
      </c>
      <c r="Y772" s="2">
        <v>0</v>
      </c>
      <c r="Z772" s="2">
        <v>0</v>
      </c>
      <c r="AA772" s="2">
        <v>39.28</v>
      </c>
      <c r="AB772" s="2">
        <v>421394</v>
      </c>
      <c r="AC772" s="2">
        <v>8055</v>
      </c>
      <c r="AD772" s="2">
        <v>0</v>
      </c>
      <c r="AE772" s="2">
        <v>0</v>
      </c>
      <c r="AF772" s="2">
        <v>429449</v>
      </c>
      <c r="AG772" s="2">
        <v>0.29370000000000002</v>
      </c>
      <c r="AH772" s="2">
        <v>0.2</v>
      </c>
      <c r="AI772" s="2">
        <v>24753</v>
      </c>
      <c r="AJ772" s="2">
        <v>473</v>
      </c>
      <c r="AK772" s="2">
        <v>0</v>
      </c>
      <c r="AL772" s="2">
        <v>0</v>
      </c>
      <c r="AM772" s="2">
        <v>25226</v>
      </c>
      <c r="AN772" s="2">
        <v>0.29370000000000002</v>
      </c>
      <c r="AO772" s="2">
        <v>0</v>
      </c>
      <c r="AP772" s="2">
        <v>0.65</v>
      </c>
      <c r="AQ772" s="2">
        <v>0</v>
      </c>
      <c r="AR772" s="2">
        <v>0</v>
      </c>
      <c r="AS772" s="2">
        <v>0</v>
      </c>
      <c r="AT772" s="2">
        <v>0</v>
      </c>
      <c r="AU772" s="2">
        <v>0</v>
      </c>
      <c r="AV772" s="2">
        <v>454675</v>
      </c>
      <c r="AW772" s="2">
        <v>0</v>
      </c>
      <c r="AX772" s="2">
        <v>9509</v>
      </c>
      <c r="AY772" s="2">
        <v>50000</v>
      </c>
      <c r="AZ772" s="2">
        <v>54110</v>
      </c>
      <c r="BA772" s="2">
        <v>0</v>
      </c>
      <c r="BB772" s="2">
        <v>0</v>
      </c>
      <c r="BC772" s="2">
        <v>316914</v>
      </c>
      <c r="BD772" s="2">
        <v>2813</v>
      </c>
      <c r="BE772" s="2">
        <v>3044</v>
      </c>
      <c r="BF772" s="2">
        <v>0</v>
      </c>
      <c r="BG772" s="2">
        <v>0</v>
      </c>
      <c r="BH772" s="2">
        <v>380533</v>
      </c>
      <c r="BI772" s="2">
        <v>835208</v>
      </c>
      <c r="BJ772" s="2">
        <v>0</v>
      </c>
      <c r="BK772" s="2">
        <v>835208</v>
      </c>
      <c r="BL772" s="2">
        <v>192720</v>
      </c>
      <c r="BM772" s="2">
        <v>642488</v>
      </c>
      <c r="BN772" s="2">
        <v>69674</v>
      </c>
      <c r="BO772" s="2">
        <v>572814</v>
      </c>
      <c r="BP772" s="2">
        <v>4994.88</v>
      </c>
      <c r="BQ772" s="2">
        <v>39.28</v>
      </c>
      <c r="BR772" s="2">
        <v>196199</v>
      </c>
      <c r="BS772" s="2">
        <v>0</v>
      </c>
      <c r="BT772" s="2">
        <v>0</v>
      </c>
      <c r="BU772" s="2">
        <v>192720</v>
      </c>
      <c r="BV772" s="2">
        <v>69674</v>
      </c>
      <c r="BW772" s="2">
        <v>0</v>
      </c>
      <c r="BX772" s="2">
        <v>632302</v>
      </c>
      <c r="BY772" s="2">
        <v>632302</v>
      </c>
      <c r="BZ772" s="2">
        <v>59488</v>
      </c>
      <c r="CA772" s="2">
        <v>632302</v>
      </c>
      <c r="CB772" s="2" t="b">
        <v>0</v>
      </c>
      <c r="CC772" s="2">
        <v>0</v>
      </c>
      <c r="CD772" s="2">
        <v>11594.26</v>
      </c>
      <c r="CE772" s="2">
        <v>10660.45</v>
      </c>
      <c r="CF772" s="2">
        <v>10975.96</v>
      </c>
      <c r="CG772" s="2">
        <v>13051.09</v>
      </c>
      <c r="CH772" s="4">
        <v>45327.530081018522</v>
      </c>
      <c r="CI772" s="4">
        <v>73415</v>
      </c>
    </row>
    <row r="773" spans="1:87" x14ac:dyDescent="0.35">
      <c r="A773" s="5">
        <v>856</v>
      </c>
      <c r="B773" s="3" t="s">
        <v>1559</v>
      </c>
      <c r="C773" s="3" t="s">
        <v>1582</v>
      </c>
      <c r="D773" s="2" t="s">
        <v>1583</v>
      </c>
      <c r="E773" s="2">
        <v>9166</v>
      </c>
      <c r="F773" s="2">
        <v>9304</v>
      </c>
      <c r="G773" s="2">
        <v>9580</v>
      </c>
      <c r="H773" s="2">
        <v>11102</v>
      </c>
      <c r="I773" s="2">
        <v>1.0822000000000001</v>
      </c>
      <c r="J773" s="2">
        <v>9919</v>
      </c>
      <c r="K773" s="2">
        <v>10069</v>
      </c>
      <c r="L773" s="2">
        <v>10367</v>
      </c>
      <c r="M773" s="2">
        <v>12015</v>
      </c>
      <c r="N773" s="2">
        <v>1.1040000000000001</v>
      </c>
      <c r="O773" s="2">
        <v>1.026</v>
      </c>
      <c r="P773" s="2">
        <v>10951</v>
      </c>
      <c r="Q773" s="2">
        <v>12327</v>
      </c>
      <c r="R773" s="2">
        <v>18.98</v>
      </c>
      <c r="S773" s="2">
        <v>0.91</v>
      </c>
      <c r="T773" s="2">
        <v>0.24</v>
      </c>
      <c r="U773" s="2">
        <v>0</v>
      </c>
      <c r="V773" s="2">
        <v>20.13</v>
      </c>
      <c r="W773" s="2">
        <v>18.98</v>
      </c>
      <c r="X773" s="2">
        <v>0.91</v>
      </c>
      <c r="Y773" s="2">
        <v>0.24</v>
      </c>
      <c r="Z773" s="2">
        <v>0</v>
      </c>
      <c r="AA773" s="2">
        <v>20.13</v>
      </c>
      <c r="AB773" s="2">
        <v>207850</v>
      </c>
      <c r="AC773" s="2">
        <v>9163</v>
      </c>
      <c r="AD773" s="2">
        <v>2488</v>
      </c>
      <c r="AE773" s="2">
        <v>0</v>
      </c>
      <c r="AF773" s="2">
        <v>219501</v>
      </c>
      <c r="AG773" s="2">
        <v>0.64810000000000001</v>
      </c>
      <c r="AH773" s="2">
        <v>0.2</v>
      </c>
      <c r="AI773" s="2">
        <v>26942</v>
      </c>
      <c r="AJ773" s="2">
        <v>1188</v>
      </c>
      <c r="AK773" s="2">
        <v>323</v>
      </c>
      <c r="AL773" s="2">
        <v>0</v>
      </c>
      <c r="AM773" s="2">
        <v>28453</v>
      </c>
      <c r="AN773" s="2">
        <v>0.64810000000000001</v>
      </c>
      <c r="AO773" s="2">
        <v>9.8100000000000007E-2</v>
      </c>
      <c r="AP773" s="2">
        <v>0.65</v>
      </c>
      <c r="AQ773" s="2">
        <v>13254</v>
      </c>
      <c r="AR773" s="2">
        <v>584</v>
      </c>
      <c r="AS773" s="2">
        <v>159</v>
      </c>
      <c r="AT773" s="2">
        <v>0</v>
      </c>
      <c r="AU773" s="2">
        <v>13997</v>
      </c>
      <c r="AV773" s="2">
        <v>261951</v>
      </c>
      <c r="AW773" s="2">
        <v>0</v>
      </c>
      <c r="AX773" s="2">
        <v>0</v>
      </c>
      <c r="AY773" s="2">
        <v>100000</v>
      </c>
      <c r="AZ773" s="2">
        <v>108220</v>
      </c>
      <c r="BA773" s="2">
        <v>0</v>
      </c>
      <c r="BB773" s="2">
        <v>0</v>
      </c>
      <c r="BC773" s="2">
        <v>0</v>
      </c>
      <c r="BD773" s="2">
        <v>2813</v>
      </c>
      <c r="BE773" s="2">
        <v>3044</v>
      </c>
      <c r="BF773" s="2">
        <v>7.81</v>
      </c>
      <c r="BG773" s="2">
        <v>23774</v>
      </c>
      <c r="BH773" s="2">
        <v>131994</v>
      </c>
      <c r="BI773" s="2">
        <v>393945</v>
      </c>
      <c r="BJ773" s="2">
        <v>0</v>
      </c>
      <c r="BK773" s="2">
        <v>393945</v>
      </c>
      <c r="BL773" s="2">
        <v>278870</v>
      </c>
      <c r="BM773" s="2">
        <v>115075</v>
      </c>
      <c r="BN773" s="2">
        <v>4026</v>
      </c>
      <c r="BO773" s="2">
        <v>111049</v>
      </c>
      <c r="BP773" s="2">
        <v>5058.4799999999996</v>
      </c>
      <c r="BQ773" s="2">
        <v>20.13</v>
      </c>
      <c r="BR773" s="2">
        <v>101827</v>
      </c>
      <c r="BS773" s="2">
        <v>0</v>
      </c>
      <c r="BT773" s="2">
        <v>0</v>
      </c>
      <c r="BU773" s="2">
        <v>278870</v>
      </c>
      <c r="BV773" s="2">
        <v>4026</v>
      </c>
      <c r="BW773" s="2">
        <v>0</v>
      </c>
      <c r="BX773" s="2">
        <v>471540</v>
      </c>
      <c r="BY773" s="2">
        <v>471540</v>
      </c>
      <c r="BZ773" s="2">
        <v>360491</v>
      </c>
      <c r="CA773" s="2">
        <v>471540</v>
      </c>
      <c r="CB773" s="2" t="b">
        <v>1</v>
      </c>
      <c r="CC773" s="2">
        <v>0</v>
      </c>
      <c r="CD773" s="2">
        <v>13068.76</v>
      </c>
      <c r="CE773" s="2">
        <v>12016.19</v>
      </c>
      <c r="CF773" s="2">
        <v>12371.82</v>
      </c>
      <c r="CG773" s="2">
        <v>14710.86</v>
      </c>
      <c r="CH773" s="4">
        <v>45327.530081018522</v>
      </c>
      <c r="CI773" s="4">
        <v>73415</v>
      </c>
    </row>
    <row r="774" spans="1:87" x14ac:dyDescent="0.35">
      <c r="A774" s="5">
        <v>857</v>
      </c>
      <c r="B774" s="3" t="s">
        <v>1559</v>
      </c>
      <c r="C774" s="3" t="s">
        <v>1584</v>
      </c>
      <c r="D774" s="2" t="s">
        <v>1585</v>
      </c>
      <c r="E774" s="2">
        <v>9166</v>
      </c>
      <c r="F774" s="2">
        <v>9304</v>
      </c>
      <c r="G774" s="2">
        <v>9580</v>
      </c>
      <c r="H774" s="2">
        <v>11102</v>
      </c>
      <c r="I774" s="2">
        <v>1.0822000000000001</v>
      </c>
      <c r="J774" s="2">
        <v>9919</v>
      </c>
      <c r="K774" s="2">
        <v>10069</v>
      </c>
      <c r="L774" s="2">
        <v>10367</v>
      </c>
      <c r="M774" s="2">
        <v>12015</v>
      </c>
      <c r="N774" s="2">
        <v>1.1040000000000001</v>
      </c>
      <c r="O774" s="2">
        <v>1.026</v>
      </c>
      <c r="P774" s="2">
        <v>10951</v>
      </c>
      <c r="Q774" s="2">
        <v>12327</v>
      </c>
      <c r="R774" s="2">
        <v>47.08</v>
      </c>
      <c r="S774" s="2">
        <v>0</v>
      </c>
      <c r="T774" s="2">
        <v>1.89</v>
      </c>
      <c r="U774" s="2">
        <v>0</v>
      </c>
      <c r="V774" s="2">
        <v>48.97</v>
      </c>
      <c r="W774" s="2">
        <v>47.08</v>
      </c>
      <c r="X774" s="2">
        <v>0</v>
      </c>
      <c r="Y774" s="2">
        <v>1.89</v>
      </c>
      <c r="Z774" s="2">
        <v>0</v>
      </c>
      <c r="AA774" s="2">
        <v>48.97</v>
      </c>
      <c r="AB774" s="2">
        <v>515573</v>
      </c>
      <c r="AC774" s="2">
        <v>0</v>
      </c>
      <c r="AD774" s="2">
        <v>19594</v>
      </c>
      <c r="AE774" s="2">
        <v>0</v>
      </c>
      <c r="AF774" s="2">
        <v>535167</v>
      </c>
      <c r="AG774" s="2">
        <v>0.1857</v>
      </c>
      <c r="AH774" s="2">
        <v>0.2</v>
      </c>
      <c r="AI774" s="2">
        <v>19148</v>
      </c>
      <c r="AJ774" s="2">
        <v>0</v>
      </c>
      <c r="AK774" s="2">
        <v>728</v>
      </c>
      <c r="AL774" s="2">
        <v>0</v>
      </c>
      <c r="AM774" s="2">
        <v>19876</v>
      </c>
      <c r="AN774" s="2">
        <v>0.1857</v>
      </c>
      <c r="AO774" s="2">
        <v>0</v>
      </c>
      <c r="AP774" s="2">
        <v>0.65</v>
      </c>
      <c r="AQ774" s="2">
        <v>0</v>
      </c>
      <c r="AR774" s="2">
        <v>0</v>
      </c>
      <c r="AS774" s="2">
        <v>0</v>
      </c>
      <c r="AT774" s="2">
        <v>0</v>
      </c>
      <c r="AU774" s="2">
        <v>0</v>
      </c>
      <c r="AV774" s="2">
        <v>555043</v>
      </c>
      <c r="AW774" s="2">
        <v>0</v>
      </c>
      <c r="AX774" s="2">
        <v>0</v>
      </c>
      <c r="AY774" s="2">
        <v>115000</v>
      </c>
      <c r="AZ774" s="2">
        <v>124453</v>
      </c>
      <c r="BA774" s="2">
        <v>0</v>
      </c>
      <c r="BB774" s="2">
        <v>0</v>
      </c>
      <c r="BC774" s="2">
        <v>0</v>
      </c>
      <c r="BD774" s="2">
        <v>2813</v>
      </c>
      <c r="BE774" s="2">
        <v>3044</v>
      </c>
      <c r="BF774" s="2">
        <v>4.7699999999999996</v>
      </c>
      <c r="BG774" s="2">
        <v>14520</v>
      </c>
      <c r="BH774" s="2">
        <v>138973</v>
      </c>
      <c r="BI774" s="2">
        <v>694016</v>
      </c>
      <c r="BJ774" s="2">
        <v>0</v>
      </c>
      <c r="BK774" s="2">
        <v>694016</v>
      </c>
      <c r="BL774" s="2">
        <v>283782</v>
      </c>
      <c r="BM774" s="2">
        <v>410234</v>
      </c>
      <c r="BN774" s="2">
        <v>60625</v>
      </c>
      <c r="BO774" s="2">
        <v>349609</v>
      </c>
      <c r="BP774" s="2">
        <v>5258.76</v>
      </c>
      <c r="BQ774" s="2">
        <v>48.97</v>
      </c>
      <c r="BR774" s="2">
        <v>257521</v>
      </c>
      <c r="BS774" s="2">
        <v>0</v>
      </c>
      <c r="BT774" s="2">
        <v>0</v>
      </c>
      <c r="BU774" s="2">
        <v>283782</v>
      </c>
      <c r="BV774" s="2">
        <v>60625</v>
      </c>
      <c r="BW774" s="2">
        <v>0</v>
      </c>
      <c r="BX774" s="2">
        <v>523123</v>
      </c>
      <c r="BY774" s="2">
        <v>523123</v>
      </c>
      <c r="BZ774" s="2">
        <v>173514</v>
      </c>
      <c r="CA774" s="2">
        <v>523123</v>
      </c>
      <c r="CB774" s="2" t="b">
        <v>1</v>
      </c>
      <c r="CC774" s="2">
        <v>0</v>
      </c>
      <c r="CD774" s="2">
        <v>11357.72</v>
      </c>
      <c r="CE774" s="2">
        <v>10442.959999999999</v>
      </c>
      <c r="CF774" s="2">
        <v>10752.03</v>
      </c>
      <c r="CG774" s="2">
        <v>12784.82</v>
      </c>
      <c r="CH774" s="4">
        <v>45327.530092592591</v>
      </c>
      <c r="CI774" s="4">
        <v>73415</v>
      </c>
    </row>
    <row r="775" spans="1:87" x14ac:dyDescent="0.35">
      <c r="A775" s="5">
        <v>858</v>
      </c>
      <c r="B775" s="3" t="s">
        <v>1559</v>
      </c>
      <c r="C775" s="3" t="s">
        <v>1586</v>
      </c>
      <c r="D775" s="2" t="s">
        <v>1587</v>
      </c>
      <c r="E775" s="2">
        <v>9166</v>
      </c>
      <c r="F775" s="2">
        <v>9304</v>
      </c>
      <c r="G775" s="2">
        <v>9580</v>
      </c>
      <c r="H775" s="2">
        <v>11102</v>
      </c>
      <c r="I775" s="2">
        <v>1.0822000000000001</v>
      </c>
      <c r="J775" s="2">
        <v>9919</v>
      </c>
      <c r="K775" s="2">
        <v>10069</v>
      </c>
      <c r="L775" s="2">
        <v>10367</v>
      </c>
      <c r="M775" s="2">
        <v>12015</v>
      </c>
      <c r="N775" s="2">
        <v>1.1040000000000001</v>
      </c>
      <c r="O775" s="2">
        <v>1.026</v>
      </c>
      <c r="P775" s="2">
        <v>10951</v>
      </c>
      <c r="Q775" s="2">
        <v>12327</v>
      </c>
      <c r="R775" s="2">
        <v>34.33</v>
      </c>
      <c r="S775" s="2">
        <v>23.41</v>
      </c>
      <c r="T775" s="2">
        <v>8.4</v>
      </c>
      <c r="U775" s="2">
        <v>0</v>
      </c>
      <c r="V775" s="2">
        <v>66.14</v>
      </c>
      <c r="W775" s="2">
        <v>34.33</v>
      </c>
      <c r="X775" s="2">
        <v>23.41</v>
      </c>
      <c r="Y775" s="2">
        <v>8.4</v>
      </c>
      <c r="Z775" s="2">
        <v>0</v>
      </c>
      <c r="AA775" s="2">
        <v>66.14</v>
      </c>
      <c r="AB775" s="2">
        <v>375948</v>
      </c>
      <c r="AC775" s="2">
        <v>235715</v>
      </c>
      <c r="AD775" s="2">
        <v>87083</v>
      </c>
      <c r="AE775" s="2">
        <v>0</v>
      </c>
      <c r="AF775" s="2">
        <v>698746</v>
      </c>
      <c r="AG775" s="2">
        <v>0.79679999999999995</v>
      </c>
      <c r="AH775" s="2">
        <v>0.2</v>
      </c>
      <c r="AI775" s="2">
        <v>59911</v>
      </c>
      <c r="AJ775" s="2">
        <v>37564</v>
      </c>
      <c r="AK775" s="2">
        <v>13878</v>
      </c>
      <c r="AL775" s="2">
        <v>0</v>
      </c>
      <c r="AM775" s="2">
        <v>111353</v>
      </c>
      <c r="AN775" s="2">
        <v>0.79679999999999995</v>
      </c>
      <c r="AO775" s="2">
        <v>0.24679999999999999</v>
      </c>
      <c r="AP775" s="2">
        <v>0.65</v>
      </c>
      <c r="AQ775" s="2">
        <v>60310</v>
      </c>
      <c r="AR775" s="2">
        <v>37813</v>
      </c>
      <c r="AS775" s="2">
        <v>13970</v>
      </c>
      <c r="AT775" s="2">
        <v>0</v>
      </c>
      <c r="AU775" s="2">
        <v>112093</v>
      </c>
      <c r="AV775" s="2">
        <v>922192</v>
      </c>
      <c r="AW775" s="2">
        <v>0</v>
      </c>
      <c r="AX775" s="2">
        <v>0</v>
      </c>
      <c r="AY775" s="2">
        <v>49353</v>
      </c>
      <c r="AZ775" s="2">
        <v>53410</v>
      </c>
      <c r="BA775" s="2">
        <v>0</v>
      </c>
      <c r="BB775" s="2">
        <v>0</v>
      </c>
      <c r="BC775" s="2">
        <v>9068</v>
      </c>
      <c r="BD775" s="2">
        <v>2813</v>
      </c>
      <c r="BE775" s="2">
        <v>3044</v>
      </c>
      <c r="BF775" s="2">
        <v>4.26</v>
      </c>
      <c r="BG775" s="2">
        <v>12967</v>
      </c>
      <c r="BH775" s="2">
        <v>75445</v>
      </c>
      <c r="BI775" s="2">
        <v>997637</v>
      </c>
      <c r="BJ775" s="2">
        <v>0</v>
      </c>
      <c r="BK775" s="2">
        <v>997637</v>
      </c>
      <c r="BL775" s="2">
        <v>1951731</v>
      </c>
      <c r="BM775" s="2">
        <v>0</v>
      </c>
      <c r="BN775" s="2">
        <v>13228</v>
      </c>
      <c r="BO775" s="2">
        <v>0</v>
      </c>
      <c r="BP775" s="2">
        <v>6329.3</v>
      </c>
      <c r="BQ775" s="2">
        <v>66.14</v>
      </c>
      <c r="BR775" s="2">
        <v>418620</v>
      </c>
      <c r="BS775" s="2">
        <v>0</v>
      </c>
      <c r="BT775" s="2">
        <v>0</v>
      </c>
      <c r="BU775" s="2">
        <v>1951731</v>
      </c>
      <c r="BV775" s="2">
        <v>13228</v>
      </c>
      <c r="BW775" s="2">
        <v>0</v>
      </c>
      <c r="BX775" s="2">
        <v>112358</v>
      </c>
      <c r="BY775" s="2">
        <v>112358</v>
      </c>
      <c r="BZ775" s="2">
        <v>112358</v>
      </c>
      <c r="CA775" s="2">
        <v>112358</v>
      </c>
      <c r="CB775" s="2" t="b">
        <v>1</v>
      </c>
      <c r="CC775" s="2">
        <v>954094</v>
      </c>
      <c r="CD775" s="2">
        <v>14452.91</v>
      </c>
      <c r="CE775" s="2">
        <v>13288.86</v>
      </c>
      <c r="CF775" s="2">
        <v>13682.16</v>
      </c>
      <c r="CG775" s="2">
        <v>16268.93</v>
      </c>
      <c r="CH775" s="4">
        <v>45327.530104166668</v>
      </c>
      <c r="CI775" s="4">
        <v>73415</v>
      </c>
    </row>
    <row r="776" spans="1:87" x14ac:dyDescent="0.35">
      <c r="A776" s="5">
        <v>859</v>
      </c>
      <c r="B776" s="3" t="s">
        <v>1559</v>
      </c>
      <c r="C776" s="3" t="s">
        <v>1588</v>
      </c>
      <c r="D776" s="2" t="s">
        <v>1589</v>
      </c>
      <c r="E776" s="2">
        <v>9166</v>
      </c>
      <c r="F776" s="2">
        <v>9304</v>
      </c>
      <c r="G776" s="2">
        <v>9580</v>
      </c>
      <c r="H776" s="2">
        <v>11102</v>
      </c>
      <c r="I776" s="2">
        <v>1.0822000000000001</v>
      </c>
      <c r="J776" s="2">
        <v>9919</v>
      </c>
      <c r="K776" s="2">
        <v>10069</v>
      </c>
      <c r="L776" s="2">
        <v>10367</v>
      </c>
      <c r="M776" s="2">
        <v>12015</v>
      </c>
      <c r="N776" s="2">
        <v>1.1040000000000001</v>
      </c>
      <c r="O776" s="2">
        <v>1.026</v>
      </c>
      <c r="P776" s="2">
        <v>10951</v>
      </c>
      <c r="Q776" s="2">
        <v>12327</v>
      </c>
      <c r="R776" s="2">
        <v>32.020000000000003</v>
      </c>
      <c r="S776" s="2">
        <v>29.72</v>
      </c>
      <c r="T776" s="2">
        <v>0</v>
      </c>
      <c r="U776" s="2">
        <v>0</v>
      </c>
      <c r="V776" s="2">
        <v>61.74</v>
      </c>
      <c r="W776" s="2">
        <v>32.020000000000003</v>
      </c>
      <c r="X776" s="2">
        <v>29.72</v>
      </c>
      <c r="Y776" s="2">
        <v>0</v>
      </c>
      <c r="Z776" s="2">
        <v>0</v>
      </c>
      <c r="AA776" s="2">
        <v>61.74</v>
      </c>
      <c r="AB776" s="2">
        <v>350651</v>
      </c>
      <c r="AC776" s="2">
        <v>299251</v>
      </c>
      <c r="AD776" s="2">
        <v>0</v>
      </c>
      <c r="AE776" s="2">
        <v>0</v>
      </c>
      <c r="AF776" s="2">
        <v>649902</v>
      </c>
      <c r="AG776" s="2">
        <v>0.25659999999999999</v>
      </c>
      <c r="AH776" s="2">
        <v>0.2</v>
      </c>
      <c r="AI776" s="2">
        <v>17995</v>
      </c>
      <c r="AJ776" s="2">
        <v>15358</v>
      </c>
      <c r="AK776" s="2">
        <v>0</v>
      </c>
      <c r="AL776" s="2">
        <v>0</v>
      </c>
      <c r="AM776" s="2">
        <v>33353</v>
      </c>
      <c r="AN776" s="2">
        <v>0.25659999999999999</v>
      </c>
      <c r="AO776" s="2">
        <v>0</v>
      </c>
      <c r="AP776" s="2">
        <v>0.65</v>
      </c>
      <c r="AQ776" s="2">
        <v>0</v>
      </c>
      <c r="AR776" s="2">
        <v>0</v>
      </c>
      <c r="AS776" s="2">
        <v>0</v>
      </c>
      <c r="AT776" s="2">
        <v>0</v>
      </c>
      <c r="AU776" s="2">
        <v>0</v>
      </c>
      <c r="AV776" s="2">
        <v>683255</v>
      </c>
      <c r="AW776" s="2">
        <v>0</v>
      </c>
      <c r="AX776" s="2">
        <v>7290</v>
      </c>
      <c r="AY776" s="2">
        <v>4230</v>
      </c>
      <c r="AZ776" s="2">
        <v>4578</v>
      </c>
      <c r="BA776" s="2">
        <v>0</v>
      </c>
      <c r="BB776" s="2">
        <v>0</v>
      </c>
      <c r="BC776" s="2">
        <v>134273</v>
      </c>
      <c r="BD776" s="2">
        <v>2813</v>
      </c>
      <c r="BE776" s="2">
        <v>3044</v>
      </c>
      <c r="BF776" s="2">
        <v>0.28000000000000003</v>
      </c>
      <c r="BG776" s="2">
        <v>852</v>
      </c>
      <c r="BH776" s="2">
        <v>146993</v>
      </c>
      <c r="BI776" s="2">
        <v>830248</v>
      </c>
      <c r="BJ776" s="2">
        <v>0</v>
      </c>
      <c r="BK776" s="2">
        <v>830248</v>
      </c>
      <c r="BL776" s="2">
        <v>2613565</v>
      </c>
      <c r="BM776" s="2">
        <v>0</v>
      </c>
      <c r="BN776" s="2">
        <v>21248</v>
      </c>
      <c r="BO776" s="2">
        <v>0</v>
      </c>
      <c r="BP776" s="2">
        <v>5742.81</v>
      </c>
      <c r="BQ776" s="2">
        <v>61.74</v>
      </c>
      <c r="BR776" s="2">
        <v>354561</v>
      </c>
      <c r="BS776" s="2">
        <v>0</v>
      </c>
      <c r="BT776" s="2">
        <v>0</v>
      </c>
      <c r="BU776" s="2">
        <v>2613565</v>
      </c>
      <c r="BV776" s="2">
        <v>21248</v>
      </c>
      <c r="BW776" s="2">
        <v>0</v>
      </c>
      <c r="BX776" s="2">
        <v>101864</v>
      </c>
      <c r="BY776" s="2">
        <v>101864</v>
      </c>
      <c r="BZ776" s="2">
        <v>101864</v>
      </c>
      <c r="CA776" s="2">
        <v>101864</v>
      </c>
      <c r="CB776" s="2" t="b">
        <v>1</v>
      </c>
      <c r="CC776" s="2">
        <v>1783317</v>
      </c>
      <c r="CD776" s="2">
        <v>11513.01</v>
      </c>
      <c r="CE776" s="2">
        <v>10585.74</v>
      </c>
      <c r="CF776" s="2">
        <v>10899.03</v>
      </c>
      <c r="CG776" s="2">
        <v>12959.62</v>
      </c>
      <c r="CH776" s="4">
        <v>45327.530127314814</v>
      </c>
      <c r="CI776" s="4">
        <v>73415</v>
      </c>
    </row>
    <row r="777" spans="1:87" x14ac:dyDescent="0.35">
      <c r="A777" s="5">
        <v>860</v>
      </c>
      <c r="B777" s="3" t="s">
        <v>1559</v>
      </c>
      <c r="C777" s="3" t="s">
        <v>1590</v>
      </c>
      <c r="D777" s="2" t="s">
        <v>1591</v>
      </c>
      <c r="E777" s="2">
        <v>9166</v>
      </c>
      <c r="F777" s="2">
        <v>9304</v>
      </c>
      <c r="G777" s="2">
        <v>9580</v>
      </c>
      <c r="H777" s="2">
        <v>11102</v>
      </c>
      <c r="I777" s="2">
        <v>1.0822000000000001</v>
      </c>
      <c r="J777" s="2">
        <v>9919</v>
      </c>
      <c r="K777" s="2">
        <v>10069</v>
      </c>
      <c r="L777" s="2">
        <v>10367</v>
      </c>
      <c r="M777" s="2">
        <v>12015</v>
      </c>
      <c r="N777" s="2">
        <v>1.1040000000000001</v>
      </c>
      <c r="O777" s="2">
        <v>1.026</v>
      </c>
      <c r="P777" s="2">
        <v>10951</v>
      </c>
      <c r="Q777" s="2">
        <v>12327</v>
      </c>
      <c r="R777" s="2">
        <v>51.99</v>
      </c>
      <c r="S777" s="2">
        <v>0</v>
      </c>
      <c r="T777" s="2">
        <v>0</v>
      </c>
      <c r="U777" s="2">
        <v>0</v>
      </c>
      <c r="V777" s="2">
        <v>51.99</v>
      </c>
      <c r="W777" s="2">
        <v>51.99</v>
      </c>
      <c r="X777" s="2">
        <v>0</v>
      </c>
      <c r="Y777" s="2">
        <v>0</v>
      </c>
      <c r="Z777" s="2">
        <v>0</v>
      </c>
      <c r="AA777" s="2">
        <v>51.99</v>
      </c>
      <c r="AB777" s="2">
        <v>569342</v>
      </c>
      <c r="AC777" s="2">
        <v>0</v>
      </c>
      <c r="AD777" s="2">
        <v>0</v>
      </c>
      <c r="AE777" s="2">
        <v>0</v>
      </c>
      <c r="AF777" s="2">
        <v>569342</v>
      </c>
      <c r="AG777" s="2">
        <v>0.25169999999999998</v>
      </c>
      <c r="AH777" s="2">
        <v>0.2</v>
      </c>
      <c r="AI777" s="2">
        <v>28661</v>
      </c>
      <c r="AJ777" s="2">
        <v>0</v>
      </c>
      <c r="AK777" s="2">
        <v>0</v>
      </c>
      <c r="AL777" s="2">
        <v>0</v>
      </c>
      <c r="AM777" s="2">
        <v>28661</v>
      </c>
      <c r="AN777" s="2">
        <v>0.25169999999999998</v>
      </c>
      <c r="AO777" s="2">
        <v>0</v>
      </c>
      <c r="AP777" s="2">
        <v>0.65</v>
      </c>
      <c r="AQ777" s="2">
        <v>0</v>
      </c>
      <c r="AR777" s="2">
        <v>0</v>
      </c>
      <c r="AS777" s="2">
        <v>0</v>
      </c>
      <c r="AT777" s="2">
        <v>0</v>
      </c>
      <c r="AU777" s="2">
        <v>0</v>
      </c>
      <c r="AV777" s="2">
        <v>598003</v>
      </c>
      <c r="AW777" s="2">
        <v>0</v>
      </c>
      <c r="AX777" s="2">
        <v>12394</v>
      </c>
      <c r="AY777" s="2">
        <v>0</v>
      </c>
      <c r="AZ777" s="2">
        <v>0</v>
      </c>
      <c r="BA777" s="2">
        <v>0</v>
      </c>
      <c r="BB777" s="2">
        <v>0</v>
      </c>
      <c r="BC777" s="2">
        <v>0</v>
      </c>
      <c r="BD777" s="2">
        <v>2813</v>
      </c>
      <c r="BE777" s="2">
        <v>3044</v>
      </c>
      <c r="BF777" s="2">
        <v>17.440000000000001</v>
      </c>
      <c r="BG777" s="2">
        <v>53087</v>
      </c>
      <c r="BH777" s="2">
        <v>65481</v>
      </c>
      <c r="BI777" s="2">
        <v>663484</v>
      </c>
      <c r="BJ777" s="2">
        <v>0</v>
      </c>
      <c r="BK777" s="2">
        <v>663484</v>
      </c>
      <c r="BL777" s="2">
        <v>258535</v>
      </c>
      <c r="BM777" s="2">
        <v>404949</v>
      </c>
      <c r="BN777" s="2">
        <v>101448</v>
      </c>
      <c r="BO777" s="2">
        <v>303501</v>
      </c>
      <c r="BP777" s="2">
        <v>5177.33</v>
      </c>
      <c r="BQ777" s="2">
        <v>51.99</v>
      </c>
      <c r="BR777" s="2">
        <v>269169</v>
      </c>
      <c r="BS777" s="2">
        <v>0</v>
      </c>
      <c r="BT777" s="2">
        <v>0</v>
      </c>
      <c r="BU777" s="2">
        <v>258535</v>
      </c>
      <c r="BV777" s="2">
        <v>101448</v>
      </c>
      <c r="BW777" s="2">
        <v>0</v>
      </c>
      <c r="BX777" s="2">
        <v>313053</v>
      </c>
      <c r="BY777" s="2">
        <v>313053</v>
      </c>
      <c r="BZ777" s="2">
        <v>9552</v>
      </c>
      <c r="CA777" s="2">
        <v>313053</v>
      </c>
      <c r="CB777" s="2" t="b">
        <v>0</v>
      </c>
      <c r="CC777" s="2">
        <v>0</v>
      </c>
      <c r="CD777" s="2">
        <v>11502.27</v>
      </c>
      <c r="CE777" s="2">
        <v>10575.87</v>
      </c>
      <c r="CF777" s="2">
        <v>10888.87</v>
      </c>
      <c r="CG777" s="2">
        <v>12947.54</v>
      </c>
      <c r="CH777" s="4">
        <v>45327.530173611114</v>
      </c>
      <c r="CI777" s="4">
        <v>73415</v>
      </c>
    </row>
    <row r="778" spans="1:87" x14ac:dyDescent="0.35">
      <c r="A778" s="5">
        <v>861</v>
      </c>
      <c r="B778" s="3" t="s">
        <v>1559</v>
      </c>
      <c r="C778" s="3" t="s">
        <v>1592</v>
      </c>
      <c r="D778" s="2" t="s">
        <v>1593</v>
      </c>
      <c r="E778" s="2">
        <v>9166</v>
      </c>
      <c r="F778" s="2">
        <v>9304</v>
      </c>
      <c r="G778" s="2">
        <v>9580</v>
      </c>
      <c r="H778" s="2">
        <v>11102</v>
      </c>
      <c r="I778" s="2">
        <v>1.0822000000000001</v>
      </c>
      <c r="J778" s="2">
        <v>9919</v>
      </c>
      <c r="K778" s="2">
        <v>10069</v>
      </c>
      <c r="L778" s="2">
        <v>10367</v>
      </c>
      <c r="M778" s="2">
        <v>12015</v>
      </c>
      <c r="N778" s="2">
        <v>1.1040000000000001</v>
      </c>
      <c r="O778" s="2">
        <v>1.026</v>
      </c>
      <c r="P778" s="2">
        <v>10951</v>
      </c>
      <c r="Q778" s="2">
        <v>12327</v>
      </c>
      <c r="R778" s="2">
        <v>249.68</v>
      </c>
      <c r="S778" s="2">
        <v>157.47999999999999</v>
      </c>
      <c r="T778" s="2">
        <v>0</v>
      </c>
      <c r="U778" s="2">
        <v>0</v>
      </c>
      <c r="V778" s="2">
        <v>407.16</v>
      </c>
      <c r="W778" s="2">
        <v>249.68</v>
      </c>
      <c r="X778" s="2">
        <v>157.47999999999999</v>
      </c>
      <c r="Y778" s="2">
        <v>0</v>
      </c>
      <c r="Z778" s="2">
        <v>0</v>
      </c>
      <c r="AA778" s="2">
        <v>407.16</v>
      </c>
      <c r="AB778" s="2">
        <v>2734246</v>
      </c>
      <c r="AC778" s="2">
        <v>1585666</v>
      </c>
      <c r="AD778" s="2">
        <v>0</v>
      </c>
      <c r="AE778" s="2">
        <v>0</v>
      </c>
      <c r="AF778" s="2">
        <v>4319912</v>
      </c>
      <c r="AG778" s="2">
        <v>0.51959999999999995</v>
      </c>
      <c r="AH778" s="2">
        <v>0.2</v>
      </c>
      <c r="AI778" s="2">
        <v>284143</v>
      </c>
      <c r="AJ778" s="2">
        <v>164782</v>
      </c>
      <c r="AK778" s="2">
        <v>0</v>
      </c>
      <c r="AL778" s="2">
        <v>0</v>
      </c>
      <c r="AM778" s="2">
        <v>448925</v>
      </c>
      <c r="AN778" s="2">
        <v>0.51959999999999995</v>
      </c>
      <c r="AO778" s="2">
        <v>0</v>
      </c>
      <c r="AP778" s="2">
        <v>0.65</v>
      </c>
      <c r="AQ778" s="2">
        <v>0</v>
      </c>
      <c r="AR778" s="2">
        <v>0</v>
      </c>
      <c r="AS778" s="2">
        <v>0</v>
      </c>
      <c r="AT778" s="2">
        <v>0</v>
      </c>
      <c r="AU778" s="2">
        <v>0</v>
      </c>
      <c r="AV778" s="2">
        <v>4768837</v>
      </c>
      <c r="AW778" s="2">
        <v>0</v>
      </c>
      <c r="AX778" s="2">
        <v>86299</v>
      </c>
      <c r="AY778" s="2">
        <v>95000</v>
      </c>
      <c r="AZ778" s="2">
        <v>102809</v>
      </c>
      <c r="BA778" s="2">
        <v>0</v>
      </c>
      <c r="BB778" s="2">
        <v>0</v>
      </c>
      <c r="BC778" s="2">
        <v>204022</v>
      </c>
      <c r="BD778" s="2">
        <v>2813</v>
      </c>
      <c r="BE778" s="2">
        <v>3044</v>
      </c>
      <c r="BF778" s="2">
        <v>31.63</v>
      </c>
      <c r="BG778" s="2">
        <v>96282</v>
      </c>
      <c r="BH778" s="2">
        <v>489412</v>
      </c>
      <c r="BI778" s="2">
        <v>5258249</v>
      </c>
      <c r="BJ778" s="2">
        <v>0</v>
      </c>
      <c r="BK778" s="2">
        <v>5258249</v>
      </c>
      <c r="BL778" s="2">
        <v>2823653</v>
      </c>
      <c r="BM778" s="2">
        <v>2434596</v>
      </c>
      <c r="BN778" s="2">
        <v>81432</v>
      </c>
      <c r="BO778" s="2">
        <v>2353164</v>
      </c>
      <c r="BP778" s="2">
        <v>5034.8900000000003</v>
      </c>
      <c r="BQ778" s="2">
        <v>407.16</v>
      </c>
      <c r="BR778" s="2">
        <v>2050006</v>
      </c>
      <c r="BS778" s="2">
        <v>0</v>
      </c>
      <c r="BT778" s="2">
        <v>0</v>
      </c>
      <c r="BU778" s="2">
        <v>2823653</v>
      </c>
      <c r="BV778" s="2">
        <v>81432</v>
      </c>
      <c r="BW778" s="2">
        <v>0</v>
      </c>
      <c r="BX778" s="2">
        <v>1451536</v>
      </c>
      <c r="BY778" s="2">
        <v>1451536</v>
      </c>
      <c r="BZ778" s="2">
        <v>0</v>
      </c>
      <c r="CA778" s="2">
        <v>2353164</v>
      </c>
      <c r="CB778" s="2" t="b">
        <v>0</v>
      </c>
      <c r="CC778" s="2">
        <v>0</v>
      </c>
      <c r="CD778" s="2">
        <v>12089.03</v>
      </c>
      <c r="CE778" s="2">
        <v>11115.37</v>
      </c>
      <c r="CF778" s="2">
        <v>11444.34</v>
      </c>
      <c r="CG778" s="2">
        <v>13608.02</v>
      </c>
      <c r="CH778" s="4">
        <v>45327.53020833333</v>
      </c>
      <c r="CI778" s="4">
        <v>73415</v>
      </c>
    </row>
    <row r="779" spans="1:87" x14ac:dyDescent="0.35">
      <c r="A779" s="5">
        <v>862</v>
      </c>
      <c r="B779" s="3" t="s">
        <v>1559</v>
      </c>
      <c r="C779" s="3" t="s">
        <v>1594</v>
      </c>
      <c r="D779" s="2" t="s">
        <v>1595</v>
      </c>
      <c r="E779" s="2">
        <v>9166</v>
      </c>
      <c r="F779" s="2">
        <v>9304</v>
      </c>
      <c r="G779" s="2">
        <v>9580</v>
      </c>
      <c r="H779" s="2">
        <v>11102</v>
      </c>
      <c r="I779" s="2">
        <v>1.0822000000000001</v>
      </c>
      <c r="J779" s="2">
        <v>9919</v>
      </c>
      <c r="K779" s="2">
        <v>10069</v>
      </c>
      <c r="L779" s="2">
        <v>10367</v>
      </c>
      <c r="M779" s="2">
        <v>12015</v>
      </c>
      <c r="N779" s="2">
        <v>1.1040000000000001</v>
      </c>
      <c r="O779" s="2">
        <v>1.026</v>
      </c>
      <c r="P779" s="2">
        <v>10951</v>
      </c>
      <c r="Q779" s="2">
        <v>12327</v>
      </c>
      <c r="R779" s="2">
        <v>28.26</v>
      </c>
      <c r="S779" s="2">
        <v>21.58</v>
      </c>
      <c r="T779" s="2">
        <v>11.84</v>
      </c>
      <c r="U779" s="2">
        <v>0</v>
      </c>
      <c r="V779" s="2">
        <v>61.68</v>
      </c>
      <c r="W779" s="2">
        <v>28.26</v>
      </c>
      <c r="X779" s="2">
        <v>21.58</v>
      </c>
      <c r="Y779" s="2">
        <v>11.84</v>
      </c>
      <c r="Z779" s="2">
        <v>0</v>
      </c>
      <c r="AA779" s="2">
        <v>61.68</v>
      </c>
      <c r="AB779" s="2">
        <v>309475</v>
      </c>
      <c r="AC779" s="2">
        <v>217289</v>
      </c>
      <c r="AD779" s="2">
        <v>122745</v>
      </c>
      <c r="AE779" s="2">
        <v>0</v>
      </c>
      <c r="AF779" s="2">
        <v>649509</v>
      </c>
      <c r="AG779" s="2">
        <v>0.623</v>
      </c>
      <c r="AH779" s="2">
        <v>0.2</v>
      </c>
      <c r="AI779" s="2">
        <v>38561</v>
      </c>
      <c r="AJ779" s="2">
        <v>27074</v>
      </c>
      <c r="AK779" s="2">
        <v>15294</v>
      </c>
      <c r="AL779" s="2">
        <v>0</v>
      </c>
      <c r="AM779" s="2">
        <v>80929</v>
      </c>
      <c r="AN779" s="2">
        <v>0.623</v>
      </c>
      <c r="AO779" s="2">
        <v>7.2999999999999995E-2</v>
      </c>
      <c r="AP779" s="2">
        <v>0.65</v>
      </c>
      <c r="AQ779" s="2">
        <v>14685</v>
      </c>
      <c r="AR779" s="2">
        <v>10310</v>
      </c>
      <c r="AS779" s="2">
        <v>5824</v>
      </c>
      <c r="AT779" s="2">
        <v>0</v>
      </c>
      <c r="AU779" s="2">
        <v>30819</v>
      </c>
      <c r="AV779" s="2">
        <v>761257</v>
      </c>
      <c r="AW779" s="2">
        <v>0</v>
      </c>
      <c r="AX779" s="2">
        <v>0</v>
      </c>
      <c r="AY779" s="2">
        <v>42068</v>
      </c>
      <c r="AZ779" s="2">
        <v>45526</v>
      </c>
      <c r="BA779" s="2">
        <v>0</v>
      </c>
      <c r="BB779" s="2">
        <v>0</v>
      </c>
      <c r="BC779" s="2">
        <v>44060</v>
      </c>
      <c r="BD779" s="2">
        <v>2813</v>
      </c>
      <c r="BE779" s="2">
        <v>3044</v>
      </c>
      <c r="BF779" s="2">
        <v>3.42</v>
      </c>
      <c r="BG779" s="2">
        <v>10410</v>
      </c>
      <c r="BH779" s="2">
        <v>99996</v>
      </c>
      <c r="BI779" s="2">
        <v>861253</v>
      </c>
      <c r="BJ779" s="2">
        <v>0</v>
      </c>
      <c r="BK779" s="2">
        <v>861253</v>
      </c>
      <c r="BL779" s="2">
        <v>1088213</v>
      </c>
      <c r="BM779" s="2">
        <v>0</v>
      </c>
      <c r="BN779" s="2">
        <v>12336</v>
      </c>
      <c r="BO779" s="2">
        <v>0</v>
      </c>
      <c r="BP779" s="2">
        <v>5680.61</v>
      </c>
      <c r="BQ779" s="2">
        <v>61.68</v>
      </c>
      <c r="BR779" s="2">
        <v>350380</v>
      </c>
      <c r="BS779" s="2">
        <v>0</v>
      </c>
      <c r="BT779" s="2">
        <v>0</v>
      </c>
      <c r="BU779" s="2">
        <v>1088213</v>
      </c>
      <c r="BV779" s="2">
        <v>12336</v>
      </c>
      <c r="BW779" s="2">
        <v>0</v>
      </c>
      <c r="BX779" s="2">
        <v>129882</v>
      </c>
      <c r="BY779" s="2">
        <v>129882</v>
      </c>
      <c r="BZ779" s="2">
        <v>129882</v>
      </c>
      <c r="CA779" s="2">
        <v>129882</v>
      </c>
      <c r="CB779" s="2" t="b">
        <v>1</v>
      </c>
      <c r="CC779" s="2">
        <v>226960</v>
      </c>
      <c r="CD779" s="2">
        <v>12835.12</v>
      </c>
      <c r="CE779" s="2">
        <v>11801.37</v>
      </c>
      <c r="CF779" s="2">
        <v>12150.64</v>
      </c>
      <c r="CG779" s="2">
        <v>14447.86</v>
      </c>
      <c r="CH779" s="4">
        <v>45327.530243055553</v>
      </c>
      <c r="CI779" s="4">
        <v>73415</v>
      </c>
    </row>
    <row r="780" spans="1:87" x14ac:dyDescent="0.35">
      <c r="A780" s="5">
        <v>863</v>
      </c>
      <c r="B780" s="3" t="s">
        <v>1559</v>
      </c>
      <c r="C780" s="3" t="s">
        <v>1596</v>
      </c>
      <c r="D780" s="2" t="s">
        <v>1597</v>
      </c>
      <c r="E780" s="2">
        <v>9166</v>
      </c>
      <c r="F780" s="2">
        <v>9304</v>
      </c>
      <c r="G780" s="2">
        <v>9580</v>
      </c>
      <c r="H780" s="2">
        <v>11102</v>
      </c>
      <c r="I780" s="2">
        <v>1.0822000000000001</v>
      </c>
      <c r="J780" s="2">
        <v>9919</v>
      </c>
      <c r="K780" s="2">
        <v>10069</v>
      </c>
      <c r="L780" s="2">
        <v>10367</v>
      </c>
      <c r="M780" s="2">
        <v>12015</v>
      </c>
      <c r="N780" s="2">
        <v>1.1040000000000001</v>
      </c>
      <c r="O780" s="2">
        <v>1.026</v>
      </c>
      <c r="P780" s="2">
        <v>10951</v>
      </c>
      <c r="Q780" s="2">
        <v>12327</v>
      </c>
      <c r="R780" s="2">
        <v>9.32</v>
      </c>
      <c r="S780" s="2">
        <v>6.05</v>
      </c>
      <c r="T780" s="2">
        <v>3.46</v>
      </c>
      <c r="U780" s="2">
        <v>0</v>
      </c>
      <c r="V780" s="2">
        <v>18.829999999999998</v>
      </c>
      <c r="W780" s="2">
        <v>9.32</v>
      </c>
      <c r="X780" s="2">
        <v>6.05</v>
      </c>
      <c r="Y780" s="2">
        <v>3.46</v>
      </c>
      <c r="Z780" s="2">
        <v>0</v>
      </c>
      <c r="AA780" s="2">
        <v>18.829999999999998</v>
      </c>
      <c r="AB780" s="2">
        <v>102063</v>
      </c>
      <c r="AC780" s="2">
        <v>60917</v>
      </c>
      <c r="AD780" s="2">
        <v>35870</v>
      </c>
      <c r="AE780" s="2">
        <v>0</v>
      </c>
      <c r="AF780" s="2">
        <v>198850</v>
      </c>
      <c r="AG780" s="2">
        <v>0.63329999999999997</v>
      </c>
      <c r="AH780" s="2">
        <v>0.2</v>
      </c>
      <c r="AI780" s="2">
        <v>12927</v>
      </c>
      <c r="AJ780" s="2">
        <v>7716</v>
      </c>
      <c r="AK780" s="2">
        <v>4543</v>
      </c>
      <c r="AL780" s="2">
        <v>0</v>
      </c>
      <c r="AM780" s="2">
        <v>25186</v>
      </c>
      <c r="AN780" s="2">
        <v>0.63329999999999997</v>
      </c>
      <c r="AO780" s="2">
        <v>8.3299999999999999E-2</v>
      </c>
      <c r="AP780" s="2">
        <v>0.65</v>
      </c>
      <c r="AQ780" s="2">
        <v>5526</v>
      </c>
      <c r="AR780" s="2">
        <v>3298</v>
      </c>
      <c r="AS780" s="2">
        <v>1942</v>
      </c>
      <c r="AT780" s="2">
        <v>0</v>
      </c>
      <c r="AU780" s="2">
        <v>10766</v>
      </c>
      <c r="AV780" s="2">
        <v>234802</v>
      </c>
      <c r="AW780" s="2">
        <v>0</v>
      </c>
      <c r="AX780" s="2">
        <v>6855</v>
      </c>
      <c r="AY780" s="2">
        <v>15000</v>
      </c>
      <c r="AZ780" s="2">
        <v>16233</v>
      </c>
      <c r="BA780" s="2">
        <v>0</v>
      </c>
      <c r="BB780" s="2">
        <v>0</v>
      </c>
      <c r="BC780" s="2">
        <v>88615</v>
      </c>
      <c r="BD780" s="2">
        <v>2813</v>
      </c>
      <c r="BE780" s="2">
        <v>3044</v>
      </c>
      <c r="BF780" s="2">
        <v>0</v>
      </c>
      <c r="BG780" s="2">
        <v>0</v>
      </c>
      <c r="BH780" s="2">
        <v>111703</v>
      </c>
      <c r="BI780" s="2">
        <v>346505</v>
      </c>
      <c r="BJ780" s="2">
        <v>0</v>
      </c>
      <c r="BK780" s="2">
        <v>346505</v>
      </c>
      <c r="BL780" s="2">
        <v>612229</v>
      </c>
      <c r="BM780" s="2">
        <v>0</v>
      </c>
      <c r="BN780" s="2">
        <v>3766</v>
      </c>
      <c r="BO780" s="2">
        <v>0</v>
      </c>
      <c r="BP780" s="2">
        <v>5826.13</v>
      </c>
      <c r="BQ780" s="2">
        <v>18.829999999999998</v>
      </c>
      <c r="BR780" s="2">
        <v>109706</v>
      </c>
      <c r="BS780" s="2">
        <v>0</v>
      </c>
      <c r="BT780" s="2">
        <v>0</v>
      </c>
      <c r="BU780" s="2">
        <v>612229</v>
      </c>
      <c r="BV780" s="2">
        <v>3766</v>
      </c>
      <c r="BW780" s="2">
        <v>0</v>
      </c>
      <c r="BX780" s="2">
        <v>91797</v>
      </c>
      <c r="BY780" s="2">
        <v>91797</v>
      </c>
      <c r="BZ780" s="2">
        <v>91797</v>
      </c>
      <c r="CA780" s="2">
        <v>91797</v>
      </c>
      <c r="CB780" s="2" t="b">
        <v>1</v>
      </c>
      <c r="CC780" s="2">
        <v>265724</v>
      </c>
      <c r="CD780" s="2">
        <v>12931</v>
      </c>
      <c r="CE780" s="2">
        <v>11889.53</v>
      </c>
      <c r="CF780" s="2">
        <v>12241.41</v>
      </c>
      <c r="CG780" s="2">
        <v>14555.78</v>
      </c>
      <c r="CH780" s="4">
        <v>45327.530243055553</v>
      </c>
      <c r="CI780" s="4">
        <v>73415</v>
      </c>
    </row>
    <row r="781" spans="1:87" x14ac:dyDescent="0.35">
      <c r="A781" s="5">
        <v>864</v>
      </c>
      <c r="B781" s="3" t="s">
        <v>1559</v>
      </c>
      <c r="C781" s="3" t="s">
        <v>1598</v>
      </c>
      <c r="D781" s="2" t="s">
        <v>1599</v>
      </c>
      <c r="E781" s="2">
        <v>9166</v>
      </c>
      <c r="F781" s="2">
        <v>9304</v>
      </c>
      <c r="G781" s="2">
        <v>9580</v>
      </c>
      <c r="H781" s="2">
        <v>11102</v>
      </c>
      <c r="I781" s="2">
        <v>1.0822000000000001</v>
      </c>
      <c r="J781" s="2">
        <v>9919</v>
      </c>
      <c r="K781" s="2">
        <v>10069</v>
      </c>
      <c r="L781" s="2">
        <v>10367</v>
      </c>
      <c r="M781" s="2">
        <v>12015</v>
      </c>
      <c r="N781" s="2">
        <v>1.1040000000000001</v>
      </c>
      <c r="O781" s="2">
        <v>1.026</v>
      </c>
      <c r="P781" s="2">
        <v>10951</v>
      </c>
      <c r="Q781" s="2">
        <v>12327</v>
      </c>
      <c r="R781" s="2">
        <v>81.47</v>
      </c>
      <c r="S781" s="2">
        <v>0.26</v>
      </c>
      <c r="T781" s="2">
        <v>2.27</v>
      </c>
      <c r="U781" s="2">
        <v>0</v>
      </c>
      <c r="V781" s="2">
        <v>84</v>
      </c>
      <c r="W781" s="2">
        <v>81.47</v>
      </c>
      <c r="X781" s="2">
        <v>0.26</v>
      </c>
      <c r="Y781" s="2">
        <v>2.27</v>
      </c>
      <c r="Z781" s="2">
        <v>0</v>
      </c>
      <c r="AA781" s="2">
        <v>84</v>
      </c>
      <c r="AB781" s="2">
        <v>892178</v>
      </c>
      <c r="AC781" s="2">
        <v>2618</v>
      </c>
      <c r="AD781" s="2">
        <v>23533</v>
      </c>
      <c r="AE781" s="2">
        <v>0</v>
      </c>
      <c r="AF781" s="2">
        <v>918329</v>
      </c>
      <c r="AG781" s="2">
        <v>0.25819999999999999</v>
      </c>
      <c r="AH781" s="2">
        <v>0.2</v>
      </c>
      <c r="AI781" s="2">
        <v>46072</v>
      </c>
      <c r="AJ781" s="2">
        <v>135</v>
      </c>
      <c r="AK781" s="2">
        <v>1215</v>
      </c>
      <c r="AL781" s="2">
        <v>0</v>
      </c>
      <c r="AM781" s="2">
        <v>47422</v>
      </c>
      <c r="AN781" s="2">
        <v>0.25819999999999999</v>
      </c>
      <c r="AO781" s="2">
        <v>0</v>
      </c>
      <c r="AP781" s="2">
        <v>0.65</v>
      </c>
      <c r="AQ781" s="2">
        <v>0</v>
      </c>
      <c r="AR781" s="2">
        <v>0</v>
      </c>
      <c r="AS781" s="2">
        <v>0</v>
      </c>
      <c r="AT781" s="2">
        <v>0</v>
      </c>
      <c r="AU781" s="2">
        <v>0</v>
      </c>
      <c r="AV781" s="2">
        <v>965751</v>
      </c>
      <c r="AW781" s="2">
        <v>0</v>
      </c>
      <c r="AX781" s="2">
        <v>0</v>
      </c>
      <c r="AY781" s="2">
        <v>50000</v>
      </c>
      <c r="AZ781" s="2">
        <v>54110</v>
      </c>
      <c r="BA781" s="2">
        <v>0</v>
      </c>
      <c r="BB781" s="2">
        <v>0</v>
      </c>
      <c r="BC781" s="2">
        <v>0</v>
      </c>
      <c r="BD781" s="2">
        <v>2813</v>
      </c>
      <c r="BE781" s="2">
        <v>3044</v>
      </c>
      <c r="BF781" s="2">
        <v>17.41</v>
      </c>
      <c r="BG781" s="2">
        <v>52996</v>
      </c>
      <c r="BH781" s="2">
        <v>107106</v>
      </c>
      <c r="BI781" s="2">
        <v>1072857</v>
      </c>
      <c r="BJ781" s="2">
        <v>0</v>
      </c>
      <c r="BK781" s="2">
        <v>1072857</v>
      </c>
      <c r="BL781" s="2">
        <v>253541</v>
      </c>
      <c r="BM781" s="2">
        <v>819316</v>
      </c>
      <c r="BN781" s="2">
        <v>275031</v>
      </c>
      <c r="BO781" s="2">
        <v>544285</v>
      </c>
      <c r="BP781" s="2">
        <v>5020.92</v>
      </c>
      <c r="BQ781" s="2">
        <v>84</v>
      </c>
      <c r="BR781" s="2">
        <v>421757</v>
      </c>
      <c r="BS781" s="2">
        <v>0</v>
      </c>
      <c r="BT781" s="2">
        <v>0</v>
      </c>
      <c r="BU781" s="2">
        <v>253541</v>
      </c>
      <c r="BV781" s="2">
        <v>275031</v>
      </c>
      <c r="BW781" s="2">
        <v>0</v>
      </c>
      <c r="BX781" s="2">
        <v>909281</v>
      </c>
      <c r="BY781" s="2">
        <v>909281</v>
      </c>
      <c r="BZ781" s="2">
        <v>364996</v>
      </c>
      <c r="CA781" s="2">
        <v>909281</v>
      </c>
      <c r="CB781" s="2" t="b">
        <v>1</v>
      </c>
      <c r="CC781" s="2">
        <v>0</v>
      </c>
      <c r="CD781" s="2">
        <v>11516.51</v>
      </c>
      <c r="CE781" s="2">
        <v>10588.96</v>
      </c>
      <c r="CF781" s="2">
        <v>10902.35</v>
      </c>
      <c r="CG781" s="2">
        <v>12963.57</v>
      </c>
      <c r="CH781" s="4">
        <v>45327.530277777776</v>
      </c>
      <c r="CI781" s="4">
        <v>73415</v>
      </c>
    </row>
    <row r="782" spans="1:87" x14ac:dyDescent="0.35">
      <c r="A782" s="5">
        <v>865</v>
      </c>
      <c r="B782" s="3" t="s">
        <v>1559</v>
      </c>
      <c r="C782" s="3" t="s">
        <v>1600</v>
      </c>
      <c r="D782" s="2" t="s">
        <v>1601</v>
      </c>
      <c r="E782" s="2">
        <v>9166</v>
      </c>
      <c r="F782" s="2">
        <v>9304</v>
      </c>
      <c r="G782" s="2">
        <v>9580</v>
      </c>
      <c r="H782" s="2">
        <v>11102</v>
      </c>
      <c r="I782" s="2">
        <v>1.0822000000000001</v>
      </c>
      <c r="J782" s="2">
        <v>9919</v>
      </c>
      <c r="K782" s="2">
        <v>10069</v>
      </c>
      <c r="L782" s="2">
        <v>10367</v>
      </c>
      <c r="M782" s="2">
        <v>12015</v>
      </c>
      <c r="N782" s="2">
        <v>1.1040000000000001</v>
      </c>
      <c r="O782" s="2">
        <v>1.026</v>
      </c>
      <c r="P782" s="2">
        <v>10951</v>
      </c>
      <c r="Q782" s="2">
        <v>12327</v>
      </c>
      <c r="R782" s="2">
        <v>160.86000000000001</v>
      </c>
      <c r="S782" s="2">
        <v>145.63</v>
      </c>
      <c r="T782" s="2">
        <v>0</v>
      </c>
      <c r="U782" s="2">
        <v>0</v>
      </c>
      <c r="V782" s="2">
        <v>306.49</v>
      </c>
      <c r="W782" s="2">
        <v>160.86000000000001</v>
      </c>
      <c r="X782" s="2">
        <v>145.63</v>
      </c>
      <c r="Y782" s="2">
        <v>0</v>
      </c>
      <c r="Z782" s="2">
        <v>0</v>
      </c>
      <c r="AA782" s="2">
        <v>306.49</v>
      </c>
      <c r="AB782" s="2">
        <v>1761578</v>
      </c>
      <c r="AC782" s="2">
        <v>1466348</v>
      </c>
      <c r="AD782" s="2">
        <v>0</v>
      </c>
      <c r="AE782" s="2">
        <v>0</v>
      </c>
      <c r="AF782" s="2">
        <v>3227926</v>
      </c>
      <c r="AG782" s="2">
        <v>0.4597</v>
      </c>
      <c r="AH782" s="2">
        <v>0.2</v>
      </c>
      <c r="AI782" s="2">
        <v>161959</v>
      </c>
      <c r="AJ782" s="2">
        <v>134816</v>
      </c>
      <c r="AK782" s="2">
        <v>0</v>
      </c>
      <c r="AL782" s="2">
        <v>0</v>
      </c>
      <c r="AM782" s="2">
        <v>296775</v>
      </c>
      <c r="AN782" s="2">
        <v>0.4597</v>
      </c>
      <c r="AO782" s="2">
        <v>0</v>
      </c>
      <c r="AP782" s="2">
        <v>0.65</v>
      </c>
      <c r="AQ782" s="2">
        <v>0</v>
      </c>
      <c r="AR782" s="2">
        <v>0</v>
      </c>
      <c r="AS782" s="2">
        <v>0</v>
      </c>
      <c r="AT782" s="2">
        <v>0</v>
      </c>
      <c r="AU782" s="2">
        <v>0</v>
      </c>
      <c r="AV782" s="2">
        <v>3524701</v>
      </c>
      <c r="AW782" s="2">
        <v>0</v>
      </c>
      <c r="AX782" s="2">
        <v>131351</v>
      </c>
      <c r="AY782" s="2">
        <v>131206</v>
      </c>
      <c r="AZ782" s="2">
        <v>141991</v>
      </c>
      <c r="BA782" s="2">
        <v>0</v>
      </c>
      <c r="BB782" s="2">
        <v>0</v>
      </c>
      <c r="BC782" s="2">
        <v>425005</v>
      </c>
      <c r="BD782" s="2">
        <v>2813</v>
      </c>
      <c r="BE782" s="2">
        <v>3044</v>
      </c>
      <c r="BF782" s="2">
        <v>17.559999999999999</v>
      </c>
      <c r="BG782" s="2">
        <v>53453</v>
      </c>
      <c r="BH782" s="2">
        <v>751800</v>
      </c>
      <c r="BI782" s="2">
        <v>4276501</v>
      </c>
      <c r="BJ782" s="2">
        <v>0</v>
      </c>
      <c r="BK782" s="2">
        <v>4276501</v>
      </c>
      <c r="BL782" s="2">
        <v>2312373</v>
      </c>
      <c r="BM782" s="2">
        <v>1964128</v>
      </c>
      <c r="BN782" s="2">
        <v>61298</v>
      </c>
      <c r="BO782" s="2">
        <v>1902830</v>
      </c>
      <c r="BP782" s="2">
        <v>5087.24</v>
      </c>
      <c r="BQ782" s="2">
        <v>306.49</v>
      </c>
      <c r="BR782" s="2">
        <v>1559188</v>
      </c>
      <c r="BS782" s="2">
        <v>0</v>
      </c>
      <c r="BT782" s="2">
        <v>0</v>
      </c>
      <c r="BU782" s="2">
        <v>2312373</v>
      </c>
      <c r="BV782" s="2">
        <v>61298</v>
      </c>
      <c r="BW782" s="2">
        <v>0</v>
      </c>
      <c r="BX782" s="2">
        <v>1666672</v>
      </c>
      <c r="BY782" s="2">
        <v>1666672</v>
      </c>
      <c r="BZ782" s="2">
        <v>0</v>
      </c>
      <c r="CA782" s="2">
        <v>1902830</v>
      </c>
      <c r="CB782" s="2" t="b">
        <v>0</v>
      </c>
      <c r="CC782" s="2">
        <v>0</v>
      </c>
      <c r="CD782" s="2">
        <v>11957.83</v>
      </c>
      <c r="CE782" s="2">
        <v>10994.74</v>
      </c>
      <c r="CF782" s="2">
        <v>11320.14</v>
      </c>
      <c r="CG782" s="2">
        <v>13460.34</v>
      </c>
      <c r="CH782" s="4">
        <v>45327.530289351853</v>
      </c>
      <c r="CI782" s="4">
        <v>73415</v>
      </c>
    </row>
    <row r="783" spans="1:87" x14ac:dyDescent="0.35">
      <c r="A783" s="5">
        <v>866</v>
      </c>
      <c r="B783" s="3" t="s">
        <v>1559</v>
      </c>
      <c r="C783" s="3" t="s">
        <v>1602</v>
      </c>
      <c r="D783" s="2" t="s">
        <v>1603</v>
      </c>
      <c r="E783" s="2">
        <v>9166</v>
      </c>
      <c r="F783" s="2">
        <v>9304</v>
      </c>
      <c r="G783" s="2">
        <v>9580</v>
      </c>
      <c r="H783" s="2">
        <v>11102</v>
      </c>
      <c r="I783" s="2">
        <v>1.0822000000000001</v>
      </c>
      <c r="J783" s="2">
        <v>9919</v>
      </c>
      <c r="K783" s="2">
        <v>10069</v>
      </c>
      <c r="L783" s="2">
        <v>10367</v>
      </c>
      <c r="M783" s="2">
        <v>12015</v>
      </c>
      <c r="N783" s="2">
        <v>1.1040000000000001</v>
      </c>
      <c r="O783" s="2">
        <v>1.026</v>
      </c>
      <c r="P783" s="2">
        <v>10951</v>
      </c>
      <c r="Q783" s="2">
        <v>12327</v>
      </c>
      <c r="R783" s="2">
        <v>883.45</v>
      </c>
      <c r="S783" s="2">
        <v>654.72</v>
      </c>
      <c r="T783" s="2">
        <v>0</v>
      </c>
      <c r="U783" s="2">
        <v>0</v>
      </c>
      <c r="V783" s="2">
        <v>1538.17</v>
      </c>
      <c r="W783" s="2">
        <v>883.45</v>
      </c>
      <c r="X783" s="2">
        <v>654.72</v>
      </c>
      <c r="Y783" s="2">
        <v>0</v>
      </c>
      <c r="Z783" s="2">
        <v>0</v>
      </c>
      <c r="AA783" s="2">
        <v>1538.17</v>
      </c>
      <c r="AB783" s="2">
        <v>9674661</v>
      </c>
      <c r="AC783" s="2">
        <v>6592376</v>
      </c>
      <c r="AD783" s="2">
        <v>0</v>
      </c>
      <c r="AE783" s="2">
        <v>0</v>
      </c>
      <c r="AF783" s="2">
        <v>16267037</v>
      </c>
      <c r="AG783" s="2">
        <v>0.4632</v>
      </c>
      <c r="AH783" s="2">
        <v>0.2</v>
      </c>
      <c r="AI783" s="2">
        <v>896261</v>
      </c>
      <c r="AJ783" s="2">
        <v>610718</v>
      </c>
      <c r="AK783" s="2">
        <v>0</v>
      </c>
      <c r="AL783" s="2">
        <v>0</v>
      </c>
      <c r="AM783" s="2">
        <v>1506979</v>
      </c>
      <c r="AN783" s="2">
        <v>0.4632</v>
      </c>
      <c r="AO783" s="2">
        <v>0</v>
      </c>
      <c r="AP783" s="2">
        <v>0.65</v>
      </c>
      <c r="AQ783" s="2">
        <v>0</v>
      </c>
      <c r="AR783" s="2">
        <v>0</v>
      </c>
      <c r="AS783" s="2">
        <v>0</v>
      </c>
      <c r="AT783" s="2">
        <v>0</v>
      </c>
      <c r="AU783" s="2">
        <v>0</v>
      </c>
      <c r="AV783" s="2">
        <v>17774016</v>
      </c>
      <c r="AW783" s="2">
        <v>0</v>
      </c>
      <c r="AX783" s="2">
        <v>145461</v>
      </c>
      <c r="AY783" s="2">
        <v>81402</v>
      </c>
      <c r="AZ783" s="2">
        <v>88093</v>
      </c>
      <c r="BA783" s="2">
        <v>0</v>
      </c>
      <c r="BB783" s="2">
        <v>0</v>
      </c>
      <c r="BC783" s="2">
        <v>0</v>
      </c>
      <c r="BD783" s="2">
        <v>2813</v>
      </c>
      <c r="BE783" s="2">
        <v>3044</v>
      </c>
      <c r="BF783" s="2">
        <v>82.58</v>
      </c>
      <c r="BG783" s="2">
        <v>251374</v>
      </c>
      <c r="BH783" s="2">
        <v>484928</v>
      </c>
      <c r="BI783" s="2">
        <v>18258944</v>
      </c>
      <c r="BJ783" s="2">
        <v>0</v>
      </c>
      <c r="BK783" s="2">
        <v>18258944</v>
      </c>
      <c r="BL783" s="2">
        <v>10371831</v>
      </c>
      <c r="BM783" s="2">
        <v>7887113</v>
      </c>
      <c r="BN783" s="2">
        <v>307634</v>
      </c>
      <c r="BO783" s="2">
        <v>7579479</v>
      </c>
      <c r="BP783" s="2">
        <v>5082.6499999999996</v>
      </c>
      <c r="BQ783" s="2">
        <v>1538.17</v>
      </c>
      <c r="BR783" s="2">
        <v>7817980</v>
      </c>
      <c r="BS783" s="2">
        <v>0</v>
      </c>
      <c r="BT783" s="2">
        <v>0</v>
      </c>
      <c r="BU783" s="2">
        <v>10371831</v>
      </c>
      <c r="BV783" s="2">
        <v>307634</v>
      </c>
      <c r="BW783" s="2">
        <v>0</v>
      </c>
      <c r="BX783" s="2">
        <v>2259529</v>
      </c>
      <c r="BY783" s="2">
        <v>2259529</v>
      </c>
      <c r="BZ783" s="2">
        <v>0</v>
      </c>
      <c r="CA783" s="2">
        <v>7579479</v>
      </c>
      <c r="CB783" s="2" t="b">
        <v>0</v>
      </c>
      <c r="CC783" s="2">
        <v>0</v>
      </c>
      <c r="CD783" s="2">
        <v>11965.5</v>
      </c>
      <c r="CE783" s="2">
        <v>11001.79</v>
      </c>
      <c r="CF783" s="2">
        <v>11327.4</v>
      </c>
      <c r="CG783" s="2">
        <v>13468.97</v>
      </c>
      <c r="CH783" s="4">
        <v>45327.530312499999</v>
      </c>
      <c r="CI783" s="4">
        <v>73415</v>
      </c>
    </row>
    <row r="784" spans="1:87" x14ac:dyDescent="0.35">
      <c r="A784" s="5">
        <v>867</v>
      </c>
      <c r="B784" s="3" t="s">
        <v>1559</v>
      </c>
      <c r="C784" s="3" t="s">
        <v>1604</v>
      </c>
      <c r="D784" s="2" t="s">
        <v>1605</v>
      </c>
      <c r="E784" s="2">
        <v>9166</v>
      </c>
      <c r="F784" s="2">
        <v>9304</v>
      </c>
      <c r="G784" s="2">
        <v>9580</v>
      </c>
      <c r="H784" s="2">
        <v>11102</v>
      </c>
      <c r="I784" s="2">
        <v>1.0822000000000001</v>
      </c>
      <c r="J784" s="2">
        <v>9919</v>
      </c>
      <c r="K784" s="2">
        <v>10069</v>
      </c>
      <c r="L784" s="2">
        <v>10367</v>
      </c>
      <c r="M784" s="2">
        <v>12015</v>
      </c>
      <c r="N784" s="2">
        <v>1.1040000000000001</v>
      </c>
      <c r="O784" s="2">
        <v>1.026</v>
      </c>
      <c r="P784" s="2">
        <v>10951</v>
      </c>
      <c r="Q784" s="2">
        <v>12327</v>
      </c>
      <c r="R784" s="2">
        <v>0</v>
      </c>
      <c r="S784" s="2">
        <v>3.39</v>
      </c>
      <c r="T784" s="2">
        <v>1327.66</v>
      </c>
      <c r="U784" s="2">
        <v>3085.71</v>
      </c>
      <c r="V784" s="2">
        <v>4416.76</v>
      </c>
      <c r="W784" s="2">
        <v>0</v>
      </c>
      <c r="X784" s="2">
        <v>3.39</v>
      </c>
      <c r="Y784" s="2">
        <v>1327.66</v>
      </c>
      <c r="Z784" s="2">
        <v>3085.71</v>
      </c>
      <c r="AA784" s="2">
        <v>4416.76</v>
      </c>
      <c r="AB784" s="2">
        <v>0</v>
      </c>
      <c r="AC784" s="2">
        <v>34134</v>
      </c>
      <c r="AD784" s="2">
        <v>13763851</v>
      </c>
      <c r="AE784" s="2">
        <v>38037547</v>
      </c>
      <c r="AF784" s="2">
        <v>51835532</v>
      </c>
      <c r="AG784" s="2">
        <v>0.45590000000000003</v>
      </c>
      <c r="AH784" s="2">
        <v>0.2</v>
      </c>
      <c r="AI784" s="2">
        <v>0</v>
      </c>
      <c r="AJ784" s="2">
        <v>3112</v>
      </c>
      <c r="AK784" s="2">
        <v>1254988</v>
      </c>
      <c r="AL784" s="2">
        <v>3468264</v>
      </c>
      <c r="AM784" s="2">
        <v>4726364</v>
      </c>
      <c r="AN784" s="2">
        <v>0.45590000000000003</v>
      </c>
      <c r="AO784" s="2">
        <v>0</v>
      </c>
      <c r="AP784" s="2">
        <v>0.65</v>
      </c>
      <c r="AQ784" s="2">
        <v>0</v>
      </c>
      <c r="AR784" s="2">
        <v>0</v>
      </c>
      <c r="AS784" s="2">
        <v>0</v>
      </c>
      <c r="AT784" s="2">
        <v>0</v>
      </c>
      <c r="AU784" s="2">
        <v>0</v>
      </c>
      <c r="AV784" s="2">
        <v>56561896</v>
      </c>
      <c r="AW784" s="2">
        <v>0</v>
      </c>
      <c r="AX784" s="2">
        <v>201347</v>
      </c>
      <c r="AY784" s="2">
        <v>731626</v>
      </c>
      <c r="AZ784" s="2">
        <v>791766</v>
      </c>
      <c r="BA784" s="2">
        <v>0</v>
      </c>
      <c r="BB784" s="2">
        <v>0</v>
      </c>
      <c r="BC784" s="2">
        <v>533817</v>
      </c>
      <c r="BD784" s="2">
        <v>2813</v>
      </c>
      <c r="BE784" s="2">
        <v>3044</v>
      </c>
      <c r="BF784" s="2">
        <v>0</v>
      </c>
      <c r="BG784" s="2">
        <v>0</v>
      </c>
      <c r="BH784" s="2">
        <v>1526930</v>
      </c>
      <c r="BI784" s="2">
        <v>58088826</v>
      </c>
      <c r="BJ784" s="2">
        <v>0</v>
      </c>
      <c r="BK784" s="2">
        <v>58088826</v>
      </c>
      <c r="BL784" s="2">
        <v>28153958</v>
      </c>
      <c r="BM784" s="2">
        <v>29934868</v>
      </c>
      <c r="BN784" s="2">
        <v>7483421</v>
      </c>
      <c r="BO784" s="2">
        <v>22451447</v>
      </c>
      <c r="BP784" s="2">
        <v>6033.16</v>
      </c>
      <c r="BQ784" s="2">
        <v>4416.76</v>
      </c>
      <c r="BR784" s="2">
        <v>26647020</v>
      </c>
      <c r="BS784" s="2">
        <v>0</v>
      </c>
      <c r="BT784" s="2">
        <v>0</v>
      </c>
      <c r="BU784" s="2">
        <v>28153958</v>
      </c>
      <c r="BV784" s="2">
        <v>7483421</v>
      </c>
      <c r="BW784" s="2">
        <v>0</v>
      </c>
      <c r="BX784" s="2">
        <v>5401138</v>
      </c>
      <c r="BY784" s="2">
        <v>5401138</v>
      </c>
      <c r="BZ784" s="2">
        <v>0</v>
      </c>
      <c r="CA784" s="2">
        <v>22451447</v>
      </c>
      <c r="CB784" s="2" t="b">
        <v>0</v>
      </c>
      <c r="CC784" s="2">
        <v>0</v>
      </c>
      <c r="CD784" s="2">
        <v>11949.51</v>
      </c>
      <c r="CE784" s="2">
        <v>10987.09</v>
      </c>
      <c r="CF784" s="2">
        <v>11312.26</v>
      </c>
      <c r="CG784" s="2">
        <v>13450.98</v>
      </c>
      <c r="CH784" s="4">
        <v>45327.530312499999</v>
      </c>
      <c r="CI784" s="4">
        <v>73415</v>
      </c>
    </row>
    <row r="785" spans="1:87" x14ac:dyDescent="0.35">
      <c r="A785" s="5">
        <v>868</v>
      </c>
      <c r="B785" s="3" t="s">
        <v>1559</v>
      </c>
      <c r="C785" s="3" t="s">
        <v>1606</v>
      </c>
      <c r="D785" s="2" t="s">
        <v>1607</v>
      </c>
      <c r="E785" s="2">
        <v>9166</v>
      </c>
      <c r="F785" s="2">
        <v>9304</v>
      </c>
      <c r="G785" s="2">
        <v>9580</v>
      </c>
      <c r="H785" s="2">
        <v>11102</v>
      </c>
      <c r="I785" s="2">
        <v>1.0822000000000001</v>
      </c>
      <c r="J785" s="2">
        <v>9919</v>
      </c>
      <c r="K785" s="2">
        <v>10069</v>
      </c>
      <c r="L785" s="2">
        <v>10367</v>
      </c>
      <c r="M785" s="2">
        <v>12015</v>
      </c>
      <c r="N785" s="2">
        <v>1.1040000000000001</v>
      </c>
      <c r="O785" s="2">
        <v>1.026</v>
      </c>
      <c r="P785" s="2">
        <v>10951</v>
      </c>
      <c r="Q785" s="2">
        <v>12327</v>
      </c>
      <c r="R785" s="2">
        <v>141.94999999999999</v>
      </c>
      <c r="S785" s="2">
        <v>122.39</v>
      </c>
      <c r="T785" s="2">
        <v>0</v>
      </c>
      <c r="U785" s="2">
        <v>0</v>
      </c>
      <c r="V785" s="2">
        <v>264.33999999999997</v>
      </c>
      <c r="W785" s="2">
        <v>141.94999999999999</v>
      </c>
      <c r="X785" s="2">
        <v>122.39</v>
      </c>
      <c r="Y785" s="2">
        <v>0</v>
      </c>
      <c r="Z785" s="2">
        <v>0</v>
      </c>
      <c r="AA785" s="2">
        <v>264.33999999999997</v>
      </c>
      <c r="AB785" s="2">
        <v>1554494</v>
      </c>
      <c r="AC785" s="2">
        <v>1232345</v>
      </c>
      <c r="AD785" s="2">
        <v>0</v>
      </c>
      <c r="AE785" s="2">
        <v>0</v>
      </c>
      <c r="AF785" s="2">
        <v>2786839</v>
      </c>
      <c r="AG785" s="2">
        <v>0.63480000000000003</v>
      </c>
      <c r="AH785" s="2">
        <v>0.2</v>
      </c>
      <c r="AI785" s="2">
        <v>197359</v>
      </c>
      <c r="AJ785" s="2">
        <v>156459</v>
      </c>
      <c r="AK785" s="2">
        <v>0</v>
      </c>
      <c r="AL785" s="2">
        <v>0</v>
      </c>
      <c r="AM785" s="2">
        <v>353818</v>
      </c>
      <c r="AN785" s="2">
        <v>0.63480000000000003</v>
      </c>
      <c r="AO785" s="2">
        <v>8.48E-2</v>
      </c>
      <c r="AP785" s="2">
        <v>0.65</v>
      </c>
      <c r="AQ785" s="2">
        <v>85684</v>
      </c>
      <c r="AR785" s="2">
        <v>67927</v>
      </c>
      <c r="AS785" s="2">
        <v>0</v>
      </c>
      <c r="AT785" s="2">
        <v>0</v>
      </c>
      <c r="AU785" s="2">
        <v>153611</v>
      </c>
      <c r="AV785" s="2">
        <v>3294268</v>
      </c>
      <c r="AW785" s="2">
        <v>0</v>
      </c>
      <c r="AX785" s="2">
        <v>57400</v>
      </c>
      <c r="AY785" s="2">
        <v>165000</v>
      </c>
      <c r="AZ785" s="2">
        <v>178563</v>
      </c>
      <c r="BA785" s="2">
        <v>0</v>
      </c>
      <c r="BB785" s="2">
        <v>0</v>
      </c>
      <c r="BC785" s="2">
        <v>57989</v>
      </c>
      <c r="BD785" s="2">
        <v>2813</v>
      </c>
      <c r="BE785" s="2">
        <v>3044</v>
      </c>
      <c r="BF785" s="2">
        <v>11.3</v>
      </c>
      <c r="BG785" s="2">
        <v>34397</v>
      </c>
      <c r="BH785" s="2">
        <v>328349</v>
      </c>
      <c r="BI785" s="2">
        <v>3622617</v>
      </c>
      <c r="BJ785" s="2">
        <v>0</v>
      </c>
      <c r="BK785" s="2">
        <v>3622617</v>
      </c>
      <c r="BL785" s="2">
        <v>1576178</v>
      </c>
      <c r="BM785" s="2">
        <v>2046439</v>
      </c>
      <c r="BN785" s="2">
        <v>196369</v>
      </c>
      <c r="BO785" s="2">
        <v>1850070</v>
      </c>
      <c r="BP785" s="2">
        <v>5013.93</v>
      </c>
      <c r="BQ785" s="2">
        <v>264.33999999999997</v>
      </c>
      <c r="BR785" s="2">
        <v>1325382</v>
      </c>
      <c r="BS785" s="2">
        <v>0</v>
      </c>
      <c r="BT785" s="2">
        <v>0</v>
      </c>
      <c r="BU785" s="2">
        <v>1576178</v>
      </c>
      <c r="BV785" s="2">
        <v>196369</v>
      </c>
      <c r="BW785" s="2">
        <v>0</v>
      </c>
      <c r="BX785" s="2">
        <v>1332591</v>
      </c>
      <c r="BY785" s="2">
        <v>1332591</v>
      </c>
      <c r="BZ785" s="2">
        <v>0</v>
      </c>
      <c r="CA785" s="2">
        <v>1850070</v>
      </c>
      <c r="CB785" s="2" t="b">
        <v>0</v>
      </c>
      <c r="CC785" s="2">
        <v>0</v>
      </c>
      <c r="CD785" s="2">
        <v>12944.96</v>
      </c>
      <c r="CE785" s="2">
        <v>11902.36</v>
      </c>
      <c r="CF785" s="2">
        <v>12254.62</v>
      </c>
      <c r="CG785" s="2">
        <v>14571.5</v>
      </c>
      <c r="CH785" s="4">
        <v>45327.530312499999</v>
      </c>
      <c r="CI785" s="4">
        <v>73415</v>
      </c>
    </row>
    <row r="786" spans="1:87" x14ac:dyDescent="0.35">
      <c r="A786" s="5">
        <v>869</v>
      </c>
      <c r="B786" s="3" t="s">
        <v>1559</v>
      </c>
      <c r="C786" s="3" t="s">
        <v>1608</v>
      </c>
      <c r="D786" s="2" t="s">
        <v>1609</v>
      </c>
      <c r="E786" s="2">
        <v>9166</v>
      </c>
      <c r="F786" s="2">
        <v>9304</v>
      </c>
      <c r="G786" s="2">
        <v>9580</v>
      </c>
      <c r="H786" s="2">
        <v>11102</v>
      </c>
      <c r="I786" s="2">
        <v>1.0822000000000001</v>
      </c>
      <c r="J786" s="2">
        <v>9919</v>
      </c>
      <c r="K786" s="2">
        <v>10069</v>
      </c>
      <c r="L786" s="2">
        <v>10367</v>
      </c>
      <c r="M786" s="2">
        <v>12015</v>
      </c>
      <c r="N786" s="2">
        <v>1.1040000000000001</v>
      </c>
      <c r="O786" s="2">
        <v>1.026</v>
      </c>
      <c r="P786" s="2">
        <v>10951</v>
      </c>
      <c r="Q786" s="2">
        <v>12327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4.08</v>
      </c>
      <c r="X786" s="2">
        <v>3.51</v>
      </c>
      <c r="Y786" s="2">
        <v>0.7</v>
      </c>
      <c r="Z786" s="2">
        <v>0</v>
      </c>
      <c r="AA786" s="2">
        <v>8.2899999999999991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  <c r="AG786" s="2">
        <v>0.96150000000000002</v>
      </c>
      <c r="AH786" s="2">
        <v>0.2</v>
      </c>
      <c r="AI786" s="2">
        <v>8592</v>
      </c>
      <c r="AJ786" s="2">
        <v>6796</v>
      </c>
      <c r="AK786" s="2">
        <v>1396</v>
      </c>
      <c r="AL786" s="2">
        <v>0</v>
      </c>
      <c r="AM786" s="2">
        <v>16784</v>
      </c>
      <c r="AN786" s="2">
        <v>0.96150000000000002</v>
      </c>
      <c r="AO786" s="2">
        <v>0.41149999999999998</v>
      </c>
      <c r="AP786" s="2">
        <v>0.65</v>
      </c>
      <c r="AQ786" s="2">
        <v>11951</v>
      </c>
      <c r="AR786" s="2">
        <v>9453</v>
      </c>
      <c r="AS786" s="2">
        <v>1941</v>
      </c>
      <c r="AT786" s="2">
        <v>0</v>
      </c>
      <c r="AU786" s="2">
        <v>23345</v>
      </c>
      <c r="AV786" s="2">
        <v>40129</v>
      </c>
      <c r="AW786" s="2">
        <v>270794</v>
      </c>
      <c r="AX786" s="2">
        <v>782</v>
      </c>
      <c r="AY786" s="2">
        <v>0</v>
      </c>
      <c r="AZ786" s="2">
        <v>0</v>
      </c>
      <c r="BA786" s="2">
        <v>0</v>
      </c>
      <c r="BB786" s="2">
        <v>0</v>
      </c>
      <c r="BC786" s="2">
        <v>0</v>
      </c>
      <c r="BD786" s="2">
        <v>2813</v>
      </c>
      <c r="BE786" s="2">
        <v>3044</v>
      </c>
      <c r="BF786" s="2">
        <v>0</v>
      </c>
      <c r="BG786" s="2">
        <v>0</v>
      </c>
      <c r="BH786" s="2">
        <v>271576</v>
      </c>
      <c r="BI786" s="2">
        <v>311705</v>
      </c>
      <c r="BJ786" s="2">
        <v>0</v>
      </c>
      <c r="BK786" s="2">
        <v>311705</v>
      </c>
      <c r="BL786" s="2">
        <v>128601</v>
      </c>
      <c r="BM786" s="2">
        <v>183104</v>
      </c>
      <c r="BN786" s="2">
        <v>25924</v>
      </c>
      <c r="BO786" s="2">
        <v>157180</v>
      </c>
      <c r="BP786" s="2">
        <v>112.47</v>
      </c>
      <c r="BQ786" s="2">
        <v>8.2899999999999991</v>
      </c>
      <c r="BR786" s="2">
        <v>932</v>
      </c>
      <c r="BS786" s="2">
        <v>114788</v>
      </c>
      <c r="BT786" s="2">
        <v>0</v>
      </c>
      <c r="BU786" s="2">
        <v>128601</v>
      </c>
      <c r="BV786" s="2">
        <v>25924</v>
      </c>
      <c r="BW786" s="2">
        <v>0</v>
      </c>
      <c r="BX786" s="2">
        <v>32769</v>
      </c>
      <c r="BY786" s="2">
        <v>32769</v>
      </c>
      <c r="BZ786" s="2">
        <v>0</v>
      </c>
      <c r="CA786" s="2">
        <v>157180</v>
      </c>
      <c r="CB786" s="2" t="b">
        <v>0</v>
      </c>
      <c r="CC786" s="2">
        <v>0</v>
      </c>
      <c r="CD786" s="2">
        <v>15986</v>
      </c>
      <c r="CE786" s="2">
        <v>14698.47</v>
      </c>
      <c r="CF786" s="2">
        <v>15133.49</v>
      </c>
      <c r="CG786" s="2">
        <v>17994.650000000001</v>
      </c>
      <c r="CH786" s="4">
        <v>45327.530127314814</v>
      </c>
      <c r="CI786" s="4">
        <v>73415</v>
      </c>
    </row>
    <row r="787" spans="1:87" x14ac:dyDescent="0.35">
      <c r="A787" s="5">
        <v>870</v>
      </c>
      <c r="B787" s="3" t="s">
        <v>1559</v>
      </c>
      <c r="C787" s="3" t="s">
        <v>1610</v>
      </c>
      <c r="D787" s="2" t="s">
        <v>1611</v>
      </c>
      <c r="E787" s="2">
        <v>9166</v>
      </c>
      <c r="F787" s="2">
        <v>9304</v>
      </c>
      <c r="G787" s="2">
        <v>9580</v>
      </c>
      <c r="H787" s="2">
        <v>11102</v>
      </c>
      <c r="I787" s="2">
        <v>1.0822000000000001</v>
      </c>
      <c r="J787" s="2">
        <v>9919</v>
      </c>
      <c r="K787" s="2">
        <v>10069</v>
      </c>
      <c r="L787" s="2">
        <v>10367</v>
      </c>
      <c r="M787" s="2">
        <v>12015</v>
      </c>
      <c r="N787" s="2">
        <v>1.1040000000000001</v>
      </c>
      <c r="O787" s="2">
        <v>1.026</v>
      </c>
      <c r="P787" s="2">
        <v>10951</v>
      </c>
      <c r="Q787" s="2">
        <v>12327</v>
      </c>
      <c r="R787" s="2">
        <v>690.45</v>
      </c>
      <c r="S787" s="2">
        <v>506.61</v>
      </c>
      <c r="T787" s="2">
        <v>0</v>
      </c>
      <c r="U787" s="2">
        <v>0</v>
      </c>
      <c r="V787" s="2">
        <v>1197.06</v>
      </c>
      <c r="W787" s="2">
        <v>690.45</v>
      </c>
      <c r="X787" s="2">
        <v>506.61</v>
      </c>
      <c r="Y787" s="2">
        <v>0</v>
      </c>
      <c r="Z787" s="2">
        <v>0</v>
      </c>
      <c r="AA787" s="2">
        <v>1197.06</v>
      </c>
      <c r="AB787" s="2">
        <v>7561118</v>
      </c>
      <c r="AC787" s="2">
        <v>5101056</v>
      </c>
      <c r="AD787" s="2">
        <v>0</v>
      </c>
      <c r="AE787" s="2">
        <v>0</v>
      </c>
      <c r="AF787" s="2">
        <v>12662174</v>
      </c>
      <c r="AG787" s="2">
        <v>0.30969999999999998</v>
      </c>
      <c r="AH787" s="2">
        <v>0.2</v>
      </c>
      <c r="AI787" s="2">
        <v>468336</v>
      </c>
      <c r="AJ787" s="2">
        <v>315959</v>
      </c>
      <c r="AK787" s="2">
        <v>0</v>
      </c>
      <c r="AL787" s="2">
        <v>0</v>
      </c>
      <c r="AM787" s="2">
        <v>784295</v>
      </c>
      <c r="AN787" s="2">
        <v>0.30969999999999998</v>
      </c>
      <c r="AO787" s="2">
        <v>0</v>
      </c>
      <c r="AP787" s="2">
        <v>0.65</v>
      </c>
      <c r="AQ787" s="2">
        <v>0</v>
      </c>
      <c r="AR787" s="2">
        <v>0</v>
      </c>
      <c r="AS787" s="2">
        <v>0</v>
      </c>
      <c r="AT787" s="2">
        <v>0</v>
      </c>
      <c r="AU787" s="2">
        <v>0</v>
      </c>
      <c r="AV787" s="2">
        <v>13446469</v>
      </c>
      <c r="AW787" s="2">
        <v>0</v>
      </c>
      <c r="AX787" s="2">
        <v>199664</v>
      </c>
      <c r="AY787" s="2">
        <v>302796</v>
      </c>
      <c r="AZ787" s="2">
        <v>327686</v>
      </c>
      <c r="BA787" s="2">
        <v>0</v>
      </c>
      <c r="BB787" s="2">
        <v>0</v>
      </c>
      <c r="BC787" s="2">
        <v>1149329</v>
      </c>
      <c r="BD787" s="2">
        <v>2813</v>
      </c>
      <c r="BE787" s="2">
        <v>3044</v>
      </c>
      <c r="BF787" s="2">
        <v>96.22</v>
      </c>
      <c r="BG787" s="2">
        <v>292894</v>
      </c>
      <c r="BH787" s="2">
        <v>1969573</v>
      </c>
      <c r="BI787" s="2">
        <v>15416042</v>
      </c>
      <c r="BJ787" s="2">
        <v>0</v>
      </c>
      <c r="BK787" s="2">
        <v>15416042</v>
      </c>
      <c r="BL787" s="2">
        <v>9408520</v>
      </c>
      <c r="BM787" s="2">
        <v>6007522</v>
      </c>
      <c r="BN787" s="2">
        <v>239412</v>
      </c>
      <c r="BO787" s="2">
        <v>5768110</v>
      </c>
      <c r="BP787" s="2">
        <v>5062.18</v>
      </c>
      <c r="BQ787" s="2">
        <v>1197.06</v>
      </c>
      <c r="BR787" s="2">
        <v>6059733</v>
      </c>
      <c r="BS787" s="2">
        <v>0</v>
      </c>
      <c r="BT787" s="2">
        <v>0</v>
      </c>
      <c r="BU787" s="2">
        <v>9408520</v>
      </c>
      <c r="BV787" s="2">
        <v>239412</v>
      </c>
      <c r="BW787" s="2">
        <v>0</v>
      </c>
      <c r="BX787" s="2">
        <v>3117867</v>
      </c>
      <c r="BY787" s="2">
        <v>3117867</v>
      </c>
      <c r="BZ787" s="2">
        <v>0</v>
      </c>
      <c r="CA787" s="2">
        <v>5768110</v>
      </c>
      <c r="CB787" s="2" t="b">
        <v>0</v>
      </c>
      <c r="CC787" s="2">
        <v>0</v>
      </c>
      <c r="CD787" s="2">
        <v>11629.3</v>
      </c>
      <c r="CE787" s="2">
        <v>10692.67</v>
      </c>
      <c r="CF787" s="2">
        <v>11009.13</v>
      </c>
      <c r="CG787" s="2">
        <v>13090.53</v>
      </c>
      <c r="CH787" s="4">
        <v>45327.530358796299</v>
      </c>
      <c r="CI787" s="4">
        <v>73415</v>
      </c>
    </row>
    <row r="788" spans="1:87" x14ac:dyDescent="0.35">
      <c r="A788" s="5">
        <v>871</v>
      </c>
      <c r="B788" s="3" t="s">
        <v>1559</v>
      </c>
      <c r="C788" s="3" t="s">
        <v>1612</v>
      </c>
      <c r="D788" s="2" t="s">
        <v>1613</v>
      </c>
      <c r="E788" s="2">
        <v>9166</v>
      </c>
      <c r="F788" s="2">
        <v>9304</v>
      </c>
      <c r="G788" s="2">
        <v>9580</v>
      </c>
      <c r="H788" s="2">
        <v>11102</v>
      </c>
      <c r="I788" s="2">
        <v>1.0822000000000001</v>
      </c>
      <c r="J788" s="2">
        <v>9919</v>
      </c>
      <c r="K788" s="2">
        <v>10069</v>
      </c>
      <c r="L788" s="2">
        <v>10367</v>
      </c>
      <c r="M788" s="2">
        <v>12015</v>
      </c>
      <c r="N788" s="2">
        <v>1.1040000000000001</v>
      </c>
      <c r="O788" s="2">
        <v>1.026</v>
      </c>
      <c r="P788" s="2">
        <v>10951</v>
      </c>
      <c r="Q788" s="2">
        <v>12327</v>
      </c>
      <c r="R788" s="2">
        <v>818.64</v>
      </c>
      <c r="S788" s="2">
        <v>565.30999999999995</v>
      </c>
      <c r="T788" s="2">
        <v>0.11</v>
      </c>
      <c r="U788" s="2">
        <v>2.68</v>
      </c>
      <c r="V788" s="2">
        <v>1386.74</v>
      </c>
      <c r="W788" s="2">
        <v>818.64</v>
      </c>
      <c r="X788" s="2">
        <v>565.30999999999995</v>
      </c>
      <c r="Y788" s="2">
        <v>0.11</v>
      </c>
      <c r="Z788" s="2">
        <v>2.68</v>
      </c>
      <c r="AA788" s="2">
        <v>1386.74</v>
      </c>
      <c r="AB788" s="2">
        <v>8964927</v>
      </c>
      <c r="AC788" s="2">
        <v>5692106</v>
      </c>
      <c r="AD788" s="2">
        <v>1140</v>
      </c>
      <c r="AE788" s="2">
        <v>33036</v>
      </c>
      <c r="AF788" s="2">
        <v>14691209</v>
      </c>
      <c r="AG788" s="2">
        <v>0.93400000000000005</v>
      </c>
      <c r="AH788" s="2">
        <v>0.2</v>
      </c>
      <c r="AI788" s="2">
        <v>1674648</v>
      </c>
      <c r="AJ788" s="2">
        <v>1063285</v>
      </c>
      <c r="AK788" s="2">
        <v>213</v>
      </c>
      <c r="AL788" s="2">
        <v>6171</v>
      </c>
      <c r="AM788" s="2">
        <v>2744317</v>
      </c>
      <c r="AN788" s="2">
        <v>0.93400000000000005</v>
      </c>
      <c r="AO788" s="2">
        <v>0.38400000000000001</v>
      </c>
      <c r="AP788" s="2">
        <v>0.65</v>
      </c>
      <c r="AQ788" s="2">
        <v>2237646</v>
      </c>
      <c r="AR788" s="2">
        <v>1420750</v>
      </c>
      <c r="AS788" s="2">
        <v>285</v>
      </c>
      <c r="AT788" s="2">
        <v>8246</v>
      </c>
      <c r="AU788" s="2">
        <v>3666927</v>
      </c>
      <c r="AV788" s="2">
        <v>21102453</v>
      </c>
      <c r="AW788" s="2">
        <v>0</v>
      </c>
      <c r="AX788" s="2">
        <v>8389</v>
      </c>
      <c r="AY788" s="2">
        <v>250000</v>
      </c>
      <c r="AZ788" s="2">
        <v>270550</v>
      </c>
      <c r="BA788" s="2">
        <v>0</v>
      </c>
      <c r="BB788" s="2">
        <v>0</v>
      </c>
      <c r="BC788" s="2">
        <v>0</v>
      </c>
      <c r="BD788" s="2">
        <v>2813</v>
      </c>
      <c r="BE788" s="2">
        <v>3044</v>
      </c>
      <c r="BF788" s="2">
        <v>57.86</v>
      </c>
      <c r="BG788" s="2">
        <v>176126</v>
      </c>
      <c r="BH788" s="2">
        <v>455065</v>
      </c>
      <c r="BI788" s="2">
        <v>21557518</v>
      </c>
      <c r="BJ788" s="2">
        <v>0</v>
      </c>
      <c r="BK788" s="2">
        <v>21557518</v>
      </c>
      <c r="BL788" s="2">
        <v>4968106</v>
      </c>
      <c r="BM788" s="2">
        <v>16589412</v>
      </c>
      <c r="BN788" s="2">
        <v>4678682</v>
      </c>
      <c r="BO788" s="2">
        <v>11910730</v>
      </c>
      <c r="BP788" s="2">
        <v>5201.53</v>
      </c>
      <c r="BQ788" s="2">
        <v>1386.74</v>
      </c>
      <c r="BR788" s="2">
        <v>7213170</v>
      </c>
      <c r="BS788" s="2">
        <v>0</v>
      </c>
      <c r="BT788" s="2">
        <v>0</v>
      </c>
      <c r="BU788" s="2">
        <v>4968106</v>
      </c>
      <c r="BV788" s="2">
        <v>4678682</v>
      </c>
      <c r="BW788" s="2">
        <v>0</v>
      </c>
      <c r="BX788" s="2">
        <v>2172074</v>
      </c>
      <c r="BY788" s="2">
        <v>2172074</v>
      </c>
      <c r="BZ788" s="2">
        <v>0</v>
      </c>
      <c r="CA788" s="2">
        <v>11910730</v>
      </c>
      <c r="CB788" s="2" t="b">
        <v>0</v>
      </c>
      <c r="CC788" s="2">
        <v>0</v>
      </c>
      <c r="CD788" s="2">
        <v>15730.02</v>
      </c>
      <c r="CE788" s="2">
        <v>14463.11</v>
      </c>
      <c r="CF788" s="2">
        <v>14891.16</v>
      </c>
      <c r="CG788" s="2">
        <v>17706.5</v>
      </c>
      <c r="CH788" s="4">
        <v>45327.530370370368</v>
      </c>
      <c r="CI788" s="4">
        <v>73415</v>
      </c>
    </row>
    <row r="789" spans="1:87" x14ac:dyDescent="0.35">
      <c r="A789" s="5">
        <v>872</v>
      </c>
      <c r="B789" s="3" t="s">
        <v>1559</v>
      </c>
      <c r="C789" s="3" t="s">
        <v>1614</v>
      </c>
      <c r="D789" s="2" t="s">
        <v>1615</v>
      </c>
      <c r="E789" s="2">
        <v>9166</v>
      </c>
      <c r="F789" s="2">
        <v>9304</v>
      </c>
      <c r="G789" s="2">
        <v>9580</v>
      </c>
      <c r="H789" s="2">
        <v>11102</v>
      </c>
      <c r="I789" s="2">
        <v>1.0822000000000001</v>
      </c>
      <c r="J789" s="2">
        <v>9919</v>
      </c>
      <c r="K789" s="2">
        <v>10069</v>
      </c>
      <c r="L789" s="2">
        <v>10367</v>
      </c>
      <c r="M789" s="2">
        <v>12015</v>
      </c>
      <c r="N789" s="2">
        <v>1.1040000000000001</v>
      </c>
      <c r="O789" s="2">
        <v>1.026</v>
      </c>
      <c r="P789" s="2">
        <v>10951</v>
      </c>
      <c r="Q789" s="2">
        <v>12327</v>
      </c>
      <c r="R789" s="2">
        <v>1730.41</v>
      </c>
      <c r="S789" s="2">
        <v>1317.48</v>
      </c>
      <c r="T789" s="2">
        <v>0</v>
      </c>
      <c r="U789" s="2">
        <v>0</v>
      </c>
      <c r="V789" s="2">
        <v>3047.89</v>
      </c>
      <c r="W789" s="2">
        <v>1730.41</v>
      </c>
      <c r="X789" s="2">
        <v>1317.48</v>
      </c>
      <c r="Y789" s="2">
        <v>0</v>
      </c>
      <c r="Z789" s="2">
        <v>0</v>
      </c>
      <c r="AA789" s="2">
        <v>3047.89</v>
      </c>
      <c r="AB789" s="2">
        <v>18949720</v>
      </c>
      <c r="AC789" s="2">
        <v>13265706</v>
      </c>
      <c r="AD789" s="2">
        <v>0</v>
      </c>
      <c r="AE789" s="2">
        <v>0</v>
      </c>
      <c r="AF789" s="2">
        <v>32215426</v>
      </c>
      <c r="AG789" s="2">
        <v>0.70820000000000005</v>
      </c>
      <c r="AH789" s="2">
        <v>0.2</v>
      </c>
      <c r="AI789" s="2">
        <v>2684038</v>
      </c>
      <c r="AJ789" s="2">
        <v>1878955</v>
      </c>
      <c r="AK789" s="2">
        <v>0</v>
      </c>
      <c r="AL789" s="2">
        <v>0</v>
      </c>
      <c r="AM789" s="2">
        <v>4562993</v>
      </c>
      <c r="AN789" s="2">
        <v>0.70820000000000005</v>
      </c>
      <c r="AO789" s="2">
        <v>0.15820000000000001</v>
      </c>
      <c r="AP789" s="2">
        <v>0.65</v>
      </c>
      <c r="AQ789" s="2">
        <v>1948600</v>
      </c>
      <c r="AR789" s="2">
        <v>1364113</v>
      </c>
      <c r="AS789" s="2">
        <v>0</v>
      </c>
      <c r="AT789" s="2">
        <v>0</v>
      </c>
      <c r="AU789" s="2">
        <v>3312713</v>
      </c>
      <c r="AV789" s="2">
        <v>40091132</v>
      </c>
      <c r="AW789" s="2">
        <v>0</v>
      </c>
      <c r="AX789" s="2">
        <v>336305</v>
      </c>
      <c r="AY789" s="2">
        <v>409010</v>
      </c>
      <c r="AZ789" s="2">
        <v>442631</v>
      </c>
      <c r="BA789" s="2">
        <v>0</v>
      </c>
      <c r="BB789" s="2">
        <v>0</v>
      </c>
      <c r="BC789" s="2">
        <v>0</v>
      </c>
      <c r="BD789" s="2">
        <v>2813</v>
      </c>
      <c r="BE789" s="2">
        <v>3044</v>
      </c>
      <c r="BF789" s="2">
        <v>195.42</v>
      </c>
      <c r="BG789" s="2">
        <v>594858</v>
      </c>
      <c r="BH789" s="2">
        <v>1373794</v>
      </c>
      <c r="BI789" s="2">
        <v>41464926</v>
      </c>
      <c r="BJ789" s="2">
        <v>0</v>
      </c>
      <c r="BK789" s="2">
        <v>41464926</v>
      </c>
      <c r="BL789" s="2">
        <v>20693061</v>
      </c>
      <c r="BM789" s="2">
        <v>20771865</v>
      </c>
      <c r="BN789" s="2">
        <v>609578</v>
      </c>
      <c r="BO789" s="2">
        <v>20162287</v>
      </c>
      <c r="BP789" s="2">
        <v>5108.4799999999996</v>
      </c>
      <c r="BQ789" s="2">
        <v>3047.89</v>
      </c>
      <c r="BR789" s="2">
        <v>15570085</v>
      </c>
      <c r="BS789" s="2">
        <v>0</v>
      </c>
      <c r="BT789" s="2">
        <v>0</v>
      </c>
      <c r="BU789" s="2">
        <v>20693061</v>
      </c>
      <c r="BV789" s="2">
        <v>609578</v>
      </c>
      <c r="BW789" s="2">
        <v>0</v>
      </c>
      <c r="BX789" s="2">
        <v>6283566</v>
      </c>
      <c r="BY789" s="2">
        <v>6283566</v>
      </c>
      <c r="BZ789" s="2">
        <v>0</v>
      </c>
      <c r="CA789" s="2">
        <v>20162287</v>
      </c>
      <c r="CB789" s="2" t="b">
        <v>0</v>
      </c>
      <c r="CC789" s="2">
        <v>0</v>
      </c>
      <c r="CD789" s="2">
        <v>13628.19</v>
      </c>
      <c r="CE789" s="2">
        <v>12530.57</v>
      </c>
      <c r="CF789" s="2">
        <v>12901.42</v>
      </c>
      <c r="CG789" s="2">
        <v>15340.58</v>
      </c>
      <c r="CH789" s="4">
        <v>45327.530416666668</v>
      </c>
      <c r="CI789" s="4">
        <v>73415</v>
      </c>
    </row>
    <row r="790" spans="1:87" x14ac:dyDescent="0.35">
      <c r="A790" s="5">
        <v>873</v>
      </c>
      <c r="B790" s="3" t="s">
        <v>1559</v>
      </c>
      <c r="C790" s="3" t="s">
        <v>1616</v>
      </c>
      <c r="D790" s="2" t="s">
        <v>1617</v>
      </c>
      <c r="E790" s="2">
        <v>9166</v>
      </c>
      <c r="F790" s="2">
        <v>9304</v>
      </c>
      <c r="G790" s="2">
        <v>9580</v>
      </c>
      <c r="H790" s="2">
        <v>11102</v>
      </c>
      <c r="I790" s="2">
        <v>1.0822000000000001</v>
      </c>
      <c r="J790" s="2">
        <v>9919</v>
      </c>
      <c r="K790" s="2">
        <v>10069</v>
      </c>
      <c r="L790" s="2">
        <v>10367</v>
      </c>
      <c r="M790" s="2">
        <v>12015</v>
      </c>
      <c r="N790" s="2">
        <v>1.1040000000000001</v>
      </c>
      <c r="O790" s="2">
        <v>1.026</v>
      </c>
      <c r="P790" s="2">
        <v>10951</v>
      </c>
      <c r="Q790" s="2">
        <v>12327</v>
      </c>
      <c r="R790" s="2">
        <v>0</v>
      </c>
      <c r="S790" s="2">
        <v>0</v>
      </c>
      <c r="T790" s="2">
        <v>2467.38</v>
      </c>
      <c r="U790" s="2">
        <v>7098.55</v>
      </c>
      <c r="V790" s="2">
        <v>9565.93</v>
      </c>
      <c r="W790" s="2">
        <v>0</v>
      </c>
      <c r="X790" s="2">
        <v>0</v>
      </c>
      <c r="Y790" s="2">
        <v>2467.38</v>
      </c>
      <c r="Z790" s="2">
        <v>7098.55</v>
      </c>
      <c r="AA790" s="2">
        <v>9565.93</v>
      </c>
      <c r="AB790" s="2">
        <v>0</v>
      </c>
      <c r="AC790" s="2">
        <v>0</v>
      </c>
      <c r="AD790" s="2">
        <v>25579328</v>
      </c>
      <c r="AE790" s="2">
        <v>87503826</v>
      </c>
      <c r="AF790" s="2">
        <v>113083154</v>
      </c>
      <c r="AG790" s="2">
        <v>0.4627</v>
      </c>
      <c r="AH790" s="2">
        <v>0.2</v>
      </c>
      <c r="AI790" s="2">
        <v>0</v>
      </c>
      <c r="AJ790" s="2">
        <v>0</v>
      </c>
      <c r="AK790" s="2">
        <v>2367111</v>
      </c>
      <c r="AL790" s="2">
        <v>8097604</v>
      </c>
      <c r="AM790" s="2">
        <v>10464715</v>
      </c>
      <c r="AN790" s="2">
        <v>0.4627</v>
      </c>
      <c r="AO790" s="2">
        <v>0</v>
      </c>
      <c r="AP790" s="2">
        <v>0.65</v>
      </c>
      <c r="AQ790" s="2">
        <v>0</v>
      </c>
      <c r="AR790" s="2">
        <v>0</v>
      </c>
      <c r="AS790" s="2">
        <v>0</v>
      </c>
      <c r="AT790" s="2">
        <v>0</v>
      </c>
      <c r="AU790" s="2">
        <v>0</v>
      </c>
      <c r="AV790" s="2">
        <v>123547869</v>
      </c>
      <c r="AW790" s="2">
        <v>0</v>
      </c>
      <c r="AX790" s="2">
        <v>581514</v>
      </c>
      <c r="AY790" s="2">
        <v>818767</v>
      </c>
      <c r="AZ790" s="2">
        <v>886070</v>
      </c>
      <c r="BA790" s="2">
        <v>0</v>
      </c>
      <c r="BB790" s="2">
        <v>0</v>
      </c>
      <c r="BC790" s="2">
        <v>0</v>
      </c>
      <c r="BD790" s="2">
        <v>2813</v>
      </c>
      <c r="BE790" s="2">
        <v>3044</v>
      </c>
      <c r="BF790" s="2">
        <v>0</v>
      </c>
      <c r="BG790" s="2">
        <v>0</v>
      </c>
      <c r="BH790" s="2">
        <v>1467584</v>
      </c>
      <c r="BI790" s="2">
        <v>125015453</v>
      </c>
      <c r="BJ790" s="2">
        <v>0</v>
      </c>
      <c r="BK790" s="2">
        <v>125015453</v>
      </c>
      <c r="BL790" s="2">
        <v>81511189</v>
      </c>
      <c r="BM790" s="2">
        <v>43504264</v>
      </c>
      <c r="BN790" s="2">
        <v>1913186</v>
      </c>
      <c r="BO790" s="2">
        <v>41591078</v>
      </c>
      <c r="BP790" s="2">
        <v>6093.24</v>
      </c>
      <c r="BQ790" s="2">
        <v>9565.93</v>
      </c>
      <c r="BR790" s="2">
        <v>58287507</v>
      </c>
      <c r="BS790" s="2">
        <v>0</v>
      </c>
      <c r="BT790" s="2">
        <v>0</v>
      </c>
      <c r="BU790" s="2">
        <v>81511189</v>
      </c>
      <c r="BV790" s="2">
        <v>1913186</v>
      </c>
      <c r="BW790" s="2">
        <v>0</v>
      </c>
      <c r="BX790" s="2">
        <v>8437674</v>
      </c>
      <c r="BY790" s="2">
        <v>8437674</v>
      </c>
      <c r="BZ790" s="2">
        <v>0</v>
      </c>
      <c r="CA790" s="2">
        <v>41591078</v>
      </c>
      <c r="CB790" s="2" t="b">
        <v>0</v>
      </c>
      <c r="CC790" s="2">
        <v>0</v>
      </c>
      <c r="CD790" s="2">
        <v>11964.41</v>
      </c>
      <c r="CE790" s="2">
        <v>11000.79</v>
      </c>
      <c r="CF790" s="2">
        <v>11326.36</v>
      </c>
      <c r="CG790" s="2">
        <v>13467.74</v>
      </c>
      <c r="CH790" s="4">
        <v>45327.530416666668</v>
      </c>
      <c r="CI790" s="4">
        <v>73415</v>
      </c>
    </row>
    <row r="791" spans="1:87" x14ac:dyDescent="0.35">
      <c r="A791" s="5">
        <v>874</v>
      </c>
      <c r="B791" s="3" t="s">
        <v>1559</v>
      </c>
      <c r="C791" s="3" t="s">
        <v>1618</v>
      </c>
      <c r="D791" s="2" t="s">
        <v>1619</v>
      </c>
      <c r="E791" s="2">
        <v>9166</v>
      </c>
      <c r="F791" s="2">
        <v>9304</v>
      </c>
      <c r="G791" s="2">
        <v>9580</v>
      </c>
      <c r="H791" s="2">
        <v>11102</v>
      </c>
      <c r="I791" s="2">
        <v>1.0822000000000001</v>
      </c>
      <c r="J791" s="2">
        <v>9919</v>
      </c>
      <c r="K791" s="2">
        <v>10069</v>
      </c>
      <c r="L791" s="2">
        <v>10367</v>
      </c>
      <c r="M791" s="2">
        <v>12015</v>
      </c>
      <c r="N791" s="2">
        <v>1.1040000000000001</v>
      </c>
      <c r="O791" s="2">
        <v>1.026</v>
      </c>
      <c r="P791" s="2">
        <v>10951</v>
      </c>
      <c r="Q791" s="2">
        <v>12327</v>
      </c>
      <c r="R791" s="2">
        <v>178.09</v>
      </c>
      <c r="S791" s="2">
        <v>136.55000000000001</v>
      </c>
      <c r="T791" s="2">
        <v>102.81</v>
      </c>
      <c r="U791" s="2">
        <v>0</v>
      </c>
      <c r="V791" s="2">
        <v>417.45</v>
      </c>
      <c r="W791" s="2">
        <v>178.09</v>
      </c>
      <c r="X791" s="2">
        <v>136.55000000000001</v>
      </c>
      <c r="Y791" s="2">
        <v>102.81</v>
      </c>
      <c r="Z791" s="2">
        <v>0</v>
      </c>
      <c r="AA791" s="2">
        <v>417.45</v>
      </c>
      <c r="AB791" s="2">
        <v>1950264</v>
      </c>
      <c r="AC791" s="2">
        <v>1374922</v>
      </c>
      <c r="AD791" s="2">
        <v>1065831</v>
      </c>
      <c r="AE791" s="2">
        <v>0</v>
      </c>
      <c r="AF791" s="2">
        <v>4391017</v>
      </c>
      <c r="AG791" s="2">
        <v>0.56720000000000004</v>
      </c>
      <c r="AH791" s="2">
        <v>0.2</v>
      </c>
      <c r="AI791" s="2">
        <v>221238</v>
      </c>
      <c r="AJ791" s="2">
        <v>155971</v>
      </c>
      <c r="AK791" s="2">
        <v>120908</v>
      </c>
      <c r="AL791" s="2">
        <v>0</v>
      </c>
      <c r="AM791" s="2">
        <v>498117</v>
      </c>
      <c r="AN791" s="2">
        <v>0.56720000000000004</v>
      </c>
      <c r="AO791" s="2">
        <v>1.72E-2</v>
      </c>
      <c r="AP791" s="2">
        <v>0.65</v>
      </c>
      <c r="AQ791" s="2">
        <v>21804</v>
      </c>
      <c r="AR791" s="2">
        <v>15372</v>
      </c>
      <c r="AS791" s="2">
        <v>11916</v>
      </c>
      <c r="AT791" s="2">
        <v>0</v>
      </c>
      <c r="AU791" s="2">
        <v>49092</v>
      </c>
      <c r="AV791" s="2">
        <v>4938226</v>
      </c>
      <c r="AW791" s="2">
        <v>0</v>
      </c>
      <c r="AX791" s="2">
        <v>37793</v>
      </c>
      <c r="AY791" s="2">
        <v>90000</v>
      </c>
      <c r="AZ791" s="2">
        <v>97398</v>
      </c>
      <c r="BA791" s="2">
        <v>0</v>
      </c>
      <c r="BB791" s="2">
        <v>0</v>
      </c>
      <c r="BC791" s="2">
        <v>0</v>
      </c>
      <c r="BD791" s="2">
        <v>2813</v>
      </c>
      <c r="BE791" s="2">
        <v>3044</v>
      </c>
      <c r="BF791" s="2">
        <v>13.98</v>
      </c>
      <c r="BG791" s="2">
        <v>42555</v>
      </c>
      <c r="BH791" s="2">
        <v>177746</v>
      </c>
      <c r="BI791" s="2">
        <v>5115972</v>
      </c>
      <c r="BJ791" s="2">
        <v>0</v>
      </c>
      <c r="BK791" s="2">
        <v>5115972</v>
      </c>
      <c r="BL791" s="2">
        <v>4177018</v>
      </c>
      <c r="BM791" s="2">
        <v>938954</v>
      </c>
      <c r="BN791" s="2">
        <v>83490</v>
      </c>
      <c r="BO791" s="2">
        <v>855464</v>
      </c>
      <c r="BP791" s="2">
        <v>5240.34</v>
      </c>
      <c r="BQ791" s="2">
        <v>417.45</v>
      </c>
      <c r="BR791" s="2">
        <v>2187580</v>
      </c>
      <c r="BS791" s="2">
        <v>0</v>
      </c>
      <c r="BT791" s="2">
        <v>0</v>
      </c>
      <c r="BU791" s="2">
        <v>4177018</v>
      </c>
      <c r="BV791" s="2">
        <v>83490</v>
      </c>
      <c r="BW791" s="2">
        <v>0</v>
      </c>
      <c r="BX791" s="2">
        <v>813041</v>
      </c>
      <c r="BY791" s="2">
        <v>813041</v>
      </c>
      <c r="BZ791" s="2">
        <v>0</v>
      </c>
      <c r="CA791" s="2">
        <v>855464</v>
      </c>
      <c r="CB791" s="2" t="b">
        <v>0</v>
      </c>
      <c r="CC791" s="2">
        <v>0</v>
      </c>
      <c r="CD791" s="2">
        <v>12315.71</v>
      </c>
      <c r="CE791" s="2">
        <v>11323.8</v>
      </c>
      <c r="CF791" s="2">
        <v>11658.94</v>
      </c>
      <c r="CG791" s="2">
        <v>13863.19</v>
      </c>
      <c r="CH791" s="4">
        <v>45327.530416666668</v>
      </c>
      <c r="CI791" s="4">
        <v>73415</v>
      </c>
    </row>
    <row r="792" spans="1:87" x14ac:dyDescent="0.35">
      <c r="A792" s="5">
        <v>875</v>
      </c>
      <c r="B792" s="3" t="s">
        <v>1559</v>
      </c>
      <c r="C792" s="3" t="s">
        <v>1620</v>
      </c>
      <c r="D792" s="2" t="s">
        <v>1621</v>
      </c>
      <c r="E792" s="2">
        <v>9166</v>
      </c>
      <c r="F792" s="2">
        <v>9304</v>
      </c>
      <c r="G792" s="2">
        <v>9580</v>
      </c>
      <c r="H792" s="2">
        <v>11102</v>
      </c>
      <c r="I792" s="2">
        <v>1.0822000000000001</v>
      </c>
      <c r="J792" s="2">
        <v>9919</v>
      </c>
      <c r="K792" s="2">
        <v>10069</v>
      </c>
      <c r="L792" s="2">
        <v>10367</v>
      </c>
      <c r="M792" s="2">
        <v>12015</v>
      </c>
      <c r="N792" s="2">
        <v>1.1040000000000001</v>
      </c>
      <c r="O792" s="2">
        <v>1.026</v>
      </c>
      <c r="P792" s="2">
        <v>10951</v>
      </c>
      <c r="Q792" s="2">
        <v>12327</v>
      </c>
      <c r="R792" s="2">
        <v>838.96</v>
      </c>
      <c r="S792" s="2">
        <v>681.91</v>
      </c>
      <c r="T792" s="2">
        <v>531.78</v>
      </c>
      <c r="U792" s="2">
        <v>1171.29</v>
      </c>
      <c r="V792" s="2">
        <v>3223.94</v>
      </c>
      <c r="W792" s="2">
        <v>838.96</v>
      </c>
      <c r="X792" s="2">
        <v>681.91</v>
      </c>
      <c r="Y792" s="2">
        <v>531.78</v>
      </c>
      <c r="Z792" s="2">
        <v>1171.29</v>
      </c>
      <c r="AA792" s="2">
        <v>3223.94</v>
      </c>
      <c r="AB792" s="2">
        <v>9187451</v>
      </c>
      <c r="AC792" s="2">
        <v>6866152</v>
      </c>
      <c r="AD792" s="2">
        <v>5512963</v>
      </c>
      <c r="AE792" s="2">
        <v>14438492</v>
      </c>
      <c r="AF792" s="2">
        <v>36005058</v>
      </c>
      <c r="AG792" s="2">
        <v>0.58450000000000002</v>
      </c>
      <c r="AH792" s="2">
        <v>0.2</v>
      </c>
      <c r="AI792" s="2">
        <v>1074013</v>
      </c>
      <c r="AJ792" s="2">
        <v>802653</v>
      </c>
      <c r="AK792" s="2">
        <v>644465</v>
      </c>
      <c r="AL792" s="2">
        <v>1687860</v>
      </c>
      <c r="AM792" s="2">
        <v>4208991</v>
      </c>
      <c r="AN792" s="2">
        <v>0.58450000000000002</v>
      </c>
      <c r="AO792" s="2">
        <v>3.4500000000000003E-2</v>
      </c>
      <c r="AP792" s="2">
        <v>0.65</v>
      </c>
      <c r="AQ792" s="2">
        <v>206029</v>
      </c>
      <c r="AR792" s="2">
        <v>153973</v>
      </c>
      <c r="AS792" s="2">
        <v>123628</v>
      </c>
      <c r="AT792" s="2">
        <v>323783</v>
      </c>
      <c r="AU792" s="2">
        <v>807413</v>
      </c>
      <c r="AV792" s="2">
        <v>41021462</v>
      </c>
      <c r="AW792" s="2">
        <v>0</v>
      </c>
      <c r="AX792" s="2">
        <v>120778</v>
      </c>
      <c r="AY792" s="2">
        <v>654207</v>
      </c>
      <c r="AZ792" s="2">
        <v>707983</v>
      </c>
      <c r="BA792" s="2">
        <v>0</v>
      </c>
      <c r="BB792" s="2">
        <v>0</v>
      </c>
      <c r="BC792" s="2">
        <v>0</v>
      </c>
      <c r="BD792" s="2">
        <v>2813</v>
      </c>
      <c r="BE792" s="2">
        <v>3044</v>
      </c>
      <c r="BF792" s="2">
        <v>66.5</v>
      </c>
      <c r="BG792" s="2">
        <v>202426</v>
      </c>
      <c r="BH792" s="2">
        <v>1031187</v>
      </c>
      <c r="BI792" s="2">
        <v>42052649</v>
      </c>
      <c r="BJ792" s="2">
        <v>0</v>
      </c>
      <c r="BK792" s="2">
        <v>42052649</v>
      </c>
      <c r="BL792" s="2">
        <v>46881053</v>
      </c>
      <c r="BM792" s="2">
        <v>0</v>
      </c>
      <c r="BN792" s="2">
        <v>644788</v>
      </c>
      <c r="BO792" s="2">
        <v>0</v>
      </c>
      <c r="BP792" s="2">
        <v>5310.7</v>
      </c>
      <c r="BQ792" s="2">
        <v>3223.94</v>
      </c>
      <c r="BR792" s="2">
        <v>17121378</v>
      </c>
      <c r="BS792" s="2">
        <v>0</v>
      </c>
      <c r="BT792" s="2">
        <v>0</v>
      </c>
      <c r="BU792" s="2">
        <v>46881053</v>
      </c>
      <c r="BV792" s="2">
        <v>644788</v>
      </c>
      <c r="BW792" s="2">
        <v>0</v>
      </c>
      <c r="BX792" s="2">
        <v>2206444</v>
      </c>
      <c r="BY792" s="2">
        <v>2206444</v>
      </c>
      <c r="BZ792" s="2">
        <v>2206444</v>
      </c>
      <c r="CA792" s="2">
        <v>2206444</v>
      </c>
      <c r="CB792" s="2" t="b">
        <v>1</v>
      </c>
      <c r="CC792" s="2">
        <v>4828404</v>
      </c>
      <c r="CD792" s="2">
        <v>12476.75</v>
      </c>
      <c r="CE792" s="2">
        <v>11471.86</v>
      </c>
      <c r="CF792" s="2">
        <v>11811.38</v>
      </c>
      <c r="CG792" s="2">
        <v>14044.46</v>
      </c>
      <c r="CH792" s="4">
        <v>45327.530439814815</v>
      </c>
      <c r="CI792" s="4">
        <v>73415</v>
      </c>
    </row>
    <row r="793" spans="1:87" x14ac:dyDescent="0.35">
      <c r="A793" s="5">
        <v>876</v>
      </c>
      <c r="B793" s="3" t="s">
        <v>1559</v>
      </c>
      <c r="C793" s="3" t="s">
        <v>1622</v>
      </c>
      <c r="D793" s="2" t="s">
        <v>1623</v>
      </c>
      <c r="E793" s="2">
        <v>9166</v>
      </c>
      <c r="F793" s="2">
        <v>9304</v>
      </c>
      <c r="G793" s="2">
        <v>9580</v>
      </c>
      <c r="H793" s="2">
        <v>11102</v>
      </c>
      <c r="I793" s="2">
        <v>1.0822000000000001</v>
      </c>
      <c r="J793" s="2">
        <v>9919</v>
      </c>
      <c r="K793" s="2">
        <v>10069</v>
      </c>
      <c r="L793" s="2">
        <v>10367</v>
      </c>
      <c r="M793" s="2">
        <v>12015</v>
      </c>
      <c r="N793" s="2">
        <v>1.1040000000000001</v>
      </c>
      <c r="O793" s="2">
        <v>1.026</v>
      </c>
      <c r="P793" s="2">
        <v>10951</v>
      </c>
      <c r="Q793" s="2">
        <v>12327</v>
      </c>
      <c r="R793" s="2">
        <v>210.12</v>
      </c>
      <c r="S793" s="2">
        <v>110.01</v>
      </c>
      <c r="T793" s="2">
        <v>0</v>
      </c>
      <c r="U793" s="2">
        <v>0</v>
      </c>
      <c r="V793" s="2">
        <v>320.13</v>
      </c>
      <c r="W793" s="2">
        <v>210.12</v>
      </c>
      <c r="X793" s="2">
        <v>110.01</v>
      </c>
      <c r="Y793" s="2">
        <v>0</v>
      </c>
      <c r="Z793" s="2">
        <v>0</v>
      </c>
      <c r="AA793" s="2">
        <v>320.13</v>
      </c>
      <c r="AB793" s="2">
        <v>2301024</v>
      </c>
      <c r="AC793" s="2">
        <v>1107691</v>
      </c>
      <c r="AD793" s="2">
        <v>0</v>
      </c>
      <c r="AE793" s="2">
        <v>0</v>
      </c>
      <c r="AF793" s="2">
        <v>3408715</v>
      </c>
      <c r="AG793" s="2">
        <v>0.2606</v>
      </c>
      <c r="AH793" s="2">
        <v>0.2</v>
      </c>
      <c r="AI793" s="2">
        <v>119929</v>
      </c>
      <c r="AJ793" s="2">
        <v>57733</v>
      </c>
      <c r="AK793" s="2">
        <v>0</v>
      </c>
      <c r="AL793" s="2">
        <v>0</v>
      </c>
      <c r="AM793" s="2">
        <v>177662</v>
      </c>
      <c r="AN793" s="2">
        <v>0.2606</v>
      </c>
      <c r="AO793" s="2">
        <v>0</v>
      </c>
      <c r="AP793" s="2">
        <v>0.65</v>
      </c>
      <c r="AQ793" s="2">
        <v>0</v>
      </c>
      <c r="AR793" s="2">
        <v>0</v>
      </c>
      <c r="AS793" s="2">
        <v>0</v>
      </c>
      <c r="AT793" s="2">
        <v>0</v>
      </c>
      <c r="AU793" s="2">
        <v>0</v>
      </c>
      <c r="AV793" s="2">
        <v>3586377</v>
      </c>
      <c r="AW793" s="2">
        <v>0</v>
      </c>
      <c r="AX793" s="2">
        <v>0</v>
      </c>
      <c r="AY793" s="2">
        <v>95000</v>
      </c>
      <c r="AZ793" s="2">
        <v>102809</v>
      </c>
      <c r="BA793" s="2">
        <v>0</v>
      </c>
      <c r="BB793" s="2">
        <v>0</v>
      </c>
      <c r="BC793" s="2">
        <v>261813</v>
      </c>
      <c r="BD793" s="2">
        <v>2813</v>
      </c>
      <c r="BE793" s="2">
        <v>3044</v>
      </c>
      <c r="BF793" s="2">
        <v>14.08</v>
      </c>
      <c r="BG793" s="2">
        <v>42860</v>
      </c>
      <c r="BH793" s="2">
        <v>407482</v>
      </c>
      <c r="BI793" s="2">
        <v>3993859</v>
      </c>
      <c r="BJ793" s="2">
        <v>0</v>
      </c>
      <c r="BK793" s="2">
        <v>3993859</v>
      </c>
      <c r="BL793" s="2">
        <v>1531263</v>
      </c>
      <c r="BM793" s="2">
        <v>2462596</v>
      </c>
      <c r="BN793" s="2">
        <v>621073</v>
      </c>
      <c r="BO793" s="2">
        <v>1841523</v>
      </c>
      <c r="BP793" s="2">
        <v>5027.2</v>
      </c>
      <c r="BQ793" s="2">
        <v>320.13</v>
      </c>
      <c r="BR793" s="2">
        <v>1609358</v>
      </c>
      <c r="BS793" s="2">
        <v>0</v>
      </c>
      <c r="BT793" s="2">
        <v>0</v>
      </c>
      <c r="BU793" s="2">
        <v>1531263</v>
      </c>
      <c r="BV793" s="2">
        <v>621073</v>
      </c>
      <c r="BW793" s="2">
        <v>0</v>
      </c>
      <c r="BX793" s="2">
        <v>855303</v>
      </c>
      <c r="BY793" s="2">
        <v>855303</v>
      </c>
      <c r="BZ793" s="2">
        <v>0</v>
      </c>
      <c r="CA793" s="2">
        <v>1841523</v>
      </c>
      <c r="CB793" s="2" t="b">
        <v>0</v>
      </c>
      <c r="CC793" s="2">
        <v>0</v>
      </c>
      <c r="CD793" s="2">
        <v>11521.77</v>
      </c>
      <c r="CE793" s="2">
        <v>10593.8</v>
      </c>
      <c r="CF793" s="2">
        <v>10907.33</v>
      </c>
      <c r="CG793" s="2">
        <v>12969.48</v>
      </c>
      <c r="CH793" s="4">
        <v>45327.530486111114</v>
      </c>
      <c r="CI793" s="4">
        <v>73415</v>
      </c>
    </row>
    <row r="794" spans="1:87" x14ac:dyDescent="0.35">
      <c r="A794" s="5">
        <v>877</v>
      </c>
      <c r="B794" s="3" t="s">
        <v>1559</v>
      </c>
      <c r="C794" s="3" t="s">
        <v>1624</v>
      </c>
      <c r="D794" s="2" t="s">
        <v>1625</v>
      </c>
      <c r="E794" s="2">
        <v>9166</v>
      </c>
      <c r="F794" s="2">
        <v>9304</v>
      </c>
      <c r="G794" s="2">
        <v>9580</v>
      </c>
      <c r="H794" s="2">
        <v>11102</v>
      </c>
      <c r="I794" s="2">
        <v>1.0822000000000001</v>
      </c>
      <c r="J794" s="2">
        <v>9919</v>
      </c>
      <c r="K794" s="2">
        <v>10069</v>
      </c>
      <c r="L794" s="2">
        <v>10367</v>
      </c>
      <c r="M794" s="2">
        <v>12015</v>
      </c>
      <c r="N794" s="2">
        <v>1.1040000000000001</v>
      </c>
      <c r="O794" s="2">
        <v>1.026</v>
      </c>
      <c r="P794" s="2">
        <v>10951</v>
      </c>
      <c r="Q794" s="2">
        <v>12327</v>
      </c>
      <c r="R794" s="2">
        <v>83.9</v>
      </c>
      <c r="S794" s="2">
        <v>51.48</v>
      </c>
      <c r="T794" s="2">
        <v>0</v>
      </c>
      <c r="U794" s="2">
        <v>0</v>
      </c>
      <c r="V794" s="2">
        <v>135.38</v>
      </c>
      <c r="W794" s="2">
        <v>83.9</v>
      </c>
      <c r="X794" s="2">
        <v>51.48</v>
      </c>
      <c r="Y794" s="2">
        <v>0</v>
      </c>
      <c r="Z794" s="2">
        <v>0</v>
      </c>
      <c r="AA794" s="2">
        <v>135.38</v>
      </c>
      <c r="AB794" s="2">
        <v>918789</v>
      </c>
      <c r="AC794" s="2">
        <v>518352</v>
      </c>
      <c r="AD794" s="2">
        <v>0</v>
      </c>
      <c r="AE794" s="2">
        <v>0</v>
      </c>
      <c r="AF794" s="2">
        <v>1437141</v>
      </c>
      <c r="AG794" s="2">
        <v>0.49480000000000002</v>
      </c>
      <c r="AH794" s="2">
        <v>0.2</v>
      </c>
      <c r="AI794" s="2">
        <v>90923</v>
      </c>
      <c r="AJ794" s="2">
        <v>51296</v>
      </c>
      <c r="AK794" s="2">
        <v>0</v>
      </c>
      <c r="AL794" s="2">
        <v>0</v>
      </c>
      <c r="AM794" s="2">
        <v>142219</v>
      </c>
      <c r="AN794" s="2">
        <v>0.49480000000000002</v>
      </c>
      <c r="AO794" s="2">
        <v>0</v>
      </c>
      <c r="AP794" s="2">
        <v>0.65</v>
      </c>
      <c r="AQ794" s="2">
        <v>0</v>
      </c>
      <c r="AR794" s="2">
        <v>0</v>
      </c>
      <c r="AS794" s="2">
        <v>0</v>
      </c>
      <c r="AT794" s="2">
        <v>0</v>
      </c>
      <c r="AU794" s="2">
        <v>0</v>
      </c>
      <c r="AV794" s="2">
        <v>1579360</v>
      </c>
      <c r="AW794" s="2">
        <v>0</v>
      </c>
      <c r="AX794" s="2">
        <v>0</v>
      </c>
      <c r="AY794" s="2">
        <v>0</v>
      </c>
      <c r="AZ794" s="2">
        <v>0</v>
      </c>
      <c r="BA794" s="2">
        <v>0</v>
      </c>
      <c r="BB794" s="2">
        <v>0</v>
      </c>
      <c r="BC794" s="2">
        <v>0</v>
      </c>
      <c r="BD794" s="2">
        <v>2813</v>
      </c>
      <c r="BE794" s="2">
        <v>3044</v>
      </c>
      <c r="BF794" s="2">
        <v>5.07</v>
      </c>
      <c r="BG794" s="2">
        <v>15433</v>
      </c>
      <c r="BH794" s="2">
        <v>15433</v>
      </c>
      <c r="BI794" s="2">
        <v>1594793</v>
      </c>
      <c r="BJ794" s="2">
        <v>0</v>
      </c>
      <c r="BK794" s="2">
        <v>1594793</v>
      </c>
      <c r="BL794" s="2">
        <v>462080</v>
      </c>
      <c r="BM794" s="2">
        <v>1132713</v>
      </c>
      <c r="BN794" s="2">
        <v>428024</v>
      </c>
      <c r="BO794" s="2">
        <v>704689</v>
      </c>
      <c r="BP794" s="2">
        <v>4916.1899999999996</v>
      </c>
      <c r="BQ794" s="2">
        <v>135.38</v>
      </c>
      <c r="BR794" s="2">
        <v>665554</v>
      </c>
      <c r="BS794" s="2">
        <v>0</v>
      </c>
      <c r="BT794" s="2">
        <v>0</v>
      </c>
      <c r="BU794" s="2">
        <v>462080</v>
      </c>
      <c r="BV794" s="2">
        <v>428024</v>
      </c>
      <c r="BW794" s="2">
        <v>0</v>
      </c>
      <c r="BX794" s="2">
        <v>184570</v>
      </c>
      <c r="BY794" s="2">
        <v>184570</v>
      </c>
      <c r="BZ794" s="2">
        <v>0</v>
      </c>
      <c r="CA794" s="2">
        <v>704689</v>
      </c>
      <c r="CB794" s="2" t="b">
        <v>0</v>
      </c>
      <c r="CC794" s="2">
        <v>0</v>
      </c>
      <c r="CD794" s="2">
        <v>12034.71</v>
      </c>
      <c r="CE794" s="2">
        <v>11065.43</v>
      </c>
      <c r="CF794" s="2">
        <v>11392.92</v>
      </c>
      <c r="CG794" s="2">
        <v>13546.88</v>
      </c>
      <c r="CH794" s="4">
        <v>45327.530486111114</v>
      </c>
      <c r="CI794" s="4">
        <v>73415</v>
      </c>
    </row>
    <row r="795" spans="1:87" x14ac:dyDescent="0.35">
      <c r="A795" s="5">
        <v>878</v>
      </c>
      <c r="B795" s="3" t="s">
        <v>1559</v>
      </c>
      <c r="C795" s="3" t="s">
        <v>1626</v>
      </c>
      <c r="D795" s="2" t="s">
        <v>1627</v>
      </c>
      <c r="E795" s="2">
        <v>9166</v>
      </c>
      <c r="F795" s="2">
        <v>9304</v>
      </c>
      <c r="G795" s="2">
        <v>9580</v>
      </c>
      <c r="H795" s="2">
        <v>11102</v>
      </c>
      <c r="I795" s="2">
        <v>1.0822000000000001</v>
      </c>
      <c r="J795" s="2">
        <v>9919</v>
      </c>
      <c r="K795" s="2">
        <v>10069</v>
      </c>
      <c r="L795" s="2">
        <v>10367</v>
      </c>
      <c r="M795" s="2">
        <v>12015</v>
      </c>
      <c r="N795" s="2">
        <v>1.1040000000000001</v>
      </c>
      <c r="O795" s="2">
        <v>1.026</v>
      </c>
      <c r="P795" s="2">
        <v>10951</v>
      </c>
      <c r="Q795" s="2">
        <v>12327</v>
      </c>
      <c r="R795" s="2">
        <v>443.35</v>
      </c>
      <c r="S795" s="2">
        <v>326.74</v>
      </c>
      <c r="T795" s="2">
        <v>0</v>
      </c>
      <c r="U795" s="2">
        <v>0</v>
      </c>
      <c r="V795" s="2">
        <v>770.09</v>
      </c>
      <c r="W795" s="2">
        <v>443.35</v>
      </c>
      <c r="X795" s="2">
        <v>326.74</v>
      </c>
      <c r="Y795" s="2">
        <v>0</v>
      </c>
      <c r="Z795" s="2">
        <v>0</v>
      </c>
      <c r="AA795" s="2">
        <v>770.09</v>
      </c>
      <c r="AB795" s="2">
        <v>4855126</v>
      </c>
      <c r="AC795" s="2">
        <v>3289945</v>
      </c>
      <c r="AD795" s="2">
        <v>0</v>
      </c>
      <c r="AE795" s="2">
        <v>0</v>
      </c>
      <c r="AF795" s="2">
        <v>8145071</v>
      </c>
      <c r="AG795" s="2">
        <v>0.18310000000000001</v>
      </c>
      <c r="AH795" s="2">
        <v>0.2</v>
      </c>
      <c r="AI795" s="2">
        <v>177795</v>
      </c>
      <c r="AJ795" s="2">
        <v>120478</v>
      </c>
      <c r="AK795" s="2">
        <v>0</v>
      </c>
      <c r="AL795" s="2">
        <v>0</v>
      </c>
      <c r="AM795" s="2">
        <v>298273</v>
      </c>
      <c r="AN795" s="2">
        <v>0.18310000000000001</v>
      </c>
      <c r="AO795" s="2">
        <v>0</v>
      </c>
      <c r="AP795" s="2">
        <v>0.65</v>
      </c>
      <c r="AQ795" s="2">
        <v>0</v>
      </c>
      <c r="AR795" s="2">
        <v>0</v>
      </c>
      <c r="AS795" s="2">
        <v>0</v>
      </c>
      <c r="AT795" s="2">
        <v>0</v>
      </c>
      <c r="AU795" s="2">
        <v>0</v>
      </c>
      <c r="AV795" s="2">
        <v>8443344</v>
      </c>
      <c r="AW795" s="2">
        <v>0</v>
      </c>
      <c r="AX795" s="2">
        <v>0</v>
      </c>
      <c r="AY795" s="2">
        <v>0</v>
      </c>
      <c r="AZ795" s="2">
        <v>0</v>
      </c>
      <c r="BA795" s="2">
        <v>0</v>
      </c>
      <c r="BB795" s="2">
        <v>0</v>
      </c>
      <c r="BC795" s="2">
        <v>0</v>
      </c>
      <c r="BD795" s="2">
        <v>2813</v>
      </c>
      <c r="BE795" s="2">
        <v>3044</v>
      </c>
      <c r="BF795" s="2">
        <v>47.57</v>
      </c>
      <c r="BG795" s="2">
        <v>144803</v>
      </c>
      <c r="BH795" s="2">
        <v>144803</v>
      </c>
      <c r="BI795" s="2">
        <v>8588147</v>
      </c>
      <c r="BJ795" s="2">
        <v>0</v>
      </c>
      <c r="BK795" s="2">
        <v>8588147</v>
      </c>
      <c r="BL795" s="2">
        <v>2812661</v>
      </c>
      <c r="BM795" s="2">
        <v>5775486</v>
      </c>
      <c r="BN795" s="2">
        <v>2434486</v>
      </c>
      <c r="BO795" s="2">
        <v>3341000</v>
      </c>
      <c r="BP795" s="2">
        <v>5094.7700000000004</v>
      </c>
      <c r="BQ795" s="2">
        <v>770.09</v>
      </c>
      <c r="BR795" s="2">
        <v>3923431</v>
      </c>
      <c r="BS795" s="2">
        <v>0</v>
      </c>
      <c r="BT795" s="2">
        <v>0</v>
      </c>
      <c r="BU795" s="2">
        <v>2812661</v>
      </c>
      <c r="BV795" s="2">
        <v>2434486</v>
      </c>
      <c r="BW795" s="2">
        <v>0</v>
      </c>
      <c r="BX795" s="2">
        <v>881320</v>
      </c>
      <c r="BY795" s="2">
        <v>881320</v>
      </c>
      <c r="BZ795" s="2">
        <v>0</v>
      </c>
      <c r="CA795" s="2">
        <v>3341000</v>
      </c>
      <c r="CB795" s="2" t="b">
        <v>0</v>
      </c>
      <c r="CC795" s="2">
        <v>0</v>
      </c>
      <c r="CD795" s="2">
        <v>11352.03</v>
      </c>
      <c r="CE795" s="2">
        <v>10437.73</v>
      </c>
      <c r="CF795" s="2">
        <v>10746.64</v>
      </c>
      <c r="CG795" s="2">
        <v>12778.41</v>
      </c>
      <c r="CH795" s="4">
        <v>45327.53052083333</v>
      </c>
      <c r="CI795" s="4">
        <v>73415</v>
      </c>
    </row>
    <row r="796" spans="1:87" x14ac:dyDescent="0.35">
      <c r="A796" s="5">
        <v>879</v>
      </c>
      <c r="B796" s="3" t="s">
        <v>1559</v>
      </c>
      <c r="C796" s="3" t="s">
        <v>1628</v>
      </c>
      <c r="D796" s="2" t="s">
        <v>1629</v>
      </c>
      <c r="E796" s="2">
        <v>9166</v>
      </c>
      <c r="F796" s="2">
        <v>9304</v>
      </c>
      <c r="G796" s="2">
        <v>9580</v>
      </c>
      <c r="H796" s="2">
        <v>11102</v>
      </c>
      <c r="I796" s="2">
        <v>1.0822000000000001</v>
      </c>
      <c r="J796" s="2">
        <v>9919</v>
      </c>
      <c r="K796" s="2">
        <v>10069</v>
      </c>
      <c r="L796" s="2">
        <v>10367</v>
      </c>
      <c r="M796" s="2">
        <v>12015</v>
      </c>
      <c r="N796" s="2">
        <v>1.1040000000000001</v>
      </c>
      <c r="O796" s="2">
        <v>1.026</v>
      </c>
      <c r="P796" s="2">
        <v>10951</v>
      </c>
      <c r="Q796" s="2">
        <v>12327</v>
      </c>
      <c r="R796" s="2">
        <v>80.75</v>
      </c>
      <c r="S796" s="2">
        <v>61.39</v>
      </c>
      <c r="T796" s="2">
        <v>0</v>
      </c>
      <c r="U796" s="2">
        <v>0</v>
      </c>
      <c r="V796" s="2">
        <v>142.13999999999999</v>
      </c>
      <c r="W796" s="2">
        <v>80.75</v>
      </c>
      <c r="X796" s="2">
        <v>61.39</v>
      </c>
      <c r="Y796" s="2">
        <v>0</v>
      </c>
      <c r="Z796" s="2">
        <v>0</v>
      </c>
      <c r="AA796" s="2">
        <v>142.13999999999999</v>
      </c>
      <c r="AB796" s="2">
        <v>884293</v>
      </c>
      <c r="AC796" s="2">
        <v>618136</v>
      </c>
      <c r="AD796" s="2">
        <v>0</v>
      </c>
      <c r="AE796" s="2">
        <v>0</v>
      </c>
      <c r="AF796" s="2">
        <v>1502429</v>
      </c>
      <c r="AG796" s="2">
        <v>0.29780000000000001</v>
      </c>
      <c r="AH796" s="2">
        <v>0.2</v>
      </c>
      <c r="AI796" s="2">
        <v>52669</v>
      </c>
      <c r="AJ796" s="2">
        <v>36816</v>
      </c>
      <c r="AK796" s="2">
        <v>0</v>
      </c>
      <c r="AL796" s="2">
        <v>0</v>
      </c>
      <c r="AM796" s="2">
        <v>89485</v>
      </c>
      <c r="AN796" s="2">
        <v>0.29780000000000001</v>
      </c>
      <c r="AO796" s="2">
        <v>0</v>
      </c>
      <c r="AP796" s="2">
        <v>0.65</v>
      </c>
      <c r="AQ796" s="2">
        <v>0</v>
      </c>
      <c r="AR796" s="2">
        <v>0</v>
      </c>
      <c r="AS796" s="2">
        <v>0</v>
      </c>
      <c r="AT796" s="2">
        <v>0</v>
      </c>
      <c r="AU796" s="2">
        <v>0</v>
      </c>
      <c r="AV796" s="2">
        <v>1591914</v>
      </c>
      <c r="AW796" s="2">
        <v>0</v>
      </c>
      <c r="AX796" s="2">
        <v>0</v>
      </c>
      <c r="AY796" s="2">
        <v>21607</v>
      </c>
      <c r="AZ796" s="2">
        <v>23383</v>
      </c>
      <c r="BA796" s="2">
        <v>0</v>
      </c>
      <c r="BB796" s="2">
        <v>0</v>
      </c>
      <c r="BC796" s="2">
        <v>0</v>
      </c>
      <c r="BD796" s="2">
        <v>2813</v>
      </c>
      <c r="BE796" s="2">
        <v>3044</v>
      </c>
      <c r="BF796" s="2">
        <v>0</v>
      </c>
      <c r="BG796" s="2">
        <v>0</v>
      </c>
      <c r="BH796" s="2">
        <v>23383</v>
      </c>
      <c r="BI796" s="2">
        <v>1615297</v>
      </c>
      <c r="BJ796" s="2">
        <v>0</v>
      </c>
      <c r="BK796" s="2">
        <v>1615297</v>
      </c>
      <c r="BL796" s="2">
        <v>1528064</v>
      </c>
      <c r="BM796" s="2">
        <v>87233</v>
      </c>
      <c r="BN796" s="2">
        <v>28428</v>
      </c>
      <c r="BO796" s="2">
        <v>58805</v>
      </c>
      <c r="BP796" s="2">
        <v>5154.4799999999996</v>
      </c>
      <c r="BQ796" s="2">
        <v>142.13999999999999</v>
      </c>
      <c r="BR796" s="2">
        <v>732658</v>
      </c>
      <c r="BS796" s="2">
        <v>0</v>
      </c>
      <c r="BT796" s="2">
        <v>0</v>
      </c>
      <c r="BU796" s="2">
        <v>1528064</v>
      </c>
      <c r="BV796" s="2">
        <v>28428</v>
      </c>
      <c r="BW796" s="2">
        <v>0</v>
      </c>
      <c r="BX796" s="2">
        <v>78195</v>
      </c>
      <c r="BY796" s="2">
        <v>78195</v>
      </c>
      <c r="BZ796" s="2">
        <v>19390</v>
      </c>
      <c r="CA796" s="2">
        <v>78195</v>
      </c>
      <c r="CB796" s="2" t="b">
        <v>0</v>
      </c>
      <c r="CC796" s="2">
        <v>0</v>
      </c>
      <c r="CD796" s="2">
        <v>11603.24</v>
      </c>
      <c r="CE796" s="2">
        <v>10668.71</v>
      </c>
      <c r="CF796" s="2">
        <v>10984.46</v>
      </c>
      <c r="CG796" s="2">
        <v>13061.2</v>
      </c>
      <c r="CH796" s="4">
        <v>45327.53052083333</v>
      </c>
      <c r="CI796" s="4">
        <v>73415</v>
      </c>
    </row>
    <row r="797" spans="1:87" x14ac:dyDescent="0.35">
      <c r="A797" s="5">
        <v>880</v>
      </c>
      <c r="B797" s="3" t="s">
        <v>1559</v>
      </c>
      <c r="C797" s="3" t="s">
        <v>1630</v>
      </c>
      <c r="D797" s="2" t="s">
        <v>1631</v>
      </c>
      <c r="E797" s="2">
        <v>9166</v>
      </c>
      <c r="F797" s="2">
        <v>9304</v>
      </c>
      <c r="G797" s="2">
        <v>9580</v>
      </c>
      <c r="H797" s="2">
        <v>11102</v>
      </c>
      <c r="I797" s="2">
        <v>1.0822000000000001</v>
      </c>
      <c r="J797" s="2">
        <v>9919</v>
      </c>
      <c r="K797" s="2">
        <v>10069</v>
      </c>
      <c r="L797" s="2">
        <v>10367</v>
      </c>
      <c r="M797" s="2">
        <v>12015</v>
      </c>
      <c r="N797" s="2">
        <v>1.1040000000000001</v>
      </c>
      <c r="O797" s="2">
        <v>1.026</v>
      </c>
      <c r="P797" s="2">
        <v>10951</v>
      </c>
      <c r="Q797" s="2">
        <v>12327</v>
      </c>
      <c r="R797" s="2">
        <v>134.49</v>
      </c>
      <c r="S797" s="2">
        <v>81.39</v>
      </c>
      <c r="T797" s="2">
        <v>0</v>
      </c>
      <c r="U797" s="2">
        <v>0</v>
      </c>
      <c r="V797" s="2">
        <v>215.88</v>
      </c>
      <c r="W797" s="2">
        <v>134.49</v>
      </c>
      <c r="X797" s="2">
        <v>81.39</v>
      </c>
      <c r="Y797" s="2">
        <v>0</v>
      </c>
      <c r="Z797" s="2">
        <v>0</v>
      </c>
      <c r="AA797" s="2">
        <v>215.88</v>
      </c>
      <c r="AB797" s="2">
        <v>1472800</v>
      </c>
      <c r="AC797" s="2">
        <v>819516</v>
      </c>
      <c r="AD797" s="2">
        <v>0</v>
      </c>
      <c r="AE797" s="2">
        <v>0</v>
      </c>
      <c r="AF797" s="2">
        <v>2292316</v>
      </c>
      <c r="AG797" s="2">
        <v>0.24510000000000001</v>
      </c>
      <c r="AH797" s="2">
        <v>0.2</v>
      </c>
      <c r="AI797" s="2">
        <v>72197</v>
      </c>
      <c r="AJ797" s="2">
        <v>40173</v>
      </c>
      <c r="AK797" s="2">
        <v>0</v>
      </c>
      <c r="AL797" s="2">
        <v>0</v>
      </c>
      <c r="AM797" s="2">
        <v>112370</v>
      </c>
      <c r="AN797" s="2">
        <v>0.24510000000000001</v>
      </c>
      <c r="AO797" s="2">
        <v>0</v>
      </c>
      <c r="AP797" s="2">
        <v>0.65</v>
      </c>
      <c r="AQ797" s="2">
        <v>0</v>
      </c>
      <c r="AR797" s="2">
        <v>0</v>
      </c>
      <c r="AS797" s="2">
        <v>0</v>
      </c>
      <c r="AT797" s="2">
        <v>0</v>
      </c>
      <c r="AU797" s="2">
        <v>0</v>
      </c>
      <c r="AV797" s="2">
        <v>2404686</v>
      </c>
      <c r="AW797" s="2">
        <v>0</v>
      </c>
      <c r="AX797" s="2">
        <v>0</v>
      </c>
      <c r="AY797" s="2">
        <v>0</v>
      </c>
      <c r="AZ797" s="2">
        <v>0</v>
      </c>
      <c r="BA797" s="2">
        <v>0</v>
      </c>
      <c r="BB797" s="2">
        <v>0</v>
      </c>
      <c r="BC797" s="2">
        <v>0</v>
      </c>
      <c r="BD797" s="2">
        <v>2813</v>
      </c>
      <c r="BE797" s="2">
        <v>3044</v>
      </c>
      <c r="BF797" s="2">
        <v>17.02</v>
      </c>
      <c r="BG797" s="2">
        <v>51809</v>
      </c>
      <c r="BH797" s="2">
        <v>51809</v>
      </c>
      <c r="BI797" s="2">
        <v>2456495</v>
      </c>
      <c r="BJ797" s="2">
        <v>0</v>
      </c>
      <c r="BK797" s="2">
        <v>2456495</v>
      </c>
      <c r="BL797" s="2">
        <v>1826001</v>
      </c>
      <c r="BM797" s="2">
        <v>630494</v>
      </c>
      <c r="BN797" s="2">
        <v>43176</v>
      </c>
      <c r="BO797" s="2">
        <v>587318</v>
      </c>
      <c r="BP797" s="2">
        <v>5029.7299999999996</v>
      </c>
      <c r="BQ797" s="2">
        <v>215.88</v>
      </c>
      <c r="BR797" s="2">
        <v>1085818</v>
      </c>
      <c r="BS797" s="2">
        <v>0</v>
      </c>
      <c r="BT797" s="2">
        <v>0</v>
      </c>
      <c r="BU797" s="2">
        <v>1826001</v>
      </c>
      <c r="BV797" s="2">
        <v>43176</v>
      </c>
      <c r="BW797" s="2">
        <v>0</v>
      </c>
      <c r="BX797" s="2">
        <v>270023</v>
      </c>
      <c r="BY797" s="2">
        <v>270023</v>
      </c>
      <c r="BZ797" s="2">
        <v>0</v>
      </c>
      <c r="CA797" s="2">
        <v>587318</v>
      </c>
      <c r="CB797" s="2" t="b">
        <v>0</v>
      </c>
      <c r="CC797" s="2">
        <v>0</v>
      </c>
      <c r="CD797" s="2">
        <v>11487.82</v>
      </c>
      <c r="CE797" s="2">
        <v>10562.58</v>
      </c>
      <c r="CF797" s="2">
        <v>10875.19</v>
      </c>
      <c r="CG797" s="2">
        <v>12931.27</v>
      </c>
      <c r="CH797" s="4">
        <v>45327.530532407407</v>
      </c>
      <c r="CI797" s="4">
        <v>73415</v>
      </c>
    </row>
    <row r="798" spans="1:87" x14ac:dyDescent="0.35">
      <c r="A798" s="5">
        <v>881</v>
      </c>
      <c r="B798" s="3" t="s">
        <v>1559</v>
      </c>
      <c r="C798" s="3" t="s">
        <v>1632</v>
      </c>
      <c r="D798" s="2" t="s">
        <v>1633</v>
      </c>
      <c r="E798" s="2">
        <v>9166</v>
      </c>
      <c r="F798" s="2">
        <v>9304</v>
      </c>
      <c r="G798" s="2">
        <v>9580</v>
      </c>
      <c r="H798" s="2">
        <v>11102</v>
      </c>
      <c r="I798" s="2">
        <v>1.0822000000000001</v>
      </c>
      <c r="J798" s="2">
        <v>9919</v>
      </c>
      <c r="K798" s="2">
        <v>10069</v>
      </c>
      <c r="L798" s="2">
        <v>10367</v>
      </c>
      <c r="M798" s="2">
        <v>12015</v>
      </c>
      <c r="N798" s="2">
        <v>1.1040000000000001</v>
      </c>
      <c r="O798" s="2">
        <v>1.026</v>
      </c>
      <c r="P798" s="2">
        <v>10951</v>
      </c>
      <c r="Q798" s="2">
        <v>12327</v>
      </c>
      <c r="R798" s="2">
        <v>454.47</v>
      </c>
      <c r="S798" s="2">
        <v>379.62</v>
      </c>
      <c r="T798" s="2">
        <v>0.85</v>
      </c>
      <c r="U798" s="2">
        <v>0</v>
      </c>
      <c r="V798" s="2">
        <v>834.94</v>
      </c>
      <c r="W798" s="2">
        <v>454.47</v>
      </c>
      <c r="X798" s="2">
        <v>379.62</v>
      </c>
      <c r="Y798" s="2">
        <v>0.85</v>
      </c>
      <c r="Z798" s="2">
        <v>0</v>
      </c>
      <c r="AA798" s="2">
        <v>834.94</v>
      </c>
      <c r="AB798" s="2">
        <v>4976901</v>
      </c>
      <c r="AC798" s="2">
        <v>3822394</v>
      </c>
      <c r="AD798" s="2">
        <v>8812</v>
      </c>
      <c r="AE798" s="2">
        <v>0</v>
      </c>
      <c r="AF798" s="2">
        <v>8808107</v>
      </c>
      <c r="AG798" s="2">
        <v>0.80930000000000002</v>
      </c>
      <c r="AH798" s="2">
        <v>0.2</v>
      </c>
      <c r="AI798" s="2">
        <v>805561</v>
      </c>
      <c r="AJ798" s="2">
        <v>618693</v>
      </c>
      <c r="AK798" s="2">
        <v>1426</v>
      </c>
      <c r="AL798" s="2">
        <v>0</v>
      </c>
      <c r="AM798" s="2">
        <v>1425680</v>
      </c>
      <c r="AN798" s="2">
        <v>0.80930000000000002</v>
      </c>
      <c r="AO798" s="2">
        <v>0.25929999999999997</v>
      </c>
      <c r="AP798" s="2">
        <v>0.65</v>
      </c>
      <c r="AQ798" s="2">
        <v>838832</v>
      </c>
      <c r="AR798" s="2">
        <v>644245</v>
      </c>
      <c r="AS798" s="2">
        <v>1485</v>
      </c>
      <c r="AT798" s="2">
        <v>0</v>
      </c>
      <c r="AU798" s="2">
        <v>1484562</v>
      </c>
      <c r="AV798" s="2">
        <v>11718349</v>
      </c>
      <c r="AW798" s="2">
        <v>0</v>
      </c>
      <c r="AX798" s="2">
        <v>60733</v>
      </c>
      <c r="AY798" s="2">
        <v>250000</v>
      </c>
      <c r="AZ798" s="2">
        <v>270550</v>
      </c>
      <c r="BA798" s="2">
        <v>0</v>
      </c>
      <c r="BB798" s="2">
        <v>0</v>
      </c>
      <c r="BC798" s="2">
        <v>0</v>
      </c>
      <c r="BD798" s="2">
        <v>2813</v>
      </c>
      <c r="BE798" s="2">
        <v>3044</v>
      </c>
      <c r="BF798" s="2">
        <v>46.02</v>
      </c>
      <c r="BG798" s="2">
        <v>140085</v>
      </c>
      <c r="BH798" s="2">
        <v>471368</v>
      </c>
      <c r="BI798" s="2">
        <v>12189717</v>
      </c>
      <c r="BJ798" s="2">
        <v>0</v>
      </c>
      <c r="BK798" s="2">
        <v>12189717</v>
      </c>
      <c r="BL798" s="2">
        <v>4143217</v>
      </c>
      <c r="BM798" s="2">
        <v>8046500</v>
      </c>
      <c r="BN798" s="2">
        <v>1618412</v>
      </c>
      <c r="BO798" s="2">
        <v>6428088</v>
      </c>
      <c r="BP798" s="2">
        <v>5159.8</v>
      </c>
      <c r="BQ798" s="2">
        <v>834.94</v>
      </c>
      <c r="BR798" s="2">
        <v>4308123</v>
      </c>
      <c r="BS798" s="2">
        <v>0</v>
      </c>
      <c r="BT798" s="2">
        <v>0</v>
      </c>
      <c r="BU798" s="2">
        <v>4143217</v>
      </c>
      <c r="BV798" s="2">
        <v>1618412</v>
      </c>
      <c r="BW798" s="2">
        <v>0</v>
      </c>
      <c r="BX798" s="2">
        <v>1740435</v>
      </c>
      <c r="BY798" s="2">
        <v>1740435</v>
      </c>
      <c r="BZ798" s="2">
        <v>0</v>
      </c>
      <c r="CA798" s="2">
        <v>6428088</v>
      </c>
      <c r="CB798" s="2" t="b">
        <v>0</v>
      </c>
      <c r="CC798" s="2">
        <v>0</v>
      </c>
      <c r="CD798" s="2">
        <v>14569.27</v>
      </c>
      <c r="CE798" s="2">
        <v>13395.85</v>
      </c>
      <c r="CF798" s="2">
        <v>13792.31</v>
      </c>
      <c r="CG798" s="2">
        <v>16399.900000000001</v>
      </c>
      <c r="CH798" s="4">
        <v>45327.530543981484</v>
      </c>
      <c r="CI798" s="4">
        <v>73415</v>
      </c>
    </row>
    <row r="799" spans="1:87" x14ac:dyDescent="0.35">
      <c r="A799" s="5">
        <v>882</v>
      </c>
      <c r="B799" s="3" t="s">
        <v>1559</v>
      </c>
      <c r="C799" s="3" t="s">
        <v>1634</v>
      </c>
      <c r="D799" s="2" t="s">
        <v>1635</v>
      </c>
      <c r="E799" s="2">
        <v>9166</v>
      </c>
      <c r="F799" s="2">
        <v>9304</v>
      </c>
      <c r="G799" s="2">
        <v>9580</v>
      </c>
      <c r="H799" s="2">
        <v>11102</v>
      </c>
      <c r="I799" s="2">
        <v>1.0822000000000001</v>
      </c>
      <c r="J799" s="2">
        <v>9919</v>
      </c>
      <c r="K799" s="2">
        <v>10069</v>
      </c>
      <c r="L799" s="2">
        <v>10367</v>
      </c>
      <c r="M799" s="2">
        <v>12015</v>
      </c>
      <c r="N799" s="2">
        <v>1.1040000000000001</v>
      </c>
      <c r="O799" s="2">
        <v>1.026</v>
      </c>
      <c r="P799" s="2">
        <v>10951</v>
      </c>
      <c r="Q799" s="2">
        <v>12327</v>
      </c>
      <c r="R799" s="2">
        <v>1696.51</v>
      </c>
      <c r="S799" s="2">
        <v>1215.03</v>
      </c>
      <c r="T799" s="2">
        <v>917.12</v>
      </c>
      <c r="U799" s="2">
        <v>1960.88</v>
      </c>
      <c r="V799" s="2">
        <v>5789.54</v>
      </c>
      <c r="W799" s="2">
        <v>1696.51</v>
      </c>
      <c r="X799" s="2">
        <v>1215.03</v>
      </c>
      <c r="Y799" s="2">
        <v>917.12</v>
      </c>
      <c r="Z799" s="2">
        <v>1960.88</v>
      </c>
      <c r="AA799" s="2">
        <v>5789.54</v>
      </c>
      <c r="AB799" s="2">
        <v>18578481</v>
      </c>
      <c r="AC799" s="2">
        <v>12234137</v>
      </c>
      <c r="AD799" s="2">
        <v>9507783</v>
      </c>
      <c r="AE799" s="2">
        <v>24171768</v>
      </c>
      <c r="AF799" s="2">
        <v>64492169</v>
      </c>
      <c r="AG799" s="2">
        <v>0.4753</v>
      </c>
      <c r="AH799" s="2">
        <v>0.2</v>
      </c>
      <c r="AI799" s="2">
        <v>1766070</v>
      </c>
      <c r="AJ799" s="2">
        <v>1162977</v>
      </c>
      <c r="AK799" s="2">
        <v>903810</v>
      </c>
      <c r="AL799" s="2">
        <v>2297768</v>
      </c>
      <c r="AM799" s="2">
        <v>6130625</v>
      </c>
      <c r="AN799" s="2">
        <v>0.4753</v>
      </c>
      <c r="AO799" s="2">
        <v>0</v>
      </c>
      <c r="AP799" s="2">
        <v>0.65</v>
      </c>
      <c r="AQ799" s="2">
        <v>0</v>
      </c>
      <c r="AR799" s="2">
        <v>0</v>
      </c>
      <c r="AS799" s="2">
        <v>0</v>
      </c>
      <c r="AT799" s="2">
        <v>0</v>
      </c>
      <c r="AU799" s="2">
        <v>0</v>
      </c>
      <c r="AV799" s="2">
        <v>70622794</v>
      </c>
      <c r="AW799" s="2">
        <v>0</v>
      </c>
      <c r="AX799" s="2">
        <v>502003</v>
      </c>
      <c r="AY799" s="2">
        <v>685000</v>
      </c>
      <c r="AZ799" s="2">
        <v>741307</v>
      </c>
      <c r="BA799" s="2">
        <v>0</v>
      </c>
      <c r="BB799" s="2">
        <v>0</v>
      </c>
      <c r="BC799" s="2">
        <v>0</v>
      </c>
      <c r="BD799" s="2">
        <v>2813</v>
      </c>
      <c r="BE799" s="2">
        <v>3044</v>
      </c>
      <c r="BF799" s="2">
        <v>153.12</v>
      </c>
      <c r="BG799" s="2">
        <v>466097</v>
      </c>
      <c r="BH799" s="2">
        <v>1709407</v>
      </c>
      <c r="BI799" s="2">
        <v>72332201</v>
      </c>
      <c r="BJ799" s="2">
        <v>0</v>
      </c>
      <c r="BK799" s="2">
        <v>72332201</v>
      </c>
      <c r="BL799" s="2">
        <v>31038041</v>
      </c>
      <c r="BM799" s="2">
        <v>41294160</v>
      </c>
      <c r="BN799" s="2">
        <v>10099361</v>
      </c>
      <c r="BO799" s="2">
        <v>31194799</v>
      </c>
      <c r="BP799" s="2">
        <v>5312.93</v>
      </c>
      <c r="BQ799" s="2">
        <v>5789.54</v>
      </c>
      <c r="BR799" s="2">
        <v>30759421</v>
      </c>
      <c r="BS799" s="2">
        <v>0</v>
      </c>
      <c r="BT799" s="2">
        <v>0</v>
      </c>
      <c r="BU799" s="2">
        <v>31038041</v>
      </c>
      <c r="BV799" s="2">
        <v>10099361</v>
      </c>
      <c r="BW799" s="2">
        <v>0</v>
      </c>
      <c r="BX799" s="2">
        <v>5870127</v>
      </c>
      <c r="BY799" s="2">
        <v>5870127</v>
      </c>
      <c r="BZ799" s="2">
        <v>0</v>
      </c>
      <c r="CA799" s="2">
        <v>31194799</v>
      </c>
      <c r="CB799" s="2" t="b">
        <v>0</v>
      </c>
      <c r="CC799" s="2">
        <v>0</v>
      </c>
      <c r="CD799" s="2">
        <v>11992</v>
      </c>
      <c r="CE799" s="2">
        <v>11026.16</v>
      </c>
      <c r="CF799" s="2">
        <v>11352.49</v>
      </c>
      <c r="CG799" s="2">
        <v>13498.8</v>
      </c>
      <c r="CH799" s="4">
        <v>45327.529988425929</v>
      </c>
      <c r="CI799" s="4">
        <v>73415</v>
      </c>
    </row>
    <row r="800" spans="1:87" x14ac:dyDescent="0.35">
      <c r="A800" s="5">
        <v>883</v>
      </c>
      <c r="B800" s="3" t="s">
        <v>1559</v>
      </c>
      <c r="C800" s="3" t="s">
        <v>1636</v>
      </c>
      <c r="D800" s="2" t="s">
        <v>1637</v>
      </c>
      <c r="E800" s="2">
        <v>9166</v>
      </c>
      <c r="F800" s="2">
        <v>9304</v>
      </c>
      <c r="G800" s="2">
        <v>9580</v>
      </c>
      <c r="H800" s="2">
        <v>11102</v>
      </c>
      <c r="I800" s="2">
        <v>1.0822000000000001</v>
      </c>
      <c r="J800" s="2">
        <v>9919</v>
      </c>
      <c r="K800" s="2">
        <v>10069</v>
      </c>
      <c r="L800" s="2">
        <v>10367</v>
      </c>
      <c r="M800" s="2">
        <v>12015</v>
      </c>
      <c r="N800" s="2">
        <v>1.1040000000000001</v>
      </c>
      <c r="O800" s="2">
        <v>1.026</v>
      </c>
      <c r="P800" s="2">
        <v>10951</v>
      </c>
      <c r="Q800" s="2">
        <v>12327</v>
      </c>
      <c r="R800" s="2">
        <v>602.28</v>
      </c>
      <c r="S800" s="2">
        <v>548.55999999999995</v>
      </c>
      <c r="T800" s="2">
        <v>529.20000000000005</v>
      </c>
      <c r="U800" s="2">
        <v>1651.44</v>
      </c>
      <c r="V800" s="2">
        <v>3331.48</v>
      </c>
      <c r="W800" s="2">
        <v>602.28</v>
      </c>
      <c r="X800" s="2">
        <v>548.55999999999995</v>
      </c>
      <c r="Y800" s="2">
        <v>529.20000000000005</v>
      </c>
      <c r="Z800" s="2">
        <v>1651.44</v>
      </c>
      <c r="AA800" s="2">
        <v>3331.48</v>
      </c>
      <c r="AB800" s="2">
        <v>6595568</v>
      </c>
      <c r="AC800" s="2">
        <v>5523451</v>
      </c>
      <c r="AD800" s="2">
        <v>5486216</v>
      </c>
      <c r="AE800" s="2">
        <v>20357301</v>
      </c>
      <c r="AF800" s="2">
        <v>37962536</v>
      </c>
      <c r="AG800" s="2">
        <v>0.51380000000000003</v>
      </c>
      <c r="AH800" s="2">
        <v>0.2</v>
      </c>
      <c r="AI800" s="2">
        <v>677761</v>
      </c>
      <c r="AJ800" s="2">
        <v>567590</v>
      </c>
      <c r="AK800" s="2">
        <v>563764</v>
      </c>
      <c r="AL800" s="2">
        <v>2091916</v>
      </c>
      <c r="AM800" s="2">
        <v>3901031</v>
      </c>
      <c r="AN800" s="2">
        <v>0.51380000000000003</v>
      </c>
      <c r="AO800" s="2">
        <v>0</v>
      </c>
      <c r="AP800" s="2">
        <v>0.65</v>
      </c>
      <c r="AQ800" s="2">
        <v>0</v>
      </c>
      <c r="AR800" s="2">
        <v>0</v>
      </c>
      <c r="AS800" s="2">
        <v>0</v>
      </c>
      <c r="AT800" s="2">
        <v>0</v>
      </c>
      <c r="AU800" s="2">
        <v>0</v>
      </c>
      <c r="AV800" s="2">
        <v>41863567</v>
      </c>
      <c r="AW800" s="2">
        <v>0</v>
      </c>
      <c r="AX800" s="2">
        <v>0</v>
      </c>
      <c r="AY800" s="2">
        <v>655910</v>
      </c>
      <c r="AZ800" s="2">
        <v>709826</v>
      </c>
      <c r="BA800" s="2">
        <v>0</v>
      </c>
      <c r="BB800" s="2">
        <v>0</v>
      </c>
      <c r="BC800" s="2">
        <v>0</v>
      </c>
      <c r="BD800" s="2">
        <v>2813</v>
      </c>
      <c r="BE800" s="2">
        <v>3044</v>
      </c>
      <c r="BF800" s="2">
        <v>54.58</v>
      </c>
      <c r="BG800" s="2">
        <v>166142</v>
      </c>
      <c r="BH800" s="2">
        <v>875968</v>
      </c>
      <c r="BI800" s="2">
        <v>42739535</v>
      </c>
      <c r="BJ800" s="2">
        <v>0</v>
      </c>
      <c r="BK800" s="2">
        <v>42739535</v>
      </c>
      <c r="BL800" s="2">
        <v>20901961</v>
      </c>
      <c r="BM800" s="2">
        <v>21837574</v>
      </c>
      <c r="BN800" s="2">
        <v>2775001</v>
      </c>
      <c r="BO800" s="2">
        <v>19062573</v>
      </c>
      <c r="BP800" s="2">
        <v>5314.13</v>
      </c>
      <c r="BQ800" s="2">
        <v>3331.48</v>
      </c>
      <c r="BR800" s="2">
        <v>17703918</v>
      </c>
      <c r="BS800" s="2">
        <v>0</v>
      </c>
      <c r="BT800" s="2">
        <v>0</v>
      </c>
      <c r="BU800" s="2">
        <v>20901961</v>
      </c>
      <c r="BV800" s="2">
        <v>2775001</v>
      </c>
      <c r="BW800" s="2">
        <v>0</v>
      </c>
      <c r="BX800" s="2">
        <v>4038187</v>
      </c>
      <c r="BY800" s="2">
        <v>4038187</v>
      </c>
      <c r="BZ800" s="2">
        <v>0</v>
      </c>
      <c r="CA800" s="2">
        <v>19062573</v>
      </c>
      <c r="CB800" s="2" t="b">
        <v>0</v>
      </c>
      <c r="CC800" s="2">
        <v>0</v>
      </c>
      <c r="CD800" s="2">
        <v>12076.32</v>
      </c>
      <c r="CE800" s="2">
        <v>11103.69</v>
      </c>
      <c r="CF800" s="2">
        <v>11432.31</v>
      </c>
      <c r="CG800" s="2">
        <v>13593.72</v>
      </c>
      <c r="CH800" s="4">
        <v>45327.530532407407</v>
      </c>
      <c r="CI800" s="4">
        <v>73415</v>
      </c>
    </row>
    <row r="801" spans="1:87" x14ac:dyDescent="0.35">
      <c r="A801" s="5">
        <v>884</v>
      </c>
      <c r="B801" s="3" t="s">
        <v>1559</v>
      </c>
      <c r="C801" s="3" t="s">
        <v>1638</v>
      </c>
      <c r="D801" s="2" t="s">
        <v>1639</v>
      </c>
      <c r="E801" s="2">
        <v>9166</v>
      </c>
      <c r="F801" s="2">
        <v>9304</v>
      </c>
      <c r="G801" s="2">
        <v>9580</v>
      </c>
      <c r="H801" s="2">
        <v>11102</v>
      </c>
      <c r="I801" s="2">
        <v>1.0822000000000001</v>
      </c>
      <c r="J801" s="2">
        <v>9919</v>
      </c>
      <c r="K801" s="2">
        <v>10069</v>
      </c>
      <c r="L801" s="2">
        <v>10367</v>
      </c>
      <c r="M801" s="2">
        <v>12015</v>
      </c>
      <c r="N801" s="2">
        <v>1.1040000000000001</v>
      </c>
      <c r="O801" s="2">
        <v>1.026</v>
      </c>
      <c r="P801" s="2">
        <v>10951</v>
      </c>
      <c r="Q801" s="2">
        <v>12327</v>
      </c>
      <c r="R801" s="2">
        <v>274.33</v>
      </c>
      <c r="S801" s="2">
        <v>235.33</v>
      </c>
      <c r="T801" s="2">
        <v>199.13</v>
      </c>
      <c r="U801" s="2">
        <v>518.35</v>
      </c>
      <c r="V801" s="2">
        <v>1227.1400000000001</v>
      </c>
      <c r="W801" s="2">
        <v>274.33</v>
      </c>
      <c r="X801" s="2">
        <v>235.33</v>
      </c>
      <c r="Y801" s="2">
        <v>199.13</v>
      </c>
      <c r="Z801" s="2">
        <v>518.35</v>
      </c>
      <c r="AA801" s="2">
        <v>1227.1400000000001</v>
      </c>
      <c r="AB801" s="2">
        <v>3004188</v>
      </c>
      <c r="AC801" s="2">
        <v>2369538</v>
      </c>
      <c r="AD801" s="2">
        <v>2064381</v>
      </c>
      <c r="AE801" s="2">
        <v>6389700</v>
      </c>
      <c r="AF801" s="2">
        <v>13827807</v>
      </c>
      <c r="AG801" s="2">
        <v>0.66259999999999997</v>
      </c>
      <c r="AH801" s="2">
        <v>0.2</v>
      </c>
      <c r="AI801" s="2">
        <v>398115</v>
      </c>
      <c r="AJ801" s="2">
        <v>314011</v>
      </c>
      <c r="AK801" s="2">
        <v>273572</v>
      </c>
      <c r="AL801" s="2">
        <v>846763</v>
      </c>
      <c r="AM801" s="2">
        <v>1832461</v>
      </c>
      <c r="AN801" s="2">
        <v>0.66259999999999997</v>
      </c>
      <c r="AO801" s="2">
        <v>0.11260000000000001</v>
      </c>
      <c r="AP801" s="2">
        <v>0.65</v>
      </c>
      <c r="AQ801" s="2">
        <v>219877</v>
      </c>
      <c r="AR801" s="2">
        <v>173426</v>
      </c>
      <c r="AS801" s="2">
        <v>151092</v>
      </c>
      <c r="AT801" s="2">
        <v>467662</v>
      </c>
      <c r="AU801" s="2">
        <v>1012057</v>
      </c>
      <c r="AV801" s="2">
        <v>16672325</v>
      </c>
      <c r="AW801" s="2">
        <v>0</v>
      </c>
      <c r="AX801" s="2">
        <v>31205</v>
      </c>
      <c r="AY801" s="2">
        <v>220046</v>
      </c>
      <c r="AZ801" s="2">
        <v>238134</v>
      </c>
      <c r="BA801" s="2">
        <v>0</v>
      </c>
      <c r="BB801" s="2">
        <v>0</v>
      </c>
      <c r="BC801" s="2">
        <v>0</v>
      </c>
      <c r="BD801" s="2">
        <v>2813</v>
      </c>
      <c r="BE801" s="2">
        <v>3044</v>
      </c>
      <c r="BF801" s="2">
        <v>18.260000000000002</v>
      </c>
      <c r="BG801" s="2">
        <v>55583</v>
      </c>
      <c r="BH801" s="2">
        <v>324922</v>
      </c>
      <c r="BI801" s="2">
        <v>16997247</v>
      </c>
      <c r="BJ801" s="2">
        <v>0</v>
      </c>
      <c r="BK801" s="2">
        <v>16997247</v>
      </c>
      <c r="BL801" s="2">
        <v>22057009</v>
      </c>
      <c r="BM801" s="2">
        <v>0</v>
      </c>
      <c r="BN801" s="2">
        <v>245428</v>
      </c>
      <c r="BO801" s="2">
        <v>0</v>
      </c>
      <c r="BP801" s="2">
        <v>5369.71</v>
      </c>
      <c r="BQ801" s="2">
        <v>1227.1400000000001</v>
      </c>
      <c r="BR801" s="2">
        <v>6589386</v>
      </c>
      <c r="BS801" s="2">
        <v>0</v>
      </c>
      <c r="BT801" s="2">
        <v>0</v>
      </c>
      <c r="BU801" s="2">
        <v>22057009</v>
      </c>
      <c r="BV801" s="2">
        <v>245428</v>
      </c>
      <c r="BW801" s="2">
        <v>0</v>
      </c>
      <c r="BX801" s="2">
        <v>1012698</v>
      </c>
      <c r="BY801" s="2">
        <v>1012698</v>
      </c>
      <c r="BZ801" s="2">
        <v>1012698</v>
      </c>
      <c r="CA801" s="2">
        <v>1012698</v>
      </c>
      <c r="CB801" s="2" t="b">
        <v>1</v>
      </c>
      <c r="CC801" s="2">
        <v>5059762</v>
      </c>
      <c r="CD801" s="2">
        <v>13203.73</v>
      </c>
      <c r="CE801" s="2">
        <v>12140.29</v>
      </c>
      <c r="CF801" s="2">
        <v>12499.6</v>
      </c>
      <c r="CG801" s="2">
        <v>14862.79</v>
      </c>
      <c r="CH801" s="4">
        <v>45327.530092592591</v>
      </c>
      <c r="CI801" s="4">
        <v>73415</v>
      </c>
    </row>
    <row r="802" spans="1:87" x14ac:dyDescent="0.35">
      <c r="A802" s="5">
        <v>885</v>
      </c>
      <c r="B802" s="3" t="s">
        <v>1640</v>
      </c>
      <c r="C802" s="3" t="s">
        <v>1641</v>
      </c>
      <c r="D802" s="2" t="s">
        <v>1642</v>
      </c>
      <c r="E802" s="2">
        <v>9166</v>
      </c>
      <c r="F802" s="2">
        <v>9304</v>
      </c>
      <c r="G802" s="2">
        <v>9580</v>
      </c>
      <c r="H802" s="2">
        <v>11102</v>
      </c>
      <c r="I802" s="2">
        <v>1.0822000000000001</v>
      </c>
      <c r="J802" s="2">
        <v>9919</v>
      </c>
      <c r="K802" s="2">
        <v>10069</v>
      </c>
      <c r="L802" s="2">
        <v>10367</v>
      </c>
      <c r="M802" s="2">
        <v>12015</v>
      </c>
      <c r="N802" s="2">
        <v>1.1040000000000001</v>
      </c>
      <c r="O802" s="2">
        <v>1.026</v>
      </c>
      <c r="P802" s="2">
        <v>10951</v>
      </c>
      <c r="Q802" s="2">
        <v>12327</v>
      </c>
      <c r="R802" s="2">
        <v>3861.61</v>
      </c>
      <c r="S802" s="2">
        <v>2910.09</v>
      </c>
      <c r="T802" s="2">
        <v>2023.8</v>
      </c>
      <c r="U802" s="2">
        <v>4078.87</v>
      </c>
      <c r="V802" s="2">
        <v>12874.37</v>
      </c>
      <c r="W802" s="2">
        <v>3861.61</v>
      </c>
      <c r="X802" s="2">
        <v>2910.09</v>
      </c>
      <c r="Y802" s="2">
        <v>2023.8</v>
      </c>
      <c r="Z802" s="2">
        <v>4078.87</v>
      </c>
      <c r="AA802" s="2">
        <v>12874.37</v>
      </c>
      <c r="AB802" s="2">
        <v>42288491</v>
      </c>
      <c r="AC802" s="2">
        <v>29301696</v>
      </c>
      <c r="AD802" s="2">
        <v>20980735</v>
      </c>
      <c r="AE802" s="2">
        <v>50280230</v>
      </c>
      <c r="AF802" s="2">
        <v>142851152</v>
      </c>
      <c r="AG802" s="2">
        <v>0.86070000000000002</v>
      </c>
      <c r="AH802" s="2">
        <v>0.2</v>
      </c>
      <c r="AI802" s="2">
        <v>7279541</v>
      </c>
      <c r="AJ802" s="2">
        <v>5043994</v>
      </c>
      <c r="AK802" s="2">
        <v>3611624</v>
      </c>
      <c r="AL802" s="2">
        <v>8655239</v>
      </c>
      <c r="AM802" s="2">
        <v>24590398</v>
      </c>
      <c r="AN802" s="2">
        <v>0.86070000000000002</v>
      </c>
      <c r="AO802" s="2">
        <v>0.31069999999999998</v>
      </c>
      <c r="AP802" s="2">
        <v>0.65</v>
      </c>
      <c r="AQ802" s="2">
        <v>8540372</v>
      </c>
      <c r="AR802" s="2">
        <v>5917624</v>
      </c>
      <c r="AS802" s="2">
        <v>4237164</v>
      </c>
      <c r="AT802" s="2">
        <v>10154344</v>
      </c>
      <c r="AU802" s="2">
        <v>28849504</v>
      </c>
      <c r="AV802" s="2">
        <v>196291054</v>
      </c>
      <c r="AW802" s="2">
        <v>0</v>
      </c>
      <c r="AX802" s="2">
        <v>375003</v>
      </c>
      <c r="AY802" s="2">
        <v>453054</v>
      </c>
      <c r="AZ802" s="2">
        <v>490295</v>
      </c>
      <c r="BA802" s="2">
        <v>0</v>
      </c>
      <c r="BB802" s="2">
        <v>0</v>
      </c>
      <c r="BC802" s="2">
        <v>0</v>
      </c>
      <c r="BD802" s="2">
        <v>2813</v>
      </c>
      <c r="BE802" s="2">
        <v>3044</v>
      </c>
      <c r="BF802" s="2">
        <v>296.05</v>
      </c>
      <c r="BG802" s="2">
        <v>901176</v>
      </c>
      <c r="BH802" s="2">
        <v>1766474</v>
      </c>
      <c r="BI802" s="2">
        <v>198057528</v>
      </c>
      <c r="BJ802" s="2">
        <v>0</v>
      </c>
      <c r="BK802" s="2">
        <v>198057528</v>
      </c>
      <c r="BL802" s="2">
        <v>16753125</v>
      </c>
      <c r="BM802" s="2">
        <v>181304403</v>
      </c>
      <c r="BN802" s="2">
        <v>44253376</v>
      </c>
      <c r="BO802" s="2">
        <v>137051027</v>
      </c>
      <c r="BP802" s="2">
        <v>5271.12</v>
      </c>
      <c r="BQ802" s="2">
        <v>12874.37</v>
      </c>
      <c r="BR802" s="2">
        <v>67862349</v>
      </c>
      <c r="BS802" s="2">
        <v>0</v>
      </c>
      <c r="BT802" s="2">
        <v>0</v>
      </c>
      <c r="BU802" s="2">
        <v>16753125</v>
      </c>
      <c r="BV802" s="2">
        <v>44253376</v>
      </c>
      <c r="BW802" s="2">
        <v>6855848</v>
      </c>
      <c r="BX802" s="2">
        <v>11933334</v>
      </c>
      <c r="BY802" s="2">
        <v>18789182</v>
      </c>
      <c r="BZ802" s="2">
        <v>0</v>
      </c>
      <c r="CA802" s="2">
        <v>137051027</v>
      </c>
      <c r="CB802" s="2" t="b">
        <v>0</v>
      </c>
      <c r="CC802" s="2">
        <v>0</v>
      </c>
      <c r="CD802" s="2">
        <v>15047.71</v>
      </c>
      <c r="CE802" s="2">
        <v>13835.76</v>
      </c>
      <c r="CF802" s="2">
        <v>14245.24</v>
      </c>
      <c r="CG802" s="2">
        <v>16938.47</v>
      </c>
      <c r="CH802" s="4">
        <v>45327.529953703706</v>
      </c>
      <c r="CI802" s="4">
        <v>73415</v>
      </c>
    </row>
    <row r="803" spans="1:87" x14ac:dyDescent="0.35">
      <c r="A803" s="5">
        <v>886</v>
      </c>
      <c r="B803" s="3" t="s">
        <v>1640</v>
      </c>
      <c r="C803" s="3" t="s">
        <v>1643</v>
      </c>
      <c r="D803" s="2" t="s">
        <v>1644</v>
      </c>
      <c r="E803" s="2">
        <v>9166</v>
      </c>
      <c r="F803" s="2">
        <v>9304</v>
      </c>
      <c r="G803" s="2">
        <v>9580</v>
      </c>
      <c r="H803" s="2">
        <v>11102</v>
      </c>
      <c r="I803" s="2">
        <v>1.0822000000000001</v>
      </c>
      <c r="J803" s="2">
        <v>9919</v>
      </c>
      <c r="K803" s="2">
        <v>10069</v>
      </c>
      <c r="L803" s="2">
        <v>10367</v>
      </c>
      <c r="M803" s="2">
        <v>12015</v>
      </c>
      <c r="N803" s="2">
        <v>1.1040000000000001</v>
      </c>
      <c r="O803" s="2">
        <v>1.026</v>
      </c>
      <c r="P803" s="2">
        <v>10951</v>
      </c>
      <c r="Q803" s="2">
        <v>12327</v>
      </c>
      <c r="R803" s="2">
        <v>248.03</v>
      </c>
      <c r="S803" s="2">
        <v>174.93</v>
      </c>
      <c r="T803" s="2">
        <v>120.75</v>
      </c>
      <c r="U803" s="2">
        <v>0</v>
      </c>
      <c r="V803" s="2">
        <v>543.71</v>
      </c>
      <c r="W803" s="2">
        <v>248.03</v>
      </c>
      <c r="X803" s="2">
        <v>174.93</v>
      </c>
      <c r="Y803" s="2">
        <v>120.75</v>
      </c>
      <c r="Z803" s="2">
        <v>0</v>
      </c>
      <c r="AA803" s="2">
        <v>543.71</v>
      </c>
      <c r="AB803" s="2">
        <v>2716177</v>
      </c>
      <c r="AC803" s="2">
        <v>1761370</v>
      </c>
      <c r="AD803" s="2">
        <v>1251815</v>
      </c>
      <c r="AE803" s="2">
        <v>0</v>
      </c>
      <c r="AF803" s="2">
        <v>5729362</v>
      </c>
      <c r="AG803" s="2">
        <v>0.75209999999999999</v>
      </c>
      <c r="AH803" s="2">
        <v>0.2</v>
      </c>
      <c r="AI803" s="2">
        <v>408567</v>
      </c>
      <c r="AJ803" s="2">
        <v>264945</v>
      </c>
      <c r="AK803" s="2">
        <v>188298</v>
      </c>
      <c r="AL803" s="2">
        <v>0</v>
      </c>
      <c r="AM803" s="2">
        <v>861810</v>
      </c>
      <c r="AN803" s="2">
        <v>0.75209999999999999</v>
      </c>
      <c r="AO803" s="2">
        <v>0.2021</v>
      </c>
      <c r="AP803" s="2">
        <v>0.65</v>
      </c>
      <c r="AQ803" s="2">
        <v>356811</v>
      </c>
      <c r="AR803" s="2">
        <v>231382</v>
      </c>
      <c r="AS803" s="2">
        <v>164445</v>
      </c>
      <c r="AT803" s="2">
        <v>0</v>
      </c>
      <c r="AU803" s="2">
        <v>752638</v>
      </c>
      <c r="AV803" s="2">
        <v>7343810</v>
      </c>
      <c r="AW803" s="2">
        <v>0</v>
      </c>
      <c r="AX803" s="2">
        <v>0</v>
      </c>
      <c r="AY803" s="2">
        <v>268864</v>
      </c>
      <c r="AZ803" s="2">
        <v>290965</v>
      </c>
      <c r="BA803" s="2">
        <v>0</v>
      </c>
      <c r="BB803" s="2">
        <v>0</v>
      </c>
      <c r="BC803" s="2">
        <v>0</v>
      </c>
      <c r="BD803" s="2">
        <v>2813</v>
      </c>
      <c r="BE803" s="2">
        <v>3044</v>
      </c>
      <c r="BF803" s="2">
        <v>32.619999999999997</v>
      </c>
      <c r="BG803" s="2">
        <v>99295</v>
      </c>
      <c r="BH803" s="2">
        <v>390260</v>
      </c>
      <c r="BI803" s="2">
        <v>7734070</v>
      </c>
      <c r="BJ803" s="2">
        <v>0</v>
      </c>
      <c r="BK803" s="2">
        <v>7734070</v>
      </c>
      <c r="BL803" s="2">
        <v>3995967</v>
      </c>
      <c r="BM803" s="2">
        <v>3738103</v>
      </c>
      <c r="BN803" s="2">
        <v>108742</v>
      </c>
      <c r="BO803" s="2">
        <v>3629361</v>
      </c>
      <c r="BP803" s="2">
        <v>5056.84</v>
      </c>
      <c r="BQ803" s="2">
        <v>543.71</v>
      </c>
      <c r="BR803" s="2">
        <v>2749454</v>
      </c>
      <c r="BS803" s="2">
        <v>0</v>
      </c>
      <c r="BT803" s="2">
        <v>0</v>
      </c>
      <c r="BU803" s="2">
        <v>3995967</v>
      </c>
      <c r="BV803" s="2">
        <v>108742</v>
      </c>
      <c r="BW803" s="2">
        <v>0</v>
      </c>
      <c r="BX803" s="2">
        <v>910803</v>
      </c>
      <c r="BY803" s="2">
        <v>910803</v>
      </c>
      <c r="BZ803" s="2">
        <v>0</v>
      </c>
      <c r="CA803" s="2">
        <v>3629361</v>
      </c>
      <c r="CB803" s="2" t="b">
        <v>0</v>
      </c>
      <c r="CC803" s="2">
        <v>0</v>
      </c>
      <c r="CD803" s="2">
        <v>14036.83</v>
      </c>
      <c r="CE803" s="2">
        <v>12906.29</v>
      </c>
      <c r="CF803" s="2">
        <v>13288.27</v>
      </c>
      <c r="CG803" s="2">
        <v>15800.56</v>
      </c>
      <c r="CH803" s="4">
        <v>45327.529953703706</v>
      </c>
      <c r="CI803" s="4">
        <v>73415</v>
      </c>
    </row>
    <row r="804" spans="1:87" x14ac:dyDescent="0.35">
      <c r="A804" s="5">
        <v>887</v>
      </c>
      <c r="B804" s="3" t="s">
        <v>1640</v>
      </c>
      <c r="C804" s="3" t="s">
        <v>1645</v>
      </c>
      <c r="D804" s="2" t="s">
        <v>1646</v>
      </c>
      <c r="E804" s="2">
        <v>9166</v>
      </c>
      <c r="F804" s="2">
        <v>9304</v>
      </c>
      <c r="G804" s="2">
        <v>9580</v>
      </c>
      <c r="H804" s="2">
        <v>11102</v>
      </c>
      <c r="I804" s="2">
        <v>1.0822000000000001</v>
      </c>
      <c r="J804" s="2">
        <v>9919</v>
      </c>
      <c r="K804" s="2">
        <v>10069</v>
      </c>
      <c r="L804" s="2">
        <v>10367</v>
      </c>
      <c r="M804" s="2">
        <v>12015</v>
      </c>
      <c r="N804" s="2">
        <v>1.1040000000000001</v>
      </c>
      <c r="O804" s="2">
        <v>1.026</v>
      </c>
      <c r="P804" s="2">
        <v>10951</v>
      </c>
      <c r="Q804" s="2">
        <v>12327</v>
      </c>
      <c r="R804" s="2">
        <v>0.47</v>
      </c>
      <c r="S804" s="2">
        <v>91.01</v>
      </c>
      <c r="T804" s="2">
        <v>180.18</v>
      </c>
      <c r="U804" s="2">
        <v>261.77999999999997</v>
      </c>
      <c r="V804" s="2">
        <v>533.44000000000005</v>
      </c>
      <c r="W804" s="2">
        <v>0.47</v>
      </c>
      <c r="X804" s="2">
        <v>91.01</v>
      </c>
      <c r="Y804" s="2">
        <v>180.18</v>
      </c>
      <c r="Z804" s="2">
        <v>261.77999999999997</v>
      </c>
      <c r="AA804" s="2">
        <v>533.44000000000005</v>
      </c>
      <c r="AB804" s="2">
        <v>5147</v>
      </c>
      <c r="AC804" s="2">
        <v>916380</v>
      </c>
      <c r="AD804" s="2">
        <v>1867926</v>
      </c>
      <c r="AE804" s="2">
        <v>3226962</v>
      </c>
      <c r="AF804" s="2">
        <v>6016415</v>
      </c>
      <c r="AG804" s="2">
        <v>0.63880000000000003</v>
      </c>
      <c r="AH804" s="2">
        <v>0.2</v>
      </c>
      <c r="AI804" s="2">
        <v>658</v>
      </c>
      <c r="AJ804" s="2">
        <v>117077</v>
      </c>
      <c r="AK804" s="2">
        <v>238646</v>
      </c>
      <c r="AL804" s="2">
        <v>412277</v>
      </c>
      <c r="AM804" s="2">
        <v>768658</v>
      </c>
      <c r="AN804" s="2">
        <v>0.63880000000000003</v>
      </c>
      <c r="AO804" s="2">
        <v>8.8800000000000004E-2</v>
      </c>
      <c r="AP804" s="2">
        <v>0.65</v>
      </c>
      <c r="AQ804" s="2">
        <v>297</v>
      </c>
      <c r="AR804" s="2">
        <v>52893</v>
      </c>
      <c r="AS804" s="2">
        <v>107817</v>
      </c>
      <c r="AT804" s="2">
        <v>186260</v>
      </c>
      <c r="AU804" s="2">
        <v>347267</v>
      </c>
      <c r="AV804" s="2">
        <v>7132340</v>
      </c>
      <c r="AW804" s="2">
        <v>0</v>
      </c>
      <c r="AX804" s="2">
        <v>87463</v>
      </c>
      <c r="AY804" s="2">
        <v>51488</v>
      </c>
      <c r="AZ804" s="2">
        <v>55720</v>
      </c>
      <c r="BA804" s="2">
        <v>0</v>
      </c>
      <c r="BB804" s="2">
        <v>0</v>
      </c>
      <c r="BC804" s="2">
        <v>0</v>
      </c>
      <c r="BD804" s="2">
        <v>2813</v>
      </c>
      <c r="BE804" s="2">
        <v>3044</v>
      </c>
      <c r="BF804" s="2">
        <v>0</v>
      </c>
      <c r="BG804" s="2">
        <v>0</v>
      </c>
      <c r="BH804" s="2">
        <v>143183</v>
      </c>
      <c r="BI804" s="2">
        <v>7275523</v>
      </c>
      <c r="BJ804" s="2">
        <v>0</v>
      </c>
      <c r="BK804" s="2">
        <v>7275523</v>
      </c>
      <c r="BL804" s="2">
        <v>3354297</v>
      </c>
      <c r="BM804" s="2">
        <v>3921226</v>
      </c>
      <c r="BN804" s="2">
        <v>625822</v>
      </c>
      <c r="BO804" s="2">
        <v>3295404</v>
      </c>
      <c r="BP804" s="2">
        <v>5578.96</v>
      </c>
      <c r="BQ804" s="2">
        <v>533.44000000000005</v>
      </c>
      <c r="BR804" s="2">
        <v>2976040</v>
      </c>
      <c r="BS804" s="2">
        <v>0</v>
      </c>
      <c r="BT804" s="2">
        <v>0</v>
      </c>
      <c r="BU804" s="2">
        <v>3354297</v>
      </c>
      <c r="BV804" s="2">
        <v>625822</v>
      </c>
      <c r="BW804" s="2">
        <v>0</v>
      </c>
      <c r="BX804" s="2">
        <v>1404223</v>
      </c>
      <c r="BY804" s="2">
        <v>1404223</v>
      </c>
      <c r="BZ804" s="2">
        <v>0</v>
      </c>
      <c r="CA804" s="2">
        <v>3295404</v>
      </c>
      <c r="CB804" s="2" t="b">
        <v>0</v>
      </c>
      <c r="CC804" s="2">
        <v>0</v>
      </c>
      <c r="CD804" s="2">
        <v>12982.19</v>
      </c>
      <c r="CE804" s="2">
        <v>11936.6</v>
      </c>
      <c r="CF804" s="2">
        <v>12289.87</v>
      </c>
      <c r="CG804" s="2">
        <v>14613.41</v>
      </c>
      <c r="CH804" s="4">
        <v>45327.53</v>
      </c>
      <c r="CI804" s="4">
        <v>73415</v>
      </c>
    </row>
    <row r="805" spans="1:87" x14ac:dyDescent="0.35">
      <c r="A805" s="5">
        <v>888</v>
      </c>
      <c r="B805" s="3" t="s">
        <v>1640</v>
      </c>
      <c r="C805" s="3" t="s">
        <v>1647</v>
      </c>
      <c r="D805" s="2" t="s">
        <v>1648</v>
      </c>
      <c r="E805" s="2">
        <v>9166</v>
      </c>
      <c r="F805" s="2">
        <v>9304</v>
      </c>
      <c r="G805" s="2">
        <v>9580</v>
      </c>
      <c r="H805" s="2">
        <v>11102</v>
      </c>
      <c r="I805" s="2">
        <v>1.0822000000000001</v>
      </c>
      <c r="J805" s="2">
        <v>9919</v>
      </c>
      <c r="K805" s="2">
        <v>10069</v>
      </c>
      <c r="L805" s="2">
        <v>10367</v>
      </c>
      <c r="M805" s="2">
        <v>12015</v>
      </c>
      <c r="N805" s="2">
        <v>1.1040000000000001</v>
      </c>
      <c r="O805" s="2">
        <v>1.026</v>
      </c>
      <c r="P805" s="2">
        <v>10951</v>
      </c>
      <c r="Q805" s="2">
        <v>12327</v>
      </c>
      <c r="R805" s="2">
        <v>1238.6500000000001</v>
      </c>
      <c r="S805" s="2">
        <v>926.95</v>
      </c>
      <c r="T805" s="2">
        <v>583.23</v>
      </c>
      <c r="U805" s="2">
        <v>0</v>
      </c>
      <c r="V805" s="2">
        <v>2748.83</v>
      </c>
      <c r="W805" s="2">
        <v>1238.6500000000001</v>
      </c>
      <c r="X805" s="2">
        <v>926.95</v>
      </c>
      <c r="Y805" s="2">
        <v>583.23</v>
      </c>
      <c r="Z805" s="2">
        <v>0</v>
      </c>
      <c r="AA805" s="2">
        <v>2748.83</v>
      </c>
      <c r="AB805" s="2">
        <v>13564456</v>
      </c>
      <c r="AC805" s="2">
        <v>9333460</v>
      </c>
      <c r="AD805" s="2">
        <v>6046345</v>
      </c>
      <c r="AE805" s="2">
        <v>0</v>
      </c>
      <c r="AF805" s="2">
        <v>28944261</v>
      </c>
      <c r="AG805" s="2">
        <v>0.83109999999999995</v>
      </c>
      <c r="AH805" s="2">
        <v>0.2</v>
      </c>
      <c r="AI805" s="2">
        <v>2254684</v>
      </c>
      <c r="AJ805" s="2">
        <v>1551408</v>
      </c>
      <c r="AK805" s="2">
        <v>1005024</v>
      </c>
      <c r="AL805" s="2">
        <v>0</v>
      </c>
      <c r="AM805" s="2">
        <v>4811116</v>
      </c>
      <c r="AN805" s="2">
        <v>0.83109999999999995</v>
      </c>
      <c r="AO805" s="2">
        <v>0.28110000000000002</v>
      </c>
      <c r="AP805" s="2">
        <v>0.65</v>
      </c>
      <c r="AQ805" s="2">
        <v>2478430</v>
      </c>
      <c r="AR805" s="2">
        <v>1705363</v>
      </c>
      <c r="AS805" s="2">
        <v>1104758</v>
      </c>
      <c r="AT805" s="2">
        <v>0</v>
      </c>
      <c r="AU805" s="2">
        <v>5288551</v>
      </c>
      <c r="AV805" s="2">
        <v>39043928</v>
      </c>
      <c r="AW805" s="2">
        <v>0</v>
      </c>
      <c r="AX805" s="2">
        <v>195541</v>
      </c>
      <c r="AY805" s="2">
        <v>255083</v>
      </c>
      <c r="AZ805" s="2">
        <v>276051</v>
      </c>
      <c r="BA805" s="2">
        <v>0</v>
      </c>
      <c r="BB805" s="2">
        <v>0</v>
      </c>
      <c r="BC805" s="2">
        <v>0</v>
      </c>
      <c r="BD805" s="2">
        <v>2813</v>
      </c>
      <c r="BE805" s="2">
        <v>3044</v>
      </c>
      <c r="BF805" s="2">
        <v>92.94</v>
      </c>
      <c r="BG805" s="2">
        <v>282909</v>
      </c>
      <c r="BH805" s="2">
        <v>754501</v>
      </c>
      <c r="BI805" s="2">
        <v>39798429</v>
      </c>
      <c r="BJ805" s="2">
        <v>0</v>
      </c>
      <c r="BK805" s="2">
        <v>39798429</v>
      </c>
      <c r="BL805" s="2">
        <v>8454480</v>
      </c>
      <c r="BM805" s="2">
        <v>31343949</v>
      </c>
      <c r="BN805" s="2">
        <v>9030721</v>
      </c>
      <c r="BO805" s="2">
        <v>22313228</v>
      </c>
      <c r="BP805" s="2">
        <v>5038</v>
      </c>
      <c r="BQ805" s="2">
        <v>2748.83</v>
      </c>
      <c r="BR805" s="2">
        <v>13848606</v>
      </c>
      <c r="BS805" s="2">
        <v>0</v>
      </c>
      <c r="BT805" s="2">
        <v>0</v>
      </c>
      <c r="BU805" s="2">
        <v>8454480</v>
      </c>
      <c r="BV805" s="2">
        <v>9030721</v>
      </c>
      <c r="BW805" s="2">
        <v>0</v>
      </c>
      <c r="BX805" s="2">
        <v>3091313</v>
      </c>
      <c r="BY805" s="2">
        <v>3091313</v>
      </c>
      <c r="BZ805" s="2">
        <v>0</v>
      </c>
      <c r="CA805" s="2">
        <v>22313228</v>
      </c>
      <c r="CB805" s="2" t="b">
        <v>0</v>
      </c>
      <c r="CC805" s="2">
        <v>0</v>
      </c>
      <c r="CD805" s="2">
        <v>14772.19</v>
      </c>
      <c r="CE805" s="2">
        <v>13582.43</v>
      </c>
      <c r="CF805" s="2">
        <v>13984.41</v>
      </c>
      <c r="CG805" s="2">
        <v>16628.32</v>
      </c>
      <c r="CH805" s="4">
        <v>45327.530023148145</v>
      </c>
      <c r="CI805" s="4">
        <v>73415</v>
      </c>
    </row>
    <row r="806" spans="1:87" x14ac:dyDescent="0.35">
      <c r="A806" s="5">
        <v>889</v>
      </c>
      <c r="B806" s="3" t="s">
        <v>1640</v>
      </c>
      <c r="C806" s="3" t="s">
        <v>1649</v>
      </c>
      <c r="D806" s="2" t="s">
        <v>1650</v>
      </c>
      <c r="E806" s="2">
        <v>9166</v>
      </c>
      <c r="F806" s="2">
        <v>9304</v>
      </c>
      <c r="G806" s="2">
        <v>9580</v>
      </c>
      <c r="H806" s="2">
        <v>11102</v>
      </c>
      <c r="I806" s="2">
        <v>1.0822000000000001</v>
      </c>
      <c r="J806" s="2">
        <v>9919</v>
      </c>
      <c r="K806" s="2">
        <v>10069</v>
      </c>
      <c r="L806" s="2">
        <v>10367</v>
      </c>
      <c r="M806" s="2">
        <v>12015</v>
      </c>
      <c r="N806" s="2">
        <v>1.1040000000000001</v>
      </c>
      <c r="O806" s="2">
        <v>1.026</v>
      </c>
      <c r="P806" s="2">
        <v>10951</v>
      </c>
      <c r="Q806" s="2">
        <v>12327</v>
      </c>
      <c r="R806" s="2">
        <v>16.04</v>
      </c>
      <c r="S806" s="2">
        <v>4.78</v>
      </c>
      <c r="T806" s="2">
        <v>0.54</v>
      </c>
      <c r="U806" s="2">
        <v>0</v>
      </c>
      <c r="V806" s="2">
        <v>21.36</v>
      </c>
      <c r="W806" s="2">
        <v>16.04</v>
      </c>
      <c r="X806" s="2">
        <v>4.78</v>
      </c>
      <c r="Y806" s="2">
        <v>0.54</v>
      </c>
      <c r="Z806" s="2">
        <v>0</v>
      </c>
      <c r="AA806" s="2">
        <v>21.36</v>
      </c>
      <c r="AB806" s="2">
        <v>175654</v>
      </c>
      <c r="AC806" s="2">
        <v>48130</v>
      </c>
      <c r="AD806" s="2">
        <v>5598</v>
      </c>
      <c r="AE806" s="2">
        <v>0</v>
      </c>
      <c r="AF806" s="2">
        <v>229382</v>
      </c>
      <c r="AG806" s="2">
        <v>0.377</v>
      </c>
      <c r="AH806" s="2">
        <v>0.2</v>
      </c>
      <c r="AI806" s="2">
        <v>13244</v>
      </c>
      <c r="AJ806" s="2">
        <v>3629</v>
      </c>
      <c r="AK806" s="2">
        <v>422</v>
      </c>
      <c r="AL806" s="2">
        <v>0</v>
      </c>
      <c r="AM806" s="2">
        <v>17295</v>
      </c>
      <c r="AN806" s="2">
        <v>0.377</v>
      </c>
      <c r="AO806" s="2">
        <v>0</v>
      </c>
      <c r="AP806" s="2">
        <v>0.65</v>
      </c>
      <c r="AQ806" s="2">
        <v>0</v>
      </c>
      <c r="AR806" s="2">
        <v>0</v>
      </c>
      <c r="AS806" s="2">
        <v>0</v>
      </c>
      <c r="AT806" s="2">
        <v>0</v>
      </c>
      <c r="AU806" s="2">
        <v>0</v>
      </c>
      <c r="AV806" s="2">
        <v>246677</v>
      </c>
      <c r="AW806" s="2">
        <v>0</v>
      </c>
      <c r="AX806" s="2">
        <v>0</v>
      </c>
      <c r="AY806" s="2">
        <v>0</v>
      </c>
      <c r="AZ806" s="2">
        <v>0</v>
      </c>
      <c r="BA806" s="2">
        <v>0</v>
      </c>
      <c r="BB806" s="2">
        <v>0</v>
      </c>
      <c r="BC806" s="2">
        <v>161024</v>
      </c>
      <c r="BD806" s="2">
        <v>2813</v>
      </c>
      <c r="BE806" s="2">
        <v>3044</v>
      </c>
      <c r="BF806" s="2">
        <v>0</v>
      </c>
      <c r="BG806" s="2">
        <v>0</v>
      </c>
      <c r="BH806" s="2">
        <v>161024</v>
      </c>
      <c r="BI806" s="2">
        <v>407701</v>
      </c>
      <c r="BJ806" s="2">
        <v>0</v>
      </c>
      <c r="BK806" s="2">
        <v>407701</v>
      </c>
      <c r="BL806" s="2">
        <v>38916</v>
      </c>
      <c r="BM806" s="2">
        <v>368785</v>
      </c>
      <c r="BN806" s="2">
        <v>72889</v>
      </c>
      <c r="BO806" s="2">
        <v>295896</v>
      </c>
      <c r="BP806" s="2">
        <v>49.27</v>
      </c>
      <c r="BQ806" s="2">
        <v>21.36</v>
      </c>
      <c r="BR806" s="2">
        <v>1052</v>
      </c>
      <c r="BS806" s="2">
        <v>349457</v>
      </c>
      <c r="BT806" s="2">
        <v>0</v>
      </c>
      <c r="BU806" s="2">
        <v>38916</v>
      </c>
      <c r="BV806" s="2">
        <v>72889</v>
      </c>
      <c r="BW806" s="2">
        <v>238704</v>
      </c>
      <c r="BX806" s="2">
        <v>97662</v>
      </c>
      <c r="BY806" s="2">
        <v>336366</v>
      </c>
      <c r="BZ806" s="2">
        <v>40470</v>
      </c>
      <c r="CA806" s="2">
        <v>336366</v>
      </c>
      <c r="CB806" s="2" t="b">
        <v>0</v>
      </c>
      <c r="CC806" s="2">
        <v>0</v>
      </c>
      <c r="CD806" s="2">
        <v>11776.71</v>
      </c>
      <c r="CE806" s="2">
        <v>10828.2</v>
      </c>
      <c r="CF806" s="2">
        <v>11148.67</v>
      </c>
      <c r="CG806" s="2">
        <v>13256.46</v>
      </c>
      <c r="CH806" s="4">
        <v>45327.530081018522</v>
      </c>
      <c r="CI806" s="4">
        <v>73415</v>
      </c>
    </row>
    <row r="807" spans="1:87" x14ac:dyDescent="0.35">
      <c r="A807" s="5">
        <v>890</v>
      </c>
      <c r="B807" s="3" t="s">
        <v>1640</v>
      </c>
      <c r="C807" s="3" t="s">
        <v>1651</v>
      </c>
      <c r="D807" s="2" t="s">
        <v>1652</v>
      </c>
      <c r="E807" s="2">
        <v>9166</v>
      </c>
      <c r="F807" s="2">
        <v>9304</v>
      </c>
      <c r="G807" s="2">
        <v>9580</v>
      </c>
      <c r="H807" s="2">
        <v>11102</v>
      </c>
      <c r="I807" s="2">
        <v>1.0822000000000001</v>
      </c>
      <c r="J807" s="2">
        <v>9919</v>
      </c>
      <c r="K807" s="2">
        <v>10069</v>
      </c>
      <c r="L807" s="2">
        <v>10367</v>
      </c>
      <c r="M807" s="2">
        <v>12015</v>
      </c>
      <c r="N807" s="2">
        <v>1.1040000000000001</v>
      </c>
      <c r="O807" s="2">
        <v>1.026</v>
      </c>
      <c r="P807" s="2">
        <v>10951</v>
      </c>
      <c r="Q807" s="2">
        <v>12327</v>
      </c>
      <c r="R807" s="2">
        <v>324.33999999999997</v>
      </c>
      <c r="S807" s="2">
        <v>252.72</v>
      </c>
      <c r="T807" s="2">
        <v>164.55</v>
      </c>
      <c r="U807" s="2">
        <v>0</v>
      </c>
      <c r="V807" s="2">
        <v>741.61</v>
      </c>
      <c r="W807" s="2">
        <v>324.33999999999997</v>
      </c>
      <c r="X807" s="2">
        <v>252.72</v>
      </c>
      <c r="Y807" s="2">
        <v>164.55</v>
      </c>
      <c r="Z807" s="2">
        <v>0</v>
      </c>
      <c r="AA807" s="2">
        <v>741.61</v>
      </c>
      <c r="AB807" s="2">
        <v>3551847</v>
      </c>
      <c r="AC807" s="2">
        <v>2544638</v>
      </c>
      <c r="AD807" s="2">
        <v>1705890</v>
      </c>
      <c r="AE807" s="2">
        <v>0</v>
      </c>
      <c r="AF807" s="2">
        <v>7802375</v>
      </c>
      <c r="AG807" s="2">
        <v>0.50980000000000003</v>
      </c>
      <c r="AH807" s="2">
        <v>0.2</v>
      </c>
      <c r="AI807" s="2">
        <v>362146</v>
      </c>
      <c r="AJ807" s="2">
        <v>259451</v>
      </c>
      <c r="AK807" s="2">
        <v>173933</v>
      </c>
      <c r="AL807" s="2">
        <v>0</v>
      </c>
      <c r="AM807" s="2">
        <v>795530</v>
      </c>
      <c r="AN807" s="2">
        <v>0.50980000000000003</v>
      </c>
      <c r="AO807" s="2">
        <v>0</v>
      </c>
      <c r="AP807" s="2">
        <v>0.65</v>
      </c>
      <c r="AQ807" s="2">
        <v>0</v>
      </c>
      <c r="AR807" s="2">
        <v>0</v>
      </c>
      <c r="AS807" s="2">
        <v>0</v>
      </c>
      <c r="AT807" s="2">
        <v>0</v>
      </c>
      <c r="AU807" s="2">
        <v>0</v>
      </c>
      <c r="AV807" s="2">
        <v>8597905</v>
      </c>
      <c r="AW807" s="2">
        <v>0</v>
      </c>
      <c r="AX807" s="2">
        <v>0</v>
      </c>
      <c r="AY807" s="2">
        <v>123462</v>
      </c>
      <c r="AZ807" s="2">
        <v>133611</v>
      </c>
      <c r="BA807" s="2">
        <v>0</v>
      </c>
      <c r="BB807" s="2">
        <v>0</v>
      </c>
      <c r="BC807" s="2">
        <v>0</v>
      </c>
      <c r="BD807" s="2">
        <v>2813</v>
      </c>
      <c r="BE807" s="2">
        <v>3044</v>
      </c>
      <c r="BF807" s="2">
        <v>22.03</v>
      </c>
      <c r="BG807" s="2">
        <v>67059</v>
      </c>
      <c r="BH807" s="2">
        <v>200670</v>
      </c>
      <c r="BI807" s="2">
        <v>8798575</v>
      </c>
      <c r="BJ807" s="2">
        <v>0</v>
      </c>
      <c r="BK807" s="2">
        <v>8798575</v>
      </c>
      <c r="BL807" s="2">
        <v>868034</v>
      </c>
      <c r="BM807" s="2">
        <v>7930541</v>
      </c>
      <c r="BN807" s="2">
        <v>2476109</v>
      </c>
      <c r="BO807" s="2">
        <v>5454432</v>
      </c>
      <c r="BP807" s="2">
        <v>5120.09</v>
      </c>
      <c r="BQ807" s="2">
        <v>741.61</v>
      </c>
      <c r="BR807" s="2">
        <v>3797110</v>
      </c>
      <c r="BS807" s="2">
        <v>0</v>
      </c>
      <c r="BT807" s="2">
        <v>0</v>
      </c>
      <c r="BU807" s="2">
        <v>868034</v>
      </c>
      <c r="BV807" s="2">
        <v>2476109</v>
      </c>
      <c r="BW807" s="2">
        <v>452967</v>
      </c>
      <c r="BX807" s="2">
        <v>714843</v>
      </c>
      <c r="BY807" s="2">
        <v>1167810</v>
      </c>
      <c r="BZ807" s="2">
        <v>0</v>
      </c>
      <c r="CA807" s="2">
        <v>5454432</v>
      </c>
      <c r="CB807" s="2" t="b">
        <v>0</v>
      </c>
      <c r="CC807" s="2">
        <v>0</v>
      </c>
      <c r="CD807" s="2">
        <v>12067.56</v>
      </c>
      <c r="CE807" s="2">
        <v>11095.64</v>
      </c>
      <c r="CF807" s="2">
        <v>11424.02</v>
      </c>
      <c r="CG807" s="2">
        <v>13583.86</v>
      </c>
      <c r="CH807" s="4">
        <v>45327.530092592591</v>
      </c>
      <c r="CI807" s="4">
        <v>73415</v>
      </c>
    </row>
    <row r="808" spans="1:87" x14ac:dyDescent="0.35">
      <c r="A808" s="5">
        <v>891</v>
      </c>
      <c r="B808" s="3" t="s">
        <v>1640</v>
      </c>
      <c r="C808" s="3" t="s">
        <v>1653</v>
      </c>
      <c r="D808" s="2" t="s">
        <v>1654</v>
      </c>
      <c r="E808" s="2">
        <v>9166</v>
      </c>
      <c r="F808" s="2">
        <v>9304</v>
      </c>
      <c r="G808" s="2">
        <v>9580</v>
      </c>
      <c r="H808" s="2">
        <v>11102</v>
      </c>
      <c r="I808" s="2">
        <v>1.0822000000000001</v>
      </c>
      <c r="J808" s="2">
        <v>9919</v>
      </c>
      <c r="K808" s="2">
        <v>10069</v>
      </c>
      <c r="L808" s="2">
        <v>10367</v>
      </c>
      <c r="M808" s="2">
        <v>12015</v>
      </c>
      <c r="N808" s="2">
        <v>1.1040000000000001</v>
      </c>
      <c r="O808" s="2">
        <v>1.026</v>
      </c>
      <c r="P808" s="2">
        <v>10951</v>
      </c>
      <c r="Q808" s="2">
        <v>12327</v>
      </c>
      <c r="R808" s="2">
        <v>494.16</v>
      </c>
      <c r="S808" s="2">
        <v>340.47</v>
      </c>
      <c r="T808" s="2">
        <v>188.26</v>
      </c>
      <c r="U808" s="2">
        <v>0</v>
      </c>
      <c r="V808" s="2">
        <v>1022.89</v>
      </c>
      <c r="W808" s="2">
        <v>494.16</v>
      </c>
      <c r="X808" s="2">
        <v>340.47</v>
      </c>
      <c r="Y808" s="2">
        <v>188.26</v>
      </c>
      <c r="Z808" s="2">
        <v>0</v>
      </c>
      <c r="AA808" s="2">
        <v>1022.89</v>
      </c>
      <c r="AB808" s="2">
        <v>5411546</v>
      </c>
      <c r="AC808" s="2">
        <v>3428192</v>
      </c>
      <c r="AD808" s="2">
        <v>1951691</v>
      </c>
      <c r="AE808" s="2">
        <v>0</v>
      </c>
      <c r="AF808" s="2">
        <v>10791429</v>
      </c>
      <c r="AG808" s="2">
        <v>0.40749999999999997</v>
      </c>
      <c r="AH808" s="2">
        <v>0.2</v>
      </c>
      <c r="AI808" s="2">
        <v>441041</v>
      </c>
      <c r="AJ808" s="2">
        <v>279398</v>
      </c>
      <c r="AK808" s="2">
        <v>159063</v>
      </c>
      <c r="AL808" s="2">
        <v>0</v>
      </c>
      <c r="AM808" s="2">
        <v>879502</v>
      </c>
      <c r="AN808" s="2">
        <v>0.40749999999999997</v>
      </c>
      <c r="AO808" s="2">
        <v>0</v>
      </c>
      <c r="AP808" s="2">
        <v>0.65</v>
      </c>
      <c r="AQ808" s="2">
        <v>0</v>
      </c>
      <c r="AR808" s="2">
        <v>0</v>
      </c>
      <c r="AS808" s="2">
        <v>0</v>
      </c>
      <c r="AT808" s="2">
        <v>0</v>
      </c>
      <c r="AU808" s="2">
        <v>0</v>
      </c>
      <c r="AV808" s="2">
        <v>11670931</v>
      </c>
      <c r="AW808" s="2">
        <v>0</v>
      </c>
      <c r="AX808" s="2">
        <v>0</v>
      </c>
      <c r="AY808" s="2">
        <v>0</v>
      </c>
      <c r="AZ808" s="2">
        <v>0</v>
      </c>
      <c r="BA808" s="2">
        <v>0</v>
      </c>
      <c r="BB808" s="2">
        <v>0</v>
      </c>
      <c r="BC808" s="2">
        <v>0</v>
      </c>
      <c r="BD808" s="2">
        <v>2813</v>
      </c>
      <c r="BE808" s="2">
        <v>3044</v>
      </c>
      <c r="BF808" s="2">
        <v>40.06</v>
      </c>
      <c r="BG808" s="2">
        <v>121943</v>
      </c>
      <c r="BH808" s="2">
        <v>121943</v>
      </c>
      <c r="BI808" s="2">
        <v>11792874</v>
      </c>
      <c r="BJ808" s="2">
        <v>0</v>
      </c>
      <c r="BK808" s="2">
        <v>11792874</v>
      </c>
      <c r="BL808" s="2">
        <v>472947</v>
      </c>
      <c r="BM808" s="2">
        <v>11319927</v>
      </c>
      <c r="BN808" s="2">
        <v>3461056</v>
      </c>
      <c r="BO808" s="2">
        <v>7858871</v>
      </c>
      <c r="BP808" s="2">
        <v>5188.75</v>
      </c>
      <c r="BQ808" s="2">
        <v>1022.89</v>
      </c>
      <c r="BR808" s="2">
        <v>5307520</v>
      </c>
      <c r="BS808" s="2">
        <v>0</v>
      </c>
      <c r="BT808" s="2">
        <v>0</v>
      </c>
      <c r="BU808" s="2">
        <v>472947</v>
      </c>
      <c r="BV808" s="2">
        <v>3461056</v>
      </c>
      <c r="BW808" s="2">
        <v>1373517</v>
      </c>
      <c r="BX808" s="2">
        <v>784639</v>
      </c>
      <c r="BY808" s="2">
        <v>2158156</v>
      </c>
      <c r="BZ808" s="2">
        <v>0</v>
      </c>
      <c r="CA808" s="2">
        <v>7858871</v>
      </c>
      <c r="CB808" s="2" t="b">
        <v>0</v>
      </c>
      <c r="CC808" s="2">
        <v>0</v>
      </c>
      <c r="CD808" s="2">
        <v>11843.51</v>
      </c>
      <c r="CE808" s="2">
        <v>10889.62</v>
      </c>
      <c r="CF808" s="2">
        <v>11211.91</v>
      </c>
      <c r="CG808" s="2">
        <v>13331.65</v>
      </c>
      <c r="CH808" s="4">
        <v>45327.530104166668</v>
      </c>
      <c r="CI808" s="4">
        <v>73415</v>
      </c>
    </row>
    <row r="809" spans="1:87" x14ac:dyDescent="0.35">
      <c r="A809" s="5">
        <v>892</v>
      </c>
      <c r="B809" s="3" t="s">
        <v>1640</v>
      </c>
      <c r="C809" s="3" t="s">
        <v>1655</v>
      </c>
      <c r="D809" s="2" t="s">
        <v>1656</v>
      </c>
      <c r="E809" s="2">
        <v>9166</v>
      </c>
      <c r="F809" s="2">
        <v>9304</v>
      </c>
      <c r="G809" s="2">
        <v>9580</v>
      </c>
      <c r="H809" s="2">
        <v>11102</v>
      </c>
      <c r="I809" s="2">
        <v>1.0822000000000001</v>
      </c>
      <c r="J809" s="2">
        <v>9919</v>
      </c>
      <c r="K809" s="2">
        <v>10069</v>
      </c>
      <c r="L809" s="2">
        <v>10367</v>
      </c>
      <c r="M809" s="2">
        <v>12015</v>
      </c>
      <c r="N809" s="2">
        <v>1.1040000000000001</v>
      </c>
      <c r="O809" s="2">
        <v>1.026</v>
      </c>
      <c r="P809" s="2">
        <v>10951</v>
      </c>
      <c r="Q809" s="2">
        <v>12327</v>
      </c>
      <c r="R809" s="2">
        <v>318.89999999999998</v>
      </c>
      <c r="S809" s="2">
        <v>233.59</v>
      </c>
      <c r="T809" s="2">
        <v>141.18</v>
      </c>
      <c r="U809" s="2">
        <v>0</v>
      </c>
      <c r="V809" s="2">
        <v>693.67</v>
      </c>
      <c r="W809" s="2">
        <v>318.89999999999998</v>
      </c>
      <c r="X809" s="2">
        <v>233.59</v>
      </c>
      <c r="Y809" s="2">
        <v>141.18</v>
      </c>
      <c r="Z809" s="2">
        <v>0</v>
      </c>
      <c r="AA809" s="2">
        <v>693.67</v>
      </c>
      <c r="AB809" s="2">
        <v>3492274</v>
      </c>
      <c r="AC809" s="2">
        <v>2352018</v>
      </c>
      <c r="AD809" s="2">
        <v>1463613</v>
      </c>
      <c r="AE809" s="2">
        <v>0</v>
      </c>
      <c r="AF809" s="2">
        <v>7307905</v>
      </c>
      <c r="AG809" s="2">
        <v>0.89429999999999998</v>
      </c>
      <c r="AH809" s="2">
        <v>0.2</v>
      </c>
      <c r="AI809" s="2">
        <v>624628</v>
      </c>
      <c r="AJ809" s="2">
        <v>420682</v>
      </c>
      <c r="AK809" s="2">
        <v>261782</v>
      </c>
      <c r="AL809" s="2">
        <v>0</v>
      </c>
      <c r="AM809" s="2">
        <v>1307092</v>
      </c>
      <c r="AN809" s="2">
        <v>0.89429999999999998</v>
      </c>
      <c r="AO809" s="2">
        <v>0.34429999999999999</v>
      </c>
      <c r="AP809" s="2">
        <v>0.65</v>
      </c>
      <c r="AQ809" s="2">
        <v>781553</v>
      </c>
      <c r="AR809" s="2">
        <v>526370</v>
      </c>
      <c r="AS809" s="2">
        <v>327549</v>
      </c>
      <c r="AT809" s="2">
        <v>0</v>
      </c>
      <c r="AU809" s="2">
        <v>1635472</v>
      </c>
      <c r="AV809" s="2">
        <v>10250469</v>
      </c>
      <c r="AW809" s="2">
        <v>0</v>
      </c>
      <c r="AX809" s="2">
        <v>0</v>
      </c>
      <c r="AY809" s="2">
        <v>73126</v>
      </c>
      <c r="AZ809" s="2">
        <v>79137</v>
      </c>
      <c r="BA809" s="2">
        <v>0</v>
      </c>
      <c r="BB809" s="2">
        <v>0</v>
      </c>
      <c r="BC809" s="2">
        <v>0</v>
      </c>
      <c r="BD809" s="2">
        <v>2813</v>
      </c>
      <c r="BE809" s="2">
        <v>3044</v>
      </c>
      <c r="BF809" s="2">
        <v>30.39</v>
      </c>
      <c r="BG809" s="2">
        <v>92507</v>
      </c>
      <c r="BH809" s="2">
        <v>171644</v>
      </c>
      <c r="BI809" s="2">
        <v>10422113</v>
      </c>
      <c r="BJ809" s="2">
        <v>0</v>
      </c>
      <c r="BK809" s="2">
        <v>10422113</v>
      </c>
      <c r="BL809" s="2">
        <v>1294863</v>
      </c>
      <c r="BM809" s="2">
        <v>9127250</v>
      </c>
      <c r="BN809" s="2">
        <v>2287073</v>
      </c>
      <c r="BO809" s="2">
        <v>6840177</v>
      </c>
      <c r="BP809" s="2">
        <v>5056.03</v>
      </c>
      <c r="BQ809" s="2">
        <v>693.67</v>
      </c>
      <c r="BR809" s="2">
        <v>3507216</v>
      </c>
      <c r="BS809" s="2">
        <v>0</v>
      </c>
      <c r="BT809" s="2">
        <v>0</v>
      </c>
      <c r="BU809" s="2">
        <v>1294863</v>
      </c>
      <c r="BV809" s="2">
        <v>2287073</v>
      </c>
      <c r="BW809" s="2">
        <v>0</v>
      </c>
      <c r="BX809" s="2">
        <v>776293</v>
      </c>
      <c r="BY809" s="2">
        <v>776293</v>
      </c>
      <c r="BZ809" s="2">
        <v>0</v>
      </c>
      <c r="CA809" s="2">
        <v>6840177</v>
      </c>
      <c r="CB809" s="2" t="b">
        <v>0</v>
      </c>
      <c r="CC809" s="2">
        <v>0</v>
      </c>
      <c r="CD809" s="2">
        <v>15360.47</v>
      </c>
      <c r="CE809" s="2">
        <v>14123.33</v>
      </c>
      <c r="CF809" s="2">
        <v>14541.32</v>
      </c>
      <c r="CG809" s="2">
        <v>17290.53</v>
      </c>
      <c r="CH809" s="4">
        <v>45327.530138888891</v>
      </c>
      <c r="CI809" s="4">
        <v>73415</v>
      </c>
    </row>
    <row r="810" spans="1:87" x14ac:dyDescent="0.35">
      <c r="A810" s="5">
        <v>893</v>
      </c>
      <c r="B810" s="3" t="s">
        <v>1640</v>
      </c>
      <c r="C810" s="3" t="s">
        <v>1657</v>
      </c>
      <c r="D810" s="2" t="s">
        <v>1658</v>
      </c>
      <c r="E810" s="2">
        <v>9166</v>
      </c>
      <c r="F810" s="2">
        <v>9304</v>
      </c>
      <c r="G810" s="2">
        <v>9580</v>
      </c>
      <c r="H810" s="2">
        <v>11102</v>
      </c>
      <c r="I810" s="2">
        <v>1.0822000000000001</v>
      </c>
      <c r="J810" s="2">
        <v>9919</v>
      </c>
      <c r="K810" s="2">
        <v>10069</v>
      </c>
      <c r="L810" s="2">
        <v>10367</v>
      </c>
      <c r="M810" s="2">
        <v>12015</v>
      </c>
      <c r="N810" s="2">
        <v>1.1040000000000001</v>
      </c>
      <c r="O810" s="2">
        <v>1.026</v>
      </c>
      <c r="P810" s="2">
        <v>10951</v>
      </c>
      <c r="Q810" s="2">
        <v>12327</v>
      </c>
      <c r="R810" s="2">
        <v>63.36</v>
      </c>
      <c r="S810" s="2">
        <v>46.98</v>
      </c>
      <c r="T810" s="2">
        <v>17.82</v>
      </c>
      <c r="U810" s="2">
        <v>0</v>
      </c>
      <c r="V810" s="2">
        <v>128.16</v>
      </c>
      <c r="W810" s="2">
        <v>63.36</v>
      </c>
      <c r="X810" s="2">
        <v>46.98</v>
      </c>
      <c r="Y810" s="2">
        <v>17.82</v>
      </c>
      <c r="Z810" s="2">
        <v>0</v>
      </c>
      <c r="AA810" s="2">
        <v>128.16</v>
      </c>
      <c r="AB810" s="2">
        <v>693855</v>
      </c>
      <c r="AC810" s="2">
        <v>473042</v>
      </c>
      <c r="AD810" s="2">
        <v>184740</v>
      </c>
      <c r="AE810" s="2">
        <v>0</v>
      </c>
      <c r="AF810" s="2">
        <v>1351637</v>
      </c>
      <c r="AG810" s="2">
        <v>0.23860000000000001</v>
      </c>
      <c r="AH810" s="2">
        <v>0.2</v>
      </c>
      <c r="AI810" s="2">
        <v>33111</v>
      </c>
      <c r="AJ810" s="2">
        <v>22574</v>
      </c>
      <c r="AK810" s="2">
        <v>8816</v>
      </c>
      <c r="AL810" s="2">
        <v>0</v>
      </c>
      <c r="AM810" s="2">
        <v>64501</v>
      </c>
      <c r="AN810" s="2">
        <v>0.23860000000000001</v>
      </c>
      <c r="AO810" s="2">
        <v>0</v>
      </c>
      <c r="AP810" s="2">
        <v>0.65</v>
      </c>
      <c r="AQ810" s="2">
        <v>0</v>
      </c>
      <c r="AR810" s="2">
        <v>0</v>
      </c>
      <c r="AS810" s="2">
        <v>0</v>
      </c>
      <c r="AT810" s="2">
        <v>0</v>
      </c>
      <c r="AU810" s="2">
        <v>0</v>
      </c>
      <c r="AV810" s="2">
        <v>1416138</v>
      </c>
      <c r="AW810" s="2">
        <v>0</v>
      </c>
      <c r="AX810" s="2">
        <v>6302</v>
      </c>
      <c r="AY810" s="2">
        <v>0</v>
      </c>
      <c r="AZ810" s="2">
        <v>0</v>
      </c>
      <c r="BA810" s="2">
        <v>0</v>
      </c>
      <c r="BB810" s="2">
        <v>0</v>
      </c>
      <c r="BC810" s="2">
        <v>215225</v>
      </c>
      <c r="BD810" s="2">
        <v>2813</v>
      </c>
      <c r="BE810" s="2">
        <v>3044</v>
      </c>
      <c r="BF810" s="2">
        <v>4.82</v>
      </c>
      <c r="BG810" s="2">
        <v>14672</v>
      </c>
      <c r="BH810" s="2">
        <v>236199</v>
      </c>
      <c r="BI810" s="2">
        <v>1652337</v>
      </c>
      <c r="BJ810" s="2">
        <v>0</v>
      </c>
      <c r="BK810" s="2">
        <v>1652337</v>
      </c>
      <c r="BL810" s="2">
        <v>461446</v>
      </c>
      <c r="BM810" s="2">
        <v>1190891</v>
      </c>
      <c r="BN810" s="2">
        <v>431575</v>
      </c>
      <c r="BO810" s="2">
        <v>759316</v>
      </c>
      <c r="BP810" s="2">
        <v>5210.16</v>
      </c>
      <c r="BQ810" s="2">
        <v>128.16</v>
      </c>
      <c r="BR810" s="2">
        <v>667734</v>
      </c>
      <c r="BS810" s="2">
        <v>0</v>
      </c>
      <c r="BT810" s="2">
        <v>0</v>
      </c>
      <c r="BU810" s="2">
        <v>461446</v>
      </c>
      <c r="BV810" s="2">
        <v>431575</v>
      </c>
      <c r="BW810" s="2">
        <v>0</v>
      </c>
      <c r="BX810" s="2">
        <v>318879</v>
      </c>
      <c r="BY810" s="2">
        <v>318879</v>
      </c>
      <c r="BZ810" s="2">
        <v>0</v>
      </c>
      <c r="CA810" s="2">
        <v>759316</v>
      </c>
      <c r="CB810" s="2" t="b">
        <v>0</v>
      </c>
      <c r="CC810" s="2">
        <v>0</v>
      </c>
      <c r="CD810" s="2">
        <v>11473.58</v>
      </c>
      <c r="CE810" s="2">
        <v>10549.49</v>
      </c>
      <c r="CF810" s="2">
        <v>10861.71</v>
      </c>
      <c r="CG810" s="2">
        <v>12915.24</v>
      </c>
      <c r="CH810" s="4">
        <v>45327.530138888891</v>
      </c>
      <c r="CI810" s="4">
        <v>73415</v>
      </c>
    </row>
    <row r="811" spans="1:87" x14ac:dyDescent="0.35">
      <c r="A811" s="5">
        <v>895</v>
      </c>
      <c r="B811" s="3" t="s">
        <v>1640</v>
      </c>
      <c r="C811" s="3" t="s">
        <v>1659</v>
      </c>
      <c r="D811" s="2" t="s">
        <v>1660</v>
      </c>
      <c r="E811" s="2">
        <v>9166</v>
      </c>
      <c r="F811" s="2">
        <v>9304</v>
      </c>
      <c r="G811" s="2">
        <v>9580</v>
      </c>
      <c r="H811" s="2">
        <v>11102</v>
      </c>
      <c r="I811" s="2">
        <v>1.0822000000000001</v>
      </c>
      <c r="J811" s="2">
        <v>9919</v>
      </c>
      <c r="K811" s="2">
        <v>10069</v>
      </c>
      <c r="L811" s="2">
        <v>10367</v>
      </c>
      <c r="M811" s="2">
        <v>12015</v>
      </c>
      <c r="N811" s="2">
        <v>1.1040000000000001</v>
      </c>
      <c r="O811" s="2">
        <v>1.026</v>
      </c>
      <c r="P811" s="2">
        <v>10951</v>
      </c>
      <c r="Q811" s="2">
        <v>12327</v>
      </c>
      <c r="R811" s="2">
        <v>6131.4</v>
      </c>
      <c r="S811" s="2">
        <v>4563.4799999999996</v>
      </c>
      <c r="T811" s="2">
        <v>2817.3</v>
      </c>
      <c r="U811" s="2">
        <v>0</v>
      </c>
      <c r="V811" s="2">
        <v>13512.18</v>
      </c>
      <c r="W811" s="2">
        <v>6131.4</v>
      </c>
      <c r="X811" s="2">
        <v>4563.4799999999996</v>
      </c>
      <c r="Y811" s="2">
        <v>2817.3</v>
      </c>
      <c r="Z811" s="2">
        <v>0</v>
      </c>
      <c r="AA811" s="2">
        <v>13512.18</v>
      </c>
      <c r="AB811" s="2">
        <v>67144961</v>
      </c>
      <c r="AC811" s="2">
        <v>45949680</v>
      </c>
      <c r="AD811" s="2">
        <v>29206949</v>
      </c>
      <c r="AE811" s="2">
        <v>0</v>
      </c>
      <c r="AF811" s="2">
        <v>142301590</v>
      </c>
      <c r="AG811" s="2">
        <v>0.875</v>
      </c>
      <c r="AH811" s="2">
        <v>0.2</v>
      </c>
      <c r="AI811" s="2">
        <v>11750368</v>
      </c>
      <c r="AJ811" s="2">
        <v>8041194</v>
      </c>
      <c r="AK811" s="2">
        <v>5111216</v>
      </c>
      <c r="AL811" s="2">
        <v>0</v>
      </c>
      <c r="AM811" s="2">
        <v>24902778</v>
      </c>
      <c r="AN811" s="2">
        <v>0.875</v>
      </c>
      <c r="AO811" s="2">
        <v>0.32500000000000001</v>
      </c>
      <c r="AP811" s="2">
        <v>0.65</v>
      </c>
      <c r="AQ811" s="2">
        <v>14184373</v>
      </c>
      <c r="AR811" s="2">
        <v>9706870</v>
      </c>
      <c r="AS811" s="2">
        <v>6169968</v>
      </c>
      <c r="AT811" s="2">
        <v>0</v>
      </c>
      <c r="AU811" s="2">
        <v>30061211</v>
      </c>
      <c r="AV811" s="2">
        <v>197265579</v>
      </c>
      <c r="AW811" s="2">
        <v>0</v>
      </c>
      <c r="AX811" s="2">
        <v>1084014</v>
      </c>
      <c r="AY811" s="2">
        <v>474814</v>
      </c>
      <c r="AZ811" s="2">
        <v>513844</v>
      </c>
      <c r="BA811" s="2">
        <v>0</v>
      </c>
      <c r="BB811" s="2">
        <v>0</v>
      </c>
      <c r="BC811" s="2">
        <v>0</v>
      </c>
      <c r="BD811" s="2">
        <v>2813</v>
      </c>
      <c r="BE811" s="2">
        <v>3044</v>
      </c>
      <c r="BF811" s="2">
        <v>410.08</v>
      </c>
      <c r="BG811" s="2">
        <v>1248284</v>
      </c>
      <c r="BH811" s="2">
        <v>2846142</v>
      </c>
      <c r="BI811" s="2">
        <v>200111721</v>
      </c>
      <c r="BJ811" s="2">
        <v>0</v>
      </c>
      <c r="BK811" s="2">
        <v>200111721</v>
      </c>
      <c r="BL811" s="2">
        <v>21243222</v>
      </c>
      <c r="BM811" s="2">
        <v>178868499</v>
      </c>
      <c r="BN811" s="2">
        <v>44612755</v>
      </c>
      <c r="BO811" s="2">
        <v>134255744</v>
      </c>
      <c r="BP811" s="2">
        <v>5063.1000000000004</v>
      </c>
      <c r="BQ811" s="2">
        <v>13512.18</v>
      </c>
      <c r="BR811" s="2">
        <v>68413519</v>
      </c>
      <c r="BS811" s="2">
        <v>0</v>
      </c>
      <c r="BT811" s="2">
        <v>0</v>
      </c>
      <c r="BU811" s="2">
        <v>21243222</v>
      </c>
      <c r="BV811" s="2">
        <v>44612755</v>
      </c>
      <c r="BW811" s="2">
        <v>2557542</v>
      </c>
      <c r="BX811" s="2">
        <v>17400660</v>
      </c>
      <c r="BY811" s="2">
        <v>19958202</v>
      </c>
      <c r="BZ811" s="2">
        <v>0</v>
      </c>
      <c r="CA811" s="2">
        <v>134255744</v>
      </c>
      <c r="CB811" s="2" t="b">
        <v>0</v>
      </c>
      <c r="CC811" s="2">
        <v>0</v>
      </c>
      <c r="CD811" s="2">
        <v>15180.82</v>
      </c>
      <c r="CE811" s="2">
        <v>13958.15</v>
      </c>
      <c r="CF811" s="2">
        <v>14371.25</v>
      </c>
      <c r="CG811" s="2">
        <v>17088.3</v>
      </c>
      <c r="CH811" s="4">
        <v>45327.530231481483</v>
      </c>
      <c r="CI811" s="4">
        <v>73415</v>
      </c>
    </row>
    <row r="812" spans="1:87" x14ac:dyDescent="0.35">
      <c r="A812" s="5">
        <v>896</v>
      </c>
      <c r="B812" s="3" t="s">
        <v>1640</v>
      </c>
      <c r="C812" s="3" t="s">
        <v>1661</v>
      </c>
      <c r="D812" s="2" t="s">
        <v>1662</v>
      </c>
      <c r="E812" s="2">
        <v>9166</v>
      </c>
      <c r="F812" s="2">
        <v>9304</v>
      </c>
      <c r="G812" s="2">
        <v>9580</v>
      </c>
      <c r="H812" s="2">
        <v>11102</v>
      </c>
      <c r="I812" s="2">
        <v>1.0822000000000001</v>
      </c>
      <c r="J812" s="2">
        <v>9919</v>
      </c>
      <c r="K812" s="2">
        <v>10069</v>
      </c>
      <c r="L812" s="2">
        <v>10367</v>
      </c>
      <c r="M812" s="2">
        <v>12015</v>
      </c>
      <c r="N812" s="2">
        <v>1.1040000000000001</v>
      </c>
      <c r="O812" s="2">
        <v>1.026</v>
      </c>
      <c r="P812" s="2">
        <v>10951</v>
      </c>
      <c r="Q812" s="2">
        <v>12327</v>
      </c>
      <c r="R812" s="2">
        <v>0</v>
      </c>
      <c r="S812" s="2">
        <v>0</v>
      </c>
      <c r="T812" s="2">
        <v>0</v>
      </c>
      <c r="U812" s="2">
        <v>14322.26</v>
      </c>
      <c r="V812" s="2">
        <v>14322.26</v>
      </c>
      <c r="W812" s="2">
        <v>0</v>
      </c>
      <c r="X812" s="2">
        <v>0</v>
      </c>
      <c r="Y812" s="2">
        <v>0</v>
      </c>
      <c r="Z812" s="2">
        <v>14322.26</v>
      </c>
      <c r="AA812" s="2">
        <v>14322.26</v>
      </c>
      <c r="AB812" s="2">
        <v>0</v>
      </c>
      <c r="AC812" s="2">
        <v>0</v>
      </c>
      <c r="AD812" s="2">
        <v>0</v>
      </c>
      <c r="AE812" s="2">
        <v>176550499</v>
      </c>
      <c r="AF812" s="2">
        <v>176550499</v>
      </c>
      <c r="AG812" s="2">
        <v>0.68930000000000002</v>
      </c>
      <c r="AH812" s="2">
        <v>0.2</v>
      </c>
      <c r="AI812" s="2">
        <v>0</v>
      </c>
      <c r="AJ812" s="2">
        <v>0</v>
      </c>
      <c r="AK812" s="2">
        <v>0</v>
      </c>
      <c r="AL812" s="2">
        <v>24339252</v>
      </c>
      <c r="AM812" s="2">
        <v>24339252</v>
      </c>
      <c r="AN812" s="2">
        <v>0.68930000000000002</v>
      </c>
      <c r="AO812" s="2">
        <v>0.13930000000000001</v>
      </c>
      <c r="AP812" s="2">
        <v>0.65</v>
      </c>
      <c r="AQ812" s="2">
        <v>0</v>
      </c>
      <c r="AR812" s="2">
        <v>0</v>
      </c>
      <c r="AS812" s="2">
        <v>0</v>
      </c>
      <c r="AT812" s="2">
        <v>15985765</v>
      </c>
      <c r="AU812" s="2">
        <v>15985765</v>
      </c>
      <c r="AV812" s="2">
        <v>216875516</v>
      </c>
      <c r="AW812" s="2">
        <v>0</v>
      </c>
      <c r="AX812" s="2">
        <v>717582</v>
      </c>
      <c r="AY812" s="2">
        <v>458416</v>
      </c>
      <c r="AZ812" s="2">
        <v>496098</v>
      </c>
      <c r="BA812" s="2">
        <v>0</v>
      </c>
      <c r="BB812" s="2">
        <v>0</v>
      </c>
      <c r="BC812" s="2">
        <v>0</v>
      </c>
      <c r="BD812" s="2">
        <v>2813</v>
      </c>
      <c r="BE812" s="2">
        <v>3044</v>
      </c>
      <c r="BF812" s="2">
        <v>0</v>
      </c>
      <c r="BG812" s="2">
        <v>0</v>
      </c>
      <c r="BH812" s="2">
        <v>1213680</v>
      </c>
      <c r="BI812" s="2">
        <v>218089196</v>
      </c>
      <c r="BJ812" s="2">
        <v>0</v>
      </c>
      <c r="BK812" s="2">
        <v>218089196</v>
      </c>
      <c r="BL812" s="2">
        <v>51066660</v>
      </c>
      <c r="BM812" s="2">
        <v>167022536</v>
      </c>
      <c r="BN812" s="2">
        <v>56858495</v>
      </c>
      <c r="BO812" s="2">
        <v>110164041</v>
      </c>
      <c r="BP812" s="2">
        <v>6087.91</v>
      </c>
      <c r="BQ812" s="2">
        <v>14322.26</v>
      </c>
      <c r="BR812" s="2">
        <v>87192630</v>
      </c>
      <c r="BS812" s="2">
        <v>0</v>
      </c>
      <c r="BT812" s="2">
        <v>0</v>
      </c>
      <c r="BU812" s="2">
        <v>51066660</v>
      </c>
      <c r="BV812" s="2">
        <v>56858495</v>
      </c>
      <c r="BW812" s="2">
        <v>0</v>
      </c>
      <c r="BX812" s="2">
        <v>10812150</v>
      </c>
      <c r="BY812" s="2">
        <v>10812150</v>
      </c>
      <c r="BZ812" s="2">
        <v>0</v>
      </c>
      <c r="CA812" s="2">
        <v>110164041</v>
      </c>
      <c r="CB812" s="2" t="b">
        <v>0</v>
      </c>
      <c r="CC812" s="2">
        <v>0</v>
      </c>
      <c r="CD812" s="2">
        <v>13452.26</v>
      </c>
      <c r="CE812" s="2">
        <v>12368.81</v>
      </c>
      <c r="CF812" s="2">
        <v>12734.87</v>
      </c>
      <c r="CG812" s="2">
        <v>15142.55</v>
      </c>
      <c r="CH812" s="4">
        <v>45327.530231481483</v>
      </c>
      <c r="CI812" s="4">
        <v>73415</v>
      </c>
    </row>
    <row r="813" spans="1:87" x14ac:dyDescent="0.35">
      <c r="A813" s="5">
        <v>897</v>
      </c>
      <c r="B813" s="3" t="s">
        <v>1640</v>
      </c>
      <c r="C813" s="3" t="s">
        <v>1663</v>
      </c>
      <c r="D813" s="2" t="s">
        <v>1664</v>
      </c>
      <c r="E813" s="2">
        <v>9166</v>
      </c>
      <c r="F813" s="2">
        <v>9304</v>
      </c>
      <c r="G813" s="2">
        <v>9580</v>
      </c>
      <c r="H813" s="2">
        <v>11102</v>
      </c>
      <c r="I813" s="2">
        <v>1.0822000000000001</v>
      </c>
      <c r="J813" s="2">
        <v>9919</v>
      </c>
      <c r="K813" s="2">
        <v>10069</v>
      </c>
      <c r="L813" s="2">
        <v>10367</v>
      </c>
      <c r="M813" s="2">
        <v>12015</v>
      </c>
      <c r="N813" s="2">
        <v>1.1040000000000001</v>
      </c>
      <c r="O813" s="2">
        <v>1.026</v>
      </c>
      <c r="P813" s="2">
        <v>10951</v>
      </c>
      <c r="Q813" s="2">
        <v>12327</v>
      </c>
      <c r="R813" s="2">
        <v>32.450000000000003</v>
      </c>
      <c r="S813" s="2">
        <v>25.3</v>
      </c>
      <c r="T813" s="2">
        <v>17.61</v>
      </c>
      <c r="U813" s="2">
        <v>0</v>
      </c>
      <c r="V813" s="2">
        <v>75.36</v>
      </c>
      <c r="W813" s="2">
        <v>32.450000000000003</v>
      </c>
      <c r="X813" s="2">
        <v>25.3</v>
      </c>
      <c r="Y813" s="2">
        <v>17.61</v>
      </c>
      <c r="Z813" s="2">
        <v>0</v>
      </c>
      <c r="AA813" s="2">
        <v>75.36</v>
      </c>
      <c r="AB813" s="2">
        <v>355360</v>
      </c>
      <c r="AC813" s="2">
        <v>254746</v>
      </c>
      <c r="AD813" s="2">
        <v>182563</v>
      </c>
      <c r="AE813" s="2">
        <v>0</v>
      </c>
      <c r="AF813" s="2">
        <v>792669</v>
      </c>
      <c r="AG813" s="2">
        <v>0.62839999999999996</v>
      </c>
      <c r="AH813" s="2">
        <v>0.2</v>
      </c>
      <c r="AI813" s="2">
        <v>44662</v>
      </c>
      <c r="AJ813" s="2">
        <v>32016</v>
      </c>
      <c r="AK813" s="2">
        <v>22945</v>
      </c>
      <c r="AL813" s="2">
        <v>0</v>
      </c>
      <c r="AM813" s="2">
        <v>99623</v>
      </c>
      <c r="AN813" s="2">
        <v>0.62839999999999996</v>
      </c>
      <c r="AO813" s="2">
        <v>7.8399999999999997E-2</v>
      </c>
      <c r="AP813" s="2">
        <v>0.65</v>
      </c>
      <c r="AQ813" s="2">
        <v>18109</v>
      </c>
      <c r="AR813" s="2">
        <v>12982</v>
      </c>
      <c r="AS813" s="2">
        <v>9303</v>
      </c>
      <c r="AT813" s="2">
        <v>0</v>
      </c>
      <c r="AU813" s="2">
        <v>40394</v>
      </c>
      <c r="AV813" s="2">
        <v>932686</v>
      </c>
      <c r="AW813" s="2">
        <v>0</v>
      </c>
      <c r="AX813" s="2">
        <v>0</v>
      </c>
      <c r="AY813" s="2">
        <v>30256</v>
      </c>
      <c r="AZ813" s="2">
        <v>32743</v>
      </c>
      <c r="BA813" s="2">
        <v>0</v>
      </c>
      <c r="BB813" s="2">
        <v>0</v>
      </c>
      <c r="BC813" s="2">
        <v>74063</v>
      </c>
      <c r="BD813" s="2">
        <v>2813</v>
      </c>
      <c r="BE813" s="2">
        <v>3044</v>
      </c>
      <c r="BF813" s="2">
        <v>0.94</v>
      </c>
      <c r="BG813" s="2">
        <v>2861</v>
      </c>
      <c r="BH813" s="2">
        <v>109667</v>
      </c>
      <c r="BI813" s="2">
        <v>1042353</v>
      </c>
      <c r="BJ813" s="2">
        <v>0</v>
      </c>
      <c r="BK813" s="2">
        <v>1042353</v>
      </c>
      <c r="BL813" s="2">
        <v>190249</v>
      </c>
      <c r="BM813" s="2">
        <v>852104</v>
      </c>
      <c r="BN813" s="2">
        <v>252206</v>
      </c>
      <c r="BO813" s="2">
        <v>599898</v>
      </c>
      <c r="BP813" s="2">
        <v>95.74</v>
      </c>
      <c r="BQ813" s="2">
        <v>75.36</v>
      </c>
      <c r="BR813" s="2">
        <v>7215</v>
      </c>
      <c r="BS813" s="2">
        <v>476616</v>
      </c>
      <c r="BT813" s="2">
        <v>0</v>
      </c>
      <c r="BU813" s="2">
        <v>190249</v>
      </c>
      <c r="BV813" s="2">
        <v>252206</v>
      </c>
      <c r="BW813" s="2">
        <v>41376</v>
      </c>
      <c r="BX813" s="2">
        <v>137688</v>
      </c>
      <c r="BY813" s="2">
        <v>179064</v>
      </c>
      <c r="BZ813" s="2">
        <v>0</v>
      </c>
      <c r="CA813" s="2">
        <v>599898</v>
      </c>
      <c r="CB813" s="2" t="b">
        <v>0</v>
      </c>
      <c r="CC813" s="2">
        <v>0</v>
      </c>
      <c r="CD813" s="2">
        <v>12885.38</v>
      </c>
      <c r="CE813" s="2">
        <v>11847.59</v>
      </c>
      <c r="CF813" s="2">
        <v>12198.23</v>
      </c>
      <c r="CG813" s="2">
        <v>14504.44</v>
      </c>
      <c r="CH813" s="4">
        <v>45327.530300925922</v>
      </c>
      <c r="CI813" s="4">
        <v>73415</v>
      </c>
    </row>
    <row r="814" spans="1:87" x14ac:dyDescent="0.35">
      <c r="A814" s="5">
        <v>898</v>
      </c>
      <c r="B814" s="3" t="s">
        <v>1640</v>
      </c>
      <c r="C814" s="3" t="s">
        <v>1665</v>
      </c>
      <c r="D814" s="2" t="s">
        <v>1666</v>
      </c>
      <c r="E814" s="2">
        <v>9166</v>
      </c>
      <c r="F814" s="2">
        <v>9304</v>
      </c>
      <c r="G814" s="2">
        <v>9580</v>
      </c>
      <c r="H814" s="2">
        <v>11102</v>
      </c>
      <c r="I814" s="2">
        <v>1.0822000000000001</v>
      </c>
      <c r="J814" s="2">
        <v>9919</v>
      </c>
      <c r="K814" s="2">
        <v>10069</v>
      </c>
      <c r="L814" s="2">
        <v>10367</v>
      </c>
      <c r="M814" s="2">
        <v>12015</v>
      </c>
      <c r="N814" s="2">
        <v>1.1040000000000001</v>
      </c>
      <c r="O814" s="2">
        <v>1.026</v>
      </c>
      <c r="P814" s="2">
        <v>10951</v>
      </c>
      <c r="Q814" s="2">
        <v>12327</v>
      </c>
      <c r="R814" s="2">
        <v>1650.81</v>
      </c>
      <c r="S814" s="2">
        <v>1292.49</v>
      </c>
      <c r="T814" s="2">
        <v>915.67</v>
      </c>
      <c r="U814" s="2">
        <v>1943.61</v>
      </c>
      <c r="V814" s="2">
        <v>5802.58</v>
      </c>
      <c r="W814" s="2">
        <v>1650.81</v>
      </c>
      <c r="X814" s="2">
        <v>1292.49</v>
      </c>
      <c r="Y814" s="2">
        <v>915.67</v>
      </c>
      <c r="Z814" s="2">
        <v>1943.61</v>
      </c>
      <c r="AA814" s="2">
        <v>5802.58</v>
      </c>
      <c r="AB814" s="2">
        <v>18078020</v>
      </c>
      <c r="AC814" s="2">
        <v>13014082</v>
      </c>
      <c r="AD814" s="2">
        <v>9492751</v>
      </c>
      <c r="AE814" s="2">
        <v>23958880</v>
      </c>
      <c r="AF814" s="2">
        <v>64543733</v>
      </c>
      <c r="AG814" s="2">
        <v>0.79869999999999997</v>
      </c>
      <c r="AH814" s="2">
        <v>0.2</v>
      </c>
      <c r="AI814" s="2">
        <v>2887783</v>
      </c>
      <c r="AJ814" s="2">
        <v>2078869</v>
      </c>
      <c r="AK814" s="2">
        <v>1516372</v>
      </c>
      <c r="AL814" s="2">
        <v>3827192</v>
      </c>
      <c r="AM814" s="2">
        <v>10310216</v>
      </c>
      <c r="AN814" s="2">
        <v>0.79869999999999997</v>
      </c>
      <c r="AO814" s="2">
        <v>0.2487</v>
      </c>
      <c r="AP814" s="2">
        <v>0.65</v>
      </c>
      <c r="AQ814" s="2">
        <v>2922402</v>
      </c>
      <c r="AR814" s="2">
        <v>2103791</v>
      </c>
      <c r="AS814" s="2">
        <v>1534551</v>
      </c>
      <c r="AT814" s="2">
        <v>3873073</v>
      </c>
      <c r="AU814" s="2">
        <v>10433817</v>
      </c>
      <c r="AV814" s="2">
        <v>85287766</v>
      </c>
      <c r="AW814" s="2">
        <v>0</v>
      </c>
      <c r="AX814" s="2">
        <v>0</v>
      </c>
      <c r="AY814" s="2">
        <v>460240</v>
      </c>
      <c r="AZ814" s="2">
        <v>498072</v>
      </c>
      <c r="BA814" s="2">
        <v>0</v>
      </c>
      <c r="BB814" s="2">
        <v>0</v>
      </c>
      <c r="BC814" s="2">
        <v>0</v>
      </c>
      <c r="BD814" s="2">
        <v>2813</v>
      </c>
      <c r="BE814" s="2">
        <v>3044</v>
      </c>
      <c r="BF814" s="2">
        <v>103.01</v>
      </c>
      <c r="BG814" s="2">
        <v>313562</v>
      </c>
      <c r="BH814" s="2">
        <v>811634</v>
      </c>
      <c r="BI814" s="2">
        <v>86099400</v>
      </c>
      <c r="BJ814" s="2">
        <v>0</v>
      </c>
      <c r="BK814" s="2">
        <v>86099400</v>
      </c>
      <c r="BL814" s="2">
        <v>15290897</v>
      </c>
      <c r="BM814" s="2">
        <v>70808503</v>
      </c>
      <c r="BN814" s="2">
        <v>19878376</v>
      </c>
      <c r="BO814" s="2">
        <v>50930127</v>
      </c>
      <c r="BP814" s="2">
        <v>5253.43</v>
      </c>
      <c r="BQ814" s="2">
        <v>5802.58</v>
      </c>
      <c r="BR814" s="2">
        <v>30483448</v>
      </c>
      <c r="BS814" s="2">
        <v>0</v>
      </c>
      <c r="BT814" s="2">
        <v>0</v>
      </c>
      <c r="BU814" s="2">
        <v>15290897</v>
      </c>
      <c r="BV814" s="2">
        <v>19878376</v>
      </c>
      <c r="BW814" s="2">
        <v>0</v>
      </c>
      <c r="BX814" s="2">
        <v>4226730</v>
      </c>
      <c r="BY814" s="2">
        <v>4226730</v>
      </c>
      <c r="BZ814" s="2">
        <v>0</v>
      </c>
      <c r="CA814" s="2">
        <v>50930127</v>
      </c>
      <c r="CB814" s="2" t="b">
        <v>0</v>
      </c>
      <c r="CC814" s="2">
        <v>0</v>
      </c>
      <c r="CD814" s="2">
        <v>14470.6</v>
      </c>
      <c r="CE814" s="2">
        <v>13305.13</v>
      </c>
      <c r="CF814" s="2">
        <v>13698.9</v>
      </c>
      <c r="CG814" s="2">
        <v>16288.84</v>
      </c>
      <c r="CH814" s="4">
        <v>45327.530312499999</v>
      </c>
      <c r="CI814" s="4">
        <v>73415</v>
      </c>
    </row>
    <row r="815" spans="1:87" x14ac:dyDescent="0.35">
      <c r="A815" s="5">
        <v>899</v>
      </c>
      <c r="B815" s="3" t="s">
        <v>1640</v>
      </c>
      <c r="C815" s="3" t="s">
        <v>1667</v>
      </c>
      <c r="D815" s="2" t="s">
        <v>1668</v>
      </c>
      <c r="E815" s="2">
        <v>9166</v>
      </c>
      <c r="F815" s="2">
        <v>9304</v>
      </c>
      <c r="G815" s="2">
        <v>9580</v>
      </c>
      <c r="H815" s="2">
        <v>11102</v>
      </c>
      <c r="I815" s="2">
        <v>1.0822000000000001</v>
      </c>
      <c r="J815" s="2">
        <v>9919</v>
      </c>
      <c r="K815" s="2">
        <v>10069</v>
      </c>
      <c r="L815" s="2">
        <v>10367</v>
      </c>
      <c r="M815" s="2">
        <v>12015</v>
      </c>
      <c r="N815" s="2">
        <v>1.1040000000000001</v>
      </c>
      <c r="O815" s="2">
        <v>1.026</v>
      </c>
      <c r="P815" s="2">
        <v>10951</v>
      </c>
      <c r="Q815" s="2">
        <v>12327</v>
      </c>
      <c r="R815" s="2">
        <v>24.05</v>
      </c>
      <c r="S815" s="2">
        <v>0</v>
      </c>
      <c r="T815" s="2">
        <v>0.88</v>
      </c>
      <c r="U815" s="2">
        <v>0</v>
      </c>
      <c r="V815" s="2">
        <v>24.93</v>
      </c>
      <c r="W815" s="2">
        <v>24.05</v>
      </c>
      <c r="X815" s="2">
        <v>0</v>
      </c>
      <c r="Y815" s="2">
        <v>0.88</v>
      </c>
      <c r="Z815" s="2">
        <v>0</v>
      </c>
      <c r="AA815" s="2">
        <v>24.93</v>
      </c>
      <c r="AB815" s="2">
        <v>263372</v>
      </c>
      <c r="AC815" s="2">
        <v>0</v>
      </c>
      <c r="AD815" s="2">
        <v>9123</v>
      </c>
      <c r="AE815" s="2">
        <v>0</v>
      </c>
      <c r="AF815" s="2">
        <v>272495</v>
      </c>
      <c r="AG815" s="2">
        <v>0.53890000000000005</v>
      </c>
      <c r="AH815" s="2">
        <v>0.2</v>
      </c>
      <c r="AI815" s="2">
        <v>28386</v>
      </c>
      <c r="AJ815" s="2">
        <v>0</v>
      </c>
      <c r="AK815" s="2">
        <v>983</v>
      </c>
      <c r="AL815" s="2">
        <v>0</v>
      </c>
      <c r="AM815" s="2">
        <v>29369</v>
      </c>
      <c r="AN815" s="2">
        <v>0.53890000000000005</v>
      </c>
      <c r="AO815" s="2">
        <v>0</v>
      </c>
      <c r="AP815" s="2">
        <v>0.65</v>
      </c>
      <c r="AQ815" s="2">
        <v>0</v>
      </c>
      <c r="AR815" s="2">
        <v>0</v>
      </c>
      <c r="AS815" s="2">
        <v>0</v>
      </c>
      <c r="AT815" s="2">
        <v>0</v>
      </c>
      <c r="AU815" s="2">
        <v>0</v>
      </c>
      <c r="AV815" s="2">
        <v>301864</v>
      </c>
      <c r="AW815" s="2">
        <v>0</v>
      </c>
      <c r="AX815" s="2">
        <v>7324</v>
      </c>
      <c r="AY815" s="2">
        <v>20814</v>
      </c>
      <c r="AZ815" s="2">
        <v>22525</v>
      </c>
      <c r="BA815" s="2">
        <v>0</v>
      </c>
      <c r="BB815" s="2">
        <v>0</v>
      </c>
      <c r="BC815" s="2">
        <v>240879</v>
      </c>
      <c r="BD815" s="2">
        <v>2813</v>
      </c>
      <c r="BE815" s="2">
        <v>3044</v>
      </c>
      <c r="BF815" s="2">
        <v>7.56</v>
      </c>
      <c r="BG815" s="2">
        <v>23013</v>
      </c>
      <c r="BH815" s="2">
        <v>293741</v>
      </c>
      <c r="BI815" s="2">
        <v>595605</v>
      </c>
      <c r="BJ815" s="2">
        <v>0</v>
      </c>
      <c r="BK815" s="2">
        <v>595605</v>
      </c>
      <c r="BL815" s="2">
        <v>77972</v>
      </c>
      <c r="BM815" s="2">
        <v>517633</v>
      </c>
      <c r="BN815" s="2">
        <v>106243</v>
      </c>
      <c r="BO815" s="2">
        <v>411390</v>
      </c>
      <c r="BP815" s="2">
        <v>6535.21</v>
      </c>
      <c r="BQ815" s="2">
        <v>24.93</v>
      </c>
      <c r="BR815" s="2">
        <v>162923</v>
      </c>
      <c r="BS815" s="2">
        <v>0</v>
      </c>
      <c r="BT815" s="2">
        <v>0</v>
      </c>
      <c r="BU815" s="2">
        <v>77972</v>
      </c>
      <c r="BV815" s="2">
        <v>106243</v>
      </c>
      <c r="BW815" s="2">
        <v>0</v>
      </c>
      <c r="BX815" s="2">
        <v>199155</v>
      </c>
      <c r="BY815" s="2">
        <v>199155</v>
      </c>
      <c r="BZ815" s="2">
        <v>0</v>
      </c>
      <c r="CA815" s="2">
        <v>411390</v>
      </c>
      <c r="CB815" s="2" t="b">
        <v>0</v>
      </c>
      <c r="CC815" s="2">
        <v>0</v>
      </c>
      <c r="CD815" s="2">
        <v>12131.3</v>
      </c>
      <c r="CE815" s="2">
        <v>11154.24</v>
      </c>
      <c r="CF815" s="2">
        <v>11484.36</v>
      </c>
      <c r="CG815" s="2">
        <v>13655.6</v>
      </c>
      <c r="CH815" s="4">
        <v>45327.530358796299</v>
      </c>
      <c r="CI815" s="4">
        <v>73415</v>
      </c>
    </row>
    <row r="816" spans="1:87" x14ac:dyDescent="0.35">
      <c r="A816" s="5">
        <v>900</v>
      </c>
      <c r="B816" s="3" t="s">
        <v>1640</v>
      </c>
      <c r="C816" s="3" t="s">
        <v>1669</v>
      </c>
      <c r="D816" s="2" t="s">
        <v>1670</v>
      </c>
      <c r="E816" s="2">
        <v>9166</v>
      </c>
      <c r="F816" s="2">
        <v>9304</v>
      </c>
      <c r="G816" s="2">
        <v>9580</v>
      </c>
      <c r="H816" s="2">
        <v>11102</v>
      </c>
      <c r="I816" s="2">
        <v>1.0822000000000001</v>
      </c>
      <c r="J816" s="2">
        <v>9919</v>
      </c>
      <c r="K816" s="2">
        <v>10069</v>
      </c>
      <c r="L816" s="2">
        <v>10367</v>
      </c>
      <c r="M816" s="2">
        <v>12015</v>
      </c>
      <c r="N816" s="2">
        <v>1.1040000000000001</v>
      </c>
      <c r="O816" s="2">
        <v>1.026</v>
      </c>
      <c r="P816" s="2">
        <v>10951</v>
      </c>
      <c r="Q816" s="2">
        <v>12327</v>
      </c>
      <c r="R816" s="2">
        <v>926.23</v>
      </c>
      <c r="S816" s="2">
        <v>692.61</v>
      </c>
      <c r="T816" s="2">
        <v>511.84</v>
      </c>
      <c r="U816" s="2">
        <v>0</v>
      </c>
      <c r="V816" s="2">
        <v>2130.6799999999998</v>
      </c>
      <c r="W816" s="2">
        <v>926.23</v>
      </c>
      <c r="X816" s="2">
        <v>692.61</v>
      </c>
      <c r="Y816" s="2">
        <v>511.84</v>
      </c>
      <c r="Z816" s="2">
        <v>0</v>
      </c>
      <c r="AA816" s="2">
        <v>2130.6799999999998</v>
      </c>
      <c r="AB816" s="2">
        <v>10143145</v>
      </c>
      <c r="AC816" s="2">
        <v>6973890</v>
      </c>
      <c r="AD816" s="2">
        <v>5306245</v>
      </c>
      <c r="AE816" s="2">
        <v>0</v>
      </c>
      <c r="AF816" s="2">
        <v>22423280</v>
      </c>
      <c r="AG816" s="2">
        <v>0.79079999999999995</v>
      </c>
      <c r="AH816" s="2">
        <v>0.2</v>
      </c>
      <c r="AI816" s="2">
        <v>1604240</v>
      </c>
      <c r="AJ816" s="2">
        <v>1102990</v>
      </c>
      <c r="AK816" s="2">
        <v>839236</v>
      </c>
      <c r="AL816" s="2">
        <v>0</v>
      </c>
      <c r="AM816" s="2">
        <v>3546466</v>
      </c>
      <c r="AN816" s="2">
        <v>0.79079999999999995</v>
      </c>
      <c r="AO816" s="2">
        <v>0.24079999999999999</v>
      </c>
      <c r="AP816" s="2">
        <v>0.65</v>
      </c>
      <c r="AQ816" s="2">
        <v>1587605</v>
      </c>
      <c r="AR816" s="2">
        <v>1091553</v>
      </c>
      <c r="AS816" s="2">
        <v>830534</v>
      </c>
      <c r="AT816" s="2">
        <v>0</v>
      </c>
      <c r="AU816" s="2">
        <v>3509692</v>
      </c>
      <c r="AV816" s="2">
        <v>29479438</v>
      </c>
      <c r="AW816" s="2">
        <v>0</v>
      </c>
      <c r="AX816" s="2">
        <v>113269</v>
      </c>
      <c r="AY816" s="2">
        <v>105086</v>
      </c>
      <c r="AZ816" s="2">
        <v>113724</v>
      </c>
      <c r="BA816" s="2">
        <v>0</v>
      </c>
      <c r="BB816" s="2">
        <v>0</v>
      </c>
      <c r="BC816" s="2">
        <v>0</v>
      </c>
      <c r="BD816" s="2">
        <v>2813</v>
      </c>
      <c r="BE816" s="2">
        <v>3044</v>
      </c>
      <c r="BF816" s="2">
        <v>92.24</v>
      </c>
      <c r="BG816" s="2">
        <v>280779</v>
      </c>
      <c r="BH816" s="2">
        <v>507772</v>
      </c>
      <c r="BI816" s="2">
        <v>29987210</v>
      </c>
      <c r="BJ816" s="2">
        <v>0</v>
      </c>
      <c r="BK816" s="2">
        <v>29987210</v>
      </c>
      <c r="BL816" s="2">
        <v>3944827</v>
      </c>
      <c r="BM816" s="2">
        <v>26042383</v>
      </c>
      <c r="BN816" s="2">
        <v>7014356</v>
      </c>
      <c r="BO816" s="2">
        <v>19028027</v>
      </c>
      <c r="BP816" s="2">
        <v>5048.38</v>
      </c>
      <c r="BQ816" s="2">
        <v>2130.6799999999998</v>
      </c>
      <c r="BR816" s="2">
        <v>10756482</v>
      </c>
      <c r="BS816" s="2">
        <v>0</v>
      </c>
      <c r="BT816" s="2">
        <v>0</v>
      </c>
      <c r="BU816" s="2">
        <v>3944827</v>
      </c>
      <c r="BV816" s="2">
        <v>7014356</v>
      </c>
      <c r="BW816" s="2">
        <v>0</v>
      </c>
      <c r="BX816" s="2">
        <v>2708796</v>
      </c>
      <c r="BY816" s="2">
        <v>2708796</v>
      </c>
      <c r="BZ816" s="2">
        <v>0</v>
      </c>
      <c r="CA816" s="2">
        <v>19028027</v>
      </c>
      <c r="CB816" s="2" t="b">
        <v>0</v>
      </c>
      <c r="CC816" s="2">
        <v>0</v>
      </c>
      <c r="CD816" s="2">
        <v>14397.06</v>
      </c>
      <c r="CE816" s="2">
        <v>13237.51</v>
      </c>
      <c r="CF816" s="2">
        <v>13629.29</v>
      </c>
      <c r="CG816" s="2">
        <v>16206.06</v>
      </c>
      <c r="CH816" s="4">
        <v>45327.530381944445</v>
      </c>
      <c r="CI816" s="4">
        <v>73415</v>
      </c>
    </row>
    <row r="817" spans="1:87" x14ac:dyDescent="0.35">
      <c r="A817" s="5">
        <v>901</v>
      </c>
      <c r="B817" s="3" t="s">
        <v>1640</v>
      </c>
      <c r="C817" s="3" t="s">
        <v>1671</v>
      </c>
      <c r="D817" s="2" t="s">
        <v>1672</v>
      </c>
      <c r="E817" s="2">
        <v>9166</v>
      </c>
      <c r="F817" s="2">
        <v>9304</v>
      </c>
      <c r="G817" s="2">
        <v>9580</v>
      </c>
      <c r="H817" s="2">
        <v>11102</v>
      </c>
      <c r="I817" s="2">
        <v>1.0822000000000001</v>
      </c>
      <c r="J817" s="2">
        <v>9919</v>
      </c>
      <c r="K817" s="2">
        <v>10069</v>
      </c>
      <c r="L817" s="2">
        <v>10367</v>
      </c>
      <c r="M817" s="2">
        <v>12015</v>
      </c>
      <c r="N817" s="2">
        <v>1.1040000000000001</v>
      </c>
      <c r="O817" s="2">
        <v>1.026</v>
      </c>
      <c r="P817" s="2">
        <v>10951</v>
      </c>
      <c r="Q817" s="2">
        <v>12327</v>
      </c>
      <c r="R817" s="2">
        <v>44.41</v>
      </c>
      <c r="S817" s="2">
        <v>0</v>
      </c>
      <c r="T817" s="2">
        <v>0</v>
      </c>
      <c r="U817" s="2">
        <v>0</v>
      </c>
      <c r="V817" s="2">
        <v>44.41</v>
      </c>
      <c r="W817" s="2">
        <v>44.41</v>
      </c>
      <c r="X817" s="2">
        <v>0</v>
      </c>
      <c r="Y817" s="2">
        <v>0</v>
      </c>
      <c r="Z817" s="2">
        <v>0</v>
      </c>
      <c r="AA817" s="2">
        <v>44.41</v>
      </c>
      <c r="AB817" s="2">
        <v>486334</v>
      </c>
      <c r="AC817" s="2">
        <v>0</v>
      </c>
      <c r="AD817" s="2">
        <v>0</v>
      </c>
      <c r="AE817" s="2">
        <v>0</v>
      </c>
      <c r="AF817" s="2">
        <v>486334</v>
      </c>
      <c r="AG817" s="2">
        <v>0.61629999999999996</v>
      </c>
      <c r="AH817" s="2">
        <v>0.2</v>
      </c>
      <c r="AI817" s="2">
        <v>59946</v>
      </c>
      <c r="AJ817" s="2">
        <v>0</v>
      </c>
      <c r="AK817" s="2">
        <v>0</v>
      </c>
      <c r="AL817" s="2">
        <v>0</v>
      </c>
      <c r="AM817" s="2">
        <v>59946</v>
      </c>
      <c r="AN817" s="2">
        <v>0.61629999999999996</v>
      </c>
      <c r="AO817" s="2">
        <v>6.6299999999999998E-2</v>
      </c>
      <c r="AP817" s="2">
        <v>0.65</v>
      </c>
      <c r="AQ817" s="2">
        <v>20959</v>
      </c>
      <c r="AR817" s="2">
        <v>0</v>
      </c>
      <c r="AS817" s="2">
        <v>0</v>
      </c>
      <c r="AT817" s="2">
        <v>0</v>
      </c>
      <c r="AU817" s="2">
        <v>20959</v>
      </c>
      <c r="AV817" s="2">
        <v>567239</v>
      </c>
      <c r="AW817" s="2">
        <v>0</v>
      </c>
      <c r="AX817" s="2">
        <v>0</v>
      </c>
      <c r="AY817" s="2">
        <v>39832</v>
      </c>
      <c r="AZ817" s="2">
        <v>43106</v>
      </c>
      <c r="BA817" s="2">
        <v>0</v>
      </c>
      <c r="BB817" s="2">
        <v>0</v>
      </c>
      <c r="BC817" s="2">
        <v>33480</v>
      </c>
      <c r="BD817" s="2">
        <v>2813</v>
      </c>
      <c r="BE817" s="2">
        <v>3044</v>
      </c>
      <c r="BF817" s="2">
        <v>4.7</v>
      </c>
      <c r="BG817" s="2">
        <v>14307</v>
      </c>
      <c r="BH817" s="2">
        <v>90893</v>
      </c>
      <c r="BI817" s="2">
        <v>658132</v>
      </c>
      <c r="BJ817" s="2">
        <v>0</v>
      </c>
      <c r="BK817" s="2">
        <v>658132</v>
      </c>
      <c r="BL817" s="2">
        <v>98920</v>
      </c>
      <c r="BM817" s="2">
        <v>559212</v>
      </c>
      <c r="BN817" s="2">
        <v>148653</v>
      </c>
      <c r="BO817" s="2">
        <v>410559</v>
      </c>
      <c r="BP817" s="2">
        <v>44.36</v>
      </c>
      <c r="BQ817" s="2">
        <v>44.41</v>
      </c>
      <c r="BR817" s="2">
        <v>1970</v>
      </c>
      <c r="BS817" s="2">
        <v>351359</v>
      </c>
      <c r="BT817" s="2">
        <v>0</v>
      </c>
      <c r="BU817" s="2">
        <v>98920</v>
      </c>
      <c r="BV817" s="2">
        <v>148653</v>
      </c>
      <c r="BW817" s="2">
        <v>105756</v>
      </c>
      <c r="BX817" s="2">
        <v>178041</v>
      </c>
      <c r="BY817" s="2">
        <v>283797</v>
      </c>
      <c r="BZ817" s="2">
        <v>0</v>
      </c>
      <c r="CA817" s="2">
        <v>410559</v>
      </c>
      <c r="CB817" s="2" t="b">
        <v>0</v>
      </c>
      <c r="CC817" s="2">
        <v>0</v>
      </c>
      <c r="CD817" s="2">
        <v>12772.75</v>
      </c>
      <c r="CE817" s="2">
        <v>11744.03</v>
      </c>
      <c r="CF817" s="2">
        <v>12091.6</v>
      </c>
      <c r="CG817" s="2">
        <v>14377.66</v>
      </c>
      <c r="CH817" s="4">
        <v>45327.530428240738</v>
      </c>
      <c r="CI817" s="4">
        <v>73415</v>
      </c>
    </row>
    <row r="818" spans="1:87" x14ac:dyDescent="0.35">
      <c r="A818" s="5">
        <v>902</v>
      </c>
      <c r="B818" s="3" t="s">
        <v>1640</v>
      </c>
      <c r="C818" s="3" t="s">
        <v>1673</v>
      </c>
      <c r="D818" s="2" t="s">
        <v>1674</v>
      </c>
      <c r="E818" s="2">
        <v>9166</v>
      </c>
      <c r="F818" s="2">
        <v>9304</v>
      </c>
      <c r="G818" s="2">
        <v>9580</v>
      </c>
      <c r="H818" s="2">
        <v>11102</v>
      </c>
      <c r="I818" s="2">
        <v>1.0822000000000001</v>
      </c>
      <c r="J818" s="2">
        <v>9919</v>
      </c>
      <c r="K818" s="2">
        <v>10069</v>
      </c>
      <c r="L818" s="2">
        <v>10367</v>
      </c>
      <c r="M818" s="2">
        <v>12015</v>
      </c>
      <c r="N818" s="2">
        <v>1.1040000000000001</v>
      </c>
      <c r="O818" s="2">
        <v>1.026</v>
      </c>
      <c r="P818" s="2">
        <v>10951</v>
      </c>
      <c r="Q818" s="2">
        <v>12327</v>
      </c>
      <c r="R818" s="2">
        <v>1488.09</v>
      </c>
      <c r="S818" s="2">
        <v>1104.18</v>
      </c>
      <c r="T818" s="2">
        <v>726.72</v>
      </c>
      <c r="U818" s="2">
        <v>0</v>
      </c>
      <c r="V818" s="2">
        <v>3318.99</v>
      </c>
      <c r="W818" s="2">
        <v>1488.09</v>
      </c>
      <c r="X818" s="2">
        <v>1104.18</v>
      </c>
      <c r="Y818" s="2">
        <v>726.72</v>
      </c>
      <c r="Z818" s="2">
        <v>0</v>
      </c>
      <c r="AA818" s="2">
        <v>3318.99</v>
      </c>
      <c r="AB818" s="2">
        <v>16296074</v>
      </c>
      <c r="AC818" s="2">
        <v>11117988</v>
      </c>
      <c r="AD818" s="2">
        <v>7533906</v>
      </c>
      <c r="AE818" s="2">
        <v>0</v>
      </c>
      <c r="AF818" s="2">
        <v>34947968</v>
      </c>
      <c r="AG818" s="2">
        <v>0.76749999999999996</v>
      </c>
      <c r="AH818" s="2">
        <v>0.2</v>
      </c>
      <c r="AI818" s="2">
        <v>2501447</v>
      </c>
      <c r="AJ818" s="2">
        <v>1706611</v>
      </c>
      <c r="AK818" s="2">
        <v>1156455</v>
      </c>
      <c r="AL818" s="2">
        <v>0</v>
      </c>
      <c r="AM818" s="2">
        <v>5364513</v>
      </c>
      <c r="AN818" s="2">
        <v>0.76749999999999996</v>
      </c>
      <c r="AO818" s="2">
        <v>0.2175</v>
      </c>
      <c r="AP818" s="2">
        <v>0.65</v>
      </c>
      <c r="AQ818" s="2">
        <v>2303857</v>
      </c>
      <c r="AR818" s="2">
        <v>1571806</v>
      </c>
      <c r="AS818" s="2">
        <v>1065106</v>
      </c>
      <c r="AT818" s="2">
        <v>0</v>
      </c>
      <c r="AU818" s="2">
        <v>4940769</v>
      </c>
      <c r="AV818" s="2">
        <v>45253250</v>
      </c>
      <c r="AW818" s="2">
        <v>0</v>
      </c>
      <c r="AX818" s="2">
        <v>214691</v>
      </c>
      <c r="AY818" s="2">
        <v>90809</v>
      </c>
      <c r="AZ818" s="2">
        <v>98273</v>
      </c>
      <c r="BA818" s="2">
        <v>0</v>
      </c>
      <c r="BB818" s="2">
        <v>0</v>
      </c>
      <c r="BC818" s="2">
        <v>0</v>
      </c>
      <c r="BD818" s="2">
        <v>2813</v>
      </c>
      <c r="BE818" s="2">
        <v>3044</v>
      </c>
      <c r="BF818" s="2">
        <v>106.7</v>
      </c>
      <c r="BG818" s="2">
        <v>324795</v>
      </c>
      <c r="BH818" s="2">
        <v>637759</v>
      </c>
      <c r="BI818" s="2">
        <v>45891009</v>
      </c>
      <c r="BJ818" s="2">
        <v>0</v>
      </c>
      <c r="BK818" s="2">
        <v>45891009</v>
      </c>
      <c r="BL818" s="2">
        <v>11250995</v>
      </c>
      <c r="BM818" s="2">
        <v>34640014</v>
      </c>
      <c r="BN818" s="2">
        <v>10965248</v>
      </c>
      <c r="BO818" s="2">
        <v>23674766</v>
      </c>
      <c r="BP818" s="2">
        <v>5066.3599999999997</v>
      </c>
      <c r="BQ818" s="2">
        <v>3318.99</v>
      </c>
      <c r="BR818" s="2">
        <v>16815198</v>
      </c>
      <c r="BS818" s="2">
        <v>0</v>
      </c>
      <c r="BT818" s="2">
        <v>0</v>
      </c>
      <c r="BU818" s="2">
        <v>11250995</v>
      </c>
      <c r="BV818" s="2">
        <v>10965248</v>
      </c>
      <c r="BW818" s="2">
        <v>0</v>
      </c>
      <c r="BX818" s="2">
        <v>2502291</v>
      </c>
      <c r="BY818" s="2">
        <v>2502291</v>
      </c>
      <c r="BZ818" s="2">
        <v>0</v>
      </c>
      <c r="CA818" s="2">
        <v>23674766</v>
      </c>
      <c r="CB818" s="2" t="b">
        <v>0</v>
      </c>
      <c r="CC818" s="2">
        <v>0</v>
      </c>
      <c r="CD818" s="2">
        <v>14180.18</v>
      </c>
      <c r="CE818" s="2">
        <v>13038.1</v>
      </c>
      <c r="CF818" s="2">
        <v>13423.97</v>
      </c>
      <c r="CG818" s="2">
        <v>15961.92</v>
      </c>
      <c r="CH818" s="4">
        <v>45327.530451388891</v>
      </c>
      <c r="CI818" s="4">
        <v>73415</v>
      </c>
    </row>
    <row r="819" spans="1:87" x14ac:dyDescent="0.35">
      <c r="A819" s="5">
        <v>903</v>
      </c>
      <c r="B819" s="3" t="s">
        <v>1640</v>
      </c>
      <c r="C819" s="3" t="s">
        <v>1675</v>
      </c>
      <c r="D819" s="2" t="s">
        <v>1676</v>
      </c>
      <c r="E819" s="2">
        <v>9166</v>
      </c>
      <c r="F819" s="2">
        <v>9304</v>
      </c>
      <c r="G819" s="2">
        <v>9580</v>
      </c>
      <c r="H819" s="2">
        <v>11102</v>
      </c>
      <c r="I819" s="2">
        <v>1.0822000000000001</v>
      </c>
      <c r="J819" s="2">
        <v>9919</v>
      </c>
      <c r="K819" s="2">
        <v>10069</v>
      </c>
      <c r="L819" s="2">
        <v>10367</v>
      </c>
      <c r="M819" s="2">
        <v>12015</v>
      </c>
      <c r="N819" s="2">
        <v>1.1040000000000001</v>
      </c>
      <c r="O819" s="2">
        <v>1.026</v>
      </c>
      <c r="P819" s="2">
        <v>10951</v>
      </c>
      <c r="Q819" s="2">
        <v>12327</v>
      </c>
      <c r="R819" s="2">
        <v>3242.83</v>
      </c>
      <c r="S819" s="2">
        <v>2519.79</v>
      </c>
      <c r="T819" s="2">
        <v>1889.57</v>
      </c>
      <c r="U819" s="2">
        <v>0</v>
      </c>
      <c r="V819" s="2">
        <v>7652.19</v>
      </c>
      <c r="W819" s="2">
        <v>3242.83</v>
      </c>
      <c r="X819" s="2">
        <v>2519.79</v>
      </c>
      <c r="Y819" s="2">
        <v>1889.57</v>
      </c>
      <c r="Z819" s="2">
        <v>0</v>
      </c>
      <c r="AA819" s="2">
        <v>7652.19</v>
      </c>
      <c r="AB819" s="2">
        <v>35512231</v>
      </c>
      <c r="AC819" s="2">
        <v>25371766</v>
      </c>
      <c r="AD819" s="2">
        <v>19589172</v>
      </c>
      <c r="AE819" s="2">
        <v>0</v>
      </c>
      <c r="AF819" s="2">
        <v>80473169</v>
      </c>
      <c r="AG819" s="2">
        <v>0.61670000000000003</v>
      </c>
      <c r="AH819" s="2">
        <v>0.2</v>
      </c>
      <c r="AI819" s="2">
        <v>4380079</v>
      </c>
      <c r="AJ819" s="2">
        <v>3129354</v>
      </c>
      <c r="AK819" s="2">
        <v>2416128</v>
      </c>
      <c r="AL819" s="2">
        <v>0</v>
      </c>
      <c r="AM819" s="2">
        <v>9925561</v>
      </c>
      <c r="AN819" s="2">
        <v>0.61670000000000003</v>
      </c>
      <c r="AO819" s="2">
        <v>6.6699999999999995E-2</v>
      </c>
      <c r="AP819" s="2">
        <v>0.65</v>
      </c>
      <c r="AQ819" s="2">
        <v>1539633</v>
      </c>
      <c r="AR819" s="2">
        <v>1099993</v>
      </c>
      <c r="AS819" s="2">
        <v>849289</v>
      </c>
      <c r="AT819" s="2">
        <v>0</v>
      </c>
      <c r="AU819" s="2">
        <v>3488915</v>
      </c>
      <c r="AV819" s="2">
        <v>93887645</v>
      </c>
      <c r="AW819" s="2">
        <v>0</v>
      </c>
      <c r="AX819" s="2">
        <v>446043</v>
      </c>
      <c r="AY819" s="2">
        <v>200268</v>
      </c>
      <c r="AZ819" s="2">
        <v>216730</v>
      </c>
      <c r="BA819" s="2">
        <v>0</v>
      </c>
      <c r="BB819" s="2">
        <v>0</v>
      </c>
      <c r="BC819" s="2">
        <v>0</v>
      </c>
      <c r="BD819" s="2">
        <v>2813</v>
      </c>
      <c r="BE819" s="2">
        <v>3044</v>
      </c>
      <c r="BF819" s="2">
        <v>238.6</v>
      </c>
      <c r="BG819" s="2">
        <v>726298</v>
      </c>
      <c r="BH819" s="2">
        <v>1389071</v>
      </c>
      <c r="BI819" s="2">
        <v>95276716</v>
      </c>
      <c r="BJ819" s="2">
        <v>0</v>
      </c>
      <c r="BK819" s="2">
        <v>95276716</v>
      </c>
      <c r="BL819" s="2">
        <v>18903227</v>
      </c>
      <c r="BM819" s="2">
        <v>76373489</v>
      </c>
      <c r="BN819" s="2">
        <v>25216834</v>
      </c>
      <c r="BO819" s="2">
        <v>51156655</v>
      </c>
      <c r="BP819" s="2">
        <v>5053.46</v>
      </c>
      <c r="BQ819" s="2">
        <v>7652.19</v>
      </c>
      <c r="BR819" s="2">
        <v>38670036</v>
      </c>
      <c r="BS819" s="2">
        <v>0</v>
      </c>
      <c r="BT819" s="2">
        <v>0</v>
      </c>
      <c r="BU819" s="2">
        <v>18903227</v>
      </c>
      <c r="BV819" s="2">
        <v>25216834</v>
      </c>
      <c r="BW819" s="2">
        <v>0</v>
      </c>
      <c r="BX819" s="2">
        <v>5644552</v>
      </c>
      <c r="BY819" s="2">
        <v>5644552</v>
      </c>
      <c r="BZ819" s="2">
        <v>0</v>
      </c>
      <c r="CA819" s="2">
        <v>51156655</v>
      </c>
      <c r="CB819" s="2" t="b">
        <v>0</v>
      </c>
      <c r="CC819" s="2">
        <v>0</v>
      </c>
      <c r="CD819" s="2">
        <v>12776.48</v>
      </c>
      <c r="CE819" s="2">
        <v>11747.45</v>
      </c>
      <c r="CF819" s="2">
        <v>12095.13</v>
      </c>
      <c r="CG819" s="2">
        <v>14381.85</v>
      </c>
      <c r="CH819" s="4">
        <v>45327.530462962961</v>
      </c>
      <c r="CI819" s="4">
        <v>73415</v>
      </c>
    </row>
    <row r="820" spans="1:87" x14ac:dyDescent="0.35">
      <c r="A820" s="5">
        <v>906</v>
      </c>
      <c r="B820" s="3" t="s">
        <v>1640</v>
      </c>
      <c r="C820" s="3" t="s">
        <v>1677</v>
      </c>
      <c r="D820" s="2" t="s">
        <v>1678</v>
      </c>
      <c r="E820" s="2">
        <v>9166</v>
      </c>
      <c r="F820" s="2">
        <v>9304</v>
      </c>
      <c r="G820" s="2">
        <v>9580</v>
      </c>
      <c r="H820" s="2">
        <v>11102</v>
      </c>
      <c r="I820" s="2">
        <v>1.0822000000000001</v>
      </c>
      <c r="J820" s="2">
        <v>9919</v>
      </c>
      <c r="K820" s="2">
        <v>10069</v>
      </c>
      <c r="L820" s="2">
        <v>10367</v>
      </c>
      <c r="M820" s="2">
        <v>12015</v>
      </c>
      <c r="N820" s="2">
        <v>1.1040000000000001</v>
      </c>
      <c r="O820" s="2">
        <v>1.026</v>
      </c>
      <c r="P820" s="2">
        <v>10951</v>
      </c>
      <c r="Q820" s="2">
        <v>12327</v>
      </c>
      <c r="R820" s="2">
        <v>72.63</v>
      </c>
      <c r="S820" s="2">
        <v>59.77</v>
      </c>
      <c r="T820" s="2">
        <v>39.33</v>
      </c>
      <c r="U820" s="2">
        <v>0</v>
      </c>
      <c r="V820" s="2">
        <v>171.73</v>
      </c>
      <c r="W820" s="2">
        <v>72.63</v>
      </c>
      <c r="X820" s="2">
        <v>59.77</v>
      </c>
      <c r="Y820" s="2">
        <v>39.33</v>
      </c>
      <c r="Z820" s="2">
        <v>0</v>
      </c>
      <c r="AA820" s="2">
        <v>171.73</v>
      </c>
      <c r="AB820" s="2">
        <v>795371</v>
      </c>
      <c r="AC820" s="2">
        <v>601824</v>
      </c>
      <c r="AD820" s="2">
        <v>407734</v>
      </c>
      <c r="AE820" s="2">
        <v>0</v>
      </c>
      <c r="AF820" s="2">
        <v>1804929</v>
      </c>
      <c r="AG820" s="2">
        <v>0.43519999999999998</v>
      </c>
      <c r="AH820" s="2">
        <v>0.2</v>
      </c>
      <c r="AI820" s="2">
        <v>69229</v>
      </c>
      <c r="AJ820" s="2">
        <v>52383</v>
      </c>
      <c r="AK820" s="2">
        <v>35489</v>
      </c>
      <c r="AL820" s="2">
        <v>0</v>
      </c>
      <c r="AM820" s="2">
        <v>157101</v>
      </c>
      <c r="AN820" s="2">
        <v>0.43519999999999998</v>
      </c>
      <c r="AO820" s="2">
        <v>0</v>
      </c>
      <c r="AP820" s="2">
        <v>0.65</v>
      </c>
      <c r="AQ820" s="2">
        <v>0</v>
      </c>
      <c r="AR820" s="2">
        <v>0</v>
      </c>
      <c r="AS820" s="2">
        <v>0</v>
      </c>
      <c r="AT820" s="2">
        <v>0</v>
      </c>
      <c r="AU820" s="2">
        <v>0</v>
      </c>
      <c r="AV820" s="2">
        <v>1962030</v>
      </c>
      <c r="AW820" s="2">
        <v>0</v>
      </c>
      <c r="AX820" s="2">
        <v>0</v>
      </c>
      <c r="AY820" s="2">
        <v>70775</v>
      </c>
      <c r="AZ820" s="2">
        <v>76593</v>
      </c>
      <c r="BA820" s="2">
        <v>0</v>
      </c>
      <c r="BB820" s="2">
        <v>0</v>
      </c>
      <c r="BC820" s="2">
        <v>0</v>
      </c>
      <c r="BD820" s="2">
        <v>2813</v>
      </c>
      <c r="BE820" s="2">
        <v>3044</v>
      </c>
      <c r="BF820" s="2">
        <v>6.7</v>
      </c>
      <c r="BG820" s="2">
        <v>20395</v>
      </c>
      <c r="BH820" s="2">
        <v>96988</v>
      </c>
      <c r="BI820" s="2">
        <v>2059018</v>
      </c>
      <c r="BJ820" s="2">
        <v>0</v>
      </c>
      <c r="BK820" s="2">
        <v>2059018</v>
      </c>
      <c r="BL820" s="2">
        <v>871653</v>
      </c>
      <c r="BM820" s="2">
        <v>1187365</v>
      </c>
      <c r="BN820" s="2">
        <v>302542</v>
      </c>
      <c r="BO820" s="2">
        <v>884823</v>
      </c>
      <c r="BP820" s="2">
        <v>5112.55</v>
      </c>
      <c r="BQ820" s="2">
        <v>171.73</v>
      </c>
      <c r="BR820" s="2">
        <v>877978</v>
      </c>
      <c r="BS820" s="2">
        <v>0</v>
      </c>
      <c r="BT820" s="2">
        <v>0</v>
      </c>
      <c r="BU820" s="2">
        <v>871653</v>
      </c>
      <c r="BV820" s="2">
        <v>302542</v>
      </c>
      <c r="BW820" s="2">
        <v>0</v>
      </c>
      <c r="BX820" s="2">
        <v>213329</v>
      </c>
      <c r="BY820" s="2">
        <v>213329</v>
      </c>
      <c r="BZ820" s="2">
        <v>0</v>
      </c>
      <c r="CA820" s="2">
        <v>884823</v>
      </c>
      <c r="CB820" s="2" t="b">
        <v>0</v>
      </c>
      <c r="CC820" s="2">
        <v>0</v>
      </c>
      <c r="CD820" s="2">
        <v>11904.18</v>
      </c>
      <c r="CE820" s="2">
        <v>10945.41</v>
      </c>
      <c r="CF820" s="2">
        <v>11269.34</v>
      </c>
      <c r="CG820" s="2">
        <v>13399.94</v>
      </c>
      <c r="CH820" s="4">
        <v>45327.530497685184</v>
      </c>
      <c r="CI820" s="4">
        <v>73415</v>
      </c>
    </row>
    <row r="821" spans="1:87" x14ac:dyDescent="0.35">
      <c r="A821" s="5">
        <v>907</v>
      </c>
      <c r="B821" s="3" t="s">
        <v>1640</v>
      </c>
      <c r="C821" s="3" t="s">
        <v>1679</v>
      </c>
      <c r="D821" s="2" t="s">
        <v>1680</v>
      </c>
      <c r="E821" s="2">
        <v>9166</v>
      </c>
      <c r="F821" s="2">
        <v>9304</v>
      </c>
      <c r="G821" s="2">
        <v>9580</v>
      </c>
      <c r="H821" s="2">
        <v>11102</v>
      </c>
      <c r="I821" s="2">
        <v>1.0822000000000001</v>
      </c>
      <c r="J821" s="2">
        <v>9919</v>
      </c>
      <c r="K821" s="2">
        <v>10069</v>
      </c>
      <c r="L821" s="2">
        <v>10367</v>
      </c>
      <c r="M821" s="2">
        <v>12015</v>
      </c>
      <c r="N821" s="2">
        <v>1.1040000000000001</v>
      </c>
      <c r="O821" s="2">
        <v>1.026</v>
      </c>
      <c r="P821" s="2">
        <v>10951</v>
      </c>
      <c r="Q821" s="2">
        <v>12327</v>
      </c>
      <c r="R821" s="2">
        <v>858.32</v>
      </c>
      <c r="S821" s="2">
        <v>706.21</v>
      </c>
      <c r="T821" s="2">
        <v>468.17</v>
      </c>
      <c r="U821" s="2">
        <v>971.85</v>
      </c>
      <c r="V821" s="2">
        <v>3004.55</v>
      </c>
      <c r="W821" s="2">
        <v>858.32</v>
      </c>
      <c r="X821" s="2">
        <v>706.21</v>
      </c>
      <c r="Y821" s="2">
        <v>468.17</v>
      </c>
      <c r="Z821" s="2">
        <v>971.85</v>
      </c>
      <c r="AA821" s="2">
        <v>3004.55</v>
      </c>
      <c r="AB821" s="2">
        <v>9399462</v>
      </c>
      <c r="AC821" s="2">
        <v>7110828</v>
      </c>
      <c r="AD821" s="2">
        <v>4853518</v>
      </c>
      <c r="AE821" s="2">
        <v>11979995</v>
      </c>
      <c r="AF821" s="2">
        <v>33343803</v>
      </c>
      <c r="AG821" s="2">
        <v>0.72370000000000001</v>
      </c>
      <c r="AH821" s="2">
        <v>0.2</v>
      </c>
      <c r="AI821" s="2">
        <v>1360478</v>
      </c>
      <c r="AJ821" s="2">
        <v>1029221</v>
      </c>
      <c r="AK821" s="2">
        <v>702498</v>
      </c>
      <c r="AL821" s="2">
        <v>1733984</v>
      </c>
      <c r="AM821" s="2">
        <v>4826181</v>
      </c>
      <c r="AN821" s="2">
        <v>0.72370000000000001</v>
      </c>
      <c r="AO821" s="2">
        <v>0.17369999999999999</v>
      </c>
      <c r="AP821" s="2">
        <v>0.65</v>
      </c>
      <c r="AQ821" s="2">
        <v>1061246</v>
      </c>
      <c r="AR821" s="2">
        <v>802848</v>
      </c>
      <c r="AS821" s="2">
        <v>547986</v>
      </c>
      <c r="AT821" s="2">
        <v>1352601</v>
      </c>
      <c r="AU821" s="2">
        <v>3764681</v>
      </c>
      <c r="AV821" s="2">
        <v>41934665</v>
      </c>
      <c r="AW821" s="2">
        <v>0</v>
      </c>
      <c r="AX821" s="2">
        <v>0</v>
      </c>
      <c r="AY821" s="2">
        <v>216755</v>
      </c>
      <c r="AZ821" s="2">
        <v>234572</v>
      </c>
      <c r="BA821" s="2">
        <v>0</v>
      </c>
      <c r="BB821" s="2">
        <v>0</v>
      </c>
      <c r="BC821" s="2">
        <v>0</v>
      </c>
      <c r="BD821" s="2">
        <v>2813</v>
      </c>
      <c r="BE821" s="2">
        <v>3044</v>
      </c>
      <c r="BF821" s="2">
        <v>64.14</v>
      </c>
      <c r="BG821" s="2">
        <v>195242</v>
      </c>
      <c r="BH821" s="2">
        <v>429814</v>
      </c>
      <c r="BI821" s="2">
        <v>42364479</v>
      </c>
      <c r="BJ821" s="2">
        <v>0</v>
      </c>
      <c r="BK821" s="2">
        <v>42364479</v>
      </c>
      <c r="BL821" s="2">
        <v>7481171</v>
      </c>
      <c r="BM821" s="2">
        <v>34883308</v>
      </c>
      <c r="BN821" s="2">
        <v>10353849</v>
      </c>
      <c r="BO821" s="2">
        <v>24529459</v>
      </c>
      <c r="BP821" s="2">
        <v>5284.53</v>
      </c>
      <c r="BQ821" s="2">
        <v>3004.55</v>
      </c>
      <c r="BR821" s="2">
        <v>15877635</v>
      </c>
      <c r="BS821" s="2">
        <v>0</v>
      </c>
      <c r="BT821" s="2">
        <v>0</v>
      </c>
      <c r="BU821" s="2">
        <v>7481171</v>
      </c>
      <c r="BV821" s="2">
        <v>10353849</v>
      </c>
      <c r="BW821" s="2">
        <v>0</v>
      </c>
      <c r="BX821" s="2">
        <v>2167417</v>
      </c>
      <c r="BY821" s="2">
        <v>2167417</v>
      </c>
      <c r="BZ821" s="2">
        <v>0</v>
      </c>
      <c r="CA821" s="2">
        <v>24529459</v>
      </c>
      <c r="CB821" s="2" t="b">
        <v>0</v>
      </c>
      <c r="CC821" s="2">
        <v>0</v>
      </c>
      <c r="CD821" s="2">
        <v>13772.47</v>
      </c>
      <c r="CE821" s="2">
        <v>12663.23</v>
      </c>
      <c r="CF821" s="2">
        <v>13038.01</v>
      </c>
      <c r="CG821" s="2">
        <v>15502.99</v>
      </c>
      <c r="CH821" s="4">
        <v>45327.530266203707</v>
      </c>
      <c r="CI821" s="4">
        <v>73415</v>
      </c>
    </row>
    <row r="822" spans="1:87" x14ac:dyDescent="0.35">
      <c r="A822" s="5">
        <v>908</v>
      </c>
      <c r="B822" s="3" t="s">
        <v>1640</v>
      </c>
      <c r="C822" s="3" t="s">
        <v>1681</v>
      </c>
      <c r="D822" s="2" t="s">
        <v>1682</v>
      </c>
      <c r="E822" s="2">
        <v>9166</v>
      </c>
      <c r="F822" s="2">
        <v>9304</v>
      </c>
      <c r="G822" s="2">
        <v>9580</v>
      </c>
      <c r="H822" s="2">
        <v>11102</v>
      </c>
      <c r="I822" s="2">
        <v>1.0822000000000001</v>
      </c>
      <c r="J822" s="2">
        <v>9919</v>
      </c>
      <c r="K822" s="2">
        <v>10069</v>
      </c>
      <c r="L822" s="2">
        <v>10367</v>
      </c>
      <c r="M822" s="2">
        <v>12015</v>
      </c>
      <c r="N822" s="2">
        <v>1.1040000000000001</v>
      </c>
      <c r="O822" s="2">
        <v>1.026</v>
      </c>
      <c r="P822" s="2">
        <v>10951</v>
      </c>
      <c r="Q822" s="2">
        <v>12327</v>
      </c>
      <c r="R822" s="2">
        <v>549.27</v>
      </c>
      <c r="S822" s="2">
        <v>408.48</v>
      </c>
      <c r="T822" s="2">
        <v>301.02</v>
      </c>
      <c r="U822" s="2">
        <v>837.43</v>
      </c>
      <c r="V822" s="2">
        <v>2096.1999999999998</v>
      </c>
      <c r="W822" s="2">
        <v>549.27</v>
      </c>
      <c r="X822" s="2">
        <v>408.48</v>
      </c>
      <c r="Y822" s="2">
        <v>301.02</v>
      </c>
      <c r="Z822" s="2">
        <v>837.43</v>
      </c>
      <c r="AA822" s="2">
        <v>2096.1999999999998</v>
      </c>
      <c r="AB822" s="2">
        <v>6015056</v>
      </c>
      <c r="AC822" s="2">
        <v>4112985</v>
      </c>
      <c r="AD822" s="2">
        <v>3120674</v>
      </c>
      <c r="AE822" s="2">
        <v>10323000</v>
      </c>
      <c r="AF822" s="2">
        <v>23571715</v>
      </c>
      <c r="AG822" s="2">
        <v>0.62309999999999999</v>
      </c>
      <c r="AH822" s="2">
        <v>0.2</v>
      </c>
      <c r="AI822" s="2">
        <v>749596</v>
      </c>
      <c r="AJ822" s="2">
        <v>512560</v>
      </c>
      <c r="AK822" s="2">
        <v>388898</v>
      </c>
      <c r="AL822" s="2">
        <v>1286452</v>
      </c>
      <c r="AM822" s="2">
        <v>2937506</v>
      </c>
      <c r="AN822" s="2">
        <v>0.62309999999999999</v>
      </c>
      <c r="AO822" s="2">
        <v>7.3099999999999998E-2</v>
      </c>
      <c r="AP822" s="2">
        <v>0.65</v>
      </c>
      <c r="AQ822" s="2">
        <v>285805</v>
      </c>
      <c r="AR822" s="2">
        <v>195428</v>
      </c>
      <c r="AS822" s="2">
        <v>148279</v>
      </c>
      <c r="AT822" s="2">
        <v>490497</v>
      </c>
      <c r="AU822" s="2">
        <v>1120009</v>
      </c>
      <c r="AV822" s="2">
        <v>27629230</v>
      </c>
      <c r="AW822" s="2">
        <v>0</v>
      </c>
      <c r="AX822" s="2">
        <v>0</v>
      </c>
      <c r="AY822" s="2">
        <v>240822</v>
      </c>
      <c r="AZ822" s="2">
        <v>260618</v>
      </c>
      <c r="BA822" s="2">
        <v>0</v>
      </c>
      <c r="BB822" s="2">
        <v>0</v>
      </c>
      <c r="BC822" s="2">
        <v>0</v>
      </c>
      <c r="BD822" s="2">
        <v>2813</v>
      </c>
      <c r="BE822" s="2">
        <v>3044</v>
      </c>
      <c r="BF822" s="2">
        <v>39.5</v>
      </c>
      <c r="BG822" s="2">
        <v>120238</v>
      </c>
      <c r="BH822" s="2">
        <v>380856</v>
      </c>
      <c r="BI822" s="2">
        <v>28010086</v>
      </c>
      <c r="BJ822" s="2">
        <v>0</v>
      </c>
      <c r="BK822" s="2">
        <v>28010086</v>
      </c>
      <c r="BL822" s="2">
        <v>7030779</v>
      </c>
      <c r="BM822" s="2">
        <v>20979307</v>
      </c>
      <c r="BN822" s="2">
        <v>8060057</v>
      </c>
      <c r="BO822" s="2">
        <v>12919250</v>
      </c>
      <c r="BP822" s="2">
        <v>5896.43</v>
      </c>
      <c r="BQ822" s="2">
        <v>2096.1999999999998</v>
      </c>
      <c r="BR822" s="2">
        <v>12360097</v>
      </c>
      <c r="BS822" s="2">
        <v>0</v>
      </c>
      <c r="BT822" s="2">
        <v>0</v>
      </c>
      <c r="BU822" s="2">
        <v>7030779</v>
      </c>
      <c r="BV822" s="2">
        <v>8060057</v>
      </c>
      <c r="BW822" s="2">
        <v>0</v>
      </c>
      <c r="BX822" s="2">
        <v>1987204</v>
      </c>
      <c r="BY822" s="2">
        <v>1987204</v>
      </c>
      <c r="BZ822" s="2">
        <v>0</v>
      </c>
      <c r="CA822" s="2">
        <v>12919250</v>
      </c>
      <c r="CB822" s="2" t="b">
        <v>0</v>
      </c>
      <c r="CC822" s="2">
        <v>0</v>
      </c>
      <c r="CD822" s="2">
        <v>12836.05</v>
      </c>
      <c r="CE822" s="2">
        <v>11802.23</v>
      </c>
      <c r="CF822" s="2">
        <v>12151.52</v>
      </c>
      <c r="CG822" s="2">
        <v>14448.91</v>
      </c>
      <c r="CH822" s="4">
        <v>45327.530104166668</v>
      </c>
      <c r="CI822" s="4">
        <v>73415</v>
      </c>
    </row>
    <row r="823" spans="1:87" x14ac:dyDescent="0.35">
      <c r="A823" s="5">
        <v>909</v>
      </c>
      <c r="B823" s="3" t="s">
        <v>1640</v>
      </c>
      <c r="C823" s="3" t="s">
        <v>1683</v>
      </c>
      <c r="D823" s="2" t="s">
        <v>1684</v>
      </c>
      <c r="E823" s="2">
        <v>9166</v>
      </c>
      <c r="F823" s="2">
        <v>9304</v>
      </c>
      <c r="G823" s="2">
        <v>9580</v>
      </c>
      <c r="H823" s="2">
        <v>11102</v>
      </c>
      <c r="I823" s="2">
        <v>1.0822000000000001</v>
      </c>
      <c r="J823" s="2">
        <v>9919</v>
      </c>
      <c r="K823" s="2">
        <v>10069</v>
      </c>
      <c r="L823" s="2">
        <v>10367</v>
      </c>
      <c r="M823" s="2">
        <v>12015</v>
      </c>
      <c r="N823" s="2">
        <v>1.1040000000000001</v>
      </c>
      <c r="O823" s="2">
        <v>1.026</v>
      </c>
      <c r="P823" s="2">
        <v>10951</v>
      </c>
      <c r="Q823" s="2">
        <v>12327</v>
      </c>
      <c r="R823" s="2">
        <v>694.39</v>
      </c>
      <c r="S823" s="2">
        <v>496.4</v>
      </c>
      <c r="T823" s="2">
        <v>314.64999999999998</v>
      </c>
      <c r="U823" s="2">
        <v>779.11</v>
      </c>
      <c r="V823" s="2">
        <v>2284.5500000000002</v>
      </c>
      <c r="W823" s="2">
        <v>694.39</v>
      </c>
      <c r="X823" s="2">
        <v>496.4</v>
      </c>
      <c r="Y823" s="2">
        <v>314.64999999999998</v>
      </c>
      <c r="Z823" s="2">
        <v>779.11</v>
      </c>
      <c r="AA823" s="2">
        <v>2284.5500000000002</v>
      </c>
      <c r="AB823" s="2">
        <v>7604265</v>
      </c>
      <c r="AC823" s="2">
        <v>4998252</v>
      </c>
      <c r="AD823" s="2">
        <v>3261977</v>
      </c>
      <c r="AE823" s="2">
        <v>9604089</v>
      </c>
      <c r="AF823" s="2">
        <v>25468583</v>
      </c>
      <c r="AG823" s="2">
        <v>0.79710000000000003</v>
      </c>
      <c r="AH823" s="2">
        <v>0.2</v>
      </c>
      <c r="AI823" s="2">
        <v>1212272</v>
      </c>
      <c r="AJ823" s="2">
        <v>796821</v>
      </c>
      <c r="AK823" s="2">
        <v>520024</v>
      </c>
      <c r="AL823" s="2">
        <v>1531084</v>
      </c>
      <c r="AM823" s="2">
        <v>4060201</v>
      </c>
      <c r="AN823" s="2">
        <v>0.79710000000000003</v>
      </c>
      <c r="AO823" s="2">
        <v>0.24709999999999999</v>
      </c>
      <c r="AP823" s="2">
        <v>0.65</v>
      </c>
      <c r="AQ823" s="2">
        <v>1221359</v>
      </c>
      <c r="AR823" s="2">
        <v>802794</v>
      </c>
      <c r="AS823" s="2">
        <v>523922</v>
      </c>
      <c r="AT823" s="2">
        <v>1542561</v>
      </c>
      <c r="AU823" s="2">
        <v>4090636</v>
      </c>
      <c r="AV823" s="2">
        <v>33619420</v>
      </c>
      <c r="AW823" s="2">
        <v>0</v>
      </c>
      <c r="AX823" s="2">
        <v>96043</v>
      </c>
      <c r="AY823" s="2">
        <v>161148</v>
      </c>
      <c r="AZ823" s="2">
        <v>174394</v>
      </c>
      <c r="BA823" s="2">
        <v>0</v>
      </c>
      <c r="BB823" s="2">
        <v>0</v>
      </c>
      <c r="BC823" s="2">
        <v>0</v>
      </c>
      <c r="BD823" s="2">
        <v>2813</v>
      </c>
      <c r="BE823" s="2">
        <v>3044</v>
      </c>
      <c r="BF823" s="2">
        <v>53.55</v>
      </c>
      <c r="BG823" s="2">
        <v>163006</v>
      </c>
      <c r="BH823" s="2">
        <v>433443</v>
      </c>
      <c r="BI823" s="2">
        <v>34052863</v>
      </c>
      <c r="BJ823" s="2">
        <v>0</v>
      </c>
      <c r="BK823" s="2">
        <v>34052863</v>
      </c>
      <c r="BL823" s="2">
        <v>3319675</v>
      </c>
      <c r="BM823" s="2">
        <v>30733188</v>
      </c>
      <c r="BN823" s="2">
        <v>9161802</v>
      </c>
      <c r="BO823" s="2">
        <v>21571386</v>
      </c>
      <c r="BP823" s="2">
        <v>6149.83</v>
      </c>
      <c r="BQ823" s="2">
        <v>2284.5500000000002</v>
      </c>
      <c r="BR823" s="2">
        <v>14049594</v>
      </c>
      <c r="BS823" s="2">
        <v>0</v>
      </c>
      <c r="BT823" s="2">
        <v>0</v>
      </c>
      <c r="BU823" s="2">
        <v>3319675</v>
      </c>
      <c r="BV823" s="2">
        <v>9161802</v>
      </c>
      <c r="BW823" s="2">
        <v>1568117</v>
      </c>
      <c r="BX823" s="2">
        <v>2686205</v>
      </c>
      <c r="BY823" s="2">
        <v>4254322</v>
      </c>
      <c r="BZ823" s="2">
        <v>0</v>
      </c>
      <c r="CA823" s="2">
        <v>21571386</v>
      </c>
      <c r="CB823" s="2" t="b">
        <v>0</v>
      </c>
      <c r="CC823" s="2">
        <v>0</v>
      </c>
      <c r="CD823" s="2">
        <v>14455.7</v>
      </c>
      <c r="CE823" s="2">
        <v>13291.43</v>
      </c>
      <c r="CF823" s="2">
        <v>13684.8</v>
      </c>
      <c r="CG823" s="2">
        <v>16272.07</v>
      </c>
      <c r="CH823" s="4">
        <v>45327.530358796299</v>
      </c>
      <c r="CI823" s="4">
        <v>73415</v>
      </c>
    </row>
    <row r="824" spans="1:87" x14ac:dyDescent="0.35">
      <c r="A824" s="5">
        <v>910</v>
      </c>
      <c r="B824" s="3" t="s">
        <v>1640</v>
      </c>
      <c r="C824" s="3" t="s">
        <v>1685</v>
      </c>
      <c r="D824" s="2" t="s">
        <v>1686</v>
      </c>
      <c r="E824" s="2">
        <v>9166</v>
      </c>
      <c r="F824" s="2">
        <v>9304</v>
      </c>
      <c r="G824" s="2">
        <v>9580</v>
      </c>
      <c r="H824" s="2">
        <v>11102</v>
      </c>
      <c r="I824" s="2">
        <v>1.0822000000000001</v>
      </c>
      <c r="J824" s="2">
        <v>9919</v>
      </c>
      <c r="K824" s="2">
        <v>10069</v>
      </c>
      <c r="L824" s="2">
        <v>10367</v>
      </c>
      <c r="M824" s="2">
        <v>12015</v>
      </c>
      <c r="N824" s="2">
        <v>1.1040000000000001</v>
      </c>
      <c r="O824" s="2">
        <v>1.026</v>
      </c>
      <c r="P824" s="2">
        <v>10951</v>
      </c>
      <c r="Q824" s="2">
        <v>12327</v>
      </c>
      <c r="R824" s="2">
        <v>1453.82</v>
      </c>
      <c r="S824" s="2">
        <v>1071.81</v>
      </c>
      <c r="T824" s="2">
        <v>762.76</v>
      </c>
      <c r="U824" s="2">
        <v>1711.96</v>
      </c>
      <c r="V824" s="2">
        <v>5000.3500000000004</v>
      </c>
      <c r="W824" s="2">
        <v>1453.82</v>
      </c>
      <c r="X824" s="2">
        <v>1071.81</v>
      </c>
      <c r="Y824" s="2">
        <v>762.76</v>
      </c>
      <c r="Z824" s="2">
        <v>1711.96</v>
      </c>
      <c r="AA824" s="2">
        <v>5000.3500000000004</v>
      </c>
      <c r="AB824" s="2">
        <v>15920783</v>
      </c>
      <c r="AC824" s="2">
        <v>10792055</v>
      </c>
      <c r="AD824" s="2">
        <v>7907533</v>
      </c>
      <c r="AE824" s="2">
        <v>21103331</v>
      </c>
      <c r="AF824" s="2">
        <v>55723702</v>
      </c>
      <c r="AG824" s="2">
        <v>0.43859999999999999</v>
      </c>
      <c r="AH824" s="2">
        <v>0.2</v>
      </c>
      <c r="AI824" s="2">
        <v>1396571</v>
      </c>
      <c r="AJ824" s="2">
        <v>946679</v>
      </c>
      <c r="AK824" s="2">
        <v>693649</v>
      </c>
      <c r="AL824" s="2">
        <v>1851184</v>
      </c>
      <c r="AM824" s="2">
        <v>4888083</v>
      </c>
      <c r="AN824" s="2">
        <v>0.43859999999999999</v>
      </c>
      <c r="AO824" s="2">
        <v>0</v>
      </c>
      <c r="AP824" s="2">
        <v>0.65</v>
      </c>
      <c r="AQ824" s="2">
        <v>0</v>
      </c>
      <c r="AR824" s="2">
        <v>0</v>
      </c>
      <c r="AS824" s="2">
        <v>0</v>
      </c>
      <c r="AT824" s="2">
        <v>0</v>
      </c>
      <c r="AU824" s="2">
        <v>0</v>
      </c>
      <c r="AV824" s="2">
        <v>60611785</v>
      </c>
      <c r="AW824" s="2">
        <v>0</v>
      </c>
      <c r="AX824" s="2">
        <v>161798</v>
      </c>
      <c r="AY824" s="2">
        <v>407089</v>
      </c>
      <c r="AZ824" s="2">
        <v>440552</v>
      </c>
      <c r="BA824" s="2">
        <v>0</v>
      </c>
      <c r="BB824" s="2">
        <v>0</v>
      </c>
      <c r="BC824" s="2">
        <v>0</v>
      </c>
      <c r="BD824" s="2">
        <v>2813</v>
      </c>
      <c r="BE824" s="2">
        <v>3044</v>
      </c>
      <c r="BF824" s="2">
        <v>102.6</v>
      </c>
      <c r="BG824" s="2">
        <v>312314</v>
      </c>
      <c r="BH824" s="2">
        <v>914664</v>
      </c>
      <c r="BI824" s="2">
        <v>61526449</v>
      </c>
      <c r="BJ824" s="2">
        <v>0</v>
      </c>
      <c r="BK824" s="2">
        <v>61526449</v>
      </c>
      <c r="BL824" s="2">
        <v>20076136</v>
      </c>
      <c r="BM824" s="2">
        <v>41450313</v>
      </c>
      <c r="BN824" s="2">
        <v>17815766</v>
      </c>
      <c r="BO824" s="2">
        <v>23634547</v>
      </c>
      <c r="BP824" s="2">
        <v>5666.15</v>
      </c>
      <c r="BQ824" s="2">
        <v>5000.3500000000004</v>
      </c>
      <c r="BR824" s="2">
        <v>28332733</v>
      </c>
      <c r="BS824" s="2">
        <v>0</v>
      </c>
      <c r="BT824" s="2">
        <v>0</v>
      </c>
      <c r="BU824" s="2">
        <v>20076136</v>
      </c>
      <c r="BV824" s="2">
        <v>17815766</v>
      </c>
      <c r="BW824" s="2">
        <v>0</v>
      </c>
      <c r="BX824" s="2">
        <v>4192706</v>
      </c>
      <c r="BY824" s="2">
        <v>4192706</v>
      </c>
      <c r="BZ824" s="2">
        <v>0</v>
      </c>
      <c r="CA824" s="2">
        <v>23634547</v>
      </c>
      <c r="CB824" s="2" t="b">
        <v>0</v>
      </c>
      <c r="CC824" s="2">
        <v>0</v>
      </c>
      <c r="CD824" s="2">
        <v>11911.62</v>
      </c>
      <c r="CE824" s="2">
        <v>10952.25</v>
      </c>
      <c r="CF824" s="2">
        <v>11276.39</v>
      </c>
      <c r="CG824" s="2">
        <v>13408.32</v>
      </c>
      <c r="CH824" s="4">
        <v>45327.530277777776</v>
      </c>
      <c r="CI824" s="4">
        <v>73415</v>
      </c>
    </row>
    <row r="825" spans="1:87" x14ac:dyDescent="0.35">
      <c r="A825" s="5">
        <v>911</v>
      </c>
      <c r="B825" s="3" t="s">
        <v>1640</v>
      </c>
      <c r="C825" s="3" t="s">
        <v>1687</v>
      </c>
      <c r="D825" s="2" t="s">
        <v>1688</v>
      </c>
      <c r="E825" s="2">
        <v>9166</v>
      </c>
      <c r="F825" s="2">
        <v>9304</v>
      </c>
      <c r="G825" s="2">
        <v>9580</v>
      </c>
      <c r="H825" s="2">
        <v>11102</v>
      </c>
      <c r="I825" s="2">
        <v>1.0822000000000001</v>
      </c>
      <c r="J825" s="2">
        <v>9919</v>
      </c>
      <c r="K825" s="2">
        <v>10069</v>
      </c>
      <c r="L825" s="2">
        <v>10367</v>
      </c>
      <c r="M825" s="2">
        <v>12015</v>
      </c>
      <c r="N825" s="2">
        <v>1.1040000000000001</v>
      </c>
      <c r="O825" s="2">
        <v>1.026</v>
      </c>
      <c r="P825" s="2">
        <v>10951</v>
      </c>
      <c r="Q825" s="2">
        <v>12327</v>
      </c>
      <c r="R825" s="2">
        <v>513.17999999999995</v>
      </c>
      <c r="S825" s="2">
        <v>359.08</v>
      </c>
      <c r="T825" s="2">
        <v>244.13</v>
      </c>
      <c r="U825" s="2">
        <v>614.96</v>
      </c>
      <c r="V825" s="2">
        <v>1731.35</v>
      </c>
      <c r="W825" s="2">
        <v>513.17999999999995</v>
      </c>
      <c r="X825" s="2">
        <v>359.08</v>
      </c>
      <c r="Y825" s="2">
        <v>244.13</v>
      </c>
      <c r="Z825" s="2">
        <v>614.96</v>
      </c>
      <c r="AA825" s="2">
        <v>1731.35</v>
      </c>
      <c r="AB825" s="2">
        <v>5619834</v>
      </c>
      <c r="AC825" s="2">
        <v>3615577</v>
      </c>
      <c r="AD825" s="2">
        <v>2530896</v>
      </c>
      <c r="AE825" s="2">
        <v>7580612</v>
      </c>
      <c r="AF825" s="2">
        <v>19346919</v>
      </c>
      <c r="AG825" s="2">
        <v>0.879</v>
      </c>
      <c r="AH825" s="2">
        <v>0.2</v>
      </c>
      <c r="AI825" s="2">
        <v>987967</v>
      </c>
      <c r="AJ825" s="2">
        <v>635618</v>
      </c>
      <c r="AK825" s="2">
        <v>444931</v>
      </c>
      <c r="AL825" s="2">
        <v>1332672</v>
      </c>
      <c r="AM825" s="2">
        <v>3401188</v>
      </c>
      <c r="AN825" s="2">
        <v>0.879</v>
      </c>
      <c r="AO825" s="2">
        <v>0.32900000000000001</v>
      </c>
      <c r="AP825" s="2">
        <v>0.65</v>
      </c>
      <c r="AQ825" s="2">
        <v>1201802</v>
      </c>
      <c r="AR825" s="2">
        <v>773191</v>
      </c>
      <c r="AS825" s="2">
        <v>541232</v>
      </c>
      <c r="AT825" s="2">
        <v>1621114</v>
      </c>
      <c r="AU825" s="2">
        <v>4137339</v>
      </c>
      <c r="AV825" s="2">
        <v>26885446</v>
      </c>
      <c r="AW825" s="2">
        <v>0</v>
      </c>
      <c r="AX825" s="2">
        <v>17239</v>
      </c>
      <c r="AY825" s="2">
        <v>332645</v>
      </c>
      <c r="AZ825" s="2">
        <v>359988</v>
      </c>
      <c r="BA825" s="2">
        <v>0</v>
      </c>
      <c r="BB825" s="2">
        <v>0</v>
      </c>
      <c r="BC825" s="2">
        <v>0</v>
      </c>
      <c r="BD825" s="2">
        <v>2813</v>
      </c>
      <c r="BE825" s="2">
        <v>3044</v>
      </c>
      <c r="BF825" s="2">
        <v>54.93</v>
      </c>
      <c r="BG825" s="2">
        <v>167207</v>
      </c>
      <c r="BH825" s="2">
        <v>544434</v>
      </c>
      <c r="BI825" s="2">
        <v>27429880</v>
      </c>
      <c r="BJ825" s="2">
        <v>0</v>
      </c>
      <c r="BK825" s="2">
        <v>27429880</v>
      </c>
      <c r="BL825" s="2">
        <v>2720176</v>
      </c>
      <c r="BM825" s="2">
        <v>24709704</v>
      </c>
      <c r="BN825" s="2">
        <v>6361161</v>
      </c>
      <c r="BO825" s="2">
        <v>18348543</v>
      </c>
      <c r="BP825" s="2">
        <v>5634.24</v>
      </c>
      <c r="BQ825" s="2">
        <v>1731.35</v>
      </c>
      <c r="BR825" s="2">
        <v>9754841</v>
      </c>
      <c r="BS825" s="2">
        <v>0</v>
      </c>
      <c r="BT825" s="2">
        <v>0</v>
      </c>
      <c r="BU825" s="2">
        <v>2720176</v>
      </c>
      <c r="BV825" s="2">
        <v>6361161</v>
      </c>
      <c r="BW825" s="2">
        <v>673504</v>
      </c>
      <c r="BX825" s="2">
        <v>1898209</v>
      </c>
      <c r="BY825" s="2">
        <v>2571713</v>
      </c>
      <c r="BZ825" s="2">
        <v>0</v>
      </c>
      <c r="CA825" s="2">
        <v>18348543</v>
      </c>
      <c r="CB825" s="2" t="b">
        <v>0</v>
      </c>
      <c r="CC825" s="2">
        <v>0</v>
      </c>
      <c r="CD825" s="2">
        <v>15218.06</v>
      </c>
      <c r="CE825" s="2">
        <v>13992.39</v>
      </c>
      <c r="CF825" s="2">
        <v>14406.5</v>
      </c>
      <c r="CG825" s="2">
        <v>17130.22</v>
      </c>
      <c r="CH825" s="4">
        <v>45327.530509259261</v>
      </c>
      <c r="CI825" s="4">
        <v>73415</v>
      </c>
    </row>
    <row r="826" spans="1:87" x14ac:dyDescent="0.35">
      <c r="A826" s="5">
        <v>9741</v>
      </c>
      <c r="B826" s="3" t="s">
        <v>1640</v>
      </c>
      <c r="C826" s="3" t="s">
        <v>1689</v>
      </c>
      <c r="D826" s="2" t="s">
        <v>1690</v>
      </c>
      <c r="E826" s="2">
        <v>9166</v>
      </c>
      <c r="F826" s="2">
        <v>9304</v>
      </c>
      <c r="G826" s="2">
        <v>9580</v>
      </c>
      <c r="H826" s="2">
        <v>11102</v>
      </c>
      <c r="I826" s="2">
        <v>1.0822000000000001</v>
      </c>
      <c r="J826" s="2">
        <v>9919</v>
      </c>
      <c r="K826" s="2">
        <v>10069</v>
      </c>
      <c r="L826" s="2">
        <v>10367</v>
      </c>
      <c r="M826" s="2">
        <v>12015</v>
      </c>
      <c r="N826" s="2">
        <v>1.1040000000000001</v>
      </c>
      <c r="O826" s="2">
        <v>1.026</v>
      </c>
      <c r="P826" s="2">
        <v>10951</v>
      </c>
      <c r="Q826" s="2">
        <v>12327</v>
      </c>
      <c r="R826" s="2">
        <v>3656.69</v>
      </c>
      <c r="S826" s="2">
        <v>2813.86</v>
      </c>
      <c r="T826" s="2">
        <v>1890.43</v>
      </c>
      <c r="U826" s="2">
        <v>4535.74</v>
      </c>
      <c r="V826" s="2">
        <v>12896.72</v>
      </c>
      <c r="W826" s="2">
        <v>3656.69</v>
      </c>
      <c r="X826" s="2">
        <v>2813.86</v>
      </c>
      <c r="Y826" s="2">
        <v>1890.43</v>
      </c>
      <c r="Z826" s="2">
        <v>4535.74</v>
      </c>
      <c r="AA826" s="2">
        <v>12896.72</v>
      </c>
      <c r="AB826" s="2">
        <v>40044412</v>
      </c>
      <c r="AC826" s="2">
        <v>28332756</v>
      </c>
      <c r="AD826" s="2">
        <v>19598088</v>
      </c>
      <c r="AE826" s="2">
        <v>55912067</v>
      </c>
      <c r="AF826" s="2">
        <v>143887323</v>
      </c>
      <c r="AG826" s="2">
        <v>0.69</v>
      </c>
      <c r="AH826" s="2">
        <v>0.2</v>
      </c>
      <c r="AI826" s="2">
        <v>5526129</v>
      </c>
      <c r="AJ826" s="2">
        <v>3909920</v>
      </c>
      <c r="AK826" s="2">
        <v>2704536</v>
      </c>
      <c r="AL826" s="2">
        <v>7715865</v>
      </c>
      <c r="AM826" s="2">
        <v>19856450</v>
      </c>
      <c r="AN826" s="2">
        <v>0.69</v>
      </c>
      <c r="AO826" s="2">
        <v>0.14000000000000001</v>
      </c>
      <c r="AP826" s="2">
        <v>0.65</v>
      </c>
      <c r="AQ826" s="2">
        <v>3644042</v>
      </c>
      <c r="AR826" s="2">
        <v>2578281</v>
      </c>
      <c r="AS826" s="2">
        <v>1783426</v>
      </c>
      <c r="AT826" s="2">
        <v>5087998</v>
      </c>
      <c r="AU826" s="2">
        <v>13093747</v>
      </c>
      <c r="AV826" s="2">
        <v>176837520</v>
      </c>
      <c r="AW826" s="2">
        <v>0</v>
      </c>
      <c r="AX826" s="2">
        <v>676332</v>
      </c>
      <c r="AY826" s="2">
        <v>447516</v>
      </c>
      <c r="AZ826" s="2">
        <v>484302</v>
      </c>
      <c r="BA826" s="2">
        <v>0</v>
      </c>
      <c r="BB826" s="2">
        <v>0</v>
      </c>
      <c r="BC826" s="2">
        <v>0</v>
      </c>
      <c r="BD826" s="2">
        <v>2813</v>
      </c>
      <c r="BE826" s="2">
        <v>3044</v>
      </c>
      <c r="BF826" s="2">
        <v>294.23</v>
      </c>
      <c r="BG826" s="2">
        <v>895636</v>
      </c>
      <c r="BH826" s="2">
        <v>2056270</v>
      </c>
      <c r="BI826" s="2">
        <v>178893790</v>
      </c>
      <c r="BJ826" s="2">
        <v>0</v>
      </c>
      <c r="BK826" s="2">
        <v>178893790</v>
      </c>
      <c r="BL826" s="2">
        <v>31864881</v>
      </c>
      <c r="BM826" s="2">
        <v>147028909</v>
      </c>
      <c r="BN826" s="2">
        <v>45524679</v>
      </c>
      <c r="BO826" s="2">
        <v>101504230</v>
      </c>
      <c r="BP826" s="2">
        <v>5413.16</v>
      </c>
      <c r="BQ826" s="2">
        <v>12896.72</v>
      </c>
      <c r="BR826" s="2">
        <v>69812009</v>
      </c>
      <c r="BS826" s="2">
        <v>0</v>
      </c>
      <c r="BT826" s="2">
        <v>0</v>
      </c>
      <c r="BU826" s="2">
        <v>31864881</v>
      </c>
      <c r="BV826" s="2">
        <v>45524679</v>
      </c>
      <c r="BW826" s="2">
        <v>0</v>
      </c>
      <c r="BX826" s="2">
        <v>12744871</v>
      </c>
      <c r="BY826" s="2">
        <v>12744871</v>
      </c>
      <c r="BZ826" s="2">
        <v>0</v>
      </c>
      <c r="CA826" s="2">
        <v>101504230</v>
      </c>
      <c r="CB826" s="2" t="b">
        <v>0</v>
      </c>
      <c r="CC826" s="2">
        <v>0</v>
      </c>
      <c r="CD826" s="2">
        <v>13458.78</v>
      </c>
      <c r="CE826" s="2">
        <v>12374.8</v>
      </c>
      <c r="CF826" s="2">
        <v>12741.04</v>
      </c>
      <c r="CG826" s="2">
        <v>15149.88</v>
      </c>
      <c r="CH826" s="4">
        <v>45327.530486111114</v>
      </c>
      <c r="CI826" s="4">
        <v>73415</v>
      </c>
    </row>
    <row r="827" spans="1:87" x14ac:dyDescent="0.35">
      <c r="A827" s="5">
        <v>912</v>
      </c>
      <c r="B827" s="3" t="s">
        <v>1691</v>
      </c>
      <c r="C827" s="3" t="s">
        <v>1692</v>
      </c>
      <c r="D827" s="2" t="s">
        <v>1693</v>
      </c>
      <c r="E827" s="2">
        <v>9166</v>
      </c>
      <c r="F827" s="2">
        <v>9304</v>
      </c>
      <c r="G827" s="2">
        <v>9580</v>
      </c>
      <c r="H827" s="2">
        <v>11102</v>
      </c>
      <c r="I827" s="2">
        <v>1.0822000000000001</v>
      </c>
      <c r="J827" s="2">
        <v>9919</v>
      </c>
      <c r="K827" s="2">
        <v>10069</v>
      </c>
      <c r="L827" s="2">
        <v>10367</v>
      </c>
      <c r="M827" s="2">
        <v>12015</v>
      </c>
      <c r="N827" s="2">
        <v>1.1040000000000001</v>
      </c>
      <c r="O827" s="2">
        <v>1.026</v>
      </c>
      <c r="P827" s="2">
        <v>10951</v>
      </c>
      <c r="Q827" s="2">
        <v>12327</v>
      </c>
      <c r="R827" s="2">
        <v>224</v>
      </c>
      <c r="S827" s="2">
        <v>146.97</v>
      </c>
      <c r="T827" s="2">
        <v>99.5</v>
      </c>
      <c r="U827" s="2">
        <v>0.76</v>
      </c>
      <c r="V827" s="2">
        <v>471.23</v>
      </c>
      <c r="W827" s="2">
        <v>224</v>
      </c>
      <c r="X827" s="2">
        <v>146.97</v>
      </c>
      <c r="Y827" s="2">
        <v>99.5</v>
      </c>
      <c r="Z827" s="2">
        <v>0.76</v>
      </c>
      <c r="AA827" s="2">
        <v>471.23</v>
      </c>
      <c r="AB827" s="2">
        <v>2453024</v>
      </c>
      <c r="AC827" s="2">
        <v>1479841</v>
      </c>
      <c r="AD827" s="2">
        <v>1031517</v>
      </c>
      <c r="AE827" s="2">
        <v>9369</v>
      </c>
      <c r="AF827" s="2">
        <v>4973751</v>
      </c>
      <c r="AG827" s="2">
        <v>0.45910000000000001</v>
      </c>
      <c r="AH827" s="2">
        <v>0.2</v>
      </c>
      <c r="AI827" s="2">
        <v>225237</v>
      </c>
      <c r="AJ827" s="2">
        <v>135879</v>
      </c>
      <c r="AK827" s="2">
        <v>94714</v>
      </c>
      <c r="AL827" s="2">
        <v>860</v>
      </c>
      <c r="AM827" s="2">
        <v>456690</v>
      </c>
      <c r="AN827" s="2">
        <v>0.45910000000000001</v>
      </c>
      <c r="AO827" s="2">
        <v>0</v>
      </c>
      <c r="AP827" s="2">
        <v>0.65</v>
      </c>
      <c r="AQ827" s="2">
        <v>0</v>
      </c>
      <c r="AR827" s="2">
        <v>0</v>
      </c>
      <c r="AS827" s="2">
        <v>0</v>
      </c>
      <c r="AT827" s="2">
        <v>0</v>
      </c>
      <c r="AU827" s="2">
        <v>0</v>
      </c>
      <c r="AV827" s="2">
        <v>5430441</v>
      </c>
      <c r="AW827" s="2">
        <v>0</v>
      </c>
      <c r="AX827" s="2">
        <v>14844</v>
      </c>
      <c r="AY827" s="2">
        <v>37447</v>
      </c>
      <c r="AZ827" s="2">
        <v>40525</v>
      </c>
      <c r="BA827" s="2">
        <v>0</v>
      </c>
      <c r="BB827" s="2">
        <v>0</v>
      </c>
      <c r="BC827" s="2">
        <v>0</v>
      </c>
      <c r="BD827" s="2">
        <v>2813</v>
      </c>
      <c r="BE827" s="2">
        <v>3044</v>
      </c>
      <c r="BF827" s="2">
        <v>17.55</v>
      </c>
      <c r="BG827" s="2">
        <v>53422</v>
      </c>
      <c r="BH827" s="2">
        <v>108791</v>
      </c>
      <c r="BI827" s="2">
        <v>5539232</v>
      </c>
      <c r="BJ827" s="2">
        <v>0</v>
      </c>
      <c r="BK827" s="2">
        <v>5539232</v>
      </c>
      <c r="BL827" s="2">
        <v>1596380</v>
      </c>
      <c r="BM827" s="2">
        <v>3942852</v>
      </c>
      <c r="BN827" s="2">
        <v>1564488</v>
      </c>
      <c r="BO827" s="2">
        <v>2378364</v>
      </c>
      <c r="BP827" s="2">
        <v>5091.22</v>
      </c>
      <c r="BQ827" s="2">
        <v>471.23</v>
      </c>
      <c r="BR827" s="2">
        <v>2399136</v>
      </c>
      <c r="BS827" s="2">
        <v>0</v>
      </c>
      <c r="BT827" s="2">
        <v>0</v>
      </c>
      <c r="BU827" s="2">
        <v>1596380</v>
      </c>
      <c r="BV827" s="2">
        <v>1564488</v>
      </c>
      <c r="BW827" s="2">
        <v>0</v>
      </c>
      <c r="BX827" s="2">
        <v>539976</v>
      </c>
      <c r="BY827" s="2">
        <v>539976</v>
      </c>
      <c r="BZ827" s="2">
        <v>0</v>
      </c>
      <c r="CA827" s="2">
        <v>2378364</v>
      </c>
      <c r="CB827" s="2" t="b">
        <v>0</v>
      </c>
      <c r="CC827" s="2">
        <v>0</v>
      </c>
      <c r="CD827" s="2">
        <v>11956.52</v>
      </c>
      <c r="CE827" s="2">
        <v>10993.54</v>
      </c>
      <c r="CF827" s="2">
        <v>11318.9</v>
      </c>
      <c r="CG827" s="2">
        <v>13458.87</v>
      </c>
      <c r="CH827" s="4">
        <v>45327.529918981483</v>
      </c>
      <c r="CI827" s="4">
        <v>73415</v>
      </c>
    </row>
    <row r="828" spans="1:87" x14ac:dyDescent="0.35">
      <c r="A828" s="5">
        <v>913</v>
      </c>
      <c r="B828" s="3" t="s">
        <v>1691</v>
      </c>
      <c r="C828" s="3" t="s">
        <v>1694</v>
      </c>
      <c r="D828" s="2" t="s">
        <v>1695</v>
      </c>
      <c r="E828" s="2">
        <v>9166</v>
      </c>
      <c r="F828" s="2">
        <v>9304</v>
      </c>
      <c r="G828" s="2">
        <v>9580</v>
      </c>
      <c r="H828" s="2">
        <v>11102</v>
      </c>
      <c r="I828" s="2">
        <v>1.0822000000000001</v>
      </c>
      <c r="J828" s="2">
        <v>9919</v>
      </c>
      <c r="K828" s="2">
        <v>10069</v>
      </c>
      <c r="L828" s="2">
        <v>10367</v>
      </c>
      <c r="M828" s="2">
        <v>12015</v>
      </c>
      <c r="N828" s="2">
        <v>1.1040000000000001</v>
      </c>
      <c r="O828" s="2">
        <v>1.026</v>
      </c>
      <c r="P828" s="2">
        <v>10951</v>
      </c>
      <c r="Q828" s="2">
        <v>12327</v>
      </c>
      <c r="R828" s="2">
        <v>62.95</v>
      </c>
      <c r="S828" s="2">
        <v>41.67</v>
      </c>
      <c r="T828" s="2">
        <v>25.95</v>
      </c>
      <c r="U828" s="2">
        <v>0</v>
      </c>
      <c r="V828" s="2">
        <v>130.57</v>
      </c>
      <c r="W828" s="2">
        <v>62.95</v>
      </c>
      <c r="X828" s="2">
        <v>41.67</v>
      </c>
      <c r="Y828" s="2">
        <v>25.95</v>
      </c>
      <c r="Z828" s="2">
        <v>0</v>
      </c>
      <c r="AA828" s="2">
        <v>130.57</v>
      </c>
      <c r="AB828" s="2">
        <v>689365</v>
      </c>
      <c r="AC828" s="2">
        <v>419575</v>
      </c>
      <c r="AD828" s="2">
        <v>269024</v>
      </c>
      <c r="AE828" s="2">
        <v>0</v>
      </c>
      <c r="AF828" s="2">
        <v>1377964</v>
      </c>
      <c r="AG828" s="2">
        <v>0.49070000000000003</v>
      </c>
      <c r="AH828" s="2">
        <v>0.2</v>
      </c>
      <c r="AI828" s="2">
        <v>67654</v>
      </c>
      <c r="AJ828" s="2">
        <v>41177</v>
      </c>
      <c r="AK828" s="2">
        <v>26402</v>
      </c>
      <c r="AL828" s="2">
        <v>0</v>
      </c>
      <c r="AM828" s="2">
        <v>135233</v>
      </c>
      <c r="AN828" s="2">
        <v>0.49070000000000003</v>
      </c>
      <c r="AO828" s="2">
        <v>0</v>
      </c>
      <c r="AP828" s="2">
        <v>0.65</v>
      </c>
      <c r="AQ828" s="2">
        <v>0</v>
      </c>
      <c r="AR828" s="2">
        <v>0</v>
      </c>
      <c r="AS828" s="2">
        <v>0</v>
      </c>
      <c r="AT828" s="2">
        <v>0</v>
      </c>
      <c r="AU828" s="2">
        <v>0</v>
      </c>
      <c r="AV828" s="2">
        <v>1513197</v>
      </c>
      <c r="AW828" s="2">
        <v>0</v>
      </c>
      <c r="AX828" s="2">
        <v>0</v>
      </c>
      <c r="AY828" s="2">
        <v>44779</v>
      </c>
      <c r="AZ828" s="2">
        <v>48460</v>
      </c>
      <c r="BA828" s="2">
        <v>0</v>
      </c>
      <c r="BB828" s="2">
        <v>0</v>
      </c>
      <c r="BC828" s="2">
        <v>0</v>
      </c>
      <c r="BD828" s="2">
        <v>2813</v>
      </c>
      <c r="BE828" s="2">
        <v>3044</v>
      </c>
      <c r="BF828" s="2">
        <v>5.81</v>
      </c>
      <c r="BG828" s="2">
        <v>17686</v>
      </c>
      <c r="BH828" s="2">
        <v>66146</v>
      </c>
      <c r="BI828" s="2">
        <v>1579343</v>
      </c>
      <c r="BJ828" s="2">
        <v>0</v>
      </c>
      <c r="BK828" s="2">
        <v>1579343</v>
      </c>
      <c r="BL828" s="2">
        <v>467410</v>
      </c>
      <c r="BM828" s="2">
        <v>1111933</v>
      </c>
      <c r="BN828" s="2">
        <v>421987</v>
      </c>
      <c r="BO828" s="2">
        <v>689946</v>
      </c>
      <c r="BP828" s="2">
        <v>5093.26</v>
      </c>
      <c r="BQ828" s="2">
        <v>130.57</v>
      </c>
      <c r="BR828" s="2">
        <v>665027</v>
      </c>
      <c r="BS828" s="2">
        <v>0</v>
      </c>
      <c r="BT828" s="2">
        <v>0</v>
      </c>
      <c r="BU828" s="2">
        <v>467410</v>
      </c>
      <c r="BV828" s="2">
        <v>421987</v>
      </c>
      <c r="BW828" s="2">
        <v>0</v>
      </c>
      <c r="BX828" s="2">
        <v>193017</v>
      </c>
      <c r="BY828" s="2">
        <v>193017</v>
      </c>
      <c r="BZ828" s="2">
        <v>0</v>
      </c>
      <c r="CA828" s="2">
        <v>689946</v>
      </c>
      <c r="CB828" s="2" t="b">
        <v>0</v>
      </c>
      <c r="CC828" s="2">
        <v>0</v>
      </c>
      <c r="CD828" s="2">
        <v>12025.73</v>
      </c>
      <c r="CE828" s="2">
        <v>11057.17</v>
      </c>
      <c r="CF828" s="2">
        <v>11384.42</v>
      </c>
      <c r="CG828" s="2">
        <v>13536.77</v>
      </c>
      <c r="CH828" s="4">
        <v>45327.529918981483</v>
      </c>
      <c r="CI828" s="4">
        <v>73415</v>
      </c>
    </row>
    <row r="829" spans="1:87" x14ac:dyDescent="0.35">
      <c r="A829" s="5">
        <v>914</v>
      </c>
      <c r="B829" s="3" t="s">
        <v>1691</v>
      </c>
      <c r="C829" s="3" t="s">
        <v>1696</v>
      </c>
      <c r="D829" s="2" t="s">
        <v>1697</v>
      </c>
      <c r="E829" s="2">
        <v>9166</v>
      </c>
      <c r="F829" s="2">
        <v>9304</v>
      </c>
      <c r="G829" s="2">
        <v>9580</v>
      </c>
      <c r="H829" s="2">
        <v>11102</v>
      </c>
      <c r="I829" s="2">
        <v>1.0822000000000001</v>
      </c>
      <c r="J829" s="2">
        <v>9919</v>
      </c>
      <c r="K829" s="2">
        <v>10069</v>
      </c>
      <c r="L829" s="2">
        <v>10367</v>
      </c>
      <c r="M829" s="2">
        <v>12015</v>
      </c>
      <c r="N829" s="2">
        <v>1.1040000000000001</v>
      </c>
      <c r="O829" s="2">
        <v>1.026</v>
      </c>
      <c r="P829" s="2">
        <v>10951</v>
      </c>
      <c r="Q829" s="2">
        <v>12327</v>
      </c>
      <c r="R829" s="2">
        <v>0</v>
      </c>
      <c r="S829" s="2">
        <v>0</v>
      </c>
      <c r="T829" s="2">
        <v>0</v>
      </c>
      <c r="U829" s="2">
        <v>295.39999999999998</v>
      </c>
      <c r="V829" s="2">
        <v>295.39999999999998</v>
      </c>
      <c r="W829" s="2">
        <v>0</v>
      </c>
      <c r="X829" s="2">
        <v>0</v>
      </c>
      <c r="Y829" s="2">
        <v>0</v>
      </c>
      <c r="Z829" s="2">
        <v>295.39999999999998</v>
      </c>
      <c r="AA829" s="2">
        <v>295.39999999999998</v>
      </c>
      <c r="AB829" s="2">
        <v>0</v>
      </c>
      <c r="AC829" s="2">
        <v>0</v>
      </c>
      <c r="AD829" s="2">
        <v>0</v>
      </c>
      <c r="AE829" s="2">
        <v>3641396</v>
      </c>
      <c r="AF829" s="2">
        <v>3641396</v>
      </c>
      <c r="AG829" s="2">
        <v>0.30909999999999999</v>
      </c>
      <c r="AH829" s="2">
        <v>0.2</v>
      </c>
      <c r="AI829" s="2">
        <v>0</v>
      </c>
      <c r="AJ829" s="2">
        <v>0</v>
      </c>
      <c r="AK829" s="2">
        <v>0</v>
      </c>
      <c r="AL829" s="2">
        <v>225111</v>
      </c>
      <c r="AM829" s="2">
        <v>225111</v>
      </c>
      <c r="AN829" s="2">
        <v>0.30909999999999999</v>
      </c>
      <c r="AO829" s="2">
        <v>0</v>
      </c>
      <c r="AP829" s="2">
        <v>0.65</v>
      </c>
      <c r="AQ829" s="2">
        <v>0</v>
      </c>
      <c r="AR829" s="2">
        <v>0</v>
      </c>
      <c r="AS829" s="2">
        <v>0</v>
      </c>
      <c r="AT829" s="2">
        <v>0</v>
      </c>
      <c r="AU829" s="2">
        <v>0</v>
      </c>
      <c r="AV829" s="2">
        <v>3866507</v>
      </c>
      <c r="AW829" s="2">
        <v>0</v>
      </c>
      <c r="AX829" s="2">
        <v>15061</v>
      </c>
      <c r="AY829" s="2">
        <v>47436</v>
      </c>
      <c r="AZ829" s="2">
        <v>51335</v>
      </c>
      <c r="BA829" s="2">
        <v>151455</v>
      </c>
      <c r="BB829" s="2">
        <v>163905</v>
      </c>
      <c r="BC829" s="2">
        <v>0</v>
      </c>
      <c r="BD829" s="2">
        <v>2813</v>
      </c>
      <c r="BE829" s="2">
        <v>3044</v>
      </c>
      <c r="BF829" s="2">
        <v>0</v>
      </c>
      <c r="BG829" s="2">
        <v>0</v>
      </c>
      <c r="BH829" s="2">
        <v>230301</v>
      </c>
      <c r="BI829" s="2">
        <v>4096808</v>
      </c>
      <c r="BJ829" s="2">
        <v>0</v>
      </c>
      <c r="BK829" s="2">
        <v>4096808</v>
      </c>
      <c r="BL829" s="2">
        <v>1216440</v>
      </c>
      <c r="BM829" s="2">
        <v>2880368</v>
      </c>
      <c r="BN829" s="2">
        <v>1254254</v>
      </c>
      <c r="BO829" s="2">
        <v>1626114</v>
      </c>
      <c r="BP829" s="2">
        <v>6511.16</v>
      </c>
      <c r="BQ829" s="2">
        <v>295.39999999999998</v>
      </c>
      <c r="BR829" s="2">
        <v>1923397</v>
      </c>
      <c r="BS829" s="2">
        <v>0</v>
      </c>
      <c r="BT829" s="2">
        <v>0</v>
      </c>
      <c r="BU829" s="2">
        <v>1216440</v>
      </c>
      <c r="BV829" s="2">
        <v>1254254</v>
      </c>
      <c r="BW829" s="2">
        <v>0</v>
      </c>
      <c r="BX829" s="2">
        <v>468411</v>
      </c>
      <c r="BY829" s="2">
        <v>468411</v>
      </c>
      <c r="BZ829" s="2">
        <v>0</v>
      </c>
      <c r="CA829" s="2">
        <v>1626114</v>
      </c>
      <c r="CB829" s="2" t="b">
        <v>0</v>
      </c>
      <c r="CC829" s="2">
        <v>0</v>
      </c>
      <c r="CD829" s="2">
        <v>11627.99</v>
      </c>
      <c r="CE829" s="2">
        <v>10691.47</v>
      </c>
      <c r="CF829" s="2">
        <v>11007.89</v>
      </c>
      <c r="CG829" s="2">
        <v>13089.06</v>
      </c>
      <c r="CH829" s="4">
        <v>45327.530011574076</v>
      </c>
      <c r="CI829" s="4">
        <v>73415</v>
      </c>
    </row>
    <row r="830" spans="1:87" x14ac:dyDescent="0.35">
      <c r="A830" s="5">
        <v>915</v>
      </c>
      <c r="B830" s="3" t="s">
        <v>1691</v>
      </c>
      <c r="C830" s="3" t="s">
        <v>1698</v>
      </c>
      <c r="D830" s="2" t="s">
        <v>1699</v>
      </c>
      <c r="E830" s="2">
        <v>9166</v>
      </c>
      <c r="F830" s="2">
        <v>9304</v>
      </c>
      <c r="G830" s="2">
        <v>9580</v>
      </c>
      <c r="H830" s="2">
        <v>11102</v>
      </c>
      <c r="I830" s="2">
        <v>1.0822000000000001</v>
      </c>
      <c r="J830" s="2">
        <v>9919</v>
      </c>
      <c r="K830" s="2">
        <v>10069</v>
      </c>
      <c r="L830" s="2">
        <v>10367</v>
      </c>
      <c r="M830" s="2">
        <v>12015</v>
      </c>
      <c r="N830" s="2">
        <v>1.1040000000000001</v>
      </c>
      <c r="O830" s="2">
        <v>1.026</v>
      </c>
      <c r="P830" s="2">
        <v>10951</v>
      </c>
      <c r="Q830" s="2">
        <v>12327</v>
      </c>
      <c r="R830" s="2">
        <v>206.98</v>
      </c>
      <c r="S830" s="2">
        <v>167.06</v>
      </c>
      <c r="T830" s="2">
        <v>116.7</v>
      </c>
      <c r="U830" s="2">
        <v>0</v>
      </c>
      <c r="V830" s="2">
        <v>490.74</v>
      </c>
      <c r="W830" s="2">
        <v>206.98</v>
      </c>
      <c r="X830" s="2">
        <v>167.06</v>
      </c>
      <c r="Y830" s="2">
        <v>116.7</v>
      </c>
      <c r="Z830" s="2">
        <v>0</v>
      </c>
      <c r="AA830" s="2">
        <v>490.74</v>
      </c>
      <c r="AB830" s="2">
        <v>2266638</v>
      </c>
      <c r="AC830" s="2">
        <v>1682127</v>
      </c>
      <c r="AD830" s="2">
        <v>1209829</v>
      </c>
      <c r="AE830" s="2">
        <v>0</v>
      </c>
      <c r="AF830" s="2">
        <v>5158594</v>
      </c>
      <c r="AG830" s="2">
        <v>0.313</v>
      </c>
      <c r="AH830" s="2">
        <v>0.2</v>
      </c>
      <c r="AI830" s="2">
        <v>141892</v>
      </c>
      <c r="AJ830" s="2">
        <v>105301</v>
      </c>
      <c r="AK830" s="2">
        <v>75735</v>
      </c>
      <c r="AL830" s="2">
        <v>0</v>
      </c>
      <c r="AM830" s="2">
        <v>322928</v>
      </c>
      <c r="AN830" s="2">
        <v>0.313</v>
      </c>
      <c r="AO830" s="2">
        <v>0</v>
      </c>
      <c r="AP830" s="2">
        <v>0.65</v>
      </c>
      <c r="AQ830" s="2">
        <v>0</v>
      </c>
      <c r="AR830" s="2">
        <v>0</v>
      </c>
      <c r="AS830" s="2">
        <v>0</v>
      </c>
      <c r="AT830" s="2">
        <v>0</v>
      </c>
      <c r="AU830" s="2">
        <v>0</v>
      </c>
      <c r="AV830" s="2">
        <v>5481522</v>
      </c>
      <c r="AW830" s="2">
        <v>0</v>
      </c>
      <c r="AX830" s="2">
        <v>12208</v>
      </c>
      <c r="AY830" s="2">
        <v>30523</v>
      </c>
      <c r="AZ830" s="2">
        <v>33032</v>
      </c>
      <c r="BA830" s="2">
        <v>0</v>
      </c>
      <c r="BB830" s="2">
        <v>0</v>
      </c>
      <c r="BC830" s="2">
        <v>0</v>
      </c>
      <c r="BD830" s="2">
        <v>2813</v>
      </c>
      <c r="BE830" s="2">
        <v>3044</v>
      </c>
      <c r="BF830" s="2">
        <v>22.79</v>
      </c>
      <c r="BG830" s="2">
        <v>69373</v>
      </c>
      <c r="BH830" s="2">
        <v>114613</v>
      </c>
      <c r="BI830" s="2">
        <v>5596135</v>
      </c>
      <c r="BJ830" s="2">
        <v>0</v>
      </c>
      <c r="BK830" s="2">
        <v>5596135</v>
      </c>
      <c r="BL830" s="2">
        <v>1242530</v>
      </c>
      <c r="BM830" s="2">
        <v>4353605</v>
      </c>
      <c r="BN830" s="2">
        <v>1609903</v>
      </c>
      <c r="BO830" s="2">
        <v>2743702</v>
      </c>
      <c r="BP830" s="2">
        <v>5030.75</v>
      </c>
      <c r="BQ830" s="2">
        <v>490.74</v>
      </c>
      <c r="BR830" s="2">
        <v>2468790</v>
      </c>
      <c r="BS830" s="2">
        <v>0</v>
      </c>
      <c r="BT830" s="2">
        <v>0</v>
      </c>
      <c r="BU830" s="2">
        <v>1242530</v>
      </c>
      <c r="BV830" s="2">
        <v>1609903</v>
      </c>
      <c r="BW830" s="2">
        <v>0</v>
      </c>
      <c r="BX830" s="2">
        <v>337098</v>
      </c>
      <c r="BY830" s="2">
        <v>337098</v>
      </c>
      <c r="BZ830" s="2">
        <v>0</v>
      </c>
      <c r="CA830" s="2">
        <v>2743702</v>
      </c>
      <c r="CB830" s="2" t="b">
        <v>0</v>
      </c>
      <c r="CC830" s="2">
        <v>0</v>
      </c>
      <c r="CD830" s="2">
        <v>11636.53</v>
      </c>
      <c r="CE830" s="2">
        <v>10699.32</v>
      </c>
      <c r="CF830" s="2">
        <v>11015.97</v>
      </c>
      <c r="CG830" s="2">
        <v>13098.67</v>
      </c>
      <c r="CH830" s="4">
        <v>45327.530057870368</v>
      </c>
      <c r="CI830" s="4">
        <v>73415</v>
      </c>
    </row>
    <row r="831" spans="1:87" x14ac:dyDescent="0.35">
      <c r="A831" s="5">
        <v>916</v>
      </c>
      <c r="B831" s="3" t="s">
        <v>1691</v>
      </c>
      <c r="C831" s="3" t="s">
        <v>1700</v>
      </c>
      <c r="D831" s="2" t="s">
        <v>1701</v>
      </c>
      <c r="E831" s="2">
        <v>9166</v>
      </c>
      <c r="F831" s="2">
        <v>9304</v>
      </c>
      <c r="G831" s="2">
        <v>9580</v>
      </c>
      <c r="H831" s="2">
        <v>11102</v>
      </c>
      <c r="I831" s="2">
        <v>1.0822000000000001</v>
      </c>
      <c r="J831" s="2">
        <v>9919</v>
      </c>
      <c r="K831" s="2">
        <v>10069</v>
      </c>
      <c r="L831" s="2">
        <v>10367</v>
      </c>
      <c r="M831" s="2">
        <v>12015</v>
      </c>
      <c r="N831" s="2">
        <v>1.1040000000000001</v>
      </c>
      <c r="O831" s="2">
        <v>1.026</v>
      </c>
      <c r="P831" s="2">
        <v>10951</v>
      </c>
      <c r="Q831" s="2">
        <v>12327</v>
      </c>
      <c r="R831" s="2">
        <v>610.03</v>
      </c>
      <c r="S831" s="2">
        <v>411.36</v>
      </c>
      <c r="T831" s="2">
        <v>289.73</v>
      </c>
      <c r="U831" s="2">
        <v>635.17999999999995</v>
      </c>
      <c r="V831" s="2">
        <v>1946.3</v>
      </c>
      <c r="W831" s="2">
        <v>610.03</v>
      </c>
      <c r="X831" s="2">
        <v>411.36</v>
      </c>
      <c r="Y831" s="2">
        <v>289.73</v>
      </c>
      <c r="Z831" s="2">
        <v>635.17999999999995</v>
      </c>
      <c r="AA831" s="2">
        <v>1946.3</v>
      </c>
      <c r="AB831" s="2">
        <v>6680439</v>
      </c>
      <c r="AC831" s="2">
        <v>4141984</v>
      </c>
      <c r="AD831" s="2">
        <v>3003631</v>
      </c>
      <c r="AE831" s="2">
        <v>7829864</v>
      </c>
      <c r="AF831" s="2">
        <v>21655918</v>
      </c>
      <c r="AG831" s="2">
        <v>0.75370000000000004</v>
      </c>
      <c r="AH831" s="2">
        <v>0.2</v>
      </c>
      <c r="AI831" s="2">
        <v>1007009</v>
      </c>
      <c r="AJ831" s="2">
        <v>624363</v>
      </c>
      <c r="AK831" s="2">
        <v>452767</v>
      </c>
      <c r="AL831" s="2">
        <v>1180274</v>
      </c>
      <c r="AM831" s="2">
        <v>3264413</v>
      </c>
      <c r="AN831" s="2">
        <v>0.75370000000000004</v>
      </c>
      <c r="AO831" s="2">
        <v>0.20369999999999999</v>
      </c>
      <c r="AP831" s="2">
        <v>0.65</v>
      </c>
      <c r="AQ831" s="2">
        <v>884523</v>
      </c>
      <c r="AR831" s="2">
        <v>548419</v>
      </c>
      <c r="AS831" s="2">
        <v>397696</v>
      </c>
      <c r="AT831" s="2">
        <v>1036713</v>
      </c>
      <c r="AU831" s="2">
        <v>2867351</v>
      </c>
      <c r="AV831" s="2">
        <v>27787682</v>
      </c>
      <c r="AW831" s="2">
        <v>0</v>
      </c>
      <c r="AX831" s="2">
        <v>104122</v>
      </c>
      <c r="AY831" s="2">
        <v>141948</v>
      </c>
      <c r="AZ831" s="2">
        <v>153616</v>
      </c>
      <c r="BA831" s="2">
        <v>0</v>
      </c>
      <c r="BB831" s="2">
        <v>0</v>
      </c>
      <c r="BC831" s="2">
        <v>0</v>
      </c>
      <c r="BD831" s="2">
        <v>2813</v>
      </c>
      <c r="BE831" s="2">
        <v>3044</v>
      </c>
      <c r="BF831" s="2">
        <v>44.56</v>
      </c>
      <c r="BG831" s="2">
        <v>135641</v>
      </c>
      <c r="BH831" s="2">
        <v>393379</v>
      </c>
      <c r="BI831" s="2">
        <v>28181061</v>
      </c>
      <c r="BJ831" s="2">
        <v>0</v>
      </c>
      <c r="BK831" s="2">
        <v>28181061</v>
      </c>
      <c r="BL831" s="2">
        <v>4944900</v>
      </c>
      <c r="BM831" s="2">
        <v>23236161</v>
      </c>
      <c r="BN831" s="2">
        <v>6709869</v>
      </c>
      <c r="BO831" s="2">
        <v>16526292</v>
      </c>
      <c r="BP831" s="2">
        <v>5043.41</v>
      </c>
      <c r="BQ831" s="2">
        <v>1946.3</v>
      </c>
      <c r="BR831" s="2">
        <v>9815989</v>
      </c>
      <c r="BS831" s="2">
        <v>473649</v>
      </c>
      <c r="BT831" s="2">
        <v>0</v>
      </c>
      <c r="BU831" s="2">
        <v>4944900</v>
      </c>
      <c r="BV831" s="2">
        <v>6709869</v>
      </c>
      <c r="BW831" s="2">
        <v>0</v>
      </c>
      <c r="BX831" s="2">
        <v>1707177</v>
      </c>
      <c r="BY831" s="2">
        <v>1707177</v>
      </c>
      <c r="BZ831" s="2">
        <v>0</v>
      </c>
      <c r="CA831" s="2">
        <v>16526292</v>
      </c>
      <c r="CB831" s="2" t="b">
        <v>0</v>
      </c>
      <c r="CC831" s="2">
        <v>0</v>
      </c>
      <c r="CD831" s="2">
        <v>14051.72</v>
      </c>
      <c r="CE831" s="2">
        <v>12919.99</v>
      </c>
      <c r="CF831" s="2">
        <v>13302.36</v>
      </c>
      <c r="CG831" s="2">
        <v>15817.33</v>
      </c>
      <c r="CH831" s="4">
        <v>45327.530185185184</v>
      </c>
      <c r="CI831" s="4">
        <v>73415</v>
      </c>
    </row>
    <row r="832" spans="1:87" x14ac:dyDescent="0.35">
      <c r="A832" s="5">
        <v>917</v>
      </c>
      <c r="B832" s="3" t="s">
        <v>1691</v>
      </c>
      <c r="C832" s="3" t="s">
        <v>1702</v>
      </c>
      <c r="D832" s="2" t="s">
        <v>1703</v>
      </c>
      <c r="E832" s="2">
        <v>9166</v>
      </c>
      <c r="F832" s="2">
        <v>9304</v>
      </c>
      <c r="G832" s="2">
        <v>9580</v>
      </c>
      <c r="H832" s="2">
        <v>11102</v>
      </c>
      <c r="I832" s="2">
        <v>1.0822000000000001</v>
      </c>
      <c r="J832" s="2">
        <v>9919</v>
      </c>
      <c r="K832" s="2">
        <v>10069</v>
      </c>
      <c r="L832" s="2">
        <v>10367</v>
      </c>
      <c r="M832" s="2">
        <v>12015</v>
      </c>
      <c r="N832" s="2">
        <v>1.1040000000000001</v>
      </c>
      <c r="O832" s="2">
        <v>1.026</v>
      </c>
      <c r="P832" s="2">
        <v>10951</v>
      </c>
      <c r="Q832" s="2">
        <v>12327</v>
      </c>
      <c r="R832" s="2">
        <v>81.680000000000007</v>
      </c>
      <c r="S832" s="2">
        <v>63.04</v>
      </c>
      <c r="T832" s="2">
        <v>38.770000000000003</v>
      </c>
      <c r="U832" s="2">
        <v>0</v>
      </c>
      <c r="V832" s="2">
        <v>183.49</v>
      </c>
      <c r="W832" s="2">
        <v>81.680000000000007</v>
      </c>
      <c r="X832" s="2">
        <v>63.04</v>
      </c>
      <c r="Y832" s="2">
        <v>38.770000000000003</v>
      </c>
      <c r="Z832" s="2">
        <v>0</v>
      </c>
      <c r="AA832" s="2">
        <v>183.49</v>
      </c>
      <c r="AB832" s="2">
        <v>894478</v>
      </c>
      <c r="AC832" s="2">
        <v>634750</v>
      </c>
      <c r="AD832" s="2">
        <v>401929</v>
      </c>
      <c r="AE832" s="2">
        <v>0</v>
      </c>
      <c r="AF832" s="2">
        <v>1931157</v>
      </c>
      <c r="AG832" s="2">
        <v>0.39250000000000002</v>
      </c>
      <c r="AH832" s="2">
        <v>0.2</v>
      </c>
      <c r="AI832" s="2">
        <v>70216</v>
      </c>
      <c r="AJ832" s="2">
        <v>49828</v>
      </c>
      <c r="AK832" s="2">
        <v>31551</v>
      </c>
      <c r="AL832" s="2">
        <v>0</v>
      </c>
      <c r="AM832" s="2">
        <v>151595</v>
      </c>
      <c r="AN832" s="2">
        <v>0.39250000000000002</v>
      </c>
      <c r="AO832" s="2">
        <v>0</v>
      </c>
      <c r="AP832" s="2">
        <v>0.65</v>
      </c>
      <c r="AQ832" s="2">
        <v>0</v>
      </c>
      <c r="AR832" s="2">
        <v>0</v>
      </c>
      <c r="AS832" s="2">
        <v>0</v>
      </c>
      <c r="AT832" s="2">
        <v>0</v>
      </c>
      <c r="AU832" s="2">
        <v>0</v>
      </c>
      <c r="AV832" s="2">
        <v>2082752</v>
      </c>
      <c r="AW832" s="2">
        <v>0</v>
      </c>
      <c r="AX832" s="2">
        <v>0</v>
      </c>
      <c r="AY832" s="2">
        <v>45236</v>
      </c>
      <c r="AZ832" s="2">
        <v>48954</v>
      </c>
      <c r="BA832" s="2">
        <v>145538</v>
      </c>
      <c r="BB832" s="2">
        <v>157501</v>
      </c>
      <c r="BC832" s="2">
        <v>0</v>
      </c>
      <c r="BD832" s="2">
        <v>2813</v>
      </c>
      <c r="BE832" s="2">
        <v>3044</v>
      </c>
      <c r="BF832" s="2">
        <v>7.71</v>
      </c>
      <c r="BG832" s="2">
        <v>23469</v>
      </c>
      <c r="BH832" s="2">
        <v>229924</v>
      </c>
      <c r="BI832" s="2">
        <v>2312676</v>
      </c>
      <c r="BJ832" s="2">
        <v>0</v>
      </c>
      <c r="BK832" s="2">
        <v>2312676</v>
      </c>
      <c r="BL832" s="2">
        <v>42974</v>
      </c>
      <c r="BM832" s="2">
        <v>2269702</v>
      </c>
      <c r="BN832" s="2">
        <v>622890</v>
      </c>
      <c r="BO832" s="2">
        <v>1646812</v>
      </c>
      <c r="BP832" s="2">
        <v>5205.71</v>
      </c>
      <c r="BQ832" s="2">
        <v>183.49</v>
      </c>
      <c r="BR832" s="2">
        <v>955196</v>
      </c>
      <c r="BS832" s="2">
        <v>0</v>
      </c>
      <c r="BT832" s="2">
        <v>0</v>
      </c>
      <c r="BU832" s="2">
        <v>42974</v>
      </c>
      <c r="BV832" s="2">
        <v>622890</v>
      </c>
      <c r="BW832" s="2">
        <v>289332</v>
      </c>
      <c r="BX832" s="2">
        <v>332536</v>
      </c>
      <c r="BY832" s="2">
        <v>621868</v>
      </c>
      <c r="BZ832" s="2">
        <v>0</v>
      </c>
      <c r="CA832" s="2">
        <v>1646812</v>
      </c>
      <c r="CB832" s="2" t="b">
        <v>0</v>
      </c>
      <c r="CC832" s="2">
        <v>0</v>
      </c>
      <c r="CD832" s="2">
        <v>11810.65</v>
      </c>
      <c r="CE832" s="2">
        <v>10859.42</v>
      </c>
      <c r="CF832" s="2">
        <v>11180.81</v>
      </c>
      <c r="CG832" s="2">
        <v>13294.67</v>
      </c>
      <c r="CH832" s="4">
        <v>45327.53020833333</v>
      </c>
      <c r="CI832" s="4">
        <v>73415</v>
      </c>
    </row>
    <row r="833" spans="1:87" x14ac:dyDescent="0.35">
      <c r="A833" s="5">
        <v>918</v>
      </c>
      <c r="B833" s="3" t="s">
        <v>1691</v>
      </c>
      <c r="C833" s="3" t="s">
        <v>1704</v>
      </c>
      <c r="D833" s="2" t="s">
        <v>1705</v>
      </c>
      <c r="E833" s="2">
        <v>9166</v>
      </c>
      <c r="F833" s="2">
        <v>9304</v>
      </c>
      <c r="G833" s="2">
        <v>9580</v>
      </c>
      <c r="H833" s="2">
        <v>11102</v>
      </c>
      <c r="I833" s="2">
        <v>1.0822000000000001</v>
      </c>
      <c r="J833" s="2">
        <v>9919</v>
      </c>
      <c r="K833" s="2">
        <v>10069</v>
      </c>
      <c r="L833" s="2">
        <v>10367</v>
      </c>
      <c r="M833" s="2">
        <v>12015</v>
      </c>
      <c r="N833" s="2">
        <v>1.1040000000000001</v>
      </c>
      <c r="O833" s="2">
        <v>1.026</v>
      </c>
      <c r="P833" s="2">
        <v>10951</v>
      </c>
      <c r="Q833" s="2">
        <v>12327</v>
      </c>
      <c r="R833" s="2">
        <v>0</v>
      </c>
      <c r="S833" s="2">
        <v>0.85</v>
      </c>
      <c r="T833" s="2">
        <v>0</v>
      </c>
      <c r="U833" s="2">
        <v>0</v>
      </c>
      <c r="V833" s="2">
        <v>0.85</v>
      </c>
      <c r="W833" s="2">
        <v>36.46</v>
      </c>
      <c r="X833" s="2">
        <v>23.22</v>
      </c>
      <c r="Y833" s="2">
        <v>9.16</v>
      </c>
      <c r="Z833" s="2">
        <v>0</v>
      </c>
      <c r="AA833" s="2">
        <v>68.84</v>
      </c>
      <c r="AB833" s="2">
        <v>0</v>
      </c>
      <c r="AC833" s="2">
        <v>8559</v>
      </c>
      <c r="AD833" s="2">
        <v>0</v>
      </c>
      <c r="AE833" s="2">
        <v>0</v>
      </c>
      <c r="AF833" s="2">
        <v>8559</v>
      </c>
      <c r="AG833" s="2">
        <v>0.63729999999999998</v>
      </c>
      <c r="AH833" s="2">
        <v>0.2</v>
      </c>
      <c r="AI833" s="2">
        <v>50891</v>
      </c>
      <c r="AJ833" s="2">
        <v>29800</v>
      </c>
      <c r="AK833" s="2">
        <v>12104</v>
      </c>
      <c r="AL833" s="2">
        <v>0</v>
      </c>
      <c r="AM833" s="2">
        <v>92795</v>
      </c>
      <c r="AN833" s="2">
        <v>0.63729999999999998</v>
      </c>
      <c r="AO833" s="2">
        <v>8.7300000000000003E-2</v>
      </c>
      <c r="AP833" s="2">
        <v>0.65</v>
      </c>
      <c r="AQ833" s="2">
        <v>22657</v>
      </c>
      <c r="AR833" s="2">
        <v>13267</v>
      </c>
      <c r="AS833" s="2">
        <v>5389</v>
      </c>
      <c r="AT833" s="2">
        <v>0</v>
      </c>
      <c r="AU833" s="2">
        <v>41313</v>
      </c>
      <c r="AV833" s="2">
        <v>142667</v>
      </c>
      <c r="AW833" s="2">
        <v>814244</v>
      </c>
      <c r="AX833" s="2">
        <v>5427</v>
      </c>
      <c r="AY833" s="2">
        <v>29010</v>
      </c>
      <c r="AZ833" s="2">
        <v>31395</v>
      </c>
      <c r="BA833" s="2">
        <v>0</v>
      </c>
      <c r="BB833" s="2">
        <v>0</v>
      </c>
      <c r="BC833" s="2">
        <v>0</v>
      </c>
      <c r="BD833" s="2">
        <v>2813</v>
      </c>
      <c r="BE833" s="2">
        <v>3044</v>
      </c>
      <c r="BF833" s="2">
        <v>2.96</v>
      </c>
      <c r="BG833" s="2">
        <v>9010</v>
      </c>
      <c r="BH833" s="2">
        <v>860076</v>
      </c>
      <c r="BI833" s="2">
        <v>1002743</v>
      </c>
      <c r="BJ833" s="2">
        <v>0</v>
      </c>
      <c r="BK833" s="2">
        <v>1002743</v>
      </c>
      <c r="BL833" s="2">
        <v>12823</v>
      </c>
      <c r="BM833" s="2">
        <v>989920</v>
      </c>
      <c r="BN833" s="2">
        <v>251228</v>
      </c>
      <c r="BO833" s="2">
        <v>738692</v>
      </c>
      <c r="BP833" s="2">
        <v>185.09</v>
      </c>
      <c r="BQ833" s="2">
        <v>68.84</v>
      </c>
      <c r="BR833" s="2">
        <v>12742</v>
      </c>
      <c r="BS833" s="2">
        <v>495165</v>
      </c>
      <c r="BT833" s="2">
        <v>0</v>
      </c>
      <c r="BU833" s="2">
        <v>12823</v>
      </c>
      <c r="BV833" s="2">
        <v>251228</v>
      </c>
      <c r="BW833" s="2">
        <v>243856</v>
      </c>
      <c r="BX833" s="2">
        <v>120274</v>
      </c>
      <c r="BY833" s="2">
        <v>364130</v>
      </c>
      <c r="BZ833" s="2">
        <v>0</v>
      </c>
      <c r="CA833" s="2">
        <v>738692</v>
      </c>
      <c r="CB833" s="2" t="b">
        <v>0</v>
      </c>
      <c r="CC833" s="2">
        <v>0</v>
      </c>
      <c r="CD833" s="2">
        <v>12968.23</v>
      </c>
      <c r="CE833" s="2">
        <v>11923.76</v>
      </c>
      <c r="CF833" s="2">
        <v>12276.65</v>
      </c>
      <c r="CG833" s="2">
        <v>14597.7</v>
      </c>
      <c r="CH833" s="4">
        <v>45327.530219907407</v>
      </c>
      <c r="CI833" s="4">
        <v>73415</v>
      </c>
    </row>
    <row r="834" spans="1:87" x14ac:dyDescent="0.35">
      <c r="A834" s="5">
        <v>919</v>
      </c>
      <c r="B834" s="3" t="s">
        <v>1691</v>
      </c>
      <c r="C834" s="3" t="s">
        <v>1706</v>
      </c>
      <c r="D834" s="2" t="s">
        <v>1707</v>
      </c>
      <c r="E834" s="2">
        <v>9166</v>
      </c>
      <c r="F834" s="2">
        <v>9304</v>
      </c>
      <c r="G834" s="2">
        <v>9580</v>
      </c>
      <c r="H834" s="2">
        <v>11102</v>
      </c>
      <c r="I834" s="2">
        <v>1.0822000000000001</v>
      </c>
      <c r="J834" s="2">
        <v>9919</v>
      </c>
      <c r="K834" s="2">
        <v>10069</v>
      </c>
      <c r="L834" s="2">
        <v>10367</v>
      </c>
      <c r="M834" s="2">
        <v>12015</v>
      </c>
      <c r="N834" s="2">
        <v>1.1040000000000001</v>
      </c>
      <c r="O834" s="2">
        <v>1.026</v>
      </c>
      <c r="P834" s="2">
        <v>10951</v>
      </c>
      <c r="Q834" s="2">
        <v>12327</v>
      </c>
      <c r="R834" s="2">
        <v>82.95</v>
      </c>
      <c r="S834" s="2">
        <v>57.4</v>
      </c>
      <c r="T834" s="2">
        <v>37.479999999999997</v>
      </c>
      <c r="U834" s="2">
        <v>0</v>
      </c>
      <c r="V834" s="2">
        <v>177.83</v>
      </c>
      <c r="W834" s="2">
        <v>82.95</v>
      </c>
      <c r="X834" s="2">
        <v>57.4</v>
      </c>
      <c r="Y834" s="2">
        <v>37.479999999999997</v>
      </c>
      <c r="Z834" s="2">
        <v>0</v>
      </c>
      <c r="AA834" s="2">
        <v>177.83</v>
      </c>
      <c r="AB834" s="2">
        <v>908385</v>
      </c>
      <c r="AC834" s="2">
        <v>577961</v>
      </c>
      <c r="AD834" s="2">
        <v>388555</v>
      </c>
      <c r="AE834" s="2">
        <v>0</v>
      </c>
      <c r="AF834" s="2">
        <v>1874901</v>
      </c>
      <c r="AG834" s="2">
        <v>0.43269999999999997</v>
      </c>
      <c r="AH834" s="2">
        <v>0.2</v>
      </c>
      <c r="AI834" s="2">
        <v>78612</v>
      </c>
      <c r="AJ834" s="2">
        <v>50017</v>
      </c>
      <c r="AK834" s="2">
        <v>33626</v>
      </c>
      <c r="AL834" s="2">
        <v>0</v>
      </c>
      <c r="AM834" s="2">
        <v>162255</v>
      </c>
      <c r="AN834" s="2">
        <v>0.43269999999999997</v>
      </c>
      <c r="AO834" s="2">
        <v>0</v>
      </c>
      <c r="AP834" s="2">
        <v>0.65</v>
      </c>
      <c r="AQ834" s="2">
        <v>0</v>
      </c>
      <c r="AR834" s="2">
        <v>0</v>
      </c>
      <c r="AS834" s="2">
        <v>0</v>
      </c>
      <c r="AT834" s="2">
        <v>0</v>
      </c>
      <c r="AU834" s="2">
        <v>0</v>
      </c>
      <c r="AV834" s="2">
        <v>2037156</v>
      </c>
      <c r="AW834" s="2">
        <v>0</v>
      </c>
      <c r="AX834" s="2">
        <v>6647</v>
      </c>
      <c r="AY834" s="2">
        <v>0</v>
      </c>
      <c r="AZ834" s="2">
        <v>0</v>
      </c>
      <c r="BA834" s="2">
        <v>0</v>
      </c>
      <c r="BB834" s="2">
        <v>0</v>
      </c>
      <c r="BC834" s="2">
        <v>30989</v>
      </c>
      <c r="BD834" s="2">
        <v>2813</v>
      </c>
      <c r="BE834" s="2">
        <v>3044</v>
      </c>
      <c r="BF834" s="2">
        <v>2.76</v>
      </c>
      <c r="BG834" s="2">
        <v>8401</v>
      </c>
      <c r="BH834" s="2">
        <v>46037</v>
      </c>
      <c r="BI834" s="2">
        <v>2083193</v>
      </c>
      <c r="BJ834" s="2">
        <v>0</v>
      </c>
      <c r="BK834" s="2">
        <v>2083193</v>
      </c>
      <c r="BL834" s="2">
        <v>72212</v>
      </c>
      <c r="BM834" s="2">
        <v>2010981</v>
      </c>
      <c r="BN834" s="2">
        <v>639982</v>
      </c>
      <c r="BO834" s="2">
        <v>1370999</v>
      </c>
      <c r="BP834" s="2">
        <v>5518.82</v>
      </c>
      <c r="BQ834" s="2">
        <v>177.83</v>
      </c>
      <c r="BR834" s="2">
        <v>981412</v>
      </c>
      <c r="BS834" s="2">
        <v>0</v>
      </c>
      <c r="BT834" s="2">
        <v>0</v>
      </c>
      <c r="BU834" s="2">
        <v>72212</v>
      </c>
      <c r="BV834" s="2">
        <v>639982</v>
      </c>
      <c r="BW834" s="2">
        <v>269218</v>
      </c>
      <c r="BX834" s="2">
        <v>158429</v>
      </c>
      <c r="BY834" s="2">
        <v>427647</v>
      </c>
      <c r="BZ834" s="2">
        <v>0</v>
      </c>
      <c r="CA834" s="2">
        <v>1370999</v>
      </c>
      <c r="CB834" s="2" t="b">
        <v>0</v>
      </c>
      <c r="CC834" s="2">
        <v>0</v>
      </c>
      <c r="CD834" s="2">
        <v>11898.7</v>
      </c>
      <c r="CE834" s="2">
        <v>10940.37</v>
      </c>
      <c r="CF834" s="2">
        <v>11264.16</v>
      </c>
      <c r="CG834" s="2">
        <v>13393.78</v>
      </c>
      <c r="CH834" s="4">
        <v>45327.530277777776</v>
      </c>
      <c r="CI834" s="4">
        <v>73415</v>
      </c>
    </row>
    <row r="835" spans="1:87" x14ac:dyDescent="0.35">
      <c r="A835" s="5">
        <v>920</v>
      </c>
      <c r="B835" s="3" t="s">
        <v>1691</v>
      </c>
      <c r="C835" s="3" t="s">
        <v>1708</v>
      </c>
      <c r="D835" s="2" t="s">
        <v>1709</v>
      </c>
      <c r="E835" s="2">
        <v>9166</v>
      </c>
      <c r="F835" s="2">
        <v>9304</v>
      </c>
      <c r="G835" s="2">
        <v>9580</v>
      </c>
      <c r="H835" s="2">
        <v>11102</v>
      </c>
      <c r="I835" s="2">
        <v>1.0822000000000001</v>
      </c>
      <c r="J835" s="2">
        <v>9919</v>
      </c>
      <c r="K835" s="2">
        <v>10069</v>
      </c>
      <c r="L835" s="2">
        <v>10367</v>
      </c>
      <c r="M835" s="2">
        <v>12015</v>
      </c>
      <c r="N835" s="2">
        <v>1.1040000000000001</v>
      </c>
      <c r="O835" s="2">
        <v>1.026</v>
      </c>
      <c r="P835" s="2">
        <v>10951</v>
      </c>
      <c r="Q835" s="2">
        <v>12327</v>
      </c>
      <c r="R835" s="2">
        <v>62.47</v>
      </c>
      <c r="S835" s="2">
        <v>57.52</v>
      </c>
      <c r="T835" s="2">
        <v>34.24</v>
      </c>
      <c r="U835" s="2">
        <v>0</v>
      </c>
      <c r="V835" s="2">
        <v>154.22999999999999</v>
      </c>
      <c r="W835" s="2">
        <v>62.47</v>
      </c>
      <c r="X835" s="2">
        <v>57.52</v>
      </c>
      <c r="Y835" s="2">
        <v>34.24</v>
      </c>
      <c r="Z835" s="2">
        <v>0</v>
      </c>
      <c r="AA835" s="2">
        <v>154.22999999999999</v>
      </c>
      <c r="AB835" s="2">
        <v>684109</v>
      </c>
      <c r="AC835" s="2">
        <v>579169</v>
      </c>
      <c r="AD835" s="2">
        <v>354966</v>
      </c>
      <c r="AE835" s="2">
        <v>0</v>
      </c>
      <c r="AF835" s="2">
        <v>1618244</v>
      </c>
      <c r="AG835" s="2">
        <v>0.35809999999999997</v>
      </c>
      <c r="AH835" s="2">
        <v>0.2</v>
      </c>
      <c r="AI835" s="2">
        <v>48996</v>
      </c>
      <c r="AJ835" s="2">
        <v>41480</v>
      </c>
      <c r="AK835" s="2">
        <v>25423</v>
      </c>
      <c r="AL835" s="2">
        <v>0</v>
      </c>
      <c r="AM835" s="2">
        <v>115899</v>
      </c>
      <c r="AN835" s="2">
        <v>0.35809999999999997</v>
      </c>
      <c r="AO835" s="2">
        <v>0</v>
      </c>
      <c r="AP835" s="2">
        <v>0.65</v>
      </c>
      <c r="AQ835" s="2">
        <v>0</v>
      </c>
      <c r="AR835" s="2">
        <v>0</v>
      </c>
      <c r="AS835" s="2">
        <v>0</v>
      </c>
      <c r="AT835" s="2">
        <v>0</v>
      </c>
      <c r="AU835" s="2">
        <v>0</v>
      </c>
      <c r="AV835" s="2">
        <v>1734143</v>
      </c>
      <c r="AW835" s="2">
        <v>0</v>
      </c>
      <c r="AX835" s="2">
        <v>0</v>
      </c>
      <c r="AY835" s="2">
        <v>41765</v>
      </c>
      <c r="AZ835" s="2">
        <v>45198</v>
      </c>
      <c r="BA835" s="2">
        <v>0</v>
      </c>
      <c r="BB835" s="2">
        <v>0</v>
      </c>
      <c r="BC835" s="2">
        <v>0</v>
      </c>
      <c r="BD835" s="2">
        <v>2813</v>
      </c>
      <c r="BE835" s="2">
        <v>3044</v>
      </c>
      <c r="BF835" s="2">
        <v>1.89</v>
      </c>
      <c r="BG835" s="2">
        <v>5753</v>
      </c>
      <c r="BH835" s="2">
        <v>50951</v>
      </c>
      <c r="BI835" s="2">
        <v>1785094</v>
      </c>
      <c r="BJ835" s="2">
        <v>0</v>
      </c>
      <c r="BK835" s="2">
        <v>1785094</v>
      </c>
      <c r="BL835" s="2">
        <v>660687</v>
      </c>
      <c r="BM835" s="2">
        <v>1124407</v>
      </c>
      <c r="BN835" s="2">
        <v>431920</v>
      </c>
      <c r="BO835" s="2">
        <v>692487</v>
      </c>
      <c r="BP835" s="2">
        <v>5297.11</v>
      </c>
      <c r="BQ835" s="2">
        <v>154.22999999999999</v>
      </c>
      <c r="BR835" s="2">
        <v>816973</v>
      </c>
      <c r="BS835" s="2">
        <v>0</v>
      </c>
      <c r="BT835" s="2">
        <v>0</v>
      </c>
      <c r="BU835" s="2">
        <v>660687</v>
      </c>
      <c r="BV835" s="2">
        <v>431920</v>
      </c>
      <c r="BW835" s="2">
        <v>0</v>
      </c>
      <c r="BX835" s="2">
        <v>201288</v>
      </c>
      <c r="BY835" s="2">
        <v>201288</v>
      </c>
      <c r="BZ835" s="2">
        <v>0</v>
      </c>
      <c r="CA835" s="2">
        <v>692487</v>
      </c>
      <c r="CB835" s="2" t="b">
        <v>0</v>
      </c>
      <c r="CC835" s="2">
        <v>0</v>
      </c>
      <c r="CD835" s="2">
        <v>11735.31</v>
      </c>
      <c r="CE835" s="2">
        <v>10790.14</v>
      </c>
      <c r="CF835" s="2">
        <v>11109.48</v>
      </c>
      <c r="CG835" s="2">
        <v>13209.86</v>
      </c>
      <c r="CH835" s="4">
        <v>45327.530324074076</v>
      </c>
      <c r="CI835" s="4">
        <v>73415</v>
      </c>
    </row>
    <row r="836" spans="1:87" x14ac:dyDescent="0.35">
      <c r="A836" s="5">
        <v>921</v>
      </c>
      <c r="B836" s="3" t="s">
        <v>1691</v>
      </c>
      <c r="C836" s="3" t="s">
        <v>1710</v>
      </c>
      <c r="D836" s="2" t="s">
        <v>1711</v>
      </c>
      <c r="E836" s="2">
        <v>9166</v>
      </c>
      <c r="F836" s="2">
        <v>9304</v>
      </c>
      <c r="G836" s="2">
        <v>9580</v>
      </c>
      <c r="H836" s="2">
        <v>11102</v>
      </c>
      <c r="I836" s="2">
        <v>1.0822000000000001</v>
      </c>
      <c r="J836" s="2">
        <v>9919</v>
      </c>
      <c r="K836" s="2">
        <v>10069</v>
      </c>
      <c r="L836" s="2">
        <v>10367</v>
      </c>
      <c r="M836" s="2">
        <v>12015</v>
      </c>
      <c r="N836" s="2">
        <v>1.1040000000000001</v>
      </c>
      <c r="O836" s="2">
        <v>1.026</v>
      </c>
      <c r="P836" s="2">
        <v>10951</v>
      </c>
      <c r="Q836" s="2">
        <v>12327</v>
      </c>
      <c r="R836" s="2">
        <v>0</v>
      </c>
      <c r="S836" s="2">
        <v>0</v>
      </c>
      <c r="T836" s="2">
        <v>0</v>
      </c>
      <c r="U836" s="2">
        <v>765.31</v>
      </c>
      <c r="V836" s="2">
        <v>765.31</v>
      </c>
      <c r="W836" s="2">
        <v>0</v>
      </c>
      <c r="X836" s="2">
        <v>0</v>
      </c>
      <c r="Y836" s="2">
        <v>0</v>
      </c>
      <c r="Z836" s="2">
        <v>765.31</v>
      </c>
      <c r="AA836" s="2">
        <v>765.31</v>
      </c>
      <c r="AB836" s="2">
        <v>0</v>
      </c>
      <c r="AC836" s="2">
        <v>0</v>
      </c>
      <c r="AD836" s="2">
        <v>0</v>
      </c>
      <c r="AE836" s="2">
        <v>9433976</v>
      </c>
      <c r="AF836" s="2">
        <v>9433976</v>
      </c>
      <c r="AG836" s="2">
        <v>0.27550000000000002</v>
      </c>
      <c r="AH836" s="2">
        <v>0.2</v>
      </c>
      <c r="AI836" s="2">
        <v>0</v>
      </c>
      <c r="AJ836" s="2">
        <v>0</v>
      </c>
      <c r="AK836" s="2">
        <v>0</v>
      </c>
      <c r="AL836" s="2">
        <v>519812</v>
      </c>
      <c r="AM836" s="2">
        <v>519812</v>
      </c>
      <c r="AN836" s="2">
        <v>0.27550000000000002</v>
      </c>
      <c r="AO836" s="2">
        <v>0</v>
      </c>
      <c r="AP836" s="2">
        <v>0.65</v>
      </c>
      <c r="AQ836" s="2">
        <v>0</v>
      </c>
      <c r="AR836" s="2">
        <v>0</v>
      </c>
      <c r="AS836" s="2">
        <v>0</v>
      </c>
      <c r="AT836" s="2">
        <v>0</v>
      </c>
      <c r="AU836" s="2">
        <v>0</v>
      </c>
      <c r="AV836" s="2">
        <v>9953788</v>
      </c>
      <c r="AW836" s="2">
        <v>0</v>
      </c>
      <c r="AX836" s="2">
        <v>0</v>
      </c>
      <c r="AY836" s="2">
        <v>101419</v>
      </c>
      <c r="AZ836" s="2">
        <v>109756</v>
      </c>
      <c r="BA836" s="2">
        <v>0</v>
      </c>
      <c r="BB836" s="2">
        <v>0</v>
      </c>
      <c r="BC836" s="2">
        <v>0</v>
      </c>
      <c r="BD836" s="2">
        <v>2813</v>
      </c>
      <c r="BE836" s="2">
        <v>3044</v>
      </c>
      <c r="BF836" s="2">
        <v>0</v>
      </c>
      <c r="BG836" s="2">
        <v>0</v>
      </c>
      <c r="BH836" s="2">
        <v>109756</v>
      </c>
      <c r="BI836" s="2">
        <v>10063544</v>
      </c>
      <c r="BJ836" s="2">
        <v>0</v>
      </c>
      <c r="BK836" s="2">
        <v>10063544</v>
      </c>
      <c r="BL836" s="2">
        <v>2748370</v>
      </c>
      <c r="BM836" s="2">
        <v>7315174</v>
      </c>
      <c r="BN836" s="2">
        <v>3037402</v>
      </c>
      <c r="BO836" s="2">
        <v>4277772</v>
      </c>
      <c r="BP836" s="2">
        <v>6086.23</v>
      </c>
      <c r="BQ836" s="2">
        <v>765.31</v>
      </c>
      <c r="BR836" s="2">
        <v>4657853</v>
      </c>
      <c r="BS836" s="2">
        <v>0</v>
      </c>
      <c r="BT836" s="2">
        <v>0</v>
      </c>
      <c r="BU836" s="2">
        <v>2748370</v>
      </c>
      <c r="BV836" s="2">
        <v>3037402</v>
      </c>
      <c r="BW836" s="2">
        <v>0</v>
      </c>
      <c r="BX836" s="2">
        <v>622750</v>
      </c>
      <c r="BY836" s="2">
        <v>622750</v>
      </c>
      <c r="BZ836" s="2">
        <v>0</v>
      </c>
      <c r="CA836" s="2">
        <v>4277772</v>
      </c>
      <c r="CB836" s="2" t="b">
        <v>0</v>
      </c>
      <c r="CC836" s="2">
        <v>0</v>
      </c>
      <c r="CD836" s="2">
        <v>11554.4</v>
      </c>
      <c r="CE836" s="2">
        <v>10623.8</v>
      </c>
      <c r="CF836" s="2">
        <v>10938.22</v>
      </c>
      <c r="CG836" s="2">
        <v>13006.22</v>
      </c>
      <c r="CH836" s="4">
        <v>45327.530462962961</v>
      </c>
      <c r="CI836" s="4">
        <v>73415</v>
      </c>
    </row>
    <row r="837" spans="1:87" x14ac:dyDescent="0.35">
      <c r="A837" s="5">
        <v>922</v>
      </c>
      <c r="B837" s="3" t="s">
        <v>1691</v>
      </c>
      <c r="C837" s="3" t="s">
        <v>1712</v>
      </c>
      <c r="D837" s="2" t="s">
        <v>1713</v>
      </c>
      <c r="E837" s="2">
        <v>9166</v>
      </c>
      <c r="F837" s="2">
        <v>9304</v>
      </c>
      <c r="G837" s="2">
        <v>9580</v>
      </c>
      <c r="H837" s="2">
        <v>11102</v>
      </c>
      <c r="I837" s="2">
        <v>1.0822000000000001</v>
      </c>
      <c r="J837" s="2">
        <v>9919</v>
      </c>
      <c r="K837" s="2">
        <v>10069</v>
      </c>
      <c r="L837" s="2">
        <v>10367</v>
      </c>
      <c r="M837" s="2">
        <v>12015</v>
      </c>
      <c r="N837" s="2">
        <v>1.1040000000000001</v>
      </c>
      <c r="O837" s="2">
        <v>1.026</v>
      </c>
      <c r="P837" s="2">
        <v>10951</v>
      </c>
      <c r="Q837" s="2">
        <v>12327</v>
      </c>
      <c r="R837" s="2">
        <v>41.99</v>
      </c>
      <c r="S837" s="2">
        <v>37.58</v>
      </c>
      <c r="T837" s="2">
        <v>26.44</v>
      </c>
      <c r="U837" s="2">
        <v>0</v>
      </c>
      <c r="V837" s="2">
        <v>106.01</v>
      </c>
      <c r="W837" s="2">
        <v>41.99</v>
      </c>
      <c r="X837" s="2">
        <v>37.58</v>
      </c>
      <c r="Y837" s="2">
        <v>26.44</v>
      </c>
      <c r="Z837" s="2">
        <v>0</v>
      </c>
      <c r="AA837" s="2">
        <v>106.01</v>
      </c>
      <c r="AB837" s="2">
        <v>459832</v>
      </c>
      <c r="AC837" s="2">
        <v>378393</v>
      </c>
      <c r="AD837" s="2">
        <v>274103</v>
      </c>
      <c r="AE837" s="2">
        <v>0</v>
      </c>
      <c r="AF837" s="2">
        <v>1112328</v>
      </c>
      <c r="AG837" s="2">
        <v>0.81499999999999995</v>
      </c>
      <c r="AH837" s="2">
        <v>0.2</v>
      </c>
      <c r="AI837" s="2">
        <v>74953</v>
      </c>
      <c r="AJ837" s="2">
        <v>61678</v>
      </c>
      <c r="AK837" s="2">
        <v>44679</v>
      </c>
      <c r="AL837" s="2">
        <v>0</v>
      </c>
      <c r="AM837" s="2">
        <v>181310</v>
      </c>
      <c r="AN837" s="2">
        <v>0.81499999999999995</v>
      </c>
      <c r="AO837" s="2">
        <v>0.26500000000000001</v>
      </c>
      <c r="AP837" s="2">
        <v>0.65</v>
      </c>
      <c r="AQ837" s="2">
        <v>79206</v>
      </c>
      <c r="AR837" s="2">
        <v>65178</v>
      </c>
      <c r="AS837" s="2">
        <v>47214</v>
      </c>
      <c r="AT837" s="2">
        <v>0</v>
      </c>
      <c r="AU837" s="2">
        <v>191598</v>
      </c>
      <c r="AV837" s="2">
        <v>1485236</v>
      </c>
      <c r="AW837" s="2">
        <v>0</v>
      </c>
      <c r="AX837" s="2">
        <v>0</v>
      </c>
      <c r="AY837" s="2">
        <v>59810</v>
      </c>
      <c r="AZ837" s="2">
        <v>64726</v>
      </c>
      <c r="BA837" s="2">
        <v>0</v>
      </c>
      <c r="BB837" s="2">
        <v>0</v>
      </c>
      <c r="BC837" s="2">
        <v>0</v>
      </c>
      <c r="BD837" s="2">
        <v>2813</v>
      </c>
      <c r="BE837" s="2">
        <v>3044</v>
      </c>
      <c r="BF837" s="2">
        <v>3.9</v>
      </c>
      <c r="BG837" s="2">
        <v>11872</v>
      </c>
      <c r="BH837" s="2">
        <v>76598</v>
      </c>
      <c r="BI837" s="2">
        <v>1561834</v>
      </c>
      <c r="BJ837" s="2">
        <v>0</v>
      </c>
      <c r="BK837" s="2">
        <v>1561834</v>
      </c>
      <c r="BL837" s="2">
        <v>40281</v>
      </c>
      <c r="BM837" s="2">
        <v>1521553</v>
      </c>
      <c r="BN837" s="2">
        <v>415534</v>
      </c>
      <c r="BO837" s="2">
        <v>1106019</v>
      </c>
      <c r="BP837" s="2">
        <v>5094.7700000000004</v>
      </c>
      <c r="BQ837" s="2">
        <v>106.01</v>
      </c>
      <c r="BR837" s="2">
        <v>540097</v>
      </c>
      <c r="BS837" s="2">
        <v>238173</v>
      </c>
      <c r="BT837" s="2">
        <v>0</v>
      </c>
      <c r="BU837" s="2">
        <v>40281</v>
      </c>
      <c r="BV837" s="2">
        <v>415534</v>
      </c>
      <c r="BW837" s="2">
        <v>322455</v>
      </c>
      <c r="BX837" s="2">
        <v>322504</v>
      </c>
      <c r="BY837" s="2">
        <v>644959</v>
      </c>
      <c r="BZ837" s="2">
        <v>0</v>
      </c>
      <c r="CA837" s="2">
        <v>1106019</v>
      </c>
      <c r="CB837" s="2" t="b">
        <v>0</v>
      </c>
      <c r="CC837" s="2">
        <v>0</v>
      </c>
      <c r="CD837" s="2">
        <v>14622.32</v>
      </c>
      <c r="CE837" s="2">
        <v>13444.63</v>
      </c>
      <c r="CF837" s="2">
        <v>13842.54</v>
      </c>
      <c r="CG837" s="2">
        <v>16459.63</v>
      </c>
      <c r="CH837" s="4">
        <v>45327.530532407407</v>
      </c>
      <c r="CI837" s="4">
        <v>73415</v>
      </c>
    </row>
    <row r="838" spans="1:87" x14ac:dyDescent="0.35">
      <c r="A838" s="5">
        <v>923</v>
      </c>
      <c r="B838" s="3" t="s">
        <v>1691</v>
      </c>
      <c r="C838" s="3" t="s">
        <v>1714</v>
      </c>
      <c r="D838" s="2" t="s">
        <v>1715</v>
      </c>
      <c r="E838" s="2">
        <v>9166</v>
      </c>
      <c r="F838" s="2">
        <v>9304</v>
      </c>
      <c r="G838" s="2">
        <v>9580</v>
      </c>
      <c r="H838" s="2">
        <v>11102</v>
      </c>
      <c r="I838" s="2">
        <v>1.0822000000000001</v>
      </c>
      <c r="J838" s="2">
        <v>9919</v>
      </c>
      <c r="K838" s="2">
        <v>10069</v>
      </c>
      <c r="L838" s="2">
        <v>10367</v>
      </c>
      <c r="M838" s="2">
        <v>12015</v>
      </c>
      <c r="N838" s="2">
        <v>1.1040000000000001</v>
      </c>
      <c r="O838" s="2">
        <v>1.026</v>
      </c>
      <c r="P838" s="2">
        <v>10951</v>
      </c>
      <c r="Q838" s="2">
        <v>12327</v>
      </c>
      <c r="R838" s="2">
        <v>3383.31</v>
      </c>
      <c r="S838" s="2">
        <v>2460.5300000000002</v>
      </c>
      <c r="T838" s="2">
        <v>1669.25</v>
      </c>
      <c r="U838" s="2">
        <v>3571.62</v>
      </c>
      <c r="V838" s="2">
        <v>11084.71</v>
      </c>
      <c r="W838" s="2">
        <v>3383.31</v>
      </c>
      <c r="X838" s="2">
        <v>2460.5300000000002</v>
      </c>
      <c r="Y838" s="2">
        <v>1669.25</v>
      </c>
      <c r="Z838" s="2">
        <v>3571.62</v>
      </c>
      <c r="AA838" s="2">
        <v>11084.71</v>
      </c>
      <c r="AB838" s="2">
        <v>37050628</v>
      </c>
      <c r="AC838" s="2">
        <v>24775077</v>
      </c>
      <c r="AD838" s="2">
        <v>17305115</v>
      </c>
      <c r="AE838" s="2">
        <v>44027360</v>
      </c>
      <c r="AF838" s="2">
        <v>123158180</v>
      </c>
      <c r="AG838" s="2">
        <v>0.78110000000000002</v>
      </c>
      <c r="AH838" s="2">
        <v>0.2</v>
      </c>
      <c r="AI838" s="2">
        <v>5788049</v>
      </c>
      <c r="AJ838" s="2">
        <v>3870362</v>
      </c>
      <c r="AK838" s="2">
        <v>2703405</v>
      </c>
      <c r="AL838" s="2">
        <v>6877954</v>
      </c>
      <c r="AM838" s="2">
        <v>19239770</v>
      </c>
      <c r="AN838" s="2">
        <v>0.78110000000000002</v>
      </c>
      <c r="AO838" s="2">
        <v>0.2311</v>
      </c>
      <c r="AP838" s="2">
        <v>0.65</v>
      </c>
      <c r="AQ838" s="2">
        <v>5565560</v>
      </c>
      <c r="AR838" s="2">
        <v>3721588</v>
      </c>
      <c r="AS838" s="2">
        <v>2599488</v>
      </c>
      <c r="AT838" s="2">
        <v>6613570</v>
      </c>
      <c r="AU838" s="2">
        <v>18500206</v>
      </c>
      <c r="AV838" s="2">
        <v>160898156</v>
      </c>
      <c r="AW838" s="2">
        <v>0</v>
      </c>
      <c r="AX838" s="2">
        <v>290987</v>
      </c>
      <c r="AY838" s="2">
        <v>732721</v>
      </c>
      <c r="AZ838" s="2">
        <v>792951</v>
      </c>
      <c r="BA838" s="2">
        <v>0</v>
      </c>
      <c r="BB838" s="2">
        <v>0</v>
      </c>
      <c r="BC838" s="2">
        <v>0</v>
      </c>
      <c r="BD838" s="2">
        <v>2813</v>
      </c>
      <c r="BE838" s="2">
        <v>3044</v>
      </c>
      <c r="BF838" s="2">
        <v>262.56</v>
      </c>
      <c r="BG838" s="2">
        <v>799233</v>
      </c>
      <c r="BH838" s="2">
        <v>1883171</v>
      </c>
      <c r="BI838" s="2">
        <v>162781327</v>
      </c>
      <c r="BJ838" s="2">
        <v>0</v>
      </c>
      <c r="BK838" s="2">
        <v>162781327</v>
      </c>
      <c r="BL838" s="2">
        <v>31472171</v>
      </c>
      <c r="BM838" s="2">
        <v>131309156</v>
      </c>
      <c r="BN838" s="2">
        <v>38216373</v>
      </c>
      <c r="BO838" s="2">
        <v>93092783</v>
      </c>
      <c r="BP838" s="2">
        <v>5287</v>
      </c>
      <c r="BQ838" s="2">
        <v>11084.71</v>
      </c>
      <c r="BR838" s="2">
        <v>58604862</v>
      </c>
      <c r="BS838" s="2">
        <v>0</v>
      </c>
      <c r="BT838" s="2">
        <v>0</v>
      </c>
      <c r="BU838" s="2">
        <v>31472171</v>
      </c>
      <c r="BV838" s="2">
        <v>38216373</v>
      </c>
      <c r="BW838" s="2">
        <v>0</v>
      </c>
      <c r="BX838" s="2">
        <v>10637530</v>
      </c>
      <c r="BY838" s="2">
        <v>10637530</v>
      </c>
      <c r="BZ838" s="2">
        <v>0</v>
      </c>
      <c r="CA838" s="2">
        <v>93092783</v>
      </c>
      <c r="CB838" s="2" t="b">
        <v>0</v>
      </c>
      <c r="CC838" s="2">
        <v>0</v>
      </c>
      <c r="CD838" s="2">
        <v>14306.77</v>
      </c>
      <c r="CE838" s="2">
        <v>13154.49</v>
      </c>
      <c r="CF838" s="2">
        <v>13543.81</v>
      </c>
      <c r="CG838" s="2">
        <v>16104.42</v>
      </c>
      <c r="CH838" s="4">
        <v>45327.530543981484</v>
      </c>
      <c r="CI838" s="4">
        <v>73415</v>
      </c>
    </row>
    <row r="839" spans="1:87" x14ac:dyDescent="0.35">
      <c r="A839" s="5">
        <v>924</v>
      </c>
      <c r="B839" s="3" t="s">
        <v>1716</v>
      </c>
      <c r="C839" s="3" t="s">
        <v>1717</v>
      </c>
      <c r="D839" s="2" t="s">
        <v>1718</v>
      </c>
      <c r="E839" s="2">
        <v>9166</v>
      </c>
      <c r="F839" s="2">
        <v>9304</v>
      </c>
      <c r="G839" s="2">
        <v>9580</v>
      </c>
      <c r="H839" s="2">
        <v>11102</v>
      </c>
      <c r="I839" s="2">
        <v>1.0822000000000001</v>
      </c>
      <c r="J839" s="2">
        <v>9919</v>
      </c>
      <c r="K839" s="2">
        <v>10069</v>
      </c>
      <c r="L839" s="2">
        <v>10367</v>
      </c>
      <c r="M839" s="2">
        <v>12015</v>
      </c>
      <c r="N839" s="2">
        <v>1.1040000000000001</v>
      </c>
      <c r="O839" s="2">
        <v>1.026</v>
      </c>
      <c r="P839" s="2">
        <v>10951</v>
      </c>
      <c r="Q839" s="2">
        <v>12327</v>
      </c>
      <c r="R839" s="2">
        <v>299.39</v>
      </c>
      <c r="S839" s="2">
        <v>229.54</v>
      </c>
      <c r="T839" s="2">
        <v>154.24</v>
      </c>
      <c r="U839" s="2">
        <v>0</v>
      </c>
      <c r="V839" s="2">
        <v>683.17</v>
      </c>
      <c r="W839" s="2">
        <v>315.48</v>
      </c>
      <c r="X839" s="2">
        <v>234.56</v>
      </c>
      <c r="Y839" s="2">
        <v>154.24</v>
      </c>
      <c r="Z839" s="2">
        <v>0</v>
      </c>
      <c r="AA839" s="2">
        <v>704.28</v>
      </c>
      <c r="AB839" s="2">
        <v>3278620</v>
      </c>
      <c r="AC839" s="2">
        <v>2311238</v>
      </c>
      <c r="AD839" s="2">
        <v>1599006</v>
      </c>
      <c r="AE839" s="2">
        <v>0</v>
      </c>
      <c r="AF839" s="2">
        <v>7188864</v>
      </c>
      <c r="AG839" s="2">
        <v>0.58079999999999998</v>
      </c>
      <c r="AH839" s="2">
        <v>0.2</v>
      </c>
      <c r="AI839" s="2">
        <v>401312</v>
      </c>
      <c r="AJ839" s="2">
        <v>274345</v>
      </c>
      <c r="AK839" s="2">
        <v>185741</v>
      </c>
      <c r="AL839" s="2">
        <v>0</v>
      </c>
      <c r="AM839" s="2">
        <v>861398</v>
      </c>
      <c r="AN839" s="2">
        <v>0.58079999999999998</v>
      </c>
      <c r="AO839" s="2">
        <v>3.0800000000000001E-2</v>
      </c>
      <c r="AP839" s="2">
        <v>0.65</v>
      </c>
      <c r="AQ839" s="2">
        <v>69166</v>
      </c>
      <c r="AR839" s="2">
        <v>47283</v>
      </c>
      <c r="AS839" s="2">
        <v>32012</v>
      </c>
      <c r="AT839" s="2">
        <v>0</v>
      </c>
      <c r="AU839" s="2">
        <v>148461</v>
      </c>
      <c r="AV839" s="2">
        <v>8198723</v>
      </c>
      <c r="AW839" s="2">
        <v>277842</v>
      </c>
      <c r="AX839" s="2">
        <v>11398</v>
      </c>
      <c r="AY839" s="2">
        <v>96086</v>
      </c>
      <c r="AZ839" s="2">
        <v>103984</v>
      </c>
      <c r="BA839" s="2">
        <v>0</v>
      </c>
      <c r="BB839" s="2">
        <v>0</v>
      </c>
      <c r="BC839" s="2">
        <v>476316</v>
      </c>
      <c r="BD839" s="2">
        <v>2813</v>
      </c>
      <c r="BE839" s="2">
        <v>3044</v>
      </c>
      <c r="BF839" s="2">
        <v>24.1</v>
      </c>
      <c r="BG839" s="2">
        <v>73360</v>
      </c>
      <c r="BH839" s="2">
        <v>942900</v>
      </c>
      <c r="BI839" s="2">
        <v>9141623</v>
      </c>
      <c r="BJ839" s="2">
        <v>0</v>
      </c>
      <c r="BK839" s="2">
        <v>9141623</v>
      </c>
      <c r="BL839" s="2">
        <v>1569525</v>
      </c>
      <c r="BM839" s="2">
        <v>7572098</v>
      </c>
      <c r="BN839" s="2">
        <v>2649761</v>
      </c>
      <c r="BO839" s="2">
        <v>4922337</v>
      </c>
      <c r="BP839" s="2">
        <v>5261.46</v>
      </c>
      <c r="BQ839" s="2">
        <v>704.28</v>
      </c>
      <c r="BR839" s="2">
        <v>3705541</v>
      </c>
      <c r="BS839" s="2">
        <v>476281</v>
      </c>
      <c r="BT839" s="2">
        <v>0</v>
      </c>
      <c r="BU839" s="2">
        <v>1569525</v>
      </c>
      <c r="BV839" s="2">
        <v>2649761</v>
      </c>
      <c r="BW839" s="2">
        <v>0</v>
      </c>
      <c r="BX839" s="2">
        <v>775908</v>
      </c>
      <c r="BY839" s="2">
        <v>775908</v>
      </c>
      <c r="BZ839" s="2">
        <v>0</v>
      </c>
      <c r="CA839" s="2">
        <v>4922337</v>
      </c>
      <c r="CB839" s="2" t="b">
        <v>0</v>
      </c>
      <c r="CC839" s="2">
        <v>0</v>
      </c>
      <c r="CD839" s="2">
        <v>12442.31</v>
      </c>
      <c r="CE839" s="2">
        <v>11440.2</v>
      </c>
      <c r="CF839" s="2">
        <v>11778.78</v>
      </c>
      <c r="CG839" s="2">
        <v>14005.69</v>
      </c>
      <c r="CH839" s="4">
        <v>45327.529861111114</v>
      </c>
      <c r="CI839" s="4">
        <v>73415</v>
      </c>
    </row>
    <row r="840" spans="1:87" x14ac:dyDescent="0.35">
      <c r="A840" s="5">
        <v>926</v>
      </c>
      <c r="B840" s="3" t="s">
        <v>1716</v>
      </c>
      <c r="C840" s="3" t="s">
        <v>1719</v>
      </c>
      <c r="D840" s="2" t="s">
        <v>1720</v>
      </c>
      <c r="E840" s="2">
        <v>9166</v>
      </c>
      <c r="F840" s="2">
        <v>9304</v>
      </c>
      <c r="G840" s="2">
        <v>9580</v>
      </c>
      <c r="H840" s="2">
        <v>11102</v>
      </c>
      <c r="I840" s="2">
        <v>1.0822000000000001</v>
      </c>
      <c r="J840" s="2">
        <v>9919</v>
      </c>
      <c r="K840" s="2">
        <v>10069</v>
      </c>
      <c r="L840" s="2">
        <v>10367</v>
      </c>
      <c r="M840" s="2">
        <v>12015</v>
      </c>
      <c r="N840" s="2">
        <v>1.1040000000000001</v>
      </c>
      <c r="O840" s="2">
        <v>1.026</v>
      </c>
      <c r="P840" s="2">
        <v>10951</v>
      </c>
      <c r="Q840" s="2">
        <v>12327</v>
      </c>
      <c r="R840" s="2">
        <v>799.27</v>
      </c>
      <c r="S840" s="2">
        <v>606.98</v>
      </c>
      <c r="T840" s="2">
        <v>426.21</v>
      </c>
      <c r="U840" s="2">
        <v>0</v>
      </c>
      <c r="V840" s="2">
        <v>1832.46</v>
      </c>
      <c r="W840" s="2">
        <v>868.04</v>
      </c>
      <c r="X840" s="2">
        <v>626.29</v>
      </c>
      <c r="Y840" s="2">
        <v>426.21</v>
      </c>
      <c r="Z840" s="2">
        <v>0</v>
      </c>
      <c r="AA840" s="2">
        <v>1920.54</v>
      </c>
      <c r="AB840" s="2">
        <v>8752806</v>
      </c>
      <c r="AC840" s="2">
        <v>6111682</v>
      </c>
      <c r="AD840" s="2">
        <v>4418519</v>
      </c>
      <c r="AE840" s="2">
        <v>0</v>
      </c>
      <c r="AF840" s="2">
        <v>19283007</v>
      </c>
      <c r="AG840" s="2">
        <v>0.84360000000000002</v>
      </c>
      <c r="AH840" s="2">
        <v>0.2</v>
      </c>
      <c r="AI840" s="2">
        <v>1603836</v>
      </c>
      <c r="AJ840" s="2">
        <v>1063968</v>
      </c>
      <c r="AK840" s="2">
        <v>745493</v>
      </c>
      <c r="AL840" s="2">
        <v>0</v>
      </c>
      <c r="AM840" s="2">
        <v>3413297</v>
      </c>
      <c r="AN840" s="2">
        <v>0.84360000000000002</v>
      </c>
      <c r="AO840" s="2">
        <v>0.29360000000000003</v>
      </c>
      <c r="AP840" s="2">
        <v>0.65</v>
      </c>
      <c r="AQ840" s="2">
        <v>1814107</v>
      </c>
      <c r="AR840" s="2">
        <v>1203459</v>
      </c>
      <c r="AS840" s="2">
        <v>843230</v>
      </c>
      <c r="AT840" s="2">
        <v>0</v>
      </c>
      <c r="AU840" s="2">
        <v>3860796</v>
      </c>
      <c r="AV840" s="2">
        <v>26557100</v>
      </c>
      <c r="AW840" s="2">
        <v>1088575</v>
      </c>
      <c r="AX840" s="2">
        <v>314</v>
      </c>
      <c r="AY840" s="2">
        <v>255260</v>
      </c>
      <c r="AZ840" s="2">
        <v>276242</v>
      </c>
      <c r="BA840" s="2">
        <v>0</v>
      </c>
      <c r="BB840" s="2">
        <v>0</v>
      </c>
      <c r="BC840" s="2">
        <v>0</v>
      </c>
      <c r="BD840" s="2">
        <v>2813</v>
      </c>
      <c r="BE840" s="2">
        <v>3044</v>
      </c>
      <c r="BF840" s="2">
        <v>70</v>
      </c>
      <c r="BG840" s="2">
        <v>213080</v>
      </c>
      <c r="BH840" s="2">
        <v>1578211</v>
      </c>
      <c r="BI840" s="2">
        <v>28135311</v>
      </c>
      <c r="BJ840" s="2">
        <v>0</v>
      </c>
      <c r="BK840" s="2">
        <v>28135311</v>
      </c>
      <c r="BL840" s="2">
        <v>3355467</v>
      </c>
      <c r="BM840" s="2">
        <v>24779844</v>
      </c>
      <c r="BN840" s="2">
        <v>6381400</v>
      </c>
      <c r="BO840" s="2">
        <v>18398444</v>
      </c>
      <c r="BP840" s="2">
        <v>4863.16</v>
      </c>
      <c r="BQ840" s="2">
        <v>1920.54</v>
      </c>
      <c r="BR840" s="2">
        <v>9339893</v>
      </c>
      <c r="BS840" s="2">
        <v>472592</v>
      </c>
      <c r="BT840" s="2">
        <v>0</v>
      </c>
      <c r="BU840" s="2">
        <v>3355467</v>
      </c>
      <c r="BV840" s="2">
        <v>6381400</v>
      </c>
      <c r="BW840" s="2">
        <v>75618</v>
      </c>
      <c r="BX840" s="2">
        <v>2242023</v>
      </c>
      <c r="BY840" s="2">
        <v>2317641</v>
      </c>
      <c r="BZ840" s="2">
        <v>0</v>
      </c>
      <c r="CA840" s="2">
        <v>18398444</v>
      </c>
      <c r="CB840" s="2" t="b">
        <v>0</v>
      </c>
      <c r="CC840" s="2">
        <v>0</v>
      </c>
      <c r="CD840" s="2">
        <v>14888.54</v>
      </c>
      <c r="CE840" s="2">
        <v>13689.41</v>
      </c>
      <c r="CF840" s="2">
        <v>14094.56</v>
      </c>
      <c r="CG840" s="2">
        <v>16759.3</v>
      </c>
      <c r="CH840" s="4">
        <v>45327.529976851853</v>
      </c>
      <c r="CI840" s="4">
        <v>73415</v>
      </c>
    </row>
    <row r="841" spans="1:87" x14ac:dyDescent="0.35">
      <c r="A841" s="5">
        <v>927</v>
      </c>
      <c r="B841" s="3" t="s">
        <v>1716</v>
      </c>
      <c r="C841" s="3" t="s">
        <v>1721</v>
      </c>
      <c r="D841" s="2" t="s">
        <v>1722</v>
      </c>
      <c r="E841" s="2">
        <v>9166</v>
      </c>
      <c r="F841" s="2">
        <v>9304</v>
      </c>
      <c r="G841" s="2">
        <v>9580</v>
      </c>
      <c r="H841" s="2">
        <v>11102</v>
      </c>
      <c r="I841" s="2">
        <v>1.0822000000000001</v>
      </c>
      <c r="J841" s="2">
        <v>9919</v>
      </c>
      <c r="K841" s="2">
        <v>10069</v>
      </c>
      <c r="L841" s="2">
        <v>10367</v>
      </c>
      <c r="M841" s="2">
        <v>12015</v>
      </c>
      <c r="N841" s="2">
        <v>1.1040000000000001</v>
      </c>
      <c r="O841" s="2">
        <v>1.026</v>
      </c>
      <c r="P841" s="2">
        <v>10951</v>
      </c>
      <c r="Q841" s="2">
        <v>12327</v>
      </c>
      <c r="R841" s="2">
        <v>0</v>
      </c>
      <c r="S841" s="2">
        <v>0</v>
      </c>
      <c r="T841" s="2">
        <v>0</v>
      </c>
      <c r="U841" s="2">
        <v>1036.06</v>
      </c>
      <c r="V841" s="2">
        <v>1036.06</v>
      </c>
      <c r="W841" s="2">
        <v>0</v>
      </c>
      <c r="X841" s="2">
        <v>0</v>
      </c>
      <c r="Y841" s="2">
        <v>0</v>
      </c>
      <c r="Z841" s="2">
        <v>1036.06</v>
      </c>
      <c r="AA841" s="2">
        <v>1036.06</v>
      </c>
      <c r="AB841" s="2">
        <v>0</v>
      </c>
      <c r="AC841" s="2">
        <v>0</v>
      </c>
      <c r="AD841" s="2">
        <v>0</v>
      </c>
      <c r="AE841" s="2">
        <v>12771512</v>
      </c>
      <c r="AF841" s="2">
        <v>12771512</v>
      </c>
      <c r="AG841" s="2">
        <v>0.80620000000000003</v>
      </c>
      <c r="AH841" s="2">
        <v>0.2</v>
      </c>
      <c r="AI841" s="2">
        <v>0</v>
      </c>
      <c r="AJ841" s="2">
        <v>0</v>
      </c>
      <c r="AK841" s="2">
        <v>0</v>
      </c>
      <c r="AL841" s="2">
        <v>2059279</v>
      </c>
      <c r="AM841" s="2">
        <v>2059279</v>
      </c>
      <c r="AN841" s="2">
        <v>0.80620000000000003</v>
      </c>
      <c r="AO841" s="2">
        <v>0.25619999999999998</v>
      </c>
      <c r="AP841" s="2">
        <v>0.65</v>
      </c>
      <c r="AQ841" s="2">
        <v>0</v>
      </c>
      <c r="AR841" s="2">
        <v>0</v>
      </c>
      <c r="AS841" s="2">
        <v>0</v>
      </c>
      <c r="AT841" s="2">
        <v>2126840</v>
      </c>
      <c r="AU841" s="2">
        <v>2126840</v>
      </c>
      <c r="AV841" s="2">
        <v>16957631</v>
      </c>
      <c r="AW841" s="2">
        <v>0</v>
      </c>
      <c r="AX841" s="2">
        <v>0</v>
      </c>
      <c r="AY841" s="2">
        <v>82232</v>
      </c>
      <c r="AZ841" s="2">
        <v>88991</v>
      </c>
      <c r="BA841" s="2">
        <v>0</v>
      </c>
      <c r="BB841" s="2">
        <v>0</v>
      </c>
      <c r="BC841" s="2">
        <v>0</v>
      </c>
      <c r="BD841" s="2">
        <v>2813</v>
      </c>
      <c r="BE841" s="2">
        <v>3044</v>
      </c>
      <c r="BF841" s="2">
        <v>0</v>
      </c>
      <c r="BG841" s="2">
        <v>0</v>
      </c>
      <c r="BH841" s="2">
        <v>88991</v>
      </c>
      <c r="BI841" s="2">
        <v>17046622</v>
      </c>
      <c r="BJ841" s="2">
        <v>0</v>
      </c>
      <c r="BK841" s="2">
        <v>17046622</v>
      </c>
      <c r="BL841" s="2">
        <v>3544569</v>
      </c>
      <c r="BM841" s="2">
        <v>13502053</v>
      </c>
      <c r="BN841" s="2">
        <v>4170690</v>
      </c>
      <c r="BO841" s="2">
        <v>9331363</v>
      </c>
      <c r="BP841" s="2">
        <v>6173.15</v>
      </c>
      <c r="BQ841" s="2">
        <v>1036.06</v>
      </c>
      <c r="BR841" s="2">
        <v>6395754</v>
      </c>
      <c r="BS841" s="2">
        <v>0</v>
      </c>
      <c r="BT841" s="2">
        <v>0</v>
      </c>
      <c r="BU841" s="2">
        <v>3544569</v>
      </c>
      <c r="BV841" s="2">
        <v>4170690</v>
      </c>
      <c r="BW841" s="2">
        <v>0</v>
      </c>
      <c r="BX841" s="2">
        <v>862777</v>
      </c>
      <c r="BY841" s="2">
        <v>862777</v>
      </c>
      <c r="BZ841" s="2">
        <v>0</v>
      </c>
      <c r="CA841" s="2">
        <v>9331363</v>
      </c>
      <c r="CB841" s="2" t="b">
        <v>0</v>
      </c>
      <c r="CC841" s="2">
        <v>0</v>
      </c>
      <c r="CD841" s="2">
        <v>14540.41</v>
      </c>
      <c r="CE841" s="2">
        <v>13369.32</v>
      </c>
      <c r="CF841" s="2">
        <v>13764.99</v>
      </c>
      <c r="CG841" s="2">
        <v>16367.42</v>
      </c>
      <c r="CH841" s="4">
        <v>45327.529976851853</v>
      </c>
      <c r="CI841" s="4">
        <v>73415</v>
      </c>
    </row>
    <row r="842" spans="1:87" x14ac:dyDescent="0.35">
      <c r="A842" s="5">
        <v>929</v>
      </c>
      <c r="B842" s="3" t="s">
        <v>1716</v>
      </c>
      <c r="C842" s="3" t="s">
        <v>1723</v>
      </c>
      <c r="D842" s="2" t="s">
        <v>1724</v>
      </c>
      <c r="E842" s="2">
        <v>9166</v>
      </c>
      <c r="F842" s="2">
        <v>9304</v>
      </c>
      <c r="G842" s="2">
        <v>9580</v>
      </c>
      <c r="H842" s="2">
        <v>11102</v>
      </c>
      <c r="I842" s="2">
        <v>1.0822000000000001</v>
      </c>
      <c r="J842" s="2">
        <v>9919</v>
      </c>
      <c r="K842" s="2">
        <v>10069</v>
      </c>
      <c r="L842" s="2">
        <v>10367</v>
      </c>
      <c r="M842" s="2">
        <v>12015</v>
      </c>
      <c r="N842" s="2">
        <v>1.1040000000000001</v>
      </c>
      <c r="O842" s="2">
        <v>1.026</v>
      </c>
      <c r="P842" s="2">
        <v>10951</v>
      </c>
      <c r="Q842" s="2">
        <v>12327</v>
      </c>
      <c r="R842" s="2">
        <v>406.45</v>
      </c>
      <c r="S842" s="2">
        <v>291.7</v>
      </c>
      <c r="T842" s="2">
        <v>203.87</v>
      </c>
      <c r="U842" s="2">
        <v>0</v>
      </c>
      <c r="V842" s="2">
        <v>902.02</v>
      </c>
      <c r="W842" s="2">
        <v>454.49</v>
      </c>
      <c r="X842" s="2">
        <v>322.83999999999997</v>
      </c>
      <c r="Y842" s="2">
        <v>217.01</v>
      </c>
      <c r="Z842" s="2">
        <v>0</v>
      </c>
      <c r="AA842" s="2">
        <v>994.34</v>
      </c>
      <c r="AB842" s="2">
        <v>4451034</v>
      </c>
      <c r="AC842" s="2">
        <v>2937127</v>
      </c>
      <c r="AD842" s="2">
        <v>2113520</v>
      </c>
      <c r="AE842" s="2">
        <v>0</v>
      </c>
      <c r="AF842" s="2">
        <v>9501681</v>
      </c>
      <c r="AG842" s="2">
        <v>0.58240000000000003</v>
      </c>
      <c r="AH842" s="2">
        <v>0.2</v>
      </c>
      <c r="AI842" s="2">
        <v>579735</v>
      </c>
      <c r="AJ842" s="2">
        <v>378639</v>
      </c>
      <c r="AK842" s="2">
        <v>262050</v>
      </c>
      <c r="AL842" s="2">
        <v>0</v>
      </c>
      <c r="AM842" s="2">
        <v>1220424</v>
      </c>
      <c r="AN842" s="2">
        <v>0.58240000000000003</v>
      </c>
      <c r="AO842" s="2">
        <v>3.2399999999999998E-2</v>
      </c>
      <c r="AP842" s="2">
        <v>0.65</v>
      </c>
      <c r="AQ842" s="2">
        <v>104818</v>
      </c>
      <c r="AR842" s="2">
        <v>68459</v>
      </c>
      <c r="AS842" s="2">
        <v>47380</v>
      </c>
      <c r="AT842" s="2">
        <v>0</v>
      </c>
      <c r="AU842" s="2">
        <v>220657</v>
      </c>
      <c r="AV842" s="2">
        <v>10942762</v>
      </c>
      <c r="AW842" s="2">
        <v>1086301</v>
      </c>
      <c r="AX842" s="2">
        <v>3614</v>
      </c>
      <c r="AY842" s="2">
        <v>238557</v>
      </c>
      <c r="AZ842" s="2">
        <v>258166</v>
      </c>
      <c r="BA842" s="2">
        <v>0</v>
      </c>
      <c r="BB842" s="2">
        <v>0</v>
      </c>
      <c r="BC842" s="2">
        <v>0</v>
      </c>
      <c r="BD842" s="2">
        <v>2813</v>
      </c>
      <c r="BE842" s="2">
        <v>3044</v>
      </c>
      <c r="BF842" s="2">
        <v>47.78</v>
      </c>
      <c r="BG842" s="2">
        <v>145442</v>
      </c>
      <c r="BH842" s="2">
        <v>1493523</v>
      </c>
      <c r="BI842" s="2">
        <v>12436285</v>
      </c>
      <c r="BJ842" s="2">
        <v>0</v>
      </c>
      <c r="BK842" s="2">
        <v>12436285</v>
      </c>
      <c r="BL842" s="2">
        <v>2411265</v>
      </c>
      <c r="BM842" s="2">
        <v>10025020</v>
      </c>
      <c r="BN842" s="2">
        <v>3464662</v>
      </c>
      <c r="BO842" s="2">
        <v>6560358</v>
      </c>
      <c r="BP842" s="2">
        <v>5054.6099999999997</v>
      </c>
      <c r="BQ842" s="2">
        <v>994.34</v>
      </c>
      <c r="BR842" s="2">
        <v>5026001</v>
      </c>
      <c r="BS842" s="2">
        <v>358846</v>
      </c>
      <c r="BT842" s="2">
        <v>0</v>
      </c>
      <c r="BU842" s="2">
        <v>2411265</v>
      </c>
      <c r="BV842" s="2">
        <v>3464662</v>
      </c>
      <c r="BW842" s="2">
        <v>0</v>
      </c>
      <c r="BX842" s="2">
        <v>1196727</v>
      </c>
      <c r="BY842" s="2">
        <v>1196727</v>
      </c>
      <c r="BZ842" s="2">
        <v>0</v>
      </c>
      <c r="CA842" s="2">
        <v>6560358</v>
      </c>
      <c r="CB842" s="2" t="b">
        <v>0</v>
      </c>
      <c r="CC842" s="2">
        <v>0</v>
      </c>
      <c r="CD842" s="2">
        <v>12457.2</v>
      </c>
      <c r="CE842" s="2">
        <v>11453.89</v>
      </c>
      <c r="CF842" s="2">
        <v>11792.88</v>
      </c>
      <c r="CG842" s="2">
        <v>14022.46</v>
      </c>
      <c r="CH842" s="4">
        <v>45327.530034722222</v>
      </c>
      <c r="CI842" s="4">
        <v>73415</v>
      </c>
    </row>
    <row r="843" spans="1:87" x14ac:dyDescent="0.35">
      <c r="A843" s="5">
        <v>930</v>
      </c>
      <c r="B843" s="3" t="s">
        <v>1716</v>
      </c>
      <c r="C843" s="3" t="s">
        <v>1725</v>
      </c>
      <c r="D843" s="2" t="s">
        <v>1726</v>
      </c>
      <c r="E843" s="2">
        <v>9166</v>
      </c>
      <c r="F843" s="2">
        <v>9304</v>
      </c>
      <c r="G843" s="2">
        <v>9580</v>
      </c>
      <c r="H843" s="2">
        <v>11102</v>
      </c>
      <c r="I843" s="2">
        <v>1.0822000000000001</v>
      </c>
      <c r="J843" s="2">
        <v>9919</v>
      </c>
      <c r="K843" s="2">
        <v>10069</v>
      </c>
      <c r="L843" s="2">
        <v>10367</v>
      </c>
      <c r="M843" s="2">
        <v>12015</v>
      </c>
      <c r="N843" s="2">
        <v>1.1040000000000001</v>
      </c>
      <c r="O843" s="2">
        <v>1.026</v>
      </c>
      <c r="P843" s="2">
        <v>10951</v>
      </c>
      <c r="Q843" s="2">
        <v>12327</v>
      </c>
      <c r="R843" s="2">
        <v>0.65</v>
      </c>
      <c r="S843" s="2">
        <v>1.57</v>
      </c>
      <c r="T843" s="2">
        <v>0.64</v>
      </c>
      <c r="U843" s="2">
        <v>0</v>
      </c>
      <c r="V843" s="2">
        <v>2.86</v>
      </c>
      <c r="W843" s="2">
        <v>16.46</v>
      </c>
      <c r="X843" s="2">
        <v>17.87</v>
      </c>
      <c r="Y843" s="2">
        <v>12.91</v>
      </c>
      <c r="Z843" s="2">
        <v>0</v>
      </c>
      <c r="AA843" s="2">
        <v>47.24</v>
      </c>
      <c r="AB843" s="2">
        <v>7118</v>
      </c>
      <c r="AC843" s="2">
        <v>15808</v>
      </c>
      <c r="AD843" s="2">
        <v>6635</v>
      </c>
      <c r="AE843" s="2">
        <v>0</v>
      </c>
      <c r="AF843" s="2">
        <v>29561</v>
      </c>
      <c r="AG843" s="2">
        <v>0.64890000000000003</v>
      </c>
      <c r="AH843" s="2">
        <v>0.2</v>
      </c>
      <c r="AI843" s="2">
        <v>23393</v>
      </c>
      <c r="AJ843" s="2">
        <v>23352</v>
      </c>
      <c r="AK843" s="2">
        <v>17369</v>
      </c>
      <c r="AL843" s="2">
        <v>0</v>
      </c>
      <c r="AM843" s="2">
        <v>64114</v>
      </c>
      <c r="AN843" s="2">
        <v>0.64890000000000003</v>
      </c>
      <c r="AO843" s="2">
        <v>9.8900000000000002E-2</v>
      </c>
      <c r="AP843" s="2">
        <v>0.65</v>
      </c>
      <c r="AQ843" s="2">
        <v>11588</v>
      </c>
      <c r="AR843" s="2">
        <v>11567</v>
      </c>
      <c r="AS843" s="2">
        <v>8604</v>
      </c>
      <c r="AT843" s="2">
        <v>0</v>
      </c>
      <c r="AU843" s="2">
        <v>31759</v>
      </c>
      <c r="AV843" s="2">
        <v>125434</v>
      </c>
      <c r="AW843" s="2">
        <v>545802</v>
      </c>
      <c r="AX843" s="2">
        <v>4296</v>
      </c>
      <c r="AY843" s="2">
        <v>194</v>
      </c>
      <c r="AZ843" s="2">
        <v>210</v>
      </c>
      <c r="BA843" s="2">
        <v>0</v>
      </c>
      <c r="BB843" s="2">
        <v>0</v>
      </c>
      <c r="BC843" s="2">
        <v>0</v>
      </c>
      <c r="BD843" s="2">
        <v>2813</v>
      </c>
      <c r="BE843" s="2">
        <v>3044</v>
      </c>
      <c r="BF843" s="2">
        <v>0</v>
      </c>
      <c r="BG843" s="2">
        <v>0</v>
      </c>
      <c r="BH843" s="2">
        <v>550308</v>
      </c>
      <c r="BI843" s="2">
        <v>675742</v>
      </c>
      <c r="BJ843" s="2">
        <v>0</v>
      </c>
      <c r="BK843" s="2">
        <v>675742</v>
      </c>
      <c r="BL843" s="2">
        <v>199323</v>
      </c>
      <c r="BM843" s="2">
        <v>476419</v>
      </c>
      <c r="BN843" s="2">
        <v>154035</v>
      </c>
      <c r="BO843" s="2">
        <v>322384</v>
      </c>
      <c r="BP843" s="2">
        <v>43.59</v>
      </c>
      <c r="BQ843" s="2">
        <v>47.24</v>
      </c>
      <c r="BR843" s="2">
        <v>2059</v>
      </c>
      <c r="BS843" s="2">
        <v>358601</v>
      </c>
      <c r="BT843" s="2">
        <v>0</v>
      </c>
      <c r="BU843" s="2">
        <v>199323</v>
      </c>
      <c r="BV843" s="2">
        <v>154035</v>
      </c>
      <c r="BW843" s="2">
        <v>7302</v>
      </c>
      <c r="BX843" s="2">
        <v>86734</v>
      </c>
      <c r="BY843" s="2">
        <v>94036</v>
      </c>
      <c r="BZ843" s="2">
        <v>0</v>
      </c>
      <c r="CA843" s="2">
        <v>322384</v>
      </c>
      <c r="CB843" s="2" t="b">
        <v>0</v>
      </c>
      <c r="CC843" s="2">
        <v>0</v>
      </c>
      <c r="CD843" s="2">
        <v>13076.21</v>
      </c>
      <c r="CE843" s="2">
        <v>12023.04</v>
      </c>
      <c r="CF843" s="2">
        <v>12378.87</v>
      </c>
      <c r="CG843" s="2">
        <v>14719.24</v>
      </c>
      <c r="CH843" s="4">
        <v>45327.530046296299</v>
      </c>
      <c r="CI843" s="4">
        <v>73415</v>
      </c>
    </row>
    <row r="844" spans="1:87" x14ac:dyDescent="0.35">
      <c r="A844" s="5">
        <v>931</v>
      </c>
      <c r="B844" s="3" t="s">
        <v>1716</v>
      </c>
      <c r="C844" s="3" t="s">
        <v>1727</v>
      </c>
      <c r="D844" s="2" t="s">
        <v>1728</v>
      </c>
      <c r="E844" s="2">
        <v>9166</v>
      </c>
      <c r="F844" s="2">
        <v>9304</v>
      </c>
      <c r="G844" s="2">
        <v>9580</v>
      </c>
      <c r="H844" s="2">
        <v>11102</v>
      </c>
      <c r="I844" s="2">
        <v>1.0822000000000001</v>
      </c>
      <c r="J844" s="2">
        <v>9919</v>
      </c>
      <c r="K844" s="2">
        <v>10069</v>
      </c>
      <c r="L844" s="2">
        <v>10367</v>
      </c>
      <c r="M844" s="2">
        <v>12015</v>
      </c>
      <c r="N844" s="2">
        <v>1.1040000000000001</v>
      </c>
      <c r="O844" s="2">
        <v>1.026</v>
      </c>
      <c r="P844" s="2">
        <v>10951</v>
      </c>
      <c r="Q844" s="2">
        <v>12327</v>
      </c>
      <c r="R844" s="2">
        <v>175.31</v>
      </c>
      <c r="S844" s="2">
        <v>122.74</v>
      </c>
      <c r="T844" s="2">
        <v>84.5</v>
      </c>
      <c r="U844" s="2">
        <v>0</v>
      </c>
      <c r="V844" s="2">
        <v>382.55</v>
      </c>
      <c r="W844" s="2">
        <v>175.31</v>
      </c>
      <c r="X844" s="2">
        <v>122.74</v>
      </c>
      <c r="Y844" s="2">
        <v>84.5</v>
      </c>
      <c r="Z844" s="2">
        <v>0</v>
      </c>
      <c r="AA844" s="2">
        <v>382.55</v>
      </c>
      <c r="AB844" s="2">
        <v>1919820</v>
      </c>
      <c r="AC844" s="2">
        <v>1235869</v>
      </c>
      <c r="AD844" s="2">
        <v>876012</v>
      </c>
      <c r="AE844" s="2">
        <v>0</v>
      </c>
      <c r="AF844" s="2">
        <v>4031701</v>
      </c>
      <c r="AG844" s="2">
        <v>0.88290000000000002</v>
      </c>
      <c r="AH844" s="2">
        <v>0.2</v>
      </c>
      <c r="AI844" s="2">
        <v>339002</v>
      </c>
      <c r="AJ844" s="2">
        <v>218230</v>
      </c>
      <c r="AK844" s="2">
        <v>154686</v>
      </c>
      <c r="AL844" s="2">
        <v>0</v>
      </c>
      <c r="AM844" s="2">
        <v>711918</v>
      </c>
      <c r="AN844" s="2">
        <v>0.88290000000000002</v>
      </c>
      <c r="AO844" s="2">
        <v>0.33289999999999997</v>
      </c>
      <c r="AP844" s="2">
        <v>0.65</v>
      </c>
      <c r="AQ844" s="2">
        <v>415420</v>
      </c>
      <c r="AR844" s="2">
        <v>267424</v>
      </c>
      <c r="AS844" s="2">
        <v>189556</v>
      </c>
      <c r="AT844" s="2">
        <v>0</v>
      </c>
      <c r="AU844" s="2">
        <v>872400</v>
      </c>
      <c r="AV844" s="2">
        <v>5616019</v>
      </c>
      <c r="AW844" s="2">
        <v>0</v>
      </c>
      <c r="AX844" s="2">
        <v>0</v>
      </c>
      <c r="AY844" s="2">
        <v>159973</v>
      </c>
      <c r="AZ844" s="2">
        <v>173123</v>
      </c>
      <c r="BA844" s="2">
        <v>0</v>
      </c>
      <c r="BB844" s="2">
        <v>0</v>
      </c>
      <c r="BC844" s="2">
        <v>0</v>
      </c>
      <c r="BD844" s="2">
        <v>2813</v>
      </c>
      <c r="BE844" s="2">
        <v>3044</v>
      </c>
      <c r="BF844" s="2">
        <v>22.31</v>
      </c>
      <c r="BG844" s="2">
        <v>67912</v>
      </c>
      <c r="BH844" s="2">
        <v>241035</v>
      </c>
      <c r="BI844" s="2">
        <v>5857054</v>
      </c>
      <c r="BJ844" s="2">
        <v>0</v>
      </c>
      <c r="BK844" s="2">
        <v>5857054</v>
      </c>
      <c r="BL844" s="2">
        <v>887620</v>
      </c>
      <c r="BM844" s="2">
        <v>4969434</v>
      </c>
      <c r="BN844" s="2">
        <v>1254067</v>
      </c>
      <c r="BO844" s="2">
        <v>3715367</v>
      </c>
      <c r="BP844" s="2">
        <v>5027.08</v>
      </c>
      <c r="BQ844" s="2">
        <v>382.55</v>
      </c>
      <c r="BR844" s="2">
        <v>1923109</v>
      </c>
      <c r="BS844" s="2">
        <v>0</v>
      </c>
      <c r="BT844" s="2">
        <v>0</v>
      </c>
      <c r="BU844" s="2">
        <v>887620</v>
      </c>
      <c r="BV844" s="2">
        <v>1254067</v>
      </c>
      <c r="BW844" s="2">
        <v>0</v>
      </c>
      <c r="BX844" s="2">
        <v>692298</v>
      </c>
      <c r="BY844" s="2">
        <v>692298</v>
      </c>
      <c r="BZ844" s="2">
        <v>0</v>
      </c>
      <c r="CA844" s="2">
        <v>3715367</v>
      </c>
      <c r="CB844" s="2" t="b">
        <v>0</v>
      </c>
      <c r="CC844" s="2">
        <v>0</v>
      </c>
      <c r="CD844" s="2">
        <v>15254.36</v>
      </c>
      <c r="CE844" s="2">
        <v>14025.76</v>
      </c>
      <c r="CF844" s="2">
        <v>14440.87</v>
      </c>
      <c r="CG844" s="2">
        <v>17171.080000000002</v>
      </c>
      <c r="CH844" s="4">
        <v>45327.530069444445</v>
      </c>
      <c r="CI844" s="4">
        <v>73415</v>
      </c>
    </row>
    <row r="845" spans="1:87" x14ac:dyDescent="0.35">
      <c r="A845" s="5">
        <v>932</v>
      </c>
      <c r="B845" s="3" t="s">
        <v>1716</v>
      </c>
      <c r="C845" s="3" t="s">
        <v>1729</v>
      </c>
      <c r="D845" s="2" t="s">
        <v>1730</v>
      </c>
      <c r="E845" s="2">
        <v>9166</v>
      </c>
      <c r="F845" s="2">
        <v>9304</v>
      </c>
      <c r="G845" s="2">
        <v>9580</v>
      </c>
      <c r="H845" s="2">
        <v>11102</v>
      </c>
      <c r="I845" s="2">
        <v>1.0822000000000001</v>
      </c>
      <c r="J845" s="2">
        <v>9919</v>
      </c>
      <c r="K845" s="2">
        <v>10069</v>
      </c>
      <c r="L845" s="2">
        <v>10367</v>
      </c>
      <c r="M845" s="2">
        <v>12015</v>
      </c>
      <c r="N845" s="2">
        <v>1.1040000000000001</v>
      </c>
      <c r="O845" s="2">
        <v>1.026</v>
      </c>
      <c r="P845" s="2">
        <v>10951</v>
      </c>
      <c r="Q845" s="2">
        <v>12327</v>
      </c>
      <c r="R845" s="2">
        <v>46.5</v>
      </c>
      <c r="S845" s="2">
        <v>33.770000000000003</v>
      </c>
      <c r="T845" s="2">
        <v>19.29</v>
      </c>
      <c r="U845" s="2">
        <v>0</v>
      </c>
      <c r="V845" s="2">
        <v>99.56</v>
      </c>
      <c r="W845" s="2">
        <v>46.5</v>
      </c>
      <c r="X845" s="2">
        <v>33.770000000000003</v>
      </c>
      <c r="Y845" s="2">
        <v>19.29</v>
      </c>
      <c r="Z845" s="2">
        <v>0</v>
      </c>
      <c r="AA845" s="2">
        <v>99.56</v>
      </c>
      <c r="AB845" s="2">
        <v>509222</v>
      </c>
      <c r="AC845" s="2">
        <v>340030</v>
      </c>
      <c r="AD845" s="2">
        <v>199979</v>
      </c>
      <c r="AE845" s="2">
        <v>0</v>
      </c>
      <c r="AF845" s="2">
        <v>1049231</v>
      </c>
      <c r="AG845" s="2">
        <v>0.47039999999999998</v>
      </c>
      <c r="AH845" s="2">
        <v>0.2</v>
      </c>
      <c r="AI845" s="2">
        <v>47908</v>
      </c>
      <c r="AJ845" s="2">
        <v>31990</v>
      </c>
      <c r="AK845" s="2">
        <v>18814</v>
      </c>
      <c r="AL845" s="2">
        <v>0</v>
      </c>
      <c r="AM845" s="2">
        <v>98712</v>
      </c>
      <c r="AN845" s="2">
        <v>0.47039999999999998</v>
      </c>
      <c r="AO845" s="2">
        <v>0</v>
      </c>
      <c r="AP845" s="2">
        <v>0.65</v>
      </c>
      <c r="AQ845" s="2">
        <v>0</v>
      </c>
      <c r="AR845" s="2">
        <v>0</v>
      </c>
      <c r="AS845" s="2">
        <v>0</v>
      </c>
      <c r="AT845" s="2">
        <v>0</v>
      </c>
      <c r="AU845" s="2">
        <v>0</v>
      </c>
      <c r="AV845" s="2">
        <v>1147943</v>
      </c>
      <c r="AW845" s="2">
        <v>0</v>
      </c>
      <c r="AX845" s="2">
        <v>2423</v>
      </c>
      <c r="AY845" s="2">
        <v>0</v>
      </c>
      <c r="AZ845" s="2">
        <v>0</v>
      </c>
      <c r="BA845" s="2">
        <v>0</v>
      </c>
      <c r="BB845" s="2">
        <v>0</v>
      </c>
      <c r="BC845" s="2">
        <v>103204</v>
      </c>
      <c r="BD845" s="2">
        <v>2813</v>
      </c>
      <c r="BE845" s="2">
        <v>3044</v>
      </c>
      <c r="BF845" s="2">
        <v>1.61</v>
      </c>
      <c r="BG845" s="2">
        <v>4901</v>
      </c>
      <c r="BH845" s="2">
        <v>110528</v>
      </c>
      <c r="BI845" s="2">
        <v>1258471</v>
      </c>
      <c r="BJ845" s="2">
        <v>0</v>
      </c>
      <c r="BK845" s="2">
        <v>1258471</v>
      </c>
      <c r="BL845" s="2">
        <v>136520</v>
      </c>
      <c r="BM845" s="2">
        <v>1121951</v>
      </c>
      <c r="BN845" s="2">
        <v>368545</v>
      </c>
      <c r="BO845" s="2">
        <v>753406</v>
      </c>
      <c r="BP845" s="2">
        <v>5676.63</v>
      </c>
      <c r="BQ845" s="2">
        <v>99.56</v>
      </c>
      <c r="BR845" s="2">
        <v>565165</v>
      </c>
      <c r="BS845" s="2">
        <v>0</v>
      </c>
      <c r="BT845" s="2">
        <v>0</v>
      </c>
      <c r="BU845" s="2">
        <v>136520</v>
      </c>
      <c r="BV845" s="2">
        <v>368545</v>
      </c>
      <c r="BW845" s="2">
        <v>60100</v>
      </c>
      <c r="BX845" s="2">
        <v>81610</v>
      </c>
      <c r="BY845" s="2">
        <v>141710</v>
      </c>
      <c r="BZ845" s="2">
        <v>0</v>
      </c>
      <c r="CA845" s="2">
        <v>753406</v>
      </c>
      <c r="CB845" s="2" t="b">
        <v>0</v>
      </c>
      <c r="CC845" s="2">
        <v>0</v>
      </c>
      <c r="CD845" s="2">
        <v>11981.27</v>
      </c>
      <c r="CE845" s="2">
        <v>11016.29</v>
      </c>
      <c r="CF845" s="2">
        <v>11342.33</v>
      </c>
      <c r="CG845" s="2">
        <v>13486.72</v>
      </c>
      <c r="CH845" s="4">
        <v>45327.530138888891</v>
      </c>
      <c r="CI845" s="4">
        <v>73415</v>
      </c>
    </row>
    <row r="846" spans="1:87" x14ac:dyDescent="0.35">
      <c r="A846" s="5">
        <v>933</v>
      </c>
      <c r="B846" s="3" t="s">
        <v>1716</v>
      </c>
      <c r="C846" s="3" t="s">
        <v>1731</v>
      </c>
      <c r="D846" s="2" t="s">
        <v>1732</v>
      </c>
      <c r="E846" s="2">
        <v>9166</v>
      </c>
      <c r="F846" s="2">
        <v>9304</v>
      </c>
      <c r="G846" s="2">
        <v>9580</v>
      </c>
      <c r="H846" s="2">
        <v>11102</v>
      </c>
      <c r="I846" s="2">
        <v>1.0822000000000001</v>
      </c>
      <c r="J846" s="2">
        <v>9919</v>
      </c>
      <c r="K846" s="2">
        <v>10069</v>
      </c>
      <c r="L846" s="2">
        <v>10367</v>
      </c>
      <c r="M846" s="2">
        <v>12015</v>
      </c>
      <c r="N846" s="2">
        <v>1.1040000000000001</v>
      </c>
      <c r="O846" s="2">
        <v>1.026</v>
      </c>
      <c r="P846" s="2">
        <v>10951</v>
      </c>
      <c r="Q846" s="2">
        <v>12327</v>
      </c>
      <c r="R846" s="2">
        <v>164.61</v>
      </c>
      <c r="S846" s="2">
        <v>120.39</v>
      </c>
      <c r="T846" s="2">
        <v>67.73</v>
      </c>
      <c r="U846" s="2">
        <v>0</v>
      </c>
      <c r="V846" s="2">
        <v>352.73</v>
      </c>
      <c r="W846" s="2">
        <v>164.61</v>
      </c>
      <c r="X846" s="2">
        <v>120.39</v>
      </c>
      <c r="Y846" s="2">
        <v>67.73</v>
      </c>
      <c r="Z846" s="2">
        <v>0</v>
      </c>
      <c r="AA846" s="2">
        <v>352.73</v>
      </c>
      <c r="AB846" s="2">
        <v>1802644</v>
      </c>
      <c r="AC846" s="2">
        <v>1212207</v>
      </c>
      <c r="AD846" s="2">
        <v>702157</v>
      </c>
      <c r="AE846" s="2">
        <v>0</v>
      </c>
      <c r="AF846" s="2">
        <v>3717008</v>
      </c>
      <c r="AG846" s="2">
        <v>0.46360000000000001</v>
      </c>
      <c r="AH846" s="2">
        <v>0.2</v>
      </c>
      <c r="AI846" s="2">
        <v>167141</v>
      </c>
      <c r="AJ846" s="2">
        <v>112396</v>
      </c>
      <c r="AK846" s="2">
        <v>65104</v>
      </c>
      <c r="AL846" s="2">
        <v>0</v>
      </c>
      <c r="AM846" s="2">
        <v>344641</v>
      </c>
      <c r="AN846" s="2">
        <v>0.46360000000000001</v>
      </c>
      <c r="AO846" s="2">
        <v>0</v>
      </c>
      <c r="AP846" s="2">
        <v>0.65</v>
      </c>
      <c r="AQ846" s="2">
        <v>0</v>
      </c>
      <c r="AR846" s="2">
        <v>0</v>
      </c>
      <c r="AS846" s="2">
        <v>0</v>
      </c>
      <c r="AT846" s="2">
        <v>0</v>
      </c>
      <c r="AU846" s="2">
        <v>0</v>
      </c>
      <c r="AV846" s="2">
        <v>4061649</v>
      </c>
      <c r="AW846" s="2">
        <v>0</v>
      </c>
      <c r="AX846" s="2">
        <v>0</v>
      </c>
      <c r="AY846" s="2">
        <v>106016</v>
      </c>
      <c r="AZ846" s="2">
        <v>114731</v>
      </c>
      <c r="BA846" s="2">
        <v>0</v>
      </c>
      <c r="BB846" s="2">
        <v>0</v>
      </c>
      <c r="BC846" s="2">
        <v>0</v>
      </c>
      <c r="BD846" s="2">
        <v>2813</v>
      </c>
      <c r="BE846" s="2">
        <v>3044</v>
      </c>
      <c r="BF846" s="2">
        <v>15.55</v>
      </c>
      <c r="BG846" s="2">
        <v>47334</v>
      </c>
      <c r="BH846" s="2">
        <v>162065</v>
      </c>
      <c r="BI846" s="2">
        <v>4223714</v>
      </c>
      <c r="BJ846" s="2">
        <v>0</v>
      </c>
      <c r="BK846" s="2">
        <v>4223714</v>
      </c>
      <c r="BL846" s="2">
        <v>1099958</v>
      </c>
      <c r="BM846" s="2">
        <v>3123756</v>
      </c>
      <c r="BN846" s="2">
        <v>1163041</v>
      </c>
      <c r="BO846" s="2">
        <v>1960715</v>
      </c>
      <c r="BP846" s="2">
        <v>5056.34</v>
      </c>
      <c r="BQ846" s="2">
        <v>352.73</v>
      </c>
      <c r="BR846" s="2">
        <v>1783523</v>
      </c>
      <c r="BS846" s="2">
        <v>0</v>
      </c>
      <c r="BT846" s="2">
        <v>0</v>
      </c>
      <c r="BU846" s="2">
        <v>1099958</v>
      </c>
      <c r="BV846" s="2">
        <v>1163041</v>
      </c>
      <c r="BW846" s="2">
        <v>0</v>
      </c>
      <c r="BX846" s="2">
        <v>478084</v>
      </c>
      <c r="BY846" s="2">
        <v>478084</v>
      </c>
      <c r="BZ846" s="2">
        <v>0</v>
      </c>
      <c r="CA846" s="2">
        <v>1960715</v>
      </c>
      <c r="CB846" s="2" t="b">
        <v>0</v>
      </c>
      <c r="CC846" s="2">
        <v>0</v>
      </c>
      <c r="CD846" s="2">
        <v>11966.38</v>
      </c>
      <c r="CE846" s="2">
        <v>11002.6</v>
      </c>
      <c r="CF846" s="2">
        <v>11328.23</v>
      </c>
      <c r="CG846" s="2">
        <v>13469.96</v>
      </c>
      <c r="CH846" s="4">
        <v>45327.530162037037</v>
      </c>
      <c r="CI846" s="4">
        <v>73415</v>
      </c>
    </row>
    <row r="847" spans="1:87" x14ac:dyDescent="0.35">
      <c r="A847" s="5">
        <v>934</v>
      </c>
      <c r="B847" s="3" t="s">
        <v>1716</v>
      </c>
      <c r="C847" s="3" t="s">
        <v>1733</v>
      </c>
      <c r="D847" s="2" t="s">
        <v>1734</v>
      </c>
      <c r="E847" s="2">
        <v>9166</v>
      </c>
      <c r="F847" s="2">
        <v>9304</v>
      </c>
      <c r="G847" s="2">
        <v>9580</v>
      </c>
      <c r="H847" s="2">
        <v>11102</v>
      </c>
      <c r="I847" s="2">
        <v>1.0822000000000001</v>
      </c>
      <c r="J847" s="2">
        <v>9919</v>
      </c>
      <c r="K847" s="2">
        <v>10069</v>
      </c>
      <c r="L847" s="2">
        <v>10367</v>
      </c>
      <c r="M847" s="2">
        <v>12015</v>
      </c>
      <c r="N847" s="2">
        <v>1.1040000000000001</v>
      </c>
      <c r="O847" s="2">
        <v>1.026</v>
      </c>
      <c r="P847" s="2">
        <v>10951</v>
      </c>
      <c r="Q847" s="2">
        <v>12327</v>
      </c>
      <c r="R847" s="2">
        <v>109.81</v>
      </c>
      <c r="S847" s="2">
        <v>79.459999999999994</v>
      </c>
      <c r="T847" s="2">
        <v>54.33</v>
      </c>
      <c r="U847" s="2">
        <v>0</v>
      </c>
      <c r="V847" s="2">
        <v>243.6</v>
      </c>
      <c r="W847" s="2">
        <v>135.43</v>
      </c>
      <c r="X847" s="2">
        <v>107.86</v>
      </c>
      <c r="Y847" s="2">
        <v>77.239999999999995</v>
      </c>
      <c r="Z847" s="2">
        <v>198.89</v>
      </c>
      <c r="AA847" s="2">
        <v>519.41999999999996</v>
      </c>
      <c r="AB847" s="2">
        <v>1202529</v>
      </c>
      <c r="AC847" s="2">
        <v>800083</v>
      </c>
      <c r="AD847" s="2">
        <v>563239</v>
      </c>
      <c r="AE847" s="2">
        <v>0</v>
      </c>
      <c r="AF847" s="2">
        <v>2565851</v>
      </c>
      <c r="AG847" s="2">
        <v>0.75360000000000005</v>
      </c>
      <c r="AH847" s="2">
        <v>0.2</v>
      </c>
      <c r="AI847" s="2">
        <v>223532</v>
      </c>
      <c r="AJ847" s="2">
        <v>163688</v>
      </c>
      <c r="AK847" s="2">
        <v>120689</v>
      </c>
      <c r="AL847" s="2">
        <v>369523</v>
      </c>
      <c r="AM847" s="2">
        <v>877432</v>
      </c>
      <c r="AN847" s="2">
        <v>0.75360000000000005</v>
      </c>
      <c r="AO847" s="2">
        <v>0.2036</v>
      </c>
      <c r="AP847" s="2">
        <v>0.65</v>
      </c>
      <c r="AQ847" s="2">
        <v>196273</v>
      </c>
      <c r="AR847" s="2">
        <v>143727</v>
      </c>
      <c r="AS847" s="2">
        <v>105971</v>
      </c>
      <c r="AT847" s="2">
        <v>324460</v>
      </c>
      <c r="AU847" s="2">
        <v>770431</v>
      </c>
      <c r="AV847" s="2">
        <v>4213714</v>
      </c>
      <c r="AW847" s="2">
        <v>3782488</v>
      </c>
      <c r="AX847" s="2">
        <v>48610</v>
      </c>
      <c r="AY847" s="2">
        <v>139312</v>
      </c>
      <c r="AZ847" s="2">
        <v>150763</v>
      </c>
      <c r="BA847" s="2">
        <v>0</v>
      </c>
      <c r="BB847" s="2">
        <v>0</v>
      </c>
      <c r="BC847" s="2">
        <v>0</v>
      </c>
      <c r="BD847" s="2">
        <v>2813</v>
      </c>
      <c r="BE847" s="2">
        <v>3044</v>
      </c>
      <c r="BF847" s="2">
        <v>11.4</v>
      </c>
      <c r="BG847" s="2">
        <v>34702</v>
      </c>
      <c r="BH847" s="2">
        <v>4016563</v>
      </c>
      <c r="BI847" s="2">
        <v>8230277</v>
      </c>
      <c r="BJ847" s="2">
        <v>0</v>
      </c>
      <c r="BK847" s="2">
        <v>8230277</v>
      </c>
      <c r="BL847" s="2">
        <v>2206764</v>
      </c>
      <c r="BM847" s="2">
        <v>6023513</v>
      </c>
      <c r="BN847" s="2">
        <v>2121213</v>
      </c>
      <c r="BO847" s="2">
        <v>3902300</v>
      </c>
      <c r="BP847" s="2">
        <v>3871.99</v>
      </c>
      <c r="BQ847" s="2">
        <v>519.41999999999996</v>
      </c>
      <c r="BR847" s="2">
        <v>2011189</v>
      </c>
      <c r="BS847" s="2">
        <v>1381701</v>
      </c>
      <c r="BT847" s="2">
        <v>0</v>
      </c>
      <c r="BU847" s="2">
        <v>2206764</v>
      </c>
      <c r="BV847" s="2">
        <v>2121213</v>
      </c>
      <c r="BW847" s="2">
        <v>0</v>
      </c>
      <c r="BX847" s="2">
        <v>753494</v>
      </c>
      <c r="BY847" s="2">
        <v>753494</v>
      </c>
      <c r="BZ847" s="2">
        <v>0</v>
      </c>
      <c r="CA847" s="2">
        <v>3902300</v>
      </c>
      <c r="CB847" s="2" t="b">
        <v>0</v>
      </c>
      <c r="CC847" s="2">
        <v>0</v>
      </c>
      <c r="CD847" s="2">
        <v>14050.79</v>
      </c>
      <c r="CE847" s="2">
        <v>12919.13</v>
      </c>
      <c r="CF847" s="2">
        <v>13301.48</v>
      </c>
      <c r="CG847" s="2">
        <v>15816.28</v>
      </c>
      <c r="CH847" s="4">
        <v>45327.53019675926</v>
      </c>
      <c r="CI847" s="4">
        <v>73415</v>
      </c>
    </row>
    <row r="848" spans="1:87" x14ac:dyDescent="0.35">
      <c r="A848" s="5">
        <v>938</v>
      </c>
      <c r="B848" s="3" t="s">
        <v>1716</v>
      </c>
      <c r="C848" s="3" t="s">
        <v>1735</v>
      </c>
      <c r="D848" s="2" t="s">
        <v>1736</v>
      </c>
      <c r="E848" s="2">
        <v>9166</v>
      </c>
      <c r="F848" s="2">
        <v>9304</v>
      </c>
      <c r="G848" s="2">
        <v>9580</v>
      </c>
      <c r="H848" s="2">
        <v>11102</v>
      </c>
      <c r="I848" s="2">
        <v>1.0822000000000001</v>
      </c>
      <c r="J848" s="2">
        <v>9919</v>
      </c>
      <c r="K848" s="2">
        <v>10069</v>
      </c>
      <c r="L848" s="2">
        <v>10367</v>
      </c>
      <c r="M848" s="2">
        <v>12015</v>
      </c>
      <c r="N848" s="2">
        <v>1.1040000000000001</v>
      </c>
      <c r="O848" s="2">
        <v>1.026</v>
      </c>
      <c r="P848" s="2">
        <v>10951</v>
      </c>
      <c r="Q848" s="2">
        <v>12327</v>
      </c>
      <c r="R848" s="2">
        <v>849.62</v>
      </c>
      <c r="S848" s="2">
        <v>596.69000000000005</v>
      </c>
      <c r="T848" s="2">
        <v>356.06</v>
      </c>
      <c r="U848" s="2">
        <v>0</v>
      </c>
      <c r="V848" s="2">
        <v>1802.37</v>
      </c>
      <c r="W848" s="2">
        <v>849.62</v>
      </c>
      <c r="X848" s="2">
        <v>596.69000000000005</v>
      </c>
      <c r="Y848" s="2">
        <v>356.06</v>
      </c>
      <c r="Z848" s="2">
        <v>0</v>
      </c>
      <c r="AA848" s="2">
        <v>1802.37</v>
      </c>
      <c r="AB848" s="2">
        <v>9304189</v>
      </c>
      <c r="AC848" s="2">
        <v>6008072</v>
      </c>
      <c r="AD848" s="2">
        <v>3691274</v>
      </c>
      <c r="AE848" s="2">
        <v>0</v>
      </c>
      <c r="AF848" s="2">
        <v>19003535</v>
      </c>
      <c r="AG848" s="2">
        <v>0.80549999999999999</v>
      </c>
      <c r="AH848" s="2">
        <v>0.2</v>
      </c>
      <c r="AI848" s="2">
        <v>1498905</v>
      </c>
      <c r="AJ848" s="2">
        <v>967900</v>
      </c>
      <c r="AK848" s="2">
        <v>594664</v>
      </c>
      <c r="AL848" s="2">
        <v>0</v>
      </c>
      <c r="AM848" s="2">
        <v>3061469</v>
      </c>
      <c r="AN848" s="2">
        <v>0.80549999999999999</v>
      </c>
      <c r="AO848" s="2">
        <v>0.2555</v>
      </c>
      <c r="AP848" s="2">
        <v>0.65</v>
      </c>
      <c r="AQ848" s="2">
        <v>1545193</v>
      </c>
      <c r="AR848" s="2">
        <v>997790</v>
      </c>
      <c r="AS848" s="2">
        <v>613028</v>
      </c>
      <c r="AT848" s="2">
        <v>0</v>
      </c>
      <c r="AU848" s="2">
        <v>3156011</v>
      </c>
      <c r="AV848" s="2">
        <v>25221015</v>
      </c>
      <c r="AW848" s="2">
        <v>0</v>
      </c>
      <c r="AX848" s="2">
        <v>0</v>
      </c>
      <c r="AY848" s="2">
        <v>259736</v>
      </c>
      <c r="AZ848" s="2">
        <v>281086</v>
      </c>
      <c r="BA848" s="2">
        <v>0</v>
      </c>
      <c r="BB848" s="2">
        <v>0</v>
      </c>
      <c r="BC848" s="2">
        <v>0</v>
      </c>
      <c r="BD848" s="2">
        <v>2813</v>
      </c>
      <c r="BE848" s="2">
        <v>3044</v>
      </c>
      <c r="BF848" s="2">
        <v>72.14</v>
      </c>
      <c r="BG848" s="2">
        <v>219594</v>
      </c>
      <c r="BH848" s="2">
        <v>500680</v>
      </c>
      <c r="BI848" s="2">
        <v>25721695</v>
      </c>
      <c r="BJ848" s="2">
        <v>0</v>
      </c>
      <c r="BK848" s="2">
        <v>25721695</v>
      </c>
      <c r="BL848" s="2">
        <v>4985518</v>
      </c>
      <c r="BM848" s="2">
        <v>20736177</v>
      </c>
      <c r="BN848" s="2">
        <v>6072513</v>
      </c>
      <c r="BO848" s="2">
        <v>14663664</v>
      </c>
      <c r="BP848" s="2">
        <v>5166.62</v>
      </c>
      <c r="BQ848" s="2">
        <v>1802.37</v>
      </c>
      <c r="BR848" s="2">
        <v>9312161</v>
      </c>
      <c r="BS848" s="2">
        <v>0</v>
      </c>
      <c r="BT848" s="2">
        <v>0</v>
      </c>
      <c r="BU848" s="2">
        <v>4985518</v>
      </c>
      <c r="BV848" s="2">
        <v>6072513</v>
      </c>
      <c r="BW848" s="2">
        <v>0</v>
      </c>
      <c r="BX848" s="2">
        <v>2423580</v>
      </c>
      <c r="BY848" s="2">
        <v>2423580</v>
      </c>
      <c r="BZ848" s="2">
        <v>0</v>
      </c>
      <c r="CA848" s="2">
        <v>14663664</v>
      </c>
      <c r="CB848" s="2" t="b">
        <v>0</v>
      </c>
      <c r="CC848" s="2">
        <v>0</v>
      </c>
      <c r="CD848" s="2">
        <v>14533.89</v>
      </c>
      <c r="CE848" s="2">
        <v>13363.33</v>
      </c>
      <c r="CF848" s="2">
        <v>13758.82</v>
      </c>
      <c r="CG848" s="2">
        <v>16360.09</v>
      </c>
      <c r="CH848" s="4">
        <v>45327.530347222222</v>
      </c>
      <c r="CI848" s="4">
        <v>73415</v>
      </c>
    </row>
    <row r="849" spans="1:87" x14ac:dyDescent="0.35">
      <c r="A849" s="5">
        <v>939</v>
      </c>
      <c r="B849" s="3" t="s">
        <v>1716</v>
      </c>
      <c r="C849" s="3" t="s">
        <v>1737</v>
      </c>
      <c r="D849" s="2" t="s">
        <v>1738</v>
      </c>
      <c r="E849" s="2">
        <v>9166</v>
      </c>
      <c r="F849" s="2">
        <v>9304</v>
      </c>
      <c r="G849" s="2">
        <v>9580</v>
      </c>
      <c r="H849" s="2">
        <v>11102</v>
      </c>
      <c r="I849" s="2">
        <v>1.0822000000000001</v>
      </c>
      <c r="J849" s="2">
        <v>9919</v>
      </c>
      <c r="K849" s="2">
        <v>10069</v>
      </c>
      <c r="L849" s="2">
        <v>10367</v>
      </c>
      <c r="M849" s="2">
        <v>12015</v>
      </c>
      <c r="N849" s="2">
        <v>1.1040000000000001</v>
      </c>
      <c r="O849" s="2">
        <v>1.026</v>
      </c>
      <c r="P849" s="2">
        <v>10951</v>
      </c>
      <c r="Q849" s="2">
        <v>12327</v>
      </c>
      <c r="R849" s="2">
        <v>0</v>
      </c>
      <c r="S849" s="2">
        <v>0</v>
      </c>
      <c r="T849" s="2">
        <v>0</v>
      </c>
      <c r="U849" s="2">
        <v>1647.03</v>
      </c>
      <c r="V849" s="2">
        <v>1647.03</v>
      </c>
      <c r="W849" s="2">
        <v>0</v>
      </c>
      <c r="X849" s="2">
        <v>0</v>
      </c>
      <c r="Y849" s="2">
        <v>0</v>
      </c>
      <c r="Z849" s="2">
        <v>1647.03</v>
      </c>
      <c r="AA849" s="2">
        <v>1647.03</v>
      </c>
      <c r="AB849" s="2">
        <v>0</v>
      </c>
      <c r="AC849" s="2">
        <v>0</v>
      </c>
      <c r="AD849" s="2">
        <v>0</v>
      </c>
      <c r="AE849" s="2">
        <v>20302939</v>
      </c>
      <c r="AF849" s="2">
        <v>20302939</v>
      </c>
      <c r="AG849" s="2">
        <v>0.70940000000000003</v>
      </c>
      <c r="AH849" s="2">
        <v>0.2</v>
      </c>
      <c r="AI849" s="2">
        <v>0</v>
      </c>
      <c r="AJ849" s="2">
        <v>0</v>
      </c>
      <c r="AK849" s="2">
        <v>0</v>
      </c>
      <c r="AL849" s="2">
        <v>2880581</v>
      </c>
      <c r="AM849" s="2">
        <v>2880581</v>
      </c>
      <c r="AN849" s="2">
        <v>0.70940000000000003</v>
      </c>
      <c r="AO849" s="2">
        <v>0.15939999999999999</v>
      </c>
      <c r="AP849" s="2">
        <v>0.65</v>
      </c>
      <c r="AQ849" s="2">
        <v>0</v>
      </c>
      <c r="AR849" s="2">
        <v>0</v>
      </c>
      <c r="AS849" s="2">
        <v>0</v>
      </c>
      <c r="AT849" s="2">
        <v>2103587</v>
      </c>
      <c r="AU849" s="2">
        <v>2103587</v>
      </c>
      <c r="AV849" s="2">
        <v>25287107</v>
      </c>
      <c r="AW849" s="2">
        <v>0</v>
      </c>
      <c r="AX849" s="2">
        <v>61021</v>
      </c>
      <c r="AY849" s="2">
        <v>343899</v>
      </c>
      <c r="AZ849" s="2">
        <v>372167</v>
      </c>
      <c r="BA849" s="2">
        <v>0</v>
      </c>
      <c r="BB849" s="2">
        <v>0</v>
      </c>
      <c r="BC849" s="2">
        <v>0</v>
      </c>
      <c r="BD849" s="2">
        <v>2813</v>
      </c>
      <c r="BE849" s="2">
        <v>3044</v>
      </c>
      <c r="BF849" s="2">
        <v>0</v>
      </c>
      <c r="BG849" s="2">
        <v>0</v>
      </c>
      <c r="BH849" s="2">
        <v>433188</v>
      </c>
      <c r="BI849" s="2">
        <v>25720295</v>
      </c>
      <c r="BJ849" s="2">
        <v>0</v>
      </c>
      <c r="BK849" s="2">
        <v>25720295</v>
      </c>
      <c r="BL849" s="2">
        <v>9717998</v>
      </c>
      <c r="BM849" s="2">
        <v>16002297</v>
      </c>
      <c r="BN849" s="2">
        <v>3709447</v>
      </c>
      <c r="BO849" s="2">
        <v>12292850</v>
      </c>
      <c r="BP849" s="2">
        <v>6095.85</v>
      </c>
      <c r="BQ849" s="2">
        <v>1647.03</v>
      </c>
      <c r="BR849" s="2">
        <v>10040048</v>
      </c>
      <c r="BS849" s="2">
        <v>0</v>
      </c>
      <c r="BT849" s="2">
        <v>0</v>
      </c>
      <c r="BU849" s="2">
        <v>9717998</v>
      </c>
      <c r="BV849" s="2">
        <v>3709447</v>
      </c>
      <c r="BW849" s="2">
        <v>0</v>
      </c>
      <c r="BX849" s="2">
        <v>1703130</v>
      </c>
      <c r="BY849" s="2">
        <v>1703130</v>
      </c>
      <c r="BZ849" s="2">
        <v>0</v>
      </c>
      <c r="CA849" s="2">
        <v>12292850</v>
      </c>
      <c r="CB849" s="2" t="b">
        <v>0</v>
      </c>
      <c r="CC849" s="2">
        <v>0</v>
      </c>
      <c r="CD849" s="2">
        <v>13639.36</v>
      </c>
      <c r="CE849" s="2">
        <v>12540.84</v>
      </c>
      <c r="CF849" s="2">
        <v>12911.99</v>
      </c>
      <c r="CG849" s="2">
        <v>15353.16</v>
      </c>
      <c r="CH849" s="4">
        <v>45327.530347222222</v>
      </c>
      <c r="CI849" s="4">
        <v>73415</v>
      </c>
    </row>
    <row r="850" spans="1:87" x14ac:dyDescent="0.35">
      <c r="A850" s="5">
        <v>940</v>
      </c>
      <c r="B850" s="3" t="s">
        <v>1716</v>
      </c>
      <c r="C850" s="3" t="s">
        <v>1739</v>
      </c>
      <c r="D850" s="2" t="s">
        <v>1740</v>
      </c>
      <c r="E850" s="2">
        <v>9166</v>
      </c>
      <c r="F850" s="2">
        <v>9304</v>
      </c>
      <c r="G850" s="2">
        <v>9580</v>
      </c>
      <c r="H850" s="2">
        <v>11102</v>
      </c>
      <c r="I850" s="2">
        <v>1.0822000000000001</v>
      </c>
      <c r="J850" s="2">
        <v>9919</v>
      </c>
      <c r="K850" s="2">
        <v>10069</v>
      </c>
      <c r="L850" s="2">
        <v>10367</v>
      </c>
      <c r="M850" s="2">
        <v>12015</v>
      </c>
      <c r="N850" s="2">
        <v>1.1040000000000001</v>
      </c>
      <c r="O850" s="2">
        <v>1.026</v>
      </c>
      <c r="P850" s="2">
        <v>10951</v>
      </c>
      <c r="Q850" s="2">
        <v>12327</v>
      </c>
      <c r="R850" s="2">
        <v>86.44</v>
      </c>
      <c r="S850" s="2">
        <v>60.27</v>
      </c>
      <c r="T850" s="2">
        <v>37.71</v>
      </c>
      <c r="U850" s="2">
        <v>0</v>
      </c>
      <c r="V850" s="2">
        <v>184.42</v>
      </c>
      <c r="W850" s="2">
        <v>86.44</v>
      </c>
      <c r="X850" s="2">
        <v>60.27</v>
      </c>
      <c r="Y850" s="2">
        <v>37.71</v>
      </c>
      <c r="Z850" s="2">
        <v>0</v>
      </c>
      <c r="AA850" s="2">
        <v>184.42</v>
      </c>
      <c r="AB850" s="2">
        <v>946604</v>
      </c>
      <c r="AC850" s="2">
        <v>606859</v>
      </c>
      <c r="AD850" s="2">
        <v>390940</v>
      </c>
      <c r="AE850" s="2">
        <v>0</v>
      </c>
      <c r="AF850" s="2">
        <v>1944403</v>
      </c>
      <c r="AG850" s="2">
        <v>0.52880000000000005</v>
      </c>
      <c r="AH850" s="2">
        <v>0.2</v>
      </c>
      <c r="AI850" s="2">
        <v>100113</v>
      </c>
      <c r="AJ850" s="2">
        <v>64181</v>
      </c>
      <c r="AK850" s="2">
        <v>41346</v>
      </c>
      <c r="AL850" s="2">
        <v>0</v>
      </c>
      <c r="AM850" s="2">
        <v>205640</v>
      </c>
      <c r="AN850" s="2">
        <v>0.52880000000000005</v>
      </c>
      <c r="AO850" s="2">
        <v>0</v>
      </c>
      <c r="AP850" s="2">
        <v>0.65</v>
      </c>
      <c r="AQ850" s="2">
        <v>0</v>
      </c>
      <c r="AR850" s="2">
        <v>0</v>
      </c>
      <c r="AS850" s="2">
        <v>0</v>
      </c>
      <c r="AT850" s="2">
        <v>0</v>
      </c>
      <c r="AU850" s="2">
        <v>0</v>
      </c>
      <c r="AV850" s="2">
        <v>2150043</v>
      </c>
      <c r="AW850" s="2">
        <v>0</v>
      </c>
      <c r="AX850" s="2">
        <v>0</v>
      </c>
      <c r="AY850" s="2">
        <v>27381</v>
      </c>
      <c r="AZ850" s="2">
        <v>29632</v>
      </c>
      <c r="BA850" s="2">
        <v>0</v>
      </c>
      <c r="BB850" s="2">
        <v>0</v>
      </c>
      <c r="BC850" s="2">
        <v>0</v>
      </c>
      <c r="BD850" s="2">
        <v>2813</v>
      </c>
      <c r="BE850" s="2">
        <v>3044</v>
      </c>
      <c r="BF850" s="2">
        <v>13.13</v>
      </c>
      <c r="BG850" s="2">
        <v>39968</v>
      </c>
      <c r="BH850" s="2">
        <v>69600</v>
      </c>
      <c r="BI850" s="2">
        <v>2219643</v>
      </c>
      <c r="BJ850" s="2">
        <v>0</v>
      </c>
      <c r="BK850" s="2">
        <v>2219643</v>
      </c>
      <c r="BL850" s="2">
        <v>350700</v>
      </c>
      <c r="BM850" s="2">
        <v>1868943</v>
      </c>
      <c r="BN850" s="2">
        <v>612646</v>
      </c>
      <c r="BO850" s="2">
        <v>1256297</v>
      </c>
      <c r="BP850" s="2">
        <v>5094.3100000000004</v>
      </c>
      <c r="BQ850" s="2">
        <v>184.42</v>
      </c>
      <c r="BR850" s="2">
        <v>939493</v>
      </c>
      <c r="BS850" s="2">
        <v>0</v>
      </c>
      <c r="BT850" s="2">
        <v>0</v>
      </c>
      <c r="BU850" s="2">
        <v>350700</v>
      </c>
      <c r="BV850" s="2">
        <v>612646</v>
      </c>
      <c r="BW850" s="2">
        <v>0</v>
      </c>
      <c r="BX850" s="2">
        <v>153472</v>
      </c>
      <c r="BY850" s="2">
        <v>153472</v>
      </c>
      <c r="BZ850" s="2">
        <v>0</v>
      </c>
      <c r="CA850" s="2">
        <v>1256297</v>
      </c>
      <c r="CB850" s="2" t="b">
        <v>0</v>
      </c>
      <c r="CC850" s="2">
        <v>0</v>
      </c>
      <c r="CD850" s="2">
        <v>12109.18</v>
      </c>
      <c r="CE850" s="2">
        <v>11133.9</v>
      </c>
      <c r="CF850" s="2">
        <v>11463.41</v>
      </c>
      <c r="CG850" s="2">
        <v>13630.7</v>
      </c>
      <c r="CH850" s="4">
        <v>45327.530347222222</v>
      </c>
      <c r="CI850" s="4">
        <v>73415</v>
      </c>
    </row>
    <row r="851" spans="1:87" x14ac:dyDescent="0.35">
      <c r="A851" s="5">
        <v>941</v>
      </c>
      <c r="B851" s="3" t="s">
        <v>1716</v>
      </c>
      <c r="C851" s="3" t="s">
        <v>1741</v>
      </c>
      <c r="D851" s="2" t="s">
        <v>1742</v>
      </c>
      <c r="E851" s="2">
        <v>9166</v>
      </c>
      <c r="F851" s="2">
        <v>9304</v>
      </c>
      <c r="G851" s="2">
        <v>9580</v>
      </c>
      <c r="H851" s="2">
        <v>11102</v>
      </c>
      <c r="I851" s="2">
        <v>1.0822000000000001</v>
      </c>
      <c r="J851" s="2">
        <v>9919</v>
      </c>
      <c r="K851" s="2">
        <v>10069</v>
      </c>
      <c r="L851" s="2">
        <v>10367</v>
      </c>
      <c r="M851" s="2">
        <v>12015</v>
      </c>
      <c r="N851" s="2">
        <v>1.1040000000000001</v>
      </c>
      <c r="O851" s="2">
        <v>1.026</v>
      </c>
      <c r="P851" s="2">
        <v>10951</v>
      </c>
      <c r="Q851" s="2">
        <v>12327</v>
      </c>
      <c r="R851" s="2">
        <v>124.55</v>
      </c>
      <c r="S851" s="2">
        <v>72.84</v>
      </c>
      <c r="T851" s="2">
        <v>55.58</v>
      </c>
      <c r="U851" s="2">
        <v>0</v>
      </c>
      <c r="V851" s="2">
        <v>252.97</v>
      </c>
      <c r="W851" s="2">
        <v>124.55</v>
      </c>
      <c r="X851" s="2">
        <v>72.84</v>
      </c>
      <c r="Y851" s="2">
        <v>55.58</v>
      </c>
      <c r="Z851" s="2">
        <v>0</v>
      </c>
      <c r="AA851" s="2">
        <v>252.97</v>
      </c>
      <c r="AB851" s="2">
        <v>1363947</v>
      </c>
      <c r="AC851" s="2">
        <v>733426</v>
      </c>
      <c r="AD851" s="2">
        <v>576198</v>
      </c>
      <c r="AE851" s="2">
        <v>0</v>
      </c>
      <c r="AF851" s="2">
        <v>2673571</v>
      </c>
      <c r="AG851" s="2">
        <v>0.59060000000000001</v>
      </c>
      <c r="AH851" s="2">
        <v>0.2</v>
      </c>
      <c r="AI851" s="2">
        <v>161109</v>
      </c>
      <c r="AJ851" s="2">
        <v>86632</v>
      </c>
      <c r="AK851" s="2">
        <v>68060</v>
      </c>
      <c r="AL851" s="2">
        <v>0</v>
      </c>
      <c r="AM851" s="2">
        <v>315801</v>
      </c>
      <c r="AN851" s="2">
        <v>0.59060000000000001</v>
      </c>
      <c r="AO851" s="2">
        <v>4.0599999999999997E-2</v>
      </c>
      <c r="AP851" s="2">
        <v>0.65</v>
      </c>
      <c r="AQ851" s="2">
        <v>35995</v>
      </c>
      <c r="AR851" s="2">
        <v>19355</v>
      </c>
      <c r="AS851" s="2">
        <v>15206</v>
      </c>
      <c r="AT851" s="2">
        <v>0</v>
      </c>
      <c r="AU851" s="2">
        <v>70556</v>
      </c>
      <c r="AV851" s="2">
        <v>3059928</v>
      </c>
      <c r="AW851" s="2">
        <v>0</v>
      </c>
      <c r="AX851" s="2">
        <v>0</v>
      </c>
      <c r="AY851" s="2">
        <v>18649</v>
      </c>
      <c r="AZ851" s="2">
        <v>20182</v>
      </c>
      <c r="BA851" s="2">
        <v>0</v>
      </c>
      <c r="BB851" s="2">
        <v>0</v>
      </c>
      <c r="BC851" s="2">
        <v>0</v>
      </c>
      <c r="BD851" s="2">
        <v>2813</v>
      </c>
      <c r="BE851" s="2">
        <v>3044</v>
      </c>
      <c r="BF851" s="2">
        <v>13.16</v>
      </c>
      <c r="BG851" s="2">
        <v>40059</v>
      </c>
      <c r="BH851" s="2">
        <v>60241</v>
      </c>
      <c r="BI851" s="2">
        <v>3120169</v>
      </c>
      <c r="BJ851" s="2">
        <v>0</v>
      </c>
      <c r="BK851" s="2">
        <v>3120169</v>
      </c>
      <c r="BL851" s="2">
        <v>524302</v>
      </c>
      <c r="BM851" s="2">
        <v>2595867</v>
      </c>
      <c r="BN851" s="2">
        <v>853876</v>
      </c>
      <c r="BO851" s="2">
        <v>1741991</v>
      </c>
      <c r="BP851" s="2">
        <v>5176.18</v>
      </c>
      <c r="BQ851" s="2">
        <v>252.97</v>
      </c>
      <c r="BR851" s="2">
        <v>1309418</v>
      </c>
      <c r="BS851" s="2">
        <v>0</v>
      </c>
      <c r="BT851" s="2">
        <v>0</v>
      </c>
      <c r="BU851" s="2">
        <v>524302</v>
      </c>
      <c r="BV851" s="2">
        <v>853876</v>
      </c>
      <c r="BW851" s="2">
        <v>0</v>
      </c>
      <c r="BX851" s="2">
        <v>217446</v>
      </c>
      <c r="BY851" s="2">
        <v>217446</v>
      </c>
      <c r="BZ851" s="2">
        <v>0</v>
      </c>
      <c r="CA851" s="2">
        <v>1741991</v>
      </c>
      <c r="CB851" s="2" t="b">
        <v>0</v>
      </c>
      <c r="CC851" s="2">
        <v>0</v>
      </c>
      <c r="CD851" s="2">
        <v>12533.53</v>
      </c>
      <c r="CE851" s="2">
        <v>11524.07</v>
      </c>
      <c r="CF851" s="2">
        <v>11865.14</v>
      </c>
      <c r="CG851" s="2">
        <v>14108.37</v>
      </c>
      <c r="CH851" s="4">
        <v>45327.530358796299</v>
      </c>
      <c r="CI851" s="4">
        <v>73415</v>
      </c>
    </row>
    <row r="852" spans="1:87" x14ac:dyDescent="0.35">
      <c r="A852" s="5">
        <v>942</v>
      </c>
      <c r="B852" s="3" t="s">
        <v>1743</v>
      </c>
      <c r="C852" s="3" t="s">
        <v>1744</v>
      </c>
      <c r="D852" s="2" t="s">
        <v>1745</v>
      </c>
      <c r="E852" s="2">
        <v>9166</v>
      </c>
      <c r="F852" s="2">
        <v>9304</v>
      </c>
      <c r="G852" s="2">
        <v>9580</v>
      </c>
      <c r="H852" s="2">
        <v>11102</v>
      </c>
      <c r="I852" s="2">
        <v>1.0822000000000001</v>
      </c>
      <c r="J852" s="2">
        <v>9919</v>
      </c>
      <c r="K852" s="2">
        <v>10069</v>
      </c>
      <c r="L852" s="2">
        <v>10367</v>
      </c>
      <c r="M852" s="2">
        <v>12015</v>
      </c>
      <c r="N852" s="2">
        <v>1.1040000000000001</v>
      </c>
      <c r="O852" s="2">
        <v>1.026</v>
      </c>
      <c r="P852" s="2">
        <v>10951</v>
      </c>
      <c r="Q852" s="2">
        <v>12327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35.68</v>
      </c>
      <c r="X852" s="2">
        <v>30.62</v>
      </c>
      <c r="Y852" s="2">
        <v>18.93</v>
      </c>
      <c r="Z852" s="2">
        <v>0</v>
      </c>
      <c r="AA852" s="2">
        <v>85.23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  <c r="AG852" s="2">
        <v>0.67649999999999999</v>
      </c>
      <c r="AH852" s="2">
        <v>0.2</v>
      </c>
      <c r="AI852" s="2">
        <v>52866</v>
      </c>
      <c r="AJ852" s="2">
        <v>41715</v>
      </c>
      <c r="AK852" s="2">
        <v>26552</v>
      </c>
      <c r="AL852" s="2">
        <v>0</v>
      </c>
      <c r="AM852" s="2">
        <v>121133</v>
      </c>
      <c r="AN852" s="2">
        <v>0.67649999999999999</v>
      </c>
      <c r="AO852" s="2">
        <v>0.1265</v>
      </c>
      <c r="AP852" s="2">
        <v>0.65</v>
      </c>
      <c r="AQ852" s="2">
        <v>32128</v>
      </c>
      <c r="AR852" s="2">
        <v>25351</v>
      </c>
      <c r="AS852" s="2">
        <v>16136</v>
      </c>
      <c r="AT852" s="2">
        <v>0</v>
      </c>
      <c r="AU852" s="2">
        <v>73615</v>
      </c>
      <c r="AV852" s="2">
        <v>194748</v>
      </c>
      <c r="AW852" s="2">
        <v>1085715</v>
      </c>
      <c r="AX852" s="2">
        <v>3252</v>
      </c>
      <c r="AY852" s="2">
        <v>44481</v>
      </c>
      <c r="AZ852" s="2">
        <v>48137</v>
      </c>
      <c r="BA852" s="2">
        <v>155000</v>
      </c>
      <c r="BB852" s="2">
        <v>167741</v>
      </c>
      <c r="BC852" s="2">
        <v>39796</v>
      </c>
      <c r="BD852" s="2">
        <v>2813</v>
      </c>
      <c r="BE852" s="2">
        <v>3044</v>
      </c>
      <c r="BF852" s="2">
        <v>4.75</v>
      </c>
      <c r="BG852" s="2">
        <v>14459</v>
      </c>
      <c r="BH852" s="2">
        <v>1359100</v>
      </c>
      <c r="BI852" s="2">
        <v>1553848</v>
      </c>
      <c r="BJ852" s="2">
        <v>0</v>
      </c>
      <c r="BK852" s="2">
        <v>1553848</v>
      </c>
      <c r="BL852" s="2">
        <v>296555</v>
      </c>
      <c r="BM852" s="2">
        <v>1257293</v>
      </c>
      <c r="BN852" s="2">
        <v>308996</v>
      </c>
      <c r="BO852" s="2">
        <v>948297</v>
      </c>
      <c r="BP852" s="2">
        <v>5866.16</v>
      </c>
      <c r="BQ852" s="2">
        <v>85.23</v>
      </c>
      <c r="BR852" s="2">
        <v>499973</v>
      </c>
      <c r="BS852" s="2">
        <v>0</v>
      </c>
      <c r="BT852" s="2">
        <v>0</v>
      </c>
      <c r="BU852" s="2">
        <v>296555</v>
      </c>
      <c r="BV852" s="2">
        <v>308996</v>
      </c>
      <c r="BW852" s="2">
        <v>0</v>
      </c>
      <c r="BX852" s="2">
        <v>322272</v>
      </c>
      <c r="BY852" s="2">
        <v>322272</v>
      </c>
      <c r="BZ852" s="2">
        <v>0</v>
      </c>
      <c r="CA852" s="2">
        <v>948297</v>
      </c>
      <c r="CB852" s="2" t="b">
        <v>0</v>
      </c>
      <c r="CC852" s="2">
        <v>0</v>
      </c>
      <c r="CD852" s="2">
        <v>13333.12</v>
      </c>
      <c r="CE852" s="2">
        <v>12259.26</v>
      </c>
      <c r="CF852" s="2">
        <v>12622.08</v>
      </c>
      <c r="CG852" s="2">
        <v>15008.43</v>
      </c>
      <c r="CH852" s="4">
        <v>45327.529918981483</v>
      </c>
      <c r="CI852" s="4">
        <v>73415</v>
      </c>
    </row>
    <row r="853" spans="1:87" x14ac:dyDescent="0.35">
      <c r="A853" s="5">
        <v>943</v>
      </c>
      <c r="B853" s="3" t="s">
        <v>1743</v>
      </c>
      <c r="C853" s="3" t="s">
        <v>1746</v>
      </c>
      <c r="D853" s="2" t="s">
        <v>1747</v>
      </c>
      <c r="E853" s="2">
        <v>9166</v>
      </c>
      <c r="F853" s="2">
        <v>9304</v>
      </c>
      <c r="G853" s="2">
        <v>9580</v>
      </c>
      <c r="H853" s="2">
        <v>11102</v>
      </c>
      <c r="I853" s="2">
        <v>1.0822000000000001</v>
      </c>
      <c r="J853" s="2">
        <v>9919</v>
      </c>
      <c r="K853" s="2">
        <v>10069</v>
      </c>
      <c r="L853" s="2">
        <v>10367</v>
      </c>
      <c r="M853" s="2">
        <v>12015</v>
      </c>
      <c r="N853" s="2">
        <v>1.1040000000000001</v>
      </c>
      <c r="O853" s="2">
        <v>1.026</v>
      </c>
      <c r="P853" s="2">
        <v>10951</v>
      </c>
      <c r="Q853" s="2">
        <v>12327</v>
      </c>
      <c r="R853" s="2">
        <v>7.07</v>
      </c>
      <c r="S853" s="2">
        <v>1.62</v>
      </c>
      <c r="T853" s="2">
        <v>0.28000000000000003</v>
      </c>
      <c r="U853" s="2">
        <v>0</v>
      </c>
      <c r="V853" s="2">
        <v>8.9700000000000006</v>
      </c>
      <c r="W853" s="2">
        <v>7.07</v>
      </c>
      <c r="X853" s="2">
        <v>1.62</v>
      </c>
      <c r="Y853" s="2">
        <v>0.28000000000000003</v>
      </c>
      <c r="Z853" s="2">
        <v>0</v>
      </c>
      <c r="AA853" s="2">
        <v>8.9700000000000006</v>
      </c>
      <c r="AB853" s="2">
        <v>77424</v>
      </c>
      <c r="AC853" s="2">
        <v>16312</v>
      </c>
      <c r="AD853" s="2">
        <v>2903</v>
      </c>
      <c r="AE853" s="2">
        <v>0</v>
      </c>
      <c r="AF853" s="2">
        <v>96639</v>
      </c>
      <c r="AG853" s="2">
        <v>0.64290000000000003</v>
      </c>
      <c r="AH853" s="2">
        <v>0.2</v>
      </c>
      <c r="AI853" s="2">
        <v>9955</v>
      </c>
      <c r="AJ853" s="2">
        <v>2097</v>
      </c>
      <c r="AK853" s="2">
        <v>373</v>
      </c>
      <c r="AL853" s="2">
        <v>0</v>
      </c>
      <c r="AM853" s="2">
        <v>12425</v>
      </c>
      <c r="AN853" s="2">
        <v>0.64290000000000003</v>
      </c>
      <c r="AO853" s="2">
        <v>9.2899999999999996E-2</v>
      </c>
      <c r="AP853" s="2">
        <v>0.65</v>
      </c>
      <c r="AQ853" s="2">
        <v>4675</v>
      </c>
      <c r="AR853" s="2">
        <v>985</v>
      </c>
      <c r="AS853" s="2">
        <v>175</v>
      </c>
      <c r="AT853" s="2">
        <v>0</v>
      </c>
      <c r="AU853" s="2">
        <v>5835</v>
      </c>
      <c r="AV853" s="2">
        <v>114899</v>
      </c>
      <c r="AW853" s="2">
        <v>0</v>
      </c>
      <c r="AX853" s="2">
        <v>0</v>
      </c>
      <c r="AY853" s="2">
        <v>0</v>
      </c>
      <c r="AZ853" s="2">
        <v>0</v>
      </c>
      <c r="BA853" s="2">
        <v>0</v>
      </c>
      <c r="BB853" s="2">
        <v>0</v>
      </c>
      <c r="BC853" s="2">
        <v>0</v>
      </c>
      <c r="BD853" s="2">
        <v>2813</v>
      </c>
      <c r="BE853" s="2">
        <v>3044</v>
      </c>
      <c r="BF853" s="2">
        <v>0</v>
      </c>
      <c r="BG853" s="2">
        <v>0</v>
      </c>
      <c r="BH853" s="2">
        <v>0</v>
      </c>
      <c r="BI853" s="2">
        <v>114899</v>
      </c>
      <c r="BJ853" s="2">
        <v>0</v>
      </c>
      <c r="BK853" s="2">
        <v>114899</v>
      </c>
      <c r="BL853" s="2">
        <v>49899</v>
      </c>
      <c r="BM853" s="2">
        <v>65000</v>
      </c>
      <c r="BN853" s="2">
        <v>22007</v>
      </c>
      <c r="BO853" s="2">
        <v>42993</v>
      </c>
      <c r="BP853" s="2">
        <v>172.93</v>
      </c>
      <c r="BQ853" s="2">
        <v>8.9700000000000006</v>
      </c>
      <c r="BR853" s="2">
        <v>1551</v>
      </c>
      <c r="BS853" s="2">
        <v>115685</v>
      </c>
      <c r="BT853" s="2">
        <v>0</v>
      </c>
      <c r="BU853" s="2">
        <v>49899</v>
      </c>
      <c r="BV853" s="2">
        <v>22007</v>
      </c>
      <c r="BW853" s="2">
        <v>45330</v>
      </c>
      <c r="BX853" s="2">
        <v>34141</v>
      </c>
      <c r="BY853" s="2">
        <v>79471</v>
      </c>
      <c r="BZ853" s="2">
        <v>36478</v>
      </c>
      <c r="CA853" s="2">
        <v>79471</v>
      </c>
      <c r="CB853" s="2" t="b">
        <v>0</v>
      </c>
      <c r="CC853" s="2">
        <v>0</v>
      </c>
      <c r="CD853" s="2">
        <v>13020.36</v>
      </c>
      <c r="CE853" s="2">
        <v>11971.69</v>
      </c>
      <c r="CF853" s="2">
        <v>12326</v>
      </c>
      <c r="CG853" s="2">
        <v>14656.37</v>
      </c>
      <c r="CH853" s="4">
        <v>45327.529976851853</v>
      </c>
      <c r="CI853" s="4">
        <v>73415</v>
      </c>
    </row>
    <row r="854" spans="1:87" x14ac:dyDescent="0.35">
      <c r="A854" s="5">
        <v>945</v>
      </c>
      <c r="B854" s="3" t="s">
        <v>1743</v>
      </c>
      <c r="C854" s="3" t="s">
        <v>1748</v>
      </c>
      <c r="D854" s="2" t="s">
        <v>1749</v>
      </c>
      <c r="E854" s="2">
        <v>9166</v>
      </c>
      <c r="F854" s="2">
        <v>9304</v>
      </c>
      <c r="G854" s="2">
        <v>9580</v>
      </c>
      <c r="H854" s="2">
        <v>11102</v>
      </c>
      <c r="I854" s="2">
        <v>1.0822000000000001</v>
      </c>
      <c r="J854" s="2">
        <v>9919</v>
      </c>
      <c r="K854" s="2">
        <v>10069</v>
      </c>
      <c r="L854" s="2">
        <v>10367</v>
      </c>
      <c r="M854" s="2">
        <v>12015</v>
      </c>
      <c r="N854" s="2">
        <v>1.1040000000000001</v>
      </c>
      <c r="O854" s="2">
        <v>1.026</v>
      </c>
      <c r="P854" s="2">
        <v>10951</v>
      </c>
      <c r="Q854" s="2">
        <v>12327</v>
      </c>
      <c r="R854" s="2">
        <v>70.819999999999993</v>
      </c>
      <c r="S854" s="2">
        <v>48.88</v>
      </c>
      <c r="T854" s="2">
        <v>41.11</v>
      </c>
      <c r="U854" s="2">
        <v>0</v>
      </c>
      <c r="V854" s="2">
        <v>160.81</v>
      </c>
      <c r="W854" s="2">
        <v>70.819999999999993</v>
      </c>
      <c r="X854" s="2">
        <v>48.88</v>
      </c>
      <c r="Y854" s="2">
        <v>41.11</v>
      </c>
      <c r="Z854" s="2">
        <v>0</v>
      </c>
      <c r="AA854" s="2">
        <v>160.81</v>
      </c>
      <c r="AB854" s="2">
        <v>775550</v>
      </c>
      <c r="AC854" s="2">
        <v>492173</v>
      </c>
      <c r="AD854" s="2">
        <v>426187</v>
      </c>
      <c r="AE854" s="2">
        <v>0</v>
      </c>
      <c r="AF854" s="2">
        <v>1693910</v>
      </c>
      <c r="AG854" s="2">
        <v>0.50509999999999999</v>
      </c>
      <c r="AH854" s="2">
        <v>0.2</v>
      </c>
      <c r="AI854" s="2">
        <v>78346</v>
      </c>
      <c r="AJ854" s="2">
        <v>49719</v>
      </c>
      <c r="AK854" s="2">
        <v>43053</v>
      </c>
      <c r="AL854" s="2">
        <v>0</v>
      </c>
      <c r="AM854" s="2">
        <v>171118</v>
      </c>
      <c r="AN854" s="2">
        <v>0.50509999999999999</v>
      </c>
      <c r="AO854" s="2">
        <v>0</v>
      </c>
      <c r="AP854" s="2">
        <v>0.65</v>
      </c>
      <c r="AQ854" s="2">
        <v>0</v>
      </c>
      <c r="AR854" s="2">
        <v>0</v>
      </c>
      <c r="AS854" s="2">
        <v>0</v>
      </c>
      <c r="AT854" s="2">
        <v>0</v>
      </c>
      <c r="AU854" s="2">
        <v>0</v>
      </c>
      <c r="AV854" s="2">
        <v>1865028</v>
      </c>
      <c r="AW854" s="2">
        <v>0</v>
      </c>
      <c r="AX854" s="2">
        <v>0</v>
      </c>
      <c r="AY854" s="2">
        <v>69352</v>
      </c>
      <c r="AZ854" s="2">
        <v>75053</v>
      </c>
      <c r="BA854" s="2">
        <v>0</v>
      </c>
      <c r="BB854" s="2">
        <v>0</v>
      </c>
      <c r="BC854" s="2">
        <v>0</v>
      </c>
      <c r="BD854" s="2">
        <v>2813</v>
      </c>
      <c r="BE854" s="2">
        <v>3044</v>
      </c>
      <c r="BF854" s="2">
        <v>2.83</v>
      </c>
      <c r="BG854" s="2">
        <v>8615</v>
      </c>
      <c r="BH854" s="2">
        <v>83668</v>
      </c>
      <c r="BI854" s="2">
        <v>1948696</v>
      </c>
      <c r="BJ854" s="2">
        <v>0</v>
      </c>
      <c r="BK854" s="2">
        <v>1948696</v>
      </c>
      <c r="BL854" s="2">
        <v>261147</v>
      </c>
      <c r="BM854" s="2">
        <v>1687549</v>
      </c>
      <c r="BN854" s="2">
        <v>527940</v>
      </c>
      <c r="BO854" s="2">
        <v>1159609</v>
      </c>
      <c r="BP854" s="2">
        <v>5034.4799999999996</v>
      </c>
      <c r="BQ854" s="2">
        <v>160.81</v>
      </c>
      <c r="BR854" s="2">
        <v>809595</v>
      </c>
      <c r="BS854" s="2">
        <v>0</v>
      </c>
      <c r="BT854" s="2">
        <v>0</v>
      </c>
      <c r="BU854" s="2">
        <v>261147</v>
      </c>
      <c r="BV854" s="2">
        <v>527940</v>
      </c>
      <c r="BW854" s="2">
        <v>20508</v>
      </c>
      <c r="BX854" s="2">
        <v>245496</v>
      </c>
      <c r="BY854" s="2">
        <v>266004</v>
      </c>
      <c r="BZ854" s="2">
        <v>0</v>
      </c>
      <c r="CA854" s="2">
        <v>1159609</v>
      </c>
      <c r="CB854" s="2" t="b">
        <v>0</v>
      </c>
      <c r="CC854" s="2">
        <v>0</v>
      </c>
      <c r="CD854" s="2">
        <v>12057.27</v>
      </c>
      <c r="CE854" s="2">
        <v>11086.17</v>
      </c>
      <c r="CF854" s="2">
        <v>11414.27</v>
      </c>
      <c r="CG854" s="2">
        <v>13572.27</v>
      </c>
      <c r="CH854" s="4">
        <v>45327.53</v>
      </c>
      <c r="CI854" s="4">
        <v>73415</v>
      </c>
    </row>
    <row r="855" spans="1:87" x14ac:dyDescent="0.35">
      <c r="A855" s="5">
        <v>946</v>
      </c>
      <c r="B855" s="3" t="s">
        <v>1743</v>
      </c>
      <c r="C855" s="3" t="s">
        <v>1750</v>
      </c>
      <c r="D855" s="2" t="s">
        <v>1751</v>
      </c>
      <c r="E855" s="2">
        <v>9166</v>
      </c>
      <c r="F855" s="2">
        <v>9304</v>
      </c>
      <c r="G855" s="2">
        <v>9580</v>
      </c>
      <c r="H855" s="2">
        <v>11102</v>
      </c>
      <c r="I855" s="2">
        <v>1.0822000000000001</v>
      </c>
      <c r="J855" s="2">
        <v>9919</v>
      </c>
      <c r="K855" s="2">
        <v>10069</v>
      </c>
      <c r="L855" s="2">
        <v>10367</v>
      </c>
      <c r="M855" s="2">
        <v>12015</v>
      </c>
      <c r="N855" s="2">
        <v>1.1040000000000001</v>
      </c>
      <c r="O855" s="2">
        <v>1.026</v>
      </c>
      <c r="P855" s="2">
        <v>10951</v>
      </c>
      <c r="Q855" s="2">
        <v>12327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26.8</v>
      </c>
      <c r="X855" s="2">
        <v>24.6</v>
      </c>
      <c r="Y855" s="2">
        <v>18.5</v>
      </c>
      <c r="Z855" s="2">
        <v>0</v>
      </c>
      <c r="AA855" s="2">
        <v>69.900000000000006</v>
      </c>
      <c r="AB855" s="2">
        <v>0</v>
      </c>
      <c r="AC855" s="2">
        <v>0</v>
      </c>
      <c r="AD855" s="2">
        <v>0</v>
      </c>
      <c r="AE855" s="2">
        <v>0</v>
      </c>
      <c r="AF855" s="2">
        <v>0</v>
      </c>
      <c r="AG855" s="2">
        <v>0.67649999999999999</v>
      </c>
      <c r="AH855" s="2">
        <v>0.2</v>
      </c>
      <c r="AI855" s="2">
        <v>39709</v>
      </c>
      <c r="AJ855" s="2">
        <v>33513</v>
      </c>
      <c r="AK855" s="2">
        <v>25949</v>
      </c>
      <c r="AL855" s="2">
        <v>0</v>
      </c>
      <c r="AM855" s="2">
        <v>99171</v>
      </c>
      <c r="AN855" s="2">
        <v>0.67649999999999999</v>
      </c>
      <c r="AO855" s="2">
        <v>0.1265</v>
      </c>
      <c r="AP855" s="2">
        <v>0.65</v>
      </c>
      <c r="AQ855" s="2">
        <v>24132</v>
      </c>
      <c r="AR855" s="2">
        <v>20367</v>
      </c>
      <c r="AS855" s="2">
        <v>15770</v>
      </c>
      <c r="AT855" s="2">
        <v>0</v>
      </c>
      <c r="AU855" s="2">
        <v>60269</v>
      </c>
      <c r="AV855" s="2">
        <v>159440</v>
      </c>
      <c r="AW855" s="2">
        <v>820517</v>
      </c>
      <c r="AX855" s="2">
        <v>6421</v>
      </c>
      <c r="AY855" s="2">
        <v>2734</v>
      </c>
      <c r="AZ855" s="2">
        <v>2959</v>
      </c>
      <c r="BA855" s="2">
        <v>0</v>
      </c>
      <c r="BB855" s="2">
        <v>0</v>
      </c>
      <c r="BC855" s="2">
        <v>0</v>
      </c>
      <c r="BD855" s="2">
        <v>2813</v>
      </c>
      <c r="BE855" s="2">
        <v>3044</v>
      </c>
      <c r="BF855" s="2">
        <v>6.5</v>
      </c>
      <c r="BG855" s="2">
        <v>19786</v>
      </c>
      <c r="BH855" s="2">
        <v>849683</v>
      </c>
      <c r="BI855" s="2">
        <v>1009123</v>
      </c>
      <c r="BJ855" s="2">
        <v>0</v>
      </c>
      <c r="BK855" s="2">
        <v>1009123</v>
      </c>
      <c r="BL855" s="2">
        <v>181877</v>
      </c>
      <c r="BM855" s="2">
        <v>827246</v>
      </c>
      <c r="BN855" s="2">
        <v>234896</v>
      </c>
      <c r="BO855" s="2">
        <v>592350</v>
      </c>
      <c r="BP855" s="2">
        <v>5861.72</v>
      </c>
      <c r="BQ855" s="2">
        <v>69.900000000000006</v>
      </c>
      <c r="BR855" s="2">
        <v>409734</v>
      </c>
      <c r="BS855" s="2">
        <v>0</v>
      </c>
      <c r="BT855" s="2">
        <v>0</v>
      </c>
      <c r="BU855" s="2">
        <v>181877</v>
      </c>
      <c r="BV855" s="2">
        <v>234896</v>
      </c>
      <c r="BW855" s="2">
        <v>0</v>
      </c>
      <c r="BX855" s="2">
        <v>90672</v>
      </c>
      <c r="BY855" s="2">
        <v>90672</v>
      </c>
      <c r="BZ855" s="2">
        <v>0</v>
      </c>
      <c r="CA855" s="2">
        <v>592350</v>
      </c>
      <c r="CB855" s="2" t="b">
        <v>0</v>
      </c>
      <c r="CC855" s="2">
        <v>0</v>
      </c>
      <c r="CD855" s="2">
        <v>13333.12</v>
      </c>
      <c r="CE855" s="2">
        <v>12259.26</v>
      </c>
      <c r="CF855" s="2">
        <v>12622.08</v>
      </c>
      <c r="CG855" s="2">
        <v>15008.43</v>
      </c>
      <c r="CH855" s="4">
        <v>45327.530127314814</v>
      </c>
      <c r="CI855" s="4">
        <v>73415</v>
      </c>
    </row>
    <row r="856" spans="1:87" x14ac:dyDescent="0.35">
      <c r="A856" s="5">
        <v>947</v>
      </c>
      <c r="B856" s="3" t="s">
        <v>1743</v>
      </c>
      <c r="C856" s="3" t="s">
        <v>1752</v>
      </c>
      <c r="D856" s="2" t="s">
        <v>1753</v>
      </c>
      <c r="E856" s="2">
        <v>9166</v>
      </c>
      <c r="F856" s="2">
        <v>9304</v>
      </c>
      <c r="G856" s="2">
        <v>9580</v>
      </c>
      <c r="H856" s="2">
        <v>11102</v>
      </c>
      <c r="I856" s="2">
        <v>1.0822000000000001</v>
      </c>
      <c r="J856" s="2">
        <v>9919</v>
      </c>
      <c r="K856" s="2">
        <v>10069</v>
      </c>
      <c r="L856" s="2">
        <v>10367</v>
      </c>
      <c r="M856" s="2">
        <v>12015</v>
      </c>
      <c r="N856" s="2">
        <v>1.1040000000000001</v>
      </c>
      <c r="O856" s="2">
        <v>1.026</v>
      </c>
      <c r="P856" s="2">
        <v>10951</v>
      </c>
      <c r="Q856" s="2">
        <v>12327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35.58</v>
      </c>
      <c r="X856" s="2">
        <v>12.72</v>
      </c>
      <c r="Y856" s="2">
        <v>14.74</v>
      </c>
      <c r="Z856" s="2">
        <v>0</v>
      </c>
      <c r="AA856" s="2">
        <v>63.04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  <c r="AG856" s="2">
        <v>0.66669999999999996</v>
      </c>
      <c r="AH856" s="2">
        <v>0.2</v>
      </c>
      <c r="AI856" s="2">
        <v>51954</v>
      </c>
      <c r="AJ856" s="2">
        <v>17078</v>
      </c>
      <c r="AK856" s="2">
        <v>20376</v>
      </c>
      <c r="AL856" s="2">
        <v>0</v>
      </c>
      <c r="AM856" s="2">
        <v>89408</v>
      </c>
      <c r="AN856" s="2">
        <v>0.66669999999999996</v>
      </c>
      <c r="AO856" s="2">
        <v>0.1167</v>
      </c>
      <c r="AP856" s="2">
        <v>0.65</v>
      </c>
      <c r="AQ856" s="2">
        <v>29556</v>
      </c>
      <c r="AR856" s="2">
        <v>9715</v>
      </c>
      <c r="AS856" s="2">
        <v>11591</v>
      </c>
      <c r="AT856" s="2">
        <v>0</v>
      </c>
      <c r="AU856" s="2">
        <v>50862</v>
      </c>
      <c r="AV856" s="2">
        <v>140270</v>
      </c>
      <c r="AW856" s="2">
        <v>812949</v>
      </c>
      <c r="AX856" s="2">
        <v>0</v>
      </c>
      <c r="AY856" s="2">
        <v>73354</v>
      </c>
      <c r="AZ856" s="2">
        <v>79384</v>
      </c>
      <c r="BA856" s="2">
        <v>0</v>
      </c>
      <c r="BB856" s="2">
        <v>0</v>
      </c>
      <c r="BC856" s="2">
        <v>0</v>
      </c>
      <c r="BD856" s="2">
        <v>2813</v>
      </c>
      <c r="BE856" s="2">
        <v>3044</v>
      </c>
      <c r="BF856" s="2">
        <v>7.26</v>
      </c>
      <c r="BG856" s="2">
        <v>22099</v>
      </c>
      <c r="BH856" s="2">
        <v>914432</v>
      </c>
      <c r="BI856" s="2">
        <v>1054702</v>
      </c>
      <c r="BJ856" s="2">
        <v>0</v>
      </c>
      <c r="BK856" s="2">
        <v>1054702</v>
      </c>
      <c r="BL856" s="2">
        <v>418309</v>
      </c>
      <c r="BM856" s="2">
        <v>636393</v>
      </c>
      <c r="BN856" s="2">
        <v>67804</v>
      </c>
      <c r="BO856" s="2">
        <v>568589</v>
      </c>
      <c r="BP856" s="2">
        <v>151.9</v>
      </c>
      <c r="BQ856" s="2">
        <v>63.04</v>
      </c>
      <c r="BR856" s="2">
        <v>9576</v>
      </c>
      <c r="BS856" s="2">
        <v>357370</v>
      </c>
      <c r="BT856" s="2">
        <v>0</v>
      </c>
      <c r="BU856" s="2">
        <v>418309</v>
      </c>
      <c r="BV856" s="2">
        <v>67804</v>
      </c>
      <c r="BW856" s="2">
        <v>0</v>
      </c>
      <c r="BX856" s="2">
        <v>219107</v>
      </c>
      <c r="BY856" s="2">
        <v>219107</v>
      </c>
      <c r="BZ856" s="2">
        <v>0</v>
      </c>
      <c r="CA856" s="2">
        <v>568589</v>
      </c>
      <c r="CB856" s="2" t="b">
        <v>0</v>
      </c>
      <c r="CC856" s="2">
        <v>0</v>
      </c>
      <c r="CD856" s="2">
        <v>13241.89</v>
      </c>
      <c r="CE856" s="2">
        <v>12175.38</v>
      </c>
      <c r="CF856" s="2">
        <v>12535.72</v>
      </c>
      <c r="CG856" s="2">
        <v>14905.75</v>
      </c>
      <c r="CH856" s="4">
        <v>45327.530173611114</v>
      </c>
      <c r="CI856" s="4">
        <v>73415</v>
      </c>
    </row>
    <row r="857" spans="1:87" x14ac:dyDescent="0.35">
      <c r="A857" s="5">
        <v>948</v>
      </c>
      <c r="B857" s="3" t="s">
        <v>1743</v>
      </c>
      <c r="C857" s="3" t="s">
        <v>1754</v>
      </c>
      <c r="D857" s="2" t="s">
        <v>1755</v>
      </c>
      <c r="E857" s="2">
        <v>9166</v>
      </c>
      <c r="F857" s="2">
        <v>9304</v>
      </c>
      <c r="G857" s="2">
        <v>9580</v>
      </c>
      <c r="H857" s="2">
        <v>11102</v>
      </c>
      <c r="I857" s="2">
        <v>1.0822000000000001</v>
      </c>
      <c r="J857" s="2">
        <v>9919</v>
      </c>
      <c r="K857" s="2">
        <v>10069</v>
      </c>
      <c r="L857" s="2">
        <v>10367</v>
      </c>
      <c r="M857" s="2">
        <v>12015</v>
      </c>
      <c r="N857" s="2">
        <v>1.1040000000000001</v>
      </c>
      <c r="O857" s="2">
        <v>1.026</v>
      </c>
      <c r="P857" s="2">
        <v>10951</v>
      </c>
      <c r="Q857" s="2">
        <v>12327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2.97</v>
      </c>
      <c r="X857" s="2">
        <v>5.44</v>
      </c>
      <c r="Y857" s="2">
        <v>3.78</v>
      </c>
      <c r="Z857" s="2">
        <v>0</v>
      </c>
      <c r="AA857" s="2">
        <v>12.19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  <c r="AG857" s="2">
        <v>0.80559999999999998</v>
      </c>
      <c r="AH857" s="2">
        <v>0.2</v>
      </c>
      <c r="AI857" s="2">
        <v>5240</v>
      </c>
      <c r="AJ857" s="2">
        <v>8825</v>
      </c>
      <c r="AK857" s="2">
        <v>6314</v>
      </c>
      <c r="AL857" s="2">
        <v>0</v>
      </c>
      <c r="AM857" s="2">
        <v>20379</v>
      </c>
      <c r="AN857" s="2">
        <v>0.80559999999999998</v>
      </c>
      <c r="AO857" s="2">
        <v>0.25559999999999999</v>
      </c>
      <c r="AP857" s="2">
        <v>0.65</v>
      </c>
      <c r="AQ857" s="2">
        <v>5404</v>
      </c>
      <c r="AR857" s="2">
        <v>9100</v>
      </c>
      <c r="AS857" s="2">
        <v>6511</v>
      </c>
      <c r="AT857" s="2">
        <v>0</v>
      </c>
      <c r="AU857" s="2">
        <v>21015</v>
      </c>
      <c r="AV857" s="2">
        <v>41394</v>
      </c>
      <c r="AW857" s="2">
        <v>272723</v>
      </c>
      <c r="AX857" s="2">
        <v>1359</v>
      </c>
      <c r="AY857" s="2">
        <v>0</v>
      </c>
      <c r="AZ857" s="2">
        <v>0</v>
      </c>
      <c r="BA857" s="2">
        <v>0</v>
      </c>
      <c r="BB857" s="2">
        <v>0</v>
      </c>
      <c r="BC857" s="2">
        <v>0</v>
      </c>
      <c r="BD857" s="2">
        <v>2813</v>
      </c>
      <c r="BE857" s="2">
        <v>3044</v>
      </c>
      <c r="BF857" s="2">
        <v>0.67</v>
      </c>
      <c r="BG857" s="2">
        <v>2039</v>
      </c>
      <c r="BH857" s="2">
        <v>276121</v>
      </c>
      <c r="BI857" s="2">
        <v>317515</v>
      </c>
      <c r="BJ857" s="2">
        <v>0</v>
      </c>
      <c r="BK857" s="2">
        <v>317515</v>
      </c>
      <c r="BL857" s="2">
        <v>95821</v>
      </c>
      <c r="BM857" s="2">
        <v>221694</v>
      </c>
      <c r="BN857" s="2">
        <v>63603</v>
      </c>
      <c r="BO857" s="2">
        <v>158091</v>
      </c>
      <c r="BP857" s="2">
        <v>130.19</v>
      </c>
      <c r="BQ857" s="2">
        <v>12.19</v>
      </c>
      <c r="BR857" s="2">
        <v>1587</v>
      </c>
      <c r="BS857" s="2">
        <v>118809</v>
      </c>
      <c r="BT857" s="2">
        <v>0</v>
      </c>
      <c r="BU857" s="2">
        <v>95821</v>
      </c>
      <c r="BV857" s="2">
        <v>63603</v>
      </c>
      <c r="BW857" s="2">
        <v>0</v>
      </c>
      <c r="BX857" s="2">
        <v>136817</v>
      </c>
      <c r="BY857" s="2">
        <v>136817</v>
      </c>
      <c r="BZ857" s="2">
        <v>0</v>
      </c>
      <c r="CA857" s="2">
        <v>158091</v>
      </c>
      <c r="CB857" s="2" t="b">
        <v>0</v>
      </c>
      <c r="CC857" s="2">
        <v>0</v>
      </c>
      <c r="CD857" s="2">
        <v>14534.82</v>
      </c>
      <c r="CE857" s="2">
        <v>13364.18</v>
      </c>
      <c r="CF857" s="2">
        <v>13759.7</v>
      </c>
      <c r="CG857" s="2">
        <v>16361.13</v>
      </c>
      <c r="CH857" s="4">
        <v>45327.530486111114</v>
      </c>
      <c r="CI857" s="4">
        <v>73415</v>
      </c>
    </row>
    <row r="858" spans="1:87" x14ac:dyDescent="0.35">
      <c r="A858" s="5">
        <v>951</v>
      </c>
      <c r="B858" s="3" t="s">
        <v>1743</v>
      </c>
      <c r="C858" s="3" t="s">
        <v>1756</v>
      </c>
      <c r="D858" s="2" t="s">
        <v>1757</v>
      </c>
      <c r="E858" s="2">
        <v>9166</v>
      </c>
      <c r="F858" s="2">
        <v>9304</v>
      </c>
      <c r="G858" s="2">
        <v>9580</v>
      </c>
      <c r="H858" s="2">
        <v>11102</v>
      </c>
      <c r="I858" s="2">
        <v>1.0822000000000001</v>
      </c>
      <c r="J858" s="2">
        <v>9919</v>
      </c>
      <c r="K858" s="2">
        <v>10069</v>
      </c>
      <c r="L858" s="2">
        <v>10367</v>
      </c>
      <c r="M858" s="2">
        <v>12015</v>
      </c>
      <c r="N858" s="2">
        <v>1.1040000000000001</v>
      </c>
      <c r="O858" s="2">
        <v>1.026</v>
      </c>
      <c r="P858" s="2">
        <v>10951</v>
      </c>
      <c r="Q858" s="2">
        <v>12327</v>
      </c>
      <c r="R858" s="2">
        <v>0</v>
      </c>
      <c r="S858" s="2">
        <v>0</v>
      </c>
      <c r="T858" s="2">
        <v>0</v>
      </c>
      <c r="U858" s="2">
        <v>2.31</v>
      </c>
      <c r="V858" s="2">
        <v>2.31</v>
      </c>
      <c r="W858" s="2">
        <v>27.69</v>
      </c>
      <c r="X858" s="2">
        <v>21.37</v>
      </c>
      <c r="Y858" s="2">
        <v>12.32</v>
      </c>
      <c r="Z858" s="2">
        <v>23.97</v>
      </c>
      <c r="AA858" s="2">
        <v>85.35</v>
      </c>
      <c r="AB858" s="2">
        <v>0</v>
      </c>
      <c r="AC858" s="2">
        <v>0</v>
      </c>
      <c r="AD858" s="2">
        <v>0</v>
      </c>
      <c r="AE858" s="2">
        <v>28475</v>
      </c>
      <c r="AF858" s="2">
        <v>28475</v>
      </c>
      <c r="AG858" s="2">
        <v>0.57999999999999996</v>
      </c>
      <c r="AH858" s="2">
        <v>0.2</v>
      </c>
      <c r="AI858" s="2">
        <v>35175</v>
      </c>
      <c r="AJ858" s="2">
        <v>24960</v>
      </c>
      <c r="AK858" s="2">
        <v>14816</v>
      </c>
      <c r="AL858" s="2">
        <v>34275</v>
      </c>
      <c r="AM858" s="2">
        <v>109226</v>
      </c>
      <c r="AN858" s="2">
        <v>0.57999999999999996</v>
      </c>
      <c r="AO858" s="2">
        <v>0.03</v>
      </c>
      <c r="AP858" s="2">
        <v>0.65</v>
      </c>
      <c r="AQ858" s="2">
        <v>5913</v>
      </c>
      <c r="AR858" s="2">
        <v>4196</v>
      </c>
      <c r="AS858" s="2">
        <v>2491</v>
      </c>
      <c r="AT858" s="2">
        <v>5762</v>
      </c>
      <c r="AU858" s="2">
        <v>18362</v>
      </c>
      <c r="AV858" s="2">
        <v>156063</v>
      </c>
      <c r="AW858" s="2">
        <v>2099471</v>
      </c>
      <c r="AX858" s="2">
        <v>0</v>
      </c>
      <c r="AY858" s="2">
        <v>248702</v>
      </c>
      <c r="AZ858" s="2">
        <v>269145</v>
      </c>
      <c r="BA858" s="2">
        <v>0</v>
      </c>
      <c r="BB858" s="2">
        <v>0</v>
      </c>
      <c r="BC858" s="2">
        <v>0</v>
      </c>
      <c r="BD858" s="2">
        <v>2813</v>
      </c>
      <c r="BE858" s="2">
        <v>3044</v>
      </c>
      <c r="BF858" s="2">
        <v>0</v>
      </c>
      <c r="BG858" s="2">
        <v>0</v>
      </c>
      <c r="BH858" s="2">
        <v>2368616</v>
      </c>
      <c r="BI858" s="2">
        <v>2524679</v>
      </c>
      <c r="BJ858" s="2">
        <v>0</v>
      </c>
      <c r="BK858" s="2">
        <v>2524679</v>
      </c>
      <c r="BL858" s="2">
        <v>656690</v>
      </c>
      <c r="BM858" s="2">
        <v>1867989</v>
      </c>
      <c r="BN858" s="2">
        <v>693736</v>
      </c>
      <c r="BO858" s="2">
        <v>1174253</v>
      </c>
      <c r="BP858" s="2">
        <v>160.85</v>
      </c>
      <c r="BQ858" s="2">
        <v>85.35</v>
      </c>
      <c r="BR858" s="2">
        <v>13729</v>
      </c>
      <c r="BS858" s="2">
        <v>1070407</v>
      </c>
      <c r="BT858" s="2">
        <v>0</v>
      </c>
      <c r="BU858" s="2">
        <v>656690</v>
      </c>
      <c r="BV858" s="2">
        <v>693736</v>
      </c>
      <c r="BW858" s="2">
        <v>0</v>
      </c>
      <c r="BX858" s="2">
        <v>554350</v>
      </c>
      <c r="BY858" s="2">
        <v>554350</v>
      </c>
      <c r="BZ858" s="2">
        <v>0</v>
      </c>
      <c r="CA858" s="2">
        <v>1174253</v>
      </c>
      <c r="CB858" s="2" t="b">
        <v>0</v>
      </c>
      <c r="CC858" s="2">
        <v>0</v>
      </c>
      <c r="CD858" s="2">
        <v>12434.86</v>
      </c>
      <c r="CE858" s="2">
        <v>11433.35</v>
      </c>
      <c r="CF858" s="2">
        <v>11771.73</v>
      </c>
      <c r="CG858" s="2">
        <v>13997.31</v>
      </c>
      <c r="CH858" s="4">
        <v>45327.530451388891</v>
      </c>
      <c r="CI858" s="4">
        <v>73415</v>
      </c>
    </row>
    <row r="859" spans="1:87" x14ac:dyDescent="0.35">
      <c r="A859" s="5">
        <v>952</v>
      </c>
      <c r="B859" s="3" t="s">
        <v>1743</v>
      </c>
      <c r="C859" s="3" t="s">
        <v>1758</v>
      </c>
      <c r="D859" s="2" t="s">
        <v>1759</v>
      </c>
      <c r="E859" s="2">
        <v>9166</v>
      </c>
      <c r="F859" s="2">
        <v>9304</v>
      </c>
      <c r="G859" s="2">
        <v>9580</v>
      </c>
      <c r="H859" s="2">
        <v>11102</v>
      </c>
      <c r="I859" s="2">
        <v>1.0822000000000001</v>
      </c>
      <c r="J859" s="2">
        <v>9919</v>
      </c>
      <c r="K859" s="2">
        <v>10069</v>
      </c>
      <c r="L859" s="2">
        <v>10367</v>
      </c>
      <c r="M859" s="2">
        <v>12015</v>
      </c>
      <c r="N859" s="2">
        <v>1.1040000000000001</v>
      </c>
      <c r="O859" s="2">
        <v>1.026</v>
      </c>
      <c r="P859" s="2">
        <v>10951</v>
      </c>
      <c r="Q859" s="2">
        <v>12327</v>
      </c>
      <c r="R859" s="2">
        <v>105.48</v>
      </c>
      <c r="S859" s="2">
        <v>77.459999999999994</v>
      </c>
      <c r="T859" s="2">
        <v>40.869999999999997</v>
      </c>
      <c r="U859" s="2">
        <v>4.0999999999999996</v>
      </c>
      <c r="V859" s="2">
        <v>227.91</v>
      </c>
      <c r="W859" s="2">
        <v>105.48</v>
      </c>
      <c r="X859" s="2">
        <v>77.459999999999994</v>
      </c>
      <c r="Y859" s="2">
        <v>40.869999999999997</v>
      </c>
      <c r="Z859" s="2">
        <v>95.45</v>
      </c>
      <c r="AA859" s="2">
        <v>319.26</v>
      </c>
      <c r="AB859" s="2">
        <v>1155111</v>
      </c>
      <c r="AC859" s="2">
        <v>779945</v>
      </c>
      <c r="AD859" s="2">
        <v>423699</v>
      </c>
      <c r="AE859" s="2">
        <v>50541</v>
      </c>
      <c r="AF859" s="2">
        <v>2409296</v>
      </c>
      <c r="AG859" s="2">
        <v>0.84499999999999997</v>
      </c>
      <c r="AH859" s="2">
        <v>0.2</v>
      </c>
      <c r="AI859" s="2">
        <v>195214</v>
      </c>
      <c r="AJ859" s="2">
        <v>131811</v>
      </c>
      <c r="AK859" s="2">
        <v>71605</v>
      </c>
      <c r="AL859" s="2">
        <v>198847</v>
      </c>
      <c r="AM859" s="2">
        <v>597477</v>
      </c>
      <c r="AN859" s="2">
        <v>0.84499999999999997</v>
      </c>
      <c r="AO859" s="2">
        <v>0.29499999999999998</v>
      </c>
      <c r="AP859" s="2">
        <v>0.65</v>
      </c>
      <c r="AQ859" s="2">
        <v>221493</v>
      </c>
      <c r="AR859" s="2">
        <v>149554</v>
      </c>
      <c r="AS859" s="2">
        <v>81244</v>
      </c>
      <c r="AT859" s="2">
        <v>225615</v>
      </c>
      <c r="AU859" s="2">
        <v>677906</v>
      </c>
      <c r="AV859" s="2">
        <v>3684679</v>
      </c>
      <c r="AW859" s="2">
        <v>1395139</v>
      </c>
      <c r="AX859" s="2">
        <v>0</v>
      </c>
      <c r="AY859" s="2">
        <v>278380</v>
      </c>
      <c r="AZ859" s="2">
        <v>301263</v>
      </c>
      <c r="BA859" s="2">
        <v>0</v>
      </c>
      <c r="BB859" s="2">
        <v>0</v>
      </c>
      <c r="BC859" s="2">
        <v>0</v>
      </c>
      <c r="BD859" s="2">
        <v>2813</v>
      </c>
      <c r="BE859" s="2">
        <v>3044</v>
      </c>
      <c r="BF859" s="2">
        <v>0</v>
      </c>
      <c r="BG859" s="2">
        <v>0</v>
      </c>
      <c r="BH859" s="2">
        <v>1696402</v>
      </c>
      <c r="BI859" s="2">
        <v>5381081</v>
      </c>
      <c r="BJ859" s="2">
        <v>0</v>
      </c>
      <c r="BK859" s="2">
        <v>5381081</v>
      </c>
      <c r="BL859" s="2">
        <v>1787595</v>
      </c>
      <c r="BM859" s="2">
        <v>3593486</v>
      </c>
      <c r="BN859" s="2">
        <v>1096356</v>
      </c>
      <c r="BO859" s="2">
        <v>2497130</v>
      </c>
      <c r="BP859" s="2">
        <v>3884.53</v>
      </c>
      <c r="BQ859" s="2">
        <v>319.26</v>
      </c>
      <c r="BR859" s="2">
        <v>1240175</v>
      </c>
      <c r="BS859" s="2">
        <v>1019508</v>
      </c>
      <c r="BT859" s="2">
        <v>0</v>
      </c>
      <c r="BU859" s="2">
        <v>1787595</v>
      </c>
      <c r="BV859" s="2">
        <v>1096356</v>
      </c>
      <c r="BW859" s="2">
        <v>0</v>
      </c>
      <c r="BX859" s="2">
        <v>974168</v>
      </c>
      <c r="BY859" s="2">
        <v>974168</v>
      </c>
      <c r="BZ859" s="2">
        <v>0</v>
      </c>
      <c r="CA859" s="2">
        <v>2497130</v>
      </c>
      <c r="CB859" s="2" t="b">
        <v>0</v>
      </c>
      <c r="CC859" s="2">
        <v>0</v>
      </c>
      <c r="CD859" s="2">
        <v>14901.57</v>
      </c>
      <c r="CE859" s="2">
        <v>13701.39</v>
      </c>
      <c r="CF859" s="2">
        <v>14106.9</v>
      </c>
      <c r="CG859" s="2">
        <v>16773.97</v>
      </c>
      <c r="CH859" s="4">
        <v>45327.53025462963</v>
      </c>
      <c r="CI859" s="4">
        <v>73415</v>
      </c>
    </row>
    <row r="860" spans="1:87" x14ac:dyDescent="0.35">
      <c r="A860" s="5">
        <v>11965</v>
      </c>
      <c r="B860" s="3" t="s">
        <v>1743</v>
      </c>
      <c r="C860" s="3" t="s">
        <v>1760</v>
      </c>
      <c r="D860" s="2" t="s">
        <v>1761</v>
      </c>
      <c r="E860" s="2">
        <v>9166</v>
      </c>
      <c r="F860" s="2">
        <v>9304</v>
      </c>
      <c r="G860" s="2">
        <v>9580</v>
      </c>
      <c r="H860" s="2">
        <v>11102</v>
      </c>
      <c r="I860" s="2">
        <v>1.0822000000000001</v>
      </c>
      <c r="J860" s="2">
        <v>9919</v>
      </c>
      <c r="K860" s="2">
        <v>10069</v>
      </c>
      <c r="L860" s="2">
        <v>10367</v>
      </c>
      <c r="M860" s="2">
        <v>12015</v>
      </c>
      <c r="N860" s="2">
        <v>1.1040000000000001</v>
      </c>
      <c r="O860" s="2">
        <v>1.026</v>
      </c>
      <c r="P860" s="2">
        <v>10951</v>
      </c>
      <c r="Q860" s="2">
        <v>12327</v>
      </c>
      <c r="R860" s="2">
        <v>137.01</v>
      </c>
      <c r="S860" s="2">
        <v>101.6</v>
      </c>
      <c r="T860" s="2">
        <v>67.72</v>
      </c>
      <c r="U860" s="2">
        <v>315.04000000000002</v>
      </c>
      <c r="V860" s="2">
        <v>621.37</v>
      </c>
      <c r="W860" s="2">
        <v>137.01</v>
      </c>
      <c r="X860" s="2">
        <v>101.6</v>
      </c>
      <c r="Y860" s="2">
        <v>67.72</v>
      </c>
      <c r="Z860" s="2">
        <v>315.04000000000002</v>
      </c>
      <c r="AA860" s="2">
        <v>621.37</v>
      </c>
      <c r="AB860" s="2">
        <v>1500397</v>
      </c>
      <c r="AC860" s="2">
        <v>1023010</v>
      </c>
      <c r="AD860" s="2">
        <v>702053</v>
      </c>
      <c r="AE860" s="2">
        <v>3883498</v>
      </c>
      <c r="AF860" s="2">
        <v>7108958</v>
      </c>
      <c r="AG860" s="2">
        <v>0.66100000000000003</v>
      </c>
      <c r="AH860" s="2">
        <v>0.2</v>
      </c>
      <c r="AI860" s="2">
        <v>198352</v>
      </c>
      <c r="AJ860" s="2">
        <v>135242</v>
      </c>
      <c r="AK860" s="2">
        <v>92811</v>
      </c>
      <c r="AL860" s="2">
        <v>513398</v>
      </c>
      <c r="AM860" s="2">
        <v>939803</v>
      </c>
      <c r="AN860" s="2">
        <v>0.66100000000000003</v>
      </c>
      <c r="AO860" s="2">
        <v>0.111</v>
      </c>
      <c r="AP860" s="2">
        <v>0.65</v>
      </c>
      <c r="AQ860" s="2">
        <v>108254</v>
      </c>
      <c r="AR860" s="2">
        <v>73810</v>
      </c>
      <c r="AS860" s="2">
        <v>50653</v>
      </c>
      <c r="AT860" s="2">
        <v>280194</v>
      </c>
      <c r="AU860" s="2">
        <v>512911</v>
      </c>
      <c r="AV860" s="2">
        <v>8561672</v>
      </c>
      <c r="AW860" s="2">
        <v>0</v>
      </c>
      <c r="AX860" s="2">
        <v>15475</v>
      </c>
      <c r="AY860" s="2">
        <v>306808</v>
      </c>
      <c r="AZ860" s="2">
        <v>332028</v>
      </c>
      <c r="BA860" s="2">
        <v>0</v>
      </c>
      <c r="BB860" s="2">
        <v>0</v>
      </c>
      <c r="BC860" s="2">
        <v>175515</v>
      </c>
      <c r="BD860" s="2">
        <v>2813</v>
      </c>
      <c r="BE860" s="2">
        <v>3044</v>
      </c>
      <c r="BF860" s="2">
        <v>10.029999999999999</v>
      </c>
      <c r="BG860" s="2">
        <v>30531</v>
      </c>
      <c r="BH860" s="2">
        <v>553549</v>
      </c>
      <c r="BI860" s="2">
        <v>9115221</v>
      </c>
      <c r="BJ860" s="2">
        <v>0</v>
      </c>
      <c r="BK860" s="2">
        <v>9115221</v>
      </c>
      <c r="BL860" s="2">
        <v>3103774</v>
      </c>
      <c r="BM860" s="2">
        <v>6011447</v>
      </c>
      <c r="BN860" s="2">
        <v>1879321</v>
      </c>
      <c r="BO860" s="2">
        <v>4132126</v>
      </c>
      <c r="BP860" s="2">
        <v>5913.95</v>
      </c>
      <c r="BQ860" s="2">
        <v>621.37</v>
      </c>
      <c r="BR860" s="2">
        <v>3674751</v>
      </c>
      <c r="BS860" s="2">
        <v>123172</v>
      </c>
      <c r="BT860" s="2">
        <v>0</v>
      </c>
      <c r="BU860" s="2">
        <v>3103774</v>
      </c>
      <c r="BV860" s="2">
        <v>1879321</v>
      </c>
      <c r="BW860" s="2">
        <v>0</v>
      </c>
      <c r="BX860" s="2">
        <v>1396454</v>
      </c>
      <c r="BY860" s="2">
        <v>1396454</v>
      </c>
      <c r="BZ860" s="2">
        <v>0</v>
      </c>
      <c r="CA860" s="2">
        <v>4132126</v>
      </c>
      <c r="CB860" s="2" t="b">
        <v>0</v>
      </c>
      <c r="CC860" s="2">
        <v>0</v>
      </c>
      <c r="CD860" s="2">
        <v>13188.84</v>
      </c>
      <c r="CE860" s="2">
        <v>12126.6</v>
      </c>
      <c r="CF860" s="2">
        <v>12485.5</v>
      </c>
      <c r="CG860" s="2">
        <v>14846.02</v>
      </c>
      <c r="CH860" s="4">
        <v>45327.530486111114</v>
      </c>
      <c r="CI860" s="4">
        <v>73415</v>
      </c>
    </row>
    <row r="861" spans="1:87" x14ac:dyDescent="0.35">
      <c r="A861" s="5">
        <v>953</v>
      </c>
      <c r="B861" s="3" t="s">
        <v>1762</v>
      </c>
      <c r="C861" s="3" t="s">
        <v>1763</v>
      </c>
      <c r="D861" s="2" t="s">
        <v>1764</v>
      </c>
      <c r="E861" s="2">
        <v>9166</v>
      </c>
      <c r="F861" s="2">
        <v>9304</v>
      </c>
      <c r="G861" s="2">
        <v>9580</v>
      </c>
      <c r="H861" s="2">
        <v>11102</v>
      </c>
      <c r="I861" s="2">
        <v>1.0822000000000001</v>
      </c>
      <c r="J861" s="2">
        <v>9919</v>
      </c>
      <c r="K861" s="2">
        <v>10069</v>
      </c>
      <c r="L861" s="2">
        <v>10367</v>
      </c>
      <c r="M861" s="2">
        <v>12015</v>
      </c>
      <c r="N861" s="2">
        <v>1.1040000000000001</v>
      </c>
      <c r="O861" s="2">
        <v>1.026</v>
      </c>
      <c r="P861" s="2">
        <v>10951</v>
      </c>
      <c r="Q861" s="2">
        <v>12327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39.270000000000003</v>
      </c>
      <c r="X861" s="2">
        <v>35.68</v>
      </c>
      <c r="Y861" s="2">
        <v>18.37</v>
      </c>
      <c r="Z861" s="2">
        <v>0</v>
      </c>
      <c r="AA861" s="2">
        <v>93.32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  <c r="AG861" s="2">
        <v>0.95189999999999997</v>
      </c>
      <c r="AH861" s="2">
        <v>0.2</v>
      </c>
      <c r="AI861" s="2">
        <v>81872</v>
      </c>
      <c r="AJ861" s="2">
        <v>68396</v>
      </c>
      <c r="AK861" s="2">
        <v>36256</v>
      </c>
      <c r="AL861" s="2">
        <v>0</v>
      </c>
      <c r="AM861" s="2">
        <v>186524</v>
      </c>
      <c r="AN861" s="2">
        <v>0.95189999999999997</v>
      </c>
      <c r="AO861" s="2">
        <v>0.40189999999999998</v>
      </c>
      <c r="AP861" s="2">
        <v>0.65</v>
      </c>
      <c r="AQ861" s="2">
        <v>112343</v>
      </c>
      <c r="AR861" s="2">
        <v>93852</v>
      </c>
      <c r="AS861" s="2">
        <v>49750</v>
      </c>
      <c r="AT861" s="2">
        <v>0</v>
      </c>
      <c r="AU861" s="2">
        <v>255945</v>
      </c>
      <c r="AV861" s="2">
        <v>442469</v>
      </c>
      <c r="AW861" s="2">
        <v>1110139</v>
      </c>
      <c r="AX861" s="2">
        <v>78067</v>
      </c>
      <c r="AY861" s="2">
        <v>11692</v>
      </c>
      <c r="AZ861" s="2">
        <v>12653</v>
      </c>
      <c r="BA861" s="2">
        <v>0</v>
      </c>
      <c r="BB861" s="2">
        <v>0</v>
      </c>
      <c r="BC861" s="2">
        <v>0</v>
      </c>
      <c r="BD861" s="2">
        <v>2813</v>
      </c>
      <c r="BE861" s="2">
        <v>3044</v>
      </c>
      <c r="BF861" s="2">
        <v>4.71</v>
      </c>
      <c r="BG861" s="2">
        <v>14337</v>
      </c>
      <c r="BH861" s="2">
        <v>1215196</v>
      </c>
      <c r="BI861" s="2">
        <v>1657665</v>
      </c>
      <c r="BJ861" s="2">
        <v>0</v>
      </c>
      <c r="BK861" s="2">
        <v>1657665</v>
      </c>
      <c r="BL861" s="2">
        <v>123692</v>
      </c>
      <c r="BM861" s="2">
        <v>1533973</v>
      </c>
      <c r="BN861" s="2">
        <v>319075</v>
      </c>
      <c r="BO861" s="2">
        <v>1214898</v>
      </c>
      <c r="BP861" s="2">
        <v>57.14</v>
      </c>
      <c r="BQ861" s="2">
        <v>93.32</v>
      </c>
      <c r="BR861" s="2">
        <v>5332</v>
      </c>
      <c r="BS861" s="2">
        <v>478468</v>
      </c>
      <c r="BT861" s="2">
        <v>0</v>
      </c>
      <c r="BU861" s="2">
        <v>123692</v>
      </c>
      <c r="BV861" s="2">
        <v>319075</v>
      </c>
      <c r="BW861" s="2">
        <v>41033</v>
      </c>
      <c r="BX861" s="2">
        <v>188330</v>
      </c>
      <c r="BY861" s="2">
        <v>229363</v>
      </c>
      <c r="BZ861" s="2">
        <v>0</v>
      </c>
      <c r="CA861" s="2">
        <v>1214898</v>
      </c>
      <c r="CB861" s="2" t="b">
        <v>0</v>
      </c>
      <c r="CC861" s="2">
        <v>0</v>
      </c>
      <c r="CD861" s="2">
        <v>15896.64</v>
      </c>
      <c r="CE861" s="2">
        <v>14616.31</v>
      </c>
      <c r="CF861" s="2">
        <v>15048.89</v>
      </c>
      <c r="CG861" s="2">
        <v>17894.060000000001</v>
      </c>
      <c r="CH861" s="4">
        <v>45327.529849537037</v>
      </c>
      <c r="CI861" s="4">
        <v>73415</v>
      </c>
    </row>
    <row r="862" spans="1:87" x14ac:dyDescent="0.35">
      <c r="A862" s="5">
        <v>954</v>
      </c>
      <c r="B862" s="3" t="s">
        <v>1762</v>
      </c>
      <c r="C862" s="3" t="s">
        <v>1765</v>
      </c>
      <c r="D862" s="2" t="s">
        <v>1766</v>
      </c>
      <c r="E862" s="2">
        <v>9166</v>
      </c>
      <c r="F862" s="2">
        <v>9304</v>
      </c>
      <c r="G862" s="2">
        <v>9580</v>
      </c>
      <c r="H862" s="2">
        <v>11102</v>
      </c>
      <c r="I862" s="2">
        <v>1.0822000000000001</v>
      </c>
      <c r="J862" s="2">
        <v>9919</v>
      </c>
      <c r="K862" s="2">
        <v>10069</v>
      </c>
      <c r="L862" s="2">
        <v>10367</v>
      </c>
      <c r="M862" s="2">
        <v>12015</v>
      </c>
      <c r="N862" s="2">
        <v>1.1040000000000001</v>
      </c>
      <c r="O862" s="2">
        <v>1.026</v>
      </c>
      <c r="P862" s="2">
        <v>10951</v>
      </c>
      <c r="Q862" s="2">
        <v>12327</v>
      </c>
      <c r="R862" s="2">
        <v>105.73</v>
      </c>
      <c r="S862" s="2">
        <v>81.42</v>
      </c>
      <c r="T862" s="2">
        <v>63.77</v>
      </c>
      <c r="U862" s="2">
        <v>0</v>
      </c>
      <c r="V862" s="2">
        <v>250.92</v>
      </c>
      <c r="W862" s="2">
        <v>105.73</v>
      </c>
      <c r="X862" s="2">
        <v>81.42</v>
      </c>
      <c r="Y862" s="2">
        <v>63.77</v>
      </c>
      <c r="Z862" s="2">
        <v>97.94</v>
      </c>
      <c r="AA862" s="2">
        <v>348.86</v>
      </c>
      <c r="AB862" s="2">
        <v>1157849</v>
      </c>
      <c r="AC862" s="2">
        <v>819818</v>
      </c>
      <c r="AD862" s="2">
        <v>661104</v>
      </c>
      <c r="AE862" s="2">
        <v>0</v>
      </c>
      <c r="AF862" s="2">
        <v>2638771</v>
      </c>
      <c r="AG862" s="2">
        <v>0.88200000000000001</v>
      </c>
      <c r="AH862" s="2">
        <v>0.2</v>
      </c>
      <c r="AI862" s="2">
        <v>204245</v>
      </c>
      <c r="AJ862" s="2">
        <v>144616</v>
      </c>
      <c r="AK862" s="2">
        <v>116619</v>
      </c>
      <c r="AL862" s="2">
        <v>212969</v>
      </c>
      <c r="AM862" s="2">
        <v>678449</v>
      </c>
      <c r="AN862" s="2">
        <v>0.88200000000000001</v>
      </c>
      <c r="AO862" s="2">
        <v>0.33200000000000002</v>
      </c>
      <c r="AP862" s="2">
        <v>0.65</v>
      </c>
      <c r="AQ862" s="2">
        <v>249864</v>
      </c>
      <c r="AR862" s="2">
        <v>176917</v>
      </c>
      <c r="AS862" s="2">
        <v>142666</v>
      </c>
      <c r="AT862" s="2">
        <v>260537</v>
      </c>
      <c r="AU862" s="2">
        <v>829984</v>
      </c>
      <c r="AV862" s="2">
        <v>4147204</v>
      </c>
      <c r="AW862" s="2">
        <v>1410174</v>
      </c>
      <c r="AX862" s="2">
        <v>0</v>
      </c>
      <c r="AY862" s="2">
        <v>18739</v>
      </c>
      <c r="AZ862" s="2">
        <v>20279</v>
      </c>
      <c r="BA862" s="2">
        <v>0</v>
      </c>
      <c r="BB862" s="2">
        <v>0</v>
      </c>
      <c r="BC862" s="2">
        <v>0</v>
      </c>
      <c r="BD862" s="2">
        <v>2813</v>
      </c>
      <c r="BE862" s="2">
        <v>3044</v>
      </c>
      <c r="BF862" s="2">
        <v>12.81</v>
      </c>
      <c r="BG862" s="2">
        <v>38994</v>
      </c>
      <c r="BH862" s="2">
        <v>1469447</v>
      </c>
      <c r="BI862" s="2">
        <v>5616651</v>
      </c>
      <c r="BJ862" s="2">
        <v>0</v>
      </c>
      <c r="BK862" s="2">
        <v>5616651</v>
      </c>
      <c r="BL862" s="2">
        <v>210185</v>
      </c>
      <c r="BM862" s="2">
        <v>5406466</v>
      </c>
      <c r="BN862" s="2">
        <v>1448144</v>
      </c>
      <c r="BO862" s="2">
        <v>3958322</v>
      </c>
      <c r="BP862" s="2">
        <v>4375.92</v>
      </c>
      <c r="BQ862" s="2">
        <v>348.86</v>
      </c>
      <c r="BR862" s="2">
        <v>1526583</v>
      </c>
      <c r="BS862" s="2">
        <v>796925</v>
      </c>
      <c r="BT862" s="2">
        <v>0</v>
      </c>
      <c r="BU862" s="2">
        <v>210185</v>
      </c>
      <c r="BV862" s="2">
        <v>1448144</v>
      </c>
      <c r="BW862" s="2">
        <v>665179</v>
      </c>
      <c r="BX862" s="2">
        <v>496980</v>
      </c>
      <c r="BY862" s="2">
        <v>1162159</v>
      </c>
      <c r="BZ862" s="2">
        <v>0</v>
      </c>
      <c r="CA862" s="2">
        <v>3958322</v>
      </c>
      <c r="CB862" s="2" t="b">
        <v>0</v>
      </c>
      <c r="CC862" s="2">
        <v>0</v>
      </c>
      <c r="CD862" s="2">
        <v>15245.98</v>
      </c>
      <c r="CE862" s="2">
        <v>14018.06</v>
      </c>
      <c r="CF862" s="2">
        <v>14432.94</v>
      </c>
      <c r="CG862" s="2">
        <v>17161.650000000001</v>
      </c>
      <c r="CH862" s="4">
        <v>45327.529849537037</v>
      </c>
      <c r="CI862" s="4">
        <v>73415</v>
      </c>
    </row>
    <row r="863" spans="1:87" x14ac:dyDescent="0.35">
      <c r="A863" s="5">
        <v>955</v>
      </c>
      <c r="B863" s="3" t="s">
        <v>1762</v>
      </c>
      <c r="C863" s="3" t="s">
        <v>1767</v>
      </c>
      <c r="D863" s="2" t="s">
        <v>1768</v>
      </c>
      <c r="E863" s="2">
        <v>9166</v>
      </c>
      <c r="F863" s="2">
        <v>9304</v>
      </c>
      <c r="G863" s="2">
        <v>9580</v>
      </c>
      <c r="H863" s="2">
        <v>11102</v>
      </c>
      <c r="I863" s="2">
        <v>1.0822000000000001</v>
      </c>
      <c r="J863" s="2">
        <v>9919</v>
      </c>
      <c r="K863" s="2">
        <v>10069</v>
      </c>
      <c r="L863" s="2">
        <v>10367</v>
      </c>
      <c r="M863" s="2">
        <v>12015</v>
      </c>
      <c r="N863" s="2">
        <v>1.1040000000000001</v>
      </c>
      <c r="O863" s="2">
        <v>1.026</v>
      </c>
      <c r="P863" s="2">
        <v>10951</v>
      </c>
      <c r="Q863" s="2">
        <v>12327</v>
      </c>
      <c r="R863" s="2">
        <v>205.92</v>
      </c>
      <c r="S863" s="2">
        <v>157.37</v>
      </c>
      <c r="T863" s="2">
        <v>122.47</v>
      </c>
      <c r="U863" s="2">
        <v>0</v>
      </c>
      <c r="V863" s="2">
        <v>485.76</v>
      </c>
      <c r="W863" s="2">
        <v>205.92</v>
      </c>
      <c r="X863" s="2">
        <v>157.37</v>
      </c>
      <c r="Y863" s="2">
        <v>122.47</v>
      </c>
      <c r="Z863" s="2">
        <v>0</v>
      </c>
      <c r="AA863" s="2">
        <v>485.76</v>
      </c>
      <c r="AB863" s="2">
        <v>2255030</v>
      </c>
      <c r="AC863" s="2">
        <v>1584559</v>
      </c>
      <c r="AD863" s="2">
        <v>1269646</v>
      </c>
      <c r="AE863" s="2">
        <v>0</v>
      </c>
      <c r="AF863" s="2">
        <v>5109235</v>
      </c>
      <c r="AG863" s="2">
        <v>0.93430000000000002</v>
      </c>
      <c r="AH863" s="2">
        <v>0.2</v>
      </c>
      <c r="AI863" s="2">
        <v>421375</v>
      </c>
      <c r="AJ863" s="2">
        <v>296091</v>
      </c>
      <c r="AK863" s="2">
        <v>237246</v>
      </c>
      <c r="AL863" s="2">
        <v>0</v>
      </c>
      <c r="AM863" s="2">
        <v>954712</v>
      </c>
      <c r="AN863" s="2">
        <v>0.93430000000000002</v>
      </c>
      <c r="AO863" s="2">
        <v>0.38429999999999997</v>
      </c>
      <c r="AP863" s="2">
        <v>0.65</v>
      </c>
      <c r="AQ863" s="2">
        <v>563295</v>
      </c>
      <c r="AR863" s="2">
        <v>395815</v>
      </c>
      <c r="AS863" s="2">
        <v>317151</v>
      </c>
      <c r="AT863" s="2">
        <v>0</v>
      </c>
      <c r="AU863" s="2">
        <v>1276261</v>
      </c>
      <c r="AV863" s="2">
        <v>7340208</v>
      </c>
      <c r="AW863" s="2">
        <v>0</v>
      </c>
      <c r="AX863" s="2">
        <v>10366</v>
      </c>
      <c r="AY863" s="2">
        <v>0</v>
      </c>
      <c r="AZ863" s="2">
        <v>0</v>
      </c>
      <c r="BA863" s="2">
        <v>0</v>
      </c>
      <c r="BB863" s="2">
        <v>0</v>
      </c>
      <c r="BC863" s="2">
        <v>0</v>
      </c>
      <c r="BD863" s="2">
        <v>2813</v>
      </c>
      <c r="BE863" s="2">
        <v>3044</v>
      </c>
      <c r="BF863" s="2">
        <v>20.96</v>
      </c>
      <c r="BG863" s="2">
        <v>63802</v>
      </c>
      <c r="BH863" s="2">
        <v>74168</v>
      </c>
      <c r="BI863" s="2">
        <v>7414376</v>
      </c>
      <c r="BJ863" s="2">
        <v>0</v>
      </c>
      <c r="BK863" s="2">
        <v>7414376</v>
      </c>
      <c r="BL863" s="2">
        <v>79742</v>
      </c>
      <c r="BM863" s="2">
        <v>7334634</v>
      </c>
      <c r="BN863" s="2">
        <v>1592379</v>
      </c>
      <c r="BO863" s="2">
        <v>5742255</v>
      </c>
      <c r="BP863" s="2">
        <v>5026.97</v>
      </c>
      <c r="BQ863" s="2">
        <v>485.76</v>
      </c>
      <c r="BR863" s="2">
        <v>2441901</v>
      </c>
      <c r="BS863" s="2">
        <v>0</v>
      </c>
      <c r="BT863" s="2">
        <v>0</v>
      </c>
      <c r="BU863" s="2">
        <v>79742</v>
      </c>
      <c r="BV863" s="2">
        <v>1592379</v>
      </c>
      <c r="BW863" s="2">
        <v>769780</v>
      </c>
      <c r="BX863" s="2">
        <v>735880</v>
      </c>
      <c r="BY863" s="2">
        <v>1505660</v>
      </c>
      <c r="BZ863" s="2">
        <v>0</v>
      </c>
      <c r="CA863" s="2">
        <v>5742255</v>
      </c>
      <c r="CB863" s="2" t="b">
        <v>0</v>
      </c>
      <c r="CC863" s="2">
        <v>0</v>
      </c>
      <c r="CD863" s="2">
        <v>15732.81</v>
      </c>
      <c r="CE863" s="2">
        <v>14465.68</v>
      </c>
      <c r="CF863" s="2">
        <v>14893.8</v>
      </c>
      <c r="CG863" s="2">
        <v>17709.650000000001</v>
      </c>
      <c r="CH863" s="4">
        <v>45327.529849537037</v>
      </c>
      <c r="CI863" s="4">
        <v>73415</v>
      </c>
    </row>
    <row r="864" spans="1:87" x14ac:dyDescent="0.35">
      <c r="A864" s="5">
        <v>956</v>
      </c>
      <c r="B864" s="3" t="s">
        <v>1762</v>
      </c>
      <c r="C864" s="3" t="s">
        <v>1769</v>
      </c>
      <c r="D864" s="2" t="s">
        <v>1770</v>
      </c>
      <c r="E864" s="2">
        <v>9166</v>
      </c>
      <c r="F864" s="2">
        <v>9304</v>
      </c>
      <c r="G864" s="2">
        <v>9580</v>
      </c>
      <c r="H864" s="2">
        <v>11102</v>
      </c>
      <c r="I864" s="2">
        <v>1.0822000000000001</v>
      </c>
      <c r="J864" s="2">
        <v>9919</v>
      </c>
      <c r="K864" s="2">
        <v>10069</v>
      </c>
      <c r="L864" s="2">
        <v>10367</v>
      </c>
      <c r="M864" s="2">
        <v>12015</v>
      </c>
      <c r="N864" s="2">
        <v>1.1040000000000001</v>
      </c>
      <c r="O864" s="2">
        <v>1.026</v>
      </c>
      <c r="P864" s="2">
        <v>10951</v>
      </c>
      <c r="Q864" s="2">
        <v>12327</v>
      </c>
      <c r="R864" s="2">
        <v>74.319999999999993</v>
      </c>
      <c r="S864" s="2">
        <v>64.53</v>
      </c>
      <c r="T864" s="2">
        <v>46.9</v>
      </c>
      <c r="U864" s="2">
        <v>0</v>
      </c>
      <c r="V864" s="2">
        <v>185.75</v>
      </c>
      <c r="W864" s="2">
        <v>74.319999999999993</v>
      </c>
      <c r="X864" s="2">
        <v>64.53</v>
      </c>
      <c r="Y864" s="2">
        <v>46.9</v>
      </c>
      <c r="Z864" s="2">
        <v>0</v>
      </c>
      <c r="AA864" s="2">
        <v>185.75</v>
      </c>
      <c r="AB864" s="2">
        <v>813878</v>
      </c>
      <c r="AC864" s="2">
        <v>649753</v>
      </c>
      <c r="AD864" s="2">
        <v>486212</v>
      </c>
      <c r="AE864" s="2">
        <v>0</v>
      </c>
      <c r="AF864" s="2">
        <v>1949843</v>
      </c>
      <c r="AG864" s="2">
        <v>0.69679999999999997</v>
      </c>
      <c r="AH864" s="2">
        <v>0.2</v>
      </c>
      <c r="AI864" s="2">
        <v>113422</v>
      </c>
      <c r="AJ864" s="2">
        <v>90550</v>
      </c>
      <c r="AK864" s="2">
        <v>67759</v>
      </c>
      <c r="AL864" s="2">
        <v>0</v>
      </c>
      <c r="AM864" s="2">
        <v>271731</v>
      </c>
      <c r="AN864" s="2">
        <v>0.69679999999999997</v>
      </c>
      <c r="AO864" s="2">
        <v>0.14680000000000001</v>
      </c>
      <c r="AP864" s="2">
        <v>0.65</v>
      </c>
      <c r="AQ864" s="2">
        <v>77660</v>
      </c>
      <c r="AR864" s="2">
        <v>61999</v>
      </c>
      <c r="AS864" s="2">
        <v>46394</v>
      </c>
      <c r="AT864" s="2">
        <v>0</v>
      </c>
      <c r="AU864" s="2">
        <v>186053</v>
      </c>
      <c r="AV864" s="2">
        <v>2407627</v>
      </c>
      <c r="AW864" s="2">
        <v>0</v>
      </c>
      <c r="AX864" s="2">
        <v>0</v>
      </c>
      <c r="AY864" s="2">
        <v>40332</v>
      </c>
      <c r="AZ864" s="2">
        <v>43647</v>
      </c>
      <c r="BA864" s="2">
        <v>0</v>
      </c>
      <c r="BB864" s="2">
        <v>0</v>
      </c>
      <c r="BC864" s="2">
        <v>0</v>
      </c>
      <c r="BD864" s="2">
        <v>2813</v>
      </c>
      <c r="BE864" s="2">
        <v>3044</v>
      </c>
      <c r="BF864" s="2">
        <v>4.67</v>
      </c>
      <c r="BG864" s="2">
        <v>14215</v>
      </c>
      <c r="BH864" s="2">
        <v>57862</v>
      </c>
      <c r="BI864" s="2">
        <v>2465489</v>
      </c>
      <c r="BJ864" s="2">
        <v>0</v>
      </c>
      <c r="BK864" s="2">
        <v>2465489</v>
      </c>
      <c r="BL864" s="2">
        <v>189608</v>
      </c>
      <c r="BM864" s="2">
        <v>2275881</v>
      </c>
      <c r="BN864" s="2">
        <v>609183</v>
      </c>
      <c r="BO864" s="2">
        <v>1666698</v>
      </c>
      <c r="BP864" s="2">
        <v>5029.24</v>
      </c>
      <c r="BQ864" s="2">
        <v>185.75</v>
      </c>
      <c r="BR864" s="2">
        <v>934181</v>
      </c>
      <c r="BS864" s="2">
        <v>0</v>
      </c>
      <c r="BT864" s="2">
        <v>0</v>
      </c>
      <c r="BU864" s="2">
        <v>189608</v>
      </c>
      <c r="BV864" s="2">
        <v>609183</v>
      </c>
      <c r="BW864" s="2">
        <v>135390</v>
      </c>
      <c r="BX864" s="2">
        <v>215657</v>
      </c>
      <c r="BY864" s="2">
        <v>351047</v>
      </c>
      <c r="BZ864" s="2">
        <v>0</v>
      </c>
      <c r="CA864" s="2">
        <v>1666698</v>
      </c>
      <c r="CB864" s="2" t="b">
        <v>0</v>
      </c>
      <c r="CC864" s="2">
        <v>0</v>
      </c>
      <c r="CD864" s="2">
        <v>13522.08</v>
      </c>
      <c r="CE864" s="2">
        <v>12433</v>
      </c>
      <c r="CF864" s="2">
        <v>12800.96</v>
      </c>
      <c r="CG864" s="2">
        <v>15221.13</v>
      </c>
      <c r="CH864" s="4">
        <v>45327.529918981483</v>
      </c>
      <c r="CI864" s="4">
        <v>73415</v>
      </c>
    </row>
    <row r="865" spans="1:87" x14ac:dyDescent="0.35">
      <c r="A865" s="5">
        <v>957</v>
      </c>
      <c r="B865" s="3" t="s">
        <v>1762</v>
      </c>
      <c r="C865" s="3" t="s">
        <v>1771</v>
      </c>
      <c r="D865" s="2" t="s">
        <v>1772</v>
      </c>
      <c r="E865" s="2">
        <v>9166</v>
      </c>
      <c r="F865" s="2">
        <v>9304</v>
      </c>
      <c r="G865" s="2">
        <v>9580</v>
      </c>
      <c r="H865" s="2">
        <v>11102</v>
      </c>
      <c r="I865" s="2">
        <v>1.0822000000000001</v>
      </c>
      <c r="J865" s="2">
        <v>9919</v>
      </c>
      <c r="K865" s="2">
        <v>10069</v>
      </c>
      <c r="L865" s="2">
        <v>10367</v>
      </c>
      <c r="M865" s="2">
        <v>12015</v>
      </c>
      <c r="N865" s="2">
        <v>1.1040000000000001</v>
      </c>
      <c r="O865" s="2">
        <v>1.026</v>
      </c>
      <c r="P865" s="2">
        <v>10951</v>
      </c>
      <c r="Q865" s="2">
        <v>12327</v>
      </c>
      <c r="R865" s="2">
        <v>1027.9100000000001</v>
      </c>
      <c r="S865" s="2">
        <v>868.79</v>
      </c>
      <c r="T865" s="2">
        <v>530.55999999999995</v>
      </c>
      <c r="U865" s="2">
        <v>0</v>
      </c>
      <c r="V865" s="2">
        <v>2427.2600000000002</v>
      </c>
      <c r="W865" s="2">
        <v>1027.9100000000001</v>
      </c>
      <c r="X865" s="2">
        <v>868.79</v>
      </c>
      <c r="Y865" s="2">
        <v>530.55999999999995</v>
      </c>
      <c r="Z865" s="2">
        <v>0</v>
      </c>
      <c r="AA865" s="2">
        <v>2427.2600000000002</v>
      </c>
      <c r="AB865" s="2">
        <v>11256642</v>
      </c>
      <c r="AC865" s="2">
        <v>8747847</v>
      </c>
      <c r="AD865" s="2">
        <v>5500316</v>
      </c>
      <c r="AE865" s="2">
        <v>0</v>
      </c>
      <c r="AF865" s="2">
        <v>25504805</v>
      </c>
      <c r="AG865" s="2">
        <v>0.86890000000000001</v>
      </c>
      <c r="AH865" s="2">
        <v>0.2</v>
      </c>
      <c r="AI865" s="2">
        <v>1956179</v>
      </c>
      <c r="AJ865" s="2">
        <v>1520201</v>
      </c>
      <c r="AK865" s="2">
        <v>955845</v>
      </c>
      <c r="AL865" s="2">
        <v>0</v>
      </c>
      <c r="AM865" s="2">
        <v>4432225</v>
      </c>
      <c r="AN865" s="2">
        <v>0.86890000000000001</v>
      </c>
      <c r="AO865" s="2">
        <v>0.31890000000000002</v>
      </c>
      <c r="AP865" s="2">
        <v>0.65</v>
      </c>
      <c r="AQ865" s="2">
        <v>2333333</v>
      </c>
      <c r="AR865" s="2">
        <v>1813297</v>
      </c>
      <c r="AS865" s="2">
        <v>1140133</v>
      </c>
      <c r="AT865" s="2">
        <v>0</v>
      </c>
      <c r="AU865" s="2">
        <v>5286763</v>
      </c>
      <c r="AV865" s="2">
        <v>35223793</v>
      </c>
      <c r="AW865" s="2">
        <v>0</v>
      </c>
      <c r="AX865" s="2">
        <v>115862</v>
      </c>
      <c r="AY865" s="2">
        <v>31168</v>
      </c>
      <c r="AZ865" s="2">
        <v>33730</v>
      </c>
      <c r="BA865" s="2">
        <v>0</v>
      </c>
      <c r="BB865" s="2">
        <v>0</v>
      </c>
      <c r="BC865" s="2">
        <v>0</v>
      </c>
      <c r="BD865" s="2">
        <v>2813</v>
      </c>
      <c r="BE865" s="2">
        <v>3044</v>
      </c>
      <c r="BF865" s="2">
        <v>82.36</v>
      </c>
      <c r="BG865" s="2">
        <v>250704</v>
      </c>
      <c r="BH865" s="2">
        <v>400296</v>
      </c>
      <c r="BI865" s="2">
        <v>35624089</v>
      </c>
      <c r="BJ865" s="2">
        <v>0</v>
      </c>
      <c r="BK865" s="2">
        <v>35624089</v>
      </c>
      <c r="BL865" s="2">
        <v>1442552</v>
      </c>
      <c r="BM865" s="2">
        <v>34181537</v>
      </c>
      <c r="BN865" s="2">
        <v>7966670</v>
      </c>
      <c r="BO865" s="2">
        <v>26214867</v>
      </c>
      <c r="BP865" s="2">
        <v>5033.18</v>
      </c>
      <c r="BQ865" s="2">
        <v>2427.2600000000002</v>
      </c>
      <c r="BR865" s="2">
        <v>12216836</v>
      </c>
      <c r="BS865" s="2">
        <v>0</v>
      </c>
      <c r="BT865" s="2">
        <v>0</v>
      </c>
      <c r="BU865" s="2">
        <v>1442552</v>
      </c>
      <c r="BV865" s="2">
        <v>7966670</v>
      </c>
      <c r="BW865" s="2">
        <v>2807614</v>
      </c>
      <c r="BX865" s="2">
        <v>3002760</v>
      </c>
      <c r="BY865" s="2">
        <v>5810374</v>
      </c>
      <c r="BZ865" s="2">
        <v>0</v>
      </c>
      <c r="CA865" s="2">
        <v>26214867</v>
      </c>
      <c r="CB865" s="2" t="b">
        <v>0</v>
      </c>
      <c r="CC865" s="2">
        <v>0</v>
      </c>
      <c r="CD865" s="2">
        <v>15124.04</v>
      </c>
      <c r="CE865" s="2">
        <v>13905.94</v>
      </c>
      <c r="CF865" s="2">
        <v>14317.5</v>
      </c>
      <c r="CG865" s="2">
        <v>17024.39</v>
      </c>
      <c r="CH865" s="4">
        <v>45327.529918981483</v>
      </c>
      <c r="CI865" s="4">
        <v>73415</v>
      </c>
    </row>
    <row r="866" spans="1:87" x14ac:dyDescent="0.35">
      <c r="A866" s="5">
        <v>959</v>
      </c>
      <c r="B866" s="3" t="s">
        <v>1762</v>
      </c>
      <c r="C866" s="3" t="s">
        <v>1773</v>
      </c>
      <c r="D866" s="2" t="s">
        <v>1774</v>
      </c>
      <c r="E866" s="2">
        <v>9166</v>
      </c>
      <c r="F866" s="2">
        <v>9304</v>
      </c>
      <c r="G866" s="2">
        <v>9580</v>
      </c>
      <c r="H866" s="2">
        <v>11102</v>
      </c>
      <c r="I866" s="2">
        <v>1.0822000000000001</v>
      </c>
      <c r="J866" s="2">
        <v>9919</v>
      </c>
      <c r="K866" s="2">
        <v>10069</v>
      </c>
      <c r="L866" s="2">
        <v>10367</v>
      </c>
      <c r="M866" s="2">
        <v>12015</v>
      </c>
      <c r="N866" s="2">
        <v>1.1040000000000001</v>
      </c>
      <c r="O866" s="2">
        <v>1.026</v>
      </c>
      <c r="P866" s="2">
        <v>10951</v>
      </c>
      <c r="Q866" s="2">
        <v>12327</v>
      </c>
      <c r="R866" s="2">
        <v>83.61</v>
      </c>
      <c r="S866" s="2">
        <v>61.76</v>
      </c>
      <c r="T866" s="2">
        <v>35.17</v>
      </c>
      <c r="U866" s="2">
        <v>0</v>
      </c>
      <c r="V866" s="2">
        <v>180.54</v>
      </c>
      <c r="W866" s="2">
        <v>83.61</v>
      </c>
      <c r="X866" s="2">
        <v>61.76</v>
      </c>
      <c r="Y866" s="2">
        <v>35.17</v>
      </c>
      <c r="Z866" s="2">
        <v>0</v>
      </c>
      <c r="AA866" s="2">
        <v>180.54</v>
      </c>
      <c r="AB866" s="2">
        <v>915613</v>
      </c>
      <c r="AC866" s="2">
        <v>621861</v>
      </c>
      <c r="AD866" s="2">
        <v>364607</v>
      </c>
      <c r="AE866" s="2">
        <v>0</v>
      </c>
      <c r="AF866" s="2">
        <v>1902081</v>
      </c>
      <c r="AG866" s="2">
        <v>0.57010000000000005</v>
      </c>
      <c r="AH866" s="2">
        <v>0.2</v>
      </c>
      <c r="AI866" s="2">
        <v>104398</v>
      </c>
      <c r="AJ866" s="2">
        <v>70905</v>
      </c>
      <c r="AK866" s="2">
        <v>41573</v>
      </c>
      <c r="AL866" s="2">
        <v>0</v>
      </c>
      <c r="AM866" s="2">
        <v>216876</v>
      </c>
      <c r="AN866" s="2">
        <v>0.57010000000000005</v>
      </c>
      <c r="AO866" s="2">
        <v>2.01E-2</v>
      </c>
      <c r="AP866" s="2">
        <v>0.65</v>
      </c>
      <c r="AQ866" s="2">
        <v>11962</v>
      </c>
      <c r="AR866" s="2">
        <v>8125</v>
      </c>
      <c r="AS866" s="2">
        <v>4764</v>
      </c>
      <c r="AT866" s="2">
        <v>0</v>
      </c>
      <c r="AU866" s="2">
        <v>24851</v>
      </c>
      <c r="AV866" s="2">
        <v>2143808</v>
      </c>
      <c r="AW866" s="2">
        <v>0</v>
      </c>
      <c r="AX866" s="2">
        <v>0</v>
      </c>
      <c r="AY866" s="2">
        <v>36188</v>
      </c>
      <c r="AZ866" s="2">
        <v>39163</v>
      </c>
      <c r="BA866" s="2">
        <v>0</v>
      </c>
      <c r="BB866" s="2">
        <v>0</v>
      </c>
      <c r="BC866" s="2">
        <v>0</v>
      </c>
      <c r="BD866" s="2">
        <v>2813</v>
      </c>
      <c r="BE866" s="2">
        <v>3044</v>
      </c>
      <c r="BF866" s="2">
        <v>10.28</v>
      </c>
      <c r="BG866" s="2">
        <v>31292</v>
      </c>
      <c r="BH866" s="2">
        <v>70455</v>
      </c>
      <c r="BI866" s="2">
        <v>2214263</v>
      </c>
      <c r="BJ866" s="2">
        <v>0</v>
      </c>
      <c r="BK866" s="2">
        <v>2214263</v>
      </c>
      <c r="BL866" s="2">
        <v>280682</v>
      </c>
      <c r="BM866" s="2">
        <v>1933581</v>
      </c>
      <c r="BN866" s="2">
        <v>592086</v>
      </c>
      <c r="BO866" s="2">
        <v>1341495</v>
      </c>
      <c r="BP866" s="2">
        <v>5029.1499999999996</v>
      </c>
      <c r="BQ866" s="2">
        <v>180.54</v>
      </c>
      <c r="BR866" s="2">
        <v>907963</v>
      </c>
      <c r="BS866" s="2">
        <v>0</v>
      </c>
      <c r="BT866" s="2">
        <v>0</v>
      </c>
      <c r="BU866" s="2">
        <v>280682</v>
      </c>
      <c r="BV866" s="2">
        <v>592086</v>
      </c>
      <c r="BW866" s="2">
        <v>35195</v>
      </c>
      <c r="BX866" s="2">
        <v>210686</v>
      </c>
      <c r="BY866" s="2">
        <v>245881</v>
      </c>
      <c r="BZ866" s="2">
        <v>0</v>
      </c>
      <c r="CA866" s="2">
        <v>1341495</v>
      </c>
      <c r="CB866" s="2" t="b">
        <v>0</v>
      </c>
      <c r="CC866" s="2">
        <v>0</v>
      </c>
      <c r="CD866" s="2">
        <v>12342.71</v>
      </c>
      <c r="CE866" s="2">
        <v>11348.62</v>
      </c>
      <c r="CF866" s="2">
        <v>11684.49</v>
      </c>
      <c r="CG866" s="2">
        <v>13893.58</v>
      </c>
      <c r="CH866" s="4">
        <v>45327.529976851853</v>
      </c>
      <c r="CI866" s="4">
        <v>73415</v>
      </c>
    </row>
    <row r="867" spans="1:87" x14ac:dyDescent="0.35">
      <c r="A867" s="5">
        <v>960</v>
      </c>
      <c r="B867" s="3" t="s">
        <v>1762</v>
      </c>
      <c r="C867" s="3" t="s">
        <v>1775</v>
      </c>
      <c r="D867" s="2" t="s">
        <v>1776</v>
      </c>
      <c r="E867" s="2">
        <v>9166</v>
      </c>
      <c r="F867" s="2">
        <v>9304</v>
      </c>
      <c r="G867" s="2">
        <v>9580</v>
      </c>
      <c r="H867" s="2">
        <v>11102</v>
      </c>
      <c r="I867" s="2">
        <v>1.0822000000000001</v>
      </c>
      <c r="J867" s="2">
        <v>9919</v>
      </c>
      <c r="K867" s="2">
        <v>10069</v>
      </c>
      <c r="L867" s="2">
        <v>10367</v>
      </c>
      <c r="M867" s="2">
        <v>12015</v>
      </c>
      <c r="N867" s="2">
        <v>1.1040000000000001</v>
      </c>
      <c r="O867" s="2">
        <v>1.026</v>
      </c>
      <c r="P867" s="2">
        <v>10951</v>
      </c>
      <c r="Q867" s="2">
        <v>12327</v>
      </c>
      <c r="R867" s="2">
        <v>1203.58</v>
      </c>
      <c r="S867" s="2">
        <v>899.48</v>
      </c>
      <c r="T867" s="2">
        <v>585.11</v>
      </c>
      <c r="U867" s="2">
        <v>1108.29</v>
      </c>
      <c r="V867" s="2">
        <v>3796.46</v>
      </c>
      <c r="W867" s="2">
        <v>1203.58</v>
      </c>
      <c r="X867" s="2">
        <v>899.48</v>
      </c>
      <c r="Y867" s="2">
        <v>585.11</v>
      </c>
      <c r="Z867" s="2">
        <v>1108.29</v>
      </c>
      <c r="AA867" s="2">
        <v>3796.46</v>
      </c>
      <c r="AB867" s="2">
        <v>13180405</v>
      </c>
      <c r="AC867" s="2">
        <v>9056864</v>
      </c>
      <c r="AD867" s="2">
        <v>6065835</v>
      </c>
      <c r="AE867" s="2">
        <v>13661891</v>
      </c>
      <c r="AF867" s="2">
        <v>41964995</v>
      </c>
      <c r="AG867" s="2">
        <v>0.94969999999999999</v>
      </c>
      <c r="AH867" s="2">
        <v>0.2</v>
      </c>
      <c r="AI867" s="2">
        <v>2503486</v>
      </c>
      <c r="AJ867" s="2">
        <v>1720261</v>
      </c>
      <c r="AK867" s="2">
        <v>1152145</v>
      </c>
      <c r="AL867" s="2">
        <v>2594940</v>
      </c>
      <c r="AM867" s="2">
        <v>7970832</v>
      </c>
      <c r="AN867" s="2">
        <v>0.94969999999999999</v>
      </c>
      <c r="AO867" s="2">
        <v>0.3997</v>
      </c>
      <c r="AP867" s="2">
        <v>0.65</v>
      </c>
      <c r="AQ867" s="2">
        <v>3424335</v>
      </c>
      <c r="AR867" s="2">
        <v>2353019</v>
      </c>
      <c r="AS867" s="2">
        <v>1575934</v>
      </c>
      <c r="AT867" s="2">
        <v>3549428</v>
      </c>
      <c r="AU867" s="2">
        <v>10902716</v>
      </c>
      <c r="AV867" s="2">
        <v>60838543</v>
      </c>
      <c r="AW867" s="2">
        <v>0</v>
      </c>
      <c r="AX867" s="2">
        <v>0</v>
      </c>
      <c r="AY867" s="2">
        <v>527901</v>
      </c>
      <c r="AZ867" s="2">
        <v>571294</v>
      </c>
      <c r="BA867" s="2">
        <v>0</v>
      </c>
      <c r="BB867" s="2">
        <v>0</v>
      </c>
      <c r="BC867" s="2">
        <v>0</v>
      </c>
      <c r="BD867" s="2">
        <v>2813</v>
      </c>
      <c r="BE867" s="2">
        <v>3044</v>
      </c>
      <c r="BF867" s="2">
        <v>110.4</v>
      </c>
      <c r="BG867" s="2">
        <v>336058</v>
      </c>
      <c r="BH867" s="2">
        <v>907352</v>
      </c>
      <c r="BI867" s="2">
        <v>61745895</v>
      </c>
      <c r="BJ867" s="2">
        <v>0</v>
      </c>
      <c r="BK867" s="2">
        <v>61745895</v>
      </c>
      <c r="BL867" s="2">
        <v>3332984</v>
      </c>
      <c r="BM867" s="2">
        <v>58412911</v>
      </c>
      <c r="BN867" s="2">
        <v>13071579</v>
      </c>
      <c r="BO867" s="2">
        <v>45341332</v>
      </c>
      <c r="BP867" s="2">
        <v>5279.97</v>
      </c>
      <c r="BQ867" s="2">
        <v>3796.46</v>
      </c>
      <c r="BR867" s="2">
        <v>20045195</v>
      </c>
      <c r="BS867" s="2">
        <v>0</v>
      </c>
      <c r="BT867" s="2">
        <v>0</v>
      </c>
      <c r="BU867" s="2">
        <v>3332984</v>
      </c>
      <c r="BV867" s="2">
        <v>13071579</v>
      </c>
      <c r="BW867" s="2">
        <v>3640632</v>
      </c>
      <c r="BX867" s="2">
        <v>5623611</v>
      </c>
      <c r="BY867" s="2">
        <v>9264243</v>
      </c>
      <c r="BZ867" s="2">
        <v>0</v>
      </c>
      <c r="CA867" s="2">
        <v>45341332</v>
      </c>
      <c r="CB867" s="2" t="b">
        <v>0</v>
      </c>
      <c r="CC867" s="2">
        <v>0</v>
      </c>
      <c r="CD867" s="2">
        <v>15876.16</v>
      </c>
      <c r="CE867" s="2">
        <v>14597.48</v>
      </c>
      <c r="CF867" s="2">
        <v>15029.51</v>
      </c>
      <c r="CG867" s="2">
        <v>17871.009999999998</v>
      </c>
      <c r="CH867" s="4">
        <v>45327.529988425929</v>
      </c>
      <c r="CI867" s="4">
        <v>73415</v>
      </c>
    </row>
    <row r="868" spans="1:87" x14ac:dyDescent="0.35">
      <c r="A868" s="5">
        <v>961</v>
      </c>
      <c r="B868" s="3" t="s">
        <v>1762</v>
      </c>
      <c r="C868" s="3" t="s">
        <v>1777</v>
      </c>
      <c r="D868" s="2" t="s">
        <v>1778</v>
      </c>
      <c r="E868" s="2">
        <v>9166</v>
      </c>
      <c r="F868" s="2">
        <v>9304</v>
      </c>
      <c r="G868" s="2">
        <v>9580</v>
      </c>
      <c r="H868" s="2">
        <v>11102</v>
      </c>
      <c r="I868" s="2">
        <v>1.0822000000000001</v>
      </c>
      <c r="J868" s="2">
        <v>9919</v>
      </c>
      <c r="K868" s="2">
        <v>10069</v>
      </c>
      <c r="L868" s="2">
        <v>10367</v>
      </c>
      <c r="M868" s="2">
        <v>12015</v>
      </c>
      <c r="N868" s="2">
        <v>1.1040000000000001</v>
      </c>
      <c r="O868" s="2">
        <v>1.026</v>
      </c>
      <c r="P868" s="2">
        <v>10951</v>
      </c>
      <c r="Q868" s="2">
        <v>12327</v>
      </c>
      <c r="R868" s="2">
        <v>70.48</v>
      </c>
      <c r="S868" s="2">
        <v>41.95</v>
      </c>
      <c r="T868" s="2">
        <v>30.77</v>
      </c>
      <c r="U868" s="2">
        <v>0</v>
      </c>
      <c r="V868" s="2">
        <v>143.19999999999999</v>
      </c>
      <c r="W868" s="2">
        <v>70.48</v>
      </c>
      <c r="X868" s="2">
        <v>41.95</v>
      </c>
      <c r="Y868" s="2">
        <v>30.77</v>
      </c>
      <c r="Z868" s="2">
        <v>0</v>
      </c>
      <c r="AA868" s="2">
        <v>143.19999999999999</v>
      </c>
      <c r="AB868" s="2">
        <v>771826</v>
      </c>
      <c r="AC868" s="2">
        <v>422395</v>
      </c>
      <c r="AD868" s="2">
        <v>318993</v>
      </c>
      <c r="AE868" s="2">
        <v>0</v>
      </c>
      <c r="AF868" s="2">
        <v>1513214</v>
      </c>
      <c r="AG868" s="2">
        <v>0.80679999999999996</v>
      </c>
      <c r="AH868" s="2">
        <v>0.2</v>
      </c>
      <c r="AI868" s="2">
        <v>124542</v>
      </c>
      <c r="AJ868" s="2">
        <v>68158</v>
      </c>
      <c r="AK868" s="2">
        <v>51473</v>
      </c>
      <c r="AL868" s="2">
        <v>0</v>
      </c>
      <c r="AM868" s="2">
        <v>244173</v>
      </c>
      <c r="AN868" s="2">
        <v>0.80679999999999996</v>
      </c>
      <c r="AO868" s="2">
        <v>0.25679999999999997</v>
      </c>
      <c r="AP868" s="2">
        <v>0.65</v>
      </c>
      <c r="AQ868" s="2">
        <v>128833</v>
      </c>
      <c r="AR868" s="2">
        <v>70506</v>
      </c>
      <c r="AS868" s="2">
        <v>53246</v>
      </c>
      <c r="AT868" s="2">
        <v>0</v>
      </c>
      <c r="AU868" s="2">
        <v>252585</v>
      </c>
      <c r="AV868" s="2">
        <v>2009972</v>
      </c>
      <c r="AW868" s="2">
        <v>0</v>
      </c>
      <c r="AX868" s="2">
        <v>0</v>
      </c>
      <c r="AY868" s="2">
        <v>75442</v>
      </c>
      <c r="AZ868" s="2">
        <v>81643</v>
      </c>
      <c r="BA868" s="2">
        <v>0</v>
      </c>
      <c r="BB868" s="2">
        <v>0</v>
      </c>
      <c r="BC868" s="2">
        <v>0</v>
      </c>
      <c r="BD868" s="2">
        <v>2813</v>
      </c>
      <c r="BE868" s="2">
        <v>3044</v>
      </c>
      <c r="BF868" s="2">
        <v>10.95</v>
      </c>
      <c r="BG868" s="2">
        <v>33332</v>
      </c>
      <c r="BH868" s="2">
        <v>114975</v>
      </c>
      <c r="BI868" s="2">
        <v>2124947</v>
      </c>
      <c r="BJ868" s="2">
        <v>0</v>
      </c>
      <c r="BK868" s="2">
        <v>2124947</v>
      </c>
      <c r="BL868" s="2">
        <v>435871</v>
      </c>
      <c r="BM868" s="2">
        <v>1689076</v>
      </c>
      <c r="BN868" s="2">
        <v>469050</v>
      </c>
      <c r="BO868" s="2">
        <v>1220026</v>
      </c>
      <c r="BP868" s="2">
        <v>5022.9399999999996</v>
      </c>
      <c r="BQ868" s="2">
        <v>143.19999999999999</v>
      </c>
      <c r="BR868" s="2">
        <v>719285</v>
      </c>
      <c r="BS868" s="2">
        <v>0</v>
      </c>
      <c r="BT868" s="2">
        <v>0</v>
      </c>
      <c r="BU868" s="2">
        <v>435871</v>
      </c>
      <c r="BV868" s="2">
        <v>469050</v>
      </c>
      <c r="BW868" s="2">
        <v>0</v>
      </c>
      <c r="BX868" s="2">
        <v>284245</v>
      </c>
      <c r="BY868" s="2">
        <v>284245</v>
      </c>
      <c r="BZ868" s="2">
        <v>0</v>
      </c>
      <c r="CA868" s="2">
        <v>1220026</v>
      </c>
      <c r="CB868" s="2" t="b">
        <v>0</v>
      </c>
      <c r="CC868" s="2">
        <v>0</v>
      </c>
      <c r="CD868" s="2">
        <v>14545.99</v>
      </c>
      <c r="CE868" s="2">
        <v>13374.45</v>
      </c>
      <c r="CF868" s="2">
        <v>13770.28</v>
      </c>
      <c r="CG868" s="2">
        <v>16373.71</v>
      </c>
      <c r="CH868" s="4">
        <v>45327.530011574076</v>
      </c>
      <c r="CI868" s="4">
        <v>73415</v>
      </c>
    </row>
    <row r="869" spans="1:87" x14ac:dyDescent="0.35">
      <c r="A869" s="5">
        <v>962</v>
      </c>
      <c r="B869" s="3" t="s">
        <v>1762</v>
      </c>
      <c r="C869" s="3" t="s">
        <v>1779</v>
      </c>
      <c r="D869" s="2" t="s">
        <v>1780</v>
      </c>
      <c r="E869" s="2">
        <v>9166</v>
      </c>
      <c r="F869" s="2">
        <v>9304</v>
      </c>
      <c r="G869" s="2">
        <v>9580</v>
      </c>
      <c r="H869" s="2">
        <v>11102</v>
      </c>
      <c r="I869" s="2">
        <v>1.0822000000000001</v>
      </c>
      <c r="J869" s="2">
        <v>9919</v>
      </c>
      <c r="K869" s="2">
        <v>10069</v>
      </c>
      <c r="L869" s="2">
        <v>10367</v>
      </c>
      <c r="M869" s="2">
        <v>12015</v>
      </c>
      <c r="N869" s="2">
        <v>1.1040000000000001</v>
      </c>
      <c r="O869" s="2">
        <v>1.026</v>
      </c>
      <c r="P869" s="2">
        <v>10951</v>
      </c>
      <c r="Q869" s="2">
        <v>12327</v>
      </c>
      <c r="R869" s="2">
        <v>608.72</v>
      </c>
      <c r="S869" s="2">
        <v>486.84</v>
      </c>
      <c r="T869" s="2">
        <v>317.77999999999997</v>
      </c>
      <c r="U869" s="2">
        <v>0</v>
      </c>
      <c r="V869" s="2">
        <v>1413.34</v>
      </c>
      <c r="W869" s="2">
        <v>608.72</v>
      </c>
      <c r="X869" s="2">
        <v>486.84</v>
      </c>
      <c r="Y869" s="2">
        <v>317.77999999999997</v>
      </c>
      <c r="Z869" s="2">
        <v>0</v>
      </c>
      <c r="AA869" s="2">
        <v>1413.34</v>
      </c>
      <c r="AB869" s="2">
        <v>6666093</v>
      </c>
      <c r="AC869" s="2">
        <v>4901992</v>
      </c>
      <c r="AD869" s="2">
        <v>3294425</v>
      </c>
      <c r="AE869" s="2">
        <v>0</v>
      </c>
      <c r="AF869" s="2">
        <v>14862510</v>
      </c>
      <c r="AG869" s="2">
        <v>0.96730000000000005</v>
      </c>
      <c r="AH869" s="2">
        <v>0.2</v>
      </c>
      <c r="AI869" s="2">
        <v>1289622</v>
      </c>
      <c r="AJ869" s="2">
        <v>948339</v>
      </c>
      <c r="AK869" s="2">
        <v>637340</v>
      </c>
      <c r="AL869" s="2">
        <v>0</v>
      </c>
      <c r="AM869" s="2">
        <v>2875301</v>
      </c>
      <c r="AN869" s="2">
        <v>0.96730000000000005</v>
      </c>
      <c r="AO869" s="2">
        <v>0.4173</v>
      </c>
      <c r="AP869" s="2">
        <v>0.65</v>
      </c>
      <c r="AQ869" s="2">
        <v>1808144</v>
      </c>
      <c r="AR869" s="2">
        <v>1329641</v>
      </c>
      <c r="AS869" s="2">
        <v>893596</v>
      </c>
      <c r="AT869" s="2">
        <v>0</v>
      </c>
      <c r="AU869" s="2">
        <v>4031381</v>
      </c>
      <c r="AV869" s="2">
        <v>21769192</v>
      </c>
      <c r="AW869" s="2">
        <v>0</v>
      </c>
      <c r="AX869" s="2">
        <v>0</v>
      </c>
      <c r="AY869" s="2">
        <v>212779</v>
      </c>
      <c r="AZ869" s="2">
        <v>230269</v>
      </c>
      <c r="BA869" s="2">
        <v>0</v>
      </c>
      <c r="BB869" s="2">
        <v>0</v>
      </c>
      <c r="BC869" s="2">
        <v>0</v>
      </c>
      <c r="BD869" s="2">
        <v>2813</v>
      </c>
      <c r="BE869" s="2">
        <v>3044</v>
      </c>
      <c r="BF869" s="2">
        <v>36.74</v>
      </c>
      <c r="BG869" s="2">
        <v>111837</v>
      </c>
      <c r="BH869" s="2">
        <v>342106</v>
      </c>
      <c r="BI869" s="2">
        <v>22111298</v>
      </c>
      <c r="BJ869" s="2">
        <v>0</v>
      </c>
      <c r="BK869" s="2">
        <v>22111298</v>
      </c>
      <c r="BL869" s="2">
        <v>1549354</v>
      </c>
      <c r="BM869" s="2">
        <v>20561944</v>
      </c>
      <c r="BN869" s="2">
        <v>4706724</v>
      </c>
      <c r="BO869" s="2">
        <v>15855220</v>
      </c>
      <c r="BP869" s="2">
        <v>5106.88</v>
      </c>
      <c r="BQ869" s="2">
        <v>1413.34</v>
      </c>
      <c r="BR869" s="2">
        <v>7217758</v>
      </c>
      <c r="BS869" s="2">
        <v>0</v>
      </c>
      <c r="BT869" s="2">
        <v>0</v>
      </c>
      <c r="BU869" s="2">
        <v>1549354</v>
      </c>
      <c r="BV869" s="2">
        <v>4706724</v>
      </c>
      <c r="BW869" s="2">
        <v>961680</v>
      </c>
      <c r="BX869" s="2">
        <v>2355595</v>
      </c>
      <c r="BY869" s="2">
        <v>3317275</v>
      </c>
      <c r="BZ869" s="2">
        <v>0</v>
      </c>
      <c r="CA869" s="2">
        <v>15855220</v>
      </c>
      <c r="CB869" s="2" t="b">
        <v>0</v>
      </c>
      <c r="CC869" s="2">
        <v>0</v>
      </c>
      <c r="CD869" s="2">
        <v>16039.98</v>
      </c>
      <c r="CE869" s="2">
        <v>14748.11</v>
      </c>
      <c r="CF869" s="2">
        <v>15184.6</v>
      </c>
      <c r="CG869" s="2">
        <v>18055.419999999998</v>
      </c>
      <c r="CH869" s="4">
        <v>45327.530011574076</v>
      </c>
      <c r="CI869" s="4">
        <v>73415</v>
      </c>
    </row>
    <row r="870" spans="1:87" x14ac:dyDescent="0.35">
      <c r="A870" s="5">
        <v>965</v>
      </c>
      <c r="B870" s="3" t="s">
        <v>1762</v>
      </c>
      <c r="C870" s="3" t="s">
        <v>1781</v>
      </c>
      <c r="D870" s="2" t="s">
        <v>1337</v>
      </c>
      <c r="E870" s="2">
        <v>9166</v>
      </c>
      <c r="F870" s="2">
        <v>9304</v>
      </c>
      <c r="G870" s="2">
        <v>9580</v>
      </c>
      <c r="H870" s="2">
        <v>11102</v>
      </c>
      <c r="I870" s="2">
        <v>1.0822000000000001</v>
      </c>
      <c r="J870" s="2">
        <v>9919</v>
      </c>
      <c r="K870" s="2">
        <v>10069</v>
      </c>
      <c r="L870" s="2">
        <v>10367</v>
      </c>
      <c r="M870" s="2">
        <v>12015</v>
      </c>
      <c r="N870" s="2">
        <v>1.1040000000000001</v>
      </c>
      <c r="O870" s="2">
        <v>1.026</v>
      </c>
      <c r="P870" s="2">
        <v>10951</v>
      </c>
      <c r="Q870" s="2">
        <v>12327</v>
      </c>
      <c r="R870" s="2">
        <v>98.67</v>
      </c>
      <c r="S870" s="2">
        <v>76.42</v>
      </c>
      <c r="T870" s="2">
        <v>46.38</v>
      </c>
      <c r="U870" s="2">
        <v>0</v>
      </c>
      <c r="V870" s="2">
        <v>221.47</v>
      </c>
      <c r="W870" s="2">
        <v>98.67</v>
      </c>
      <c r="X870" s="2">
        <v>76.42</v>
      </c>
      <c r="Y870" s="2">
        <v>46.38</v>
      </c>
      <c r="Z870" s="2">
        <v>0</v>
      </c>
      <c r="AA870" s="2">
        <v>221.47</v>
      </c>
      <c r="AB870" s="2">
        <v>1080535</v>
      </c>
      <c r="AC870" s="2">
        <v>769473</v>
      </c>
      <c r="AD870" s="2">
        <v>480821</v>
      </c>
      <c r="AE870" s="2">
        <v>0</v>
      </c>
      <c r="AF870" s="2">
        <v>2330829</v>
      </c>
      <c r="AG870" s="2">
        <v>0.71909999999999996</v>
      </c>
      <c r="AH870" s="2">
        <v>0.2</v>
      </c>
      <c r="AI870" s="2">
        <v>155403</v>
      </c>
      <c r="AJ870" s="2">
        <v>110666</v>
      </c>
      <c r="AK870" s="2">
        <v>69152</v>
      </c>
      <c r="AL870" s="2">
        <v>0</v>
      </c>
      <c r="AM870" s="2">
        <v>335221</v>
      </c>
      <c r="AN870" s="2">
        <v>0.71909999999999996</v>
      </c>
      <c r="AO870" s="2">
        <v>0.1691</v>
      </c>
      <c r="AP870" s="2">
        <v>0.65</v>
      </c>
      <c r="AQ870" s="2">
        <v>118767</v>
      </c>
      <c r="AR870" s="2">
        <v>84577</v>
      </c>
      <c r="AS870" s="2">
        <v>52849</v>
      </c>
      <c r="AT870" s="2">
        <v>0</v>
      </c>
      <c r="AU870" s="2">
        <v>256193</v>
      </c>
      <c r="AV870" s="2">
        <v>2922243</v>
      </c>
      <c r="AW870" s="2">
        <v>0</v>
      </c>
      <c r="AX870" s="2">
        <v>5766</v>
      </c>
      <c r="AY870" s="2">
        <v>25723</v>
      </c>
      <c r="AZ870" s="2">
        <v>27837</v>
      </c>
      <c r="BA870" s="2">
        <v>0</v>
      </c>
      <c r="BB870" s="2">
        <v>0</v>
      </c>
      <c r="BC870" s="2">
        <v>0</v>
      </c>
      <c r="BD870" s="2">
        <v>2813</v>
      </c>
      <c r="BE870" s="2">
        <v>3044</v>
      </c>
      <c r="BF870" s="2">
        <v>8.8699999999999992</v>
      </c>
      <c r="BG870" s="2">
        <v>27000</v>
      </c>
      <c r="BH870" s="2">
        <v>60603</v>
      </c>
      <c r="BI870" s="2">
        <v>2982846</v>
      </c>
      <c r="BJ870" s="2">
        <v>0</v>
      </c>
      <c r="BK870" s="2">
        <v>2982846</v>
      </c>
      <c r="BL870" s="2">
        <v>223731</v>
      </c>
      <c r="BM870" s="2">
        <v>2759115</v>
      </c>
      <c r="BN870" s="2">
        <v>746871</v>
      </c>
      <c r="BO870" s="2">
        <v>2012244</v>
      </c>
      <c r="BP870" s="2">
        <v>5171.45</v>
      </c>
      <c r="BQ870" s="2">
        <v>221.47</v>
      </c>
      <c r="BR870" s="2">
        <v>1145321</v>
      </c>
      <c r="BS870" s="2">
        <v>0</v>
      </c>
      <c r="BT870" s="2">
        <v>0</v>
      </c>
      <c r="BU870" s="2">
        <v>223731</v>
      </c>
      <c r="BV870" s="2">
        <v>746871</v>
      </c>
      <c r="BW870" s="2">
        <v>174719</v>
      </c>
      <c r="BX870" s="2">
        <v>193359</v>
      </c>
      <c r="BY870" s="2">
        <v>368078</v>
      </c>
      <c r="BZ870" s="2">
        <v>0</v>
      </c>
      <c r="CA870" s="2">
        <v>2012244</v>
      </c>
      <c r="CB870" s="2" t="b">
        <v>0</v>
      </c>
      <c r="CC870" s="2">
        <v>0</v>
      </c>
      <c r="CD870" s="2">
        <v>13729.65</v>
      </c>
      <c r="CE870" s="2">
        <v>12623.86</v>
      </c>
      <c r="CF870" s="2">
        <v>12997.47</v>
      </c>
      <c r="CG870" s="2">
        <v>15454.79</v>
      </c>
      <c r="CH870" s="4">
        <v>45327.530104166668</v>
      </c>
      <c r="CI870" s="4">
        <v>73415</v>
      </c>
    </row>
    <row r="871" spans="1:87" x14ac:dyDescent="0.35">
      <c r="A871" s="5">
        <v>966</v>
      </c>
      <c r="B871" s="3" t="s">
        <v>1762</v>
      </c>
      <c r="C871" s="3" t="s">
        <v>1782</v>
      </c>
      <c r="D871" s="2" t="s">
        <v>1783</v>
      </c>
      <c r="E871" s="2">
        <v>9166</v>
      </c>
      <c r="F871" s="2">
        <v>9304</v>
      </c>
      <c r="G871" s="2">
        <v>9580</v>
      </c>
      <c r="H871" s="2">
        <v>11102</v>
      </c>
      <c r="I871" s="2">
        <v>1.0822000000000001</v>
      </c>
      <c r="J871" s="2">
        <v>9919</v>
      </c>
      <c r="K871" s="2">
        <v>10069</v>
      </c>
      <c r="L871" s="2">
        <v>10367</v>
      </c>
      <c r="M871" s="2">
        <v>12015</v>
      </c>
      <c r="N871" s="2">
        <v>1.1040000000000001</v>
      </c>
      <c r="O871" s="2">
        <v>1.026</v>
      </c>
      <c r="P871" s="2">
        <v>10951</v>
      </c>
      <c r="Q871" s="2">
        <v>12327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7.89</v>
      </c>
      <c r="X871" s="2">
        <v>2.84</v>
      </c>
      <c r="Y871" s="2">
        <v>2.14</v>
      </c>
      <c r="Z871" s="2">
        <v>0</v>
      </c>
      <c r="AA871" s="2">
        <v>12.87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  <c r="AG871" s="2">
        <v>0.96879999999999999</v>
      </c>
      <c r="AH871" s="2">
        <v>0.2</v>
      </c>
      <c r="AI871" s="2">
        <v>16742</v>
      </c>
      <c r="AJ871" s="2">
        <v>5541</v>
      </c>
      <c r="AK871" s="2">
        <v>4299</v>
      </c>
      <c r="AL871" s="2">
        <v>0</v>
      </c>
      <c r="AM871" s="2">
        <v>26582</v>
      </c>
      <c r="AN871" s="2">
        <v>0.96879999999999999</v>
      </c>
      <c r="AO871" s="2">
        <v>0.41880000000000001</v>
      </c>
      <c r="AP871" s="2">
        <v>0.65</v>
      </c>
      <c r="AQ871" s="2">
        <v>23521</v>
      </c>
      <c r="AR871" s="2">
        <v>7784</v>
      </c>
      <c r="AS871" s="2">
        <v>6039</v>
      </c>
      <c r="AT871" s="2">
        <v>0</v>
      </c>
      <c r="AU871" s="2">
        <v>37344</v>
      </c>
      <c r="AV871" s="2">
        <v>63926</v>
      </c>
      <c r="AW871" s="2">
        <v>274072</v>
      </c>
      <c r="AX871" s="2">
        <v>0</v>
      </c>
      <c r="AY871" s="2">
        <v>28276</v>
      </c>
      <c r="AZ871" s="2">
        <v>30600</v>
      </c>
      <c r="BA871" s="2">
        <v>0</v>
      </c>
      <c r="BB871" s="2">
        <v>0</v>
      </c>
      <c r="BC871" s="2">
        <v>0</v>
      </c>
      <c r="BD871" s="2">
        <v>2813</v>
      </c>
      <c r="BE871" s="2">
        <v>3044</v>
      </c>
      <c r="BF871" s="2">
        <v>1.67</v>
      </c>
      <c r="BG871" s="2">
        <v>5083</v>
      </c>
      <c r="BH871" s="2">
        <v>309755</v>
      </c>
      <c r="BI871" s="2">
        <v>373681</v>
      </c>
      <c r="BJ871" s="2">
        <v>0</v>
      </c>
      <c r="BK871" s="2">
        <v>373681</v>
      </c>
      <c r="BL871" s="2">
        <v>135494</v>
      </c>
      <c r="BM871" s="2">
        <v>238187</v>
      </c>
      <c r="BN871" s="2">
        <v>22697</v>
      </c>
      <c r="BO871" s="2">
        <v>215490</v>
      </c>
      <c r="BP871" s="2">
        <v>140.25</v>
      </c>
      <c r="BQ871" s="2">
        <v>12.87</v>
      </c>
      <c r="BR871" s="2">
        <v>1805</v>
      </c>
      <c r="BS871" s="2">
        <v>230321</v>
      </c>
      <c r="BT871" s="2">
        <v>0</v>
      </c>
      <c r="BU871" s="2">
        <v>135494</v>
      </c>
      <c r="BV871" s="2">
        <v>22697</v>
      </c>
      <c r="BW871" s="2">
        <v>73935</v>
      </c>
      <c r="BX871" s="2">
        <v>70152</v>
      </c>
      <c r="BY871" s="2">
        <v>144087</v>
      </c>
      <c r="BZ871" s="2">
        <v>0</v>
      </c>
      <c r="CA871" s="2">
        <v>215490</v>
      </c>
      <c r="CB871" s="2" t="b">
        <v>0</v>
      </c>
      <c r="CC871" s="2">
        <v>0</v>
      </c>
      <c r="CD871" s="2">
        <v>16053.95</v>
      </c>
      <c r="CE871" s="2">
        <v>14760.95</v>
      </c>
      <c r="CF871" s="2">
        <v>15197.81</v>
      </c>
      <c r="CG871" s="2">
        <v>18071.14</v>
      </c>
      <c r="CH871" s="4">
        <v>45327.530104166668</v>
      </c>
      <c r="CI871" s="4">
        <v>73415</v>
      </c>
    </row>
    <row r="872" spans="1:87" x14ac:dyDescent="0.35">
      <c r="A872" s="5">
        <v>967</v>
      </c>
      <c r="B872" s="3" t="s">
        <v>1762</v>
      </c>
      <c r="C872" s="3" t="s">
        <v>1784</v>
      </c>
      <c r="D872" s="2" t="s">
        <v>1785</v>
      </c>
      <c r="E872" s="2">
        <v>9166</v>
      </c>
      <c r="F872" s="2">
        <v>9304</v>
      </c>
      <c r="G872" s="2">
        <v>9580</v>
      </c>
      <c r="H872" s="2">
        <v>11102</v>
      </c>
      <c r="I872" s="2">
        <v>1.0822000000000001</v>
      </c>
      <c r="J872" s="2">
        <v>9919</v>
      </c>
      <c r="K872" s="2">
        <v>10069</v>
      </c>
      <c r="L872" s="2">
        <v>10367</v>
      </c>
      <c r="M872" s="2">
        <v>12015</v>
      </c>
      <c r="N872" s="2">
        <v>1.1040000000000001</v>
      </c>
      <c r="O872" s="2">
        <v>1.026</v>
      </c>
      <c r="P872" s="2">
        <v>10951</v>
      </c>
      <c r="Q872" s="2">
        <v>12327</v>
      </c>
      <c r="R872" s="2">
        <v>166.34</v>
      </c>
      <c r="S872" s="2">
        <v>131.66999999999999</v>
      </c>
      <c r="T872" s="2">
        <v>89.2</v>
      </c>
      <c r="U872" s="2">
        <v>0</v>
      </c>
      <c r="V872" s="2">
        <v>387.21</v>
      </c>
      <c r="W872" s="2">
        <v>166.34</v>
      </c>
      <c r="X872" s="2">
        <v>131.66999999999999</v>
      </c>
      <c r="Y872" s="2">
        <v>89.2</v>
      </c>
      <c r="Z872" s="2">
        <v>0</v>
      </c>
      <c r="AA872" s="2">
        <v>387.21</v>
      </c>
      <c r="AB872" s="2">
        <v>1821589</v>
      </c>
      <c r="AC872" s="2">
        <v>1325785</v>
      </c>
      <c r="AD872" s="2">
        <v>924736</v>
      </c>
      <c r="AE872" s="2">
        <v>0</v>
      </c>
      <c r="AF872" s="2">
        <v>4072110</v>
      </c>
      <c r="AG872" s="2">
        <v>0.91739999999999999</v>
      </c>
      <c r="AH872" s="2">
        <v>0.2</v>
      </c>
      <c r="AI872" s="2">
        <v>334225</v>
      </c>
      <c r="AJ872" s="2">
        <v>243255</v>
      </c>
      <c r="AK872" s="2">
        <v>169671</v>
      </c>
      <c r="AL872" s="2">
        <v>0</v>
      </c>
      <c r="AM872" s="2">
        <v>747151</v>
      </c>
      <c r="AN872" s="2">
        <v>0.91739999999999999</v>
      </c>
      <c r="AO872" s="2">
        <v>0.3674</v>
      </c>
      <c r="AP872" s="2">
        <v>0.65</v>
      </c>
      <c r="AQ872" s="2">
        <v>435014</v>
      </c>
      <c r="AR872" s="2">
        <v>316611</v>
      </c>
      <c r="AS872" s="2">
        <v>220836</v>
      </c>
      <c r="AT872" s="2">
        <v>0</v>
      </c>
      <c r="AU872" s="2">
        <v>972461</v>
      </c>
      <c r="AV872" s="2">
        <v>5791722</v>
      </c>
      <c r="AW872" s="2">
        <v>0</v>
      </c>
      <c r="AX872" s="2">
        <v>0</v>
      </c>
      <c r="AY872" s="2">
        <v>152604</v>
      </c>
      <c r="AZ872" s="2">
        <v>165148</v>
      </c>
      <c r="BA872" s="2">
        <v>0</v>
      </c>
      <c r="BB872" s="2">
        <v>0</v>
      </c>
      <c r="BC872" s="2">
        <v>0</v>
      </c>
      <c r="BD872" s="2">
        <v>2813</v>
      </c>
      <c r="BE872" s="2">
        <v>3044</v>
      </c>
      <c r="BF872" s="2">
        <v>14.89</v>
      </c>
      <c r="BG872" s="2">
        <v>45325</v>
      </c>
      <c r="BH872" s="2">
        <v>210473</v>
      </c>
      <c r="BI872" s="2">
        <v>6002195</v>
      </c>
      <c r="BJ872" s="2">
        <v>0</v>
      </c>
      <c r="BK872" s="2">
        <v>6002195</v>
      </c>
      <c r="BL872" s="2">
        <v>496753</v>
      </c>
      <c r="BM872" s="2">
        <v>5505442</v>
      </c>
      <c r="BN872" s="2">
        <v>1271822</v>
      </c>
      <c r="BO872" s="2">
        <v>4233620</v>
      </c>
      <c r="BP872" s="2">
        <v>5036.87</v>
      </c>
      <c r="BQ872" s="2">
        <v>387.21</v>
      </c>
      <c r="BR872" s="2">
        <v>1950326</v>
      </c>
      <c r="BS872" s="2">
        <v>0</v>
      </c>
      <c r="BT872" s="2">
        <v>0</v>
      </c>
      <c r="BU872" s="2">
        <v>496753</v>
      </c>
      <c r="BV872" s="2">
        <v>1271822</v>
      </c>
      <c r="BW872" s="2">
        <v>181751</v>
      </c>
      <c r="BX872" s="2">
        <v>718693</v>
      </c>
      <c r="BY872" s="2">
        <v>900444</v>
      </c>
      <c r="BZ872" s="2">
        <v>0</v>
      </c>
      <c r="CA872" s="2">
        <v>4233620</v>
      </c>
      <c r="CB872" s="2" t="b">
        <v>0</v>
      </c>
      <c r="CC872" s="2">
        <v>0</v>
      </c>
      <c r="CD872" s="2">
        <v>15575.5</v>
      </c>
      <c r="CE872" s="2">
        <v>14321.04</v>
      </c>
      <c r="CF872" s="2">
        <v>14744.88</v>
      </c>
      <c r="CG872" s="2">
        <v>17532.57</v>
      </c>
      <c r="CH872" s="4">
        <v>45327.530138888891</v>
      </c>
      <c r="CI872" s="4">
        <v>73415</v>
      </c>
    </row>
    <row r="873" spans="1:87" x14ac:dyDescent="0.35">
      <c r="A873" s="5">
        <v>968</v>
      </c>
      <c r="B873" s="3" t="s">
        <v>1762</v>
      </c>
      <c r="C873" s="3" t="s">
        <v>1786</v>
      </c>
      <c r="D873" s="2" t="s">
        <v>1591</v>
      </c>
      <c r="E873" s="2">
        <v>9166</v>
      </c>
      <c r="F873" s="2">
        <v>9304</v>
      </c>
      <c r="G873" s="2">
        <v>9580</v>
      </c>
      <c r="H873" s="2">
        <v>11102</v>
      </c>
      <c r="I873" s="2">
        <v>1.0822000000000001</v>
      </c>
      <c r="J873" s="2">
        <v>9919</v>
      </c>
      <c r="K873" s="2">
        <v>10069</v>
      </c>
      <c r="L873" s="2">
        <v>10367</v>
      </c>
      <c r="M873" s="2">
        <v>12015</v>
      </c>
      <c r="N873" s="2">
        <v>1.1040000000000001</v>
      </c>
      <c r="O873" s="2">
        <v>1.026</v>
      </c>
      <c r="P873" s="2">
        <v>10951</v>
      </c>
      <c r="Q873" s="2">
        <v>12327</v>
      </c>
      <c r="R873" s="2">
        <v>372.83</v>
      </c>
      <c r="S873" s="2">
        <v>263.98</v>
      </c>
      <c r="T873" s="2">
        <v>156.02000000000001</v>
      </c>
      <c r="U873" s="2">
        <v>0</v>
      </c>
      <c r="V873" s="2">
        <v>792.83</v>
      </c>
      <c r="W873" s="2">
        <v>372.83</v>
      </c>
      <c r="X873" s="2">
        <v>263.98</v>
      </c>
      <c r="Y873" s="2">
        <v>156.02000000000001</v>
      </c>
      <c r="Z873" s="2">
        <v>0</v>
      </c>
      <c r="AA873" s="2">
        <v>792.83</v>
      </c>
      <c r="AB873" s="2">
        <v>4082861</v>
      </c>
      <c r="AC873" s="2">
        <v>2658015</v>
      </c>
      <c r="AD873" s="2">
        <v>1617459</v>
      </c>
      <c r="AE873" s="2">
        <v>0</v>
      </c>
      <c r="AF873" s="2">
        <v>8358335</v>
      </c>
      <c r="AG873" s="2">
        <v>0.46829999999999999</v>
      </c>
      <c r="AH873" s="2">
        <v>0.2</v>
      </c>
      <c r="AI873" s="2">
        <v>382401</v>
      </c>
      <c r="AJ873" s="2">
        <v>248950</v>
      </c>
      <c r="AK873" s="2">
        <v>151491</v>
      </c>
      <c r="AL873" s="2">
        <v>0</v>
      </c>
      <c r="AM873" s="2">
        <v>782842</v>
      </c>
      <c r="AN873" s="2">
        <v>0.46829999999999999</v>
      </c>
      <c r="AO873" s="2">
        <v>0</v>
      </c>
      <c r="AP873" s="2">
        <v>0.65</v>
      </c>
      <c r="AQ873" s="2">
        <v>0</v>
      </c>
      <c r="AR873" s="2">
        <v>0</v>
      </c>
      <c r="AS873" s="2">
        <v>0</v>
      </c>
      <c r="AT873" s="2">
        <v>0</v>
      </c>
      <c r="AU873" s="2">
        <v>0</v>
      </c>
      <c r="AV873" s="2">
        <v>9141177</v>
      </c>
      <c r="AW873" s="2">
        <v>0</v>
      </c>
      <c r="AX873" s="2">
        <v>0</v>
      </c>
      <c r="AY873" s="2">
        <v>32037</v>
      </c>
      <c r="AZ873" s="2">
        <v>34670</v>
      </c>
      <c r="BA873" s="2">
        <v>0</v>
      </c>
      <c r="BB873" s="2">
        <v>0</v>
      </c>
      <c r="BC873" s="2">
        <v>0</v>
      </c>
      <c r="BD873" s="2">
        <v>2813</v>
      </c>
      <c r="BE873" s="2">
        <v>3044</v>
      </c>
      <c r="BF873" s="2">
        <v>43.21</v>
      </c>
      <c r="BG873" s="2">
        <v>131531</v>
      </c>
      <c r="BH873" s="2">
        <v>166201</v>
      </c>
      <c r="BI873" s="2">
        <v>9307378</v>
      </c>
      <c r="BJ873" s="2">
        <v>0</v>
      </c>
      <c r="BK873" s="2">
        <v>9307378</v>
      </c>
      <c r="BL873" s="2">
        <v>704957</v>
      </c>
      <c r="BM873" s="2">
        <v>8602421</v>
      </c>
      <c r="BN873" s="2">
        <v>2624560</v>
      </c>
      <c r="BO873" s="2">
        <v>5977861</v>
      </c>
      <c r="BP873" s="2">
        <v>5076.46</v>
      </c>
      <c r="BQ873" s="2">
        <v>792.83</v>
      </c>
      <c r="BR873" s="2">
        <v>4024770</v>
      </c>
      <c r="BS873" s="2">
        <v>0</v>
      </c>
      <c r="BT873" s="2">
        <v>0</v>
      </c>
      <c r="BU873" s="2">
        <v>704957</v>
      </c>
      <c r="BV873" s="2">
        <v>2624560</v>
      </c>
      <c r="BW873" s="2">
        <v>695253</v>
      </c>
      <c r="BX873" s="2">
        <v>283657</v>
      </c>
      <c r="BY873" s="2">
        <v>978910</v>
      </c>
      <c r="BZ873" s="2">
        <v>0</v>
      </c>
      <c r="CA873" s="2">
        <v>5977861</v>
      </c>
      <c r="CB873" s="2" t="b">
        <v>0</v>
      </c>
      <c r="CC873" s="2">
        <v>0</v>
      </c>
      <c r="CD873" s="2">
        <v>11976.67</v>
      </c>
      <c r="CE873" s="2">
        <v>11012.06</v>
      </c>
      <c r="CF873" s="2">
        <v>11337.97</v>
      </c>
      <c r="CG873" s="2">
        <v>13481.55</v>
      </c>
      <c r="CH873" s="4">
        <v>45327.530173611114</v>
      </c>
      <c r="CI873" s="4">
        <v>73415</v>
      </c>
    </row>
    <row r="874" spans="1:87" x14ac:dyDescent="0.35">
      <c r="A874" s="5">
        <v>969</v>
      </c>
      <c r="B874" s="3" t="s">
        <v>1762</v>
      </c>
      <c r="C874" s="3" t="s">
        <v>1787</v>
      </c>
      <c r="D874" s="2" t="s">
        <v>1788</v>
      </c>
      <c r="E874" s="2">
        <v>9166</v>
      </c>
      <c r="F874" s="2">
        <v>9304</v>
      </c>
      <c r="G874" s="2">
        <v>9580</v>
      </c>
      <c r="H874" s="2">
        <v>11102</v>
      </c>
      <c r="I874" s="2">
        <v>1.0822000000000001</v>
      </c>
      <c r="J874" s="2">
        <v>9919</v>
      </c>
      <c r="K874" s="2">
        <v>10069</v>
      </c>
      <c r="L874" s="2">
        <v>10367</v>
      </c>
      <c r="M874" s="2">
        <v>12015</v>
      </c>
      <c r="N874" s="2">
        <v>1.1040000000000001</v>
      </c>
      <c r="O874" s="2">
        <v>1.026</v>
      </c>
      <c r="P874" s="2">
        <v>10951</v>
      </c>
      <c r="Q874" s="2">
        <v>12327</v>
      </c>
      <c r="R874" s="2">
        <v>1193.2</v>
      </c>
      <c r="S874" s="2">
        <v>895.55</v>
      </c>
      <c r="T874" s="2">
        <v>587.09</v>
      </c>
      <c r="U874" s="2">
        <v>1154.29</v>
      </c>
      <c r="V874" s="2">
        <v>3830.13</v>
      </c>
      <c r="W874" s="2">
        <v>1193.2</v>
      </c>
      <c r="X874" s="2">
        <v>895.55</v>
      </c>
      <c r="Y874" s="2">
        <v>587.09</v>
      </c>
      <c r="Z874" s="2">
        <v>1154.29</v>
      </c>
      <c r="AA874" s="2">
        <v>3830.13</v>
      </c>
      <c r="AB874" s="2">
        <v>13066733</v>
      </c>
      <c r="AC874" s="2">
        <v>9017293</v>
      </c>
      <c r="AD874" s="2">
        <v>6086362</v>
      </c>
      <c r="AE874" s="2">
        <v>14228933</v>
      </c>
      <c r="AF874" s="2">
        <v>42399321</v>
      </c>
      <c r="AG874" s="2">
        <v>0.89970000000000006</v>
      </c>
      <c r="AH874" s="2">
        <v>0.2</v>
      </c>
      <c r="AI874" s="2">
        <v>2351228</v>
      </c>
      <c r="AJ874" s="2">
        <v>1622572</v>
      </c>
      <c r="AK874" s="2">
        <v>1095180</v>
      </c>
      <c r="AL874" s="2">
        <v>2560354</v>
      </c>
      <c r="AM874" s="2">
        <v>7629334</v>
      </c>
      <c r="AN874" s="2">
        <v>0.89970000000000006</v>
      </c>
      <c r="AO874" s="2">
        <v>0.34970000000000001</v>
      </c>
      <c r="AP874" s="2">
        <v>0.65</v>
      </c>
      <c r="AQ874" s="2">
        <v>2970134</v>
      </c>
      <c r="AR874" s="2">
        <v>2049676</v>
      </c>
      <c r="AS874" s="2">
        <v>1383461</v>
      </c>
      <c r="AT874" s="2">
        <v>3234308</v>
      </c>
      <c r="AU874" s="2">
        <v>9637579</v>
      </c>
      <c r="AV874" s="2">
        <v>59666234</v>
      </c>
      <c r="AW874" s="2">
        <v>0</v>
      </c>
      <c r="AX874" s="2">
        <v>19911</v>
      </c>
      <c r="AY874" s="2">
        <v>267457</v>
      </c>
      <c r="AZ874" s="2">
        <v>289442</v>
      </c>
      <c r="BA874" s="2">
        <v>0</v>
      </c>
      <c r="BB874" s="2">
        <v>0</v>
      </c>
      <c r="BC874" s="2">
        <v>0</v>
      </c>
      <c r="BD874" s="2">
        <v>2813</v>
      </c>
      <c r="BE874" s="2">
        <v>3044</v>
      </c>
      <c r="BF874" s="2">
        <v>61.91</v>
      </c>
      <c r="BG874" s="2">
        <v>188454</v>
      </c>
      <c r="BH874" s="2">
        <v>497807</v>
      </c>
      <c r="BI874" s="2">
        <v>60164041</v>
      </c>
      <c r="BJ874" s="2">
        <v>0</v>
      </c>
      <c r="BK874" s="2">
        <v>60164041</v>
      </c>
      <c r="BL874" s="2">
        <v>2901551</v>
      </c>
      <c r="BM874" s="2">
        <v>57262490</v>
      </c>
      <c r="BN874" s="2">
        <v>13226017</v>
      </c>
      <c r="BO874" s="2">
        <v>44036473</v>
      </c>
      <c r="BP874" s="2">
        <v>5295.41</v>
      </c>
      <c r="BQ874" s="2">
        <v>3830.13</v>
      </c>
      <c r="BR874" s="2">
        <v>20282109</v>
      </c>
      <c r="BS874" s="2">
        <v>0</v>
      </c>
      <c r="BT874" s="2">
        <v>0</v>
      </c>
      <c r="BU874" s="2">
        <v>2901551</v>
      </c>
      <c r="BV874" s="2">
        <v>13226017</v>
      </c>
      <c r="BW874" s="2">
        <v>4154541</v>
      </c>
      <c r="BX874" s="2">
        <v>5879118</v>
      </c>
      <c r="BY874" s="2">
        <v>10033659</v>
      </c>
      <c r="BZ874" s="2">
        <v>0</v>
      </c>
      <c r="CA874" s="2">
        <v>44036473</v>
      </c>
      <c r="CB874" s="2" t="b">
        <v>0</v>
      </c>
      <c r="CC874" s="2">
        <v>0</v>
      </c>
      <c r="CD874" s="2">
        <v>15410.74</v>
      </c>
      <c r="CE874" s="2">
        <v>14169.55</v>
      </c>
      <c r="CF874" s="2">
        <v>14588.91</v>
      </c>
      <c r="CG874" s="2">
        <v>17347.11</v>
      </c>
      <c r="CH874" s="4">
        <v>45327.530173611114</v>
      </c>
      <c r="CI874" s="4">
        <v>73415</v>
      </c>
    </row>
    <row r="875" spans="1:87" x14ac:dyDescent="0.35">
      <c r="A875" s="5">
        <v>970</v>
      </c>
      <c r="B875" s="3" t="s">
        <v>1762</v>
      </c>
      <c r="C875" s="3" t="s">
        <v>1789</v>
      </c>
      <c r="D875" s="2" t="s">
        <v>1790</v>
      </c>
      <c r="E875" s="2">
        <v>9166</v>
      </c>
      <c r="F875" s="2">
        <v>9304</v>
      </c>
      <c r="G875" s="2">
        <v>9580</v>
      </c>
      <c r="H875" s="2">
        <v>11102</v>
      </c>
      <c r="I875" s="2">
        <v>1.0822000000000001</v>
      </c>
      <c r="J875" s="2">
        <v>9919</v>
      </c>
      <c r="K875" s="2">
        <v>10069</v>
      </c>
      <c r="L875" s="2">
        <v>10367</v>
      </c>
      <c r="M875" s="2">
        <v>12015</v>
      </c>
      <c r="N875" s="2">
        <v>1.1040000000000001</v>
      </c>
      <c r="O875" s="2">
        <v>1.026</v>
      </c>
      <c r="P875" s="2">
        <v>10951</v>
      </c>
      <c r="Q875" s="2">
        <v>12327</v>
      </c>
      <c r="R875" s="2">
        <v>187.43</v>
      </c>
      <c r="S875" s="2">
        <v>138.41999999999999</v>
      </c>
      <c r="T875" s="2">
        <v>103.04</v>
      </c>
      <c r="U875" s="2">
        <v>0.32</v>
      </c>
      <c r="V875" s="2">
        <v>429.21</v>
      </c>
      <c r="W875" s="2">
        <v>187.43</v>
      </c>
      <c r="X875" s="2">
        <v>138.41999999999999</v>
      </c>
      <c r="Y875" s="2">
        <v>103.04</v>
      </c>
      <c r="Z875" s="2">
        <v>0.32</v>
      </c>
      <c r="AA875" s="2">
        <v>429.21</v>
      </c>
      <c r="AB875" s="2">
        <v>2052546</v>
      </c>
      <c r="AC875" s="2">
        <v>1393751</v>
      </c>
      <c r="AD875" s="2">
        <v>1068216</v>
      </c>
      <c r="AE875" s="2">
        <v>3945</v>
      </c>
      <c r="AF875" s="2">
        <v>4518458</v>
      </c>
      <c r="AG875" s="2">
        <v>0.87090000000000001</v>
      </c>
      <c r="AH875" s="2">
        <v>0.2</v>
      </c>
      <c r="AI875" s="2">
        <v>357512</v>
      </c>
      <c r="AJ875" s="2">
        <v>242764</v>
      </c>
      <c r="AK875" s="2">
        <v>186062</v>
      </c>
      <c r="AL875" s="2">
        <v>687</v>
      </c>
      <c r="AM875" s="2">
        <v>787025</v>
      </c>
      <c r="AN875" s="2">
        <v>0.87090000000000001</v>
      </c>
      <c r="AO875" s="2">
        <v>0.32090000000000002</v>
      </c>
      <c r="AP875" s="2">
        <v>0.65</v>
      </c>
      <c r="AQ875" s="2">
        <v>428130</v>
      </c>
      <c r="AR875" s="2">
        <v>290716</v>
      </c>
      <c r="AS875" s="2">
        <v>222814</v>
      </c>
      <c r="AT875" s="2">
        <v>823</v>
      </c>
      <c r="AU875" s="2">
        <v>942483</v>
      </c>
      <c r="AV875" s="2">
        <v>6247966</v>
      </c>
      <c r="AW875" s="2">
        <v>0</v>
      </c>
      <c r="AX875" s="2">
        <v>0</v>
      </c>
      <c r="AY875" s="2">
        <v>85579</v>
      </c>
      <c r="AZ875" s="2">
        <v>92614</v>
      </c>
      <c r="BA875" s="2">
        <v>0</v>
      </c>
      <c r="BB875" s="2">
        <v>0</v>
      </c>
      <c r="BC875" s="2">
        <v>0</v>
      </c>
      <c r="BD875" s="2">
        <v>2813</v>
      </c>
      <c r="BE875" s="2">
        <v>3044</v>
      </c>
      <c r="BF875" s="2">
        <v>15</v>
      </c>
      <c r="BG875" s="2">
        <v>45660</v>
      </c>
      <c r="BH875" s="2">
        <v>138274</v>
      </c>
      <c r="BI875" s="2">
        <v>6386240</v>
      </c>
      <c r="BJ875" s="2">
        <v>0</v>
      </c>
      <c r="BK875" s="2">
        <v>6386240</v>
      </c>
      <c r="BL875" s="2">
        <v>362574</v>
      </c>
      <c r="BM875" s="2">
        <v>6023666</v>
      </c>
      <c r="BN875" s="2">
        <v>1423614</v>
      </c>
      <c r="BO875" s="2">
        <v>4600052</v>
      </c>
      <c r="BP875" s="2">
        <v>5086.33</v>
      </c>
      <c r="BQ875" s="2">
        <v>429.21</v>
      </c>
      <c r="BR875" s="2">
        <v>2183104</v>
      </c>
      <c r="BS875" s="2">
        <v>0</v>
      </c>
      <c r="BT875" s="2">
        <v>0</v>
      </c>
      <c r="BU875" s="2">
        <v>362574</v>
      </c>
      <c r="BV875" s="2">
        <v>1423614</v>
      </c>
      <c r="BW875" s="2">
        <v>396916</v>
      </c>
      <c r="BX875" s="2">
        <v>546976</v>
      </c>
      <c r="BY875" s="2">
        <v>943892</v>
      </c>
      <c r="BZ875" s="2">
        <v>0</v>
      </c>
      <c r="CA875" s="2">
        <v>4600052</v>
      </c>
      <c r="CB875" s="2" t="b">
        <v>0</v>
      </c>
      <c r="CC875" s="2">
        <v>0</v>
      </c>
      <c r="CD875" s="2">
        <v>15142.66</v>
      </c>
      <c r="CE875" s="2">
        <v>13923.06</v>
      </c>
      <c r="CF875" s="2">
        <v>14335.12</v>
      </c>
      <c r="CG875" s="2">
        <v>17045.34</v>
      </c>
      <c r="CH875" s="4">
        <v>45327.530231481483</v>
      </c>
      <c r="CI875" s="4">
        <v>73415</v>
      </c>
    </row>
    <row r="876" spans="1:87" x14ac:dyDescent="0.35">
      <c r="A876" s="5">
        <v>971</v>
      </c>
      <c r="B876" s="3" t="s">
        <v>1762</v>
      </c>
      <c r="C876" s="3" t="s">
        <v>1791</v>
      </c>
      <c r="D876" s="2" t="s">
        <v>1792</v>
      </c>
      <c r="E876" s="2">
        <v>9166</v>
      </c>
      <c r="F876" s="2">
        <v>9304</v>
      </c>
      <c r="G876" s="2">
        <v>9580</v>
      </c>
      <c r="H876" s="2">
        <v>11102</v>
      </c>
      <c r="I876" s="2">
        <v>1.0822000000000001</v>
      </c>
      <c r="J876" s="2">
        <v>9919</v>
      </c>
      <c r="K876" s="2">
        <v>10069</v>
      </c>
      <c r="L876" s="2">
        <v>10367</v>
      </c>
      <c r="M876" s="2">
        <v>12015</v>
      </c>
      <c r="N876" s="2">
        <v>1.1040000000000001</v>
      </c>
      <c r="O876" s="2">
        <v>1.026</v>
      </c>
      <c r="P876" s="2">
        <v>10951</v>
      </c>
      <c r="Q876" s="2">
        <v>12327</v>
      </c>
      <c r="R876" s="2">
        <v>244.77</v>
      </c>
      <c r="S876" s="2">
        <v>184.61</v>
      </c>
      <c r="T876" s="2">
        <v>118.51</v>
      </c>
      <c r="U876" s="2">
        <v>0</v>
      </c>
      <c r="V876" s="2">
        <v>547.89</v>
      </c>
      <c r="W876" s="2">
        <v>244.77</v>
      </c>
      <c r="X876" s="2">
        <v>184.61</v>
      </c>
      <c r="Y876" s="2">
        <v>118.51</v>
      </c>
      <c r="Z876" s="2">
        <v>0</v>
      </c>
      <c r="AA876" s="2">
        <v>547.89</v>
      </c>
      <c r="AB876" s="2">
        <v>2680476</v>
      </c>
      <c r="AC876" s="2">
        <v>1858838</v>
      </c>
      <c r="AD876" s="2">
        <v>1228593</v>
      </c>
      <c r="AE876" s="2">
        <v>0</v>
      </c>
      <c r="AF876" s="2">
        <v>5767907</v>
      </c>
      <c r="AG876" s="2">
        <v>0.75380000000000003</v>
      </c>
      <c r="AH876" s="2">
        <v>0.2</v>
      </c>
      <c r="AI876" s="2">
        <v>404109</v>
      </c>
      <c r="AJ876" s="2">
        <v>280238</v>
      </c>
      <c r="AK876" s="2">
        <v>185223</v>
      </c>
      <c r="AL876" s="2">
        <v>0</v>
      </c>
      <c r="AM876" s="2">
        <v>869570</v>
      </c>
      <c r="AN876" s="2">
        <v>0.75380000000000003</v>
      </c>
      <c r="AO876" s="2">
        <v>0.20380000000000001</v>
      </c>
      <c r="AP876" s="2">
        <v>0.65</v>
      </c>
      <c r="AQ876" s="2">
        <v>355083</v>
      </c>
      <c r="AR876" s="2">
        <v>246240</v>
      </c>
      <c r="AS876" s="2">
        <v>162752</v>
      </c>
      <c r="AT876" s="2">
        <v>0</v>
      </c>
      <c r="AU876" s="2">
        <v>764075</v>
      </c>
      <c r="AV876" s="2">
        <v>7401552</v>
      </c>
      <c r="AW876" s="2">
        <v>0</v>
      </c>
      <c r="AX876" s="2">
        <v>0</v>
      </c>
      <c r="AY876" s="2">
        <v>88655</v>
      </c>
      <c r="AZ876" s="2">
        <v>95942</v>
      </c>
      <c r="BA876" s="2">
        <v>0</v>
      </c>
      <c r="BB876" s="2">
        <v>0</v>
      </c>
      <c r="BC876" s="2">
        <v>0</v>
      </c>
      <c r="BD876" s="2">
        <v>2813</v>
      </c>
      <c r="BE876" s="2">
        <v>3044</v>
      </c>
      <c r="BF876" s="2">
        <v>28.16</v>
      </c>
      <c r="BG876" s="2">
        <v>85719</v>
      </c>
      <c r="BH876" s="2">
        <v>181661</v>
      </c>
      <c r="BI876" s="2">
        <v>7583213</v>
      </c>
      <c r="BJ876" s="2">
        <v>0</v>
      </c>
      <c r="BK876" s="2">
        <v>7583213</v>
      </c>
      <c r="BL876" s="2">
        <v>382517</v>
      </c>
      <c r="BM876" s="2">
        <v>7200696</v>
      </c>
      <c r="BN876" s="2">
        <v>1797459</v>
      </c>
      <c r="BO876" s="2">
        <v>5403237</v>
      </c>
      <c r="BP876" s="2">
        <v>5030.95</v>
      </c>
      <c r="BQ876" s="2">
        <v>547.89</v>
      </c>
      <c r="BR876" s="2">
        <v>2756407</v>
      </c>
      <c r="BS876" s="2">
        <v>0</v>
      </c>
      <c r="BT876" s="2">
        <v>0</v>
      </c>
      <c r="BU876" s="2">
        <v>382517</v>
      </c>
      <c r="BV876" s="2">
        <v>1797459</v>
      </c>
      <c r="BW876" s="2">
        <v>576431</v>
      </c>
      <c r="BX876" s="2">
        <v>491684</v>
      </c>
      <c r="BY876" s="2">
        <v>1068115</v>
      </c>
      <c r="BZ876" s="2">
        <v>0</v>
      </c>
      <c r="CA876" s="2">
        <v>5403237</v>
      </c>
      <c r="CB876" s="2" t="b">
        <v>0</v>
      </c>
      <c r="CC876" s="2">
        <v>0</v>
      </c>
      <c r="CD876" s="2">
        <v>14052.65</v>
      </c>
      <c r="CE876" s="2">
        <v>12920.84</v>
      </c>
      <c r="CF876" s="2">
        <v>13303.25</v>
      </c>
      <c r="CG876" s="2">
        <v>15818.38</v>
      </c>
      <c r="CH876" s="4">
        <v>45327.530277777776</v>
      </c>
      <c r="CI876" s="4">
        <v>73415</v>
      </c>
    </row>
    <row r="877" spans="1:87" x14ac:dyDescent="0.35">
      <c r="A877" s="5">
        <v>972</v>
      </c>
      <c r="B877" s="3" t="s">
        <v>1762</v>
      </c>
      <c r="C877" s="3" t="s">
        <v>1793</v>
      </c>
      <c r="D877" s="2" t="s">
        <v>1794</v>
      </c>
      <c r="E877" s="2">
        <v>9166</v>
      </c>
      <c r="F877" s="2">
        <v>9304</v>
      </c>
      <c r="G877" s="2">
        <v>9580</v>
      </c>
      <c r="H877" s="2">
        <v>11102</v>
      </c>
      <c r="I877" s="2">
        <v>1.0822000000000001</v>
      </c>
      <c r="J877" s="2">
        <v>9919</v>
      </c>
      <c r="K877" s="2">
        <v>10069</v>
      </c>
      <c r="L877" s="2">
        <v>10367</v>
      </c>
      <c r="M877" s="2">
        <v>12015</v>
      </c>
      <c r="N877" s="2">
        <v>1.1040000000000001</v>
      </c>
      <c r="O877" s="2">
        <v>1.026</v>
      </c>
      <c r="P877" s="2">
        <v>10951</v>
      </c>
      <c r="Q877" s="2">
        <v>12327</v>
      </c>
      <c r="R877" s="2">
        <v>55.42</v>
      </c>
      <c r="S877" s="2">
        <v>42.69</v>
      </c>
      <c r="T877" s="2">
        <v>33.31</v>
      </c>
      <c r="U877" s="2">
        <v>0</v>
      </c>
      <c r="V877" s="2">
        <v>131.41999999999999</v>
      </c>
      <c r="W877" s="2">
        <v>55.42</v>
      </c>
      <c r="X877" s="2">
        <v>42.69</v>
      </c>
      <c r="Y877" s="2">
        <v>33.31</v>
      </c>
      <c r="Z877" s="2">
        <v>0</v>
      </c>
      <c r="AA877" s="2">
        <v>131.41999999999999</v>
      </c>
      <c r="AB877" s="2">
        <v>606904</v>
      </c>
      <c r="AC877" s="2">
        <v>429846</v>
      </c>
      <c r="AD877" s="2">
        <v>345325</v>
      </c>
      <c r="AE877" s="2">
        <v>0</v>
      </c>
      <c r="AF877" s="2">
        <v>1382075</v>
      </c>
      <c r="AG877" s="2">
        <v>0.74750000000000005</v>
      </c>
      <c r="AH877" s="2">
        <v>0.2</v>
      </c>
      <c r="AI877" s="2">
        <v>90732</v>
      </c>
      <c r="AJ877" s="2">
        <v>64262</v>
      </c>
      <c r="AK877" s="2">
        <v>51626</v>
      </c>
      <c r="AL877" s="2">
        <v>0</v>
      </c>
      <c r="AM877" s="2">
        <v>206620</v>
      </c>
      <c r="AN877" s="2">
        <v>0.74750000000000005</v>
      </c>
      <c r="AO877" s="2">
        <v>0.19750000000000001</v>
      </c>
      <c r="AP877" s="2">
        <v>0.65</v>
      </c>
      <c r="AQ877" s="2">
        <v>77911</v>
      </c>
      <c r="AR877" s="2">
        <v>55181</v>
      </c>
      <c r="AS877" s="2">
        <v>44331</v>
      </c>
      <c r="AT877" s="2">
        <v>0</v>
      </c>
      <c r="AU877" s="2">
        <v>177423</v>
      </c>
      <c r="AV877" s="2">
        <v>1766118</v>
      </c>
      <c r="AW877" s="2">
        <v>0</v>
      </c>
      <c r="AX877" s="2">
        <v>1903</v>
      </c>
      <c r="AY877" s="2">
        <v>24906</v>
      </c>
      <c r="AZ877" s="2">
        <v>26953</v>
      </c>
      <c r="BA877" s="2">
        <v>0</v>
      </c>
      <c r="BB877" s="2">
        <v>0</v>
      </c>
      <c r="BC877" s="2">
        <v>0</v>
      </c>
      <c r="BD877" s="2">
        <v>2813</v>
      </c>
      <c r="BE877" s="2">
        <v>3044</v>
      </c>
      <c r="BF877" s="2">
        <v>0.83</v>
      </c>
      <c r="BG877" s="2">
        <v>2527</v>
      </c>
      <c r="BH877" s="2">
        <v>31383</v>
      </c>
      <c r="BI877" s="2">
        <v>1797501</v>
      </c>
      <c r="BJ877" s="2">
        <v>0</v>
      </c>
      <c r="BK877" s="2">
        <v>1797501</v>
      </c>
      <c r="BL877" s="2">
        <v>212108</v>
      </c>
      <c r="BM877" s="2">
        <v>1585393</v>
      </c>
      <c r="BN877" s="2">
        <v>429834</v>
      </c>
      <c r="BO877" s="2">
        <v>1155559</v>
      </c>
      <c r="BP877" s="2">
        <v>5015.62</v>
      </c>
      <c r="BQ877" s="2">
        <v>131.41999999999999</v>
      </c>
      <c r="BR877" s="2">
        <v>659153</v>
      </c>
      <c r="BS877" s="2">
        <v>0</v>
      </c>
      <c r="BT877" s="2">
        <v>0</v>
      </c>
      <c r="BU877" s="2">
        <v>212108</v>
      </c>
      <c r="BV877" s="2">
        <v>429834</v>
      </c>
      <c r="BW877" s="2">
        <v>17211</v>
      </c>
      <c r="BX877" s="2">
        <v>113237</v>
      </c>
      <c r="BY877" s="2">
        <v>130448</v>
      </c>
      <c r="BZ877" s="2">
        <v>0</v>
      </c>
      <c r="CA877" s="2">
        <v>1155559</v>
      </c>
      <c r="CB877" s="2" t="b">
        <v>0</v>
      </c>
      <c r="CC877" s="2">
        <v>0</v>
      </c>
      <c r="CD877" s="2">
        <v>13994.01</v>
      </c>
      <c r="CE877" s="2">
        <v>12866.92</v>
      </c>
      <c r="CF877" s="2">
        <v>13247.73</v>
      </c>
      <c r="CG877" s="2">
        <v>15752.37</v>
      </c>
      <c r="CH877" s="4">
        <v>45327.530289351853</v>
      </c>
      <c r="CI877" s="4">
        <v>73415</v>
      </c>
    </row>
    <row r="878" spans="1:87" x14ac:dyDescent="0.35">
      <c r="A878" s="5">
        <v>973</v>
      </c>
      <c r="B878" s="3" t="s">
        <v>1762</v>
      </c>
      <c r="C878" s="3" t="s">
        <v>1795</v>
      </c>
      <c r="D878" s="2" t="s">
        <v>1796</v>
      </c>
      <c r="E878" s="2">
        <v>9166</v>
      </c>
      <c r="F878" s="2">
        <v>9304</v>
      </c>
      <c r="G878" s="2">
        <v>9580</v>
      </c>
      <c r="H878" s="2">
        <v>11102</v>
      </c>
      <c r="I878" s="2">
        <v>1.0822000000000001</v>
      </c>
      <c r="J878" s="2">
        <v>9919</v>
      </c>
      <c r="K878" s="2">
        <v>10069</v>
      </c>
      <c r="L878" s="2">
        <v>10367</v>
      </c>
      <c r="M878" s="2">
        <v>12015</v>
      </c>
      <c r="N878" s="2">
        <v>1.1040000000000001</v>
      </c>
      <c r="O878" s="2">
        <v>1.026</v>
      </c>
      <c r="P878" s="2">
        <v>10951</v>
      </c>
      <c r="Q878" s="2">
        <v>12327</v>
      </c>
      <c r="R878" s="2">
        <v>217.14</v>
      </c>
      <c r="S878" s="2">
        <v>170.56</v>
      </c>
      <c r="T878" s="2">
        <v>109.05</v>
      </c>
      <c r="U878" s="2">
        <v>0</v>
      </c>
      <c r="V878" s="2">
        <v>496.75</v>
      </c>
      <c r="W878" s="2">
        <v>217.14</v>
      </c>
      <c r="X878" s="2">
        <v>170.56</v>
      </c>
      <c r="Y878" s="2">
        <v>109.05</v>
      </c>
      <c r="Z878" s="2">
        <v>0</v>
      </c>
      <c r="AA878" s="2">
        <v>496.75</v>
      </c>
      <c r="AB878" s="2">
        <v>2377900</v>
      </c>
      <c r="AC878" s="2">
        <v>1717369</v>
      </c>
      <c r="AD878" s="2">
        <v>1130521</v>
      </c>
      <c r="AE878" s="2">
        <v>0</v>
      </c>
      <c r="AF878" s="2">
        <v>5225790</v>
      </c>
      <c r="AG878" s="2">
        <v>0.8427</v>
      </c>
      <c r="AH878" s="2">
        <v>0.2</v>
      </c>
      <c r="AI878" s="2">
        <v>400771</v>
      </c>
      <c r="AJ878" s="2">
        <v>289445</v>
      </c>
      <c r="AK878" s="2">
        <v>190538</v>
      </c>
      <c r="AL878" s="2">
        <v>0</v>
      </c>
      <c r="AM878" s="2">
        <v>880754</v>
      </c>
      <c r="AN878" s="2">
        <v>0.8427</v>
      </c>
      <c r="AO878" s="2">
        <v>0.29270000000000002</v>
      </c>
      <c r="AP878" s="2">
        <v>0.65</v>
      </c>
      <c r="AQ878" s="2">
        <v>452407</v>
      </c>
      <c r="AR878" s="2">
        <v>326738</v>
      </c>
      <c r="AS878" s="2">
        <v>215087</v>
      </c>
      <c r="AT878" s="2">
        <v>0</v>
      </c>
      <c r="AU878" s="2">
        <v>994232</v>
      </c>
      <c r="AV878" s="2">
        <v>7100776</v>
      </c>
      <c r="AW878" s="2">
        <v>0</v>
      </c>
      <c r="AX878" s="2">
        <v>0</v>
      </c>
      <c r="AY878" s="2">
        <v>121427</v>
      </c>
      <c r="AZ878" s="2">
        <v>131408</v>
      </c>
      <c r="BA878" s="2">
        <v>0</v>
      </c>
      <c r="BB878" s="2">
        <v>0</v>
      </c>
      <c r="BC878" s="2">
        <v>0</v>
      </c>
      <c r="BD878" s="2">
        <v>2813</v>
      </c>
      <c r="BE878" s="2">
        <v>3044</v>
      </c>
      <c r="BF878" s="2">
        <v>29.59</v>
      </c>
      <c r="BG878" s="2">
        <v>90072</v>
      </c>
      <c r="BH878" s="2">
        <v>221480</v>
      </c>
      <c r="BI878" s="2">
        <v>7322256</v>
      </c>
      <c r="BJ878" s="2">
        <v>0</v>
      </c>
      <c r="BK878" s="2">
        <v>7322256</v>
      </c>
      <c r="BL878" s="2">
        <v>776128</v>
      </c>
      <c r="BM878" s="2">
        <v>6546128</v>
      </c>
      <c r="BN878" s="2">
        <v>1637760</v>
      </c>
      <c r="BO878" s="2">
        <v>4908368</v>
      </c>
      <c r="BP878" s="2">
        <v>5055.88</v>
      </c>
      <c r="BQ878" s="2">
        <v>496.75</v>
      </c>
      <c r="BR878" s="2">
        <v>2511508</v>
      </c>
      <c r="BS878" s="2">
        <v>0</v>
      </c>
      <c r="BT878" s="2">
        <v>0</v>
      </c>
      <c r="BU878" s="2">
        <v>776128</v>
      </c>
      <c r="BV878" s="2">
        <v>1637760</v>
      </c>
      <c r="BW878" s="2">
        <v>97620</v>
      </c>
      <c r="BX878" s="2">
        <v>947211</v>
      </c>
      <c r="BY878" s="2">
        <v>1044831</v>
      </c>
      <c r="BZ878" s="2">
        <v>0</v>
      </c>
      <c r="CA878" s="2">
        <v>4908368</v>
      </c>
      <c r="CB878" s="2" t="b">
        <v>0</v>
      </c>
      <c r="CC878" s="2">
        <v>0</v>
      </c>
      <c r="CD878" s="2">
        <v>14880.16</v>
      </c>
      <c r="CE878" s="2">
        <v>13681.71</v>
      </c>
      <c r="CF878" s="2">
        <v>14086.63</v>
      </c>
      <c r="CG878" s="2">
        <v>16749.87</v>
      </c>
      <c r="CH878" s="4">
        <v>45327.530300925922</v>
      </c>
      <c r="CI878" s="4">
        <v>73415</v>
      </c>
    </row>
    <row r="879" spans="1:87" x14ac:dyDescent="0.35">
      <c r="A879" s="5">
        <v>974</v>
      </c>
      <c r="B879" s="3" t="s">
        <v>1762</v>
      </c>
      <c r="C879" s="3" t="s">
        <v>1797</v>
      </c>
      <c r="D879" s="2" t="s">
        <v>1798</v>
      </c>
      <c r="E879" s="2">
        <v>9166</v>
      </c>
      <c r="F879" s="2">
        <v>9304</v>
      </c>
      <c r="G879" s="2">
        <v>9580</v>
      </c>
      <c r="H879" s="2">
        <v>11102</v>
      </c>
      <c r="I879" s="2">
        <v>1.0822000000000001</v>
      </c>
      <c r="J879" s="2">
        <v>9919</v>
      </c>
      <c r="K879" s="2">
        <v>10069</v>
      </c>
      <c r="L879" s="2">
        <v>10367</v>
      </c>
      <c r="M879" s="2">
        <v>12015</v>
      </c>
      <c r="N879" s="2">
        <v>1.1040000000000001</v>
      </c>
      <c r="O879" s="2">
        <v>1.026</v>
      </c>
      <c r="P879" s="2">
        <v>10951</v>
      </c>
      <c r="Q879" s="2">
        <v>12327</v>
      </c>
      <c r="R879" s="2">
        <v>375.9</v>
      </c>
      <c r="S879" s="2">
        <v>294.69</v>
      </c>
      <c r="T879" s="2">
        <v>203.38</v>
      </c>
      <c r="U879" s="2">
        <v>0.62</v>
      </c>
      <c r="V879" s="2">
        <v>874.59</v>
      </c>
      <c r="W879" s="2">
        <v>375.9</v>
      </c>
      <c r="X879" s="2">
        <v>294.69</v>
      </c>
      <c r="Y879" s="2">
        <v>203.38</v>
      </c>
      <c r="Z879" s="2">
        <v>0.62</v>
      </c>
      <c r="AA879" s="2">
        <v>874.59</v>
      </c>
      <c r="AB879" s="2">
        <v>4116481</v>
      </c>
      <c r="AC879" s="2">
        <v>2967234</v>
      </c>
      <c r="AD879" s="2">
        <v>2108440</v>
      </c>
      <c r="AE879" s="2">
        <v>7643</v>
      </c>
      <c r="AF879" s="2">
        <v>9199798</v>
      </c>
      <c r="AG879" s="2">
        <v>0.97360000000000002</v>
      </c>
      <c r="AH879" s="2">
        <v>0.2</v>
      </c>
      <c r="AI879" s="2">
        <v>801561</v>
      </c>
      <c r="AJ879" s="2">
        <v>577780</v>
      </c>
      <c r="AK879" s="2">
        <v>410556</v>
      </c>
      <c r="AL879" s="2">
        <v>1488</v>
      </c>
      <c r="AM879" s="2">
        <v>1791385</v>
      </c>
      <c r="AN879" s="2">
        <v>0.97360000000000002</v>
      </c>
      <c r="AO879" s="2">
        <v>0.42359999999999998</v>
      </c>
      <c r="AP879" s="2">
        <v>0.65</v>
      </c>
      <c r="AQ879" s="2">
        <v>1133432</v>
      </c>
      <c r="AR879" s="2">
        <v>816998</v>
      </c>
      <c r="AS879" s="2">
        <v>580538</v>
      </c>
      <c r="AT879" s="2">
        <v>2104</v>
      </c>
      <c r="AU879" s="2">
        <v>2533072</v>
      </c>
      <c r="AV879" s="2">
        <v>13524255</v>
      </c>
      <c r="AW879" s="2">
        <v>0</v>
      </c>
      <c r="AX879" s="2">
        <v>0</v>
      </c>
      <c r="AY879" s="2">
        <v>199288</v>
      </c>
      <c r="AZ879" s="2">
        <v>215669</v>
      </c>
      <c r="BA879" s="2">
        <v>0</v>
      </c>
      <c r="BB879" s="2">
        <v>0</v>
      </c>
      <c r="BC879" s="2">
        <v>0</v>
      </c>
      <c r="BD879" s="2">
        <v>2813</v>
      </c>
      <c r="BE879" s="2">
        <v>3044</v>
      </c>
      <c r="BF879" s="2">
        <v>31.01</v>
      </c>
      <c r="BG879" s="2">
        <v>94394</v>
      </c>
      <c r="BH879" s="2">
        <v>310063</v>
      </c>
      <c r="BI879" s="2">
        <v>13834318</v>
      </c>
      <c r="BJ879" s="2">
        <v>0</v>
      </c>
      <c r="BK879" s="2">
        <v>13834318</v>
      </c>
      <c r="BL879" s="2">
        <v>1318832</v>
      </c>
      <c r="BM879" s="2">
        <v>12515486</v>
      </c>
      <c r="BN879" s="2">
        <v>2886174</v>
      </c>
      <c r="BO879" s="2">
        <v>9629312</v>
      </c>
      <c r="BP879" s="2">
        <v>5060.58</v>
      </c>
      <c r="BQ879" s="2">
        <v>874.59</v>
      </c>
      <c r="BR879" s="2">
        <v>4425933</v>
      </c>
      <c r="BS879" s="2">
        <v>0</v>
      </c>
      <c r="BT879" s="2">
        <v>0</v>
      </c>
      <c r="BU879" s="2">
        <v>1318832</v>
      </c>
      <c r="BV879" s="2">
        <v>2886174</v>
      </c>
      <c r="BW879" s="2">
        <v>220927</v>
      </c>
      <c r="BX879" s="2">
        <v>1382759</v>
      </c>
      <c r="BY879" s="2">
        <v>1603686</v>
      </c>
      <c r="BZ879" s="2">
        <v>0</v>
      </c>
      <c r="CA879" s="2">
        <v>9629312</v>
      </c>
      <c r="CB879" s="2" t="b">
        <v>0</v>
      </c>
      <c r="CC879" s="2">
        <v>0</v>
      </c>
      <c r="CD879" s="2">
        <v>16098.63</v>
      </c>
      <c r="CE879" s="2">
        <v>14802.03</v>
      </c>
      <c r="CF879" s="2">
        <v>15240.11</v>
      </c>
      <c r="CG879" s="2">
        <v>18121.43</v>
      </c>
      <c r="CH879" s="4">
        <v>45327.530324074076</v>
      </c>
      <c r="CI879" s="4">
        <v>73415</v>
      </c>
    </row>
    <row r="880" spans="1:87" x14ac:dyDescent="0.35">
      <c r="A880" s="5">
        <v>975</v>
      </c>
      <c r="B880" s="3" t="s">
        <v>1762</v>
      </c>
      <c r="C880" s="3" t="s">
        <v>1799</v>
      </c>
      <c r="D880" s="2" t="s">
        <v>1800</v>
      </c>
      <c r="E880" s="2">
        <v>9166</v>
      </c>
      <c r="F880" s="2">
        <v>9304</v>
      </c>
      <c r="G880" s="2">
        <v>9580</v>
      </c>
      <c r="H880" s="2">
        <v>11102</v>
      </c>
      <c r="I880" s="2">
        <v>1.0822000000000001</v>
      </c>
      <c r="J880" s="2">
        <v>9919</v>
      </c>
      <c r="K880" s="2">
        <v>10069</v>
      </c>
      <c r="L880" s="2">
        <v>10367</v>
      </c>
      <c r="M880" s="2">
        <v>12015</v>
      </c>
      <c r="N880" s="2">
        <v>1.1040000000000001</v>
      </c>
      <c r="O880" s="2">
        <v>1.026</v>
      </c>
      <c r="P880" s="2">
        <v>10951</v>
      </c>
      <c r="Q880" s="2">
        <v>12327</v>
      </c>
      <c r="R880" s="2">
        <v>192.67</v>
      </c>
      <c r="S880" s="2">
        <v>146.16</v>
      </c>
      <c r="T880" s="2">
        <v>94.84</v>
      </c>
      <c r="U880" s="2">
        <v>0</v>
      </c>
      <c r="V880" s="2">
        <v>433.67</v>
      </c>
      <c r="W880" s="2">
        <v>192.67</v>
      </c>
      <c r="X880" s="2">
        <v>146.16</v>
      </c>
      <c r="Y880" s="2">
        <v>94.84</v>
      </c>
      <c r="Z880" s="2">
        <v>0</v>
      </c>
      <c r="AA880" s="2">
        <v>433.67</v>
      </c>
      <c r="AB880" s="2">
        <v>2109929</v>
      </c>
      <c r="AC880" s="2">
        <v>1471685</v>
      </c>
      <c r="AD880" s="2">
        <v>983206</v>
      </c>
      <c r="AE880" s="2">
        <v>0</v>
      </c>
      <c r="AF880" s="2">
        <v>4564820</v>
      </c>
      <c r="AG880" s="2">
        <v>0.9335</v>
      </c>
      <c r="AH880" s="2">
        <v>0.2</v>
      </c>
      <c r="AI880" s="2">
        <v>393924</v>
      </c>
      <c r="AJ880" s="2">
        <v>274764</v>
      </c>
      <c r="AK880" s="2">
        <v>183565</v>
      </c>
      <c r="AL880" s="2">
        <v>0</v>
      </c>
      <c r="AM880" s="2">
        <v>852253</v>
      </c>
      <c r="AN880" s="2">
        <v>0.9335</v>
      </c>
      <c r="AO880" s="2">
        <v>0.38350000000000001</v>
      </c>
      <c r="AP880" s="2">
        <v>0.65</v>
      </c>
      <c r="AQ880" s="2">
        <v>525953</v>
      </c>
      <c r="AR880" s="2">
        <v>366854</v>
      </c>
      <c r="AS880" s="2">
        <v>245089</v>
      </c>
      <c r="AT880" s="2">
        <v>0</v>
      </c>
      <c r="AU880" s="2">
        <v>1137896</v>
      </c>
      <c r="AV880" s="2">
        <v>6554969</v>
      </c>
      <c r="AW880" s="2">
        <v>0</v>
      </c>
      <c r="AX880" s="2">
        <v>0</v>
      </c>
      <c r="AY880" s="2">
        <v>105160</v>
      </c>
      <c r="AZ880" s="2">
        <v>113804</v>
      </c>
      <c r="BA880" s="2">
        <v>0</v>
      </c>
      <c r="BB880" s="2">
        <v>0</v>
      </c>
      <c r="BC880" s="2">
        <v>0</v>
      </c>
      <c r="BD880" s="2">
        <v>2813</v>
      </c>
      <c r="BE880" s="2">
        <v>3044</v>
      </c>
      <c r="BF880" s="2">
        <v>20.96</v>
      </c>
      <c r="BG880" s="2">
        <v>63802</v>
      </c>
      <c r="BH880" s="2">
        <v>177606</v>
      </c>
      <c r="BI880" s="2">
        <v>6732575</v>
      </c>
      <c r="BJ880" s="2">
        <v>0</v>
      </c>
      <c r="BK880" s="2">
        <v>6732575</v>
      </c>
      <c r="BL880" s="2">
        <v>358688</v>
      </c>
      <c r="BM880" s="2">
        <v>6373887</v>
      </c>
      <c r="BN880" s="2">
        <v>1425162</v>
      </c>
      <c r="BO880" s="2">
        <v>4948725</v>
      </c>
      <c r="BP880" s="2">
        <v>5039.53</v>
      </c>
      <c r="BQ880" s="2">
        <v>433.67</v>
      </c>
      <c r="BR880" s="2">
        <v>2185493</v>
      </c>
      <c r="BS880" s="2">
        <v>0</v>
      </c>
      <c r="BT880" s="2">
        <v>0</v>
      </c>
      <c r="BU880" s="2">
        <v>358688</v>
      </c>
      <c r="BV880" s="2">
        <v>1425162</v>
      </c>
      <c r="BW880" s="2">
        <v>401643</v>
      </c>
      <c r="BX880" s="2">
        <v>1065274</v>
      </c>
      <c r="BY880" s="2">
        <v>1466917</v>
      </c>
      <c r="BZ880" s="2">
        <v>0</v>
      </c>
      <c r="CA880" s="2">
        <v>4948725</v>
      </c>
      <c r="CB880" s="2" t="b">
        <v>0</v>
      </c>
      <c r="CC880" s="2">
        <v>0</v>
      </c>
      <c r="CD880" s="2">
        <v>15725.36</v>
      </c>
      <c r="CE880" s="2">
        <v>14458.83</v>
      </c>
      <c r="CF880" s="2">
        <v>14886.75</v>
      </c>
      <c r="CG880" s="2">
        <v>17701.259999999998</v>
      </c>
      <c r="CH880" s="4">
        <v>45327.530335648145</v>
      </c>
      <c r="CI880" s="4">
        <v>73415</v>
      </c>
    </row>
    <row r="881" spans="1:87" x14ac:dyDescent="0.35">
      <c r="A881" s="5">
        <v>976</v>
      </c>
      <c r="B881" s="3" t="s">
        <v>1762</v>
      </c>
      <c r="C881" s="3" t="s">
        <v>1801</v>
      </c>
      <c r="D881" s="2" t="s">
        <v>1802</v>
      </c>
      <c r="E881" s="2">
        <v>9166</v>
      </c>
      <c r="F881" s="2">
        <v>9304</v>
      </c>
      <c r="G881" s="2">
        <v>9580</v>
      </c>
      <c r="H881" s="2">
        <v>11102</v>
      </c>
      <c r="I881" s="2">
        <v>1.0822000000000001</v>
      </c>
      <c r="J881" s="2">
        <v>9919</v>
      </c>
      <c r="K881" s="2">
        <v>10069</v>
      </c>
      <c r="L881" s="2">
        <v>10367</v>
      </c>
      <c r="M881" s="2">
        <v>12015</v>
      </c>
      <c r="N881" s="2">
        <v>1.1040000000000001</v>
      </c>
      <c r="O881" s="2">
        <v>1.026</v>
      </c>
      <c r="P881" s="2">
        <v>10951</v>
      </c>
      <c r="Q881" s="2">
        <v>12327</v>
      </c>
      <c r="R881" s="2">
        <v>223.9</v>
      </c>
      <c r="S881" s="2">
        <v>166.55</v>
      </c>
      <c r="T881" s="2">
        <v>127.24</v>
      </c>
      <c r="U881" s="2">
        <v>0</v>
      </c>
      <c r="V881" s="2">
        <v>517.69000000000005</v>
      </c>
      <c r="W881" s="2">
        <v>223.9</v>
      </c>
      <c r="X881" s="2">
        <v>166.55</v>
      </c>
      <c r="Y881" s="2">
        <v>127.24</v>
      </c>
      <c r="Z881" s="2">
        <v>0</v>
      </c>
      <c r="AA881" s="2">
        <v>517.69000000000005</v>
      </c>
      <c r="AB881" s="2">
        <v>2451929</v>
      </c>
      <c r="AC881" s="2">
        <v>1676992</v>
      </c>
      <c r="AD881" s="2">
        <v>1319097</v>
      </c>
      <c r="AE881" s="2">
        <v>0</v>
      </c>
      <c r="AF881" s="2">
        <v>5448018</v>
      </c>
      <c r="AG881" s="2">
        <v>0.96260000000000001</v>
      </c>
      <c r="AH881" s="2">
        <v>0.2</v>
      </c>
      <c r="AI881" s="2">
        <v>472045</v>
      </c>
      <c r="AJ881" s="2">
        <v>322854</v>
      </c>
      <c r="AK881" s="2">
        <v>253953</v>
      </c>
      <c r="AL881" s="2">
        <v>0</v>
      </c>
      <c r="AM881" s="2">
        <v>1048852</v>
      </c>
      <c r="AN881" s="2">
        <v>0.96260000000000001</v>
      </c>
      <c r="AO881" s="2">
        <v>0.41260000000000002</v>
      </c>
      <c r="AP881" s="2">
        <v>0.65</v>
      </c>
      <c r="AQ881" s="2">
        <v>657583</v>
      </c>
      <c r="AR881" s="2">
        <v>449752</v>
      </c>
      <c r="AS881" s="2">
        <v>353769</v>
      </c>
      <c r="AT881" s="2">
        <v>0</v>
      </c>
      <c r="AU881" s="2">
        <v>1461104</v>
      </c>
      <c r="AV881" s="2">
        <v>7957974</v>
      </c>
      <c r="AW881" s="2">
        <v>0</v>
      </c>
      <c r="AX881" s="2">
        <v>2312815</v>
      </c>
      <c r="AY881" s="2">
        <v>79936</v>
      </c>
      <c r="AZ881" s="2">
        <v>86507</v>
      </c>
      <c r="BA881" s="2">
        <v>0</v>
      </c>
      <c r="BB881" s="2">
        <v>0</v>
      </c>
      <c r="BC881" s="2">
        <v>0</v>
      </c>
      <c r="BD881" s="2">
        <v>2813</v>
      </c>
      <c r="BE881" s="2">
        <v>3044</v>
      </c>
      <c r="BF881" s="2">
        <v>14.72</v>
      </c>
      <c r="BG881" s="2">
        <v>44808</v>
      </c>
      <c r="BH881" s="2">
        <v>2444130</v>
      </c>
      <c r="BI881" s="2">
        <v>10402104</v>
      </c>
      <c r="BJ881" s="2">
        <v>0</v>
      </c>
      <c r="BK881" s="2">
        <v>10402104</v>
      </c>
      <c r="BL881" s="2">
        <v>571803</v>
      </c>
      <c r="BM881" s="2">
        <v>9830301</v>
      </c>
      <c r="BN881" s="2">
        <v>1709037</v>
      </c>
      <c r="BO881" s="2">
        <v>8121264</v>
      </c>
      <c r="BP881" s="2">
        <v>5062.5</v>
      </c>
      <c r="BQ881" s="2">
        <v>517.69000000000005</v>
      </c>
      <c r="BR881" s="2">
        <v>2620806</v>
      </c>
      <c r="BS881" s="2">
        <v>0</v>
      </c>
      <c r="BT881" s="2">
        <v>0</v>
      </c>
      <c r="BU881" s="2">
        <v>571803</v>
      </c>
      <c r="BV881" s="2">
        <v>1709037</v>
      </c>
      <c r="BW881" s="2">
        <v>339966</v>
      </c>
      <c r="BX881" s="2">
        <v>3252672</v>
      </c>
      <c r="BY881" s="2">
        <v>3592638</v>
      </c>
      <c r="BZ881" s="2">
        <v>0</v>
      </c>
      <c r="CA881" s="2">
        <v>8121264</v>
      </c>
      <c r="CB881" s="2" t="b">
        <v>0</v>
      </c>
      <c r="CC881" s="2">
        <v>0</v>
      </c>
      <c r="CD881" s="2">
        <v>15996.24</v>
      </c>
      <c r="CE881" s="2">
        <v>14707.89</v>
      </c>
      <c r="CF881" s="2">
        <v>15143.18</v>
      </c>
      <c r="CG881" s="2">
        <v>18006.169999999998</v>
      </c>
      <c r="CH881" s="4">
        <v>45327.530358796299</v>
      </c>
      <c r="CI881" s="4">
        <v>73415</v>
      </c>
    </row>
    <row r="882" spans="1:87" x14ac:dyDescent="0.35">
      <c r="A882" s="5">
        <v>977</v>
      </c>
      <c r="B882" s="3" t="s">
        <v>1762</v>
      </c>
      <c r="C882" s="3" t="s">
        <v>1803</v>
      </c>
      <c r="D882" s="2" t="s">
        <v>1804</v>
      </c>
      <c r="E882" s="2">
        <v>9166</v>
      </c>
      <c r="F882" s="2">
        <v>9304</v>
      </c>
      <c r="G882" s="2">
        <v>9580</v>
      </c>
      <c r="H882" s="2">
        <v>11102</v>
      </c>
      <c r="I882" s="2">
        <v>1.0822000000000001</v>
      </c>
      <c r="J882" s="2">
        <v>9919</v>
      </c>
      <c r="K882" s="2">
        <v>10069</v>
      </c>
      <c r="L882" s="2">
        <v>10367</v>
      </c>
      <c r="M882" s="2">
        <v>12015</v>
      </c>
      <c r="N882" s="2">
        <v>1.1040000000000001</v>
      </c>
      <c r="O882" s="2">
        <v>1.026</v>
      </c>
      <c r="P882" s="2">
        <v>10951</v>
      </c>
      <c r="Q882" s="2">
        <v>12327</v>
      </c>
      <c r="R882" s="2">
        <v>130.18</v>
      </c>
      <c r="S882" s="2">
        <v>106.91</v>
      </c>
      <c r="T882" s="2">
        <v>73.569999999999993</v>
      </c>
      <c r="U882" s="2">
        <v>0</v>
      </c>
      <c r="V882" s="2">
        <v>310.66000000000003</v>
      </c>
      <c r="W882" s="2">
        <v>130.18</v>
      </c>
      <c r="X882" s="2">
        <v>106.91</v>
      </c>
      <c r="Y882" s="2">
        <v>73.569999999999993</v>
      </c>
      <c r="Z882" s="2">
        <v>0</v>
      </c>
      <c r="AA882" s="2">
        <v>310.66000000000003</v>
      </c>
      <c r="AB882" s="2">
        <v>1425601</v>
      </c>
      <c r="AC882" s="2">
        <v>1076477</v>
      </c>
      <c r="AD882" s="2">
        <v>762700</v>
      </c>
      <c r="AE882" s="2">
        <v>0</v>
      </c>
      <c r="AF882" s="2">
        <v>3264778</v>
      </c>
      <c r="AG882" s="2">
        <v>0.61799999999999999</v>
      </c>
      <c r="AH882" s="2">
        <v>0.2</v>
      </c>
      <c r="AI882" s="2">
        <v>176204</v>
      </c>
      <c r="AJ882" s="2">
        <v>133053</v>
      </c>
      <c r="AK882" s="2">
        <v>94270</v>
      </c>
      <c r="AL882" s="2">
        <v>0</v>
      </c>
      <c r="AM882" s="2">
        <v>403527</v>
      </c>
      <c r="AN882" s="2">
        <v>0.61799999999999999</v>
      </c>
      <c r="AO882" s="2">
        <v>6.8000000000000005E-2</v>
      </c>
      <c r="AP882" s="2">
        <v>0.65</v>
      </c>
      <c r="AQ882" s="2">
        <v>63012</v>
      </c>
      <c r="AR882" s="2">
        <v>47580</v>
      </c>
      <c r="AS882" s="2">
        <v>33711</v>
      </c>
      <c r="AT882" s="2">
        <v>0</v>
      </c>
      <c r="AU882" s="2">
        <v>144303</v>
      </c>
      <c r="AV882" s="2">
        <v>3812608</v>
      </c>
      <c r="AW882" s="2">
        <v>0</v>
      </c>
      <c r="AX882" s="2">
        <v>0</v>
      </c>
      <c r="AY882" s="2">
        <v>38833</v>
      </c>
      <c r="AZ882" s="2">
        <v>42025</v>
      </c>
      <c r="BA882" s="2">
        <v>0</v>
      </c>
      <c r="BB882" s="2">
        <v>0</v>
      </c>
      <c r="BC882" s="2">
        <v>0</v>
      </c>
      <c r="BD882" s="2">
        <v>2813</v>
      </c>
      <c r="BE882" s="2">
        <v>3044</v>
      </c>
      <c r="BF882" s="2">
        <v>5.8</v>
      </c>
      <c r="BG882" s="2">
        <v>17655</v>
      </c>
      <c r="BH882" s="2">
        <v>59680</v>
      </c>
      <c r="BI882" s="2">
        <v>3872288</v>
      </c>
      <c r="BJ882" s="2">
        <v>0</v>
      </c>
      <c r="BK882" s="2">
        <v>3872288</v>
      </c>
      <c r="BL882" s="2">
        <v>283197</v>
      </c>
      <c r="BM882" s="2">
        <v>3589091</v>
      </c>
      <c r="BN882" s="2">
        <v>1014218</v>
      </c>
      <c r="BO882" s="2">
        <v>2574873</v>
      </c>
      <c r="BP882" s="2">
        <v>5006.46</v>
      </c>
      <c r="BQ882" s="2">
        <v>310.66000000000003</v>
      </c>
      <c r="BR882" s="2">
        <v>1555307</v>
      </c>
      <c r="BS882" s="2">
        <v>0</v>
      </c>
      <c r="BT882" s="2">
        <v>0</v>
      </c>
      <c r="BU882" s="2">
        <v>283197</v>
      </c>
      <c r="BV882" s="2">
        <v>1014218</v>
      </c>
      <c r="BW882" s="2">
        <v>257892</v>
      </c>
      <c r="BX882" s="2">
        <v>320644</v>
      </c>
      <c r="BY882" s="2">
        <v>578536</v>
      </c>
      <c r="BZ882" s="2">
        <v>0</v>
      </c>
      <c r="CA882" s="2">
        <v>2574873</v>
      </c>
      <c r="CB882" s="2" t="b">
        <v>0</v>
      </c>
      <c r="CC882" s="2">
        <v>0</v>
      </c>
      <c r="CD882" s="2">
        <v>12788.58</v>
      </c>
      <c r="CE882" s="2">
        <v>11758.58</v>
      </c>
      <c r="CF882" s="2">
        <v>12106.58</v>
      </c>
      <c r="CG882" s="2">
        <v>14395.47</v>
      </c>
      <c r="CH882" s="4">
        <v>45327.530370370368</v>
      </c>
      <c r="CI882" s="4">
        <v>73415</v>
      </c>
    </row>
    <row r="883" spans="1:87" x14ac:dyDescent="0.35">
      <c r="A883" s="5">
        <v>978</v>
      </c>
      <c r="B883" s="3" t="s">
        <v>1762</v>
      </c>
      <c r="C883" s="3" t="s">
        <v>1805</v>
      </c>
      <c r="D883" s="2" t="s">
        <v>1806</v>
      </c>
      <c r="E883" s="2">
        <v>9166</v>
      </c>
      <c r="F883" s="2">
        <v>9304</v>
      </c>
      <c r="G883" s="2">
        <v>9580</v>
      </c>
      <c r="H883" s="2">
        <v>11102</v>
      </c>
      <c r="I883" s="2">
        <v>1.0822000000000001</v>
      </c>
      <c r="J883" s="2">
        <v>9919</v>
      </c>
      <c r="K883" s="2">
        <v>10069</v>
      </c>
      <c r="L883" s="2">
        <v>10367</v>
      </c>
      <c r="M883" s="2">
        <v>12015</v>
      </c>
      <c r="N883" s="2">
        <v>1.1040000000000001</v>
      </c>
      <c r="O883" s="2">
        <v>1.026</v>
      </c>
      <c r="P883" s="2">
        <v>10951</v>
      </c>
      <c r="Q883" s="2">
        <v>12327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31.07</v>
      </c>
      <c r="X883" s="2">
        <v>24</v>
      </c>
      <c r="Y883" s="2">
        <v>14.79</v>
      </c>
      <c r="Z883" s="2">
        <v>0</v>
      </c>
      <c r="AA883" s="2">
        <v>69.86</v>
      </c>
      <c r="AB883" s="2">
        <v>0</v>
      </c>
      <c r="AC883" s="2">
        <v>0</v>
      </c>
      <c r="AD883" s="2">
        <v>0</v>
      </c>
      <c r="AE883" s="2">
        <v>0</v>
      </c>
      <c r="AF883" s="2">
        <v>0</v>
      </c>
      <c r="AG883" s="2">
        <v>0.91120000000000001</v>
      </c>
      <c r="AH883" s="2">
        <v>0.2</v>
      </c>
      <c r="AI883" s="2">
        <v>62007</v>
      </c>
      <c r="AJ883" s="2">
        <v>44039</v>
      </c>
      <c r="AK883" s="2">
        <v>27942</v>
      </c>
      <c r="AL883" s="2">
        <v>0</v>
      </c>
      <c r="AM883" s="2">
        <v>133988</v>
      </c>
      <c r="AN883" s="2">
        <v>0.91120000000000001</v>
      </c>
      <c r="AO883" s="2">
        <v>0.36120000000000002</v>
      </c>
      <c r="AP883" s="2">
        <v>0.65</v>
      </c>
      <c r="AQ883" s="2">
        <v>79883</v>
      </c>
      <c r="AR883" s="2">
        <v>56736</v>
      </c>
      <c r="AS883" s="2">
        <v>35998</v>
      </c>
      <c r="AT883" s="2">
        <v>0</v>
      </c>
      <c r="AU883" s="2">
        <v>172617</v>
      </c>
      <c r="AV883" s="2">
        <v>306605</v>
      </c>
      <c r="AW883" s="2">
        <v>815725</v>
      </c>
      <c r="AX883" s="2">
        <v>6050</v>
      </c>
      <c r="AY883" s="2">
        <v>21050</v>
      </c>
      <c r="AZ883" s="2">
        <v>22780</v>
      </c>
      <c r="BA883" s="2">
        <v>0</v>
      </c>
      <c r="BB883" s="2">
        <v>0</v>
      </c>
      <c r="BC883" s="2">
        <v>0</v>
      </c>
      <c r="BD883" s="2">
        <v>2813</v>
      </c>
      <c r="BE883" s="2">
        <v>3044</v>
      </c>
      <c r="BF883" s="2">
        <v>2.87</v>
      </c>
      <c r="BG883" s="2">
        <v>8736</v>
      </c>
      <c r="BH883" s="2">
        <v>853291</v>
      </c>
      <c r="BI883" s="2">
        <v>1159896</v>
      </c>
      <c r="BJ883" s="2">
        <v>0</v>
      </c>
      <c r="BK883" s="2">
        <v>1159896</v>
      </c>
      <c r="BL883" s="2">
        <v>133398</v>
      </c>
      <c r="BM883" s="2">
        <v>1026498</v>
      </c>
      <c r="BN883" s="2">
        <v>231302</v>
      </c>
      <c r="BO883" s="2">
        <v>795196</v>
      </c>
      <c r="BP883" s="2">
        <v>37.96</v>
      </c>
      <c r="BQ883" s="2">
        <v>69.86</v>
      </c>
      <c r="BR883" s="2">
        <v>2652</v>
      </c>
      <c r="BS883" s="2">
        <v>467631</v>
      </c>
      <c r="BT883" s="2">
        <v>0</v>
      </c>
      <c r="BU883" s="2">
        <v>133398</v>
      </c>
      <c r="BV883" s="2">
        <v>231302</v>
      </c>
      <c r="BW883" s="2">
        <v>105583</v>
      </c>
      <c r="BX883" s="2">
        <v>353083</v>
      </c>
      <c r="BY883" s="2">
        <v>458666</v>
      </c>
      <c r="BZ883" s="2">
        <v>0</v>
      </c>
      <c r="CA883" s="2">
        <v>795196</v>
      </c>
      <c r="CB883" s="2" t="b">
        <v>0</v>
      </c>
      <c r="CC883" s="2">
        <v>0</v>
      </c>
      <c r="CD883" s="2">
        <v>15517.79</v>
      </c>
      <c r="CE883" s="2">
        <v>14267.97</v>
      </c>
      <c r="CF883" s="2">
        <v>14690.25</v>
      </c>
      <c r="CG883" s="2">
        <v>17467.61</v>
      </c>
      <c r="CH883" s="4">
        <v>45327.530416666668</v>
      </c>
      <c r="CI883" s="4">
        <v>73415</v>
      </c>
    </row>
    <row r="884" spans="1:87" x14ac:dyDescent="0.35">
      <c r="A884" s="5">
        <v>979</v>
      </c>
      <c r="B884" s="3" t="s">
        <v>1762</v>
      </c>
      <c r="C884" s="3" t="s">
        <v>1807</v>
      </c>
      <c r="D884" s="2" t="s">
        <v>1808</v>
      </c>
      <c r="E884" s="2">
        <v>9166</v>
      </c>
      <c r="F884" s="2">
        <v>9304</v>
      </c>
      <c r="G884" s="2">
        <v>9580</v>
      </c>
      <c r="H884" s="2">
        <v>11102</v>
      </c>
      <c r="I884" s="2">
        <v>1.0822000000000001</v>
      </c>
      <c r="J884" s="2">
        <v>9919</v>
      </c>
      <c r="K884" s="2">
        <v>10069</v>
      </c>
      <c r="L884" s="2">
        <v>10367</v>
      </c>
      <c r="M884" s="2">
        <v>12015</v>
      </c>
      <c r="N884" s="2">
        <v>1.1040000000000001</v>
      </c>
      <c r="O884" s="2">
        <v>1.026</v>
      </c>
      <c r="P884" s="2">
        <v>10951</v>
      </c>
      <c r="Q884" s="2">
        <v>12327</v>
      </c>
      <c r="R884" s="2">
        <v>0.61</v>
      </c>
      <c r="S884" s="2">
        <v>0.98</v>
      </c>
      <c r="T884" s="2">
        <v>41</v>
      </c>
      <c r="U884" s="2">
        <v>0</v>
      </c>
      <c r="V884" s="2">
        <v>42.59</v>
      </c>
      <c r="W884" s="2">
        <v>0.61</v>
      </c>
      <c r="X884" s="2">
        <v>0.98</v>
      </c>
      <c r="Y884" s="2">
        <v>41</v>
      </c>
      <c r="Z884" s="2">
        <v>0</v>
      </c>
      <c r="AA884" s="2">
        <v>42.59</v>
      </c>
      <c r="AB884" s="2">
        <v>6680</v>
      </c>
      <c r="AC884" s="2">
        <v>9868</v>
      </c>
      <c r="AD884" s="2">
        <v>425047</v>
      </c>
      <c r="AE884" s="2">
        <v>0</v>
      </c>
      <c r="AF884" s="2">
        <v>441595</v>
      </c>
      <c r="AG884" s="2">
        <v>0.45379999999999998</v>
      </c>
      <c r="AH884" s="2">
        <v>0.2</v>
      </c>
      <c r="AI884" s="2">
        <v>606</v>
      </c>
      <c r="AJ884" s="2">
        <v>896</v>
      </c>
      <c r="AK884" s="2">
        <v>38577</v>
      </c>
      <c r="AL884" s="2">
        <v>0</v>
      </c>
      <c r="AM884" s="2">
        <v>40079</v>
      </c>
      <c r="AN884" s="2">
        <v>0.45379999999999998</v>
      </c>
      <c r="AO884" s="2">
        <v>0</v>
      </c>
      <c r="AP884" s="2">
        <v>0.65</v>
      </c>
      <c r="AQ884" s="2">
        <v>0</v>
      </c>
      <c r="AR884" s="2">
        <v>0</v>
      </c>
      <c r="AS884" s="2">
        <v>0</v>
      </c>
      <c r="AT884" s="2">
        <v>0</v>
      </c>
      <c r="AU884" s="2">
        <v>0</v>
      </c>
      <c r="AV884" s="2">
        <v>481674</v>
      </c>
      <c r="AW884" s="2">
        <v>0</v>
      </c>
      <c r="AX884" s="2">
        <v>0</v>
      </c>
      <c r="AY884" s="2">
        <v>77599</v>
      </c>
      <c r="AZ884" s="2">
        <v>83978</v>
      </c>
      <c r="BA884" s="2">
        <v>0</v>
      </c>
      <c r="BB884" s="2">
        <v>0</v>
      </c>
      <c r="BC884" s="2">
        <v>0</v>
      </c>
      <c r="BD884" s="2">
        <v>2813</v>
      </c>
      <c r="BE884" s="2">
        <v>3044</v>
      </c>
      <c r="BF884" s="2">
        <v>0</v>
      </c>
      <c r="BG884" s="2">
        <v>0</v>
      </c>
      <c r="BH884" s="2">
        <v>83978</v>
      </c>
      <c r="BI884" s="2">
        <v>565652</v>
      </c>
      <c r="BJ884" s="2">
        <v>0</v>
      </c>
      <c r="BK884" s="2">
        <v>565652</v>
      </c>
      <c r="BL884" s="2">
        <v>79991</v>
      </c>
      <c r="BM884" s="2">
        <v>485661</v>
      </c>
      <c r="BN884" s="2">
        <v>140793</v>
      </c>
      <c r="BO884" s="2">
        <v>344868</v>
      </c>
      <c r="BP884" s="2">
        <v>5069.3999999999996</v>
      </c>
      <c r="BQ884" s="2">
        <v>42.59</v>
      </c>
      <c r="BR884" s="2">
        <v>215906</v>
      </c>
      <c r="BS884" s="2">
        <v>0</v>
      </c>
      <c r="BT884" s="2">
        <v>0</v>
      </c>
      <c r="BU884" s="2">
        <v>79991</v>
      </c>
      <c r="BV884" s="2">
        <v>140793</v>
      </c>
      <c r="BW884" s="2">
        <v>0</v>
      </c>
      <c r="BX884" s="2">
        <v>354143</v>
      </c>
      <c r="BY884" s="2">
        <v>354143</v>
      </c>
      <c r="BZ884" s="2">
        <v>9275</v>
      </c>
      <c r="CA884" s="2">
        <v>354143</v>
      </c>
      <c r="CB884" s="2" t="b">
        <v>0</v>
      </c>
      <c r="CC884" s="2">
        <v>0</v>
      </c>
      <c r="CD884" s="2">
        <v>11944.91</v>
      </c>
      <c r="CE884" s="2">
        <v>10982.86</v>
      </c>
      <c r="CF884" s="2">
        <v>11307.91</v>
      </c>
      <c r="CG884" s="2">
        <v>13445.8</v>
      </c>
      <c r="CH884" s="4">
        <v>45327.530428240738</v>
      </c>
      <c r="CI884" s="4">
        <v>73415</v>
      </c>
    </row>
    <row r="885" spans="1:87" x14ac:dyDescent="0.35">
      <c r="A885" s="5">
        <v>980</v>
      </c>
      <c r="B885" s="3" t="s">
        <v>1762</v>
      </c>
      <c r="C885" s="3" t="s">
        <v>1809</v>
      </c>
      <c r="D885" s="2" t="s">
        <v>1810</v>
      </c>
      <c r="E885" s="2">
        <v>9166</v>
      </c>
      <c r="F885" s="2">
        <v>9304</v>
      </c>
      <c r="G885" s="2">
        <v>9580</v>
      </c>
      <c r="H885" s="2">
        <v>11102</v>
      </c>
      <c r="I885" s="2">
        <v>1.0822000000000001</v>
      </c>
      <c r="J885" s="2">
        <v>9919</v>
      </c>
      <c r="K885" s="2">
        <v>10069</v>
      </c>
      <c r="L885" s="2">
        <v>10367</v>
      </c>
      <c r="M885" s="2">
        <v>12015</v>
      </c>
      <c r="N885" s="2">
        <v>1.1040000000000001</v>
      </c>
      <c r="O885" s="2">
        <v>1.026</v>
      </c>
      <c r="P885" s="2">
        <v>10951</v>
      </c>
      <c r="Q885" s="2">
        <v>12327</v>
      </c>
      <c r="R885" s="2">
        <v>136.41</v>
      </c>
      <c r="S885" s="2">
        <v>100.65</v>
      </c>
      <c r="T885" s="2">
        <v>79.92</v>
      </c>
      <c r="U885" s="2">
        <v>0.21</v>
      </c>
      <c r="V885" s="2">
        <v>317.19</v>
      </c>
      <c r="W885" s="2">
        <v>136.41</v>
      </c>
      <c r="X885" s="2">
        <v>100.65</v>
      </c>
      <c r="Y885" s="2">
        <v>79.92</v>
      </c>
      <c r="Z885" s="2">
        <v>0.21</v>
      </c>
      <c r="AA885" s="2">
        <v>317.19</v>
      </c>
      <c r="AB885" s="2">
        <v>1493826</v>
      </c>
      <c r="AC885" s="2">
        <v>1013445</v>
      </c>
      <c r="AD885" s="2">
        <v>828531</v>
      </c>
      <c r="AE885" s="2">
        <v>2589</v>
      </c>
      <c r="AF885" s="2">
        <v>3338391</v>
      </c>
      <c r="AG885" s="2">
        <v>0.53920000000000001</v>
      </c>
      <c r="AH885" s="2">
        <v>0.2</v>
      </c>
      <c r="AI885" s="2">
        <v>161094</v>
      </c>
      <c r="AJ885" s="2">
        <v>109290</v>
      </c>
      <c r="AK885" s="2">
        <v>89349</v>
      </c>
      <c r="AL885" s="2">
        <v>279</v>
      </c>
      <c r="AM885" s="2">
        <v>360012</v>
      </c>
      <c r="AN885" s="2">
        <v>0.53920000000000001</v>
      </c>
      <c r="AO885" s="2">
        <v>0</v>
      </c>
      <c r="AP885" s="2">
        <v>0.65</v>
      </c>
      <c r="AQ885" s="2">
        <v>0</v>
      </c>
      <c r="AR885" s="2">
        <v>0</v>
      </c>
      <c r="AS885" s="2">
        <v>0</v>
      </c>
      <c r="AT885" s="2">
        <v>0</v>
      </c>
      <c r="AU885" s="2">
        <v>0</v>
      </c>
      <c r="AV885" s="2">
        <v>3698403</v>
      </c>
      <c r="AW885" s="2">
        <v>0</v>
      </c>
      <c r="AX885" s="2">
        <v>0</v>
      </c>
      <c r="AY885" s="2">
        <v>159749</v>
      </c>
      <c r="AZ885" s="2">
        <v>172880</v>
      </c>
      <c r="BA885" s="2">
        <v>0</v>
      </c>
      <c r="BB885" s="2">
        <v>0</v>
      </c>
      <c r="BC885" s="2">
        <v>0</v>
      </c>
      <c r="BD885" s="2">
        <v>2813</v>
      </c>
      <c r="BE885" s="2">
        <v>3044</v>
      </c>
      <c r="BF885" s="2">
        <v>14.47</v>
      </c>
      <c r="BG885" s="2">
        <v>44047</v>
      </c>
      <c r="BH885" s="2">
        <v>216927</v>
      </c>
      <c r="BI885" s="2">
        <v>3915330</v>
      </c>
      <c r="BJ885" s="2">
        <v>0</v>
      </c>
      <c r="BK885" s="2">
        <v>3915330</v>
      </c>
      <c r="BL885" s="2">
        <v>1283953</v>
      </c>
      <c r="BM885" s="2">
        <v>2631377</v>
      </c>
      <c r="BN885" s="2">
        <v>849508</v>
      </c>
      <c r="BO885" s="2">
        <v>1781869</v>
      </c>
      <c r="BP885" s="2">
        <v>5029.29</v>
      </c>
      <c r="BQ885" s="2">
        <v>317.19</v>
      </c>
      <c r="BR885" s="2">
        <v>1595240</v>
      </c>
      <c r="BS885" s="2">
        <v>0</v>
      </c>
      <c r="BT885" s="2">
        <v>0</v>
      </c>
      <c r="BU885" s="2">
        <v>1283953</v>
      </c>
      <c r="BV885" s="2">
        <v>849508</v>
      </c>
      <c r="BW885" s="2">
        <v>0</v>
      </c>
      <c r="BX885" s="2">
        <v>444437</v>
      </c>
      <c r="BY885" s="2">
        <v>444437</v>
      </c>
      <c r="BZ885" s="2">
        <v>0</v>
      </c>
      <c r="CA885" s="2">
        <v>1781869</v>
      </c>
      <c r="CB885" s="2" t="b">
        <v>0</v>
      </c>
      <c r="CC885" s="2">
        <v>0</v>
      </c>
      <c r="CD885" s="2">
        <v>12131.96</v>
      </c>
      <c r="CE885" s="2">
        <v>11154.84</v>
      </c>
      <c r="CF885" s="2">
        <v>11484.98</v>
      </c>
      <c r="CG885" s="2">
        <v>13656.34</v>
      </c>
      <c r="CH885" s="4">
        <v>45327.530451388891</v>
      </c>
      <c r="CI885" s="4">
        <v>73415</v>
      </c>
    </row>
    <row r="886" spans="1:87" x14ac:dyDescent="0.35">
      <c r="A886" s="5">
        <v>981</v>
      </c>
      <c r="B886" s="3" t="s">
        <v>1762</v>
      </c>
      <c r="C886" s="3" t="s">
        <v>1811</v>
      </c>
      <c r="D886" s="2" t="s">
        <v>1812</v>
      </c>
      <c r="E886" s="2">
        <v>9166</v>
      </c>
      <c r="F886" s="2">
        <v>9304</v>
      </c>
      <c r="G886" s="2">
        <v>9580</v>
      </c>
      <c r="H886" s="2">
        <v>11102</v>
      </c>
      <c r="I886" s="2">
        <v>1.0822000000000001</v>
      </c>
      <c r="J886" s="2">
        <v>9919</v>
      </c>
      <c r="K886" s="2">
        <v>10069</v>
      </c>
      <c r="L886" s="2">
        <v>10367</v>
      </c>
      <c r="M886" s="2">
        <v>12015</v>
      </c>
      <c r="N886" s="2">
        <v>1.1040000000000001</v>
      </c>
      <c r="O886" s="2">
        <v>1.026</v>
      </c>
      <c r="P886" s="2">
        <v>10951</v>
      </c>
      <c r="Q886" s="2">
        <v>12327</v>
      </c>
      <c r="R886" s="2">
        <v>51.14</v>
      </c>
      <c r="S886" s="2">
        <v>40.369999999999997</v>
      </c>
      <c r="T886" s="2">
        <v>24.18</v>
      </c>
      <c r="U886" s="2">
        <v>0</v>
      </c>
      <c r="V886" s="2">
        <v>115.69</v>
      </c>
      <c r="W886" s="2">
        <v>51.14</v>
      </c>
      <c r="X886" s="2">
        <v>40.369999999999997</v>
      </c>
      <c r="Y886" s="2">
        <v>24.18</v>
      </c>
      <c r="Z886" s="2">
        <v>0</v>
      </c>
      <c r="AA886" s="2">
        <v>115.69</v>
      </c>
      <c r="AB886" s="2">
        <v>560034</v>
      </c>
      <c r="AC886" s="2">
        <v>406486</v>
      </c>
      <c r="AD886" s="2">
        <v>250674</v>
      </c>
      <c r="AE886" s="2">
        <v>0</v>
      </c>
      <c r="AF886" s="2">
        <v>1217194</v>
      </c>
      <c r="AG886" s="2">
        <v>0.98309999999999997</v>
      </c>
      <c r="AH886" s="2">
        <v>0.2</v>
      </c>
      <c r="AI886" s="2">
        <v>110114</v>
      </c>
      <c r="AJ886" s="2">
        <v>79923</v>
      </c>
      <c r="AK886" s="2">
        <v>49288</v>
      </c>
      <c r="AL886" s="2">
        <v>0</v>
      </c>
      <c r="AM886" s="2">
        <v>239325</v>
      </c>
      <c r="AN886" s="2">
        <v>0.98309999999999997</v>
      </c>
      <c r="AO886" s="2">
        <v>0.43309999999999998</v>
      </c>
      <c r="AP886" s="2">
        <v>0.65</v>
      </c>
      <c r="AQ886" s="2">
        <v>157658</v>
      </c>
      <c r="AR886" s="2">
        <v>114432</v>
      </c>
      <c r="AS886" s="2">
        <v>70569</v>
      </c>
      <c r="AT886" s="2">
        <v>0</v>
      </c>
      <c r="AU886" s="2">
        <v>342659</v>
      </c>
      <c r="AV886" s="2">
        <v>1799178</v>
      </c>
      <c r="AW886" s="2">
        <v>0</v>
      </c>
      <c r="AX886" s="2">
        <v>0</v>
      </c>
      <c r="AY886" s="2">
        <v>23796</v>
      </c>
      <c r="AZ886" s="2">
        <v>25752</v>
      </c>
      <c r="BA886" s="2">
        <v>0</v>
      </c>
      <c r="BB886" s="2">
        <v>0</v>
      </c>
      <c r="BC886" s="2">
        <v>0</v>
      </c>
      <c r="BD886" s="2">
        <v>2813</v>
      </c>
      <c r="BE886" s="2">
        <v>3044</v>
      </c>
      <c r="BF886" s="2">
        <v>2.91</v>
      </c>
      <c r="BG886" s="2">
        <v>8858</v>
      </c>
      <c r="BH886" s="2">
        <v>34610</v>
      </c>
      <c r="BI886" s="2">
        <v>1833788</v>
      </c>
      <c r="BJ886" s="2">
        <v>0</v>
      </c>
      <c r="BK886" s="2">
        <v>1833788</v>
      </c>
      <c r="BL886" s="2">
        <v>35205</v>
      </c>
      <c r="BM886" s="2">
        <v>1798583</v>
      </c>
      <c r="BN886" s="2">
        <v>391041</v>
      </c>
      <c r="BO886" s="2">
        <v>1407542</v>
      </c>
      <c r="BP886" s="2">
        <v>5183.3500000000004</v>
      </c>
      <c r="BQ886" s="2">
        <v>115.69</v>
      </c>
      <c r="BR886" s="2">
        <v>599662</v>
      </c>
      <c r="BS886" s="2">
        <v>0</v>
      </c>
      <c r="BT886" s="2">
        <v>0</v>
      </c>
      <c r="BU886" s="2">
        <v>35205</v>
      </c>
      <c r="BV886" s="2">
        <v>391041</v>
      </c>
      <c r="BW886" s="2">
        <v>173416</v>
      </c>
      <c r="BX886" s="2">
        <v>278421</v>
      </c>
      <c r="BY886" s="2">
        <v>451837</v>
      </c>
      <c r="BZ886" s="2">
        <v>0</v>
      </c>
      <c r="CA886" s="2">
        <v>1407542</v>
      </c>
      <c r="CB886" s="2" t="b">
        <v>0</v>
      </c>
      <c r="CC886" s="2">
        <v>0</v>
      </c>
      <c r="CD886" s="2">
        <v>16187.06</v>
      </c>
      <c r="CE886" s="2">
        <v>14883.34</v>
      </c>
      <c r="CF886" s="2">
        <v>15323.83</v>
      </c>
      <c r="CG886" s="2">
        <v>18220.97</v>
      </c>
      <c r="CH886" s="4">
        <v>45327.530451388891</v>
      </c>
      <c r="CI886" s="4">
        <v>73415</v>
      </c>
    </row>
    <row r="887" spans="1:87" x14ac:dyDescent="0.35">
      <c r="A887" s="5">
        <v>982</v>
      </c>
      <c r="B887" s="3" t="s">
        <v>1762</v>
      </c>
      <c r="C887" s="3" t="s">
        <v>1813</v>
      </c>
      <c r="D887" s="2" t="s">
        <v>1814</v>
      </c>
      <c r="E887" s="2">
        <v>9166</v>
      </c>
      <c r="F887" s="2">
        <v>9304</v>
      </c>
      <c r="G887" s="2">
        <v>9580</v>
      </c>
      <c r="H887" s="2">
        <v>11102</v>
      </c>
      <c r="I887" s="2">
        <v>1.0822000000000001</v>
      </c>
      <c r="J887" s="2">
        <v>9919</v>
      </c>
      <c r="K887" s="2">
        <v>10069</v>
      </c>
      <c r="L887" s="2">
        <v>10367</v>
      </c>
      <c r="M887" s="2">
        <v>12015</v>
      </c>
      <c r="N887" s="2">
        <v>1.1040000000000001</v>
      </c>
      <c r="O887" s="2">
        <v>1.026</v>
      </c>
      <c r="P887" s="2">
        <v>10951</v>
      </c>
      <c r="Q887" s="2">
        <v>12327</v>
      </c>
      <c r="R887" s="2">
        <v>287.35000000000002</v>
      </c>
      <c r="S887" s="2">
        <v>226.18</v>
      </c>
      <c r="T887" s="2">
        <v>167.48</v>
      </c>
      <c r="U887" s="2">
        <v>0</v>
      </c>
      <c r="V887" s="2">
        <v>681.01</v>
      </c>
      <c r="W887" s="2">
        <v>287.35000000000002</v>
      </c>
      <c r="X887" s="2">
        <v>226.18</v>
      </c>
      <c r="Y887" s="2">
        <v>167.48</v>
      </c>
      <c r="Z887" s="2">
        <v>0</v>
      </c>
      <c r="AA887" s="2">
        <v>681.01</v>
      </c>
      <c r="AB887" s="2">
        <v>3146770</v>
      </c>
      <c r="AC887" s="2">
        <v>2277406</v>
      </c>
      <c r="AD887" s="2">
        <v>1736265</v>
      </c>
      <c r="AE887" s="2">
        <v>0</v>
      </c>
      <c r="AF887" s="2">
        <v>7160441</v>
      </c>
      <c r="AG887" s="2">
        <v>0.95220000000000005</v>
      </c>
      <c r="AH887" s="2">
        <v>0.2</v>
      </c>
      <c r="AI887" s="2">
        <v>599271</v>
      </c>
      <c r="AJ887" s="2">
        <v>433709</v>
      </c>
      <c r="AK887" s="2">
        <v>330654</v>
      </c>
      <c r="AL887" s="2">
        <v>0</v>
      </c>
      <c r="AM887" s="2">
        <v>1363634</v>
      </c>
      <c r="AN887" s="2">
        <v>0.95220000000000005</v>
      </c>
      <c r="AO887" s="2">
        <v>0.4022</v>
      </c>
      <c r="AP887" s="2">
        <v>0.65</v>
      </c>
      <c r="AQ887" s="2">
        <v>822660</v>
      </c>
      <c r="AR887" s="2">
        <v>595382</v>
      </c>
      <c r="AS887" s="2">
        <v>453912</v>
      </c>
      <c r="AT887" s="2">
        <v>0</v>
      </c>
      <c r="AU887" s="2">
        <v>1871954</v>
      </c>
      <c r="AV887" s="2">
        <v>10396029</v>
      </c>
      <c r="AW887" s="2">
        <v>0</v>
      </c>
      <c r="AX887" s="2">
        <v>29047</v>
      </c>
      <c r="AY887" s="2">
        <v>128275</v>
      </c>
      <c r="AZ887" s="2">
        <v>138819</v>
      </c>
      <c r="BA887" s="2">
        <v>0</v>
      </c>
      <c r="BB887" s="2">
        <v>0</v>
      </c>
      <c r="BC887" s="2">
        <v>0</v>
      </c>
      <c r="BD887" s="2">
        <v>2813</v>
      </c>
      <c r="BE887" s="2">
        <v>3044</v>
      </c>
      <c r="BF887" s="2">
        <v>23.57</v>
      </c>
      <c r="BG887" s="2">
        <v>71747</v>
      </c>
      <c r="BH887" s="2">
        <v>239613</v>
      </c>
      <c r="BI887" s="2">
        <v>10635642</v>
      </c>
      <c r="BJ887" s="2">
        <v>0</v>
      </c>
      <c r="BK887" s="2">
        <v>10635642</v>
      </c>
      <c r="BL887" s="2">
        <v>870494</v>
      </c>
      <c r="BM887" s="2">
        <v>9765148</v>
      </c>
      <c r="BN887" s="2">
        <v>2229523</v>
      </c>
      <c r="BO887" s="2">
        <v>7535625</v>
      </c>
      <c r="BP887" s="2">
        <v>5020.4399999999996</v>
      </c>
      <c r="BQ887" s="2">
        <v>681.01</v>
      </c>
      <c r="BR887" s="2">
        <v>3418970</v>
      </c>
      <c r="BS887" s="2">
        <v>0</v>
      </c>
      <c r="BT887" s="2">
        <v>0</v>
      </c>
      <c r="BU887" s="2">
        <v>870494</v>
      </c>
      <c r="BV887" s="2">
        <v>2229523</v>
      </c>
      <c r="BW887" s="2">
        <v>318953</v>
      </c>
      <c r="BX887" s="2">
        <v>1135458</v>
      </c>
      <c r="BY887" s="2">
        <v>1454411</v>
      </c>
      <c r="BZ887" s="2">
        <v>0</v>
      </c>
      <c r="CA887" s="2">
        <v>7535625</v>
      </c>
      <c r="CB887" s="2" t="b">
        <v>0</v>
      </c>
      <c r="CC887" s="2">
        <v>0</v>
      </c>
      <c r="CD887" s="2">
        <v>15899.43</v>
      </c>
      <c r="CE887" s="2">
        <v>14618.88</v>
      </c>
      <c r="CF887" s="2">
        <v>15051.54</v>
      </c>
      <c r="CG887" s="2">
        <v>17897.2</v>
      </c>
      <c r="CH887" s="4">
        <v>45327.530462962961</v>
      </c>
      <c r="CI887" s="4">
        <v>73415</v>
      </c>
    </row>
    <row r="888" spans="1:87" x14ac:dyDescent="0.35">
      <c r="A888" s="5">
        <v>984</v>
      </c>
      <c r="B888" s="3" t="s">
        <v>1762</v>
      </c>
      <c r="C888" s="3" t="s">
        <v>1815</v>
      </c>
      <c r="D888" s="2" t="s">
        <v>1816</v>
      </c>
      <c r="E888" s="2">
        <v>9166</v>
      </c>
      <c r="F888" s="2">
        <v>9304</v>
      </c>
      <c r="G888" s="2">
        <v>9580</v>
      </c>
      <c r="H888" s="2">
        <v>11102</v>
      </c>
      <c r="I888" s="2">
        <v>1.0822000000000001</v>
      </c>
      <c r="J888" s="2">
        <v>9919</v>
      </c>
      <c r="K888" s="2">
        <v>10069</v>
      </c>
      <c r="L888" s="2">
        <v>10367</v>
      </c>
      <c r="M888" s="2">
        <v>12015</v>
      </c>
      <c r="N888" s="2">
        <v>1.1040000000000001</v>
      </c>
      <c r="O888" s="2">
        <v>1.026</v>
      </c>
      <c r="P888" s="2">
        <v>10951</v>
      </c>
      <c r="Q888" s="2">
        <v>12327</v>
      </c>
      <c r="R888" s="2">
        <v>382.56</v>
      </c>
      <c r="S888" s="2">
        <v>260.19</v>
      </c>
      <c r="T888" s="2">
        <v>165.98</v>
      </c>
      <c r="U888" s="2">
        <v>0</v>
      </c>
      <c r="V888" s="2">
        <v>808.73</v>
      </c>
      <c r="W888" s="2">
        <v>382.56</v>
      </c>
      <c r="X888" s="2">
        <v>260.19</v>
      </c>
      <c r="Y888" s="2">
        <v>165.98</v>
      </c>
      <c r="Z888" s="2">
        <v>0</v>
      </c>
      <c r="AA888" s="2">
        <v>808.73</v>
      </c>
      <c r="AB888" s="2">
        <v>4189415</v>
      </c>
      <c r="AC888" s="2">
        <v>2619853</v>
      </c>
      <c r="AD888" s="2">
        <v>1720715</v>
      </c>
      <c r="AE888" s="2">
        <v>0</v>
      </c>
      <c r="AF888" s="2">
        <v>8529983</v>
      </c>
      <c r="AG888" s="2">
        <v>0.40839999999999999</v>
      </c>
      <c r="AH888" s="2">
        <v>0.2</v>
      </c>
      <c r="AI888" s="2">
        <v>342191</v>
      </c>
      <c r="AJ888" s="2">
        <v>213990</v>
      </c>
      <c r="AK888" s="2">
        <v>140548</v>
      </c>
      <c r="AL888" s="2">
        <v>0</v>
      </c>
      <c r="AM888" s="2">
        <v>696729</v>
      </c>
      <c r="AN888" s="2">
        <v>0.40839999999999999</v>
      </c>
      <c r="AO888" s="2">
        <v>0</v>
      </c>
      <c r="AP888" s="2">
        <v>0.65</v>
      </c>
      <c r="AQ888" s="2">
        <v>0</v>
      </c>
      <c r="AR888" s="2">
        <v>0</v>
      </c>
      <c r="AS888" s="2">
        <v>0</v>
      </c>
      <c r="AT888" s="2">
        <v>0</v>
      </c>
      <c r="AU888" s="2">
        <v>0</v>
      </c>
      <c r="AV888" s="2">
        <v>9226712</v>
      </c>
      <c r="AW888" s="2">
        <v>0</v>
      </c>
      <c r="AX888" s="2">
        <v>0</v>
      </c>
      <c r="AY888" s="2">
        <v>115773</v>
      </c>
      <c r="AZ888" s="2">
        <v>125290</v>
      </c>
      <c r="BA888" s="2">
        <v>0</v>
      </c>
      <c r="BB888" s="2">
        <v>0</v>
      </c>
      <c r="BC888" s="2">
        <v>0</v>
      </c>
      <c r="BD888" s="2">
        <v>2813</v>
      </c>
      <c r="BE888" s="2">
        <v>3044</v>
      </c>
      <c r="BF888" s="2">
        <v>36.130000000000003</v>
      </c>
      <c r="BG888" s="2">
        <v>109980</v>
      </c>
      <c r="BH888" s="2">
        <v>235270</v>
      </c>
      <c r="BI888" s="2">
        <v>9461982</v>
      </c>
      <c r="BJ888" s="2">
        <v>0</v>
      </c>
      <c r="BK888" s="2">
        <v>9461982</v>
      </c>
      <c r="BL888" s="2">
        <v>899413</v>
      </c>
      <c r="BM888" s="2">
        <v>8562569</v>
      </c>
      <c r="BN888" s="2">
        <v>2652486</v>
      </c>
      <c r="BO888" s="2">
        <v>5910083</v>
      </c>
      <c r="BP888" s="2">
        <v>5029.6099999999997</v>
      </c>
      <c r="BQ888" s="2">
        <v>808.73</v>
      </c>
      <c r="BR888" s="2">
        <v>4067596</v>
      </c>
      <c r="BS888" s="2">
        <v>0</v>
      </c>
      <c r="BT888" s="2">
        <v>0</v>
      </c>
      <c r="BU888" s="2">
        <v>899413</v>
      </c>
      <c r="BV888" s="2">
        <v>2652486</v>
      </c>
      <c r="BW888" s="2">
        <v>515697</v>
      </c>
      <c r="BX888" s="2">
        <v>711050</v>
      </c>
      <c r="BY888" s="2">
        <v>1226747</v>
      </c>
      <c r="BZ888" s="2">
        <v>0</v>
      </c>
      <c r="CA888" s="2">
        <v>5910083</v>
      </c>
      <c r="CB888" s="2" t="b">
        <v>0</v>
      </c>
      <c r="CC888" s="2">
        <v>0</v>
      </c>
      <c r="CD888" s="2">
        <v>11845.48</v>
      </c>
      <c r="CE888" s="2">
        <v>10891.44</v>
      </c>
      <c r="CF888" s="2">
        <v>11213.78</v>
      </c>
      <c r="CG888" s="2">
        <v>13333.87</v>
      </c>
      <c r="CH888" s="4">
        <v>45327.530462962961</v>
      </c>
      <c r="CI888" s="4">
        <v>73415</v>
      </c>
    </row>
    <row r="889" spans="1:87" x14ac:dyDescent="0.35">
      <c r="A889" s="5">
        <v>985</v>
      </c>
      <c r="B889" s="3" t="s">
        <v>1762</v>
      </c>
      <c r="C889" s="3" t="s">
        <v>1817</v>
      </c>
      <c r="D889" s="2" t="s">
        <v>1818</v>
      </c>
      <c r="E889" s="2">
        <v>9166</v>
      </c>
      <c r="F889" s="2">
        <v>9304</v>
      </c>
      <c r="G889" s="2">
        <v>9580</v>
      </c>
      <c r="H889" s="2">
        <v>11102</v>
      </c>
      <c r="I889" s="2">
        <v>1.0822000000000001</v>
      </c>
      <c r="J889" s="2">
        <v>9919</v>
      </c>
      <c r="K889" s="2">
        <v>10069</v>
      </c>
      <c r="L889" s="2">
        <v>10367</v>
      </c>
      <c r="M889" s="2">
        <v>12015</v>
      </c>
      <c r="N889" s="2">
        <v>1.1040000000000001</v>
      </c>
      <c r="O889" s="2">
        <v>1.026</v>
      </c>
      <c r="P889" s="2">
        <v>10951</v>
      </c>
      <c r="Q889" s="2">
        <v>12327</v>
      </c>
      <c r="R889" s="2">
        <v>143.08000000000001</v>
      </c>
      <c r="S889" s="2">
        <v>104.42</v>
      </c>
      <c r="T889" s="2">
        <v>77.08</v>
      </c>
      <c r="U889" s="2">
        <v>0</v>
      </c>
      <c r="V889" s="2">
        <v>324.58</v>
      </c>
      <c r="W889" s="2">
        <v>143.08000000000001</v>
      </c>
      <c r="X889" s="2">
        <v>104.42</v>
      </c>
      <c r="Y889" s="2">
        <v>77.08</v>
      </c>
      <c r="Z889" s="2">
        <v>0</v>
      </c>
      <c r="AA889" s="2">
        <v>324.58</v>
      </c>
      <c r="AB889" s="2">
        <v>1566869</v>
      </c>
      <c r="AC889" s="2">
        <v>1051405</v>
      </c>
      <c r="AD889" s="2">
        <v>799088</v>
      </c>
      <c r="AE889" s="2">
        <v>0</v>
      </c>
      <c r="AF889" s="2">
        <v>3417362</v>
      </c>
      <c r="AG889" s="2">
        <v>0.90369999999999995</v>
      </c>
      <c r="AH889" s="2">
        <v>0.2</v>
      </c>
      <c r="AI889" s="2">
        <v>283196</v>
      </c>
      <c r="AJ889" s="2">
        <v>190031</v>
      </c>
      <c r="AK889" s="2">
        <v>144427</v>
      </c>
      <c r="AL889" s="2">
        <v>0</v>
      </c>
      <c r="AM889" s="2">
        <v>617654</v>
      </c>
      <c r="AN889" s="2">
        <v>0.90369999999999995</v>
      </c>
      <c r="AO889" s="2">
        <v>0.35370000000000001</v>
      </c>
      <c r="AP889" s="2">
        <v>0.65</v>
      </c>
      <c r="AQ889" s="2">
        <v>360231</v>
      </c>
      <c r="AR889" s="2">
        <v>241723</v>
      </c>
      <c r="AS889" s="2">
        <v>183714</v>
      </c>
      <c r="AT889" s="2">
        <v>0</v>
      </c>
      <c r="AU889" s="2">
        <v>785668</v>
      </c>
      <c r="AV889" s="2">
        <v>4820684</v>
      </c>
      <c r="AW889" s="2">
        <v>0</v>
      </c>
      <c r="AX889" s="2">
        <v>0</v>
      </c>
      <c r="AY889" s="2">
        <v>130021</v>
      </c>
      <c r="AZ889" s="2">
        <v>140709</v>
      </c>
      <c r="BA889" s="2">
        <v>0</v>
      </c>
      <c r="BB889" s="2">
        <v>0</v>
      </c>
      <c r="BC889" s="2">
        <v>0</v>
      </c>
      <c r="BD889" s="2">
        <v>2813</v>
      </c>
      <c r="BE889" s="2">
        <v>3044</v>
      </c>
      <c r="BF889" s="2">
        <v>14.25</v>
      </c>
      <c r="BG889" s="2">
        <v>43377</v>
      </c>
      <c r="BH889" s="2">
        <v>184086</v>
      </c>
      <c r="BI889" s="2">
        <v>5004770</v>
      </c>
      <c r="BJ889" s="2">
        <v>0</v>
      </c>
      <c r="BK889" s="2">
        <v>5004770</v>
      </c>
      <c r="BL889" s="2">
        <v>513705</v>
      </c>
      <c r="BM889" s="2">
        <v>4491065</v>
      </c>
      <c r="BN889" s="2">
        <v>1066080</v>
      </c>
      <c r="BO889" s="2">
        <v>3424985</v>
      </c>
      <c r="BP889" s="2">
        <v>5036.7700000000004</v>
      </c>
      <c r="BQ889" s="2">
        <v>324.58</v>
      </c>
      <c r="BR889" s="2">
        <v>1634835</v>
      </c>
      <c r="BS889" s="2">
        <v>0</v>
      </c>
      <c r="BT889" s="2">
        <v>0</v>
      </c>
      <c r="BU889" s="2">
        <v>513705</v>
      </c>
      <c r="BV889" s="2">
        <v>1066080</v>
      </c>
      <c r="BW889" s="2">
        <v>55050</v>
      </c>
      <c r="BX889" s="2">
        <v>539998</v>
      </c>
      <c r="BY889" s="2">
        <v>595048</v>
      </c>
      <c r="BZ889" s="2">
        <v>0</v>
      </c>
      <c r="CA889" s="2">
        <v>3424985</v>
      </c>
      <c r="CB889" s="2" t="b">
        <v>0</v>
      </c>
      <c r="CC889" s="2">
        <v>0</v>
      </c>
      <c r="CD889" s="2">
        <v>15447.97</v>
      </c>
      <c r="CE889" s="2">
        <v>14203.78</v>
      </c>
      <c r="CF889" s="2">
        <v>14624.16</v>
      </c>
      <c r="CG889" s="2">
        <v>17389.02</v>
      </c>
      <c r="CH889" s="4">
        <v>45327.530462962961</v>
      </c>
      <c r="CI889" s="4">
        <v>73415</v>
      </c>
    </row>
    <row r="890" spans="1:87" x14ac:dyDescent="0.35">
      <c r="A890" s="5">
        <v>986</v>
      </c>
      <c r="B890" s="3" t="s">
        <v>1762</v>
      </c>
      <c r="C890" s="3" t="s">
        <v>1819</v>
      </c>
      <c r="D890" s="2" t="s">
        <v>1820</v>
      </c>
      <c r="E890" s="2">
        <v>9166</v>
      </c>
      <c r="F890" s="2">
        <v>9304</v>
      </c>
      <c r="G890" s="2">
        <v>9580</v>
      </c>
      <c r="H890" s="2">
        <v>11102</v>
      </c>
      <c r="I890" s="2">
        <v>1.0822000000000001</v>
      </c>
      <c r="J890" s="2">
        <v>9919</v>
      </c>
      <c r="K890" s="2">
        <v>10069</v>
      </c>
      <c r="L890" s="2">
        <v>10367</v>
      </c>
      <c r="M890" s="2">
        <v>12015</v>
      </c>
      <c r="N890" s="2">
        <v>1.1040000000000001</v>
      </c>
      <c r="O890" s="2">
        <v>1.026</v>
      </c>
      <c r="P890" s="2">
        <v>10951</v>
      </c>
      <c r="Q890" s="2">
        <v>12327</v>
      </c>
      <c r="R890" s="2">
        <v>313.51</v>
      </c>
      <c r="S890" s="2">
        <v>269.69</v>
      </c>
      <c r="T890" s="2">
        <v>179.99</v>
      </c>
      <c r="U890" s="2">
        <v>0</v>
      </c>
      <c r="V890" s="2">
        <v>763.19</v>
      </c>
      <c r="W890" s="2">
        <v>313.51</v>
      </c>
      <c r="X890" s="2">
        <v>269.69</v>
      </c>
      <c r="Y890" s="2">
        <v>179.99</v>
      </c>
      <c r="Z890" s="2">
        <v>0</v>
      </c>
      <c r="AA890" s="2">
        <v>763.19</v>
      </c>
      <c r="AB890" s="2">
        <v>3433248</v>
      </c>
      <c r="AC890" s="2">
        <v>2715509</v>
      </c>
      <c r="AD890" s="2">
        <v>1865956</v>
      </c>
      <c r="AE890" s="2">
        <v>0</v>
      </c>
      <c r="AF890" s="2">
        <v>8014713</v>
      </c>
      <c r="AG890" s="2">
        <v>0.96840000000000004</v>
      </c>
      <c r="AH890" s="2">
        <v>0.2</v>
      </c>
      <c r="AI890" s="2">
        <v>664951</v>
      </c>
      <c r="AJ890" s="2">
        <v>525940</v>
      </c>
      <c r="AK890" s="2">
        <v>361398</v>
      </c>
      <c r="AL890" s="2">
        <v>0</v>
      </c>
      <c r="AM890" s="2">
        <v>1552289</v>
      </c>
      <c r="AN890" s="2">
        <v>0.96840000000000004</v>
      </c>
      <c r="AO890" s="2">
        <v>0.41839999999999999</v>
      </c>
      <c r="AP890" s="2">
        <v>0.65</v>
      </c>
      <c r="AQ890" s="2">
        <v>933706</v>
      </c>
      <c r="AR890" s="2">
        <v>738510</v>
      </c>
      <c r="AS890" s="2">
        <v>507465</v>
      </c>
      <c r="AT890" s="2">
        <v>0</v>
      </c>
      <c r="AU890" s="2">
        <v>2179681</v>
      </c>
      <c r="AV890" s="2">
        <v>11746683</v>
      </c>
      <c r="AW890" s="2">
        <v>0</v>
      </c>
      <c r="AX890" s="2">
        <v>0</v>
      </c>
      <c r="AY890" s="2">
        <v>169225</v>
      </c>
      <c r="AZ890" s="2">
        <v>183135</v>
      </c>
      <c r="BA890" s="2">
        <v>0</v>
      </c>
      <c r="BB890" s="2">
        <v>0</v>
      </c>
      <c r="BC890" s="2">
        <v>0</v>
      </c>
      <c r="BD890" s="2">
        <v>2813</v>
      </c>
      <c r="BE890" s="2">
        <v>3044</v>
      </c>
      <c r="BF890" s="2">
        <v>32.4</v>
      </c>
      <c r="BG890" s="2">
        <v>98626</v>
      </c>
      <c r="BH890" s="2">
        <v>281761</v>
      </c>
      <c r="BI890" s="2">
        <v>12028444</v>
      </c>
      <c r="BJ890" s="2">
        <v>0</v>
      </c>
      <c r="BK890" s="2">
        <v>12028444</v>
      </c>
      <c r="BL890" s="2">
        <v>1618652</v>
      </c>
      <c r="BM890" s="2">
        <v>10409792</v>
      </c>
      <c r="BN890" s="2">
        <v>2508396</v>
      </c>
      <c r="BO890" s="2">
        <v>7901396</v>
      </c>
      <c r="BP890" s="2">
        <v>5040.18</v>
      </c>
      <c r="BQ890" s="2">
        <v>763.19</v>
      </c>
      <c r="BR890" s="2">
        <v>3846615</v>
      </c>
      <c r="BS890" s="2">
        <v>0</v>
      </c>
      <c r="BT890" s="2">
        <v>0</v>
      </c>
      <c r="BU890" s="2">
        <v>1618652</v>
      </c>
      <c r="BV890" s="2">
        <v>2508396</v>
      </c>
      <c r="BW890" s="2">
        <v>0</v>
      </c>
      <c r="BX890" s="2">
        <v>1310280</v>
      </c>
      <c r="BY890" s="2">
        <v>1310280</v>
      </c>
      <c r="BZ890" s="2">
        <v>0</v>
      </c>
      <c r="CA890" s="2">
        <v>7901396</v>
      </c>
      <c r="CB890" s="2" t="b">
        <v>0</v>
      </c>
      <c r="CC890" s="2">
        <v>0</v>
      </c>
      <c r="CD890" s="2">
        <v>16050.22</v>
      </c>
      <c r="CE890" s="2">
        <v>14757.53</v>
      </c>
      <c r="CF890" s="2">
        <v>15194.29</v>
      </c>
      <c r="CG890" s="2">
        <v>18066.939999999999</v>
      </c>
      <c r="CH890" s="4">
        <v>45327.530474537038</v>
      </c>
      <c r="CI890" s="4">
        <v>73415</v>
      </c>
    </row>
    <row r="891" spans="1:87" x14ac:dyDescent="0.35">
      <c r="A891" s="5">
        <v>987</v>
      </c>
      <c r="B891" s="3" t="s">
        <v>1762</v>
      </c>
      <c r="C891" s="3" t="s">
        <v>1821</v>
      </c>
      <c r="D891" s="2" t="s">
        <v>1822</v>
      </c>
      <c r="E891" s="2">
        <v>9166</v>
      </c>
      <c r="F891" s="2">
        <v>9304</v>
      </c>
      <c r="G891" s="2">
        <v>9580</v>
      </c>
      <c r="H891" s="2">
        <v>11102</v>
      </c>
      <c r="I891" s="2">
        <v>1.0822000000000001</v>
      </c>
      <c r="J891" s="2">
        <v>9919</v>
      </c>
      <c r="K891" s="2">
        <v>10069</v>
      </c>
      <c r="L891" s="2">
        <v>10367</v>
      </c>
      <c r="M891" s="2">
        <v>12015</v>
      </c>
      <c r="N891" s="2">
        <v>1.1040000000000001</v>
      </c>
      <c r="O891" s="2">
        <v>1.026</v>
      </c>
      <c r="P891" s="2">
        <v>10951</v>
      </c>
      <c r="Q891" s="2">
        <v>12327</v>
      </c>
      <c r="R891" s="2">
        <v>46.16</v>
      </c>
      <c r="S891" s="2">
        <v>34.89</v>
      </c>
      <c r="T891" s="2">
        <v>24.56</v>
      </c>
      <c r="U891" s="2">
        <v>0.96</v>
      </c>
      <c r="V891" s="2">
        <v>106.57</v>
      </c>
      <c r="W891" s="2">
        <v>46.16</v>
      </c>
      <c r="X891" s="2">
        <v>34.89</v>
      </c>
      <c r="Y891" s="2">
        <v>24.56</v>
      </c>
      <c r="Z891" s="2">
        <v>0.96</v>
      </c>
      <c r="AA891" s="2">
        <v>106.57</v>
      </c>
      <c r="AB891" s="2">
        <v>505498</v>
      </c>
      <c r="AC891" s="2">
        <v>351307</v>
      </c>
      <c r="AD891" s="2">
        <v>254614</v>
      </c>
      <c r="AE891" s="2">
        <v>11834</v>
      </c>
      <c r="AF891" s="2">
        <v>1123253</v>
      </c>
      <c r="AG891" s="2">
        <v>0.44180000000000003</v>
      </c>
      <c r="AH891" s="2">
        <v>0.2</v>
      </c>
      <c r="AI891" s="2">
        <v>44666</v>
      </c>
      <c r="AJ891" s="2">
        <v>31042</v>
      </c>
      <c r="AK891" s="2">
        <v>22498</v>
      </c>
      <c r="AL891" s="2">
        <v>1046</v>
      </c>
      <c r="AM891" s="2">
        <v>99252</v>
      </c>
      <c r="AN891" s="2">
        <v>0.44180000000000003</v>
      </c>
      <c r="AO891" s="2">
        <v>0</v>
      </c>
      <c r="AP891" s="2">
        <v>0.65</v>
      </c>
      <c r="AQ891" s="2">
        <v>0</v>
      </c>
      <c r="AR891" s="2">
        <v>0</v>
      </c>
      <c r="AS891" s="2">
        <v>0</v>
      </c>
      <c r="AT891" s="2">
        <v>0</v>
      </c>
      <c r="AU891" s="2">
        <v>0</v>
      </c>
      <c r="AV891" s="2">
        <v>1222505</v>
      </c>
      <c r="AW891" s="2">
        <v>0</v>
      </c>
      <c r="AX891" s="2">
        <v>4499</v>
      </c>
      <c r="AY891" s="2">
        <v>21335</v>
      </c>
      <c r="AZ891" s="2">
        <v>23089</v>
      </c>
      <c r="BA891" s="2">
        <v>0</v>
      </c>
      <c r="BB891" s="2">
        <v>0</v>
      </c>
      <c r="BC891" s="2">
        <v>0</v>
      </c>
      <c r="BD891" s="2">
        <v>2813</v>
      </c>
      <c r="BE891" s="2">
        <v>3044</v>
      </c>
      <c r="BF891" s="2">
        <v>6.35</v>
      </c>
      <c r="BG891" s="2">
        <v>19329</v>
      </c>
      <c r="BH891" s="2">
        <v>46917</v>
      </c>
      <c r="BI891" s="2">
        <v>1269422</v>
      </c>
      <c r="BJ891" s="2">
        <v>0</v>
      </c>
      <c r="BK891" s="2">
        <v>1269422</v>
      </c>
      <c r="BL891" s="2">
        <v>1020551</v>
      </c>
      <c r="BM891" s="2">
        <v>248871</v>
      </c>
      <c r="BN891" s="2">
        <v>21314</v>
      </c>
      <c r="BO891" s="2">
        <v>227557</v>
      </c>
      <c r="BP891" s="2">
        <v>4984.99</v>
      </c>
      <c r="BQ891" s="2">
        <v>106.57</v>
      </c>
      <c r="BR891" s="2">
        <v>531250</v>
      </c>
      <c r="BS891" s="2">
        <v>0</v>
      </c>
      <c r="BT891" s="2">
        <v>0</v>
      </c>
      <c r="BU891" s="2">
        <v>1020551</v>
      </c>
      <c r="BV891" s="2">
        <v>21314</v>
      </c>
      <c r="BW891" s="2">
        <v>0</v>
      </c>
      <c r="BX891" s="2">
        <v>164073</v>
      </c>
      <c r="BY891" s="2">
        <v>164073</v>
      </c>
      <c r="BZ891" s="2">
        <v>0</v>
      </c>
      <c r="CA891" s="2">
        <v>227557</v>
      </c>
      <c r="CB891" s="2" t="b">
        <v>0</v>
      </c>
      <c r="CC891" s="2">
        <v>0</v>
      </c>
      <c r="CD891" s="2">
        <v>11918.63</v>
      </c>
      <c r="CE891" s="2">
        <v>10958.7</v>
      </c>
      <c r="CF891" s="2">
        <v>11283.03</v>
      </c>
      <c r="CG891" s="2">
        <v>13416.21</v>
      </c>
      <c r="CH891" s="4">
        <v>45327.530474537038</v>
      </c>
      <c r="CI891" s="4">
        <v>73415</v>
      </c>
    </row>
    <row r="892" spans="1:87" x14ac:dyDescent="0.35">
      <c r="A892" s="5">
        <v>988</v>
      </c>
      <c r="B892" s="3" t="s">
        <v>1762</v>
      </c>
      <c r="C892" s="3" t="s">
        <v>1823</v>
      </c>
      <c r="D892" s="2" t="s">
        <v>1824</v>
      </c>
      <c r="E892" s="2">
        <v>9166</v>
      </c>
      <c r="F892" s="2">
        <v>9304</v>
      </c>
      <c r="G892" s="2">
        <v>9580</v>
      </c>
      <c r="H892" s="2">
        <v>11102</v>
      </c>
      <c r="I892" s="2">
        <v>1.0822000000000001</v>
      </c>
      <c r="J892" s="2">
        <v>9919</v>
      </c>
      <c r="K892" s="2">
        <v>10069</v>
      </c>
      <c r="L892" s="2">
        <v>10367</v>
      </c>
      <c r="M892" s="2">
        <v>12015</v>
      </c>
      <c r="N892" s="2">
        <v>1.1040000000000001</v>
      </c>
      <c r="O892" s="2">
        <v>1.026</v>
      </c>
      <c r="P892" s="2">
        <v>10951</v>
      </c>
      <c r="Q892" s="2">
        <v>12327</v>
      </c>
      <c r="R892" s="2">
        <v>213.17</v>
      </c>
      <c r="S892" s="2">
        <v>172.89</v>
      </c>
      <c r="T892" s="2">
        <v>124.5</v>
      </c>
      <c r="U892" s="2">
        <v>0</v>
      </c>
      <c r="V892" s="2">
        <v>510.56</v>
      </c>
      <c r="W892" s="2">
        <v>213.17</v>
      </c>
      <c r="X892" s="2">
        <v>172.89</v>
      </c>
      <c r="Y892" s="2">
        <v>124.5</v>
      </c>
      <c r="Z892" s="2">
        <v>0</v>
      </c>
      <c r="AA892" s="2">
        <v>510.56</v>
      </c>
      <c r="AB892" s="2">
        <v>2334425</v>
      </c>
      <c r="AC892" s="2">
        <v>1740829</v>
      </c>
      <c r="AD892" s="2">
        <v>1290692</v>
      </c>
      <c r="AE892" s="2">
        <v>0</v>
      </c>
      <c r="AF892" s="2">
        <v>5365946</v>
      </c>
      <c r="AG892" s="2">
        <v>0.94130000000000003</v>
      </c>
      <c r="AH892" s="2">
        <v>0.2</v>
      </c>
      <c r="AI892" s="2">
        <v>439479</v>
      </c>
      <c r="AJ892" s="2">
        <v>327729</v>
      </c>
      <c r="AK892" s="2">
        <v>242986</v>
      </c>
      <c r="AL892" s="2">
        <v>0</v>
      </c>
      <c r="AM892" s="2">
        <v>1010194</v>
      </c>
      <c r="AN892" s="2">
        <v>0.94130000000000003</v>
      </c>
      <c r="AO892" s="2">
        <v>0.39129999999999998</v>
      </c>
      <c r="AP892" s="2">
        <v>0.65</v>
      </c>
      <c r="AQ892" s="2">
        <v>593749</v>
      </c>
      <c r="AR892" s="2">
        <v>442771</v>
      </c>
      <c r="AS892" s="2">
        <v>328281</v>
      </c>
      <c r="AT892" s="2">
        <v>0</v>
      </c>
      <c r="AU892" s="2">
        <v>1364801</v>
      </c>
      <c r="AV892" s="2">
        <v>7740941</v>
      </c>
      <c r="AW892" s="2">
        <v>0</v>
      </c>
      <c r="AX892" s="2">
        <v>0</v>
      </c>
      <c r="AY892" s="2">
        <v>137790</v>
      </c>
      <c r="AZ892" s="2">
        <v>149116</v>
      </c>
      <c r="BA892" s="2">
        <v>0</v>
      </c>
      <c r="BB892" s="2">
        <v>0</v>
      </c>
      <c r="BC892" s="2">
        <v>0</v>
      </c>
      <c r="BD892" s="2">
        <v>2813</v>
      </c>
      <c r="BE892" s="2">
        <v>3044</v>
      </c>
      <c r="BF892" s="2">
        <v>17.63</v>
      </c>
      <c r="BG892" s="2">
        <v>53666</v>
      </c>
      <c r="BH892" s="2">
        <v>202782</v>
      </c>
      <c r="BI892" s="2">
        <v>7943723</v>
      </c>
      <c r="BJ892" s="2">
        <v>0</v>
      </c>
      <c r="BK892" s="2">
        <v>7943723</v>
      </c>
      <c r="BL892" s="2">
        <v>972803</v>
      </c>
      <c r="BM892" s="2">
        <v>6970920</v>
      </c>
      <c r="BN892" s="2">
        <v>1671493</v>
      </c>
      <c r="BO892" s="2">
        <v>5299427</v>
      </c>
      <c r="BP892" s="2">
        <v>5020.42</v>
      </c>
      <c r="BQ892" s="2">
        <v>510.56</v>
      </c>
      <c r="BR892" s="2">
        <v>2563226</v>
      </c>
      <c r="BS892" s="2">
        <v>0</v>
      </c>
      <c r="BT892" s="2">
        <v>0</v>
      </c>
      <c r="BU892" s="2">
        <v>972803</v>
      </c>
      <c r="BV892" s="2">
        <v>1671493</v>
      </c>
      <c r="BW892" s="2">
        <v>0</v>
      </c>
      <c r="BX892" s="2">
        <v>1441639</v>
      </c>
      <c r="BY892" s="2">
        <v>1441639</v>
      </c>
      <c r="BZ892" s="2">
        <v>0</v>
      </c>
      <c r="CA892" s="2">
        <v>5299427</v>
      </c>
      <c r="CB892" s="2" t="b">
        <v>0</v>
      </c>
      <c r="CC892" s="2">
        <v>0</v>
      </c>
      <c r="CD892" s="2">
        <v>15797.97</v>
      </c>
      <c r="CE892" s="2">
        <v>14525.59</v>
      </c>
      <c r="CF892" s="2">
        <v>14955.49</v>
      </c>
      <c r="CG892" s="2">
        <v>17782.990000000002</v>
      </c>
      <c r="CH892" s="4">
        <v>45327.530474537038</v>
      </c>
      <c r="CI892" s="4">
        <v>73415</v>
      </c>
    </row>
    <row r="893" spans="1:87" x14ac:dyDescent="0.35">
      <c r="A893" s="5">
        <v>989</v>
      </c>
      <c r="B893" s="3" t="s">
        <v>1762</v>
      </c>
      <c r="C893" s="3" t="s">
        <v>1825</v>
      </c>
      <c r="D893" s="2" t="s">
        <v>1826</v>
      </c>
      <c r="E893" s="2">
        <v>9166</v>
      </c>
      <c r="F893" s="2">
        <v>9304</v>
      </c>
      <c r="G893" s="2">
        <v>9580</v>
      </c>
      <c r="H893" s="2">
        <v>11102</v>
      </c>
      <c r="I893" s="2">
        <v>1.0822000000000001</v>
      </c>
      <c r="J893" s="2">
        <v>9919</v>
      </c>
      <c r="K893" s="2">
        <v>10069</v>
      </c>
      <c r="L893" s="2">
        <v>10367</v>
      </c>
      <c r="M893" s="2">
        <v>12015</v>
      </c>
      <c r="N893" s="2">
        <v>1.1040000000000001</v>
      </c>
      <c r="O893" s="2">
        <v>1.026</v>
      </c>
      <c r="P893" s="2">
        <v>10951</v>
      </c>
      <c r="Q893" s="2">
        <v>12327</v>
      </c>
      <c r="R893" s="2">
        <v>95.9</v>
      </c>
      <c r="S893" s="2">
        <v>91.85</v>
      </c>
      <c r="T893" s="2">
        <v>42.38</v>
      </c>
      <c r="U893" s="2">
        <v>0</v>
      </c>
      <c r="V893" s="2">
        <v>230.13</v>
      </c>
      <c r="W893" s="2">
        <v>95.9</v>
      </c>
      <c r="X893" s="2">
        <v>91.85</v>
      </c>
      <c r="Y893" s="2">
        <v>42.38</v>
      </c>
      <c r="Z893" s="2">
        <v>0</v>
      </c>
      <c r="AA893" s="2">
        <v>230.13</v>
      </c>
      <c r="AB893" s="2">
        <v>1050201</v>
      </c>
      <c r="AC893" s="2">
        <v>924838</v>
      </c>
      <c r="AD893" s="2">
        <v>439353</v>
      </c>
      <c r="AE893" s="2">
        <v>0</v>
      </c>
      <c r="AF893" s="2">
        <v>2414392</v>
      </c>
      <c r="AG893" s="2">
        <v>0.92010000000000003</v>
      </c>
      <c r="AH893" s="2">
        <v>0.2</v>
      </c>
      <c r="AI893" s="2">
        <v>193258</v>
      </c>
      <c r="AJ893" s="2">
        <v>170189</v>
      </c>
      <c r="AK893" s="2">
        <v>80850</v>
      </c>
      <c r="AL893" s="2">
        <v>0</v>
      </c>
      <c r="AM893" s="2">
        <v>444297</v>
      </c>
      <c r="AN893" s="2">
        <v>0.92010000000000003</v>
      </c>
      <c r="AO893" s="2">
        <v>0.37009999999999998</v>
      </c>
      <c r="AP893" s="2">
        <v>0.65</v>
      </c>
      <c r="AQ893" s="2">
        <v>252642</v>
      </c>
      <c r="AR893" s="2">
        <v>222484</v>
      </c>
      <c r="AS893" s="2">
        <v>105693</v>
      </c>
      <c r="AT893" s="2">
        <v>0</v>
      </c>
      <c r="AU893" s="2">
        <v>580819</v>
      </c>
      <c r="AV893" s="2">
        <v>3439508</v>
      </c>
      <c r="AW893" s="2">
        <v>0</v>
      </c>
      <c r="AX893" s="2">
        <v>0</v>
      </c>
      <c r="AY893" s="2">
        <v>71028</v>
      </c>
      <c r="AZ893" s="2">
        <v>76867</v>
      </c>
      <c r="BA893" s="2">
        <v>0</v>
      </c>
      <c r="BB893" s="2">
        <v>0</v>
      </c>
      <c r="BC893" s="2">
        <v>0</v>
      </c>
      <c r="BD893" s="2">
        <v>2813</v>
      </c>
      <c r="BE893" s="2">
        <v>3044</v>
      </c>
      <c r="BF893" s="2">
        <v>14.77</v>
      </c>
      <c r="BG893" s="2">
        <v>44960</v>
      </c>
      <c r="BH893" s="2">
        <v>121827</v>
      </c>
      <c r="BI893" s="2">
        <v>3561335</v>
      </c>
      <c r="BJ893" s="2">
        <v>0</v>
      </c>
      <c r="BK893" s="2">
        <v>3561335</v>
      </c>
      <c r="BL893" s="2">
        <v>363268</v>
      </c>
      <c r="BM893" s="2">
        <v>3198067</v>
      </c>
      <c r="BN893" s="2">
        <v>757469</v>
      </c>
      <c r="BO893" s="2">
        <v>2440598</v>
      </c>
      <c r="BP893" s="2">
        <v>5047.49</v>
      </c>
      <c r="BQ893" s="2">
        <v>230.13</v>
      </c>
      <c r="BR893" s="2">
        <v>1161579</v>
      </c>
      <c r="BS893" s="2">
        <v>0</v>
      </c>
      <c r="BT893" s="2">
        <v>0</v>
      </c>
      <c r="BU893" s="2">
        <v>363268</v>
      </c>
      <c r="BV893" s="2">
        <v>757469</v>
      </c>
      <c r="BW893" s="2">
        <v>40842</v>
      </c>
      <c r="BX893" s="2">
        <v>337584</v>
      </c>
      <c r="BY893" s="2">
        <v>378426</v>
      </c>
      <c r="BZ893" s="2">
        <v>0</v>
      </c>
      <c r="CA893" s="2">
        <v>2440598</v>
      </c>
      <c r="CB893" s="2" t="b">
        <v>0</v>
      </c>
      <c r="CC893" s="2">
        <v>0</v>
      </c>
      <c r="CD893" s="2">
        <v>15600.63</v>
      </c>
      <c r="CE893" s="2">
        <v>14344.15</v>
      </c>
      <c r="CF893" s="2">
        <v>14768.67</v>
      </c>
      <c r="CG893" s="2">
        <v>17560.86</v>
      </c>
      <c r="CH893" s="4">
        <v>45327.530474537038</v>
      </c>
      <c r="CI893" s="4">
        <v>73415</v>
      </c>
    </row>
    <row r="894" spans="1:87" x14ac:dyDescent="0.35">
      <c r="A894" s="5">
        <v>990</v>
      </c>
      <c r="B894" s="3" t="s">
        <v>1762</v>
      </c>
      <c r="C894" s="3" t="s">
        <v>1827</v>
      </c>
      <c r="D894" s="2" t="s">
        <v>1828</v>
      </c>
      <c r="E894" s="2">
        <v>9166</v>
      </c>
      <c r="F894" s="2">
        <v>9304</v>
      </c>
      <c r="G894" s="2">
        <v>9580</v>
      </c>
      <c r="H894" s="2">
        <v>11102</v>
      </c>
      <c r="I894" s="2">
        <v>1.0822000000000001</v>
      </c>
      <c r="J894" s="2">
        <v>9919</v>
      </c>
      <c r="K894" s="2">
        <v>10069</v>
      </c>
      <c r="L894" s="2">
        <v>10367</v>
      </c>
      <c r="M894" s="2">
        <v>12015</v>
      </c>
      <c r="N894" s="2">
        <v>1.1040000000000001</v>
      </c>
      <c r="O894" s="2">
        <v>1.026</v>
      </c>
      <c r="P894" s="2">
        <v>10951</v>
      </c>
      <c r="Q894" s="2">
        <v>12327</v>
      </c>
      <c r="R894" s="2">
        <v>3906.73</v>
      </c>
      <c r="S894" s="2">
        <v>3061.79</v>
      </c>
      <c r="T894" s="2">
        <v>2009.04</v>
      </c>
      <c r="U894" s="2">
        <v>0</v>
      </c>
      <c r="V894" s="2">
        <v>8977.56</v>
      </c>
      <c r="W894" s="2">
        <v>3906.73</v>
      </c>
      <c r="X894" s="2">
        <v>3061.79</v>
      </c>
      <c r="Y894" s="2">
        <v>2009.04</v>
      </c>
      <c r="Z894" s="2">
        <v>0</v>
      </c>
      <c r="AA894" s="2">
        <v>8977.56</v>
      </c>
      <c r="AB894" s="2">
        <v>42782600</v>
      </c>
      <c r="AC894" s="2">
        <v>30829164</v>
      </c>
      <c r="AD894" s="2">
        <v>20827718</v>
      </c>
      <c r="AE894" s="2">
        <v>0</v>
      </c>
      <c r="AF894" s="2">
        <v>94439482</v>
      </c>
      <c r="AG894" s="2">
        <v>0.79679999999999995</v>
      </c>
      <c r="AH894" s="2">
        <v>0.2</v>
      </c>
      <c r="AI894" s="2">
        <v>6817835</v>
      </c>
      <c r="AJ894" s="2">
        <v>4912935</v>
      </c>
      <c r="AK894" s="2">
        <v>3319105</v>
      </c>
      <c r="AL894" s="2">
        <v>0</v>
      </c>
      <c r="AM894" s="2">
        <v>15049875</v>
      </c>
      <c r="AN894" s="2">
        <v>0.79679999999999995</v>
      </c>
      <c r="AO894" s="2">
        <v>0.24679999999999999</v>
      </c>
      <c r="AP894" s="2">
        <v>0.65</v>
      </c>
      <c r="AQ894" s="2">
        <v>6863185</v>
      </c>
      <c r="AR894" s="2">
        <v>4945614</v>
      </c>
      <c r="AS894" s="2">
        <v>3341182</v>
      </c>
      <c r="AT894" s="2">
        <v>0</v>
      </c>
      <c r="AU894" s="2">
        <v>15149981</v>
      </c>
      <c r="AV894" s="2">
        <v>124639338</v>
      </c>
      <c r="AW894" s="2">
        <v>0</v>
      </c>
      <c r="AX894" s="2">
        <v>278517</v>
      </c>
      <c r="AY894" s="2">
        <v>224023</v>
      </c>
      <c r="AZ894" s="2">
        <v>242438</v>
      </c>
      <c r="BA894" s="2">
        <v>0</v>
      </c>
      <c r="BB894" s="2">
        <v>0</v>
      </c>
      <c r="BC894" s="2">
        <v>0</v>
      </c>
      <c r="BD894" s="2">
        <v>2813</v>
      </c>
      <c r="BE894" s="2">
        <v>3044</v>
      </c>
      <c r="BF894" s="2">
        <v>366.55</v>
      </c>
      <c r="BG894" s="2">
        <v>1115778</v>
      </c>
      <c r="BH894" s="2">
        <v>1636733</v>
      </c>
      <c r="BI894" s="2">
        <v>126276071</v>
      </c>
      <c r="BJ894" s="2">
        <v>0</v>
      </c>
      <c r="BK894" s="2">
        <v>126276071</v>
      </c>
      <c r="BL894" s="2">
        <v>10548863</v>
      </c>
      <c r="BM894" s="2">
        <v>115727208</v>
      </c>
      <c r="BN894" s="2">
        <v>29635510</v>
      </c>
      <c r="BO894" s="2">
        <v>86091698</v>
      </c>
      <c r="BP894" s="2">
        <v>5062.1899999999996</v>
      </c>
      <c r="BQ894" s="2">
        <v>8977.56</v>
      </c>
      <c r="BR894" s="2">
        <v>45446114</v>
      </c>
      <c r="BS894" s="2">
        <v>0</v>
      </c>
      <c r="BT894" s="2">
        <v>0</v>
      </c>
      <c r="BU894" s="2">
        <v>10548863</v>
      </c>
      <c r="BV894" s="2">
        <v>29635510</v>
      </c>
      <c r="BW894" s="2">
        <v>5261741</v>
      </c>
      <c r="BX894" s="2">
        <v>8767460</v>
      </c>
      <c r="BY894" s="2">
        <v>14029201</v>
      </c>
      <c r="BZ894" s="2">
        <v>0</v>
      </c>
      <c r="CA894" s="2">
        <v>86091698</v>
      </c>
      <c r="CB894" s="2" t="b">
        <v>0</v>
      </c>
      <c r="CC894" s="2">
        <v>0</v>
      </c>
      <c r="CD894" s="2">
        <v>14452.91</v>
      </c>
      <c r="CE894" s="2">
        <v>13288.86</v>
      </c>
      <c r="CF894" s="2">
        <v>13682.16</v>
      </c>
      <c r="CG894" s="2">
        <v>16268.93</v>
      </c>
      <c r="CH894" s="4">
        <v>45327.530486111114</v>
      </c>
      <c r="CI894" s="4">
        <v>73415</v>
      </c>
    </row>
    <row r="895" spans="1:87" x14ac:dyDescent="0.35">
      <c r="A895" s="5">
        <v>991</v>
      </c>
      <c r="B895" s="3" t="s">
        <v>1762</v>
      </c>
      <c r="C895" s="3" t="s">
        <v>1829</v>
      </c>
      <c r="D895" s="2" t="s">
        <v>1830</v>
      </c>
      <c r="E895" s="2">
        <v>9166</v>
      </c>
      <c r="F895" s="2">
        <v>9304</v>
      </c>
      <c r="G895" s="2">
        <v>9580</v>
      </c>
      <c r="H895" s="2">
        <v>11102</v>
      </c>
      <c r="I895" s="2">
        <v>1.0822000000000001</v>
      </c>
      <c r="J895" s="2">
        <v>9919</v>
      </c>
      <c r="K895" s="2">
        <v>10069</v>
      </c>
      <c r="L895" s="2">
        <v>10367</v>
      </c>
      <c r="M895" s="2">
        <v>12015</v>
      </c>
      <c r="N895" s="2">
        <v>1.1040000000000001</v>
      </c>
      <c r="O895" s="2">
        <v>1.026</v>
      </c>
      <c r="P895" s="2">
        <v>10951</v>
      </c>
      <c r="Q895" s="2">
        <v>12327</v>
      </c>
      <c r="R895" s="2">
        <v>0</v>
      </c>
      <c r="S895" s="2">
        <v>0</v>
      </c>
      <c r="T895" s="2">
        <v>0</v>
      </c>
      <c r="U895" s="2">
        <v>5193.82</v>
      </c>
      <c r="V895" s="2">
        <v>5193.82</v>
      </c>
      <c r="W895" s="2">
        <v>0</v>
      </c>
      <c r="X895" s="2">
        <v>0</v>
      </c>
      <c r="Y895" s="2">
        <v>0</v>
      </c>
      <c r="Z895" s="2">
        <v>5193.82</v>
      </c>
      <c r="AA895" s="2">
        <v>5193.82</v>
      </c>
      <c r="AB895" s="2">
        <v>0</v>
      </c>
      <c r="AC895" s="2">
        <v>0</v>
      </c>
      <c r="AD895" s="2">
        <v>0</v>
      </c>
      <c r="AE895" s="2">
        <v>64024219</v>
      </c>
      <c r="AF895" s="2">
        <v>64024219</v>
      </c>
      <c r="AG895" s="2">
        <v>0.78669999999999995</v>
      </c>
      <c r="AH895" s="2">
        <v>0.2</v>
      </c>
      <c r="AI895" s="2">
        <v>0</v>
      </c>
      <c r="AJ895" s="2">
        <v>0</v>
      </c>
      <c r="AK895" s="2">
        <v>0</v>
      </c>
      <c r="AL895" s="2">
        <v>10073571</v>
      </c>
      <c r="AM895" s="2">
        <v>10073571</v>
      </c>
      <c r="AN895" s="2">
        <v>0.78669999999999995</v>
      </c>
      <c r="AO895" s="2">
        <v>0.23669999999999999</v>
      </c>
      <c r="AP895" s="2">
        <v>0.65</v>
      </c>
      <c r="AQ895" s="2">
        <v>0</v>
      </c>
      <c r="AR895" s="2">
        <v>0</v>
      </c>
      <c r="AS895" s="2">
        <v>0</v>
      </c>
      <c r="AT895" s="2">
        <v>9850446</v>
      </c>
      <c r="AU895" s="2">
        <v>9850446</v>
      </c>
      <c r="AV895" s="2">
        <v>83948236</v>
      </c>
      <c r="AW895" s="2">
        <v>0</v>
      </c>
      <c r="AX895" s="2">
        <v>0</v>
      </c>
      <c r="AY895" s="2">
        <v>633344</v>
      </c>
      <c r="AZ895" s="2">
        <v>685405</v>
      </c>
      <c r="BA895" s="2">
        <v>0</v>
      </c>
      <c r="BB895" s="2">
        <v>0</v>
      </c>
      <c r="BC895" s="2">
        <v>0</v>
      </c>
      <c r="BD895" s="2">
        <v>2813</v>
      </c>
      <c r="BE895" s="2">
        <v>3044</v>
      </c>
      <c r="BF895" s="2">
        <v>0</v>
      </c>
      <c r="BG895" s="2">
        <v>0</v>
      </c>
      <c r="BH895" s="2">
        <v>685405</v>
      </c>
      <c r="BI895" s="2">
        <v>84633641</v>
      </c>
      <c r="BJ895" s="2">
        <v>0</v>
      </c>
      <c r="BK895" s="2">
        <v>84633641</v>
      </c>
      <c r="BL895" s="2">
        <v>14761160</v>
      </c>
      <c r="BM895" s="2">
        <v>69872481</v>
      </c>
      <c r="BN895" s="2">
        <v>21175813</v>
      </c>
      <c r="BO895" s="2">
        <v>48696668</v>
      </c>
      <c r="BP895" s="2">
        <v>6252.24</v>
      </c>
      <c r="BQ895" s="2">
        <v>5193.82</v>
      </c>
      <c r="BR895" s="2">
        <v>32473009</v>
      </c>
      <c r="BS895" s="2">
        <v>0</v>
      </c>
      <c r="BT895" s="2">
        <v>0</v>
      </c>
      <c r="BU895" s="2">
        <v>14761160</v>
      </c>
      <c r="BV895" s="2">
        <v>21175813</v>
      </c>
      <c r="BW895" s="2">
        <v>0</v>
      </c>
      <c r="BX895" s="2">
        <v>7821528</v>
      </c>
      <c r="BY895" s="2">
        <v>7821528</v>
      </c>
      <c r="BZ895" s="2">
        <v>0</v>
      </c>
      <c r="CA895" s="2">
        <v>48696668</v>
      </c>
      <c r="CB895" s="2" t="b">
        <v>0</v>
      </c>
      <c r="CC895" s="2">
        <v>0</v>
      </c>
      <c r="CD895" s="2">
        <v>14358.9</v>
      </c>
      <c r="CE895" s="2">
        <v>13202.42</v>
      </c>
      <c r="CF895" s="2">
        <v>13593.16</v>
      </c>
      <c r="CG895" s="2">
        <v>16163.1</v>
      </c>
      <c r="CH895" s="4">
        <v>45327.530486111114</v>
      </c>
      <c r="CI895" s="4">
        <v>73415</v>
      </c>
    </row>
    <row r="896" spans="1:87" x14ac:dyDescent="0.35">
      <c r="A896" s="5">
        <v>992</v>
      </c>
      <c r="B896" s="3" t="s">
        <v>1762</v>
      </c>
      <c r="C896" s="3" t="s">
        <v>1831</v>
      </c>
      <c r="D896" s="2" t="s">
        <v>1832</v>
      </c>
      <c r="E896" s="2">
        <v>9166</v>
      </c>
      <c r="F896" s="2">
        <v>9304</v>
      </c>
      <c r="G896" s="2">
        <v>9580</v>
      </c>
      <c r="H896" s="2">
        <v>11102</v>
      </c>
      <c r="I896" s="2">
        <v>1.0822000000000001</v>
      </c>
      <c r="J896" s="2">
        <v>9919</v>
      </c>
      <c r="K896" s="2">
        <v>10069</v>
      </c>
      <c r="L896" s="2">
        <v>10367</v>
      </c>
      <c r="M896" s="2">
        <v>12015</v>
      </c>
      <c r="N896" s="2">
        <v>1.1040000000000001</v>
      </c>
      <c r="O896" s="2">
        <v>1.026</v>
      </c>
      <c r="P896" s="2">
        <v>10951</v>
      </c>
      <c r="Q896" s="2">
        <v>12327</v>
      </c>
      <c r="R896" s="2">
        <v>8013.76</v>
      </c>
      <c r="S896" s="2">
        <v>6143.22</v>
      </c>
      <c r="T896" s="2">
        <v>4114.74</v>
      </c>
      <c r="U896" s="2">
        <v>8021.38</v>
      </c>
      <c r="V896" s="2">
        <v>26293.1</v>
      </c>
      <c r="W896" s="2">
        <v>8013.76</v>
      </c>
      <c r="X896" s="2">
        <v>6143.22</v>
      </c>
      <c r="Y896" s="2">
        <v>4114.74</v>
      </c>
      <c r="Z896" s="2">
        <v>8021.38</v>
      </c>
      <c r="AA896" s="2">
        <v>26293.1</v>
      </c>
      <c r="AB896" s="2">
        <v>87758686</v>
      </c>
      <c r="AC896" s="2">
        <v>61856082</v>
      </c>
      <c r="AD896" s="2">
        <v>42657510</v>
      </c>
      <c r="AE896" s="2">
        <v>98879551</v>
      </c>
      <c r="AF896" s="2">
        <v>291151829</v>
      </c>
      <c r="AG896" s="2">
        <v>0.67789999999999995</v>
      </c>
      <c r="AH896" s="2">
        <v>0.2</v>
      </c>
      <c r="AI896" s="2">
        <v>11898323</v>
      </c>
      <c r="AJ896" s="2">
        <v>8386448</v>
      </c>
      <c r="AK896" s="2">
        <v>5783505</v>
      </c>
      <c r="AL896" s="2">
        <v>13406090</v>
      </c>
      <c r="AM896" s="2">
        <v>39474366</v>
      </c>
      <c r="AN896" s="2">
        <v>0.67789999999999995</v>
      </c>
      <c r="AO896" s="2">
        <v>0.12790000000000001</v>
      </c>
      <c r="AP896" s="2">
        <v>0.65</v>
      </c>
      <c r="AQ896" s="2">
        <v>7295818</v>
      </c>
      <c r="AR896" s="2">
        <v>5142405</v>
      </c>
      <c r="AS896" s="2">
        <v>3546332</v>
      </c>
      <c r="AT896" s="2">
        <v>8220351</v>
      </c>
      <c r="AU896" s="2">
        <v>24204906</v>
      </c>
      <c r="AV896" s="2">
        <v>354831101</v>
      </c>
      <c r="AW896" s="2">
        <v>0</v>
      </c>
      <c r="AX896" s="2">
        <v>2156405</v>
      </c>
      <c r="AY896" s="2">
        <v>1173395</v>
      </c>
      <c r="AZ896" s="2">
        <v>1269848</v>
      </c>
      <c r="BA896" s="2">
        <v>0</v>
      </c>
      <c r="BB896" s="2">
        <v>0</v>
      </c>
      <c r="BC896" s="2">
        <v>0</v>
      </c>
      <c r="BD896" s="2">
        <v>2813</v>
      </c>
      <c r="BE896" s="2">
        <v>3044</v>
      </c>
      <c r="BF896" s="2">
        <v>691.86</v>
      </c>
      <c r="BG896" s="2">
        <v>2106022</v>
      </c>
      <c r="BH896" s="2">
        <v>5532275</v>
      </c>
      <c r="BI896" s="2">
        <v>360363376</v>
      </c>
      <c r="BJ896" s="2">
        <v>0</v>
      </c>
      <c r="BK896" s="2">
        <v>360363376</v>
      </c>
      <c r="BL896" s="2">
        <v>55395988</v>
      </c>
      <c r="BM896" s="2">
        <v>304967388</v>
      </c>
      <c r="BN896" s="2">
        <v>90954171</v>
      </c>
      <c r="BO896" s="2">
        <v>214013217</v>
      </c>
      <c r="BP896" s="2">
        <v>5304.74</v>
      </c>
      <c r="BQ896" s="2">
        <v>26293.1</v>
      </c>
      <c r="BR896" s="2">
        <v>139478059</v>
      </c>
      <c r="BS896" s="2">
        <v>0</v>
      </c>
      <c r="BT896" s="2">
        <v>0</v>
      </c>
      <c r="BU896" s="2">
        <v>55395988</v>
      </c>
      <c r="BV896" s="2">
        <v>90954171</v>
      </c>
      <c r="BW896" s="2">
        <v>0</v>
      </c>
      <c r="BX896" s="2">
        <v>24816851</v>
      </c>
      <c r="BY896" s="2">
        <v>24816851</v>
      </c>
      <c r="BZ896" s="2">
        <v>0</v>
      </c>
      <c r="CA896" s="2">
        <v>214013217</v>
      </c>
      <c r="CB896" s="2" t="b">
        <v>0</v>
      </c>
      <c r="CC896" s="2">
        <v>0</v>
      </c>
      <c r="CD896" s="2">
        <v>13346.15</v>
      </c>
      <c r="CE896" s="2">
        <v>12271.24</v>
      </c>
      <c r="CF896" s="2">
        <v>12634.42</v>
      </c>
      <c r="CG896" s="2">
        <v>15023.1</v>
      </c>
      <c r="CH896" s="4">
        <v>45327.530509259261</v>
      </c>
      <c r="CI896" s="4">
        <v>73415</v>
      </c>
    </row>
    <row r="897" spans="1:87" x14ac:dyDescent="0.35">
      <c r="A897" s="5">
        <v>993</v>
      </c>
      <c r="B897" s="3" t="s">
        <v>1762</v>
      </c>
      <c r="C897" s="3" t="s">
        <v>1833</v>
      </c>
      <c r="D897" s="2" t="s">
        <v>1834</v>
      </c>
      <c r="E897" s="2">
        <v>9166</v>
      </c>
      <c r="F897" s="2">
        <v>9304</v>
      </c>
      <c r="G897" s="2">
        <v>9580</v>
      </c>
      <c r="H897" s="2">
        <v>11102</v>
      </c>
      <c r="I897" s="2">
        <v>1.0822000000000001</v>
      </c>
      <c r="J897" s="2">
        <v>9919</v>
      </c>
      <c r="K897" s="2">
        <v>10069</v>
      </c>
      <c r="L897" s="2">
        <v>10367</v>
      </c>
      <c r="M897" s="2">
        <v>12015</v>
      </c>
      <c r="N897" s="2">
        <v>1.1040000000000001</v>
      </c>
      <c r="O897" s="2">
        <v>1.026</v>
      </c>
      <c r="P897" s="2">
        <v>10951</v>
      </c>
      <c r="Q897" s="2">
        <v>12327</v>
      </c>
      <c r="R897" s="2">
        <v>88.92</v>
      </c>
      <c r="S897" s="2">
        <v>69.47</v>
      </c>
      <c r="T897" s="2">
        <v>49.23</v>
      </c>
      <c r="U897" s="2">
        <v>0</v>
      </c>
      <c r="V897" s="2">
        <v>207.62</v>
      </c>
      <c r="W897" s="2">
        <v>88.92</v>
      </c>
      <c r="X897" s="2">
        <v>69.47</v>
      </c>
      <c r="Y897" s="2">
        <v>49.23</v>
      </c>
      <c r="Z897" s="2">
        <v>0</v>
      </c>
      <c r="AA897" s="2">
        <v>207.62</v>
      </c>
      <c r="AB897" s="2">
        <v>973763</v>
      </c>
      <c r="AC897" s="2">
        <v>699493</v>
      </c>
      <c r="AD897" s="2">
        <v>510367</v>
      </c>
      <c r="AE897" s="2">
        <v>0</v>
      </c>
      <c r="AF897" s="2">
        <v>2183623</v>
      </c>
      <c r="AG897" s="2">
        <v>0.83260000000000001</v>
      </c>
      <c r="AH897" s="2">
        <v>0.2</v>
      </c>
      <c r="AI897" s="2">
        <v>162151</v>
      </c>
      <c r="AJ897" s="2">
        <v>116480</v>
      </c>
      <c r="AK897" s="2">
        <v>84986</v>
      </c>
      <c r="AL897" s="2">
        <v>0</v>
      </c>
      <c r="AM897" s="2">
        <v>363617</v>
      </c>
      <c r="AN897" s="2">
        <v>0.83260000000000001</v>
      </c>
      <c r="AO897" s="2">
        <v>0.28260000000000002</v>
      </c>
      <c r="AP897" s="2">
        <v>0.65</v>
      </c>
      <c r="AQ897" s="2">
        <v>178871</v>
      </c>
      <c r="AR897" s="2">
        <v>128490</v>
      </c>
      <c r="AS897" s="2">
        <v>93749</v>
      </c>
      <c r="AT897" s="2">
        <v>0</v>
      </c>
      <c r="AU897" s="2">
        <v>401110</v>
      </c>
      <c r="AV897" s="2">
        <v>2948350</v>
      </c>
      <c r="AW897" s="2">
        <v>0</v>
      </c>
      <c r="AX897" s="2">
        <v>0</v>
      </c>
      <c r="AY897" s="2">
        <v>69727</v>
      </c>
      <c r="AZ897" s="2">
        <v>75459</v>
      </c>
      <c r="BA897" s="2">
        <v>0</v>
      </c>
      <c r="BB897" s="2">
        <v>0</v>
      </c>
      <c r="BC897" s="2">
        <v>0</v>
      </c>
      <c r="BD897" s="2">
        <v>2813</v>
      </c>
      <c r="BE897" s="2">
        <v>3044</v>
      </c>
      <c r="BF897" s="2">
        <v>7.22</v>
      </c>
      <c r="BG897" s="2">
        <v>21978</v>
      </c>
      <c r="BH897" s="2">
        <v>97437</v>
      </c>
      <c r="BI897" s="2">
        <v>3045787</v>
      </c>
      <c r="BJ897" s="2">
        <v>0</v>
      </c>
      <c r="BK897" s="2">
        <v>3045787</v>
      </c>
      <c r="BL897" s="2">
        <v>426459</v>
      </c>
      <c r="BM897" s="2">
        <v>2619328</v>
      </c>
      <c r="BN897" s="2">
        <v>678407</v>
      </c>
      <c r="BO897" s="2">
        <v>1940921</v>
      </c>
      <c r="BP897" s="2">
        <v>5010.76</v>
      </c>
      <c r="BQ897" s="2">
        <v>207.62</v>
      </c>
      <c r="BR897" s="2">
        <v>1040334</v>
      </c>
      <c r="BS897" s="2">
        <v>0</v>
      </c>
      <c r="BT897" s="2">
        <v>0</v>
      </c>
      <c r="BU897" s="2">
        <v>426459</v>
      </c>
      <c r="BV897" s="2">
        <v>678407</v>
      </c>
      <c r="BW897" s="2">
        <v>0</v>
      </c>
      <c r="BX897" s="2">
        <v>227850</v>
      </c>
      <c r="BY897" s="2">
        <v>227850</v>
      </c>
      <c r="BZ897" s="2">
        <v>0</v>
      </c>
      <c r="CA897" s="2">
        <v>1940921</v>
      </c>
      <c r="CB897" s="2" t="b">
        <v>0</v>
      </c>
      <c r="CC897" s="2">
        <v>0</v>
      </c>
      <c r="CD897" s="2">
        <v>14786.15</v>
      </c>
      <c r="CE897" s="2">
        <v>13595.26</v>
      </c>
      <c r="CF897" s="2">
        <v>13997.63</v>
      </c>
      <c r="CG897" s="2">
        <v>16644.04</v>
      </c>
      <c r="CH897" s="4">
        <v>45327.53052083333</v>
      </c>
      <c r="CI897" s="4">
        <v>73415</v>
      </c>
    </row>
    <row r="898" spans="1:87" x14ac:dyDescent="0.35">
      <c r="A898" s="5">
        <v>996</v>
      </c>
      <c r="B898" s="3" t="s">
        <v>1762</v>
      </c>
      <c r="C898" s="3" t="s">
        <v>1835</v>
      </c>
      <c r="D898" s="2" t="s">
        <v>1836</v>
      </c>
      <c r="E898" s="2">
        <v>9166</v>
      </c>
      <c r="F898" s="2">
        <v>9304</v>
      </c>
      <c r="G898" s="2">
        <v>9580</v>
      </c>
      <c r="H898" s="2">
        <v>11102</v>
      </c>
      <c r="I898" s="2">
        <v>1.0822000000000001</v>
      </c>
      <c r="J898" s="2">
        <v>9919</v>
      </c>
      <c r="K898" s="2">
        <v>10069</v>
      </c>
      <c r="L898" s="2">
        <v>10367</v>
      </c>
      <c r="M898" s="2">
        <v>12015</v>
      </c>
      <c r="N898" s="2">
        <v>1.1040000000000001</v>
      </c>
      <c r="O898" s="2">
        <v>1.026</v>
      </c>
      <c r="P898" s="2">
        <v>10951</v>
      </c>
      <c r="Q898" s="2">
        <v>12327</v>
      </c>
      <c r="R898" s="2">
        <v>169</v>
      </c>
      <c r="S898" s="2">
        <v>132.46</v>
      </c>
      <c r="T898" s="2">
        <v>92.47</v>
      </c>
      <c r="U898" s="2">
        <v>0</v>
      </c>
      <c r="V898" s="2">
        <v>393.93</v>
      </c>
      <c r="W898" s="2">
        <v>169</v>
      </c>
      <c r="X898" s="2">
        <v>132.46</v>
      </c>
      <c r="Y898" s="2">
        <v>92.47</v>
      </c>
      <c r="Z898" s="2">
        <v>0</v>
      </c>
      <c r="AA898" s="2">
        <v>393.93</v>
      </c>
      <c r="AB898" s="2">
        <v>1850719</v>
      </c>
      <c r="AC898" s="2">
        <v>1333740</v>
      </c>
      <c r="AD898" s="2">
        <v>958636</v>
      </c>
      <c r="AE898" s="2">
        <v>0</v>
      </c>
      <c r="AF898" s="2">
        <v>4143095</v>
      </c>
      <c r="AG898" s="2">
        <v>0.97699999999999998</v>
      </c>
      <c r="AH898" s="2">
        <v>0.2</v>
      </c>
      <c r="AI898" s="2">
        <v>361630</v>
      </c>
      <c r="AJ898" s="2">
        <v>260613</v>
      </c>
      <c r="AK898" s="2">
        <v>187318</v>
      </c>
      <c r="AL898" s="2">
        <v>0</v>
      </c>
      <c r="AM898" s="2">
        <v>809561</v>
      </c>
      <c r="AN898" s="2">
        <v>0.97699999999999998</v>
      </c>
      <c r="AO898" s="2">
        <v>0.42699999999999999</v>
      </c>
      <c r="AP898" s="2">
        <v>0.65</v>
      </c>
      <c r="AQ898" s="2">
        <v>513667</v>
      </c>
      <c r="AR898" s="2">
        <v>370179</v>
      </c>
      <c r="AS898" s="2">
        <v>266070</v>
      </c>
      <c r="AT898" s="2">
        <v>0</v>
      </c>
      <c r="AU898" s="2">
        <v>1149916</v>
      </c>
      <c r="AV898" s="2">
        <v>6102572</v>
      </c>
      <c r="AW898" s="2">
        <v>0</v>
      </c>
      <c r="AX898" s="2">
        <v>0</v>
      </c>
      <c r="AY898" s="2">
        <v>89770</v>
      </c>
      <c r="AZ898" s="2">
        <v>97149</v>
      </c>
      <c r="BA898" s="2">
        <v>0</v>
      </c>
      <c r="BB898" s="2">
        <v>0</v>
      </c>
      <c r="BC898" s="2">
        <v>0</v>
      </c>
      <c r="BD898" s="2">
        <v>2813</v>
      </c>
      <c r="BE898" s="2">
        <v>3044</v>
      </c>
      <c r="BF898" s="2">
        <v>15.35</v>
      </c>
      <c r="BG898" s="2">
        <v>46725</v>
      </c>
      <c r="BH898" s="2">
        <v>143874</v>
      </c>
      <c r="BI898" s="2">
        <v>6246446</v>
      </c>
      <c r="BJ898" s="2">
        <v>0</v>
      </c>
      <c r="BK898" s="2">
        <v>6246446</v>
      </c>
      <c r="BL898" s="2">
        <v>309200</v>
      </c>
      <c r="BM898" s="2">
        <v>5937246</v>
      </c>
      <c r="BN898" s="2">
        <v>1294776</v>
      </c>
      <c r="BO898" s="2">
        <v>4642470</v>
      </c>
      <c r="BP898" s="2">
        <v>5040.32</v>
      </c>
      <c r="BQ898" s="2">
        <v>393.93</v>
      </c>
      <c r="BR898" s="2">
        <v>1985533</v>
      </c>
      <c r="BS898" s="2">
        <v>0</v>
      </c>
      <c r="BT898" s="2">
        <v>0</v>
      </c>
      <c r="BU898" s="2">
        <v>309200</v>
      </c>
      <c r="BV898" s="2">
        <v>1294776</v>
      </c>
      <c r="BW898" s="2">
        <v>381557</v>
      </c>
      <c r="BX898" s="2">
        <v>737732</v>
      </c>
      <c r="BY898" s="2">
        <v>1119289</v>
      </c>
      <c r="BZ898" s="2">
        <v>0</v>
      </c>
      <c r="CA898" s="2">
        <v>4642470</v>
      </c>
      <c r="CB898" s="2" t="b">
        <v>0</v>
      </c>
      <c r="CC898" s="2">
        <v>0</v>
      </c>
      <c r="CD898" s="2">
        <v>16130.28</v>
      </c>
      <c r="CE898" s="2">
        <v>14831.13</v>
      </c>
      <c r="CF898" s="2">
        <v>15270.07</v>
      </c>
      <c r="CG898" s="2">
        <v>18157.05</v>
      </c>
      <c r="CH898" s="4">
        <v>45327.530543981484</v>
      </c>
      <c r="CI898" s="4">
        <v>73415</v>
      </c>
    </row>
    <row r="899" spans="1:87" x14ac:dyDescent="0.35">
      <c r="A899" s="5">
        <v>997</v>
      </c>
      <c r="B899" s="3" t="s">
        <v>1762</v>
      </c>
      <c r="C899" s="3" t="s">
        <v>1837</v>
      </c>
      <c r="D899" s="2" t="s">
        <v>1838</v>
      </c>
      <c r="E899" s="2">
        <v>9166</v>
      </c>
      <c r="F899" s="2">
        <v>9304</v>
      </c>
      <c r="G899" s="2">
        <v>9580</v>
      </c>
      <c r="H899" s="2">
        <v>11102</v>
      </c>
      <c r="I899" s="2">
        <v>1.0822000000000001</v>
      </c>
      <c r="J899" s="2">
        <v>9919</v>
      </c>
      <c r="K899" s="2">
        <v>10069</v>
      </c>
      <c r="L899" s="2">
        <v>10367</v>
      </c>
      <c r="M899" s="2">
        <v>12015</v>
      </c>
      <c r="N899" s="2">
        <v>1.1040000000000001</v>
      </c>
      <c r="O899" s="2">
        <v>1.026</v>
      </c>
      <c r="P899" s="2">
        <v>10951</v>
      </c>
      <c r="Q899" s="2">
        <v>12327</v>
      </c>
      <c r="R899" s="2">
        <v>697.09</v>
      </c>
      <c r="S899" s="2">
        <v>538.05999999999995</v>
      </c>
      <c r="T899" s="2">
        <v>368.82</v>
      </c>
      <c r="U899" s="2">
        <v>752.87</v>
      </c>
      <c r="V899" s="2">
        <v>2356.84</v>
      </c>
      <c r="W899" s="2">
        <v>697.09</v>
      </c>
      <c r="X899" s="2">
        <v>538.05999999999995</v>
      </c>
      <c r="Y899" s="2">
        <v>368.82</v>
      </c>
      <c r="Z899" s="2">
        <v>752.87</v>
      </c>
      <c r="AA899" s="2">
        <v>2356.84</v>
      </c>
      <c r="AB899" s="2">
        <v>7633833</v>
      </c>
      <c r="AC899" s="2">
        <v>5417726</v>
      </c>
      <c r="AD899" s="2">
        <v>3823557</v>
      </c>
      <c r="AE899" s="2">
        <v>9280628</v>
      </c>
      <c r="AF899" s="2">
        <v>26155744</v>
      </c>
      <c r="AG899" s="2">
        <v>0.88349999999999995</v>
      </c>
      <c r="AH899" s="2">
        <v>0.2</v>
      </c>
      <c r="AI899" s="2">
        <v>1348898</v>
      </c>
      <c r="AJ899" s="2">
        <v>957312</v>
      </c>
      <c r="AK899" s="2">
        <v>675623</v>
      </c>
      <c r="AL899" s="2">
        <v>1639887</v>
      </c>
      <c r="AM899" s="2">
        <v>4621720</v>
      </c>
      <c r="AN899" s="2">
        <v>0.88349999999999995</v>
      </c>
      <c r="AO899" s="2">
        <v>0.33350000000000002</v>
      </c>
      <c r="AP899" s="2">
        <v>0.65</v>
      </c>
      <c r="AQ899" s="2">
        <v>1654824</v>
      </c>
      <c r="AR899" s="2">
        <v>1174428</v>
      </c>
      <c r="AS899" s="2">
        <v>828852</v>
      </c>
      <c r="AT899" s="2">
        <v>2011808</v>
      </c>
      <c r="AU899" s="2">
        <v>5669912</v>
      </c>
      <c r="AV899" s="2">
        <v>36447376</v>
      </c>
      <c r="AW899" s="2">
        <v>0</v>
      </c>
      <c r="AX899" s="2">
        <v>5532</v>
      </c>
      <c r="AY899" s="2">
        <v>58950</v>
      </c>
      <c r="AZ899" s="2">
        <v>63796</v>
      </c>
      <c r="BA899" s="2">
        <v>0</v>
      </c>
      <c r="BB899" s="2">
        <v>0</v>
      </c>
      <c r="BC899" s="2">
        <v>0</v>
      </c>
      <c r="BD899" s="2">
        <v>2813</v>
      </c>
      <c r="BE899" s="2">
        <v>3044</v>
      </c>
      <c r="BF899" s="2">
        <v>42.52</v>
      </c>
      <c r="BG899" s="2">
        <v>129431</v>
      </c>
      <c r="BH899" s="2">
        <v>198759</v>
      </c>
      <c r="BI899" s="2">
        <v>36646135</v>
      </c>
      <c r="BJ899" s="2">
        <v>0</v>
      </c>
      <c r="BK899" s="2">
        <v>36646135</v>
      </c>
      <c r="BL899" s="2">
        <v>1684406</v>
      </c>
      <c r="BM899" s="2">
        <v>34961729</v>
      </c>
      <c r="BN899" s="2">
        <v>8345619</v>
      </c>
      <c r="BO899" s="2">
        <v>26616110</v>
      </c>
      <c r="BP899" s="2">
        <v>5430.16</v>
      </c>
      <c r="BQ899" s="2">
        <v>2356.84</v>
      </c>
      <c r="BR899" s="2">
        <v>12798018</v>
      </c>
      <c r="BS899" s="2">
        <v>0</v>
      </c>
      <c r="BT899" s="2">
        <v>0</v>
      </c>
      <c r="BU899" s="2">
        <v>1684406</v>
      </c>
      <c r="BV899" s="2">
        <v>8345619</v>
      </c>
      <c r="BW899" s="2">
        <v>2767993</v>
      </c>
      <c r="BX899" s="2">
        <v>3037675</v>
      </c>
      <c r="BY899" s="2">
        <v>5805668</v>
      </c>
      <c r="BZ899" s="2">
        <v>0</v>
      </c>
      <c r="CA899" s="2">
        <v>26616110</v>
      </c>
      <c r="CB899" s="2" t="b">
        <v>0</v>
      </c>
      <c r="CC899" s="2">
        <v>0</v>
      </c>
      <c r="CD899" s="2">
        <v>15259.94</v>
      </c>
      <c r="CE899" s="2">
        <v>14030.9</v>
      </c>
      <c r="CF899" s="2">
        <v>14446.16</v>
      </c>
      <c r="CG899" s="2">
        <v>17177.37</v>
      </c>
      <c r="CH899" s="4">
        <v>45327.530046296299</v>
      </c>
      <c r="CI899" s="4">
        <v>73415</v>
      </c>
    </row>
    <row r="900" spans="1:87" x14ac:dyDescent="0.35">
      <c r="A900" s="5">
        <v>998</v>
      </c>
      <c r="B900" s="3" t="s">
        <v>1762</v>
      </c>
      <c r="C900" s="3" t="s">
        <v>1839</v>
      </c>
      <c r="D900" s="2" t="s">
        <v>1840</v>
      </c>
      <c r="E900" s="2">
        <v>9166</v>
      </c>
      <c r="F900" s="2">
        <v>9304</v>
      </c>
      <c r="G900" s="2">
        <v>9580</v>
      </c>
      <c r="H900" s="2">
        <v>11102</v>
      </c>
      <c r="I900" s="2">
        <v>1.0822000000000001</v>
      </c>
      <c r="J900" s="2">
        <v>9919</v>
      </c>
      <c r="K900" s="2">
        <v>10069</v>
      </c>
      <c r="L900" s="2">
        <v>10367</v>
      </c>
      <c r="M900" s="2">
        <v>12015</v>
      </c>
      <c r="N900" s="2">
        <v>1.1040000000000001</v>
      </c>
      <c r="O900" s="2">
        <v>1.026</v>
      </c>
      <c r="P900" s="2">
        <v>10951</v>
      </c>
      <c r="Q900" s="2">
        <v>12327</v>
      </c>
      <c r="R900" s="2">
        <v>3056.77</v>
      </c>
      <c r="S900" s="2">
        <v>2294.08</v>
      </c>
      <c r="T900" s="2">
        <v>1517.04</v>
      </c>
      <c r="U900" s="2">
        <v>5774.87</v>
      </c>
      <c r="V900" s="2">
        <v>12642.76</v>
      </c>
      <c r="W900" s="2">
        <v>3056.77</v>
      </c>
      <c r="X900" s="2">
        <v>2294.08</v>
      </c>
      <c r="Y900" s="2">
        <v>1517.04</v>
      </c>
      <c r="Z900" s="2">
        <v>5774.87</v>
      </c>
      <c r="AA900" s="2">
        <v>12642.76</v>
      </c>
      <c r="AB900" s="2">
        <v>33474688</v>
      </c>
      <c r="AC900" s="2">
        <v>23099092</v>
      </c>
      <c r="AD900" s="2">
        <v>15727154</v>
      </c>
      <c r="AE900" s="2">
        <v>71186822</v>
      </c>
      <c r="AF900" s="2">
        <v>143487756</v>
      </c>
      <c r="AG900" s="2">
        <v>0.88349999999999995</v>
      </c>
      <c r="AH900" s="2">
        <v>0.2</v>
      </c>
      <c r="AI900" s="2">
        <v>5914977</v>
      </c>
      <c r="AJ900" s="2">
        <v>4081609</v>
      </c>
      <c r="AK900" s="2">
        <v>2778988</v>
      </c>
      <c r="AL900" s="2">
        <v>12578712</v>
      </c>
      <c r="AM900" s="2">
        <v>25354286</v>
      </c>
      <c r="AN900" s="2">
        <v>0.88349999999999995</v>
      </c>
      <c r="AO900" s="2">
        <v>0.33350000000000002</v>
      </c>
      <c r="AP900" s="2">
        <v>0.65</v>
      </c>
      <c r="AQ900" s="2">
        <v>7256476</v>
      </c>
      <c r="AR900" s="2">
        <v>5007306</v>
      </c>
      <c r="AS900" s="2">
        <v>3409254</v>
      </c>
      <c r="AT900" s="2">
        <v>15431523</v>
      </c>
      <c r="AU900" s="2">
        <v>31104559</v>
      </c>
      <c r="AV900" s="2">
        <v>199946601</v>
      </c>
      <c r="AW900" s="2">
        <v>0</v>
      </c>
      <c r="AX900" s="2">
        <v>121369</v>
      </c>
      <c r="AY900" s="2">
        <v>1227505</v>
      </c>
      <c r="AZ900" s="2">
        <v>1328406</v>
      </c>
      <c r="BA900" s="2">
        <v>0</v>
      </c>
      <c r="BB900" s="2">
        <v>0</v>
      </c>
      <c r="BC900" s="2">
        <v>0</v>
      </c>
      <c r="BD900" s="2">
        <v>2813</v>
      </c>
      <c r="BE900" s="2">
        <v>3044</v>
      </c>
      <c r="BF900" s="2">
        <v>226.43</v>
      </c>
      <c r="BG900" s="2">
        <v>689253</v>
      </c>
      <c r="BH900" s="2">
        <v>2139028</v>
      </c>
      <c r="BI900" s="2">
        <v>202085629</v>
      </c>
      <c r="BJ900" s="2">
        <v>0</v>
      </c>
      <c r="BK900" s="2">
        <v>202085629</v>
      </c>
      <c r="BL900" s="2">
        <v>17549277</v>
      </c>
      <c r="BM900" s="2">
        <v>184536352</v>
      </c>
      <c r="BN900" s="2">
        <v>46808616</v>
      </c>
      <c r="BO900" s="2">
        <v>137727736</v>
      </c>
      <c r="BP900" s="2">
        <v>5658.64</v>
      </c>
      <c r="BQ900" s="2">
        <v>12642.76</v>
      </c>
      <c r="BR900" s="2">
        <v>71540827</v>
      </c>
      <c r="BS900" s="2">
        <v>348947</v>
      </c>
      <c r="BT900" s="2">
        <v>0</v>
      </c>
      <c r="BU900" s="2">
        <v>17549277</v>
      </c>
      <c r="BV900" s="2">
        <v>46808616</v>
      </c>
      <c r="BW900" s="2">
        <v>7531881</v>
      </c>
      <c r="BX900" s="2">
        <v>16223126</v>
      </c>
      <c r="BY900" s="2">
        <v>23755007</v>
      </c>
      <c r="BZ900" s="2">
        <v>0</v>
      </c>
      <c r="CA900" s="2">
        <v>137727736</v>
      </c>
      <c r="CB900" s="2" t="b">
        <v>0</v>
      </c>
      <c r="CC900" s="2">
        <v>0</v>
      </c>
      <c r="CD900" s="2">
        <v>15259.94</v>
      </c>
      <c r="CE900" s="2">
        <v>14030.9</v>
      </c>
      <c r="CF900" s="2">
        <v>14446.16</v>
      </c>
      <c r="CG900" s="2">
        <v>17177.37</v>
      </c>
      <c r="CH900" s="4">
        <v>45327.530335648145</v>
      </c>
      <c r="CI900" s="4">
        <v>73415</v>
      </c>
    </row>
    <row r="901" spans="1:87" x14ac:dyDescent="0.35">
      <c r="A901" s="5">
        <v>999</v>
      </c>
      <c r="B901" s="3" t="s">
        <v>1762</v>
      </c>
      <c r="C901" s="3" t="s">
        <v>1841</v>
      </c>
      <c r="D901" s="2" t="s">
        <v>1842</v>
      </c>
      <c r="E901" s="2">
        <v>9166</v>
      </c>
      <c r="F901" s="2">
        <v>9304</v>
      </c>
      <c r="G901" s="2">
        <v>9580</v>
      </c>
      <c r="H901" s="2">
        <v>11102</v>
      </c>
      <c r="I901" s="2">
        <v>1.0822000000000001</v>
      </c>
      <c r="J901" s="2">
        <v>9919</v>
      </c>
      <c r="K901" s="2">
        <v>10069</v>
      </c>
      <c r="L901" s="2">
        <v>10367</v>
      </c>
      <c r="M901" s="2">
        <v>12015</v>
      </c>
      <c r="N901" s="2">
        <v>1.1040000000000001</v>
      </c>
      <c r="O901" s="2">
        <v>1.026</v>
      </c>
      <c r="P901" s="2">
        <v>10951</v>
      </c>
      <c r="Q901" s="2">
        <v>12327</v>
      </c>
      <c r="R901" s="2">
        <v>1720.35</v>
      </c>
      <c r="S901" s="2">
        <v>1401.96</v>
      </c>
      <c r="T901" s="2">
        <v>955.48</v>
      </c>
      <c r="U901" s="2">
        <v>2145.2199999999998</v>
      </c>
      <c r="V901" s="2">
        <v>6223.01</v>
      </c>
      <c r="W901" s="2">
        <v>1720.35</v>
      </c>
      <c r="X901" s="2">
        <v>1401.96</v>
      </c>
      <c r="Y901" s="2">
        <v>955.48</v>
      </c>
      <c r="Z901" s="2">
        <v>2145.2199999999998</v>
      </c>
      <c r="AA901" s="2">
        <v>6223.01</v>
      </c>
      <c r="AB901" s="2">
        <v>18839553</v>
      </c>
      <c r="AC901" s="2">
        <v>14116335</v>
      </c>
      <c r="AD901" s="2">
        <v>9905461</v>
      </c>
      <c r="AE901" s="2">
        <v>26444127</v>
      </c>
      <c r="AF901" s="2">
        <v>69305476</v>
      </c>
      <c r="AG901" s="2">
        <v>0.86160000000000003</v>
      </c>
      <c r="AH901" s="2">
        <v>0.2</v>
      </c>
      <c r="AI901" s="2">
        <v>3246432</v>
      </c>
      <c r="AJ901" s="2">
        <v>2432527</v>
      </c>
      <c r="AK901" s="2">
        <v>1706909</v>
      </c>
      <c r="AL901" s="2">
        <v>4556852</v>
      </c>
      <c r="AM901" s="2">
        <v>11942720</v>
      </c>
      <c r="AN901" s="2">
        <v>0.86160000000000003</v>
      </c>
      <c r="AO901" s="2">
        <v>0.31159999999999999</v>
      </c>
      <c r="AP901" s="2">
        <v>0.65</v>
      </c>
      <c r="AQ901" s="2">
        <v>3815763</v>
      </c>
      <c r="AR901" s="2">
        <v>2859123</v>
      </c>
      <c r="AS901" s="2">
        <v>2006252</v>
      </c>
      <c r="AT901" s="2">
        <v>5355993</v>
      </c>
      <c r="AU901" s="2">
        <v>14037131</v>
      </c>
      <c r="AV901" s="2">
        <v>95285327</v>
      </c>
      <c r="AW901" s="2">
        <v>0</v>
      </c>
      <c r="AX901" s="2">
        <v>257630</v>
      </c>
      <c r="AY901" s="2">
        <v>242124</v>
      </c>
      <c r="AZ901" s="2">
        <v>262027</v>
      </c>
      <c r="BA901" s="2">
        <v>0</v>
      </c>
      <c r="BB901" s="2">
        <v>0</v>
      </c>
      <c r="BC901" s="2">
        <v>0</v>
      </c>
      <c r="BD901" s="2">
        <v>2813</v>
      </c>
      <c r="BE901" s="2">
        <v>3044</v>
      </c>
      <c r="BF901" s="2">
        <v>127.14</v>
      </c>
      <c r="BG901" s="2">
        <v>387014</v>
      </c>
      <c r="BH901" s="2">
        <v>906671</v>
      </c>
      <c r="BI901" s="2">
        <v>96191998</v>
      </c>
      <c r="BJ901" s="2">
        <v>0</v>
      </c>
      <c r="BK901" s="2">
        <v>96191998</v>
      </c>
      <c r="BL901" s="2">
        <v>3992612</v>
      </c>
      <c r="BM901" s="2">
        <v>92199386</v>
      </c>
      <c r="BN901" s="2">
        <v>22363208</v>
      </c>
      <c r="BO901" s="2">
        <v>69836178</v>
      </c>
      <c r="BP901" s="2">
        <v>5510.84</v>
      </c>
      <c r="BQ901" s="2">
        <v>6223.01</v>
      </c>
      <c r="BR901" s="2">
        <v>34294012</v>
      </c>
      <c r="BS901" s="2">
        <v>0</v>
      </c>
      <c r="BT901" s="2">
        <v>0</v>
      </c>
      <c r="BU901" s="2">
        <v>3992612</v>
      </c>
      <c r="BV901" s="2">
        <v>22363208</v>
      </c>
      <c r="BW901" s="2">
        <v>7938192</v>
      </c>
      <c r="BX901" s="2">
        <v>6414329</v>
      </c>
      <c r="BY901" s="2">
        <v>14352521</v>
      </c>
      <c r="BZ901" s="2">
        <v>0</v>
      </c>
      <c r="CA901" s="2">
        <v>69836178</v>
      </c>
      <c r="CB901" s="2" t="b">
        <v>0</v>
      </c>
      <c r="CC901" s="2">
        <v>0</v>
      </c>
      <c r="CD901" s="2">
        <v>15056.09</v>
      </c>
      <c r="CE901" s="2">
        <v>13843.47</v>
      </c>
      <c r="CF901" s="2">
        <v>14253.17</v>
      </c>
      <c r="CG901" s="2">
        <v>16947.900000000001</v>
      </c>
      <c r="CH901" s="4">
        <v>45327.53</v>
      </c>
      <c r="CI901" s="4">
        <v>73415</v>
      </c>
    </row>
    <row r="902" spans="1:87" x14ac:dyDescent="0.35">
      <c r="A902" s="5">
        <v>12761</v>
      </c>
      <c r="B902" s="3" t="s">
        <v>1762</v>
      </c>
      <c r="C902" s="3" t="s">
        <v>1843</v>
      </c>
      <c r="D902" s="2" t="s">
        <v>1844</v>
      </c>
      <c r="E902" s="2">
        <v>9166</v>
      </c>
      <c r="F902" s="2">
        <v>9304</v>
      </c>
      <c r="G902" s="2">
        <v>9580</v>
      </c>
      <c r="H902" s="2">
        <v>11102</v>
      </c>
      <c r="I902" s="2">
        <v>1.0822000000000001</v>
      </c>
      <c r="J902" s="2">
        <v>9919</v>
      </c>
      <c r="K902" s="2">
        <v>10069</v>
      </c>
      <c r="L902" s="2">
        <v>10367</v>
      </c>
      <c r="M902" s="2">
        <v>12015</v>
      </c>
      <c r="N902" s="2">
        <v>1.1040000000000001</v>
      </c>
      <c r="O902" s="2">
        <v>1.026</v>
      </c>
      <c r="P902" s="2">
        <v>10951</v>
      </c>
      <c r="Q902" s="2">
        <v>12327</v>
      </c>
      <c r="R902" s="2">
        <v>562.52</v>
      </c>
      <c r="S902" s="2">
        <v>453.12</v>
      </c>
      <c r="T902" s="2">
        <v>306.77999999999997</v>
      </c>
      <c r="U902" s="2">
        <v>690.08</v>
      </c>
      <c r="V902" s="2">
        <v>2012.5</v>
      </c>
      <c r="W902" s="2">
        <v>562.52</v>
      </c>
      <c r="X902" s="2">
        <v>453.12</v>
      </c>
      <c r="Y902" s="2">
        <v>306.77999999999997</v>
      </c>
      <c r="Z902" s="2">
        <v>690.08</v>
      </c>
      <c r="AA902" s="2">
        <v>2012.5</v>
      </c>
      <c r="AB902" s="2">
        <v>6160157</v>
      </c>
      <c r="AC902" s="2">
        <v>4562465</v>
      </c>
      <c r="AD902" s="2">
        <v>3180388</v>
      </c>
      <c r="AE902" s="2">
        <v>8506616</v>
      </c>
      <c r="AF902" s="2">
        <v>22409626</v>
      </c>
      <c r="AG902" s="2">
        <v>0.90339999999999998</v>
      </c>
      <c r="AH902" s="2">
        <v>0.2</v>
      </c>
      <c r="AI902" s="2">
        <v>1113017</v>
      </c>
      <c r="AJ902" s="2">
        <v>824346</v>
      </c>
      <c r="AK902" s="2">
        <v>574633</v>
      </c>
      <c r="AL902" s="2">
        <v>1536975</v>
      </c>
      <c r="AM902" s="2">
        <v>4048971</v>
      </c>
      <c r="AN902" s="2">
        <v>0.90339999999999998</v>
      </c>
      <c r="AO902" s="2">
        <v>0.35339999999999999</v>
      </c>
      <c r="AP902" s="2">
        <v>0.65</v>
      </c>
      <c r="AQ902" s="2">
        <v>1415050</v>
      </c>
      <c r="AR902" s="2">
        <v>1048044</v>
      </c>
      <c r="AS902" s="2">
        <v>730567</v>
      </c>
      <c r="AT902" s="2">
        <v>1954055</v>
      </c>
      <c r="AU902" s="2">
        <v>5147716</v>
      </c>
      <c r="AV902" s="2">
        <v>31606313</v>
      </c>
      <c r="AW902" s="2">
        <v>0</v>
      </c>
      <c r="AX902" s="2">
        <v>60781</v>
      </c>
      <c r="AY902" s="2">
        <v>236398</v>
      </c>
      <c r="AZ902" s="2">
        <v>255830</v>
      </c>
      <c r="BA902" s="2">
        <v>0</v>
      </c>
      <c r="BB902" s="2">
        <v>0</v>
      </c>
      <c r="BC902" s="2">
        <v>0</v>
      </c>
      <c r="BD902" s="2">
        <v>2813</v>
      </c>
      <c r="BE902" s="2">
        <v>3044</v>
      </c>
      <c r="BF902" s="2">
        <v>55.27</v>
      </c>
      <c r="BG902" s="2">
        <v>168242</v>
      </c>
      <c r="BH902" s="2">
        <v>484853</v>
      </c>
      <c r="BI902" s="2">
        <v>32091166</v>
      </c>
      <c r="BJ902" s="2">
        <v>0</v>
      </c>
      <c r="BK902" s="2">
        <v>32091166</v>
      </c>
      <c r="BL902" s="2">
        <v>3310333</v>
      </c>
      <c r="BM902" s="2">
        <v>28780833</v>
      </c>
      <c r="BN902" s="2">
        <v>7380889</v>
      </c>
      <c r="BO902" s="2">
        <v>21399944</v>
      </c>
      <c r="BP902" s="2">
        <v>5624.12</v>
      </c>
      <c r="BQ902" s="2">
        <v>2012.5</v>
      </c>
      <c r="BR902" s="2">
        <v>11318542</v>
      </c>
      <c r="BS902" s="2">
        <v>0</v>
      </c>
      <c r="BT902" s="2">
        <v>0</v>
      </c>
      <c r="BU902" s="2">
        <v>3310333</v>
      </c>
      <c r="BV902" s="2">
        <v>7380889</v>
      </c>
      <c r="BW902" s="2">
        <v>627320</v>
      </c>
      <c r="BX902" s="2">
        <v>2679878</v>
      </c>
      <c r="BY902" s="2">
        <v>3307198</v>
      </c>
      <c r="BZ902" s="2">
        <v>0</v>
      </c>
      <c r="CA902" s="2">
        <v>21399944</v>
      </c>
      <c r="CB902" s="2" t="b">
        <v>0</v>
      </c>
      <c r="CC902" s="2">
        <v>0</v>
      </c>
      <c r="CD902" s="2">
        <v>15445.18</v>
      </c>
      <c r="CE902" s="2">
        <v>14201.22</v>
      </c>
      <c r="CF902" s="2">
        <v>14621.51</v>
      </c>
      <c r="CG902" s="2">
        <v>17385.88</v>
      </c>
      <c r="CH902" s="4">
        <v>45327.530543981484</v>
      </c>
      <c r="CI902" s="4">
        <v>73415</v>
      </c>
    </row>
    <row r="903" spans="1:87" x14ac:dyDescent="0.35">
      <c r="A903" s="5">
        <v>13952</v>
      </c>
      <c r="B903" s="3" t="s">
        <v>1762</v>
      </c>
      <c r="C903" s="3" t="s">
        <v>1845</v>
      </c>
      <c r="D903" s="2" t="s">
        <v>1846</v>
      </c>
      <c r="E903" s="2">
        <v>9166</v>
      </c>
      <c r="F903" s="2">
        <v>9304</v>
      </c>
      <c r="G903" s="2">
        <v>9580</v>
      </c>
      <c r="H903" s="2">
        <v>11102</v>
      </c>
      <c r="I903" s="2">
        <v>1.0822000000000001</v>
      </c>
      <c r="J903" s="2">
        <v>9919</v>
      </c>
      <c r="K903" s="2">
        <v>10069</v>
      </c>
      <c r="L903" s="2">
        <v>10367</v>
      </c>
      <c r="M903" s="2">
        <v>12015</v>
      </c>
      <c r="N903" s="2">
        <v>1.1040000000000001</v>
      </c>
      <c r="O903" s="2">
        <v>1.026</v>
      </c>
      <c r="P903" s="2">
        <v>10951</v>
      </c>
      <c r="Q903" s="2">
        <v>12327</v>
      </c>
      <c r="R903" s="2">
        <v>700.35</v>
      </c>
      <c r="S903" s="2">
        <v>544.89</v>
      </c>
      <c r="T903" s="2">
        <v>387.55</v>
      </c>
      <c r="U903" s="2">
        <v>955.52</v>
      </c>
      <c r="V903" s="2">
        <v>2588.31</v>
      </c>
      <c r="W903" s="2">
        <v>700.35</v>
      </c>
      <c r="X903" s="2">
        <v>544.89</v>
      </c>
      <c r="Y903" s="2">
        <v>387.55</v>
      </c>
      <c r="Z903" s="2">
        <v>955.52</v>
      </c>
      <c r="AA903" s="2">
        <v>2588.31</v>
      </c>
      <c r="AB903" s="2">
        <v>7669533</v>
      </c>
      <c r="AC903" s="2">
        <v>5486497</v>
      </c>
      <c r="AD903" s="2">
        <v>4017731</v>
      </c>
      <c r="AE903" s="2">
        <v>11778695</v>
      </c>
      <c r="AF903" s="2">
        <v>28952456</v>
      </c>
      <c r="AG903" s="2">
        <v>0.67979999999999996</v>
      </c>
      <c r="AH903" s="2">
        <v>0.2</v>
      </c>
      <c r="AI903" s="2">
        <v>1042750</v>
      </c>
      <c r="AJ903" s="2">
        <v>745944</v>
      </c>
      <c r="AK903" s="2">
        <v>546251</v>
      </c>
      <c r="AL903" s="2">
        <v>1601431</v>
      </c>
      <c r="AM903" s="2">
        <v>3936376</v>
      </c>
      <c r="AN903" s="2">
        <v>0.67979999999999996</v>
      </c>
      <c r="AO903" s="2">
        <v>0.1298</v>
      </c>
      <c r="AP903" s="2">
        <v>0.65</v>
      </c>
      <c r="AQ903" s="2">
        <v>647078</v>
      </c>
      <c r="AR903" s="2">
        <v>462896</v>
      </c>
      <c r="AS903" s="2">
        <v>338976</v>
      </c>
      <c r="AT903" s="2">
        <v>993769</v>
      </c>
      <c r="AU903" s="2">
        <v>2442719</v>
      </c>
      <c r="AV903" s="2">
        <v>35331551</v>
      </c>
      <c r="AW903" s="2">
        <v>0</v>
      </c>
      <c r="AX903" s="2">
        <v>142722</v>
      </c>
      <c r="AY903" s="2">
        <v>274204</v>
      </c>
      <c r="AZ903" s="2">
        <v>296744</v>
      </c>
      <c r="BA903" s="2">
        <v>0</v>
      </c>
      <c r="BB903" s="2">
        <v>0</v>
      </c>
      <c r="BC903" s="2">
        <v>0</v>
      </c>
      <c r="BD903" s="2">
        <v>2813</v>
      </c>
      <c r="BE903" s="2">
        <v>3044</v>
      </c>
      <c r="BF903" s="2">
        <v>60.06</v>
      </c>
      <c r="BG903" s="2">
        <v>182823</v>
      </c>
      <c r="BH903" s="2">
        <v>622289</v>
      </c>
      <c r="BI903" s="2">
        <v>35953840</v>
      </c>
      <c r="BJ903" s="2">
        <v>0</v>
      </c>
      <c r="BK903" s="2">
        <v>35953840</v>
      </c>
      <c r="BL903" s="2">
        <v>6815069</v>
      </c>
      <c r="BM903" s="2">
        <v>29138771</v>
      </c>
      <c r="BN903" s="2">
        <v>9746041</v>
      </c>
      <c r="BO903" s="2">
        <v>19392730</v>
      </c>
      <c r="BP903" s="2">
        <v>5774.25</v>
      </c>
      <c r="BQ903" s="2">
        <v>2588.31</v>
      </c>
      <c r="BR903" s="2">
        <v>14945549</v>
      </c>
      <c r="BS903" s="2">
        <v>0</v>
      </c>
      <c r="BT903" s="2">
        <v>0</v>
      </c>
      <c r="BU903" s="2">
        <v>6815069</v>
      </c>
      <c r="BV903" s="2">
        <v>9746041</v>
      </c>
      <c r="BW903" s="2">
        <v>0</v>
      </c>
      <c r="BX903" s="2">
        <v>2791875</v>
      </c>
      <c r="BY903" s="2">
        <v>2791875</v>
      </c>
      <c r="BZ903" s="2">
        <v>0</v>
      </c>
      <c r="CA903" s="2">
        <v>19392730</v>
      </c>
      <c r="CB903" s="2" t="b">
        <v>0</v>
      </c>
      <c r="CC903" s="2">
        <v>0</v>
      </c>
      <c r="CD903" s="2">
        <v>13363.83</v>
      </c>
      <c r="CE903" s="2">
        <v>12287.5</v>
      </c>
      <c r="CF903" s="2">
        <v>12651.16</v>
      </c>
      <c r="CG903" s="2">
        <v>15043.01</v>
      </c>
      <c r="CH903" s="4">
        <v>45327.530034722222</v>
      </c>
      <c r="CI903" s="4">
        <v>73415</v>
      </c>
    </row>
    <row r="904" spans="1:87" x14ac:dyDescent="0.35">
      <c r="A904" s="5">
        <v>1000</v>
      </c>
      <c r="B904" s="3" t="s">
        <v>1847</v>
      </c>
      <c r="C904" s="3" t="s">
        <v>1848</v>
      </c>
      <c r="D904" s="2" t="s">
        <v>1849</v>
      </c>
      <c r="E904" s="2">
        <v>9166</v>
      </c>
      <c r="F904" s="2">
        <v>9304</v>
      </c>
      <c r="G904" s="2">
        <v>9580</v>
      </c>
      <c r="H904" s="2">
        <v>11102</v>
      </c>
      <c r="I904" s="2">
        <v>1.0822000000000001</v>
      </c>
      <c r="J904" s="2">
        <v>9919</v>
      </c>
      <c r="K904" s="2">
        <v>10069</v>
      </c>
      <c r="L904" s="2">
        <v>10367</v>
      </c>
      <c r="M904" s="2">
        <v>12015</v>
      </c>
      <c r="N904" s="2">
        <v>1.1040000000000001</v>
      </c>
      <c r="O904" s="2">
        <v>1.026</v>
      </c>
      <c r="P904" s="2">
        <v>10951</v>
      </c>
      <c r="Q904" s="2">
        <v>12327</v>
      </c>
      <c r="R904" s="2">
        <v>79.650000000000006</v>
      </c>
      <c r="S904" s="2">
        <v>52.65</v>
      </c>
      <c r="T904" s="2">
        <v>29.32</v>
      </c>
      <c r="U904" s="2">
        <v>0</v>
      </c>
      <c r="V904" s="2">
        <v>161.62</v>
      </c>
      <c r="W904" s="2">
        <v>79.650000000000006</v>
      </c>
      <c r="X904" s="2">
        <v>52.65</v>
      </c>
      <c r="Y904" s="2">
        <v>29.32</v>
      </c>
      <c r="Z904" s="2">
        <v>0</v>
      </c>
      <c r="AA904" s="2">
        <v>161.62</v>
      </c>
      <c r="AB904" s="2">
        <v>872247</v>
      </c>
      <c r="AC904" s="2">
        <v>530133</v>
      </c>
      <c r="AD904" s="2">
        <v>303960</v>
      </c>
      <c r="AE904" s="2">
        <v>0</v>
      </c>
      <c r="AF904" s="2">
        <v>1706340</v>
      </c>
      <c r="AG904" s="2">
        <v>0.46060000000000001</v>
      </c>
      <c r="AH904" s="2">
        <v>0.2</v>
      </c>
      <c r="AI904" s="2">
        <v>80351</v>
      </c>
      <c r="AJ904" s="2">
        <v>48836</v>
      </c>
      <c r="AK904" s="2">
        <v>28001</v>
      </c>
      <c r="AL904" s="2">
        <v>0</v>
      </c>
      <c r="AM904" s="2">
        <v>157188</v>
      </c>
      <c r="AN904" s="2">
        <v>0.46060000000000001</v>
      </c>
      <c r="AO904" s="2">
        <v>0</v>
      </c>
      <c r="AP904" s="2">
        <v>0.65</v>
      </c>
      <c r="AQ904" s="2">
        <v>0</v>
      </c>
      <c r="AR904" s="2">
        <v>0</v>
      </c>
      <c r="AS904" s="2">
        <v>0</v>
      </c>
      <c r="AT904" s="2">
        <v>0</v>
      </c>
      <c r="AU904" s="2">
        <v>0</v>
      </c>
      <c r="AV904" s="2">
        <v>1863528</v>
      </c>
      <c r="AW904" s="2">
        <v>0</v>
      </c>
      <c r="AX904" s="2">
        <v>0</v>
      </c>
      <c r="AY904" s="2">
        <v>79616</v>
      </c>
      <c r="AZ904" s="2">
        <v>86160</v>
      </c>
      <c r="BA904" s="2">
        <v>0</v>
      </c>
      <c r="BB904" s="2">
        <v>0</v>
      </c>
      <c r="BC904" s="2">
        <v>280456</v>
      </c>
      <c r="BD904" s="2">
        <v>2813</v>
      </c>
      <c r="BE904" s="2">
        <v>3044</v>
      </c>
      <c r="BF904" s="2">
        <v>2.8</v>
      </c>
      <c r="BG904" s="2">
        <v>8523</v>
      </c>
      <c r="BH904" s="2">
        <v>375139</v>
      </c>
      <c r="BI904" s="2">
        <v>2238667</v>
      </c>
      <c r="BJ904" s="2">
        <v>0</v>
      </c>
      <c r="BK904" s="2">
        <v>2238667</v>
      </c>
      <c r="BL904" s="2">
        <v>781142</v>
      </c>
      <c r="BM904" s="2">
        <v>1457525</v>
      </c>
      <c r="BN904" s="2">
        <v>315946</v>
      </c>
      <c r="BO904" s="2">
        <v>1141579</v>
      </c>
      <c r="BP904" s="2">
        <v>5075.63</v>
      </c>
      <c r="BQ904" s="2">
        <v>161.62</v>
      </c>
      <c r="BR904" s="2">
        <v>820323</v>
      </c>
      <c r="BS904" s="2">
        <v>0</v>
      </c>
      <c r="BT904" s="2">
        <v>0</v>
      </c>
      <c r="BU904" s="2">
        <v>781142</v>
      </c>
      <c r="BV904" s="2">
        <v>315946</v>
      </c>
      <c r="BW904" s="2">
        <v>0</v>
      </c>
      <c r="BX904" s="2">
        <v>532684</v>
      </c>
      <c r="BY904" s="2">
        <v>532684</v>
      </c>
      <c r="BZ904" s="2">
        <v>0</v>
      </c>
      <c r="CA904" s="2">
        <v>1141579</v>
      </c>
      <c r="CB904" s="2" t="b">
        <v>0</v>
      </c>
      <c r="CC904" s="2">
        <v>0</v>
      </c>
      <c r="CD904" s="2">
        <v>11959.81</v>
      </c>
      <c r="CE904" s="2">
        <v>10996.56</v>
      </c>
      <c r="CF904" s="2">
        <v>11322.01</v>
      </c>
      <c r="CG904" s="2">
        <v>13462.56</v>
      </c>
      <c r="CH904" s="4">
        <v>45327.52988425926</v>
      </c>
      <c r="CI904" s="4">
        <v>73415</v>
      </c>
    </row>
    <row r="905" spans="1:87" x14ac:dyDescent="0.35">
      <c r="A905" s="5">
        <v>1002</v>
      </c>
      <c r="B905" s="3" t="s">
        <v>1847</v>
      </c>
      <c r="C905" s="3" t="s">
        <v>1850</v>
      </c>
      <c r="D905" s="2" t="s">
        <v>1851</v>
      </c>
      <c r="E905" s="2">
        <v>9166</v>
      </c>
      <c r="F905" s="2">
        <v>9304</v>
      </c>
      <c r="G905" s="2">
        <v>9580</v>
      </c>
      <c r="H905" s="2">
        <v>11102</v>
      </c>
      <c r="I905" s="2">
        <v>1.0822000000000001</v>
      </c>
      <c r="J905" s="2">
        <v>9919</v>
      </c>
      <c r="K905" s="2">
        <v>10069</v>
      </c>
      <c r="L905" s="2">
        <v>10367</v>
      </c>
      <c r="M905" s="2">
        <v>12015</v>
      </c>
      <c r="N905" s="2">
        <v>1.1040000000000001</v>
      </c>
      <c r="O905" s="2">
        <v>1.026</v>
      </c>
      <c r="P905" s="2">
        <v>10951</v>
      </c>
      <c r="Q905" s="2">
        <v>12327</v>
      </c>
      <c r="R905" s="2">
        <v>215.25</v>
      </c>
      <c r="S905" s="2">
        <v>123.18</v>
      </c>
      <c r="T905" s="2">
        <v>77.72</v>
      </c>
      <c r="U905" s="2">
        <v>0</v>
      </c>
      <c r="V905" s="2">
        <v>416.15</v>
      </c>
      <c r="W905" s="2">
        <v>215.25</v>
      </c>
      <c r="X905" s="2">
        <v>123.18</v>
      </c>
      <c r="Y905" s="2">
        <v>77.72</v>
      </c>
      <c r="Z905" s="2">
        <v>0</v>
      </c>
      <c r="AA905" s="2">
        <v>416.15</v>
      </c>
      <c r="AB905" s="2">
        <v>2357203</v>
      </c>
      <c r="AC905" s="2">
        <v>1240299</v>
      </c>
      <c r="AD905" s="2">
        <v>805723</v>
      </c>
      <c r="AE905" s="2">
        <v>0</v>
      </c>
      <c r="AF905" s="2">
        <v>4403225</v>
      </c>
      <c r="AG905" s="2">
        <v>0.57079999999999997</v>
      </c>
      <c r="AH905" s="2">
        <v>0.2</v>
      </c>
      <c r="AI905" s="2">
        <v>269098</v>
      </c>
      <c r="AJ905" s="2">
        <v>141593</v>
      </c>
      <c r="AK905" s="2">
        <v>91981</v>
      </c>
      <c r="AL905" s="2">
        <v>0</v>
      </c>
      <c r="AM905" s="2">
        <v>502672</v>
      </c>
      <c r="AN905" s="2">
        <v>0.57079999999999997</v>
      </c>
      <c r="AO905" s="2">
        <v>2.0799999999999999E-2</v>
      </c>
      <c r="AP905" s="2">
        <v>0.65</v>
      </c>
      <c r="AQ905" s="2">
        <v>31869</v>
      </c>
      <c r="AR905" s="2">
        <v>16769</v>
      </c>
      <c r="AS905" s="2">
        <v>10893</v>
      </c>
      <c r="AT905" s="2">
        <v>0</v>
      </c>
      <c r="AU905" s="2">
        <v>59531</v>
      </c>
      <c r="AV905" s="2">
        <v>4965428</v>
      </c>
      <c r="AW905" s="2">
        <v>0</v>
      </c>
      <c r="AX905" s="2">
        <v>0</v>
      </c>
      <c r="AY905" s="2">
        <v>265393</v>
      </c>
      <c r="AZ905" s="2">
        <v>287208</v>
      </c>
      <c r="BA905" s="2">
        <v>0</v>
      </c>
      <c r="BB905" s="2">
        <v>0</v>
      </c>
      <c r="BC905" s="2">
        <v>0</v>
      </c>
      <c r="BD905" s="2">
        <v>2813</v>
      </c>
      <c r="BE905" s="2">
        <v>3044</v>
      </c>
      <c r="BF905" s="2">
        <v>27.32</v>
      </c>
      <c r="BG905" s="2">
        <v>83162</v>
      </c>
      <c r="BH905" s="2">
        <v>370370</v>
      </c>
      <c r="BI905" s="2">
        <v>5335798</v>
      </c>
      <c r="BJ905" s="2">
        <v>0</v>
      </c>
      <c r="BK905" s="2">
        <v>5335798</v>
      </c>
      <c r="BL905" s="2">
        <v>2013451</v>
      </c>
      <c r="BM905" s="2">
        <v>3322347</v>
      </c>
      <c r="BN905" s="2">
        <v>845629</v>
      </c>
      <c r="BO905" s="2">
        <v>2476718</v>
      </c>
      <c r="BP905" s="2">
        <v>5137.12</v>
      </c>
      <c r="BQ905" s="2">
        <v>416.15</v>
      </c>
      <c r="BR905" s="2">
        <v>2137812</v>
      </c>
      <c r="BS905" s="2">
        <v>0</v>
      </c>
      <c r="BT905" s="2">
        <v>0</v>
      </c>
      <c r="BU905" s="2">
        <v>2013451</v>
      </c>
      <c r="BV905" s="2">
        <v>845629</v>
      </c>
      <c r="BW905" s="2">
        <v>0</v>
      </c>
      <c r="BX905" s="2">
        <v>789728</v>
      </c>
      <c r="BY905" s="2">
        <v>789728</v>
      </c>
      <c r="BZ905" s="2">
        <v>0</v>
      </c>
      <c r="CA905" s="2">
        <v>2476718</v>
      </c>
      <c r="CB905" s="2" t="b">
        <v>0</v>
      </c>
      <c r="CC905" s="2">
        <v>0</v>
      </c>
      <c r="CD905" s="2">
        <v>12349.22</v>
      </c>
      <c r="CE905" s="2">
        <v>11354.61</v>
      </c>
      <c r="CF905" s="2">
        <v>11690.66</v>
      </c>
      <c r="CG905" s="2">
        <v>13900.91</v>
      </c>
      <c r="CH905" s="4">
        <v>45327.529976851853</v>
      </c>
      <c r="CI905" s="4">
        <v>73415</v>
      </c>
    </row>
    <row r="906" spans="1:87" x14ac:dyDescent="0.35">
      <c r="A906" s="5">
        <v>1003</v>
      </c>
      <c r="B906" s="3" t="s">
        <v>1847</v>
      </c>
      <c r="C906" s="3" t="s">
        <v>1852</v>
      </c>
      <c r="D906" s="2" t="s">
        <v>1853</v>
      </c>
      <c r="E906" s="2">
        <v>9166</v>
      </c>
      <c r="F906" s="2">
        <v>9304</v>
      </c>
      <c r="G906" s="2">
        <v>9580</v>
      </c>
      <c r="H906" s="2">
        <v>11102</v>
      </c>
      <c r="I906" s="2">
        <v>1.0822000000000001</v>
      </c>
      <c r="J906" s="2">
        <v>9919</v>
      </c>
      <c r="K906" s="2">
        <v>10069</v>
      </c>
      <c r="L906" s="2">
        <v>10367</v>
      </c>
      <c r="M906" s="2">
        <v>12015</v>
      </c>
      <c r="N906" s="2">
        <v>1.1040000000000001</v>
      </c>
      <c r="O906" s="2">
        <v>1.026</v>
      </c>
      <c r="P906" s="2">
        <v>10951</v>
      </c>
      <c r="Q906" s="2">
        <v>12327</v>
      </c>
      <c r="R906" s="2">
        <v>191.11</v>
      </c>
      <c r="S906" s="2">
        <v>148.44</v>
      </c>
      <c r="T906" s="2">
        <v>102.83</v>
      </c>
      <c r="U906" s="2">
        <v>0</v>
      </c>
      <c r="V906" s="2">
        <v>442.38</v>
      </c>
      <c r="W906" s="2">
        <v>191.11</v>
      </c>
      <c r="X906" s="2">
        <v>148.44</v>
      </c>
      <c r="Y906" s="2">
        <v>102.83</v>
      </c>
      <c r="Z906" s="2">
        <v>0</v>
      </c>
      <c r="AA906" s="2">
        <v>442.38</v>
      </c>
      <c r="AB906" s="2">
        <v>2092846</v>
      </c>
      <c r="AC906" s="2">
        <v>1494642</v>
      </c>
      <c r="AD906" s="2">
        <v>1066039</v>
      </c>
      <c r="AE906" s="2">
        <v>0</v>
      </c>
      <c r="AF906" s="2">
        <v>4653527</v>
      </c>
      <c r="AG906" s="2">
        <v>0.53859999999999997</v>
      </c>
      <c r="AH906" s="2">
        <v>0.2</v>
      </c>
      <c r="AI906" s="2">
        <v>225441</v>
      </c>
      <c r="AJ906" s="2">
        <v>161003</v>
      </c>
      <c r="AK906" s="2">
        <v>114834</v>
      </c>
      <c r="AL906" s="2">
        <v>0</v>
      </c>
      <c r="AM906" s="2">
        <v>501278</v>
      </c>
      <c r="AN906" s="2">
        <v>0.53859999999999997</v>
      </c>
      <c r="AO906" s="2">
        <v>0</v>
      </c>
      <c r="AP906" s="2">
        <v>0.65</v>
      </c>
      <c r="AQ906" s="2">
        <v>0</v>
      </c>
      <c r="AR906" s="2">
        <v>0</v>
      </c>
      <c r="AS906" s="2">
        <v>0</v>
      </c>
      <c r="AT906" s="2">
        <v>0</v>
      </c>
      <c r="AU906" s="2">
        <v>0</v>
      </c>
      <c r="AV906" s="2">
        <v>5154805</v>
      </c>
      <c r="AW906" s="2">
        <v>0</v>
      </c>
      <c r="AX906" s="2">
        <v>4184</v>
      </c>
      <c r="AY906" s="2">
        <v>231512</v>
      </c>
      <c r="AZ906" s="2">
        <v>250542</v>
      </c>
      <c r="BA906" s="2">
        <v>0</v>
      </c>
      <c r="BB906" s="2">
        <v>0</v>
      </c>
      <c r="BC906" s="2">
        <v>0</v>
      </c>
      <c r="BD906" s="2">
        <v>2813</v>
      </c>
      <c r="BE906" s="2">
        <v>3044</v>
      </c>
      <c r="BF906" s="2">
        <v>20.66</v>
      </c>
      <c r="BG906" s="2">
        <v>62889</v>
      </c>
      <c r="BH906" s="2">
        <v>317615</v>
      </c>
      <c r="BI906" s="2">
        <v>5472420</v>
      </c>
      <c r="BJ906" s="2">
        <v>0</v>
      </c>
      <c r="BK906" s="2">
        <v>5472420</v>
      </c>
      <c r="BL906" s="2">
        <v>4045703</v>
      </c>
      <c r="BM906" s="2">
        <v>1426717</v>
      </c>
      <c r="BN906" s="2">
        <v>88476</v>
      </c>
      <c r="BO906" s="2">
        <v>1338241</v>
      </c>
      <c r="BP906" s="2">
        <v>5076.87</v>
      </c>
      <c r="BQ906" s="2">
        <v>442.38</v>
      </c>
      <c r="BR906" s="2">
        <v>2245906</v>
      </c>
      <c r="BS906" s="2">
        <v>0</v>
      </c>
      <c r="BT906" s="2">
        <v>0</v>
      </c>
      <c r="BU906" s="2">
        <v>4045703</v>
      </c>
      <c r="BV906" s="2">
        <v>88476</v>
      </c>
      <c r="BW906" s="2">
        <v>0</v>
      </c>
      <c r="BX906" s="2">
        <v>944431</v>
      </c>
      <c r="BY906" s="2">
        <v>944431</v>
      </c>
      <c r="BZ906" s="2">
        <v>0</v>
      </c>
      <c r="CA906" s="2">
        <v>1338241</v>
      </c>
      <c r="CB906" s="2" t="b">
        <v>0</v>
      </c>
      <c r="CC906" s="2">
        <v>0</v>
      </c>
      <c r="CD906" s="2">
        <v>12130.64</v>
      </c>
      <c r="CE906" s="2">
        <v>11153.63</v>
      </c>
      <c r="CF906" s="2">
        <v>11483.73</v>
      </c>
      <c r="CG906" s="2">
        <v>13654.86</v>
      </c>
      <c r="CH906" s="4">
        <v>45327.529988425929</v>
      </c>
      <c r="CI906" s="4">
        <v>73415</v>
      </c>
    </row>
    <row r="907" spans="1:87" x14ac:dyDescent="0.35">
      <c r="A907" s="5">
        <v>1004</v>
      </c>
      <c r="B907" s="3" t="s">
        <v>1847</v>
      </c>
      <c r="C907" s="3" t="s">
        <v>1854</v>
      </c>
      <c r="D907" s="2" t="s">
        <v>1855</v>
      </c>
      <c r="E907" s="2">
        <v>9166</v>
      </c>
      <c r="F907" s="2">
        <v>9304</v>
      </c>
      <c r="G907" s="2">
        <v>9580</v>
      </c>
      <c r="H907" s="2">
        <v>11102</v>
      </c>
      <c r="I907" s="2">
        <v>1.0822000000000001</v>
      </c>
      <c r="J907" s="2">
        <v>9919</v>
      </c>
      <c r="K907" s="2">
        <v>10069</v>
      </c>
      <c r="L907" s="2">
        <v>10367</v>
      </c>
      <c r="M907" s="2">
        <v>12015</v>
      </c>
      <c r="N907" s="2">
        <v>1.1040000000000001</v>
      </c>
      <c r="O907" s="2">
        <v>1.026</v>
      </c>
      <c r="P907" s="2">
        <v>10951</v>
      </c>
      <c r="Q907" s="2">
        <v>12327</v>
      </c>
      <c r="R907" s="2">
        <v>173.28</v>
      </c>
      <c r="S907" s="2">
        <v>108.32</v>
      </c>
      <c r="T907" s="2">
        <v>81.87</v>
      </c>
      <c r="U907" s="2">
        <v>0</v>
      </c>
      <c r="V907" s="2">
        <v>363.47</v>
      </c>
      <c r="W907" s="2">
        <v>180.89</v>
      </c>
      <c r="X907" s="2">
        <v>129.12</v>
      </c>
      <c r="Y907" s="2">
        <v>81.87</v>
      </c>
      <c r="Z907" s="2">
        <v>0</v>
      </c>
      <c r="AA907" s="2">
        <v>391.88</v>
      </c>
      <c r="AB907" s="2">
        <v>1897589</v>
      </c>
      <c r="AC907" s="2">
        <v>1090674</v>
      </c>
      <c r="AD907" s="2">
        <v>848746</v>
      </c>
      <c r="AE907" s="2">
        <v>0</v>
      </c>
      <c r="AF907" s="2">
        <v>3837009</v>
      </c>
      <c r="AG907" s="2">
        <v>0.72799999999999998</v>
      </c>
      <c r="AH907" s="2">
        <v>0.2</v>
      </c>
      <c r="AI907" s="2">
        <v>288423</v>
      </c>
      <c r="AJ907" s="2">
        <v>189296</v>
      </c>
      <c r="AK907" s="2">
        <v>123577</v>
      </c>
      <c r="AL907" s="2">
        <v>0</v>
      </c>
      <c r="AM907" s="2">
        <v>601296</v>
      </c>
      <c r="AN907" s="2">
        <v>0.72799999999999998</v>
      </c>
      <c r="AO907" s="2">
        <v>0.17799999999999999</v>
      </c>
      <c r="AP907" s="2">
        <v>0.65</v>
      </c>
      <c r="AQ907" s="2">
        <v>229193</v>
      </c>
      <c r="AR907" s="2">
        <v>150423</v>
      </c>
      <c r="AS907" s="2">
        <v>98200</v>
      </c>
      <c r="AT907" s="2">
        <v>0</v>
      </c>
      <c r="AU907" s="2">
        <v>477816</v>
      </c>
      <c r="AV907" s="2">
        <v>4916121</v>
      </c>
      <c r="AW907" s="2">
        <v>540093</v>
      </c>
      <c r="AX907" s="2">
        <v>0</v>
      </c>
      <c r="AY907" s="2">
        <v>101275</v>
      </c>
      <c r="AZ907" s="2">
        <v>109600</v>
      </c>
      <c r="BA907" s="2">
        <v>0</v>
      </c>
      <c r="BB907" s="2">
        <v>0</v>
      </c>
      <c r="BC907" s="2">
        <v>0</v>
      </c>
      <c r="BD907" s="2">
        <v>2813</v>
      </c>
      <c r="BE907" s="2">
        <v>3044</v>
      </c>
      <c r="BF907" s="2">
        <v>20.48</v>
      </c>
      <c r="BG907" s="2">
        <v>62341</v>
      </c>
      <c r="BH907" s="2">
        <v>712034</v>
      </c>
      <c r="BI907" s="2">
        <v>5628155</v>
      </c>
      <c r="BJ907" s="2">
        <v>0</v>
      </c>
      <c r="BK907" s="2">
        <v>5628155</v>
      </c>
      <c r="BL907" s="2">
        <v>2590377</v>
      </c>
      <c r="BM907" s="2">
        <v>3037778</v>
      </c>
      <c r="BN907" s="2">
        <v>312218</v>
      </c>
      <c r="BO907" s="2">
        <v>2725560</v>
      </c>
      <c r="BP907" s="2">
        <v>4862.53</v>
      </c>
      <c r="BQ907" s="2">
        <v>391.88</v>
      </c>
      <c r="BR907" s="2">
        <v>1905528</v>
      </c>
      <c r="BS907" s="2">
        <v>233149</v>
      </c>
      <c r="BT907" s="2">
        <v>0</v>
      </c>
      <c r="BU907" s="2">
        <v>2590377</v>
      </c>
      <c r="BV907" s="2">
        <v>312218</v>
      </c>
      <c r="BW907" s="2">
        <v>0</v>
      </c>
      <c r="BX907" s="2">
        <v>517628</v>
      </c>
      <c r="BY907" s="2">
        <v>517628</v>
      </c>
      <c r="BZ907" s="2">
        <v>0</v>
      </c>
      <c r="CA907" s="2">
        <v>2725560</v>
      </c>
      <c r="CB907" s="2" t="b">
        <v>0</v>
      </c>
      <c r="CC907" s="2">
        <v>0</v>
      </c>
      <c r="CD907" s="2">
        <v>13812.5</v>
      </c>
      <c r="CE907" s="2">
        <v>12700.03</v>
      </c>
      <c r="CF907" s="2">
        <v>13075.9</v>
      </c>
      <c r="CG907" s="2">
        <v>15548.05</v>
      </c>
      <c r="CH907" s="4">
        <v>45327.530115740738</v>
      </c>
      <c r="CI907" s="4">
        <v>73415</v>
      </c>
    </row>
    <row r="908" spans="1:87" x14ac:dyDescent="0.35">
      <c r="A908" s="5">
        <v>1005</v>
      </c>
      <c r="B908" s="3" t="s">
        <v>1847</v>
      </c>
      <c r="C908" s="3" t="s">
        <v>1856</v>
      </c>
      <c r="D908" s="2" t="s">
        <v>1857</v>
      </c>
      <c r="E908" s="2">
        <v>9166</v>
      </c>
      <c r="F908" s="2">
        <v>9304</v>
      </c>
      <c r="G908" s="2">
        <v>9580</v>
      </c>
      <c r="H908" s="2">
        <v>11102</v>
      </c>
      <c r="I908" s="2">
        <v>1.0822000000000001</v>
      </c>
      <c r="J908" s="2">
        <v>9919</v>
      </c>
      <c r="K908" s="2">
        <v>10069</v>
      </c>
      <c r="L908" s="2">
        <v>10367</v>
      </c>
      <c r="M908" s="2">
        <v>12015</v>
      </c>
      <c r="N908" s="2">
        <v>1.1040000000000001</v>
      </c>
      <c r="O908" s="2">
        <v>1.026</v>
      </c>
      <c r="P908" s="2">
        <v>10951</v>
      </c>
      <c r="Q908" s="2">
        <v>12327</v>
      </c>
      <c r="R908" s="2">
        <v>298.93</v>
      </c>
      <c r="S908" s="2">
        <v>228.58</v>
      </c>
      <c r="T908" s="2">
        <v>154.53</v>
      </c>
      <c r="U908" s="2">
        <v>0</v>
      </c>
      <c r="V908" s="2">
        <v>682.04</v>
      </c>
      <c r="W908" s="2">
        <v>298.93</v>
      </c>
      <c r="X908" s="2">
        <v>228.58</v>
      </c>
      <c r="Y908" s="2">
        <v>154.53</v>
      </c>
      <c r="Z908" s="2">
        <v>0</v>
      </c>
      <c r="AA908" s="2">
        <v>682.04</v>
      </c>
      <c r="AB908" s="2">
        <v>3273582</v>
      </c>
      <c r="AC908" s="2">
        <v>2301572</v>
      </c>
      <c r="AD908" s="2">
        <v>1602013</v>
      </c>
      <c r="AE908" s="2">
        <v>0</v>
      </c>
      <c r="AF908" s="2">
        <v>7177167</v>
      </c>
      <c r="AG908" s="2">
        <v>0.45029999999999998</v>
      </c>
      <c r="AH908" s="2">
        <v>0.2</v>
      </c>
      <c r="AI908" s="2">
        <v>294819</v>
      </c>
      <c r="AJ908" s="2">
        <v>207280</v>
      </c>
      <c r="AK908" s="2">
        <v>144277</v>
      </c>
      <c r="AL908" s="2">
        <v>0</v>
      </c>
      <c r="AM908" s="2">
        <v>646376</v>
      </c>
      <c r="AN908" s="2">
        <v>0.45029999999999998</v>
      </c>
      <c r="AO908" s="2">
        <v>0</v>
      </c>
      <c r="AP908" s="2">
        <v>0.65</v>
      </c>
      <c r="AQ908" s="2">
        <v>0</v>
      </c>
      <c r="AR908" s="2">
        <v>0</v>
      </c>
      <c r="AS908" s="2">
        <v>0</v>
      </c>
      <c r="AT908" s="2">
        <v>0</v>
      </c>
      <c r="AU908" s="2">
        <v>0</v>
      </c>
      <c r="AV908" s="2">
        <v>7823543</v>
      </c>
      <c r="AW908" s="2">
        <v>0</v>
      </c>
      <c r="AX908" s="2">
        <v>30730</v>
      </c>
      <c r="AY908" s="2">
        <v>173327</v>
      </c>
      <c r="AZ908" s="2">
        <v>187574</v>
      </c>
      <c r="BA908" s="2">
        <v>0</v>
      </c>
      <c r="BB908" s="2">
        <v>0</v>
      </c>
      <c r="BC908" s="2">
        <v>0</v>
      </c>
      <c r="BD908" s="2">
        <v>2813</v>
      </c>
      <c r="BE908" s="2">
        <v>3044</v>
      </c>
      <c r="BF908" s="2">
        <v>18.25</v>
      </c>
      <c r="BG908" s="2">
        <v>55553</v>
      </c>
      <c r="BH908" s="2">
        <v>273857</v>
      </c>
      <c r="BI908" s="2">
        <v>8097400</v>
      </c>
      <c r="BJ908" s="2">
        <v>0</v>
      </c>
      <c r="BK908" s="2">
        <v>8097400</v>
      </c>
      <c r="BL908" s="2">
        <v>3657267</v>
      </c>
      <c r="BM908" s="2">
        <v>4440133</v>
      </c>
      <c r="BN908" s="2">
        <v>945699</v>
      </c>
      <c r="BO908" s="2">
        <v>3494434</v>
      </c>
      <c r="BP908" s="2">
        <v>5046.26</v>
      </c>
      <c r="BQ908" s="2">
        <v>682.04</v>
      </c>
      <c r="BR908" s="2">
        <v>3441751</v>
      </c>
      <c r="BS908" s="2">
        <v>0</v>
      </c>
      <c r="BT908" s="2">
        <v>0</v>
      </c>
      <c r="BU908" s="2">
        <v>3657267</v>
      </c>
      <c r="BV908" s="2">
        <v>945699</v>
      </c>
      <c r="BW908" s="2">
        <v>0</v>
      </c>
      <c r="BX908" s="2">
        <v>891254</v>
      </c>
      <c r="BY908" s="2">
        <v>891254</v>
      </c>
      <c r="BZ908" s="2">
        <v>0</v>
      </c>
      <c r="CA908" s="2">
        <v>3494434</v>
      </c>
      <c r="CB908" s="2" t="b">
        <v>0</v>
      </c>
      <c r="CC908" s="2">
        <v>0</v>
      </c>
      <c r="CD908" s="2">
        <v>11937.25</v>
      </c>
      <c r="CE908" s="2">
        <v>10975.81</v>
      </c>
      <c r="CF908" s="2">
        <v>11300.65</v>
      </c>
      <c r="CG908" s="2">
        <v>13437.17</v>
      </c>
      <c r="CH908" s="4">
        <v>45327.530439814815</v>
      </c>
      <c r="CI908" s="4">
        <v>73415</v>
      </c>
    </row>
    <row r="909" spans="1:87" x14ac:dyDescent="0.35">
      <c r="A909" s="5">
        <v>1006</v>
      </c>
      <c r="B909" s="3" t="s">
        <v>1847</v>
      </c>
      <c r="C909" s="3" t="s">
        <v>1858</v>
      </c>
      <c r="D909" s="2" t="s">
        <v>1859</v>
      </c>
      <c r="E909" s="2">
        <v>9166</v>
      </c>
      <c r="F909" s="2">
        <v>9304</v>
      </c>
      <c r="G909" s="2">
        <v>9580</v>
      </c>
      <c r="H909" s="2">
        <v>11102</v>
      </c>
      <c r="I909" s="2">
        <v>1.0822000000000001</v>
      </c>
      <c r="J909" s="2">
        <v>9919</v>
      </c>
      <c r="K909" s="2">
        <v>10069</v>
      </c>
      <c r="L909" s="2">
        <v>10367</v>
      </c>
      <c r="M909" s="2">
        <v>12015</v>
      </c>
      <c r="N909" s="2">
        <v>1.1040000000000001</v>
      </c>
      <c r="O909" s="2">
        <v>1.026</v>
      </c>
      <c r="P909" s="2">
        <v>10951</v>
      </c>
      <c r="Q909" s="2">
        <v>12327</v>
      </c>
      <c r="R909" s="2">
        <v>0</v>
      </c>
      <c r="S909" s="2">
        <v>0</v>
      </c>
      <c r="T909" s="2">
        <v>0</v>
      </c>
      <c r="U909" s="2">
        <v>1003.72</v>
      </c>
      <c r="V909" s="2">
        <v>1003.72</v>
      </c>
      <c r="W909" s="2">
        <v>0</v>
      </c>
      <c r="X909" s="2">
        <v>0</v>
      </c>
      <c r="Y909" s="2">
        <v>0</v>
      </c>
      <c r="Z909" s="2">
        <v>1003.72</v>
      </c>
      <c r="AA909" s="2">
        <v>1003.72</v>
      </c>
      <c r="AB909" s="2">
        <v>0</v>
      </c>
      <c r="AC909" s="2">
        <v>0</v>
      </c>
      <c r="AD909" s="2">
        <v>0</v>
      </c>
      <c r="AE909" s="2">
        <v>12372856</v>
      </c>
      <c r="AF909" s="2">
        <v>12372856</v>
      </c>
      <c r="AG909" s="2">
        <v>0.4078</v>
      </c>
      <c r="AH909" s="2">
        <v>0.2</v>
      </c>
      <c r="AI909" s="2">
        <v>0</v>
      </c>
      <c r="AJ909" s="2">
        <v>0</v>
      </c>
      <c r="AK909" s="2">
        <v>0</v>
      </c>
      <c r="AL909" s="2">
        <v>1009130</v>
      </c>
      <c r="AM909" s="2">
        <v>1009130</v>
      </c>
      <c r="AN909" s="2">
        <v>0.4078</v>
      </c>
      <c r="AO909" s="2">
        <v>0</v>
      </c>
      <c r="AP909" s="2">
        <v>0.65</v>
      </c>
      <c r="AQ909" s="2">
        <v>0</v>
      </c>
      <c r="AR909" s="2">
        <v>0</v>
      </c>
      <c r="AS909" s="2">
        <v>0</v>
      </c>
      <c r="AT909" s="2">
        <v>0</v>
      </c>
      <c r="AU909" s="2">
        <v>0</v>
      </c>
      <c r="AV909" s="2">
        <v>13381986</v>
      </c>
      <c r="AW909" s="2">
        <v>0</v>
      </c>
      <c r="AX909" s="2">
        <v>0</v>
      </c>
      <c r="AY909" s="2">
        <v>620300</v>
      </c>
      <c r="AZ909" s="2">
        <v>671289</v>
      </c>
      <c r="BA909" s="2">
        <v>0</v>
      </c>
      <c r="BB909" s="2">
        <v>0</v>
      </c>
      <c r="BC909" s="2">
        <v>0</v>
      </c>
      <c r="BD909" s="2">
        <v>2813</v>
      </c>
      <c r="BE909" s="2">
        <v>3044</v>
      </c>
      <c r="BF909" s="2">
        <v>0</v>
      </c>
      <c r="BG909" s="2">
        <v>0</v>
      </c>
      <c r="BH909" s="2">
        <v>671289</v>
      </c>
      <c r="BI909" s="2">
        <v>14053275</v>
      </c>
      <c r="BJ909" s="2">
        <v>0</v>
      </c>
      <c r="BK909" s="2">
        <v>14053275</v>
      </c>
      <c r="BL909" s="2">
        <v>11741070</v>
      </c>
      <c r="BM909" s="2">
        <v>2312205</v>
      </c>
      <c r="BN909" s="2">
        <v>200744</v>
      </c>
      <c r="BO909" s="2">
        <v>2111461</v>
      </c>
      <c r="BP909" s="2">
        <v>6065.04</v>
      </c>
      <c r="BQ909" s="2">
        <v>1003.72</v>
      </c>
      <c r="BR909" s="2">
        <v>6087602</v>
      </c>
      <c r="BS909" s="2">
        <v>0</v>
      </c>
      <c r="BT909" s="2">
        <v>0</v>
      </c>
      <c r="BU909" s="2">
        <v>11741070</v>
      </c>
      <c r="BV909" s="2">
        <v>200744</v>
      </c>
      <c r="BW909" s="2">
        <v>0</v>
      </c>
      <c r="BX909" s="2">
        <v>1827824</v>
      </c>
      <c r="BY909" s="2">
        <v>1827824</v>
      </c>
      <c r="BZ909" s="2">
        <v>0</v>
      </c>
      <c r="CA909" s="2">
        <v>2111461</v>
      </c>
      <c r="CB909" s="2" t="b">
        <v>0</v>
      </c>
      <c r="CC909" s="2">
        <v>0</v>
      </c>
      <c r="CD909" s="2">
        <v>11844.16</v>
      </c>
      <c r="CE909" s="2">
        <v>10890.23</v>
      </c>
      <c r="CF909" s="2">
        <v>11212.53</v>
      </c>
      <c r="CG909" s="2">
        <v>13332.39</v>
      </c>
      <c r="CH909" s="4">
        <v>45327.530439814815</v>
      </c>
      <c r="CI909" s="4">
        <v>73415</v>
      </c>
    </row>
    <row r="910" spans="1:87" x14ac:dyDescent="0.35">
      <c r="A910" s="5">
        <v>1007</v>
      </c>
      <c r="B910" s="3" t="s">
        <v>1847</v>
      </c>
      <c r="C910" s="3" t="s">
        <v>1860</v>
      </c>
      <c r="D910" s="2" t="s">
        <v>1861</v>
      </c>
      <c r="E910" s="2">
        <v>9166</v>
      </c>
      <c r="F910" s="2">
        <v>9304</v>
      </c>
      <c r="G910" s="2">
        <v>9580</v>
      </c>
      <c r="H910" s="2">
        <v>11102</v>
      </c>
      <c r="I910" s="2">
        <v>1.0822000000000001</v>
      </c>
      <c r="J910" s="2">
        <v>9919</v>
      </c>
      <c r="K910" s="2">
        <v>10069</v>
      </c>
      <c r="L910" s="2">
        <v>10367</v>
      </c>
      <c r="M910" s="2">
        <v>12015</v>
      </c>
      <c r="N910" s="2">
        <v>1.1040000000000001</v>
      </c>
      <c r="O910" s="2">
        <v>1.026</v>
      </c>
      <c r="P910" s="2">
        <v>10951</v>
      </c>
      <c r="Q910" s="2">
        <v>12327</v>
      </c>
      <c r="R910" s="2">
        <v>214.96</v>
      </c>
      <c r="S910" s="2">
        <v>156.29</v>
      </c>
      <c r="T910" s="2">
        <v>109.64</v>
      </c>
      <c r="U910" s="2">
        <v>0</v>
      </c>
      <c r="V910" s="2">
        <v>480.89</v>
      </c>
      <c r="W910" s="2">
        <v>214.96</v>
      </c>
      <c r="X910" s="2">
        <v>156.29</v>
      </c>
      <c r="Y910" s="2">
        <v>109.64</v>
      </c>
      <c r="Z910" s="2">
        <v>0</v>
      </c>
      <c r="AA910" s="2">
        <v>480.89</v>
      </c>
      <c r="AB910" s="2">
        <v>2354027</v>
      </c>
      <c r="AC910" s="2">
        <v>1573684</v>
      </c>
      <c r="AD910" s="2">
        <v>1136638</v>
      </c>
      <c r="AE910" s="2">
        <v>0</v>
      </c>
      <c r="AF910" s="2">
        <v>5064349</v>
      </c>
      <c r="AG910" s="2">
        <v>0.43509999999999999</v>
      </c>
      <c r="AH910" s="2">
        <v>0.2</v>
      </c>
      <c r="AI910" s="2">
        <v>204847</v>
      </c>
      <c r="AJ910" s="2">
        <v>136942</v>
      </c>
      <c r="AK910" s="2">
        <v>98910</v>
      </c>
      <c r="AL910" s="2">
        <v>0</v>
      </c>
      <c r="AM910" s="2">
        <v>440699</v>
      </c>
      <c r="AN910" s="2">
        <v>0.43509999999999999</v>
      </c>
      <c r="AO910" s="2">
        <v>0</v>
      </c>
      <c r="AP910" s="2">
        <v>0.65</v>
      </c>
      <c r="AQ910" s="2">
        <v>0</v>
      </c>
      <c r="AR910" s="2">
        <v>0</v>
      </c>
      <c r="AS910" s="2">
        <v>0</v>
      </c>
      <c r="AT910" s="2">
        <v>0</v>
      </c>
      <c r="AU910" s="2">
        <v>0</v>
      </c>
      <c r="AV910" s="2">
        <v>5505048</v>
      </c>
      <c r="AW910" s="2">
        <v>0</v>
      </c>
      <c r="AX910" s="2">
        <v>21616</v>
      </c>
      <c r="AY910" s="2">
        <v>85005</v>
      </c>
      <c r="AZ910" s="2">
        <v>91992</v>
      </c>
      <c r="BA910" s="2">
        <v>0</v>
      </c>
      <c r="BB910" s="2">
        <v>0</v>
      </c>
      <c r="BC910" s="2">
        <v>0</v>
      </c>
      <c r="BD910" s="2">
        <v>2813</v>
      </c>
      <c r="BE910" s="2">
        <v>3044</v>
      </c>
      <c r="BF910" s="2">
        <v>19.149999999999999</v>
      </c>
      <c r="BG910" s="2">
        <v>58293</v>
      </c>
      <c r="BH910" s="2">
        <v>171901</v>
      </c>
      <c r="BI910" s="2">
        <v>5676949</v>
      </c>
      <c r="BJ910" s="2">
        <v>0</v>
      </c>
      <c r="BK910" s="2">
        <v>5676949</v>
      </c>
      <c r="BL910" s="2">
        <v>2277498</v>
      </c>
      <c r="BM910" s="2">
        <v>3399451</v>
      </c>
      <c r="BN910" s="2">
        <v>983725</v>
      </c>
      <c r="BO910" s="2">
        <v>2415726</v>
      </c>
      <c r="BP910" s="2">
        <v>5070.8100000000004</v>
      </c>
      <c r="BQ910" s="2">
        <v>480.89</v>
      </c>
      <c r="BR910" s="2">
        <v>2438502</v>
      </c>
      <c r="BS910" s="2">
        <v>0</v>
      </c>
      <c r="BT910" s="2">
        <v>0</v>
      </c>
      <c r="BU910" s="2">
        <v>2277498</v>
      </c>
      <c r="BV910" s="2">
        <v>983725</v>
      </c>
      <c r="BW910" s="2">
        <v>0</v>
      </c>
      <c r="BX910" s="2">
        <v>636445</v>
      </c>
      <c r="BY910" s="2">
        <v>636445</v>
      </c>
      <c r="BZ910" s="2">
        <v>0</v>
      </c>
      <c r="CA910" s="2">
        <v>2415726</v>
      </c>
      <c r="CB910" s="2" t="b">
        <v>0</v>
      </c>
      <c r="CC910" s="2">
        <v>0</v>
      </c>
      <c r="CD910" s="2">
        <v>11903.96</v>
      </c>
      <c r="CE910" s="2">
        <v>10945.2</v>
      </c>
      <c r="CF910" s="2">
        <v>11269.14</v>
      </c>
      <c r="CG910" s="2">
        <v>13399.7</v>
      </c>
      <c r="CH910" s="4">
        <v>45327.530439814815</v>
      </c>
      <c r="CI910" s="4">
        <v>73415</v>
      </c>
    </row>
    <row r="911" spans="1:87" x14ac:dyDescent="0.35">
      <c r="A911" s="5">
        <v>1008</v>
      </c>
      <c r="B911" s="3" t="s">
        <v>1847</v>
      </c>
      <c r="C911" s="3" t="s">
        <v>1862</v>
      </c>
      <c r="D911" s="2" t="s">
        <v>1863</v>
      </c>
      <c r="E911" s="2">
        <v>9166</v>
      </c>
      <c r="F911" s="2">
        <v>9304</v>
      </c>
      <c r="G911" s="2">
        <v>9580</v>
      </c>
      <c r="H911" s="2">
        <v>11102</v>
      </c>
      <c r="I911" s="2">
        <v>1.0822000000000001</v>
      </c>
      <c r="J911" s="2">
        <v>9919</v>
      </c>
      <c r="K911" s="2">
        <v>10069</v>
      </c>
      <c r="L911" s="2">
        <v>10367</v>
      </c>
      <c r="M911" s="2">
        <v>12015</v>
      </c>
      <c r="N911" s="2">
        <v>1.1040000000000001</v>
      </c>
      <c r="O911" s="2">
        <v>1.026</v>
      </c>
      <c r="P911" s="2">
        <v>10951</v>
      </c>
      <c r="Q911" s="2">
        <v>12327</v>
      </c>
      <c r="R911" s="2">
        <v>198.68</v>
      </c>
      <c r="S911" s="2">
        <v>143.74</v>
      </c>
      <c r="T911" s="2">
        <v>82.52</v>
      </c>
      <c r="U911" s="2">
        <v>0</v>
      </c>
      <c r="V911" s="2">
        <v>424.94</v>
      </c>
      <c r="W911" s="2">
        <v>198.68</v>
      </c>
      <c r="X911" s="2">
        <v>143.74</v>
      </c>
      <c r="Y911" s="2">
        <v>82.52</v>
      </c>
      <c r="Z911" s="2">
        <v>0</v>
      </c>
      <c r="AA911" s="2">
        <v>424.94</v>
      </c>
      <c r="AB911" s="2">
        <v>2175745</v>
      </c>
      <c r="AC911" s="2">
        <v>1447318</v>
      </c>
      <c r="AD911" s="2">
        <v>855485</v>
      </c>
      <c r="AE911" s="2">
        <v>0</v>
      </c>
      <c r="AF911" s="2">
        <v>4478548</v>
      </c>
      <c r="AG911" s="2">
        <v>0.5</v>
      </c>
      <c r="AH911" s="2">
        <v>0.2</v>
      </c>
      <c r="AI911" s="2">
        <v>217574</v>
      </c>
      <c r="AJ911" s="2">
        <v>144732</v>
      </c>
      <c r="AK911" s="2">
        <v>85548</v>
      </c>
      <c r="AL911" s="2">
        <v>0</v>
      </c>
      <c r="AM911" s="2">
        <v>447854</v>
      </c>
      <c r="AN911" s="2">
        <v>0.5</v>
      </c>
      <c r="AO911" s="2">
        <v>0</v>
      </c>
      <c r="AP911" s="2">
        <v>0.65</v>
      </c>
      <c r="AQ911" s="2">
        <v>0</v>
      </c>
      <c r="AR911" s="2">
        <v>0</v>
      </c>
      <c r="AS911" s="2">
        <v>0</v>
      </c>
      <c r="AT911" s="2">
        <v>0</v>
      </c>
      <c r="AU911" s="2">
        <v>0</v>
      </c>
      <c r="AV911" s="2">
        <v>4926402</v>
      </c>
      <c r="AW911" s="2">
        <v>0</v>
      </c>
      <c r="AX911" s="2">
        <v>14820</v>
      </c>
      <c r="AY911" s="2">
        <v>55816</v>
      </c>
      <c r="AZ911" s="2">
        <v>60404</v>
      </c>
      <c r="BA911" s="2">
        <v>0</v>
      </c>
      <c r="BB911" s="2">
        <v>0</v>
      </c>
      <c r="BC911" s="2">
        <v>0</v>
      </c>
      <c r="BD911" s="2">
        <v>2813</v>
      </c>
      <c r="BE911" s="2">
        <v>3044</v>
      </c>
      <c r="BF911" s="2">
        <v>28.68</v>
      </c>
      <c r="BG911" s="2">
        <v>87302</v>
      </c>
      <c r="BH911" s="2">
        <v>162526</v>
      </c>
      <c r="BI911" s="2">
        <v>5088928</v>
      </c>
      <c r="BJ911" s="2">
        <v>0</v>
      </c>
      <c r="BK911" s="2">
        <v>5088928</v>
      </c>
      <c r="BL911" s="2">
        <v>1617547</v>
      </c>
      <c r="BM911" s="2">
        <v>3471381</v>
      </c>
      <c r="BN911" s="2">
        <v>1252289</v>
      </c>
      <c r="BO911" s="2">
        <v>2219092</v>
      </c>
      <c r="BP911" s="2">
        <v>5049.8</v>
      </c>
      <c r="BQ911" s="2">
        <v>424.94</v>
      </c>
      <c r="BR911" s="2">
        <v>2145862</v>
      </c>
      <c r="BS911" s="2">
        <v>0</v>
      </c>
      <c r="BT911" s="2">
        <v>0</v>
      </c>
      <c r="BU911" s="2">
        <v>1617547</v>
      </c>
      <c r="BV911" s="2">
        <v>1252289</v>
      </c>
      <c r="BW911" s="2">
        <v>0</v>
      </c>
      <c r="BX911" s="2">
        <v>478002</v>
      </c>
      <c r="BY911" s="2">
        <v>478002</v>
      </c>
      <c r="BZ911" s="2">
        <v>0</v>
      </c>
      <c r="CA911" s="2">
        <v>2219092</v>
      </c>
      <c r="CB911" s="2" t="b">
        <v>0</v>
      </c>
      <c r="CC911" s="2">
        <v>0</v>
      </c>
      <c r="CD911" s="2">
        <v>12046.1</v>
      </c>
      <c r="CE911" s="2">
        <v>11075.9</v>
      </c>
      <c r="CF911" s="2">
        <v>11403.7</v>
      </c>
      <c r="CG911" s="2">
        <v>13559.7</v>
      </c>
      <c r="CH911" s="4">
        <v>45327.530462962961</v>
      </c>
      <c r="CI911" s="4">
        <v>73415</v>
      </c>
    </row>
    <row r="912" spans="1:87" x14ac:dyDescent="0.35">
      <c r="A912" s="5">
        <v>1009</v>
      </c>
      <c r="B912" s="3" t="s">
        <v>1847</v>
      </c>
      <c r="C912" s="3" t="s">
        <v>1864</v>
      </c>
      <c r="D912" s="2" t="s">
        <v>1865</v>
      </c>
      <c r="E912" s="2">
        <v>9166</v>
      </c>
      <c r="F912" s="2">
        <v>9304</v>
      </c>
      <c r="G912" s="2">
        <v>9580</v>
      </c>
      <c r="H912" s="2">
        <v>11102</v>
      </c>
      <c r="I912" s="2">
        <v>1.0822000000000001</v>
      </c>
      <c r="J912" s="2">
        <v>9919</v>
      </c>
      <c r="K912" s="2">
        <v>10069</v>
      </c>
      <c r="L912" s="2">
        <v>10367</v>
      </c>
      <c r="M912" s="2">
        <v>12015</v>
      </c>
      <c r="N912" s="2">
        <v>1.1040000000000001</v>
      </c>
      <c r="O912" s="2">
        <v>1.026</v>
      </c>
      <c r="P912" s="2">
        <v>10951</v>
      </c>
      <c r="Q912" s="2">
        <v>12327</v>
      </c>
      <c r="R912" s="2">
        <v>0</v>
      </c>
      <c r="S912" s="2">
        <v>0</v>
      </c>
      <c r="T912" s="2">
        <v>0</v>
      </c>
      <c r="U912" s="2">
        <v>462.86</v>
      </c>
      <c r="V912" s="2">
        <v>462.86</v>
      </c>
      <c r="W912" s="2">
        <v>0</v>
      </c>
      <c r="X912" s="2">
        <v>0</v>
      </c>
      <c r="Y912" s="2">
        <v>0</v>
      </c>
      <c r="Z912" s="2">
        <v>468.6</v>
      </c>
      <c r="AA912" s="2">
        <v>468.6</v>
      </c>
      <c r="AB912" s="2">
        <v>0</v>
      </c>
      <c r="AC912" s="2">
        <v>0</v>
      </c>
      <c r="AD912" s="2">
        <v>0</v>
      </c>
      <c r="AE912" s="2">
        <v>5705675</v>
      </c>
      <c r="AF912" s="2">
        <v>5705675</v>
      </c>
      <c r="AG912" s="2">
        <v>0.4672</v>
      </c>
      <c r="AH912" s="2">
        <v>0.2</v>
      </c>
      <c r="AI912" s="2">
        <v>0</v>
      </c>
      <c r="AJ912" s="2">
        <v>0</v>
      </c>
      <c r="AK912" s="2">
        <v>0</v>
      </c>
      <c r="AL912" s="2">
        <v>539750</v>
      </c>
      <c r="AM912" s="2">
        <v>539750</v>
      </c>
      <c r="AN912" s="2">
        <v>0.4672</v>
      </c>
      <c r="AO912" s="2">
        <v>0</v>
      </c>
      <c r="AP912" s="2">
        <v>0.65</v>
      </c>
      <c r="AQ912" s="2">
        <v>0</v>
      </c>
      <c r="AR912" s="2">
        <v>0</v>
      </c>
      <c r="AS912" s="2">
        <v>0</v>
      </c>
      <c r="AT912" s="2">
        <v>0</v>
      </c>
      <c r="AU912" s="2">
        <v>0</v>
      </c>
      <c r="AV912" s="2">
        <v>6245425</v>
      </c>
      <c r="AW912" s="2">
        <v>2151581</v>
      </c>
      <c r="AX912" s="2">
        <v>0</v>
      </c>
      <c r="AY912" s="2">
        <v>276483</v>
      </c>
      <c r="AZ912" s="2">
        <v>299210</v>
      </c>
      <c r="BA912" s="2">
        <v>0</v>
      </c>
      <c r="BB912" s="2">
        <v>0</v>
      </c>
      <c r="BC912" s="2">
        <v>0</v>
      </c>
      <c r="BD912" s="2">
        <v>2813</v>
      </c>
      <c r="BE912" s="2">
        <v>3044</v>
      </c>
      <c r="BF912" s="2">
        <v>0</v>
      </c>
      <c r="BG912" s="2">
        <v>0</v>
      </c>
      <c r="BH912" s="2">
        <v>2450791</v>
      </c>
      <c r="BI912" s="2">
        <v>8696216</v>
      </c>
      <c r="BJ912" s="2">
        <v>0</v>
      </c>
      <c r="BK912" s="2">
        <v>8696216</v>
      </c>
      <c r="BL912" s="2">
        <v>2454603</v>
      </c>
      <c r="BM912" s="2">
        <v>6241613</v>
      </c>
      <c r="BN912" s="2">
        <v>2633917</v>
      </c>
      <c r="BO912" s="2">
        <v>3607696</v>
      </c>
      <c r="BP912" s="2">
        <v>5988.94</v>
      </c>
      <c r="BQ912" s="2">
        <v>468.6</v>
      </c>
      <c r="BR912" s="2">
        <v>2806417</v>
      </c>
      <c r="BS912" s="2">
        <v>1226840</v>
      </c>
      <c r="BT912" s="2">
        <v>0</v>
      </c>
      <c r="BU912" s="2">
        <v>2454603</v>
      </c>
      <c r="BV912" s="2">
        <v>2633917</v>
      </c>
      <c r="BW912" s="2">
        <v>0</v>
      </c>
      <c r="BX912" s="2">
        <v>1066141</v>
      </c>
      <c r="BY912" s="2">
        <v>1066141</v>
      </c>
      <c r="BZ912" s="2">
        <v>0</v>
      </c>
      <c r="CA912" s="2">
        <v>3607696</v>
      </c>
      <c r="CB912" s="2" t="b">
        <v>0</v>
      </c>
      <c r="CC912" s="2">
        <v>0</v>
      </c>
      <c r="CD912" s="2">
        <v>11974.26</v>
      </c>
      <c r="CE912" s="2">
        <v>11009.85</v>
      </c>
      <c r="CF912" s="2">
        <v>11335.69</v>
      </c>
      <c r="CG912" s="2">
        <v>13478.83</v>
      </c>
      <c r="CH912" s="4">
        <v>45327.530462962961</v>
      </c>
      <c r="CI912" s="4">
        <v>73415</v>
      </c>
    </row>
    <row r="913" spans="1:87" x14ac:dyDescent="0.35">
      <c r="A913" s="5">
        <v>1010</v>
      </c>
      <c r="B913" s="3" t="s">
        <v>1847</v>
      </c>
      <c r="C913" s="3" t="s">
        <v>1866</v>
      </c>
      <c r="D913" s="2" t="s">
        <v>1867</v>
      </c>
      <c r="E913" s="2">
        <v>9166</v>
      </c>
      <c r="F913" s="2">
        <v>9304</v>
      </c>
      <c r="G913" s="2">
        <v>9580</v>
      </c>
      <c r="H913" s="2">
        <v>11102</v>
      </c>
      <c r="I913" s="2">
        <v>1.0822000000000001</v>
      </c>
      <c r="J913" s="2">
        <v>9919</v>
      </c>
      <c r="K913" s="2">
        <v>10069</v>
      </c>
      <c r="L913" s="2">
        <v>10367</v>
      </c>
      <c r="M913" s="2">
        <v>12015</v>
      </c>
      <c r="N913" s="2">
        <v>1.1040000000000001</v>
      </c>
      <c r="O913" s="2">
        <v>1.026</v>
      </c>
      <c r="P913" s="2">
        <v>10951</v>
      </c>
      <c r="Q913" s="2">
        <v>12327</v>
      </c>
      <c r="R913" s="2">
        <v>102.69</v>
      </c>
      <c r="S913" s="2">
        <v>83</v>
      </c>
      <c r="T913" s="2">
        <v>55.13</v>
      </c>
      <c r="U913" s="2">
        <v>0</v>
      </c>
      <c r="V913" s="2">
        <v>240.82</v>
      </c>
      <c r="W913" s="2">
        <v>102.69</v>
      </c>
      <c r="X913" s="2">
        <v>83</v>
      </c>
      <c r="Y913" s="2">
        <v>55.13</v>
      </c>
      <c r="Z913" s="2">
        <v>0</v>
      </c>
      <c r="AA913" s="2">
        <v>240.82</v>
      </c>
      <c r="AB913" s="2">
        <v>1124558</v>
      </c>
      <c r="AC913" s="2">
        <v>835727</v>
      </c>
      <c r="AD913" s="2">
        <v>571533</v>
      </c>
      <c r="AE913" s="2">
        <v>0</v>
      </c>
      <c r="AF913" s="2">
        <v>2531818</v>
      </c>
      <c r="AG913" s="2">
        <v>0.52659999999999996</v>
      </c>
      <c r="AH913" s="2">
        <v>0.2</v>
      </c>
      <c r="AI913" s="2">
        <v>118438</v>
      </c>
      <c r="AJ913" s="2">
        <v>88019</v>
      </c>
      <c r="AK913" s="2">
        <v>60194</v>
      </c>
      <c r="AL913" s="2">
        <v>0</v>
      </c>
      <c r="AM913" s="2">
        <v>266651</v>
      </c>
      <c r="AN913" s="2">
        <v>0.52659999999999996</v>
      </c>
      <c r="AO913" s="2">
        <v>0</v>
      </c>
      <c r="AP913" s="2">
        <v>0.65</v>
      </c>
      <c r="AQ913" s="2">
        <v>0</v>
      </c>
      <c r="AR913" s="2">
        <v>0</v>
      </c>
      <c r="AS913" s="2">
        <v>0</v>
      </c>
      <c r="AT913" s="2">
        <v>0</v>
      </c>
      <c r="AU913" s="2">
        <v>0</v>
      </c>
      <c r="AV913" s="2">
        <v>2798469</v>
      </c>
      <c r="AW913" s="2">
        <v>0</v>
      </c>
      <c r="AX913" s="2">
        <v>0</v>
      </c>
      <c r="AY913" s="2">
        <v>173238</v>
      </c>
      <c r="AZ913" s="2">
        <v>187478</v>
      </c>
      <c r="BA913" s="2">
        <v>0</v>
      </c>
      <c r="BB913" s="2">
        <v>0</v>
      </c>
      <c r="BC913" s="2">
        <v>27065</v>
      </c>
      <c r="BD913" s="2">
        <v>2813</v>
      </c>
      <c r="BE913" s="2">
        <v>3044</v>
      </c>
      <c r="BF913" s="2">
        <v>7.66</v>
      </c>
      <c r="BG913" s="2">
        <v>23317</v>
      </c>
      <c r="BH913" s="2">
        <v>237860</v>
      </c>
      <c r="BI913" s="2">
        <v>3036329</v>
      </c>
      <c r="BJ913" s="2">
        <v>0</v>
      </c>
      <c r="BK913" s="2">
        <v>3036329</v>
      </c>
      <c r="BL913" s="2">
        <v>3734902</v>
      </c>
      <c r="BM913" s="2">
        <v>0</v>
      </c>
      <c r="BN913" s="2">
        <v>48164</v>
      </c>
      <c r="BO913" s="2">
        <v>0</v>
      </c>
      <c r="BP913" s="2">
        <v>5122.0200000000004</v>
      </c>
      <c r="BQ913" s="2">
        <v>240.82</v>
      </c>
      <c r="BR913" s="2">
        <v>1233485</v>
      </c>
      <c r="BS913" s="2">
        <v>0</v>
      </c>
      <c r="BT913" s="2">
        <v>0</v>
      </c>
      <c r="BU913" s="2">
        <v>3734902</v>
      </c>
      <c r="BV913" s="2">
        <v>48164</v>
      </c>
      <c r="BW913" s="2">
        <v>0</v>
      </c>
      <c r="BX913" s="2">
        <v>623250</v>
      </c>
      <c r="BY913" s="2">
        <v>623250</v>
      </c>
      <c r="BZ913" s="2">
        <v>623250</v>
      </c>
      <c r="CA913" s="2">
        <v>623250</v>
      </c>
      <c r="CB913" s="2" t="b">
        <v>1</v>
      </c>
      <c r="CC913" s="2">
        <v>698573</v>
      </c>
      <c r="CD913" s="2">
        <v>12104.36</v>
      </c>
      <c r="CE913" s="2">
        <v>11129.47</v>
      </c>
      <c r="CF913" s="2">
        <v>11458.85</v>
      </c>
      <c r="CG913" s="2">
        <v>13625.28</v>
      </c>
      <c r="CH913" s="4">
        <v>45327.530486111114</v>
      </c>
      <c r="CI913" s="4">
        <v>73415</v>
      </c>
    </row>
    <row r="914" spans="1:87" x14ac:dyDescent="0.35">
      <c r="A914" s="5">
        <v>1011</v>
      </c>
      <c r="B914" s="3" t="s">
        <v>1847</v>
      </c>
      <c r="C914" s="3" t="s">
        <v>1868</v>
      </c>
      <c r="D914" s="2" t="s">
        <v>1869</v>
      </c>
      <c r="E914" s="2">
        <v>9166</v>
      </c>
      <c r="F914" s="2">
        <v>9304</v>
      </c>
      <c r="G914" s="2">
        <v>9580</v>
      </c>
      <c r="H914" s="2">
        <v>11102</v>
      </c>
      <c r="I914" s="2">
        <v>1.0822000000000001</v>
      </c>
      <c r="J914" s="2">
        <v>9919</v>
      </c>
      <c r="K914" s="2">
        <v>10069</v>
      </c>
      <c r="L914" s="2">
        <v>10367</v>
      </c>
      <c r="M914" s="2">
        <v>12015</v>
      </c>
      <c r="N914" s="2">
        <v>1.1040000000000001</v>
      </c>
      <c r="O914" s="2">
        <v>1.026</v>
      </c>
      <c r="P914" s="2">
        <v>10951</v>
      </c>
      <c r="Q914" s="2">
        <v>12327</v>
      </c>
      <c r="R914" s="2">
        <v>82.84</v>
      </c>
      <c r="S914" s="2">
        <v>56.08</v>
      </c>
      <c r="T914" s="2">
        <v>38.36</v>
      </c>
      <c r="U914" s="2">
        <v>2.4300000000000002</v>
      </c>
      <c r="V914" s="2">
        <v>179.71</v>
      </c>
      <c r="W914" s="2">
        <v>82.84</v>
      </c>
      <c r="X914" s="2">
        <v>56.08</v>
      </c>
      <c r="Y914" s="2">
        <v>38.36</v>
      </c>
      <c r="Z914" s="2">
        <v>100.23</v>
      </c>
      <c r="AA914" s="2">
        <v>277.51</v>
      </c>
      <c r="AB914" s="2">
        <v>907181</v>
      </c>
      <c r="AC914" s="2">
        <v>564670</v>
      </c>
      <c r="AD914" s="2">
        <v>397678</v>
      </c>
      <c r="AE914" s="2">
        <v>29955</v>
      </c>
      <c r="AF914" s="2">
        <v>1899484</v>
      </c>
      <c r="AG914" s="2">
        <v>0.50180000000000002</v>
      </c>
      <c r="AH914" s="2">
        <v>0.2</v>
      </c>
      <c r="AI914" s="2">
        <v>91045</v>
      </c>
      <c r="AJ914" s="2">
        <v>56670</v>
      </c>
      <c r="AK914" s="2">
        <v>39911</v>
      </c>
      <c r="AL914" s="2">
        <v>123998</v>
      </c>
      <c r="AM914" s="2">
        <v>311624</v>
      </c>
      <c r="AN914" s="2">
        <v>0.50180000000000002</v>
      </c>
      <c r="AO914" s="2">
        <v>0</v>
      </c>
      <c r="AP914" s="2">
        <v>0.65</v>
      </c>
      <c r="AQ914" s="2">
        <v>0</v>
      </c>
      <c r="AR914" s="2">
        <v>0</v>
      </c>
      <c r="AS914" s="2">
        <v>0</v>
      </c>
      <c r="AT914" s="2">
        <v>0</v>
      </c>
      <c r="AU914" s="2">
        <v>0</v>
      </c>
      <c r="AV914" s="2">
        <v>2211108</v>
      </c>
      <c r="AW914" s="2">
        <v>2147259</v>
      </c>
      <c r="AX914" s="2">
        <v>0</v>
      </c>
      <c r="AY914" s="2">
        <v>323086</v>
      </c>
      <c r="AZ914" s="2">
        <v>349644</v>
      </c>
      <c r="BA914" s="2">
        <v>155000</v>
      </c>
      <c r="BB914" s="2">
        <v>167741</v>
      </c>
      <c r="BC914" s="2">
        <v>0</v>
      </c>
      <c r="BD914" s="2">
        <v>2813</v>
      </c>
      <c r="BE914" s="2">
        <v>3044</v>
      </c>
      <c r="BF914" s="2">
        <v>11.27</v>
      </c>
      <c r="BG914" s="2">
        <v>34306</v>
      </c>
      <c r="BH914" s="2">
        <v>2698950</v>
      </c>
      <c r="BI914" s="2">
        <v>4910058</v>
      </c>
      <c r="BJ914" s="2">
        <v>0</v>
      </c>
      <c r="BK914" s="2">
        <v>4910058</v>
      </c>
      <c r="BL914" s="2">
        <v>5877276</v>
      </c>
      <c r="BM914" s="2">
        <v>0</v>
      </c>
      <c r="BN914" s="2">
        <v>55502</v>
      </c>
      <c r="BO914" s="2">
        <v>0</v>
      </c>
      <c r="BP914" s="2">
        <v>5334.1</v>
      </c>
      <c r="BQ914" s="2">
        <v>277.51</v>
      </c>
      <c r="BR914" s="2">
        <v>1480266</v>
      </c>
      <c r="BS914" s="2">
        <v>517334</v>
      </c>
      <c r="BT914" s="2">
        <v>0</v>
      </c>
      <c r="BU914" s="2">
        <v>5877276</v>
      </c>
      <c r="BV914" s="2">
        <v>55502</v>
      </c>
      <c r="BW914" s="2">
        <v>0</v>
      </c>
      <c r="BX914" s="2">
        <v>657983</v>
      </c>
      <c r="BY914" s="2">
        <v>657983</v>
      </c>
      <c r="BZ914" s="2">
        <v>657983</v>
      </c>
      <c r="CA914" s="2">
        <v>657983</v>
      </c>
      <c r="CB914" s="2" t="b">
        <v>1</v>
      </c>
      <c r="CC914" s="2">
        <v>967218</v>
      </c>
      <c r="CD914" s="2">
        <v>12050.04</v>
      </c>
      <c r="CE914" s="2">
        <v>11079.52</v>
      </c>
      <c r="CF914" s="2">
        <v>11407.43</v>
      </c>
      <c r="CG914" s="2">
        <v>13564.14</v>
      </c>
      <c r="CH914" s="4">
        <v>45327.529895833337</v>
      </c>
      <c r="CI914" s="4">
        <v>73415</v>
      </c>
    </row>
    <row r="915" spans="1:87" x14ac:dyDescent="0.35">
      <c r="A915" s="5">
        <v>1012</v>
      </c>
      <c r="B915" s="3" t="s">
        <v>1870</v>
      </c>
      <c r="C915" s="3" t="s">
        <v>1871</v>
      </c>
      <c r="D915" s="2" t="s">
        <v>1872</v>
      </c>
      <c r="E915" s="2">
        <v>9166</v>
      </c>
      <c r="F915" s="2">
        <v>9304</v>
      </c>
      <c r="G915" s="2">
        <v>9580</v>
      </c>
      <c r="H915" s="2">
        <v>11102</v>
      </c>
      <c r="I915" s="2">
        <v>1.0822000000000001</v>
      </c>
      <c r="J915" s="2">
        <v>9919</v>
      </c>
      <c r="K915" s="2">
        <v>10069</v>
      </c>
      <c r="L915" s="2">
        <v>10367</v>
      </c>
      <c r="M915" s="2">
        <v>12015</v>
      </c>
      <c r="N915" s="2">
        <v>1.1040000000000001</v>
      </c>
      <c r="O915" s="2">
        <v>1.026</v>
      </c>
      <c r="P915" s="2">
        <v>10951</v>
      </c>
      <c r="Q915" s="2">
        <v>12327</v>
      </c>
      <c r="R915" s="2">
        <v>186.58</v>
      </c>
      <c r="S915" s="2">
        <v>154.87</v>
      </c>
      <c r="T915" s="2">
        <v>123.68</v>
      </c>
      <c r="U915" s="2">
        <v>0</v>
      </c>
      <c r="V915" s="2">
        <v>465.13</v>
      </c>
      <c r="W915" s="2">
        <v>186.58</v>
      </c>
      <c r="X915" s="2">
        <v>154.87</v>
      </c>
      <c r="Y915" s="2">
        <v>123.68</v>
      </c>
      <c r="Z915" s="2">
        <v>0</v>
      </c>
      <c r="AA915" s="2">
        <v>465.13</v>
      </c>
      <c r="AB915" s="2">
        <v>2043238</v>
      </c>
      <c r="AC915" s="2">
        <v>1559386</v>
      </c>
      <c r="AD915" s="2">
        <v>1282191</v>
      </c>
      <c r="AE915" s="2">
        <v>0</v>
      </c>
      <c r="AF915" s="2">
        <v>4884815</v>
      </c>
      <c r="AG915" s="2">
        <v>0.74229999999999996</v>
      </c>
      <c r="AH915" s="2">
        <v>0.2</v>
      </c>
      <c r="AI915" s="2">
        <v>303339</v>
      </c>
      <c r="AJ915" s="2">
        <v>231506</v>
      </c>
      <c r="AK915" s="2">
        <v>190354</v>
      </c>
      <c r="AL915" s="2">
        <v>0</v>
      </c>
      <c r="AM915" s="2">
        <v>725199</v>
      </c>
      <c r="AN915" s="2">
        <v>0.74229999999999996</v>
      </c>
      <c r="AO915" s="2">
        <v>0.1923</v>
      </c>
      <c r="AP915" s="2">
        <v>0.65</v>
      </c>
      <c r="AQ915" s="2">
        <v>255394</v>
      </c>
      <c r="AR915" s="2">
        <v>194915</v>
      </c>
      <c r="AS915" s="2">
        <v>160267</v>
      </c>
      <c r="AT915" s="2">
        <v>0</v>
      </c>
      <c r="AU915" s="2">
        <v>610576</v>
      </c>
      <c r="AV915" s="2">
        <v>6220590</v>
      </c>
      <c r="AW915" s="2">
        <v>0</v>
      </c>
      <c r="AX915" s="2">
        <v>4565</v>
      </c>
      <c r="AY915" s="2">
        <v>43192</v>
      </c>
      <c r="AZ915" s="2">
        <v>46742</v>
      </c>
      <c r="BA915" s="2">
        <v>0</v>
      </c>
      <c r="BB915" s="2">
        <v>0</v>
      </c>
      <c r="BC915" s="2">
        <v>0</v>
      </c>
      <c r="BD915" s="2">
        <v>2813</v>
      </c>
      <c r="BE915" s="2">
        <v>3044</v>
      </c>
      <c r="BF915" s="2">
        <v>11.1</v>
      </c>
      <c r="BG915" s="2">
        <v>33788</v>
      </c>
      <c r="BH915" s="2">
        <v>85095</v>
      </c>
      <c r="BI915" s="2">
        <v>6305685</v>
      </c>
      <c r="BJ915" s="2">
        <v>0</v>
      </c>
      <c r="BK915" s="2">
        <v>6305685</v>
      </c>
      <c r="BL915" s="2">
        <v>1036896</v>
      </c>
      <c r="BM915" s="2">
        <v>5268789</v>
      </c>
      <c r="BN915" s="2">
        <v>1541754</v>
      </c>
      <c r="BO915" s="2">
        <v>3727035</v>
      </c>
      <c r="BP915" s="2">
        <v>5083.0600000000004</v>
      </c>
      <c r="BQ915" s="2">
        <v>465.13</v>
      </c>
      <c r="BR915" s="2">
        <v>2364284</v>
      </c>
      <c r="BS915" s="2">
        <v>0</v>
      </c>
      <c r="BT915" s="2">
        <v>0</v>
      </c>
      <c r="BU915" s="2">
        <v>1036896</v>
      </c>
      <c r="BV915" s="2">
        <v>1541754</v>
      </c>
      <c r="BW915" s="2">
        <v>0</v>
      </c>
      <c r="BX915" s="2">
        <v>423535</v>
      </c>
      <c r="BY915" s="2">
        <v>423535</v>
      </c>
      <c r="BZ915" s="2">
        <v>0</v>
      </c>
      <c r="CA915" s="2">
        <v>3727035</v>
      </c>
      <c r="CB915" s="2" t="b">
        <v>0</v>
      </c>
      <c r="CC915" s="2">
        <v>0</v>
      </c>
      <c r="CD915" s="2">
        <v>13945.61</v>
      </c>
      <c r="CE915" s="2">
        <v>12822.42</v>
      </c>
      <c r="CF915" s="2">
        <v>13201.91</v>
      </c>
      <c r="CG915" s="2">
        <v>15697.88</v>
      </c>
      <c r="CH915" s="4">
        <v>45327.529918981483</v>
      </c>
      <c r="CI915" s="4">
        <v>73415</v>
      </c>
    </row>
    <row r="916" spans="1:87" x14ac:dyDescent="0.35">
      <c r="A916" s="5">
        <v>1013</v>
      </c>
      <c r="B916" s="3" t="s">
        <v>1870</v>
      </c>
      <c r="C916" s="3" t="s">
        <v>1873</v>
      </c>
      <c r="D916" s="2" t="s">
        <v>1874</v>
      </c>
      <c r="E916" s="2">
        <v>9166</v>
      </c>
      <c r="F916" s="2">
        <v>9304</v>
      </c>
      <c r="G916" s="2">
        <v>9580</v>
      </c>
      <c r="H916" s="2">
        <v>11102</v>
      </c>
      <c r="I916" s="2">
        <v>1.0822000000000001</v>
      </c>
      <c r="J916" s="2">
        <v>9919</v>
      </c>
      <c r="K916" s="2">
        <v>10069</v>
      </c>
      <c r="L916" s="2">
        <v>10367</v>
      </c>
      <c r="M916" s="2">
        <v>12015</v>
      </c>
      <c r="N916" s="2">
        <v>1.1040000000000001</v>
      </c>
      <c r="O916" s="2">
        <v>1.026</v>
      </c>
      <c r="P916" s="2">
        <v>10951</v>
      </c>
      <c r="Q916" s="2">
        <v>12327</v>
      </c>
      <c r="R916" s="2">
        <v>1112.04</v>
      </c>
      <c r="S916" s="2">
        <v>799.9</v>
      </c>
      <c r="T916" s="2">
        <v>536.69000000000005</v>
      </c>
      <c r="U916" s="2">
        <v>1081.74</v>
      </c>
      <c r="V916" s="2">
        <v>3530.37</v>
      </c>
      <c r="W916" s="2">
        <v>1112.04</v>
      </c>
      <c r="X916" s="2">
        <v>799.9</v>
      </c>
      <c r="Y916" s="2">
        <v>536.69000000000005</v>
      </c>
      <c r="Z916" s="2">
        <v>1081.74</v>
      </c>
      <c r="AA916" s="2">
        <v>3530.37</v>
      </c>
      <c r="AB916" s="2">
        <v>12177950</v>
      </c>
      <c r="AC916" s="2">
        <v>8054193</v>
      </c>
      <c r="AD916" s="2">
        <v>5563865</v>
      </c>
      <c r="AE916" s="2">
        <v>13334609</v>
      </c>
      <c r="AF916" s="2">
        <v>39130617</v>
      </c>
      <c r="AG916" s="2">
        <v>0.82079999999999997</v>
      </c>
      <c r="AH916" s="2">
        <v>0.2</v>
      </c>
      <c r="AI916" s="2">
        <v>1999132</v>
      </c>
      <c r="AJ916" s="2">
        <v>1322176</v>
      </c>
      <c r="AK916" s="2">
        <v>913364</v>
      </c>
      <c r="AL916" s="2">
        <v>2189009</v>
      </c>
      <c r="AM916" s="2">
        <v>6423681</v>
      </c>
      <c r="AN916" s="2">
        <v>0.82079999999999997</v>
      </c>
      <c r="AO916" s="2">
        <v>0.27079999999999999</v>
      </c>
      <c r="AP916" s="2">
        <v>0.65</v>
      </c>
      <c r="AQ916" s="2">
        <v>2143563</v>
      </c>
      <c r="AR916" s="2">
        <v>1417699</v>
      </c>
      <c r="AS916" s="2">
        <v>979352</v>
      </c>
      <c r="AT916" s="2">
        <v>2347158</v>
      </c>
      <c r="AU916" s="2">
        <v>6887772</v>
      </c>
      <c r="AV916" s="2">
        <v>52442070</v>
      </c>
      <c r="AW916" s="2">
        <v>0</v>
      </c>
      <c r="AX916" s="2">
        <v>0</v>
      </c>
      <c r="AY916" s="2">
        <v>477844</v>
      </c>
      <c r="AZ916" s="2">
        <v>517123</v>
      </c>
      <c r="BA916" s="2">
        <v>0</v>
      </c>
      <c r="BB916" s="2">
        <v>0</v>
      </c>
      <c r="BC916" s="2">
        <v>0</v>
      </c>
      <c r="BD916" s="2">
        <v>2813</v>
      </c>
      <c r="BE916" s="2">
        <v>3044</v>
      </c>
      <c r="BF916" s="2">
        <v>86.48</v>
      </c>
      <c r="BG916" s="2">
        <v>263245</v>
      </c>
      <c r="BH916" s="2">
        <v>780368</v>
      </c>
      <c r="BI916" s="2">
        <v>53222438</v>
      </c>
      <c r="BJ916" s="2">
        <v>0</v>
      </c>
      <c r="BK916" s="2">
        <v>53222438</v>
      </c>
      <c r="BL916" s="2">
        <v>7492303</v>
      </c>
      <c r="BM916" s="2">
        <v>45730135</v>
      </c>
      <c r="BN916" s="2">
        <v>12104969</v>
      </c>
      <c r="BO916" s="2">
        <v>33625166</v>
      </c>
      <c r="BP916" s="2">
        <v>5258.08</v>
      </c>
      <c r="BQ916" s="2">
        <v>3530.37</v>
      </c>
      <c r="BR916" s="2">
        <v>18562968</v>
      </c>
      <c r="BS916" s="2">
        <v>0</v>
      </c>
      <c r="BT916" s="2">
        <v>0</v>
      </c>
      <c r="BU916" s="2">
        <v>7492303</v>
      </c>
      <c r="BV916" s="2">
        <v>12104969</v>
      </c>
      <c r="BW916" s="2">
        <v>0</v>
      </c>
      <c r="BX916" s="2">
        <v>3140273</v>
      </c>
      <c r="BY916" s="2">
        <v>3140273</v>
      </c>
      <c r="BZ916" s="2">
        <v>0</v>
      </c>
      <c r="CA916" s="2">
        <v>33625166</v>
      </c>
      <c r="CB916" s="2" t="b">
        <v>0</v>
      </c>
      <c r="CC916" s="2">
        <v>0</v>
      </c>
      <c r="CD916" s="2">
        <v>14676.31</v>
      </c>
      <c r="CE916" s="2">
        <v>13494.27</v>
      </c>
      <c r="CF916" s="2">
        <v>13893.65</v>
      </c>
      <c r="CG916" s="2">
        <v>16520.400000000001</v>
      </c>
      <c r="CH916" s="4">
        <v>45327.530046296299</v>
      </c>
      <c r="CI916" s="4">
        <v>73415</v>
      </c>
    </row>
    <row r="917" spans="1:87" x14ac:dyDescent="0.35">
      <c r="A917" s="5">
        <v>1014</v>
      </c>
      <c r="B917" s="3" t="s">
        <v>1870</v>
      </c>
      <c r="C917" s="3" t="s">
        <v>1875</v>
      </c>
      <c r="D917" s="2" t="s">
        <v>1876</v>
      </c>
      <c r="E917" s="2">
        <v>9166</v>
      </c>
      <c r="F917" s="2">
        <v>9304</v>
      </c>
      <c r="G917" s="2">
        <v>9580</v>
      </c>
      <c r="H917" s="2">
        <v>11102</v>
      </c>
      <c r="I917" s="2">
        <v>1.0822000000000001</v>
      </c>
      <c r="J917" s="2">
        <v>9919</v>
      </c>
      <c r="K917" s="2">
        <v>10069</v>
      </c>
      <c r="L917" s="2">
        <v>10367</v>
      </c>
      <c r="M917" s="2">
        <v>12015</v>
      </c>
      <c r="N917" s="2">
        <v>1.1040000000000001</v>
      </c>
      <c r="O917" s="2">
        <v>1.026</v>
      </c>
      <c r="P917" s="2">
        <v>10951</v>
      </c>
      <c r="Q917" s="2">
        <v>12327</v>
      </c>
      <c r="R917" s="2">
        <v>3046.75</v>
      </c>
      <c r="S917" s="2">
        <v>2463.54</v>
      </c>
      <c r="T917" s="2">
        <v>1623.15</v>
      </c>
      <c r="U917" s="2">
        <v>0</v>
      </c>
      <c r="V917" s="2">
        <v>7133.44</v>
      </c>
      <c r="W917" s="2">
        <v>3046.75</v>
      </c>
      <c r="X917" s="2">
        <v>2463.54</v>
      </c>
      <c r="Y917" s="2">
        <v>1623.15</v>
      </c>
      <c r="Z917" s="2">
        <v>0</v>
      </c>
      <c r="AA917" s="2">
        <v>7133.44</v>
      </c>
      <c r="AB917" s="2">
        <v>33364959</v>
      </c>
      <c r="AC917" s="2">
        <v>24805384</v>
      </c>
      <c r="AD917" s="2">
        <v>16827196</v>
      </c>
      <c r="AE917" s="2">
        <v>0</v>
      </c>
      <c r="AF917" s="2">
        <v>74997539</v>
      </c>
      <c r="AG917" s="2">
        <v>0.8569</v>
      </c>
      <c r="AH917" s="2">
        <v>0.2</v>
      </c>
      <c r="AI917" s="2">
        <v>5718087</v>
      </c>
      <c r="AJ917" s="2">
        <v>4251147</v>
      </c>
      <c r="AK917" s="2">
        <v>2883845</v>
      </c>
      <c r="AL917" s="2">
        <v>0</v>
      </c>
      <c r="AM917" s="2">
        <v>12853079</v>
      </c>
      <c r="AN917" s="2">
        <v>0.8569</v>
      </c>
      <c r="AO917" s="2">
        <v>0.30690000000000001</v>
      </c>
      <c r="AP917" s="2">
        <v>0.65</v>
      </c>
      <c r="AQ917" s="2">
        <v>6655809</v>
      </c>
      <c r="AR917" s="2">
        <v>4948302</v>
      </c>
      <c r="AS917" s="2">
        <v>3356773</v>
      </c>
      <c r="AT917" s="2">
        <v>0</v>
      </c>
      <c r="AU917" s="2">
        <v>14960884</v>
      </c>
      <c r="AV917" s="2">
        <v>102811502</v>
      </c>
      <c r="AW917" s="2">
        <v>0</v>
      </c>
      <c r="AX917" s="2">
        <v>396324</v>
      </c>
      <c r="AY917" s="2">
        <v>101311</v>
      </c>
      <c r="AZ917" s="2">
        <v>109639</v>
      </c>
      <c r="BA917" s="2">
        <v>0</v>
      </c>
      <c r="BB917" s="2">
        <v>0</v>
      </c>
      <c r="BC917" s="2">
        <v>0</v>
      </c>
      <c r="BD917" s="2">
        <v>2813</v>
      </c>
      <c r="BE917" s="2">
        <v>3044</v>
      </c>
      <c r="BF917" s="2">
        <v>200.01</v>
      </c>
      <c r="BG917" s="2">
        <v>608830</v>
      </c>
      <c r="BH917" s="2">
        <v>1114793</v>
      </c>
      <c r="BI917" s="2">
        <v>103926295</v>
      </c>
      <c r="BJ917" s="2">
        <v>0</v>
      </c>
      <c r="BK917" s="2">
        <v>103926295</v>
      </c>
      <c r="BL917" s="2">
        <v>10140135</v>
      </c>
      <c r="BM917" s="2">
        <v>93786160</v>
      </c>
      <c r="BN917" s="2">
        <v>23472159</v>
      </c>
      <c r="BO917" s="2">
        <v>70314001</v>
      </c>
      <c r="BP917" s="2">
        <v>5045.8999999999996</v>
      </c>
      <c r="BQ917" s="2">
        <v>7133.44</v>
      </c>
      <c r="BR917" s="2">
        <v>35994625</v>
      </c>
      <c r="BS917" s="2">
        <v>0</v>
      </c>
      <c r="BT917" s="2">
        <v>0</v>
      </c>
      <c r="BU917" s="2">
        <v>10140135</v>
      </c>
      <c r="BV917" s="2">
        <v>23472159</v>
      </c>
      <c r="BW917" s="2">
        <v>2382331</v>
      </c>
      <c r="BX917" s="2">
        <v>7523335</v>
      </c>
      <c r="BY917" s="2">
        <v>9905666</v>
      </c>
      <c r="BZ917" s="2">
        <v>0</v>
      </c>
      <c r="CA917" s="2">
        <v>70314001</v>
      </c>
      <c r="CB917" s="2" t="b">
        <v>0</v>
      </c>
      <c r="CC917" s="2">
        <v>0</v>
      </c>
      <c r="CD917" s="2">
        <v>15012.34</v>
      </c>
      <c r="CE917" s="2">
        <v>13803.24</v>
      </c>
      <c r="CF917" s="2">
        <v>14211.76</v>
      </c>
      <c r="CG917" s="2">
        <v>16898.650000000001</v>
      </c>
      <c r="CH917" s="4">
        <v>45327.530104166668</v>
      </c>
      <c r="CI917" s="4">
        <v>73415</v>
      </c>
    </row>
    <row r="918" spans="1:87" x14ac:dyDescent="0.35">
      <c r="A918" s="5">
        <v>1015</v>
      </c>
      <c r="B918" s="3" t="s">
        <v>1870</v>
      </c>
      <c r="C918" s="3" t="s">
        <v>1877</v>
      </c>
      <c r="D918" s="2" t="s">
        <v>1878</v>
      </c>
      <c r="E918" s="2">
        <v>9166</v>
      </c>
      <c r="F918" s="2">
        <v>9304</v>
      </c>
      <c r="G918" s="2">
        <v>9580</v>
      </c>
      <c r="H918" s="2">
        <v>11102</v>
      </c>
      <c r="I918" s="2">
        <v>1.0822000000000001</v>
      </c>
      <c r="J918" s="2">
        <v>9919</v>
      </c>
      <c r="K918" s="2">
        <v>10069</v>
      </c>
      <c r="L918" s="2">
        <v>10367</v>
      </c>
      <c r="M918" s="2">
        <v>12015</v>
      </c>
      <c r="N918" s="2">
        <v>1.1040000000000001</v>
      </c>
      <c r="O918" s="2">
        <v>1.026</v>
      </c>
      <c r="P918" s="2">
        <v>10951</v>
      </c>
      <c r="Q918" s="2">
        <v>12327</v>
      </c>
      <c r="R918" s="2">
        <v>259.8</v>
      </c>
      <c r="S918" s="2">
        <v>180.83</v>
      </c>
      <c r="T918" s="2">
        <v>110.43</v>
      </c>
      <c r="U918" s="2">
        <v>0</v>
      </c>
      <c r="V918" s="2">
        <v>551.05999999999995</v>
      </c>
      <c r="W918" s="2">
        <v>259.8</v>
      </c>
      <c r="X918" s="2">
        <v>180.83</v>
      </c>
      <c r="Y918" s="2">
        <v>110.43</v>
      </c>
      <c r="Z918" s="2">
        <v>0</v>
      </c>
      <c r="AA918" s="2">
        <v>551.05999999999995</v>
      </c>
      <c r="AB918" s="2">
        <v>2845070</v>
      </c>
      <c r="AC918" s="2">
        <v>1820777</v>
      </c>
      <c r="AD918" s="2">
        <v>1144828</v>
      </c>
      <c r="AE918" s="2">
        <v>0</v>
      </c>
      <c r="AF918" s="2">
        <v>5810675</v>
      </c>
      <c r="AG918" s="2">
        <v>0.39629999999999999</v>
      </c>
      <c r="AH918" s="2">
        <v>0.2</v>
      </c>
      <c r="AI918" s="2">
        <v>225500</v>
      </c>
      <c r="AJ918" s="2">
        <v>144315</v>
      </c>
      <c r="AK918" s="2">
        <v>90739</v>
      </c>
      <c r="AL918" s="2">
        <v>0</v>
      </c>
      <c r="AM918" s="2">
        <v>460554</v>
      </c>
      <c r="AN918" s="2">
        <v>0.39629999999999999</v>
      </c>
      <c r="AO918" s="2">
        <v>0</v>
      </c>
      <c r="AP918" s="2">
        <v>0.65</v>
      </c>
      <c r="AQ918" s="2">
        <v>0</v>
      </c>
      <c r="AR918" s="2">
        <v>0</v>
      </c>
      <c r="AS918" s="2">
        <v>0</v>
      </c>
      <c r="AT918" s="2">
        <v>0</v>
      </c>
      <c r="AU918" s="2">
        <v>0</v>
      </c>
      <c r="AV918" s="2">
        <v>6271229</v>
      </c>
      <c r="AW918" s="2">
        <v>0</v>
      </c>
      <c r="AX918" s="2">
        <v>0</v>
      </c>
      <c r="AY918" s="2">
        <v>69253</v>
      </c>
      <c r="AZ918" s="2">
        <v>74946</v>
      </c>
      <c r="BA918" s="2">
        <v>0</v>
      </c>
      <c r="BB918" s="2">
        <v>0</v>
      </c>
      <c r="BC918" s="2">
        <v>0</v>
      </c>
      <c r="BD918" s="2">
        <v>2813</v>
      </c>
      <c r="BE918" s="2">
        <v>3044</v>
      </c>
      <c r="BF918" s="2">
        <v>20.8</v>
      </c>
      <c r="BG918" s="2">
        <v>63315</v>
      </c>
      <c r="BH918" s="2">
        <v>138261</v>
      </c>
      <c r="BI918" s="2">
        <v>6409490</v>
      </c>
      <c r="BJ918" s="2">
        <v>0</v>
      </c>
      <c r="BK918" s="2">
        <v>6409490</v>
      </c>
      <c r="BL918" s="2">
        <v>1598844</v>
      </c>
      <c r="BM918" s="2">
        <v>4810646</v>
      </c>
      <c r="BN918" s="2">
        <v>1802810</v>
      </c>
      <c r="BO918" s="2">
        <v>3007836</v>
      </c>
      <c r="BP918" s="2">
        <v>5016.88</v>
      </c>
      <c r="BQ918" s="2">
        <v>551.05999999999995</v>
      </c>
      <c r="BR918" s="2">
        <v>2764602</v>
      </c>
      <c r="BS918" s="2">
        <v>0</v>
      </c>
      <c r="BT918" s="2">
        <v>0</v>
      </c>
      <c r="BU918" s="2">
        <v>1598844</v>
      </c>
      <c r="BV918" s="2">
        <v>1802810</v>
      </c>
      <c r="BW918" s="2">
        <v>0</v>
      </c>
      <c r="BX918" s="2">
        <v>481450</v>
      </c>
      <c r="BY918" s="2">
        <v>481450</v>
      </c>
      <c r="BZ918" s="2">
        <v>0</v>
      </c>
      <c r="CA918" s="2">
        <v>3007836</v>
      </c>
      <c r="CB918" s="2" t="b">
        <v>0</v>
      </c>
      <c r="CC918" s="2">
        <v>0</v>
      </c>
      <c r="CD918" s="2">
        <v>11818.98</v>
      </c>
      <c r="CE918" s="2">
        <v>10867.07</v>
      </c>
      <c r="CF918" s="2">
        <v>11188.69</v>
      </c>
      <c r="CG918" s="2">
        <v>13304.04</v>
      </c>
      <c r="CH918" s="4">
        <v>45327.530219907407</v>
      </c>
      <c r="CI918" s="4">
        <v>73415</v>
      </c>
    </row>
    <row r="919" spans="1:87" x14ac:dyDescent="0.35">
      <c r="A919" s="5">
        <v>1016</v>
      </c>
      <c r="B919" s="3" t="s">
        <v>1870</v>
      </c>
      <c r="C919" s="3" t="s">
        <v>1879</v>
      </c>
      <c r="D919" s="2" t="s">
        <v>1880</v>
      </c>
      <c r="E919" s="2">
        <v>9166</v>
      </c>
      <c r="F919" s="2">
        <v>9304</v>
      </c>
      <c r="G919" s="2">
        <v>9580</v>
      </c>
      <c r="H919" s="2">
        <v>11102</v>
      </c>
      <c r="I919" s="2">
        <v>1.0822000000000001</v>
      </c>
      <c r="J919" s="2">
        <v>9919</v>
      </c>
      <c r="K919" s="2">
        <v>10069</v>
      </c>
      <c r="L919" s="2">
        <v>10367</v>
      </c>
      <c r="M919" s="2">
        <v>12015</v>
      </c>
      <c r="N919" s="2">
        <v>1.1040000000000001</v>
      </c>
      <c r="O919" s="2">
        <v>1.026</v>
      </c>
      <c r="P919" s="2">
        <v>10951</v>
      </c>
      <c r="Q919" s="2">
        <v>12327</v>
      </c>
      <c r="R919" s="2">
        <v>79.89</v>
      </c>
      <c r="S919" s="2">
        <v>52.4</v>
      </c>
      <c r="T919" s="2">
        <v>46.23</v>
      </c>
      <c r="U919" s="2">
        <v>0</v>
      </c>
      <c r="V919" s="2">
        <v>178.52</v>
      </c>
      <c r="W919" s="2">
        <v>79.89</v>
      </c>
      <c r="X919" s="2">
        <v>52.4</v>
      </c>
      <c r="Y919" s="2">
        <v>46.23</v>
      </c>
      <c r="Z919" s="2">
        <v>0</v>
      </c>
      <c r="AA919" s="2">
        <v>178.52</v>
      </c>
      <c r="AB919" s="2">
        <v>874875</v>
      </c>
      <c r="AC919" s="2">
        <v>527616</v>
      </c>
      <c r="AD919" s="2">
        <v>479266</v>
      </c>
      <c r="AE919" s="2">
        <v>0</v>
      </c>
      <c r="AF919" s="2">
        <v>1881757</v>
      </c>
      <c r="AG919" s="2">
        <v>0.56569999999999998</v>
      </c>
      <c r="AH919" s="2">
        <v>0.2</v>
      </c>
      <c r="AI919" s="2">
        <v>98983</v>
      </c>
      <c r="AJ919" s="2">
        <v>59694</v>
      </c>
      <c r="AK919" s="2">
        <v>54224</v>
      </c>
      <c r="AL919" s="2">
        <v>0</v>
      </c>
      <c r="AM919" s="2">
        <v>212901</v>
      </c>
      <c r="AN919" s="2">
        <v>0.56569999999999998</v>
      </c>
      <c r="AO919" s="2">
        <v>1.5699999999999999E-2</v>
      </c>
      <c r="AP919" s="2">
        <v>0.65</v>
      </c>
      <c r="AQ919" s="2">
        <v>8928</v>
      </c>
      <c r="AR919" s="2">
        <v>5384</v>
      </c>
      <c r="AS919" s="2">
        <v>4891</v>
      </c>
      <c r="AT919" s="2">
        <v>0</v>
      </c>
      <c r="AU919" s="2">
        <v>19203</v>
      </c>
      <c r="AV919" s="2">
        <v>2113861</v>
      </c>
      <c r="AW919" s="2">
        <v>0</v>
      </c>
      <c r="AX919" s="2">
        <v>0</v>
      </c>
      <c r="AY919" s="2">
        <v>0</v>
      </c>
      <c r="AZ919" s="2">
        <v>0</v>
      </c>
      <c r="BA919" s="2">
        <v>0</v>
      </c>
      <c r="BB919" s="2">
        <v>0</v>
      </c>
      <c r="BC919" s="2">
        <v>122930</v>
      </c>
      <c r="BD919" s="2">
        <v>2813</v>
      </c>
      <c r="BE919" s="2">
        <v>3044</v>
      </c>
      <c r="BF919" s="2">
        <v>6.21</v>
      </c>
      <c r="BG919" s="2">
        <v>18903</v>
      </c>
      <c r="BH919" s="2">
        <v>141833</v>
      </c>
      <c r="BI919" s="2">
        <v>2255694</v>
      </c>
      <c r="BJ919" s="2">
        <v>0</v>
      </c>
      <c r="BK919" s="2">
        <v>2255694</v>
      </c>
      <c r="BL919" s="2">
        <v>197194</v>
      </c>
      <c r="BM919" s="2">
        <v>2058500</v>
      </c>
      <c r="BN919" s="2">
        <v>587658</v>
      </c>
      <c r="BO919" s="2">
        <v>1470842</v>
      </c>
      <c r="BP919" s="2">
        <v>5048.05</v>
      </c>
      <c r="BQ919" s="2">
        <v>178.52</v>
      </c>
      <c r="BR919" s="2">
        <v>901178</v>
      </c>
      <c r="BS919" s="2">
        <v>0</v>
      </c>
      <c r="BT919" s="2">
        <v>0</v>
      </c>
      <c r="BU919" s="2">
        <v>197194</v>
      </c>
      <c r="BV919" s="2">
        <v>587658</v>
      </c>
      <c r="BW919" s="2">
        <v>116326</v>
      </c>
      <c r="BX919" s="2">
        <v>328686</v>
      </c>
      <c r="BY919" s="2">
        <v>445012</v>
      </c>
      <c r="BZ919" s="2">
        <v>0</v>
      </c>
      <c r="CA919" s="2">
        <v>1470842</v>
      </c>
      <c r="CB919" s="2" t="b">
        <v>0</v>
      </c>
      <c r="CC919" s="2">
        <v>0</v>
      </c>
      <c r="CD919" s="2">
        <v>12301.75</v>
      </c>
      <c r="CE919" s="2">
        <v>11310.96</v>
      </c>
      <c r="CF919" s="2">
        <v>11645.72</v>
      </c>
      <c r="CG919" s="2">
        <v>13847.47</v>
      </c>
      <c r="CH919" s="4">
        <v>45327.53025462963</v>
      </c>
      <c r="CI919" s="4">
        <v>73415</v>
      </c>
    </row>
    <row r="920" spans="1:87" x14ac:dyDescent="0.35">
      <c r="A920" s="5">
        <v>1017</v>
      </c>
      <c r="B920" s="3" t="s">
        <v>1870</v>
      </c>
      <c r="C920" s="3" t="s">
        <v>1881</v>
      </c>
      <c r="D920" s="2" t="s">
        <v>917</v>
      </c>
      <c r="E920" s="2">
        <v>9166</v>
      </c>
      <c r="F920" s="2">
        <v>9304</v>
      </c>
      <c r="G920" s="2">
        <v>9580</v>
      </c>
      <c r="H920" s="2">
        <v>11102</v>
      </c>
      <c r="I920" s="2">
        <v>1.0822000000000001</v>
      </c>
      <c r="J920" s="2">
        <v>9919</v>
      </c>
      <c r="K920" s="2">
        <v>10069</v>
      </c>
      <c r="L920" s="2">
        <v>10367</v>
      </c>
      <c r="M920" s="2">
        <v>12015</v>
      </c>
      <c r="N920" s="2">
        <v>1.1040000000000001</v>
      </c>
      <c r="O920" s="2">
        <v>1.026</v>
      </c>
      <c r="P920" s="2">
        <v>10951</v>
      </c>
      <c r="Q920" s="2">
        <v>12327</v>
      </c>
      <c r="R920" s="2">
        <v>931.66</v>
      </c>
      <c r="S920" s="2">
        <v>716.6</v>
      </c>
      <c r="T920" s="2">
        <v>516</v>
      </c>
      <c r="U920" s="2">
        <v>0</v>
      </c>
      <c r="V920" s="2">
        <v>2164.2600000000002</v>
      </c>
      <c r="W920" s="2">
        <v>931.66</v>
      </c>
      <c r="X920" s="2">
        <v>716.6</v>
      </c>
      <c r="Y920" s="2">
        <v>516</v>
      </c>
      <c r="Z920" s="2">
        <v>0</v>
      </c>
      <c r="AA920" s="2">
        <v>2164.2600000000002</v>
      </c>
      <c r="AB920" s="2">
        <v>10202609</v>
      </c>
      <c r="AC920" s="2">
        <v>7215445</v>
      </c>
      <c r="AD920" s="2">
        <v>5349372</v>
      </c>
      <c r="AE920" s="2">
        <v>0</v>
      </c>
      <c r="AF920" s="2">
        <v>22767426</v>
      </c>
      <c r="AG920" s="2">
        <v>0.83189999999999997</v>
      </c>
      <c r="AH920" s="2">
        <v>0.2</v>
      </c>
      <c r="AI920" s="2">
        <v>1697510</v>
      </c>
      <c r="AJ920" s="2">
        <v>1200506</v>
      </c>
      <c r="AK920" s="2">
        <v>890029</v>
      </c>
      <c r="AL920" s="2">
        <v>0</v>
      </c>
      <c r="AM920" s="2">
        <v>3788045</v>
      </c>
      <c r="AN920" s="2">
        <v>0.83189999999999997</v>
      </c>
      <c r="AO920" s="2">
        <v>0.28189999999999998</v>
      </c>
      <c r="AP920" s="2">
        <v>0.65</v>
      </c>
      <c r="AQ920" s="2">
        <v>1869475</v>
      </c>
      <c r="AR920" s="2">
        <v>1322122</v>
      </c>
      <c r="AS920" s="2">
        <v>980192</v>
      </c>
      <c r="AT920" s="2">
        <v>0</v>
      </c>
      <c r="AU920" s="2">
        <v>4171789</v>
      </c>
      <c r="AV920" s="2">
        <v>30727260</v>
      </c>
      <c r="AW920" s="2">
        <v>0</v>
      </c>
      <c r="AX920" s="2">
        <v>0</v>
      </c>
      <c r="AY920" s="2">
        <v>455965</v>
      </c>
      <c r="AZ920" s="2">
        <v>493445</v>
      </c>
      <c r="BA920" s="2">
        <v>0</v>
      </c>
      <c r="BB920" s="2">
        <v>0</v>
      </c>
      <c r="BC920" s="2">
        <v>0</v>
      </c>
      <c r="BD920" s="2">
        <v>2813</v>
      </c>
      <c r="BE920" s="2">
        <v>3044</v>
      </c>
      <c r="BF920" s="2">
        <v>75.33</v>
      </c>
      <c r="BG920" s="2">
        <v>229305</v>
      </c>
      <c r="BH920" s="2">
        <v>722750</v>
      </c>
      <c r="BI920" s="2">
        <v>31450010</v>
      </c>
      <c r="BJ920" s="2">
        <v>0</v>
      </c>
      <c r="BK920" s="2">
        <v>31450010</v>
      </c>
      <c r="BL920" s="2">
        <v>4752913</v>
      </c>
      <c r="BM920" s="2">
        <v>26697097</v>
      </c>
      <c r="BN920" s="2">
        <v>7189835</v>
      </c>
      <c r="BO920" s="2">
        <v>19507262</v>
      </c>
      <c r="BP920" s="2">
        <v>5094.3900000000003</v>
      </c>
      <c r="BQ920" s="2">
        <v>2164.2600000000002</v>
      </c>
      <c r="BR920" s="2">
        <v>11025585</v>
      </c>
      <c r="BS920" s="2">
        <v>0</v>
      </c>
      <c r="BT920" s="2">
        <v>0</v>
      </c>
      <c r="BU920" s="2">
        <v>4752913</v>
      </c>
      <c r="BV920" s="2">
        <v>7189835</v>
      </c>
      <c r="BW920" s="2">
        <v>0</v>
      </c>
      <c r="BX920" s="2">
        <v>2981617</v>
      </c>
      <c r="BY920" s="2">
        <v>2981617</v>
      </c>
      <c r="BZ920" s="2">
        <v>0</v>
      </c>
      <c r="CA920" s="2">
        <v>19507262</v>
      </c>
      <c r="CB920" s="2" t="b">
        <v>0</v>
      </c>
      <c r="CC920" s="2">
        <v>0</v>
      </c>
      <c r="CD920" s="2">
        <v>14779.63</v>
      </c>
      <c r="CE920" s="2">
        <v>13589.27</v>
      </c>
      <c r="CF920" s="2">
        <v>13991.46</v>
      </c>
      <c r="CG920" s="2">
        <v>16636.7</v>
      </c>
      <c r="CH920" s="4">
        <v>45327.530277777776</v>
      </c>
      <c r="CI920" s="4">
        <v>73415</v>
      </c>
    </row>
    <row r="921" spans="1:87" x14ac:dyDescent="0.35">
      <c r="A921" s="5">
        <v>1018</v>
      </c>
      <c r="B921" s="3" t="s">
        <v>1870</v>
      </c>
      <c r="C921" s="3" t="s">
        <v>1882</v>
      </c>
      <c r="D921" s="2" t="s">
        <v>1883</v>
      </c>
      <c r="E921" s="2">
        <v>9166</v>
      </c>
      <c r="F921" s="2">
        <v>9304</v>
      </c>
      <c r="G921" s="2">
        <v>9580</v>
      </c>
      <c r="H921" s="2">
        <v>11102</v>
      </c>
      <c r="I921" s="2">
        <v>1.0822000000000001</v>
      </c>
      <c r="J921" s="2">
        <v>9919</v>
      </c>
      <c r="K921" s="2">
        <v>10069</v>
      </c>
      <c r="L921" s="2">
        <v>10367</v>
      </c>
      <c r="M921" s="2">
        <v>12015</v>
      </c>
      <c r="N921" s="2">
        <v>1.1040000000000001</v>
      </c>
      <c r="O921" s="2">
        <v>1.026</v>
      </c>
      <c r="P921" s="2">
        <v>10951</v>
      </c>
      <c r="Q921" s="2">
        <v>12327</v>
      </c>
      <c r="R921" s="2">
        <v>594.88</v>
      </c>
      <c r="S921" s="2">
        <v>454.43</v>
      </c>
      <c r="T921" s="2">
        <v>339.48</v>
      </c>
      <c r="U921" s="2">
        <v>735.18</v>
      </c>
      <c r="V921" s="2">
        <v>2123.9699999999998</v>
      </c>
      <c r="W921" s="2">
        <v>594.88</v>
      </c>
      <c r="X921" s="2">
        <v>454.43</v>
      </c>
      <c r="Y921" s="2">
        <v>339.48</v>
      </c>
      <c r="Z921" s="2">
        <v>735.18</v>
      </c>
      <c r="AA921" s="2">
        <v>2123.9699999999998</v>
      </c>
      <c r="AB921" s="2">
        <v>6514531</v>
      </c>
      <c r="AC921" s="2">
        <v>4575656</v>
      </c>
      <c r="AD921" s="2">
        <v>3519389</v>
      </c>
      <c r="AE921" s="2">
        <v>9062564</v>
      </c>
      <c r="AF921" s="2">
        <v>23672140</v>
      </c>
      <c r="AG921" s="2">
        <v>0.44500000000000001</v>
      </c>
      <c r="AH921" s="2">
        <v>0.2</v>
      </c>
      <c r="AI921" s="2">
        <v>579793</v>
      </c>
      <c r="AJ921" s="2">
        <v>407233</v>
      </c>
      <c r="AK921" s="2">
        <v>313226</v>
      </c>
      <c r="AL921" s="2">
        <v>806568</v>
      </c>
      <c r="AM921" s="2">
        <v>2106820</v>
      </c>
      <c r="AN921" s="2">
        <v>0.44500000000000001</v>
      </c>
      <c r="AO921" s="2">
        <v>0</v>
      </c>
      <c r="AP921" s="2">
        <v>0.65</v>
      </c>
      <c r="AQ921" s="2">
        <v>0</v>
      </c>
      <c r="AR921" s="2">
        <v>0</v>
      </c>
      <c r="AS921" s="2">
        <v>0</v>
      </c>
      <c r="AT921" s="2">
        <v>0</v>
      </c>
      <c r="AU921" s="2">
        <v>0</v>
      </c>
      <c r="AV921" s="2">
        <v>25778960</v>
      </c>
      <c r="AW921" s="2">
        <v>0</v>
      </c>
      <c r="AX921" s="2">
        <v>235988</v>
      </c>
      <c r="AY921" s="2">
        <v>426517</v>
      </c>
      <c r="AZ921" s="2">
        <v>461577</v>
      </c>
      <c r="BA921" s="2">
        <v>0</v>
      </c>
      <c r="BB921" s="2">
        <v>0</v>
      </c>
      <c r="BC921" s="2">
        <v>0</v>
      </c>
      <c r="BD921" s="2">
        <v>2813</v>
      </c>
      <c r="BE921" s="2">
        <v>3044</v>
      </c>
      <c r="BF921" s="2">
        <v>54.53</v>
      </c>
      <c r="BG921" s="2">
        <v>165989</v>
      </c>
      <c r="BH921" s="2">
        <v>863554</v>
      </c>
      <c r="BI921" s="2">
        <v>26642514</v>
      </c>
      <c r="BJ921" s="2">
        <v>0</v>
      </c>
      <c r="BK921" s="2">
        <v>26642514</v>
      </c>
      <c r="BL921" s="2">
        <v>17647788</v>
      </c>
      <c r="BM921" s="2">
        <v>8994726</v>
      </c>
      <c r="BN921" s="2">
        <v>424794</v>
      </c>
      <c r="BO921" s="2">
        <v>8569932</v>
      </c>
      <c r="BP921" s="2">
        <v>5277.53</v>
      </c>
      <c r="BQ921" s="2">
        <v>2123.9699999999998</v>
      </c>
      <c r="BR921" s="2">
        <v>11209315</v>
      </c>
      <c r="BS921" s="2">
        <v>0</v>
      </c>
      <c r="BT921" s="2">
        <v>0</v>
      </c>
      <c r="BU921" s="2">
        <v>17647788</v>
      </c>
      <c r="BV921" s="2">
        <v>424794</v>
      </c>
      <c r="BW921" s="2">
        <v>0</v>
      </c>
      <c r="BX921" s="2">
        <v>2442432</v>
      </c>
      <c r="BY921" s="2">
        <v>2442432</v>
      </c>
      <c r="BZ921" s="2">
        <v>0</v>
      </c>
      <c r="CA921" s="2">
        <v>8569932</v>
      </c>
      <c r="CB921" s="2" t="b">
        <v>0</v>
      </c>
      <c r="CC921" s="2">
        <v>0</v>
      </c>
      <c r="CD921" s="2">
        <v>11925.64</v>
      </c>
      <c r="CE921" s="2">
        <v>10965.14</v>
      </c>
      <c r="CF921" s="2">
        <v>11289.66</v>
      </c>
      <c r="CG921" s="2">
        <v>13424.1</v>
      </c>
      <c r="CH921" s="4">
        <v>45327.530277777776</v>
      </c>
      <c r="CI921" s="4">
        <v>73415</v>
      </c>
    </row>
    <row r="922" spans="1:87" x14ac:dyDescent="0.35">
      <c r="A922" s="5">
        <v>1019</v>
      </c>
      <c r="B922" s="3" t="s">
        <v>1870</v>
      </c>
      <c r="C922" s="3" t="s">
        <v>1884</v>
      </c>
      <c r="D922" s="2" t="s">
        <v>1885</v>
      </c>
      <c r="E922" s="2">
        <v>9166</v>
      </c>
      <c r="F922" s="2">
        <v>9304</v>
      </c>
      <c r="G922" s="2">
        <v>9580</v>
      </c>
      <c r="H922" s="2">
        <v>11102</v>
      </c>
      <c r="I922" s="2">
        <v>1.0822000000000001</v>
      </c>
      <c r="J922" s="2">
        <v>9919</v>
      </c>
      <c r="K922" s="2">
        <v>10069</v>
      </c>
      <c r="L922" s="2">
        <v>10367</v>
      </c>
      <c r="M922" s="2">
        <v>12015</v>
      </c>
      <c r="N922" s="2">
        <v>1.1040000000000001</v>
      </c>
      <c r="O922" s="2">
        <v>1.026</v>
      </c>
      <c r="P922" s="2">
        <v>10951</v>
      </c>
      <c r="Q922" s="2">
        <v>12327</v>
      </c>
      <c r="R922" s="2">
        <v>5963.15</v>
      </c>
      <c r="S922" s="2">
        <v>4791.6499999999996</v>
      </c>
      <c r="T922" s="2">
        <v>3302.87</v>
      </c>
      <c r="U922" s="2">
        <v>0</v>
      </c>
      <c r="V922" s="2">
        <v>14057.67</v>
      </c>
      <c r="W922" s="2">
        <v>5963.15</v>
      </c>
      <c r="X922" s="2">
        <v>4791.6499999999996</v>
      </c>
      <c r="Y922" s="2">
        <v>3302.87</v>
      </c>
      <c r="Z922" s="2">
        <v>0</v>
      </c>
      <c r="AA922" s="2">
        <v>14057.67</v>
      </c>
      <c r="AB922" s="2">
        <v>65302456</v>
      </c>
      <c r="AC922" s="2">
        <v>48247124</v>
      </c>
      <c r="AD922" s="2">
        <v>34240853</v>
      </c>
      <c r="AE922" s="2">
        <v>0</v>
      </c>
      <c r="AF922" s="2">
        <v>147790433</v>
      </c>
      <c r="AG922" s="2">
        <v>0.90980000000000005</v>
      </c>
      <c r="AH922" s="2">
        <v>0.2</v>
      </c>
      <c r="AI922" s="2">
        <v>11882435</v>
      </c>
      <c r="AJ922" s="2">
        <v>8779047</v>
      </c>
      <c r="AK922" s="2">
        <v>6230466</v>
      </c>
      <c r="AL922" s="2">
        <v>0</v>
      </c>
      <c r="AM922" s="2">
        <v>26891948</v>
      </c>
      <c r="AN922" s="2">
        <v>0.90980000000000005</v>
      </c>
      <c r="AO922" s="2">
        <v>0.35980000000000001</v>
      </c>
      <c r="AP922" s="2">
        <v>0.65</v>
      </c>
      <c r="AQ922" s="2">
        <v>15272285</v>
      </c>
      <c r="AR922" s="2">
        <v>11283555</v>
      </c>
      <c r="AS922" s="2">
        <v>8007908</v>
      </c>
      <c r="AT922" s="2">
        <v>0</v>
      </c>
      <c r="AU922" s="2">
        <v>34563748</v>
      </c>
      <c r="AV922" s="2">
        <v>209246129</v>
      </c>
      <c r="AW922" s="2">
        <v>0</v>
      </c>
      <c r="AX922" s="2">
        <v>500077</v>
      </c>
      <c r="AY922" s="2">
        <v>1209393</v>
      </c>
      <c r="AZ922" s="2">
        <v>1308805</v>
      </c>
      <c r="BA922" s="2">
        <v>0</v>
      </c>
      <c r="BB922" s="2">
        <v>0</v>
      </c>
      <c r="BC922" s="2">
        <v>0</v>
      </c>
      <c r="BD922" s="2">
        <v>2813</v>
      </c>
      <c r="BE922" s="2">
        <v>3044</v>
      </c>
      <c r="BF922" s="2">
        <v>370.96</v>
      </c>
      <c r="BG922" s="2">
        <v>1129202</v>
      </c>
      <c r="BH922" s="2">
        <v>2938084</v>
      </c>
      <c r="BI922" s="2">
        <v>212184213</v>
      </c>
      <c r="BJ922" s="2">
        <v>0</v>
      </c>
      <c r="BK922" s="2">
        <v>212184213</v>
      </c>
      <c r="BL922" s="2">
        <v>31853843</v>
      </c>
      <c r="BM922" s="2">
        <v>180330370</v>
      </c>
      <c r="BN922" s="2">
        <v>46584802</v>
      </c>
      <c r="BO922" s="2">
        <v>133745568</v>
      </c>
      <c r="BP922" s="2">
        <v>5081.7700000000004</v>
      </c>
      <c r="BQ922" s="2">
        <v>14057.67</v>
      </c>
      <c r="BR922" s="2">
        <v>71437846</v>
      </c>
      <c r="BS922" s="2">
        <v>0</v>
      </c>
      <c r="BT922" s="2">
        <v>0</v>
      </c>
      <c r="BU922" s="2">
        <v>31853843</v>
      </c>
      <c r="BV922" s="2">
        <v>46584802</v>
      </c>
      <c r="BW922" s="2">
        <v>0</v>
      </c>
      <c r="BX922" s="2">
        <v>17222074</v>
      </c>
      <c r="BY922" s="2">
        <v>17222074</v>
      </c>
      <c r="BZ922" s="2">
        <v>0</v>
      </c>
      <c r="CA922" s="2">
        <v>133745568</v>
      </c>
      <c r="CB922" s="2" t="b">
        <v>0</v>
      </c>
      <c r="CC922" s="2">
        <v>0</v>
      </c>
      <c r="CD922" s="2">
        <v>15504.75</v>
      </c>
      <c r="CE922" s="2">
        <v>14255.99</v>
      </c>
      <c r="CF922" s="2">
        <v>14677.91</v>
      </c>
      <c r="CG922" s="2">
        <v>17452.939999999999</v>
      </c>
      <c r="CH922" s="4">
        <v>45327.530289351853</v>
      </c>
      <c r="CI922" s="4">
        <v>73415</v>
      </c>
    </row>
    <row r="923" spans="1:87" x14ac:dyDescent="0.35">
      <c r="A923" s="5">
        <v>1020</v>
      </c>
      <c r="B923" s="3" t="s">
        <v>1870</v>
      </c>
      <c r="C923" s="3" t="s">
        <v>1886</v>
      </c>
      <c r="D923" s="2" t="s">
        <v>1887</v>
      </c>
      <c r="E923" s="2">
        <v>9166</v>
      </c>
      <c r="F923" s="2">
        <v>9304</v>
      </c>
      <c r="G923" s="2">
        <v>9580</v>
      </c>
      <c r="H923" s="2">
        <v>11102</v>
      </c>
      <c r="I923" s="2">
        <v>1.0822000000000001</v>
      </c>
      <c r="J923" s="2">
        <v>9919</v>
      </c>
      <c r="K923" s="2">
        <v>10069</v>
      </c>
      <c r="L923" s="2">
        <v>10367</v>
      </c>
      <c r="M923" s="2">
        <v>12015</v>
      </c>
      <c r="N923" s="2">
        <v>1.1040000000000001</v>
      </c>
      <c r="O923" s="2">
        <v>1.026</v>
      </c>
      <c r="P923" s="2">
        <v>10951</v>
      </c>
      <c r="Q923" s="2">
        <v>12327</v>
      </c>
      <c r="R923" s="2">
        <v>0</v>
      </c>
      <c r="S923" s="2">
        <v>0</v>
      </c>
      <c r="T923" s="2">
        <v>0</v>
      </c>
      <c r="U923" s="2">
        <v>15861.72</v>
      </c>
      <c r="V923" s="2">
        <v>15861.72</v>
      </c>
      <c r="W923" s="2">
        <v>0</v>
      </c>
      <c r="X923" s="2">
        <v>0</v>
      </c>
      <c r="Y923" s="2">
        <v>0</v>
      </c>
      <c r="Z923" s="2">
        <v>15861.72</v>
      </c>
      <c r="AA923" s="2">
        <v>15861.72</v>
      </c>
      <c r="AB923" s="2">
        <v>0</v>
      </c>
      <c r="AC923" s="2">
        <v>0</v>
      </c>
      <c r="AD923" s="2">
        <v>0</v>
      </c>
      <c r="AE923" s="2">
        <v>195527422</v>
      </c>
      <c r="AF923" s="2">
        <v>195527422</v>
      </c>
      <c r="AG923" s="2">
        <v>0.69210000000000005</v>
      </c>
      <c r="AH923" s="2">
        <v>0.2</v>
      </c>
      <c r="AI923" s="2">
        <v>0</v>
      </c>
      <c r="AJ923" s="2">
        <v>0</v>
      </c>
      <c r="AK923" s="2">
        <v>0</v>
      </c>
      <c r="AL923" s="2">
        <v>27064906</v>
      </c>
      <c r="AM923" s="2">
        <v>27064906</v>
      </c>
      <c r="AN923" s="2">
        <v>0.69210000000000005</v>
      </c>
      <c r="AO923" s="2">
        <v>0.1421</v>
      </c>
      <c r="AP923" s="2">
        <v>0.65</v>
      </c>
      <c r="AQ923" s="2">
        <v>0</v>
      </c>
      <c r="AR923" s="2">
        <v>0</v>
      </c>
      <c r="AS923" s="2">
        <v>0</v>
      </c>
      <c r="AT923" s="2">
        <v>18059890</v>
      </c>
      <c r="AU923" s="2">
        <v>18059890</v>
      </c>
      <c r="AV923" s="2">
        <v>240652218</v>
      </c>
      <c r="AW923" s="2">
        <v>0</v>
      </c>
      <c r="AX923" s="2">
        <v>467809</v>
      </c>
      <c r="AY923" s="2">
        <v>582343</v>
      </c>
      <c r="AZ923" s="2">
        <v>630212</v>
      </c>
      <c r="BA923" s="2">
        <v>0</v>
      </c>
      <c r="BB923" s="2">
        <v>0</v>
      </c>
      <c r="BC923" s="2">
        <v>0</v>
      </c>
      <c r="BD923" s="2">
        <v>2813</v>
      </c>
      <c r="BE923" s="2">
        <v>3044</v>
      </c>
      <c r="BF923" s="2">
        <v>0</v>
      </c>
      <c r="BG923" s="2">
        <v>0</v>
      </c>
      <c r="BH923" s="2">
        <v>1098021</v>
      </c>
      <c r="BI923" s="2">
        <v>241750239</v>
      </c>
      <c r="BJ923" s="2">
        <v>0</v>
      </c>
      <c r="BK923" s="2">
        <v>241750239</v>
      </c>
      <c r="BL923" s="2">
        <v>69060222</v>
      </c>
      <c r="BM923" s="2">
        <v>172690017</v>
      </c>
      <c r="BN923" s="2">
        <v>60792383</v>
      </c>
      <c r="BO923" s="2">
        <v>111897634</v>
      </c>
      <c r="BP923" s="2">
        <v>6121.27</v>
      </c>
      <c r="BQ923" s="2">
        <v>15861.72</v>
      </c>
      <c r="BR923" s="2">
        <v>97093871</v>
      </c>
      <c r="BS923" s="2">
        <v>0</v>
      </c>
      <c r="BT923" s="2">
        <v>0</v>
      </c>
      <c r="BU923" s="2">
        <v>69060222</v>
      </c>
      <c r="BV923" s="2">
        <v>60792383</v>
      </c>
      <c r="BW923" s="2">
        <v>0</v>
      </c>
      <c r="BX923" s="2">
        <v>13565452</v>
      </c>
      <c r="BY923" s="2">
        <v>13565452</v>
      </c>
      <c r="BZ923" s="2">
        <v>0</v>
      </c>
      <c r="CA923" s="2">
        <v>111897634</v>
      </c>
      <c r="CB923" s="2" t="b">
        <v>0</v>
      </c>
      <c r="CC923" s="2">
        <v>0</v>
      </c>
      <c r="CD923" s="2">
        <v>13478.33</v>
      </c>
      <c r="CE923" s="2">
        <v>12392.77</v>
      </c>
      <c r="CF923" s="2">
        <v>12759.55</v>
      </c>
      <c r="CG923" s="2">
        <v>15171.89</v>
      </c>
      <c r="CH923" s="4">
        <v>45327.530289351853</v>
      </c>
      <c r="CI923" s="4">
        <v>73415</v>
      </c>
    </row>
    <row r="924" spans="1:87" x14ac:dyDescent="0.35">
      <c r="A924" s="5">
        <v>1021</v>
      </c>
      <c r="B924" s="3" t="s">
        <v>1870</v>
      </c>
      <c r="C924" s="3" t="s">
        <v>1888</v>
      </c>
      <c r="D924" s="2" t="s">
        <v>1889</v>
      </c>
      <c r="E924" s="2">
        <v>9166</v>
      </c>
      <c r="F924" s="2">
        <v>9304</v>
      </c>
      <c r="G924" s="2">
        <v>9580</v>
      </c>
      <c r="H924" s="2">
        <v>11102</v>
      </c>
      <c r="I924" s="2">
        <v>1.0822000000000001</v>
      </c>
      <c r="J924" s="2">
        <v>9919</v>
      </c>
      <c r="K924" s="2">
        <v>10069</v>
      </c>
      <c r="L924" s="2">
        <v>10367</v>
      </c>
      <c r="M924" s="2">
        <v>12015</v>
      </c>
      <c r="N924" s="2">
        <v>1.1040000000000001</v>
      </c>
      <c r="O924" s="2">
        <v>1.026</v>
      </c>
      <c r="P924" s="2">
        <v>10951</v>
      </c>
      <c r="Q924" s="2">
        <v>12327</v>
      </c>
      <c r="R924" s="2">
        <v>2524.39</v>
      </c>
      <c r="S924" s="2">
        <v>1868.25</v>
      </c>
      <c r="T924" s="2">
        <v>1289.9100000000001</v>
      </c>
      <c r="U924" s="2">
        <v>0</v>
      </c>
      <c r="V924" s="2">
        <v>5682.55</v>
      </c>
      <c r="W924" s="2">
        <v>2524.39</v>
      </c>
      <c r="X924" s="2">
        <v>1868.25</v>
      </c>
      <c r="Y924" s="2">
        <v>1289.9100000000001</v>
      </c>
      <c r="Z924" s="2">
        <v>0</v>
      </c>
      <c r="AA924" s="2">
        <v>5682.55</v>
      </c>
      <c r="AB924" s="2">
        <v>27644595</v>
      </c>
      <c r="AC924" s="2">
        <v>18811409</v>
      </c>
      <c r="AD924" s="2">
        <v>13372497</v>
      </c>
      <c r="AE924" s="2">
        <v>0</v>
      </c>
      <c r="AF924" s="2">
        <v>59828501</v>
      </c>
      <c r="AG924" s="2">
        <v>0.3569</v>
      </c>
      <c r="AH924" s="2">
        <v>0.2</v>
      </c>
      <c r="AI924" s="2">
        <v>1973271</v>
      </c>
      <c r="AJ924" s="2">
        <v>1342758</v>
      </c>
      <c r="AK924" s="2">
        <v>954529</v>
      </c>
      <c r="AL924" s="2">
        <v>0</v>
      </c>
      <c r="AM924" s="2">
        <v>4270558</v>
      </c>
      <c r="AN924" s="2">
        <v>0.3569</v>
      </c>
      <c r="AO924" s="2">
        <v>0</v>
      </c>
      <c r="AP924" s="2">
        <v>0.65</v>
      </c>
      <c r="AQ924" s="2">
        <v>0</v>
      </c>
      <c r="AR924" s="2">
        <v>0</v>
      </c>
      <c r="AS924" s="2">
        <v>0</v>
      </c>
      <c r="AT924" s="2">
        <v>0</v>
      </c>
      <c r="AU924" s="2">
        <v>0</v>
      </c>
      <c r="AV924" s="2">
        <v>64099059</v>
      </c>
      <c r="AW924" s="2">
        <v>0</v>
      </c>
      <c r="AX924" s="2">
        <v>477907</v>
      </c>
      <c r="AY924" s="2">
        <v>284014</v>
      </c>
      <c r="AZ924" s="2">
        <v>307360</v>
      </c>
      <c r="BA924" s="2">
        <v>0</v>
      </c>
      <c r="BB924" s="2">
        <v>0</v>
      </c>
      <c r="BC924" s="2">
        <v>0</v>
      </c>
      <c r="BD924" s="2">
        <v>2813</v>
      </c>
      <c r="BE924" s="2">
        <v>3044</v>
      </c>
      <c r="BF924" s="2">
        <v>254.78</v>
      </c>
      <c r="BG924" s="2">
        <v>775550</v>
      </c>
      <c r="BH924" s="2">
        <v>1560817</v>
      </c>
      <c r="BI924" s="2">
        <v>65659876</v>
      </c>
      <c r="BJ924" s="2">
        <v>0</v>
      </c>
      <c r="BK924" s="2">
        <v>65659876</v>
      </c>
      <c r="BL924" s="2">
        <v>26961250</v>
      </c>
      <c r="BM924" s="2">
        <v>38698626</v>
      </c>
      <c r="BN924" s="2">
        <v>11295552</v>
      </c>
      <c r="BO924" s="2">
        <v>27403074</v>
      </c>
      <c r="BP924" s="2">
        <v>5033.9399999999996</v>
      </c>
      <c r="BQ924" s="2">
        <v>5682.55</v>
      </c>
      <c r="BR924" s="2">
        <v>28605616</v>
      </c>
      <c r="BS924" s="2">
        <v>0</v>
      </c>
      <c r="BT924" s="2">
        <v>0</v>
      </c>
      <c r="BU924" s="2">
        <v>26961250</v>
      </c>
      <c r="BV924" s="2">
        <v>11295552</v>
      </c>
      <c r="BW924" s="2">
        <v>0</v>
      </c>
      <c r="BX924" s="2">
        <v>5593019</v>
      </c>
      <c r="BY924" s="2">
        <v>5593019</v>
      </c>
      <c r="BZ924" s="2">
        <v>0</v>
      </c>
      <c r="CA924" s="2">
        <v>27403074</v>
      </c>
      <c r="CB924" s="2" t="b">
        <v>0</v>
      </c>
      <c r="CC924" s="2">
        <v>0</v>
      </c>
      <c r="CD924" s="2">
        <v>11732.68</v>
      </c>
      <c r="CE924" s="2">
        <v>10787.73</v>
      </c>
      <c r="CF924" s="2">
        <v>11107</v>
      </c>
      <c r="CG924" s="2">
        <v>13206.9</v>
      </c>
      <c r="CH924" s="4">
        <v>45327.530324074076</v>
      </c>
      <c r="CI924" s="4">
        <v>73415</v>
      </c>
    </row>
    <row r="925" spans="1:87" x14ac:dyDescent="0.35">
      <c r="A925" s="5">
        <v>1022</v>
      </c>
      <c r="B925" s="3" t="s">
        <v>1870</v>
      </c>
      <c r="C925" s="3" t="s">
        <v>1890</v>
      </c>
      <c r="D925" s="2" t="s">
        <v>1891</v>
      </c>
      <c r="E925" s="2">
        <v>9166</v>
      </c>
      <c r="F925" s="2">
        <v>9304</v>
      </c>
      <c r="G925" s="2">
        <v>9580</v>
      </c>
      <c r="H925" s="2">
        <v>11102</v>
      </c>
      <c r="I925" s="2">
        <v>1.0822000000000001</v>
      </c>
      <c r="J925" s="2">
        <v>9919</v>
      </c>
      <c r="K925" s="2">
        <v>10069</v>
      </c>
      <c r="L925" s="2">
        <v>10367</v>
      </c>
      <c r="M925" s="2">
        <v>12015</v>
      </c>
      <c r="N925" s="2">
        <v>1.1040000000000001</v>
      </c>
      <c r="O925" s="2">
        <v>1.026</v>
      </c>
      <c r="P925" s="2">
        <v>10951</v>
      </c>
      <c r="Q925" s="2">
        <v>12327</v>
      </c>
      <c r="R925" s="2">
        <v>2156.3000000000002</v>
      </c>
      <c r="S925" s="2">
        <v>1644.8</v>
      </c>
      <c r="T925" s="2">
        <v>1142.5</v>
      </c>
      <c r="U925" s="2">
        <v>0</v>
      </c>
      <c r="V925" s="2">
        <v>4943.6000000000004</v>
      </c>
      <c r="W925" s="2">
        <v>2156.3000000000002</v>
      </c>
      <c r="X925" s="2">
        <v>1644.8</v>
      </c>
      <c r="Y925" s="2">
        <v>1142.5</v>
      </c>
      <c r="Z925" s="2">
        <v>0</v>
      </c>
      <c r="AA925" s="2">
        <v>4943.6000000000004</v>
      </c>
      <c r="AB925" s="2">
        <v>23613641</v>
      </c>
      <c r="AC925" s="2">
        <v>16561491</v>
      </c>
      <c r="AD925" s="2">
        <v>11844298</v>
      </c>
      <c r="AE925" s="2">
        <v>0</v>
      </c>
      <c r="AF925" s="2">
        <v>52019430</v>
      </c>
      <c r="AG925" s="2">
        <v>0.69369999999999998</v>
      </c>
      <c r="AH925" s="2">
        <v>0.2</v>
      </c>
      <c r="AI925" s="2">
        <v>3276157</v>
      </c>
      <c r="AJ925" s="2">
        <v>2297741</v>
      </c>
      <c r="AK925" s="2">
        <v>1643278</v>
      </c>
      <c r="AL925" s="2">
        <v>0</v>
      </c>
      <c r="AM925" s="2">
        <v>7217176</v>
      </c>
      <c r="AN925" s="2">
        <v>0.69369999999999998</v>
      </c>
      <c r="AO925" s="2">
        <v>0.14369999999999999</v>
      </c>
      <c r="AP925" s="2">
        <v>0.65</v>
      </c>
      <c r="AQ925" s="2">
        <v>2205632</v>
      </c>
      <c r="AR925" s="2">
        <v>1546926</v>
      </c>
      <c r="AS925" s="2">
        <v>1106317</v>
      </c>
      <c r="AT925" s="2">
        <v>0</v>
      </c>
      <c r="AU925" s="2">
        <v>4858875</v>
      </c>
      <c r="AV925" s="2">
        <v>64095481</v>
      </c>
      <c r="AW925" s="2">
        <v>0</v>
      </c>
      <c r="AX925" s="2">
        <v>169087</v>
      </c>
      <c r="AY925" s="2">
        <v>132354</v>
      </c>
      <c r="AZ925" s="2">
        <v>143233</v>
      </c>
      <c r="BA925" s="2">
        <v>0</v>
      </c>
      <c r="BB925" s="2">
        <v>0</v>
      </c>
      <c r="BC925" s="2">
        <v>0</v>
      </c>
      <c r="BD925" s="2">
        <v>2813</v>
      </c>
      <c r="BE925" s="2">
        <v>3044</v>
      </c>
      <c r="BF925" s="2">
        <v>176.49</v>
      </c>
      <c r="BG925" s="2">
        <v>537236</v>
      </c>
      <c r="BH925" s="2">
        <v>849556</v>
      </c>
      <c r="BI925" s="2">
        <v>64945037</v>
      </c>
      <c r="BJ925" s="2">
        <v>0</v>
      </c>
      <c r="BK925" s="2">
        <v>64945037</v>
      </c>
      <c r="BL925" s="2">
        <v>14800128</v>
      </c>
      <c r="BM925" s="2">
        <v>50144909</v>
      </c>
      <c r="BN925" s="2">
        <v>16362654</v>
      </c>
      <c r="BO925" s="2">
        <v>33782255</v>
      </c>
      <c r="BP925" s="2">
        <v>5075.6899999999996</v>
      </c>
      <c r="BQ925" s="2">
        <v>4943.6000000000004</v>
      </c>
      <c r="BR925" s="2">
        <v>25092181</v>
      </c>
      <c r="BS925" s="2">
        <v>0</v>
      </c>
      <c r="BT925" s="2">
        <v>0</v>
      </c>
      <c r="BU925" s="2">
        <v>14800128</v>
      </c>
      <c r="BV925" s="2">
        <v>16362654</v>
      </c>
      <c r="BW925" s="2">
        <v>0</v>
      </c>
      <c r="BX925" s="2">
        <v>3914015</v>
      </c>
      <c r="BY925" s="2">
        <v>3914015</v>
      </c>
      <c r="BZ925" s="2">
        <v>0</v>
      </c>
      <c r="CA925" s="2">
        <v>33782255</v>
      </c>
      <c r="CB925" s="2" t="b">
        <v>0</v>
      </c>
      <c r="CC925" s="2">
        <v>0</v>
      </c>
      <c r="CD925" s="2">
        <v>13493.22</v>
      </c>
      <c r="CE925" s="2">
        <v>12406.47</v>
      </c>
      <c r="CF925" s="2">
        <v>12773.65</v>
      </c>
      <c r="CG925" s="2">
        <v>15188.65</v>
      </c>
      <c r="CH925" s="4">
        <v>45327.530358796299</v>
      </c>
      <c r="CI925" s="4">
        <v>73415</v>
      </c>
    </row>
    <row r="926" spans="1:87" x14ac:dyDescent="0.35">
      <c r="A926" s="5">
        <v>1023</v>
      </c>
      <c r="B926" s="3" t="s">
        <v>1870</v>
      </c>
      <c r="C926" s="3" t="s">
        <v>1892</v>
      </c>
      <c r="D926" s="2" t="s">
        <v>1893</v>
      </c>
      <c r="E926" s="2">
        <v>9166</v>
      </c>
      <c r="F926" s="2">
        <v>9304</v>
      </c>
      <c r="G926" s="2">
        <v>9580</v>
      </c>
      <c r="H926" s="2">
        <v>11102</v>
      </c>
      <c r="I926" s="2">
        <v>1.0822000000000001</v>
      </c>
      <c r="J926" s="2">
        <v>9919</v>
      </c>
      <c r="K926" s="2">
        <v>10069</v>
      </c>
      <c r="L926" s="2">
        <v>10367</v>
      </c>
      <c r="M926" s="2">
        <v>12015</v>
      </c>
      <c r="N926" s="2">
        <v>1.1040000000000001</v>
      </c>
      <c r="O926" s="2">
        <v>1.026</v>
      </c>
      <c r="P926" s="2">
        <v>10951</v>
      </c>
      <c r="Q926" s="2">
        <v>12327</v>
      </c>
      <c r="R926" s="2">
        <v>29.87</v>
      </c>
      <c r="S926" s="2">
        <v>23.59</v>
      </c>
      <c r="T926" s="2">
        <v>0</v>
      </c>
      <c r="U926" s="2">
        <v>0</v>
      </c>
      <c r="V926" s="2">
        <v>53.46</v>
      </c>
      <c r="W926" s="2">
        <v>29.87</v>
      </c>
      <c r="X926" s="2">
        <v>23.59</v>
      </c>
      <c r="Y926" s="2">
        <v>0</v>
      </c>
      <c r="Z926" s="2">
        <v>0</v>
      </c>
      <c r="AA926" s="2">
        <v>53.46</v>
      </c>
      <c r="AB926" s="2">
        <v>327106</v>
      </c>
      <c r="AC926" s="2">
        <v>237528</v>
      </c>
      <c r="AD926" s="2">
        <v>0</v>
      </c>
      <c r="AE926" s="2">
        <v>0</v>
      </c>
      <c r="AF926" s="2">
        <v>564634</v>
      </c>
      <c r="AG926" s="2">
        <v>0.14199999999999999</v>
      </c>
      <c r="AH926" s="2">
        <v>0.2</v>
      </c>
      <c r="AI926" s="2">
        <v>9290</v>
      </c>
      <c r="AJ926" s="2">
        <v>6746</v>
      </c>
      <c r="AK926" s="2">
        <v>0</v>
      </c>
      <c r="AL926" s="2">
        <v>0</v>
      </c>
      <c r="AM926" s="2">
        <v>16036</v>
      </c>
      <c r="AN926" s="2">
        <v>0.14199999999999999</v>
      </c>
      <c r="AO926" s="2">
        <v>0</v>
      </c>
      <c r="AP926" s="2">
        <v>0.65</v>
      </c>
      <c r="AQ926" s="2">
        <v>0</v>
      </c>
      <c r="AR926" s="2">
        <v>0</v>
      </c>
      <c r="AS926" s="2">
        <v>0</v>
      </c>
      <c r="AT926" s="2">
        <v>0</v>
      </c>
      <c r="AU926" s="2">
        <v>0</v>
      </c>
      <c r="AV926" s="2">
        <v>580670</v>
      </c>
      <c r="AW926" s="2">
        <v>0</v>
      </c>
      <c r="AX926" s="2">
        <v>0</v>
      </c>
      <c r="AY926" s="2">
        <v>0</v>
      </c>
      <c r="AZ926" s="2">
        <v>0</v>
      </c>
      <c r="BA926" s="2">
        <v>0</v>
      </c>
      <c r="BB926" s="2">
        <v>0</v>
      </c>
      <c r="BC926" s="2">
        <v>98223</v>
      </c>
      <c r="BD926" s="2">
        <v>2813</v>
      </c>
      <c r="BE926" s="2">
        <v>3044</v>
      </c>
      <c r="BF926" s="2">
        <v>0.56000000000000005</v>
      </c>
      <c r="BG926" s="2">
        <v>1705</v>
      </c>
      <c r="BH926" s="2">
        <v>99928</v>
      </c>
      <c r="BI926" s="2">
        <v>680598</v>
      </c>
      <c r="BJ926" s="2">
        <v>0</v>
      </c>
      <c r="BK926" s="2">
        <v>680598</v>
      </c>
      <c r="BL926" s="2">
        <v>217442</v>
      </c>
      <c r="BM926" s="2">
        <v>463156</v>
      </c>
      <c r="BN926" s="2">
        <v>199360</v>
      </c>
      <c r="BO926" s="2">
        <v>263796</v>
      </c>
      <c r="BP926" s="2">
        <v>44.14</v>
      </c>
      <c r="BQ926" s="2">
        <v>53.46</v>
      </c>
      <c r="BR926" s="2">
        <v>2360</v>
      </c>
      <c r="BS926" s="2">
        <v>349649</v>
      </c>
      <c r="BT926" s="2">
        <v>0</v>
      </c>
      <c r="BU926" s="2">
        <v>217442</v>
      </c>
      <c r="BV926" s="2">
        <v>199360</v>
      </c>
      <c r="BW926" s="2">
        <v>0</v>
      </c>
      <c r="BX926" s="2">
        <v>49918</v>
      </c>
      <c r="BY926" s="2">
        <v>49918</v>
      </c>
      <c r="BZ926" s="2">
        <v>0</v>
      </c>
      <c r="CA926" s="2">
        <v>263796</v>
      </c>
      <c r="CB926" s="2" t="b">
        <v>0</v>
      </c>
      <c r="CC926" s="2">
        <v>0</v>
      </c>
      <c r="CD926" s="2">
        <v>11262.01</v>
      </c>
      <c r="CE926" s="2">
        <v>10354.959999999999</v>
      </c>
      <c r="CF926" s="2">
        <v>10661.42</v>
      </c>
      <c r="CG926" s="2">
        <v>12677.09</v>
      </c>
      <c r="CH926" s="4">
        <v>45327.530405092592</v>
      </c>
      <c r="CI926" s="4">
        <v>73415</v>
      </c>
    </row>
    <row r="927" spans="1:87" x14ac:dyDescent="0.35">
      <c r="A927" s="5">
        <v>1026</v>
      </c>
      <c r="B927" s="3" t="s">
        <v>1870</v>
      </c>
      <c r="C927" s="3" t="s">
        <v>1894</v>
      </c>
      <c r="D927" s="2" t="s">
        <v>1895</v>
      </c>
      <c r="E927" s="2">
        <v>9166</v>
      </c>
      <c r="F927" s="2">
        <v>9304</v>
      </c>
      <c r="G927" s="2">
        <v>9580</v>
      </c>
      <c r="H927" s="2">
        <v>11102</v>
      </c>
      <c r="I927" s="2">
        <v>1.0822000000000001</v>
      </c>
      <c r="J927" s="2">
        <v>9919</v>
      </c>
      <c r="K927" s="2">
        <v>10069</v>
      </c>
      <c r="L927" s="2">
        <v>10367</v>
      </c>
      <c r="M927" s="2">
        <v>12015</v>
      </c>
      <c r="N927" s="2">
        <v>1.1040000000000001</v>
      </c>
      <c r="O927" s="2">
        <v>1.026</v>
      </c>
      <c r="P927" s="2">
        <v>10951</v>
      </c>
      <c r="Q927" s="2">
        <v>12327</v>
      </c>
      <c r="R927" s="2">
        <v>4361.41</v>
      </c>
      <c r="S927" s="2">
        <v>3206.73</v>
      </c>
      <c r="T927" s="2">
        <v>2294.86</v>
      </c>
      <c r="U927" s="2">
        <v>5214.7</v>
      </c>
      <c r="V927" s="2">
        <v>15077.7</v>
      </c>
      <c r="W927" s="2">
        <v>4361.41</v>
      </c>
      <c r="X927" s="2">
        <v>3206.73</v>
      </c>
      <c r="Y927" s="2">
        <v>2294.86</v>
      </c>
      <c r="Z927" s="2">
        <v>5214.7</v>
      </c>
      <c r="AA927" s="2">
        <v>15077.7</v>
      </c>
      <c r="AB927" s="2">
        <v>47761801</v>
      </c>
      <c r="AC927" s="2">
        <v>32288564</v>
      </c>
      <c r="AD927" s="2">
        <v>23790814</v>
      </c>
      <c r="AE927" s="2">
        <v>64281607</v>
      </c>
      <c r="AF927" s="2">
        <v>168122786</v>
      </c>
      <c r="AG927" s="2">
        <v>0.45600000000000002</v>
      </c>
      <c r="AH927" s="2">
        <v>0.2</v>
      </c>
      <c r="AI927" s="2">
        <v>4355876</v>
      </c>
      <c r="AJ927" s="2">
        <v>2944717</v>
      </c>
      <c r="AK927" s="2">
        <v>2169722</v>
      </c>
      <c r="AL927" s="2">
        <v>5862483</v>
      </c>
      <c r="AM927" s="2">
        <v>15332798</v>
      </c>
      <c r="AN927" s="2">
        <v>0.45600000000000002</v>
      </c>
      <c r="AO927" s="2">
        <v>0</v>
      </c>
      <c r="AP927" s="2">
        <v>0.65</v>
      </c>
      <c r="AQ927" s="2">
        <v>0</v>
      </c>
      <c r="AR927" s="2">
        <v>0</v>
      </c>
      <c r="AS927" s="2">
        <v>0</v>
      </c>
      <c r="AT927" s="2">
        <v>0</v>
      </c>
      <c r="AU927" s="2">
        <v>0</v>
      </c>
      <c r="AV927" s="2">
        <v>183455584</v>
      </c>
      <c r="AW927" s="2">
        <v>0</v>
      </c>
      <c r="AX927" s="2">
        <v>1316472</v>
      </c>
      <c r="AY927" s="2">
        <v>1255073</v>
      </c>
      <c r="AZ927" s="2">
        <v>1358240</v>
      </c>
      <c r="BA927" s="2">
        <v>0</v>
      </c>
      <c r="BB927" s="2">
        <v>0</v>
      </c>
      <c r="BC927" s="2">
        <v>0</v>
      </c>
      <c r="BD927" s="2">
        <v>2813</v>
      </c>
      <c r="BE927" s="2">
        <v>3044</v>
      </c>
      <c r="BF927" s="2">
        <v>367.2</v>
      </c>
      <c r="BG927" s="2">
        <v>1117757</v>
      </c>
      <c r="BH927" s="2">
        <v>3792469</v>
      </c>
      <c r="BI927" s="2">
        <v>187248053</v>
      </c>
      <c r="BJ927" s="2">
        <v>0</v>
      </c>
      <c r="BK927" s="2">
        <v>187248053</v>
      </c>
      <c r="BL927" s="2">
        <v>70753427</v>
      </c>
      <c r="BM927" s="2">
        <v>116494626</v>
      </c>
      <c r="BN927" s="2">
        <v>35683374</v>
      </c>
      <c r="BO927" s="2">
        <v>80811252</v>
      </c>
      <c r="BP927" s="2">
        <v>5278.35</v>
      </c>
      <c r="BQ927" s="2">
        <v>15077.7</v>
      </c>
      <c r="BR927" s="2">
        <v>79585378</v>
      </c>
      <c r="BS927" s="2">
        <v>0</v>
      </c>
      <c r="BT927" s="2">
        <v>0</v>
      </c>
      <c r="BU927" s="2">
        <v>70753427</v>
      </c>
      <c r="BV927" s="2">
        <v>35683374</v>
      </c>
      <c r="BW927" s="2">
        <v>0</v>
      </c>
      <c r="BX927" s="2">
        <v>20635926</v>
      </c>
      <c r="BY927" s="2">
        <v>20635926</v>
      </c>
      <c r="BZ927" s="2">
        <v>0</v>
      </c>
      <c r="CA927" s="2">
        <v>80811252</v>
      </c>
      <c r="CB927" s="2" t="b">
        <v>0</v>
      </c>
      <c r="CC927" s="2">
        <v>0</v>
      </c>
      <c r="CD927" s="2">
        <v>11949.73</v>
      </c>
      <c r="CE927" s="2">
        <v>10987.29</v>
      </c>
      <c r="CF927" s="2">
        <v>11312.47</v>
      </c>
      <c r="CG927" s="2">
        <v>13451.22</v>
      </c>
      <c r="CH927" s="4">
        <v>45327.530439814815</v>
      </c>
      <c r="CI927" s="4">
        <v>73415</v>
      </c>
    </row>
    <row r="928" spans="1:87" x14ac:dyDescent="0.35">
      <c r="A928" s="5">
        <v>1027</v>
      </c>
      <c r="B928" s="3" t="s">
        <v>1870</v>
      </c>
      <c r="C928" s="3" t="s">
        <v>1896</v>
      </c>
      <c r="D928" s="2" t="s">
        <v>1897</v>
      </c>
      <c r="E928" s="2">
        <v>9166</v>
      </c>
      <c r="F928" s="2">
        <v>9304</v>
      </c>
      <c r="G928" s="2">
        <v>9580</v>
      </c>
      <c r="H928" s="2">
        <v>11102</v>
      </c>
      <c r="I928" s="2">
        <v>1.0822000000000001</v>
      </c>
      <c r="J928" s="2">
        <v>9919</v>
      </c>
      <c r="K928" s="2">
        <v>10069</v>
      </c>
      <c r="L928" s="2">
        <v>10367</v>
      </c>
      <c r="M928" s="2">
        <v>12015</v>
      </c>
      <c r="N928" s="2">
        <v>1.1040000000000001</v>
      </c>
      <c r="O928" s="2">
        <v>1.026</v>
      </c>
      <c r="P928" s="2">
        <v>10951</v>
      </c>
      <c r="Q928" s="2">
        <v>12327</v>
      </c>
      <c r="R928" s="2">
        <v>102.99</v>
      </c>
      <c r="S928" s="2">
        <v>77.36</v>
      </c>
      <c r="T928" s="2">
        <v>49.24</v>
      </c>
      <c r="U928" s="2">
        <v>0</v>
      </c>
      <c r="V928" s="2">
        <v>229.59</v>
      </c>
      <c r="W928" s="2">
        <v>102.99</v>
      </c>
      <c r="X928" s="2">
        <v>77.36</v>
      </c>
      <c r="Y928" s="2">
        <v>49.24</v>
      </c>
      <c r="Z928" s="2">
        <v>0</v>
      </c>
      <c r="AA928" s="2">
        <v>229.59</v>
      </c>
      <c r="AB928" s="2">
        <v>1127843</v>
      </c>
      <c r="AC928" s="2">
        <v>778938</v>
      </c>
      <c r="AD928" s="2">
        <v>510471</v>
      </c>
      <c r="AE928" s="2">
        <v>0</v>
      </c>
      <c r="AF928" s="2">
        <v>2417252</v>
      </c>
      <c r="AG928" s="2">
        <v>0.77180000000000004</v>
      </c>
      <c r="AH928" s="2">
        <v>0.2</v>
      </c>
      <c r="AI928" s="2">
        <v>174094</v>
      </c>
      <c r="AJ928" s="2">
        <v>120237</v>
      </c>
      <c r="AK928" s="2">
        <v>78796</v>
      </c>
      <c r="AL928" s="2">
        <v>0</v>
      </c>
      <c r="AM928" s="2">
        <v>373127</v>
      </c>
      <c r="AN928" s="2">
        <v>0.77180000000000004</v>
      </c>
      <c r="AO928" s="2">
        <v>0.2218</v>
      </c>
      <c r="AP928" s="2">
        <v>0.65</v>
      </c>
      <c r="AQ928" s="2">
        <v>162601</v>
      </c>
      <c r="AR928" s="2">
        <v>112299</v>
      </c>
      <c r="AS928" s="2">
        <v>73595</v>
      </c>
      <c r="AT928" s="2">
        <v>0</v>
      </c>
      <c r="AU928" s="2">
        <v>348495</v>
      </c>
      <c r="AV928" s="2">
        <v>3138874</v>
      </c>
      <c r="AW928" s="2">
        <v>0</v>
      </c>
      <c r="AX928" s="2">
        <v>0</v>
      </c>
      <c r="AY928" s="2">
        <v>56528</v>
      </c>
      <c r="AZ928" s="2">
        <v>61175</v>
      </c>
      <c r="BA928" s="2">
        <v>0</v>
      </c>
      <c r="BB928" s="2">
        <v>0</v>
      </c>
      <c r="BC928" s="2">
        <v>0</v>
      </c>
      <c r="BD928" s="2">
        <v>2813</v>
      </c>
      <c r="BE928" s="2">
        <v>3044</v>
      </c>
      <c r="BF928" s="2">
        <v>3.9</v>
      </c>
      <c r="BG928" s="2">
        <v>11872</v>
      </c>
      <c r="BH928" s="2">
        <v>73047</v>
      </c>
      <c r="BI928" s="2">
        <v>3211921</v>
      </c>
      <c r="BJ928" s="2">
        <v>0</v>
      </c>
      <c r="BK928" s="2">
        <v>3211921</v>
      </c>
      <c r="BL928" s="2">
        <v>2220439</v>
      </c>
      <c r="BM928" s="2">
        <v>991482</v>
      </c>
      <c r="BN928" s="2">
        <v>45918</v>
      </c>
      <c r="BO928" s="2">
        <v>945564</v>
      </c>
      <c r="BP928" s="2">
        <v>5073.95</v>
      </c>
      <c r="BQ928" s="2">
        <v>229.59</v>
      </c>
      <c r="BR928" s="2">
        <v>1164928</v>
      </c>
      <c r="BS928" s="2">
        <v>0</v>
      </c>
      <c r="BT928" s="2">
        <v>0</v>
      </c>
      <c r="BU928" s="2">
        <v>2220439</v>
      </c>
      <c r="BV928" s="2">
        <v>45918</v>
      </c>
      <c r="BW928" s="2">
        <v>0</v>
      </c>
      <c r="BX928" s="2">
        <v>199581</v>
      </c>
      <c r="BY928" s="2">
        <v>199581</v>
      </c>
      <c r="BZ928" s="2">
        <v>0</v>
      </c>
      <c r="CA928" s="2">
        <v>945564</v>
      </c>
      <c r="CB928" s="2" t="b">
        <v>0</v>
      </c>
      <c r="CC928" s="2">
        <v>0</v>
      </c>
      <c r="CD928" s="2">
        <v>14220.2</v>
      </c>
      <c r="CE928" s="2">
        <v>13074.9</v>
      </c>
      <c r="CF928" s="2">
        <v>13461.86</v>
      </c>
      <c r="CG928" s="2">
        <v>16006.98</v>
      </c>
      <c r="CH928" s="4">
        <v>45327.530439814815</v>
      </c>
      <c r="CI928" s="4">
        <v>73415</v>
      </c>
    </row>
    <row r="929" spans="1:87" x14ac:dyDescent="0.35">
      <c r="A929" s="5">
        <v>1028</v>
      </c>
      <c r="B929" s="3" t="s">
        <v>1870</v>
      </c>
      <c r="C929" s="3" t="s">
        <v>1898</v>
      </c>
      <c r="D929" s="2" t="s">
        <v>1899</v>
      </c>
      <c r="E929" s="2">
        <v>9166</v>
      </c>
      <c r="F929" s="2">
        <v>9304</v>
      </c>
      <c r="G929" s="2">
        <v>9580</v>
      </c>
      <c r="H929" s="2">
        <v>11102</v>
      </c>
      <c r="I929" s="2">
        <v>1.0822000000000001</v>
      </c>
      <c r="J929" s="2">
        <v>9919</v>
      </c>
      <c r="K929" s="2">
        <v>10069</v>
      </c>
      <c r="L929" s="2">
        <v>10367</v>
      </c>
      <c r="M929" s="2">
        <v>12015</v>
      </c>
      <c r="N929" s="2">
        <v>1.1040000000000001</v>
      </c>
      <c r="O929" s="2">
        <v>1.026</v>
      </c>
      <c r="P929" s="2">
        <v>10951</v>
      </c>
      <c r="Q929" s="2">
        <v>12327</v>
      </c>
      <c r="R929" s="2">
        <v>4179.25</v>
      </c>
      <c r="S929" s="2">
        <v>3214.72</v>
      </c>
      <c r="T929" s="2">
        <v>2302.39</v>
      </c>
      <c r="U929" s="2">
        <v>5020.13</v>
      </c>
      <c r="V929" s="2">
        <v>14716.49</v>
      </c>
      <c r="W929" s="2">
        <v>4179.25</v>
      </c>
      <c r="X929" s="2">
        <v>3214.72</v>
      </c>
      <c r="Y929" s="2">
        <v>2302.39</v>
      </c>
      <c r="Z929" s="2">
        <v>5020.13</v>
      </c>
      <c r="AA929" s="2">
        <v>14716.49</v>
      </c>
      <c r="AB929" s="2">
        <v>45766967</v>
      </c>
      <c r="AC929" s="2">
        <v>32369016</v>
      </c>
      <c r="AD929" s="2">
        <v>23868877</v>
      </c>
      <c r="AE929" s="2">
        <v>61883143</v>
      </c>
      <c r="AF929" s="2">
        <v>163888003</v>
      </c>
      <c r="AG929" s="2">
        <v>0.5585</v>
      </c>
      <c r="AH929" s="2">
        <v>0.2</v>
      </c>
      <c r="AI929" s="2">
        <v>5112170</v>
      </c>
      <c r="AJ929" s="2">
        <v>3615619</v>
      </c>
      <c r="AK929" s="2">
        <v>2666154</v>
      </c>
      <c r="AL929" s="2">
        <v>6912347</v>
      </c>
      <c r="AM929" s="2">
        <v>18306290</v>
      </c>
      <c r="AN929" s="2">
        <v>0.5585</v>
      </c>
      <c r="AO929" s="2">
        <v>8.5000000000000006E-3</v>
      </c>
      <c r="AP929" s="2">
        <v>0.65</v>
      </c>
      <c r="AQ929" s="2">
        <v>252862</v>
      </c>
      <c r="AR929" s="2">
        <v>178839</v>
      </c>
      <c r="AS929" s="2">
        <v>131876</v>
      </c>
      <c r="AT929" s="2">
        <v>341904</v>
      </c>
      <c r="AU929" s="2">
        <v>905481</v>
      </c>
      <c r="AV929" s="2">
        <v>183099774</v>
      </c>
      <c r="AW929" s="2">
        <v>0</v>
      </c>
      <c r="AX929" s="2">
        <v>279802</v>
      </c>
      <c r="AY929" s="2">
        <v>1369685</v>
      </c>
      <c r="AZ929" s="2">
        <v>1482273</v>
      </c>
      <c r="BA929" s="2">
        <v>0</v>
      </c>
      <c r="BB929" s="2">
        <v>0</v>
      </c>
      <c r="BC929" s="2">
        <v>0</v>
      </c>
      <c r="BD929" s="2">
        <v>2813</v>
      </c>
      <c r="BE929" s="2">
        <v>3044</v>
      </c>
      <c r="BF929" s="2">
        <v>221.77</v>
      </c>
      <c r="BG929" s="2">
        <v>675068</v>
      </c>
      <c r="BH929" s="2">
        <v>2437143</v>
      </c>
      <c r="BI929" s="2">
        <v>185536917</v>
      </c>
      <c r="BJ929" s="2">
        <v>0</v>
      </c>
      <c r="BK929" s="2">
        <v>185536917</v>
      </c>
      <c r="BL929" s="2">
        <v>79303002</v>
      </c>
      <c r="BM929" s="2">
        <v>106233915</v>
      </c>
      <c r="BN929" s="2">
        <v>26208345</v>
      </c>
      <c r="BO929" s="2">
        <v>80025570</v>
      </c>
      <c r="BP929" s="2">
        <v>5360.9</v>
      </c>
      <c r="BQ929" s="2">
        <v>14716.49</v>
      </c>
      <c r="BR929" s="2">
        <v>78893631</v>
      </c>
      <c r="BS929" s="2">
        <v>0</v>
      </c>
      <c r="BT929" s="2">
        <v>0</v>
      </c>
      <c r="BU929" s="2">
        <v>79303002</v>
      </c>
      <c r="BV929" s="2">
        <v>26208345</v>
      </c>
      <c r="BW929" s="2">
        <v>0</v>
      </c>
      <c r="BX929" s="2">
        <v>17991407</v>
      </c>
      <c r="BY929" s="2">
        <v>17991407</v>
      </c>
      <c r="BZ929" s="2">
        <v>0</v>
      </c>
      <c r="CA929" s="2">
        <v>80025570</v>
      </c>
      <c r="CB929" s="2" t="b">
        <v>0</v>
      </c>
      <c r="CC929" s="2">
        <v>0</v>
      </c>
      <c r="CD929" s="2">
        <v>12234.73</v>
      </c>
      <c r="CE929" s="2">
        <v>11249.34</v>
      </c>
      <c r="CF929" s="2">
        <v>11582.27</v>
      </c>
      <c r="CG929" s="2">
        <v>13772.03</v>
      </c>
      <c r="CH929" s="4">
        <v>45327.530497685184</v>
      </c>
      <c r="CI929" s="4">
        <v>73415</v>
      </c>
    </row>
    <row r="930" spans="1:87" x14ac:dyDescent="0.35">
      <c r="A930" s="5">
        <v>1029</v>
      </c>
      <c r="B930" s="3" t="s">
        <v>1870</v>
      </c>
      <c r="C930" s="3" t="s">
        <v>1900</v>
      </c>
      <c r="D930" s="2" t="s">
        <v>1901</v>
      </c>
      <c r="E930" s="2">
        <v>9166</v>
      </c>
      <c r="F930" s="2">
        <v>9304</v>
      </c>
      <c r="G930" s="2">
        <v>9580</v>
      </c>
      <c r="H930" s="2">
        <v>11102</v>
      </c>
      <c r="I930" s="2">
        <v>1.0822000000000001</v>
      </c>
      <c r="J930" s="2">
        <v>9919</v>
      </c>
      <c r="K930" s="2">
        <v>10069</v>
      </c>
      <c r="L930" s="2">
        <v>10367</v>
      </c>
      <c r="M930" s="2">
        <v>12015</v>
      </c>
      <c r="N930" s="2">
        <v>1.1040000000000001</v>
      </c>
      <c r="O930" s="2">
        <v>1.026</v>
      </c>
      <c r="P930" s="2">
        <v>10951</v>
      </c>
      <c r="Q930" s="2">
        <v>12327</v>
      </c>
      <c r="R930" s="2">
        <v>4253.29</v>
      </c>
      <c r="S930" s="2">
        <v>3285.82</v>
      </c>
      <c r="T930" s="2">
        <v>2452.6</v>
      </c>
      <c r="U930" s="2">
        <v>6340.16</v>
      </c>
      <c r="V930" s="2">
        <v>16331.87</v>
      </c>
      <c r="W930" s="2">
        <v>4253.29</v>
      </c>
      <c r="X930" s="2">
        <v>3285.82</v>
      </c>
      <c r="Y930" s="2">
        <v>2452.6</v>
      </c>
      <c r="Z930" s="2">
        <v>6340.16</v>
      </c>
      <c r="AA930" s="2">
        <v>16331.87</v>
      </c>
      <c r="AB930" s="2">
        <v>46577779</v>
      </c>
      <c r="AC930" s="2">
        <v>33084922</v>
      </c>
      <c r="AD930" s="2">
        <v>25426104</v>
      </c>
      <c r="AE930" s="2">
        <v>78155152</v>
      </c>
      <c r="AF930" s="2">
        <v>183243957</v>
      </c>
      <c r="AG930" s="2">
        <v>0.27</v>
      </c>
      <c r="AH930" s="2">
        <v>0.2</v>
      </c>
      <c r="AI930" s="2">
        <v>2515200</v>
      </c>
      <c r="AJ930" s="2">
        <v>1786586</v>
      </c>
      <c r="AK930" s="2">
        <v>1373010</v>
      </c>
      <c r="AL930" s="2">
        <v>4220378</v>
      </c>
      <c r="AM930" s="2">
        <v>9895174</v>
      </c>
      <c r="AN930" s="2">
        <v>0.27</v>
      </c>
      <c r="AO930" s="2">
        <v>0</v>
      </c>
      <c r="AP930" s="2">
        <v>0.65</v>
      </c>
      <c r="AQ930" s="2">
        <v>0</v>
      </c>
      <c r="AR930" s="2">
        <v>0</v>
      </c>
      <c r="AS930" s="2">
        <v>0</v>
      </c>
      <c r="AT930" s="2">
        <v>0</v>
      </c>
      <c r="AU930" s="2">
        <v>0</v>
      </c>
      <c r="AV930" s="2">
        <v>193139131</v>
      </c>
      <c r="AW930" s="2">
        <v>0</v>
      </c>
      <c r="AX930" s="2">
        <v>1259001</v>
      </c>
      <c r="AY930" s="2">
        <v>789917</v>
      </c>
      <c r="AZ930" s="2">
        <v>854848</v>
      </c>
      <c r="BA930" s="2">
        <v>0</v>
      </c>
      <c r="BB930" s="2">
        <v>0</v>
      </c>
      <c r="BC930" s="2">
        <v>0</v>
      </c>
      <c r="BD930" s="2">
        <v>2813</v>
      </c>
      <c r="BE930" s="2">
        <v>3044</v>
      </c>
      <c r="BF930" s="2">
        <v>152.47999999999999</v>
      </c>
      <c r="BG930" s="2">
        <v>464149</v>
      </c>
      <c r="BH930" s="2">
        <v>2577998</v>
      </c>
      <c r="BI930" s="2">
        <v>195717129</v>
      </c>
      <c r="BJ930" s="2">
        <v>0</v>
      </c>
      <c r="BK930" s="2">
        <v>195717129</v>
      </c>
      <c r="BL930" s="2">
        <v>124805863</v>
      </c>
      <c r="BM930" s="2">
        <v>70911266</v>
      </c>
      <c r="BN930" s="2">
        <v>3266374</v>
      </c>
      <c r="BO930" s="2">
        <v>67644892</v>
      </c>
      <c r="BP930" s="2">
        <v>5323.57</v>
      </c>
      <c r="BQ930" s="2">
        <v>16331.87</v>
      </c>
      <c r="BR930" s="2">
        <v>86943853</v>
      </c>
      <c r="BS930" s="2">
        <v>0</v>
      </c>
      <c r="BT930" s="2">
        <v>0</v>
      </c>
      <c r="BU930" s="2">
        <v>124805863</v>
      </c>
      <c r="BV930" s="2">
        <v>3266374</v>
      </c>
      <c r="BW930" s="2">
        <v>0</v>
      </c>
      <c r="BX930" s="2">
        <v>18112692</v>
      </c>
      <c r="BY930" s="2">
        <v>18112692</v>
      </c>
      <c r="BZ930" s="2">
        <v>0</v>
      </c>
      <c r="CA930" s="2">
        <v>67644892</v>
      </c>
      <c r="CB930" s="2" t="b">
        <v>0</v>
      </c>
      <c r="CC930" s="2">
        <v>0</v>
      </c>
      <c r="CD930" s="2">
        <v>11542.35</v>
      </c>
      <c r="CE930" s="2">
        <v>10612.73</v>
      </c>
      <c r="CF930" s="2">
        <v>10926.82</v>
      </c>
      <c r="CG930" s="2">
        <v>12992.66</v>
      </c>
      <c r="CH930" s="4">
        <v>45327.529976851853</v>
      </c>
      <c r="CI930" s="4">
        <v>73415</v>
      </c>
    </row>
    <row r="931" spans="1:87" x14ac:dyDescent="0.35">
      <c r="A931" s="5">
        <v>1030</v>
      </c>
      <c r="B931" s="3" t="s">
        <v>1870</v>
      </c>
      <c r="C931" s="3" t="s">
        <v>1902</v>
      </c>
      <c r="D931" s="2" t="s">
        <v>1903</v>
      </c>
      <c r="E931" s="2">
        <v>9166</v>
      </c>
      <c r="F931" s="2">
        <v>9304</v>
      </c>
      <c r="G931" s="2">
        <v>9580</v>
      </c>
      <c r="H931" s="2">
        <v>11102</v>
      </c>
      <c r="I931" s="2">
        <v>1.0822000000000001</v>
      </c>
      <c r="J931" s="2">
        <v>9919</v>
      </c>
      <c r="K931" s="2">
        <v>10069</v>
      </c>
      <c r="L931" s="2">
        <v>10367</v>
      </c>
      <c r="M931" s="2">
        <v>12015</v>
      </c>
      <c r="N931" s="2">
        <v>1.1040000000000001</v>
      </c>
      <c r="O931" s="2">
        <v>1.026</v>
      </c>
      <c r="P931" s="2">
        <v>10951</v>
      </c>
      <c r="Q931" s="2">
        <v>12327</v>
      </c>
      <c r="R931" s="2">
        <v>1049.3900000000001</v>
      </c>
      <c r="S931" s="2">
        <v>903.48</v>
      </c>
      <c r="T931" s="2">
        <v>699.11</v>
      </c>
      <c r="U931" s="2">
        <v>1556.93</v>
      </c>
      <c r="V931" s="2">
        <v>4208.91</v>
      </c>
      <c r="W931" s="2">
        <v>1049.3900000000001</v>
      </c>
      <c r="X931" s="2">
        <v>903.48</v>
      </c>
      <c r="Y931" s="2">
        <v>699.11</v>
      </c>
      <c r="Z931" s="2">
        <v>1556.93</v>
      </c>
      <c r="AA931" s="2">
        <v>4208.91</v>
      </c>
      <c r="AB931" s="2">
        <v>11491870</v>
      </c>
      <c r="AC931" s="2">
        <v>9097140</v>
      </c>
      <c r="AD931" s="2">
        <v>7247673</v>
      </c>
      <c r="AE931" s="2">
        <v>19192276</v>
      </c>
      <c r="AF931" s="2">
        <v>47028959</v>
      </c>
      <c r="AG931" s="2">
        <v>0.1668</v>
      </c>
      <c r="AH931" s="2">
        <v>0.2</v>
      </c>
      <c r="AI931" s="2">
        <v>383369</v>
      </c>
      <c r="AJ931" s="2">
        <v>303481</v>
      </c>
      <c r="AK931" s="2">
        <v>241782</v>
      </c>
      <c r="AL931" s="2">
        <v>640254</v>
      </c>
      <c r="AM931" s="2">
        <v>1568886</v>
      </c>
      <c r="AN931" s="2">
        <v>0.1668</v>
      </c>
      <c r="AO931" s="2">
        <v>0</v>
      </c>
      <c r="AP931" s="2">
        <v>0.65</v>
      </c>
      <c r="AQ931" s="2">
        <v>0</v>
      </c>
      <c r="AR931" s="2">
        <v>0</v>
      </c>
      <c r="AS931" s="2">
        <v>0</v>
      </c>
      <c r="AT931" s="2">
        <v>0</v>
      </c>
      <c r="AU931" s="2">
        <v>0</v>
      </c>
      <c r="AV931" s="2">
        <v>48597845</v>
      </c>
      <c r="AW931" s="2">
        <v>0</v>
      </c>
      <c r="AX931" s="2">
        <v>0</v>
      </c>
      <c r="AY931" s="2">
        <v>0</v>
      </c>
      <c r="AZ931" s="2">
        <v>0</v>
      </c>
      <c r="BA931" s="2">
        <v>0</v>
      </c>
      <c r="BB931" s="2">
        <v>0</v>
      </c>
      <c r="BC931" s="2">
        <v>0</v>
      </c>
      <c r="BD931" s="2">
        <v>2813</v>
      </c>
      <c r="BE931" s="2">
        <v>3044</v>
      </c>
      <c r="BF931" s="2">
        <v>83.89</v>
      </c>
      <c r="BG931" s="2">
        <v>255361</v>
      </c>
      <c r="BH931" s="2">
        <v>255361</v>
      </c>
      <c r="BI931" s="2">
        <v>48853206</v>
      </c>
      <c r="BJ931" s="2">
        <v>0</v>
      </c>
      <c r="BK931" s="2">
        <v>48853206</v>
      </c>
      <c r="BL931" s="2">
        <v>14078168</v>
      </c>
      <c r="BM931" s="2">
        <v>34775038</v>
      </c>
      <c r="BN931" s="2">
        <v>14462912</v>
      </c>
      <c r="BO931" s="2">
        <v>20312126</v>
      </c>
      <c r="BP931" s="2">
        <v>5269.51</v>
      </c>
      <c r="BQ931" s="2">
        <v>4208.91</v>
      </c>
      <c r="BR931" s="2">
        <v>22178893</v>
      </c>
      <c r="BS931" s="2">
        <v>0</v>
      </c>
      <c r="BT931" s="2">
        <v>0</v>
      </c>
      <c r="BU931" s="2">
        <v>14078168</v>
      </c>
      <c r="BV931" s="2">
        <v>14462912</v>
      </c>
      <c r="BW931" s="2">
        <v>0</v>
      </c>
      <c r="BX931" s="2">
        <v>2187450</v>
      </c>
      <c r="BY931" s="2">
        <v>2187450</v>
      </c>
      <c r="BZ931" s="2">
        <v>0</v>
      </c>
      <c r="CA931" s="2">
        <v>20312126</v>
      </c>
      <c r="CB931" s="2" t="b">
        <v>0</v>
      </c>
      <c r="CC931" s="2">
        <v>0</v>
      </c>
      <c r="CD931" s="2">
        <v>11316.33</v>
      </c>
      <c r="CE931" s="2">
        <v>10404.9</v>
      </c>
      <c r="CF931" s="2">
        <v>10712.84</v>
      </c>
      <c r="CG931" s="2">
        <v>12738.23</v>
      </c>
      <c r="CH931" s="4">
        <v>45327.530277777776</v>
      </c>
      <c r="CI931" s="4">
        <v>73415</v>
      </c>
    </row>
    <row r="932" spans="1:87" x14ac:dyDescent="0.35">
      <c r="A932" s="5">
        <v>1031</v>
      </c>
      <c r="B932" s="3" t="s">
        <v>1870</v>
      </c>
      <c r="C932" s="3" t="s">
        <v>1904</v>
      </c>
      <c r="D932" s="2" t="s">
        <v>1905</v>
      </c>
      <c r="E932" s="2">
        <v>9166</v>
      </c>
      <c r="F932" s="2">
        <v>9304</v>
      </c>
      <c r="G932" s="2">
        <v>9580</v>
      </c>
      <c r="H932" s="2">
        <v>11102</v>
      </c>
      <c r="I932" s="2">
        <v>1.0822000000000001</v>
      </c>
      <c r="J932" s="2">
        <v>9919</v>
      </c>
      <c r="K932" s="2">
        <v>10069</v>
      </c>
      <c r="L932" s="2">
        <v>10367</v>
      </c>
      <c r="M932" s="2">
        <v>12015</v>
      </c>
      <c r="N932" s="2">
        <v>1.1040000000000001</v>
      </c>
      <c r="O932" s="2">
        <v>1.026</v>
      </c>
      <c r="P932" s="2">
        <v>10951</v>
      </c>
      <c r="Q932" s="2">
        <v>12327</v>
      </c>
      <c r="R932" s="2">
        <v>1690.61</v>
      </c>
      <c r="S932" s="2">
        <v>1202.21</v>
      </c>
      <c r="T932" s="2">
        <v>854.71</v>
      </c>
      <c r="U932" s="2">
        <v>1870.2</v>
      </c>
      <c r="V932" s="2">
        <v>5617.73</v>
      </c>
      <c r="W932" s="2">
        <v>1690.61</v>
      </c>
      <c r="X932" s="2">
        <v>1202.21</v>
      </c>
      <c r="Y932" s="2">
        <v>854.71</v>
      </c>
      <c r="Z932" s="2">
        <v>1870.2</v>
      </c>
      <c r="AA932" s="2">
        <v>5617.73</v>
      </c>
      <c r="AB932" s="2">
        <v>18513870</v>
      </c>
      <c r="AC932" s="2">
        <v>12105052</v>
      </c>
      <c r="AD932" s="2">
        <v>8860779</v>
      </c>
      <c r="AE932" s="2">
        <v>23053955</v>
      </c>
      <c r="AF932" s="2">
        <v>62533656</v>
      </c>
      <c r="AG932" s="2">
        <v>0.35249999999999998</v>
      </c>
      <c r="AH932" s="2">
        <v>0.2</v>
      </c>
      <c r="AI932" s="2">
        <v>1305228</v>
      </c>
      <c r="AJ932" s="2">
        <v>853406</v>
      </c>
      <c r="AK932" s="2">
        <v>624685</v>
      </c>
      <c r="AL932" s="2">
        <v>1625304</v>
      </c>
      <c r="AM932" s="2">
        <v>4408623</v>
      </c>
      <c r="AN932" s="2">
        <v>0.35249999999999998</v>
      </c>
      <c r="AO932" s="2">
        <v>0</v>
      </c>
      <c r="AP932" s="2">
        <v>0.65</v>
      </c>
      <c r="AQ932" s="2">
        <v>0</v>
      </c>
      <c r="AR932" s="2">
        <v>0</v>
      </c>
      <c r="AS932" s="2">
        <v>0</v>
      </c>
      <c r="AT932" s="2">
        <v>0</v>
      </c>
      <c r="AU932" s="2">
        <v>0</v>
      </c>
      <c r="AV932" s="2">
        <v>66942279</v>
      </c>
      <c r="AW932" s="2">
        <v>0</v>
      </c>
      <c r="AX932" s="2">
        <v>1040836</v>
      </c>
      <c r="AY932" s="2">
        <v>152984</v>
      </c>
      <c r="AZ932" s="2">
        <v>165559</v>
      </c>
      <c r="BA932" s="2">
        <v>0</v>
      </c>
      <c r="BB932" s="2">
        <v>0</v>
      </c>
      <c r="BC932" s="2">
        <v>0</v>
      </c>
      <c r="BD932" s="2">
        <v>2813</v>
      </c>
      <c r="BE932" s="2">
        <v>3044</v>
      </c>
      <c r="BF932" s="2">
        <v>150.11000000000001</v>
      </c>
      <c r="BG932" s="2">
        <v>456935</v>
      </c>
      <c r="BH932" s="2">
        <v>1663330</v>
      </c>
      <c r="BI932" s="2">
        <v>68605609</v>
      </c>
      <c r="BJ932" s="2">
        <v>0</v>
      </c>
      <c r="BK932" s="2">
        <v>68605609</v>
      </c>
      <c r="BL932" s="2">
        <v>23440927</v>
      </c>
      <c r="BM932" s="2">
        <v>45164682</v>
      </c>
      <c r="BN932" s="2">
        <v>16090758</v>
      </c>
      <c r="BO932" s="2">
        <v>29073924</v>
      </c>
      <c r="BP932" s="2">
        <v>5261.72</v>
      </c>
      <c r="BQ932" s="2">
        <v>5617.73</v>
      </c>
      <c r="BR932" s="2">
        <v>29558922</v>
      </c>
      <c r="BS932" s="2">
        <v>0</v>
      </c>
      <c r="BT932" s="2">
        <v>0</v>
      </c>
      <c r="BU932" s="2">
        <v>23440927</v>
      </c>
      <c r="BV932" s="2">
        <v>16090758</v>
      </c>
      <c r="BW932" s="2">
        <v>0</v>
      </c>
      <c r="BX932" s="2">
        <v>6112436</v>
      </c>
      <c r="BY932" s="2">
        <v>6112436</v>
      </c>
      <c r="BZ932" s="2">
        <v>0</v>
      </c>
      <c r="CA932" s="2">
        <v>29073924</v>
      </c>
      <c r="CB932" s="2" t="b">
        <v>0</v>
      </c>
      <c r="CC932" s="2">
        <v>0</v>
      </c>
      <c r="CD932" s="2">
        <v>11723.05</v>
      </c>
      <c r="CE932" s="2">
        <v>10778.86</v>
      </c>
      <c r="CF932" s="2">
        <v>11097.87</v>
      </c>
      <c r="CG932" s="2">
        <v>13196.05</v>
      </c>
      <c r="CH932" s="4">
        <v>45327.530243055553</v>
      </c>
      <c r="CI932" s="4">
        <v>73415</v>
      </c>
    </row>
    <row r="933" spans="1:87" x14ac:dyDescent="0.35">
      <c r="A933" s="5">
        <v>13953</v>
      </c>
      <c r="B933" s="3" t="s">
        <v>1870</v>
      </c>
      <c r="C933" s="3" t="s">
        <v>1906</v>
      </c>
      <c r="D933" s="2" t="s">
        <v>1907</v>
      </c>
      <c r="E933" s="2">
        <v>9166</v>
      </c>
      <c r="F933" s="2">
        <v>9304</v>
      </c>
      <c r="G933" s="2">
        <v>9580</v>
      </c>
      <c r="H933" s="2">
        <v>11102</v>
      </c>
      <c r="I933" s="2">
        <v>1.0822000000000001</v>
      </c>
      <c r="J933" s="2">
        <v>9919</v>
      </c>
      <c r="K933" s="2">
        <v>10069</v>
      </c>
      <c r="L933" s="2">
        <v>10367</v>
      </c>
      <c r="M933" s="2">
        <v>12015</v>
      </c>
      <c r="N933" s="2">
        <v>1.1040000000000001</v>
      </c>
      <c r="O933" s="2">
        <v>1.026</v>
      </c>
      <c r="P933" s="2">
        <v>10951</v>
      </c>
      <c r="Q933" s="2">
        <v>12327</v>
      </c>
      <c r="R933" s="2">
        <v>1269.31</v>
      </c>
      <c r="S933" s="2">
        <v>986.57</v>
      </c>
      <c r="T933" s="2">
        <v>710.43</v>
      </c>
      <c r="U933" s="2">
        <v>1726.76</v>
      </c>
      <c r="V933" s="2">
        <v>4693.07</v>
      </c>
      <c r="W933" s="2">
        <v>1269.31</v>
      </c>
      <c r="X933" s="2">
        <v>986.57</v>
      </c>
      <c r="Y933" s="2">
        <v>710.43</v>
      </c>
      <c r="Z933" s="2">
        <v>1726.76</v>
      </c>
      <c r="AA933" s="2">
        <v>4693.07</v>
      </c>
      <c r="AB933" s="2">
        <v>13900214</v>
      </c>
      <c r="AC933" s="2">
        <v>9933773</v>
      </c>
      <c r="AD933" s="2">
        <v>7365028</v>
      </c>
      <c r="AE933" s="2">
        <v>21285771</v>
      </c>
      <c r="AF933" s="2">
        <v>52484786</v>
      </c>
      <c r="AG933" s="2">
        <v>0.83909999999999996</v>
      </c>
      <c r="AH933" s="2">
        <v>0.2</v>
      </c>
      <c r="AI933" s="2">
        <v>2332734</v>
      </c>
      <c r="AJ933" s="2">
        <v>1667086</v>
      </c>
      <c r="AK933" s="2">
        <v>1235999</v>
      </c>
      <c r="AL933" s="2">
        <v>3572178</v>
      </c>
      <c r="AM933" s="2">
        <v>8807997</v>
      </c>
      <c r="AN933" s="2">
        <v>0.83909999999999996</v>
      </c>
      <c r="AO933" s="2">
        <v>0.28910000000000002</v>
      </c>
      <c r="AP933" s="2">
        <v>0.65</v>
      </c>
      <c r="AQ933" s="2">
        <v>2612059</v>
      </c>
      <c r="AR933" s="2">
        <v>1866705</v>
      </c>
      <c r="AS933" s="2">
        <v>1383999</v>
      </c>
      <c r="AT933" s="2">
        <v>3999916</v>
      </c>
      <c r="AU933" s="2">
        <v>9862679</v>
      </c>
      <c r="AV933" s="2">
        <v>71155462</v>
      </c>
      <c r="AW933" s="2">
        <v>0</v>
      </c>
      <c r="AX933" s="2">
        <v>1009055</v>
      </c>
      <c r="AY933" s="2">
        <v>57944</v>
      </c>
      <c r="AZ933" s="2">
        <v>62707</v>
      </c>
      <c r="BA933" s="2">
        <v>0</v>
      </c>
      <c r="BB933" s="2">
        <v>0</v>
      </c>
      <c r="BC933" s="2">
        <v>0</v>
      </c>
      <c r="BD933" s="2">
        <v>2813</v>
      </c>
      <c r="BE933" s="2">
        <v>3044</v>
      </c>
      <c r="BF933" s="2">
        <v>17.87</v>
      </c>
      <c r="BG933" s="2">
        <v>54396</v>
      </c>
      <c r="BH933" s="2">
        <v>1126158</v>
      </c>
      <c r="BI933" s="2">
        <v>72281620</v>
      </c>
      <c r="BJ933" s="2">
        <v>0</v>
      </c>
      <c r="BK933" s="2">
        <v>72281620</v>
      </c>
      <c r="BL933" s="2">
        <v>9922072</v>
      </c>
      <c r="BM933" s="2">
        <v>62359548</v>
      </c>
      <c r="BN933" s="2">
        <v>17005716</v>
      </c>
      <c r="BO933" s="2">
        <v>45353832</v>
      </c>
      <c r="BP933" s="2">
        <v>5556.75</v>
      </c>
      <c r="BQ933" s="2">
        <v>4693.07</v>
      </c>
      <c r="BR933" s="2">
        <v>26078217</v>
      </c>
      <c r="BS933" s="2">
        <v>0</v>
      </c>
      <c r="BT933" s="2">
        <v>0</v>
      </c>
      <c r="BU933" s="2">
        <v>9922072</v>
      </c>
      <c r="BV933" s="2">
        <v>17005716</v>
      </c>
      <c r="BW933" s="2">
        <v>0</v>
      </c>
      <c r="BX933" s="2">
        <v>6364289</v>
      </c>
      <c r="BY933" s="2">
        <v>6364289</v>
      </c>
      <c r="BZ933" s="2">
        <v>0</v>
      </c>
      <c r="CA933" s="2">
        <v>45353832</v>
      </c>
      <c r="CB933" s="2" t="b">
        <v>0</v>
      </c>
      <c r="CC933" s="2">
        <v>0</v>
      </c>
      <c r="CD933" s="2">
        <v>14846.65</v>
      </c>
      <c r="CE933" s="2">
        <v>13650.9</v>
      </c>
      <c r="CF933" s="2">
        <v>14054.9</v>
      </c>
      <c r="CG933" s="2">
        <v>16712.150000000001</v>
      </c>
      <c r="CH933" s="4">
        <v>45327.530405092592</v>
      </c>
      <c r="CI933" s="4">
        <v>73415</v>
      </c>
    </row>
    <row r="934" spans="1:87" x14ac:dyDescent="0.35">
      <c r="A934" s="5">
        <v>1032</v>
      </c>
      <c r="B934" s="3" t="s">
        <v>1908</v>
      </c>
      <c r="C934" s="3" t="s">
        <v>1909</v>
      </c>
      <c r="D934" s="2" t="s">
        <v>1910</v>
      </c>
      <c r="E934" s="2">
        <v>9166</v>
      </c>
      <c r="F934" s="2">
        <v>9304</v>
      </c>
      <c r="G934" s="2">
        <v>9580</v>
      </c>
      <c r="H934" s="2">
        <v>11102</v>
      </c>
      <c r="I934" s="2">
        <v>1.0822000000000001</v>
      </c>
      <c r="J934" s="2">
        <v>9919</v>
      </c>
      <c r="K934" s="2">
        <v>10069</v>
      </c>
      <c r="L934" s="2">
        <v>10367</v>
      </c>
      <c r="M934" s="2">
        <v>12015</v>
      </c>
      <c r="N934" s="2">
        <v>1.1040000000000001</v>
      </c>
      <c r="O934" s="2">
        <v>1.026</v>
      </c>
      <c r="P934" s="2">
        <v>10951</v>
      </c>
      <c r="Q934" s="2">
        <v>12327</v>
      </c>
      <c r="R934" s="2">
        <v>2232.4</v>
      </c>
      <c r="S934" s="2">
        <v>1732.18</v>
      </c>
      <c r="T934" s="2">
        <v>1073.98</v>
      </c>
      <c r="U934" s="2">
        <v>2374.34</v>
      </c>
      <c r="V934" s="2">
        <v>7412.9</v>
      </c>
      <c r="W934" s="2">
        <v>2232.4</v>
      </c>
      <c r="X934" s="2">
        <v>1732.18</v>
      </c>
      <c r="Y934" s="2">
        <v>1073.98</v>
      </c>
      <c r="Z934" s="2">
        <v>2374.34</v>
      </c>
      <c r="AA934" s="2">
        <v>7412.9</v>
      </c>
      <c r="AB934" s="2">
        <v>24447012</v>
      </c>
      <c r="AC934" s="2">
        <v>17441320</v>
      </c>
      <c r="AD934" s="2">
        <v>11133951</v>
      </c>
      <c r="AE934" s="2">
        <v>29268489</v>
      </c>
      <c r="AF934" s="2">
        <v>82290772</v>
      </c>
      <c r="AG934" s="2">
        <v>0.24990000000000001</v>
      </c>
      <c r="AH934" s="2">
        <v>0.2</v>
      </c>
      <c r="AI934" s="2">
        <v>1221862</v>
      </c>
      <c r="AJ934" s="2">
        <v>871717</v>
      </c>
      <c r="AK934" s="2">
        <v>556475</v>
      </c>
      <c r="AL934" s="2">
        <v>1462839</v>
      </c>
      <c r="AM934" s="2">
        <v>4112893</v>
      </c>
      <c r="AN934" s="2">
        <v>0.24990000000000001</v>
      </c>
      <c r="AO934" s="2">
        <v>0</v>
      </c>
      <c r="AP934" s="2">
        <v>0.65</v>
      </c>
      <c r="AQ934" s="2">
        <v>0</v>
      </c>
      <c r="AR934" s="2">
        <v>0</v>
      </c>
      <c r="AS934" s="2">
        <v>0</v>
      </c>
      <c r="AT934" s="2">
        <v>0</v>
      </c>
      <c r="AU934" s="2">
        <v>0</v>
      </c>
      <c r="AV934" s="2">
        <v>86403665</v>
      </c>
      <c r="AW934" s="2">
        <v>0</v>
      </c>
      <c r="AX934" s="2">
        <v>445305</v>
      </c>
      <c r="AY934" s="2">
        <v>127269</v>
      </c>
      <c r="AZ934" s="2">
        <v>137731</v>
      </c>
      <c r="BA934" s="2">
        <v>0</v>
      </c>
      <c r="BB934" s="2">
        <v>0</v>
      </c>
      <c r="BC934" s="2">
        <v>0</v>
      </c>
      <c r="BD934" s="2">
        <v>2813</v>
      </c>
      <c r="BE934" s="2">
        <v>3044</v>
      </c>
      <c r="BF934" s="2">
        <v>126.33</v>
      </c>
      <c r="BG934" s="2">
        <v>384549</v>
      </c>
      <c r="BH934" s="2">
        <v>967585</v>
      </c>
      <c r="BI934" s="2">
        <v>87371250</v>
      </c>
      <c r="BJ934" s="2">
        <v>0</v>
      </c>
      <c r="BK934" s="2">
        <v>87371250</v>
      </c>
      <c r="BL934" s="2">
        <v>41045379</v>
      </c>
      <c r="BM934" s="2">
        <v>46325871</v>
      </c>
      <c r="BN934" s="2">
        <v>11299036</v>
      </c>
      <c r="BO934" s="2">
        <v>35026835</v>
      </c>
      <c r="BP934" s="2">
        <v>5279.89</v>
      </c>
      <c r="BQ934" s="2">
        <v>7412.9</v>
      </c>
      <c r="BR934" s="2">
        <v>39139297</v>
      </c>
      <c r="BS934" s="2">
        <v>0</v>
      </c>
      <c r="BT934" s="2">
        <v>0</v>
      </c>
      <c r="BU934" s="2">
        <v>41045379</v>
      </c>
      <c r="BV934" s="2">
        <v>11299036</v>
      </c>
      <c r="BW934" s="2">
        <v>0</v>
      </c>
      <c r="BX934" s="2">
        <v>6306273</v>
      </c>
      <c r="BY934" s="2">
        <v>6306273</v>
      </c>
      <c r="BZ934" s="2">
        <v>0</v>
      </c>
      <c r="CA934" s="2">
        <v>35026835</v>
      </c>
      <c r="CB934" s="2" t="b">
        <v>0</v>
      </c>
      <c r="CC934" s="2">
        <v>0</v>
      </c>
      <c r="CD934" s="2">
        <v>11498.33</v>
      </c>
      <c r="CE934" s="2">
        <v>10572.25</v>
      </c>
      <c r="CF934" s="2">
        <v>10885.14</v>
      </c>
      <c r="CG934" s="2">
        <v>12943.1</v>
      </c>
      <c r="CH934" s="4">
        <v>45327.529988425929</v>
      </c>
      <c r="CI934" s="4">
        <v>73415</v>
      </c>
    </row>
    <row r="935" spans="1:87" x14ac:dyDescent="0.35">
      <c r="A935" s="5">
        <v>1033</v>
      </c>
      <c r="B935" s="3" t="s">
        <v>1908</v>
      </c>
      <c r="C935" s="3" t="s">
        <v>1911</v>
      </c>
      <c r="D935" s="2" t="s">
        <v>1912</v>
      </c>
      <c r="E935" s="2">
        <v>9166</v>
      </c>
      <c r="F935" s="2">
        <v>9304</v>
      </c>
      <c r="G935" s="2">
        <v>9580</v>
      </c>
      <c r="H935" s="2">
        <v>11102</v>
      </c>
      <c r="I935" s="2">
        <v>1.0822000000000001</v>
      </c>
      <c r="J935" s="2">
        <v>9919</v>
      </c>
      <c r="K935" s="2">
        <v>10069</v>
      </c>
      <c r="L935" s="2">
        <v>10367</v>
      </c>
      <c r="M935" s="2">
        <v>12015</v>
      </c>
      <c r="N935" s="2">
        <v>1.1040000000000001</v>
      </c>
      <c r="O935" s="2">
        <v>1.026</v>
      </c>
      <c r="P935" s="2">
        <v>10951</v>
      </c>
      <c r="Q935" s="2">
        <v>12327</v>
      </c>
      <c r="R935" s="2">
        <v>288.64999999999998</v>
      </c>
      <c r="S935" s="2">
        <v>213.56</v>
      </c>
      <c r="T935" s="2">
        <v>143.16</v>
      </c>
      <c r="U935" s="2">
        <v>271.77999999999997</v>
      </c>
      <c r="V935" s="2">
        <v>917.15</v>
      </c>
      <c r="W935" s="2">
        <v>288.64999999999998</v>
      </c>
      <c r="X935" s="2">
        <v>213.56</v>
      </c>
      <c r="Y935" s="2">
        <v>143.16</v>
      </c>
      <c r="Z935" s="2">
        <v>271.77999999999997</v>
      </c>
      <c r="AA935" s="2">
        <v>917.15</v>
      </c>
      <c r="AB935" s="2">
        <v>3161006</v>
      </c>
      <c r="AC935" s="2">
        <v>2150336</v>
      </c>
      <c r="AD935" s="2">
        <v>1484140</v>
      </c>
      <c r="AE935" s="2">
        <v>3350232</v>
      </c>
      <c r="AF935" s="2">
        <v>10145714</v>
      </c>
      <c r="AG935" s="2">
        <v>0.81010000000000004</v>
      </c>
      <c r="AH935" s="2">
        <v>0.2</v>
      </c>
      <c r="AI935" s="2">
        <v>512146</v>
      </c>
      <c r="AJ935" s="2">
        <v>348397</v>
      </c>
      <c r="AK935" s="2">
        <v>240460</v>
      </c>
      <c r="AL935" s="2">
        <v>542805</v>
      </c>
      <c r="AM935" s="2">
        <v>1643808</v>
      </c>
      <c r="AN935" s="2">
        <v>0.81010000000000004</v>
      </c>
      <c r="AO935" s="2">
        <v>0.2601</v>
      </c>
      <c r="AP935" s="2">
        <v>0.65</v>
      </c>
      <c r="AQ935" s="2">
        <v>534416</v>
      </c>
      <c r="AR935" s="2">
        <v>363546</v>
      </c>
      <c r="AS935" s="2">
        <v>250916</v>
      </c>
      <c r="AT935" s="2">
        <v>566407</v>
      </c>
      <c r="AU935" s="2">
        <v>1715285</v>
      </c>
      <c r="AV935" s="2">
        <v>13504807</v>
      </c>
      <c r="AW935" s="2">
        <v>0</v>
      </c>
      <c r="AX935" s="2">
        <v>33705</v>
      </c>
      <c r="AY935" s="2">
        <v>276432</v>
      </c>
      <c r="AZ935" s="2">
        <v>299155</v>
      </c>
      <c r="BA935" s="2">
        <v>0</v>
      </c>
      <c r="BB935" s="2">
        <v>0</v>
      </c>
      <c r="BC935" s="2">
        <v>0</v>
      </c>
      <c r="BD935" s="2">
        <v>2813</v>
      </c>
      <c r="BE935" s="2">
        <v>3044</v>
      </c>
      <c r="BF935" s="2">
        <v>31.23</v>
      </c>
      <c r="BG935" s="2">
        <v>95064</v>
      </c>
      <c r="BH935" s="2">
        <v>427924</v>
      </c>
      <c r="BI935" s="2">
        <v>13932731</v>
      </c>
      <c r="BJ935" s="2">
        <v>0</v>
      </c>
      <c r="BK935" s="2">
        <v>13932731</v>
      </c>
      <c r="BL935" s="2">
        <v>4928483</v>
      </c>
      <c r="BM935" s="2">
        <v>9004248</v>
      </c>
      <c r="BN935" s="2">
        <v>1976363</v>
      </c>
      <c r="BO935" s="2">
        <v>7027885</v>
      </c>
      <c r="BP935" s="2">
        <v>4047.48</v>
      </c>
      <c r="BQ935" s="2">
        <v>917.15</v>
      </c>
      <c r="BR935" s="2">
        <v>3712146</v>
      </c>
      <c r="BS935" s="2">
        <v>1591438</v>
      </c>
      <c r="BT935" s="2">
        <v>0</v>
      </c>
      <c r="BU935" s="2">
        <v>4928483</v>
      </c>
      <c r="BV935" s="2">
        <v>1976363</v>
      </c>
      <c r="BW935" s="2">
        <v>0</v>
      </c>
      <c r="BX935" s="2">
        <v>1206588</v>
      </c>
      <c r="BY935" s="2">
        <v>1206588</v>
      </c>
      <c r="BZ935" s="2">
        <v>0</v>
      </c>
      <c r="CA935" s="2">
        <v>7027885</v>
      </c>
      <c r="CB935" s="2" t="b">
        <v>0</v>
      </c>
      <c r="CC935" s="2">
        <v>0</v>
      </c>
      <c r="CD935" s="2">
        <v>14576.71</v>
      </c>
      <c r="CE935" s="2">
        <v>13402.69</v>
      </c>
      <c r="CF935" s="2">
        <v>13799.36</v>
      </c>
      <c r="CG935" s="2">
        <v>16408.28</v>
      </c>
      <c r="CH935" s="4">
        <v>45327.530034722222</v>
      </c>
      <c r="CI935" s="4">
        <v>73415</v>
      </c>
    </row>
    <row r="936" spans="1:87" x14ac:dyDescent="0.35">
      <c r="A936" s="5">
        <v>1034</v>
      </c>
      <c r="B936" s="3" t="s">
        <v>1908</v>
      </c>
      <c r="C936" s="3" t="s">
        <v>1913</v>
      </c>
      <c r="D936" s="2" t="s">
        <v>227</v>
      </c>
      <c r="E936" s="2">
        <v>9166</v>
      </c>
      <c r="F936" s="2">
        <v>9304</v>
      </c>
      <c r="G936" s="2">
        <v>9580</v>
      </c>
      <c r="H936" s="2">
        <v>11102</v>
      </c>
      <c r="I936" s="2">
        <v>1.0822000000000001</v>
      </c>
      <c r="J936" s="2">
        <v>9919</v>
      </c>
      <c r="K936" s="2">
        <v>10069</v>
      </c>
      <c r="L936" s="2">
        <v>10367</v>
      </c>
      <c r="M936" s="2">
        <v>12015</v>
      </c>
      <c r="N936" s="2">
        <v>1.1040000000000001</v>
      </c>
      <c r="O936" s="2">
        <v>1.026</v>
      </c>
      <c r="P936" s="2">
        <v>10951</v>
      </c>
      <c r="Q936" s="2">
        <v>12327</v>
      </c>
      <c r="R936" s="2">
        <v>2161.09</v>
      </c>
      <c r="S936" s="2">
        <v>1592.54</v>
      </c>
      <c r="T936" s="2">
        <v>1097.0999999999999</v>
      </c>
      <c r="U936" s="2">
        <v>2147.8000000000002</v>
      </c>
      <c r="V936" s="2">
        <v>6998.53</v>
      </c>
      <c r="W936" s="2">
        <v>2161.09</v>
      </c>
      <c r="X936" s="2">
        <v>1592.54</v>
      </c>
      <c r="Y936" s="2">
        <v>1097.0999999999999</v>
      </c>
      <c r="Z936" s="2">
        <v>2147.8000000000002</v>
      </c>
      <c r="AA936" s="2">
        <v>6998.53</v>
      </c>
      <c r="AB936" s="2">
        <v>23666097</v>
      </c>
      <c r="AC936" s="2">
        <v>16035285</v>
      </c>
      <c r="AD936" s="2">
        <v>11373636</v>
      </c>
      <c r="AE936" s="2">
        <v>26475931</v>
      </c>
      <c r="AF936" s="2">
        <v>77550949</v>
      </c>
      <c r="AG936" s="2">
        <v>0.68049999999999999</v>
      </c>
      <c r="AH936" s="2">
        <v>0.2</v>
      </c>
      <c r="AI936" s="2">
        <v>3220956</v>
      </c>
      <c r="AJ936" s="2">
        <v>2182402</v>
      </c>
      <c r="AK936" s="2">
        <v>1547952</v>
      </c>
      <c r="AL936" s="2">
        <v>3603374</v>
      </c>
      <c r="AM936" s="2">
        <v>10554684</v>
      </c>
      <c r="AN936" s="2">
        <v>0.68049999999999999</v>
      </c>
      <c r="AO936" s="2">
        <v>0.1305</v>
      </c>
      <c r="AP936" s="2">
        <v>0.65</v>
      </c>
      <c r="AQ936" s="2">
        <v>2007477</v>
      </c>
      <c r="AR936" s="2">
        <v>1360193</v>
      </c>
      <c r="AS936" s="2">
        <v>964769</v>
      </c>
      <c r="AT936" s="2">
        <v>2245821</v>
      </c>
      <c r="AU936" s="2">
        <v>6578260</v>
      </c>
      <c r="AV936" s="2">
        <v>94683893</v>
      </c>
      <c r="AW936" s="2">
        <v>0</v>
      </c>
      <c r="AX936" s="2">
        <v>0</v>
      </c>
      <c r="AY936" s="2">
        <v>411164</v>
      </c>
      <c r="AZ936" s="2">
        <v>444962</v>
      </c>
      <c r="BA936" s="2">
        <v>0</v>
      </c>
      <c r="BB936" s="2">
        <v>0</v>
      </c>
      <c r="BC936" s="2">
        <v>0</v>
      </c>
      <c r="BD936" s="2">
        <v>2813</v>
      </c>
      <c r="BE936" s="2">
        <v>3044</v>
      </c>
      <c r="BF936" s="2">
        <v>119.92</v>
      </c>
      <c r="BG936" s="2">
        <v>365036</v>
      </c>
      <c r="BH936" s="2">
        <v>809998</v>
      </c>
      <c r="BI936" s="2">
        <v>95493891</v>
      </c>
      <c r="BJ936" s="2">
        <v>0</v>
      </c>
      <c r="BK936" s="2">
        <v>95493891</v>
      </c>
      <c r="BL936" s="2">
        <v>23279123</v>
      </c>
      <c r="BM936" s="2">
        <v>72214768</v>
      </c>
      <c r="BN936" s="2">
        <v>24202129</v>
      </c>
      <c r="BO936" s="2">
        <v>48012639</v>
      </c>
      <c r="BP936" s="2">
        <v>5303.11</v>
      </c>
      <c r="BQ936" s="2">
        <v>6998.53</v>
      </c>
      <c r="BR936" s="2">
        <v>37113974</v>
      </c>
      <c r="BS936" s="2">
        <v>0</v>
      </c>
      <c r="BT936" s="2">
        <v>0</v>
      </c>
      <c r="BU936" s="2">
        <v>23279123</v>
      </c>
      <c r="BV936" s="2">
        <v>24202129</v>
      </c>
      <c r="BW936" s="2">
        <v>0</v>
      </c>
      <c r="BX936" s="2">
        <v>7212927</v>
      </c>
      <c r="BY936" s="2">
        <v>7212927</v>
      </c>
      <c r="BZ936" s="2">
        <v>0</v>
      </c>
      <c r="CA936" s="2">
        <v>48012639</v>
      </c>
      <c r="CB936" s="2" t="b">
        <v>0</v>
      </c>
      <c r="CC936" s="2">
        <v>0</v>
      </c>
      <c r="CD936" s="2">
        <v>13370.35</v>
      </c>
      <c r="CE936" s="2">
        <v>12293.49</v>
      </c>
      <c r="CF936" s="2">
        <v>12657.33</v>
      </c>
      <c r="CG936" s="2">
        <v>15050.34</v>
      </c>
      <c r="CH936" s="4">
        <v>45327.530509259261</v>
      </c>
      <c r="CI936" s="4">
        <v>73415</v>
      </c>
    </row>
    <row r="937" spans="1:87" x14ac:dyDescent="0.35">
      <c r="A937" s="5">
        <v>1035</v>
      </c>
      <c r="B937" s="3" t="s">
        <v>1908</v>
      </c>
      <c r="C937" s="3" t="s">
        <v>1914</v>
      </c>
      <c r="D937" s="2" t="s">
        <v>1915</v>
      </c>
      <c r="E937" s="2">
        <v>9166</v>
      </c>
      <c r="F937" s="2">
        <v>9304</v>
      </c>
      <c r="G937" s="2">
        <v>9580</v>
      </c>
      <c r="H937" s="2">
        <v>11102</v>
      </c>
      <c r="I937" s="2">
        <v>1.0822000000000001</v>
      </c>
      <c r="J937" s="2">
        <v>9919</v>
      </c>
      <c r="K937" s="2">
        <v>10069</v>
      </c>
      <c r="L937" s="2">
        <v>10367</v>
      </c>
      <c r="M937" s="2">
        <v>12015</v>
      </c>
      <c r="N937" s="2">
        <v>1.1040000000000001</v>
      </c>
      <c r="O937" s="2">
        <v>1.026</v>
      </c>
      <c r="P937" s="2">
        <v>10951</v>
      </c>
      <c r="Q937" s="2">
        <v>12327</v>
      </c>
      <c r="R937" s="2">
        <v>477.87</v>
      </c>
      <c r="S937" s="2">
        <v>328.5</v>
      </c>
      <c r="T937" s="2">
        <v>206.23</v>
      </c>
      <c r="U937" s="2">
        <v>472.16</v>
      </c>
      <c r="V937" s="2">
        <v>1484.76</v>
      </c>
      <c r="W937" s="2">
        <v>477.87</v>
      </c>
      <c r="X937" s="2">
        <v>328.5</v>
      </c>
      <c r="Y937" s="2">
        <v>206.23</v>
      </c>
      <c r="Z937" s="2">
        <v>472.16</v>
      </c>
      <c r="AA937" s="2">
        <v>1484.76</v>
      </c>
      <c r="AB937" s="2">
        <v>5233154</v>
      </c>
      <c r="AC937" s="2">
        <v>3307667</v>
      </c>
      <c r="AD937" s="2">
        <v>2137986</v>
      </c>
      <c r="AE937" s="2">
        <v>5820316</v>
      </c>
      <c r="AF937" s="2">
        <v>16499123</v>
      </c>
      <c r="AG937" s="2">
        <v>0.67259999999999998</v>
      </c>
      <c r="AH937" s="2">
        <v>0.2</v>
      </c>
      <c r="AI937" s="2">
        <v>703964</v>
      </c>
      <c r="AJ937" s="2">
        <v>444947</v>
      </c>
      <c r="AK937" s="2">
        <v>287602</v>
      </c>
      <c r="AL937" s="2">
        <v>782949</v>
      </c>
      <c r="AM937" s="2">
        <v>2219462</v>
      </c>
      <c r="AN937" s="2">
        <v>0.67259999999999998</v>
      </c>
      <c r="AO937" s="2">
        <v>0.1226</v>
      </c>
      <c r="AP937" s="2">
        <v>0.65</v>
      </c>
      <c r="AQ937" s="2">
        <v>417030</v>
      </c>
      <c r="AR937" s="2">
        <v>263588</v>
      </c>
      <c r="AS937" s="2">
        <v>170376</v>
      </c>
      <c r="AT937" s="2">
        <v>463821</v>
      </c>
      <c r="AU937" s="2">
        <v>1314815</v>
      </c>
      <c r="AV937" s="2">
        <v>20033400</v>
      </c>
      <c r="AW937" s="2">
        <v>0</v>
      </c>
      <c r="AX937" s="2">
        <v>0</v>
      </c>
      <c r="AY937" s="2">
        <v>216471</v>
      </c>
      <c r="AZ937" s="2">
        <v>234265</v>
      </c>
      <c r="BA937" s="2">
        <v>0</v>
      </c>
      <c r="BB937" s="2">
        <v>0</v>
      </c>
      <c r="BC937" s="2">
        <v>0</v>
      </c>
      <c r="BD937" s="2">
        <v>2813</v>
      </c>
      <c r="BE937" s="2">
        <v>3044</v>
      </c>
      <c r="BF937" s="2">
        <v>44.92</v>
      </c>
      <c r="BG937" s="2">
        <v>136736</v>
      </c>
      <c r="BH937" s="2">
        <v>371001</v>
      </c>
      <c r="BI937" s="2">
        <v>20404401</v>
      </c>
      <c r="BJ937" s="2">
        <v>0</v>
      </c>
      <c r="BK937" s="2">
        <v>20404401</v>
      </c>
      <c r="BL937" s="2">
        <v>3727377</v>
      </c>
      <c r="BM937" s="2">
        <v>16677024</v>
      </c>
      <c r="BN937" s="2">
        <v>5186082</v>
      </c>
      <c r="BO937" s="2">
        <v>11490942</v>
      </c>
      <c r="BP937" s="2">
        <v>5356.31</v>
      </c>
      <c r="BQ937" s="2">
        <v>1484.76</v>
      </c>
      <c r="BR937" s="2">
        <v>7952835</v>
      </c>
      <c r="BS937" s="2">
        <v>0</v>
      </c>
      <c r="BT937" s="2">
        <v>0</v>
      </c>
      <c r="BU937" s="2">
        <v>3727377</v>
      </c>
      <c r="BV937" s="2">
        <v>5186082</v>
      </c>
      <c r="BW937" s="2">
        <v>0</v>
      </c>
      <c r="BX937" s="2">
        <v>1564025</v>
      </c>
      <c r="BY937" s="2">
        <v>1564025</v>
      </c>
      <c r="BZ937" s="2">
        <v>0</v>
      </c>
      <c r="CA937" s="2">
        <v>11490942</v>
      </c>
      <c r="CB937" s="2" t="b">
        <v>0</v>
      </c>
      <c r="CC937" s="2">
        <v>0</v>
      </c>
      <c r="CD937" s="2">
        <v>13296.81</v>
      </c>
      <c r="CE937" s="2">
        <v>12225.88</v>
      </c>
      <c r="CF937" s="2">
        <v>12587.72</v>
      </c>
      <c r="CG937" s="2">
        <v>14967.57</v>
      </c>
      <c r="CH937" s="4">
        <v>45327.530532407407</v>
      </c>
      <c r="CI937" s="4">
        <v>73415</v>
      </c>
    </row>
    <row r="938" spans="1:87" x14ac:dyDescent="0.35">
      <c r="A938" s="5">
        <v>1036</v>
      </c>
      <c r="B938" s="3" t="s">
        <v>1908</v>
      </c>
      <c r="C938" s="3" t="s">
        <v>1916</v>
      </c>
      <c r="D938" s="2" t="s">
        <v>1917</v>
      </c>
      <c r="E938" s="2">
        <v>9166</v>
      </c>
      <c r="F938" s="2">
        <v>9304</v>
      </c>
      <c r="G938" s="2">
        <v>9580</v>
      </c>
      <c r="H938" s="2">
        <v>11102</v>
      </c>
      <c r="I938" s="2">
        <v>1.0822000000000001</v>
      </c>
      <c r="J938" s="2">
        <v>9919</v>
      </c>
      <c r="K938" s="2">
        <v>10069</v>
      </c>
      <c r="L938" s="2">
        <v>10367</v>
      </c>
      <c r="M938" s="2">
        <v>12015</v>
      </c>
      <c r="N938" s="2">
        <v>1.1040000000000001</v>
      </c>
      <c r="O938" s="2">
        <v>1.026</v>
      </c>
      <c r="P938" s="2">
        <v>10951</v>
      </c>
      <c r="Q938" s="2">
        <v>12327</v>
      </c>
      <c r="R938" s="2">
        <v>2668.59</v>
      </c>
      <c r="S938" s="2">
        <v>1967.41</v>
      </c>
      <c r="T938" s="2">
        <v>1373.33</v>
      </c>
      <c r="U938" s="2">
        <v>2857.99</v>
      </c>
      <c r="V938" s="2">
        <v>8867.32</v>
      </c>
      <c r="W938" s="2">
        <v>2668.59</v>
      </c>
      <c r="X938" s="2">
        <v>1967.41</v>
      </c>
      <c r="Y938" s="2">
        <v>1373.33</v>
      </c>
      <c r="Z938" s="2">
        <v>2857.99</v>
      </c>
      <c r="AA938" s="2">
        <v>8867.32</v>
      </c>
      <c r="AB938" s="2">
        <v>29223729</v>
      </c>
      <c r="AC938" s="2">
        <v>19809851</v>
      </c>
      <c r="AD938" s="2">
        <v>14237312</v>
      </c>
      <c r="AE938" s="2">
        <v>35230443</v>
      </c>
      <c r="AF938" s="2">
        <v>98501335</v>
      </c>
      <c r="AG938" s="2">
        <v>0.75680000000000003</v>
      </c>
      <c r="AH938" s="2">
        <v>0.2</v>
      </c>
      <c r="AI938" s="2">
        <v>4423304</v>
      </c>
      <c r="AJ938" s="2">
        <v>2998419</v>
      </c>
      <c r="AK938" s="2">
        <v>2154960</v>
      </c>
      <c r="AL938" s="2">
        <v>5332480</v>
      </c>
      <c r="AM938" s="2">
        <v>14909163</v>
      </c>
      <c r="AN938" s="2">
        <v>0.75680000000000003</v>
      </c>
      <c r="AO938" s="2">
        <v>0.20680000000000001</v>
      </c>
      <c r="AP938" s="2">
        <v>0.65</v>
      </c>
      <c r="AQ938" s="2">
        <v>3928254</v>
      </c>
      <c r="AR938" s="2">
        <v>2662840</v>
      </c>
      <c r="AS938" s="2">
        <v>1913779</v>
      </c>
      <c r="AT938" s="2">
        <v>4735676</v>
      </c>
      <c r="AU938" s="2">
        <v>13240549</v>
      </c>
      <c r="AV938" s="2">
        <v>126651047</v>
      </c>
      <c r="AW938" s="2">
        <v>0</v>
      </c>
      <c r="AX938" s="2">
        <v>92476</v>
      </c>
      <c r="AY938" s="2">
        <v>1053632</v>
      </c>
      <c r="AZ938" s="2">
        <v>1140241</v>
      </c>
      <c r="BA938" s="2">
        <v>0</v>
      </c>
      <c r="BB938" s="2">
        <v>0</v>
      </c>
      <c r="BC938" s="2">
        <v>0</v>
      </c>
      <c r="BD938" s="2">
        <v>2813</v>
      </c>
      <c r="BE938" s="2">
        <v>3044</v>
      </c>
      <c r="BF938" s="2">
        <v>199.94</v>
      </c>
      <c r="BG938" s="2">
        <v>608617</v>
      </c>
      <c r="BH938" s="2">
        <v>1841334</v>
      </c>
      <c r="BI938" s="2">
        <v>128492381</v>
      </c>
      <c r="BJ938" s="2">
        <v>0</v>
      </c>
      <c r="BK938" s="2">
        <v>128492381</v>
      </c>
      <c r="BL938" s="2">
        <v>40219989</v>
      </c>
      <c r="BM938" s="2">
        <v>88272392</v>
      </c>
      <c r="BN938" s="2">
        <v>22968001</v>
      </c>
      <c r="BO938" s="2">
        <v>65304391</v>
      </c>
      <c r="BP938" s="2">
        <v>5328.24</v>
      </c>
      <c r="BQ938" s="2">
        <v>8867.32</v>
      </c>
      <c r="BR938" s="2">
        <v>47247209</v>
      </c>
      <c r="BS938" s="2">
        <v>0</v>
      </c>
      <c r="BT938" s="2">
        <v>0</v>
      </c>
      <c r="BU938" s="2">
        <v>40219989</v>
      </c>
      <c r="BV938" s="2">
        <v>22968001</v>
      </c>
      <c r="BW938" s="2">
        <v>0</v>
      </c>
      <c r="BX938" s="2">
        <v>9994926</v>
      </c>
      <c r="BY938" s="2">
        <v>9994926</v>
      </c>
      <c r="BZ938" s="2">
        <v>0</v>
      </c>
      <c r="CA938" s="2">
        <v>65304391</v>
      </c>
      <c r="CB938" s="2" t="b">
        <v>0</v>
      </c>
      <c r="CC938" s="2">
        <v>0</v>
      </c>
      <c r="CD938" s="2">
        <v>14080.58</v>
      </c>
      <c r="CE938" s="2">
        <v>12946.52</v>
      </c>
      <c r="CF938" s="2">
        <v>13329.68</v>
      </c>
      <c r="CG938" s="2">
        <v>15849.81</v>
      </c>
      <c r="CH938" s="4">
        <v>45327.530543981484</v>
      </c>
      <c r="CI938" s="4">
        <v>73415</v>
      </c>
    </row>
    <row r="939" spans="1:87" x14ac:dyDescent="0.35">
      <c r="A939" s="5">
        <v>1037</v>
      </c>
      <c r="B939" s="3" t="s">
        <v>1918</v>
      </c>
      <c r="C939" s="3" t="s">
        <v>1919</v>
      </c>
      <c r="D939" s="2" t="s">
        <v>1920</v>
      </c>
      <c r="E939" s="2">
        <v>9166</v>
      </c>
      <c r="F939" s="2">
        <v>9304</v>
      </c>
      <c r="G939" s="2">
        <v>9580</v>
      </c>
      <c r="H939" s="2">
        <v>11102</v>
      </c>
      <c r="I939" s="2">
        <v>1.0822000000000001</v>
      </c>
      <c r="J939" s="2">
        <v>9919</v>
      </c>
      <c r="K939" s="2">
        <v>10069</v>
      </c>
      <c r="L939" s="2">
        <v>10367</v>
      </c>
      <c r="M939" s="2">
        <v>12015</v>
      </c>
      <c r="N939" s="2">
        <v>1.1040000000000001</v>
      </c>
      <c r="O939" s="2">
        <v>1.026</v>
      </c>
      <c r="P939" s="2">
        <v>10951</v>
      </c>
      <c r="Q939" s="2">
        <v>12327</v>
      </c>
      <c r="R939" s="2">
        <v>20.059999999999999</v>
      </c>
      <c r="S939" s="2">
        <v>20.11</v>
      </c>
      <c r="T939" s="2">
        <v>6.82</v>
      </c>
      <c r="U939" s="2">
        <v>0</v>
      </c>
      <c r="V939" s="2">
        <v>46.99</v>
      </c>
      <c r="W939" s="2">
        <v>20.059999999999999</v>
      </c>
      <c r="X939" s="2">
        <v>20.11</v>
      </c>
      <c r="Y939" s="2">
        <v>6.82</v>
      </c>
      <c r="Z939" s="2">
        <v>0</v>
      </c>
      <c r="AA939" s="2">
        <v>46.99</v>
      </c>
      <c r="AB939" s="2">
        <v>219677</v>
      </c>
      <c r="AC939" s="2">
        <v>202488</v>
      </c>
      <c r="AD939" s="2">
        <v>70703</v>
      </c>
      <c r="AE939" s="2">
        <v>0</v>
      </c>
      <c r="AF939" s="2">
        <v>492868</v>
      </c>
      <c r="AG939" s="2">
        <v>0.71809999999999996</v>
      </c>
      <c r="AH939" s="2">
        <v>0.2</v>
      </c>
      <c r="AI939" s="2">
        <v>31550</v>
      </c>
      <c r="AJ939" s="2">
        <v>29081</v>
      </c>
      <c r="AK939" s="2">
        <v>10154</v>
      </c>
      <c r="AL939" s="2">
        <v>0</v>
      </c>
      <c r="AM939" s="2">
        <v>70785</v>
      </c>
      <c r="AN939" s="2">
        <v>0.71809999999999996</v>
      </c>
      <c r="AO939" s="2">
        <v>0.1681</v>
      </c>
      <c r="AP939" s="2">
        <v>0.65</v>
      </c>
      <c r="AQ939" s="2">
        <v>24003</v>
      </c>
      <c r="AR939" s="2">
        <v>22125</v>
      </c>
      <c r="AS939" s="2">
        <v>7725</v>
      </c>
      <c r="AT939" s="2">
        <v>0</v>
      </c>
      <c r="AU939" s="2">
        <v>53853</v>
      </c>
      <c r="AV939" s="2">
        <v>617506</v>
      </c>
      <c r="AW939" s="2">
        <v>0</v>
      </c>
      <c r="AX939" s="2">
        <v>0</v>
      </c>
      <c r="AY939" s="2">
        <v>26457</v>
      </c>
      <c r="AZ939" s="2">
        <v>28632</v>
      </c>
      <c r="BA939" s="2">
        <v>0</v>
      </c>
      <c r="BB939" s="2">
        <v>0</v>
      </c>
      <c r="BC939" s="2">
        <v>0</v>
      </c>
      <c r="BD939" s="2">
        <v>2813</v>
      </c>
      <c r="BE939" s="2">
        <v>3044</v>
      </c>
      <c r="BF939" s="2">
        <v>0</v>
      </c>
      <c r="BG939" s="2">
        <v>0</v>
      </c>
      <c r="BH939" s="2">
        <v>28632</v>
      </c>
      <c r="BI939" s="2">
        <v>646138</v>
      </c>
      <c r="BJ939" s="2">
        <v>0</v>
      </c>
      <c r="BK939" s="2">
        <v>646138</v>
      </c>
      <c r="BL939" s="2">
        <v>19234</v>
      </c>
      <c r="BM939" s="2">
        <v>626904</v>
      </c>
      <c r="BN939" s="2">
        <v>176258</v>
      </c>
      <c r="BO939" s="2">
        <v>450646</v>
      </c>
      <c r="BP939" s="2">
        <v>5752.11</v>
      </c>
      <c r="BQ939" s="2">
        <v>46.99</v>
      </c>
      <c r="BR939" s="2">
        <v>270292</v>
      </c>
      <c r="BS939" s="2">
        <v>0</v>
      </c>
      <c r="BT939" s="2">
        <v>0</v>
      </c>
      <c r="BU939" s="2">
        <v>19234</v>
      </c>
      <c r="BV939" s="2">
        <v>176258</v>
      </c>
      <c r="BW939" s="2">
        <v>74800</v>
      </c>
      <c r="BX939" s="2">
        <v>267544</v>
      </c>
      <c r="BY939" s="2">
        <v>342344</v>
      </c>
      <c r="BZ939" s="2">
        <v>0</v>
      </c>
      <c r="CA939" s="2">
        <v>450646</v>
      </c>
      <c r="CB939" s="2" t="b">
        <v>0</v>
      </c>
      <c r="CC939" s="2">
        <v>0</v>
      </c>
      <c r="CD939" s="2">
        <v>13720.34</v>
      </c>
      <c r="CE939" s="2">
        <v>12615.3</v>
      </c>
      <c r="CF939" s="2">
        <v>12988.66</v>
      </c>
      <c r="CG939" s="2">
        <v>15444.31</v>
      </c>
      <c r="CH939" s="4">
        <v>45327.529942129629</v>
      </c>
      <c r="CI939" s="4">
        <v>73415</v>
      </c>
    </row>
    <row r="940" spans="1:87" x14ac:dyDescent="0.35">
      <c r="A940" s="5">
        <v>1038</v>
      </c>
      <c r="B940" s="3" t="s">
        <v>1918</v>
      </c>
      <c r="C940" s="3" t="s">
        <v>1921</v>
      </c>
      <c r="D940" s="2" t="s">
        <v>1922</v>
      </c>
      <c r="E940" s="2">
        <v>9166</v>
      </c>
      <c r="F940" s="2">
        <v>9304</v>
      </c>
      <c r="G940" s="2">
        <v>9580</v>
      </c>
      <c r="H940" s="2">
        <v>11102</v>
      </c>
      <c r="I940" s="2">
        <v>1.0822000000000001</v>
      </c>
      <c r="J940" s="2">
        <v>9919</v>
      </c>
      <c r="K940" s="2">
        <v>10069</v>
      </c>
      <c r="L940" s="2">
        <v>10367</v>
      </c>
      <c r="M940" s="2">
        <v>12015</v>
      </c>
      <c r="N940" s="2">
        <v>1.1040000000000001</v>
      </c>
      <c r="O940" s="2">
        <v>1.026</v>
      </c>
      <c r="P940" s="2">
        <v>10951</v>
      </c>
      <c r="Q940" s="2">
        <v>12327</v>
      </c>
      <c r="R940" s="2">
        <v>3277.06</v>
      </c>
      <c r="S940" s="2">
        <v>2239.48</v>
      </c>
      <c r="T940" s="2">
        <v>1392.17</v>
      </c>
      <c r="U940" s="2">
        <v>2544.88</v>
      </c>
      <c r="V940" s="2">
        <v>9453.59</v>
      </c>
      <c r="W940" s="2">
        <v>3277.06</v>
      </c>
      <c r="X940" s="2">
        <v>2239.48</v>
      </c>
      <c r="Y940" s="2">
        <v>1392.17</v>
      </c>
      <c r="Z940" s="2">
        <v>2544.88</v>
      </c>
      <c r="AA940" s="2">
        <v>9453.59</v>
      </c>
      <c r="AB940" s="2">
        <v>35887084</v>
      </c>
      <c r="AC940" s="2">
        <v>22549324</v>
      </c>
      <c r="AD940" s="2">
        <v>14432626</v>
      </c>
      <c r="AE940" s="2">
        <v>31370736</v>
      </c>
      <c r="AF940" s="2">
        <v>104239770</v>
      </c>
      <c r="AG940" s="2">
        <v>0.73319999999999996</v>
      </c>
      <c r="AH940" s="2">
        <v>0.2</v>
      </c>
      <c r="AI940" s="2">
        <v>5262482</v>
      </c>
      <c r="AJ940" s="2">
        <v>3306633</v>
      </c>
      <c r="AK940" s="2">
        <v>2116400</v>
      </c>
      <c r="AL940" s="2">
        <v>4600205</v>
      </c>
      <c r="AM940" s="2">
        <v>15285720</v>
      </c>
      <c r="AN940" s="2">
        <v>0.73319999999999996</v>
      </c>
      <c r="AO940" s="2">
        <v>0.1832</v>
      </c>
      <c r="AP940" s="2">
        <v>0.65</v>
      </c>
      <c r="AQ940" s="2">
        <v>4273434</v>
      </c>
      <c r="AR940" s="2">
        <v>2685174</v>
      </c>
      <c r="AS940" s="2">
        <v>1718637</v>
      </c>
      <c r="AT940" s="2">
        <v>3735627</v>
      </c>
      <c r="AU940" s="2">
        <v>12412872</v>
      </c>
      <c r="AV940" s="2">
        <v>131938362</v>
      </c>
      <c r="AW940" s="2">
        <v>0</v>
      </c>
      <c r="AX940" s="2">
        <v>0</v>
      </c>
      <c r="AY940" s="2">
        <v>1456762</v>
      </c>
      <c r="AZ940" s="2">
        <v>1576508</v>
      </c>
      <c r="BA940" s="2">
        <v>0</v>
      </c>
      <c r="BB940" s="2">
        <v>0</v>
      </c>
      <c r="BC940" s="2">
        <v>0</v>
      </c>
      <c r="BD940" s="2">
        <v>2813</v>
      </c>
      <c r="BE940" s="2">
        <v>3044</v>
      </c>
      <c r="BF940" s="2">
        <v>245.61</v>
      </c>
      <c r="BG940" s="2">
        <v>747637</v>
      </c>
      <c r="BH940" s="2">
        <v>2324145</v>
      </c>
      <c r="BI940" s="2">
        <v>134262507</v>
      </c>
      <c r="BJ940" s="2">
        <v>0</v>
      </c>
      <c r="BK940" s="2">
        <v>134262507</v>
      </c>
      <c r="BL940" s="2">
        <v>24312659</v>
      </c>
      <c r="BM940" s="2">
        <v>109949848</v>
      </c>
      <c r="BN940" s="2">
        <v>32548565</v>
      </c>
      <c r="BO940" s="2">
        <v>77401283</v>
      </c>
      <c r="BP940" s="2">
        <v>5279.8</v>
      </c>
      <c r="BQ940" s="2">
        <v>9453.59</v>
      </c>
      <c r="BR940" s="2">
        <v>49913064</v>
      </c>
      <c r="BS940" s="2">
        <v>0</v>
      </c>
      <c r="BT940" s="2">
        <v>0</v>
      </c>
      <c r="BU940" s="2">
        <v>24312659</v>
      </c>
      <c r="BV940" s="2">
        <v>32548565</v>
      </c>
      <c r="BW940" s="2">
        <v>0</v>
      </c>
      <c r="BX940" s="2">
        <v>11105191</v>
      </c>
      <c r="BY940" s="2">
        <v>11105191</v>
      </c>
      <c r="BZ940" s="2">
        <v>0</v>
      </c>
      <c r="CA940" s="2">
        <v>77401283</v>
      </c>
      <c r="CB940" s="2" t="b">
        <v>0</v>
      </c>
      <c r="CC940" s="2">
        <v>0</v>
      </c>
      <c r="CD940" s="2">
        <v>13860.9</v>
      </c>
      <c r="CE940" s="2">
        <v>12744.53</v>
      </c>
      <c r="CF940" s="2">
        <v>13121.72</v>
      </c>
      <c r="CG940" s="2">
        <v>15602.53</v>
      </c>
      <c r="CH940" s="4">
        <v>45327.53020833333</v>
      </c>
      <c r="CI940" s="4">
        <v>73415</v>
      </c>
    </row>
    <row r="941" spans="1:87" x14ac:dyDescent="0.35">
      <c r="A941" s="5">
        <v>1039</v>
      </c>
      <c r="B941" s="3" t="s">
        <v>1918</v>
      </c>
      <c r="C941" s="3" t="s">
        <v>1923</v>
      </c>
      <c r="D941" s="2" t="s">
        <v>1924</v>
      </c>
      <c r="E941" s="2">
        <v>9166</v>
      </c>
      <c r="F941" s="2">
        <v>9304</v>
      </c>
      <c r="G941" s="2">
        <v>9580</v>
      </c>
      <c r="H941" s="2">
        <v>11102</v>
      </c>
      <c r="I941" s="2">
        <v>1.0822000000000001</v>
      </c>
      <c r="J941" s="2">
        <v>9919</v>
      </c>
      <c r="K941" s="2">
        <v>10069</v>
      </c>
      <c r="L941" s="2">
        <v>10367</v>
      </c>
      <c r="M941" s="2">
        <v>12015</v>
      </c>
      <c r="N941" s="2">
        <v>1.1040000000000001</v>
      </c>
      <c r="O941" s="2">
        <v>1.026</v>
      </c>
      <c r="P941" s="2">
        <v>10951</v>
      </c>
      <c r="Q941" s="2">
        <v>12327</v>
      </c>
      <c r="R941" s="2">
        <v>704.55</v>
      </c>
      <c r="S941" s="2">
        <v>527.57000000000005</v>
      </c>
      <c r="T941" s="2">
        <v>312.94</v>
      </c>
      <c r="U941" s="2">
        <v>0</v>
      </c>
      <c r="V941" s="2">
        <v>1545.06</v>
      </c>
      <c r="W941" s="2">
        <v>704.55</v>
      </c>
      <c r="X941" s="2">
        <v>527.57000000000005</v>
      </c>
      <c r="Y941" s="2">
        <v>312.94</v>
      </c>
      <c r="Z941" s="2">
        <v>0</v>
      </c>
      <c r="AA941" s="2">
        <v>1545.06</v>
      </c>
      <c r="AB941" s="2">
        <v>7715527</v>
      </c>
      <c r="AC941" s="2">
        <v>5312102</v>
      </c>
      <c r="AD941" s="2">
        <v>3244249</v>
      </c>
      <c r="AE941" s="2">
        <v>0</v>
      </c>
      <c r="AF941" s="2">
        <v>16271878</v>
      </c>
      <c r="AG941" s="2">
        <v>0.41760000000000003</v>
      </c>
      <c r="AH941" s="2">
        <v>0.2</v>
      </c>
      <c r="AI941" s="2">
        <v>644401</v>
      </c>
      <c r="AJ941" s="2">
        <v>443667</v>
      </c>
      <c r="AK941" s="2">
        <v>270960</v>
      </c>
      <c r="AL941" s="2">
        <v>0</v>
      </c>
      <c r="AM941" s="2">
        <v>1359028</v>
      </c>
      <c r="AN941" s="2">
        <v>0.41760000000000003</v>
      </c>
      <c r="AO941" s="2">
        <v>0</v>
      </c>
      <c r="AP941" s="2">
        <v>0.65</v>
      </c>
      <c r="AQ941" s="2">
        <v>0</v>
      </c>
      <c r="AR941" s="2">
        <v>0</v>
      </c>
      <c r="AS941" s="2">
        <v>0</v>
      </c>
      <c r="AT941" s="2">
        <v>0</v>
      </c>
      <c r="AU941" s="2">
        <v>0</v>
      </c>
      <c r="AV941" s="2">
        <v>17630906</v>
      </c>
      <c r="AW941" s="2">
        <v>0</v>
      </c>
      <c r="AX941" s="2">
        <v>4433</v>
      </c>
      <c r="AY941" s="2">
        <v>49203</v>
      </c>
      <c r="AZ941" s="2">
        <v>53247</v>
      </c>
      <c r="BA941" s="2">
        <v>0</v>
      </c>
      <c r="BB941" s="2">
        <v>0</v>
      </c>
      <c r="BC941" s="2">
        <v>474664</v>
      </c>
      <c r="BD941" s="2">
        <v>2813</v>
      </c>
      <c r="BE941" s="2">
        <v>3044</v>
      </c>
      <c r="BF941" s="2">
        <v>59.88</v>
      </c>
      <c r="BG941" s="2">
        <v>182275</v>
      </c>
      <c r="BH941" s="2">
        <v>714619</v>
      </c>
      <c r="BI941" s="2">
        <v>18345525</v>
      </c>
      <c r="BJ941" s="2">
        <v>0</v>
      </c>
      <c r="BK941" s="2">
        <v>18345525</v>
      </c>
      <c r="BL941" s="2">
        <v>1815493</v>
      </c>
      <c r="BM941" s="2">
        <v>16530032</v>
      </c>
      <c r="BN941" s="2">
        <v>5952745</v>
      </c>
      <c r="BO941" s="2">
        <v>10577287</v>
      </c>
      <c r="BP941" s="2">
        <v>5908.21</v>
      </c>
      <c r="BQ941" s="2">
        <v>1545.06</v>
      </c>
      <c r="BR941" s="2">
        <v>9128539</v>
      </c>
      <c r="BS941" s="2">
        <v>0</v>
      </c>
      <c r="BT941" s="2">
        <v>0</v>
      </c>
      <c r="BU941" s="2">
        <v>1815493</v>
      </c>
      <c r="BV941" s="2">
        <v>5952745</v>
      </c>
      <c r="BW941" s="2">
        <v>1360301</v>
      </c>
      <c r="BX941" s="2">
        <v>804074</v>
      </c>
      <c r="BY941" s="2">
        <v>2164375</v>
      </c>
      <c r="BZ941" s="2">
        <v>0</v>
      </c>
      <c r="CA941" s="2">
        <v>10577287</v>
      </c>
      <c r="CB941" s="2" t="b">
        <v>0</v>
      </c>
      <c r="CC941" s="2">
        <v>0</v>
      </c>
      <c r="CD941" s="2">
        <v>11865.63</v>
      </c>
      <c r="CE941" s="2">
        <v>10909.96</v>
      </c>
      <c r="CF941" s="2">
        <v>11232.85</v>
      </c>
      <c r="CG941" s="2">
        <v>13356.55</v>
      </c>
      <c r="CH941" s="4">
        <v>45327.530335648145</v>
      </c>
      <c r="CI941" s="4">
        <v>73415</v>
      </c>
    </row>
    <row r="942" spans="1:87" x14ac:dyDescent="0.35">
      <c r="A942" s="5">
        <v>1040</v>
      </c>
      <c r="B942" s="3" t="s">
        <v>1918</v>
      </c>
      <c r="C942" s="3" t="s">
        <v>1925</v>
      </c>
      <c r="D942" s="2" t="s">
        <v>1926</v>
      </c>
      <c r="E942" s="2">
        <v>9166</v>
      </c>
      <c r="F942" s="2">
        <v>9304</v>
      </c>
      <c r="G942" s="2">
        <v>9580</v>
      </c>
      <c r="H942" s="2">
        <v>11102</v>
      </c>
      <c r="I942" s="2">
        <v>1.0822000000000001</v>
      </c>
      <c r="J942" s="2">
        <v>9919</v>
      </c>
      <c r="K942" s="2">
        <v>10069</v>
      </c>
      <c r="L942" s="2">
        <v>10367</v>
      </c>
      <c r="M942" s="2">
        <v>12015</v>
      </c>
      <c r="N942" s="2">
        <v>1.1040000000000001</v>
      </c>
      <c r="O942" s="2">
        <v>1.026</v>
      </c>
      <c r="P942" s="2">
        <v>10951</v>
      </c>
      <c r="Q942" s="2">
        <v>12327</v>
      </c>
      <c r="R942" s="2">
        <v>573.97</v>
      </c>
      <c r="S942" s="2">
        <v>385.11</v>
      </c>
      <c r="T942" s="2">
        <v>254.21</v>
      </c>
      <c r="U942" s="2">
        <v>0</v>
      </c>
      <c r="V942" s="2">
        <v>1213.29</v>
      </c>
      <c r="W942" s="2">
        <v>573.97</v>
      </c>
      <c r="X942" s="2">
        <v>385.11</v>
      </c>
      <c r="Y942" s="2">
        <v>254.21</v>
      </c>
      <c r="Z942" s="2">
        <v>0</v>
      </c>
      <c r="AA942" s="2">
        <v>1213.29</v>
      </c>
      <c r="AB942" s="2">
        <v>6285545</v>
      </c>
      <c r="AC942" s="2">
        <v>3877673</v>
      </c>
      <c r="AD942" s="2">
        <v>2635395</v>
      </c>
      <c r="AE942" s="2">
        <v>0</v>
      </c>
      <c r="AF942" s="2">
        <v>12798613</v>
      </c>
      <c r="AG942" s="2">
        <v>0.52249999999999996</v>
      </c>
      <c r="AH942" s="2">
        <v>0.2</v>
      </c>
      <c r="AI942" s="2">
        <v>656840</v>
      </c>
      <c r="AJ942" s="2">
        <v>405217</v>
      </c>
      <c r="AK942" s="2">
        <v>275399</v>
      </c>
      <c r="AL942" s="2">
        <v>0</v>
      </c>
      <c r="AM942" s="2">
        <v>1337456</v>
      </c>
      <c r="AN942" s="2">
        <v>0.52249999999999996</v>
      </c>
      <c r="AO942" s="2">
        <v>0</v>
      </c>
      <c r="AP942" s="2">
        <v>0.65</v>
      </c>
      <c r="AQ942" s="2">
        <v>0</v>
      </c>
      <c r="AR942" s="2">
        <v>0</v>
      </c>
      <c r="AS942" s="2">
        <v>0</v>
      </c>
      <c r="AT942" s="2">
        <v>0</v>
      </c>
      <c r="AU942" s="2">
        <v>0</v>
      </c>
      <c r="AV942" s="2">
        <v>14136069</v>
      </c>
      <c r="AW942" s="2">
        <v>0</v>
      </c>
      <c r="AX942" s="2">
        <v>97971</v>
      </c>
      <c r="AY942" s="2">
        <v>237702</v>
      </c>
      <c r="AZ942" s="2">
        <v>257241</v>
      </c>
      <c r="BA942" s="2">
        <v>0</v>
      </c>
      <c r="BB942" s="2">
        <v>0</v>
      </c>
      <c r="BC942" s="2">
        <v>413325</v>
      </c>
      <c r="BD942" s="2">
        <v>2813</v>
      </c>
      <c r="BE942" s="2">
        <v>3044</v>
      </c>
      <c r="BF942" s="2">
        <v>45.56</v>
      </c>
      <c r="BG942" s="2">
        <v>138685</v>
      </c>
      <c r="BH942" s="2">
        <v>907222</v>
      </c>
      <c r="BI942" s="2">
        <v>15043291</v>
      </c>
      <c r="BJ942" s="2">
        <v>0</v>
      </c>
      <c r="BK942" s="2">
        <v>15043291</v>
      </c>
      <c r="BL942" s="2">
        <v>1373254</v>
      </c>
      <c r="BM942" s="2">
        <v>13670037</v>
      </c>
      <c r="BN942" s="2">
        <v>3989750</v>
      </c>
      <c r="BO942" s="2">
        <v>9680287</v>
      </c>
      <c r="BP942" s="2">
        <v>5042.7</v>
      </c>
      <c r="BQ942" s="2">
        <v>1213.29</v>
      </c>
      <c r="BR942" s="2">
        <v>6118257</v>
      </c>
      <c r="BS942" s="2">
        <v>0</v>
      </c>
      <c r="BT942" s="2">
        <v>0</v>
      </c>
      <c r="BU942" s="2">
        <v>1373254</v>
      </c>
      <c r="BV942" s="2">
        <v>3989750</v>
      </c>
      <c r="BW942" s="2">
        <v>755253</v>
      </c>
      <c r="BX942" s="2">
        <v>2279460</v>
      </c>
      <c r="BY942" s="2">
        <v>3034713</v>
      </c>
      <c r="BZ942" s="2">
        <v>0</v>
      </c>
      <c r="CA942" s="2">
        <v>9680287</v>
      </c>
      <c r="CB942" s="2" t="b">
        <v>0</v>
      </c>
      <c r="CC942" s="2">
        <v>0</v>
      </c>
      <c r="CD942" s="2">
        <v>12095.38</v>
      </c>
      <c r="CE942" s="2">
        <v>11121.21</v>
      </c>
      <c r="CF942" s="2">
        <v>11450.35</v>
      </c>
      <c r="CG942" s="2">
        <v>13615.17</v>
      </c>
      <c r="CH942" s="4">
        <v>45327.530532407407</v>
      </c>
      <c r="CI942" s="4">
        <v>73415</v>
      </c>
    </row>
    <row r="943" spans="1:87" x14ac:dyDescent="0.35">
      <c r="A943" s="5">
        <v>1041</v>
      </c>
      <c r="B943" s="3" t="s">
        <v>1918</v>
      </c>
      <c r="C943" s="3" t="s">
        <v>1927</v>
      </c>
      <c r="D943" s="2" t="s">
        <v>1928</v>
      </c>
      <c r="E943" s="2">
        <v>9166</v>
      </c>
      <c r="F943" s="2">
        <v>9304</v>
      </c>
      <c r="G943" s="2">
        <v>9580</v>
      </c>
      <c r="H943" s="2">
        <v>11102</v>
      </c>
      <c r="I943" s="2">
        <v>1.0822000000000001</v>
      </c>
      <c r="J943" s="2">
        <v>9919</v>
      </c>
      <c r="K943" s="2">
        <v>10069</v>
      </c>
      <c r="L943" s="2">
        <v>10367</v>
      </c>
      <c r="M943" s="2">
        <v>12015</v>
      </c>
      <c r="N943" s="2">
        <v>1.1040000000000001</v>
      </c>
      <c r="O943" s="2">
        <v>1.026</v>
      </c>
      <c r="P943" s="2">
        <v>10951</v>
      </c>
      <c r="Q943" s="2">
        <v>12327</v>
      </c>
      <c r="R943" s="2">
        <v>0</v>
      </c>
      <c r="S943" s="2">
        <v>0</v>
      </c>
      <c r="T943" s="2">
        <v>0</v>
      </c>
      <c r="U943" s="2">
        <v>1035.1099999999999</v>
      </c>
      <c r="V943" s="2">
        <v>1035.1099999999999</v>
      </c>
      <c r="W943" s="2">
        <v>0</v>
      </c>
      <c r="X943" s="2">
        <v>0</v>
      </c>
      <c r="Y943" s="2">
        <v>0</v>
      </c>
      <c r="Z943" s="2">
        <v>1035.1099999999999</v>
      </c>
      <c r="AA943" s="2">
        <v>1035.1099999999999</v>
      </c>
      <c r="AB943" s="2">
        <v>0</v>
      </c>
      <c r="AC943" s="2">
        <v>0</v>
      </c>
      <c r="AD943" s="2">
        <v>0</v>
      </c>
      <c r="AE943" s="2">
        <v>12759801</v>
      </c>
      <c r="AF943" s="2">
        <v>12759801</v>
      </c>
      <c r="AG943" s="2">
        <v>0.78590000000000004</v>
      </c>
      <c r="AH943" s="2">
        <v>0.2</v>
      </c>
      <c r="AI943" s="2">
        <v>0</v>
      </c>
      <c r="AJ943" s="2">
        <v>0</v>
      </c>
      <c r="AK943" s="2">
        <v>0</v>
      </c>
      <c r="AL943" s="2">
        <v>2005586</v>
      </c>
      <c r="AM943" s="2">
        <v>2005586</v>
      </c>
      <c r="AN943" s="2">
        <v>0.78590000000000004</v>
      </c>
      <c r="AO943" s="2">
        <v>0.2359</v>
      </c>
      <c r="AP943" s="2">
        <v>0.65</v>
      </c>
      <c r="AQ943" s="2">
        <v>0</v>
      </c>
      <c r="AR943" s="2">
        <v>0</v>
      </c>
      <c r="AS943" s="2">
        <v>0</v>
      </c>
      <c r="AT943" s="2">
        <v>1956524</v>
      </c>
      <c r="AU943" s="2">
        <v>1956524</v>
      </c>
      <c r="AV943" s="2">
        <v>16721911</v>
      </c>
      <c r="AW943" s="2">
        <v>0</v>
      </c>
      <c r="AX943" s="2">
        <v>0</v>
      </c>
      <c r="AY943" s="2">
        <v>185239</v>
      </c>
      <c r="AZ943" s="2">
        <v>200466</v>
      </c>
      <c r="BA943" s="2">
        <v>0</v>
      </c>
      <c r="BB943" s="2">
        <v>0</v>
      </c>
      <c r="BC943" s="2">
        <v>0</v>
      </c>
      <c r="BD943" s="2">
        <v>2813</v>
      </c>
      <c r="BE943" s="2">
        <v>3044</v>
      </c>
      <c r="BF943" s="2">
        <v>0</v>
      </c>
      <c r="BG943" s="2">
        <v>0</v>
      </c>
      <c r="BH943" s="2">
        <v>200466</v>
      </c>
      <c r="BI943" s="2">
        <v>16922377</v>
      </c>
      <c r="BJ943" s="2">
        <v>0</v>
      </c>
      <c r="BK943" s="2">
        <v>16922377</v>
      </c>
      <c r="BL943" s="2">
        <v>3715411</v>
      </c>
      <c r="BM943" s="2">
        <v>13206966</v>
      </c>
      <c r="BN943" s="2">
        <v>4097684</v>
      </c>
      <c r="BO943" s="2">
        <v>9109282</v>
      </c>
      <c r="BP943" s="2">
        <v>6070.64</v>
      </c>
      <c r="BQ943" s="2">
        <v>1035.1099999999999</v>
      </c>
      <c r="BR943" s="2">
        <v>6283780</v>
      </c>
      <c r="BS943" s="2">
        <v>0</v>
      </c>
      <c r="BT943" s="2">
        <v>0</v>
      </c>
      <c r="BU943" s="2">
        <v>3715411</v>
      </c>
      <c r="BV943" s="2">
        <v>4097684</v>
      </c>
      <c r="BW943" s="2">
        <v>0</v>
      </c>
      <c r="BX943" s="2">
        <v>642527</v>
      </c>
      <c r="BY943" s="2">
        <v>642527</v>
      </c>
      <c r="BZ943" s="2">
        <v>0</v>
      </c>
      <c r="CA943" s="2">
        <v>9109282</v>
      </c>
      <c r="CB943" s="2" t="b">
        <v>0</v>
      </c>
      <c r="CC943" s="2">
        <v>0</v>
      </c>
      <c r="CD943" s="2">
        <v>14351.45</v>
      </c>
      <c r="CE943" s="2">
        <v>13195.58</v>
      </c>
      <c r="CF943" s="2">
        <v>13586.11</v>
      </c>
      <c r="CG943" s="2">
        <v>16154.72</v>
      </c>
      <c r="CH943" s="4">
        <v>45327.530532407407</v>
      </c>
      <c r="CI943" s="4">
        <v>73415</v>
      </c>
    </row>
  </sheetData>
  <mergeCells count="1">
    <mergeCell ref="B2:C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C23C-5387-473E-A678-029152A2CB01}">
  <dimension ref="A1:CR945"/>
  <sheetViews>
    <sheetView topLeftCell="CF1" workbookViewId="0">
      <selection activeCell="CS13" sqref="CS13"/>
    </sheetView>
  </sheetViews>
  <sheetFormatPr defaultRowHeight="15.5" x14ac:dyDescent="0.35"/>
  <cols>
    <col min="1" max="1" width="12.765625" bestFit="1" customWidth="1"/>
    <col min="2" max="2" width="6.53515625" customWidth="1"/>
    <col min="3" max="3" width="7" customWidth="1"/>
    <col min="4" max="4" width="28.4609375" bestFit="1" customWidth="1"/>
    <col min="5" max="5" width="10.4609375" bestFit="1" customWidth="1"/>
    <col min="6" max="7" width="10.23046875" bestFit="1" customWidth="1"/>
    <col min="8" max="8" width="11.07421875" bestFit="1" customWidth="1"/>
    <col min="9" max="9" width="8" bestFit="1" customWidth="1"/>
    <col min="10" max="10" width="11.765625" bestFit="1" customWidth="1"/>
    <col min="11" max="12" width="10.23046875" bestFit="1" customWidth="1"/>
    <col min="13" max="13" width="11" bestFit="1" customWidth="1"/>
    <col min="15" max="15" width="7.4609375" bestFit="1" customWidth="1"/>
    <col min="16" max="17" width="5.765625" bestFit="1" customWidth="1"/>
    <col min="18" max="18" width="6.53515625" bestFit="1" customWidth="1"/>
    <col min="19" max="21" width="12.765625" bestFit="1" customWidth="1"/>
    <col min="22" max="22" width="13.53515625" bestFit="1" customWidth="1"/>
    <col min="23" max="23" width="5.765625" bestFit="1" customWidth="1"/>
    <col min="24" max="24" width="6.4609375" bestFit="1" customWidth="1"/>
    <col min="25" max="25" width="14.53515625" bestFit="1" customWidth="1"/>
    <col min="26" max="26" width="15.23046875" bestFit="1" customWidth="1"/>
    <col min="27" max="27" width="10.23046875" bestFit="1" customWidth="1"/>
    <col min="28" max="29" width="10" bestFit="1" customWidth="1"/>
    <col min="30" max="30" width="10.765625" bestFit="1" customWidth="1"/>
    <col min="31" max="31" width="11.07421875" bestFit="1" customWidth="1"/>
    <col min="32" max="32" width="10.765625" bestFit="1" customWidth="1"/>
    <col min="33" max="34" width="10.53515625" bestFit="1" customWidth="1"/>
    <col min="35" max="35" width="11.23046875" bestFit="1" customWidth="1"/>
    <col min="36" max="36" width="10.765625" bestFit="1" customWidth="1"/>
    <col min="37" max="37" width="8.53515625" bestFit="1" customWidth="1"/>
    <col min="38" max="39" width="7.765625" bestFit="1" customWidth="1"/>
    <col min="40" max="41" width="8.53515625" bestFit="1" customWidth="1"/>
    <col min="42" max="42" width="17.765625" bestFit="1" customWidth="1"/>
    <col min="43" max="43" width="11" bestFit="1" customWidth="1"/>
    <col min="44" max="46" width="10.765625" bestFit="1" customWidth="1"/>
    <col min="47" max="47" width="11.4609375" bestFit="1" customWidth="1"/>
    <col min="48" max="48" width="10.23046875" bestFit="1" customWidth="1"/>
    <col min="49" max="49" width="17.765625" bestFit="1" customWidth="1"/>
    <col min="50" max="50" width="13.765625" bestFit="1" customWidth="1"/>
    <col min="51" max="51" width="12.23046875" bestFit="1" customWidth="1"/>
    <col min="52" max="52" width="10.765625" bestFit="1" customWidth="1"/>
    <col min="53" max="54" width="10.53515625" bestFit="1" customWidth="1"/>
    <col min="55" max="55" width="11.23046875" bestFit="1" customWidth="1"/>
    <col min="56" max="56" width="10.23046875" bestFit="1" customWidth="1"/>
    <col min="57" max="57" width="8.765625" bestFit="1" customWidth="1"/>
    <col min="58" max="58" width="7.23046875" bestFit="1" customWidth="1"/>
    <col min="60" max="60" width="9.4609375" bestFit="1" customWidth="1"/>
    <col min="61" max="61" width="8.765625" bestFit="1" customWidth="1"/>
    <col min="62" max="62" width="17.765625" bestFit="1" customWidth="1"/>
    <col min="63" max="63" width="9.765625" bestFit="1" customWidth="1"/>
    <col min="64" max="64" width="7.23046875" bestFit="1" customWidth="1"/>
    <col min="65" max="66" width="17" bestFit="1" customWidth="1"/>
    <col min="67" max="67" width="6.765625" bestFit="1" customWidth="1"/>
    <col min="68" max="68" width="7" bestFit="1" customWidth="1"/>
    <col min="69" max="69" width="8.765625" bestFit="1" customWidth="1"/>
    <col min="70" max="70" width="9.765625" bestFit="1" customWidth="1"/>
    <col min="71" max="71" width="8.23046875" bestFit="1" customWidth="1"/>
    <col min="72" max="72" width="16.07421875" bestFit="1" customWidth="1"/>
    <col min="73" max="73" width="19.23046875" bestFit="1" customWidth="1"/>
    <col min="74" max="74" width="10.53515625" bestFit="1" customWidth="1"/>
    <col min="75" max="75" width="27.765625" bestFit="1" customWidth="1"/>
    <col min="76" max="76" width="9.23046875" bestFit="1" customWidth="1"/>
    <col min="77" max="77" width="22.53515625" bestFit="1" customWidth="1"/>
    <col min="78" max="78" width="25.23046875" bestFit="1" customWidth="1"/>
    <col min="79" max="79" width="12.765625" bestFit="1" customWidth="1"/>
    <col min="80" max="80" width="18.07421875" bestFit="1" customWidth="1"/>
    <col min="81" max="81" width="11.765625" bestFit="1" customWidth="1"/>
    <col min="82" max="82" width="17" bestFit="1" customWidth="1"/>
    <col min="83" max="83" width="25.4609375" bestFit="1" customWidth="1"/>
    <col min="84" max="84" width="15.53515625" bestFit="1" customWidth="1"/>
    <col min="85" max="85" width="11.765625" bestFit="1" customWidth="1"/>
    <col min="86" max="86" width="16.765625" bestFit="1" customWidth="1"/>
    <col min="87" max="87" width="24.23046875" bestFit="1" customWidth="1"/>
    <col min="88" max="88" width="28.4609375" bestFit="1" customWidth="1"/>
    <col min="89" max="89" width="10.23046875" bestFit="1" customWidth="1"/>
    <col min="90" max="90" width="20.07421875" bestFit="1" customWidth="1"/>
    <col min="91" max="94" width="7" bestFit="1" customWidth="1"/>
    <col min="95" max="95" width="12.765625" bestFit="1" customWidth="1"/>
    <col min="96" max="96" width="11.53515625" bestFit="1" customWidth="1"/>
  </cols>
  <sheetData>
    <row r="1" spans="1:96" ht="15" customHeight="1" x14ac:dyDescent="0.35">
      <c r="A1" s="1" t="s">
        <v>1929</v>
      </c>
      <c r="B1" s="46" t="s">
        <v>1930</v>
      </c>
      <c r="C1" s="46"/>
      <c r="D1" s="46"/>
    </row>
    <row r="2" spans="1:96" ht="15" customHeight="1" x14ac:dyDescent="0.35">
      <c r="A2" s="1" t="s">
        <v>1931</v>
      </c>
      <c r="B2" s="46" t="s">
        <v>1932</v>
      </c>
      <c r="C2" s="46"/>
      <c r="D2" s="46"/>
    </row>
    <row r="3" spans="1:96" ht="15" customHeight="1" x14ac:dyDescent="0.35">
      <c r="A3" s="1" t="s">
        <v>1933</v>
      </c>
      <c r="B3" s="47" t="s">
        <v>1934</v>
      </c>
      <c r="C3" s="47"/>
      <c r="D3" s="47"/>
    </row>
    <row r="4" spans="1:96" ht="15" customHeight="1" x14ac:dyDescent="0.35">
      <c r="A4" s="1" t="s">
        <v>1935</v>
      </c>
      <c r="B4" s="45">
        <v>45083.641875000001</v>
      </c>
      <c r="C4" s="45"/>
      <c r="D4" s="45"/>
    </row>
    <row r="5" spans="1:96" ht="31" x14ac:dyDescent="0.35">
      <c r="A5" s="2" t="s">
        <v>1936</v>
      </c>
      <c r="B5" s="2" t="s">
        <v>1937</v>
      </c>
      <c r="C5" s="2" t="s">
        <v>1938</v>
      </c>
      <c r="D5" s="2" t="s">
        <v>1939</v>
      </c>
      <c r="E5" s="2" t="s">
        <v>1940</v>
      </c>
      <c r="F5" s="2" t="s">
        <v>1941</v>
      </c>
      <c r="G5" s="2" t="s">
        <v>1942</v>
      </c>
      <c r="H5" s="2" t="s">
        <v>1943</v>
      </c>
      <c r="I5" s="2" t="s">
        <v>1944</v>
      </c>
      <c r="J5" s="2" t="s">
        <v>1945</v>
      </c>
      <c r="K5" s="2" t="s">
        <v>1946</v>
      </c>
      <c r="L5" s="2" t="s">
        <v>1947</v>
      </c>
      <c r="M5" s="2" t="s">
        <v>1948</v>
      </c>
      <c r="N5" s="2" t="s">
        <v>1949</v>
      </c>
      <c r="O5" s="2" t="s">
        <v>1950</v>
      </c>
      <c r="P5" s="2" t="s">
        <v>1951</v>
      </c>
      <c r="Q5" s="2" t="s">
        <v>1952</v>
      </c>
      <c r="R5" s="2" t="s">
        <v>1953</v>
      </c>
      <c r="S5" s="2" t="s">
        <v>1954</v>
      </c>
      <c r="T5" s="2" t="s">
        <v>1955</v>
      </c>
      <c r="U5" s="2" t="s">
        <v>1956</v>
      </c>
      <c r="V5" s="2" t="s">
        <v>1957</v>
      </c>
      <c r="W5" s="2" t="s">
        <v>1958</v>
      </c>
      <c r="X5" s="2" t="s">
        <v>1959</v>
      </c>
      <c r="Y5" s="2" t="s">
        <v>1960</v>
      </c>
      <c r="Z5" s="2" t="s">
        <v>1961</v>
      </c>
      <c r="AA5" s="2" t="s">
        <v>1962</v>
      </c>
      <c r="AB5" s="2" t="s">
        <v>1963</v>
      </c>
      <c r="AC5" s="2" t="s">
        <v>1964</v>
      </c>
      <c r="AD5" s="2" t="s">
        <v>1965</v>
      </c>
      <c r="AE5" s="2" t="s">
        <v>1966</v>
      </c>
      <c r="AF5" s="2" t="s">
        <v>1967</v>
      </c>
      <c r="AG5" s="2" t="s">
        <v>1968</v>
      </c>
      <c r="AH5" s="2" t="s">
        <v>1969</v>
      </c>
      <c r="AI5" s="2" t="s">
        <v>1970</v>
      </c>
      <c r="AJ5" s="2" t="s">
        <v>1971</v>
      </c>
      <c r="AK5" s="2" t="s">
        <v>1972</v>
      </c>
      <c r="AL5" s="2" t="s">
        <v>1973</v>
      </c>
      <c r="AM5" s="2" t="s">
        <v>1974</v>
      </c>
      <c r="AN5" s="2" t="s">
        <v>1975</v>
      </c>
      <c r="AO5" s="2" t="s">
        <v>1976</v>
      </c>
      <c r="AP5" s="2" t="s">
        <v>1977</v>
      </c>
      <c r="AQ5" s="2" t="s">
        <v>1978</v>
      </c>
      <c r="AR5" s="2" t="s">
        <v>1979</v>
      </c>
      <c r="AS5" s="2" t="s">
        <v>1980</v>
      </c>
      <c r="AT5" s="2" t="s">
        <v>1981</v>
      </c>
      <c r="AU5" s="2" t="s">
        <v>1982</v>
      </c>
      <c r="AV5" s="2" t="s">
        <v>1983</v>
      </c>
      <c r="AW5" s="2" t="s">
        <v>1984</v>
      </c>
      <c r="AX5" s="2" t="s">
        <v>1985</v>
      </c>
      <c r="AY5" s="2" t="s">
        <v>1986</v>
      </c>
      <c r="AZ5" s="2" t="s">
        <v>1987</v>
      </c>
      <c r="BA5" s="2" t="s">
        <v>1988</v>
      </c>
      <c r="BB5" s="2" t="s">
        <v>1989</v>
      </c>
      <c r="BC5" s="2" t="s">
        <v>1990</v>
      </c>
      <c r="BD5" s="2" t="s">
        <v>1991</v>
      </c>
      <c r="BE5" s="2" t="s">
        <v>1992</v>
      </c>
      <c r="BF5" s="2" t="s">
        <v>1993</v>
      </c>
      <c r="BG5" s="2" t="s">
        <v>1994</v>
      </c>
      <c r="BH5" s="2" t="s">
        <v>1995</v>
      </c>
      <c r="BI5" s="2" t="s">
        <v>1996</v>
      </c>
      <c r="BJ5" s="2" t="s">
        <v>1997</v>
      </c>
      <c r="BK5" s="2" t="s">
        <v>1998</v>
      </c>
      <c r="BL5" s="2" t="s">
        <v>1999</v>
      </c>
      <c r="BM5" s="2" t="s">
        <v>2000</v>
      </c>
      <c r="BN5" s="2" t="s">
        <v>2001</v>
      </c>
      <c r="BO5" s="2" t="s">
        <v>2002</v>
      </c>
      <c r="BP5" s="2" t="s">
        <v>2003</v>
      </c>
      <c r="BQ5" s="2" t="s">
        <v>2004</v>
      </c>
      <c r="BR5" s="2" t="s">
        <v>2005</v>
      </c>
      <c r="BS5" s="2" t="s">
        <v>2006</v>
      </c>
      <c r="BT5" s="2" t="s">
        <v>2007</v>
      </c>
      <c r="BU5" s="2" t="s">
        <v>2008</v>
      </c>
      <c r="BV5" s="2" t="s">
        <v>2009</v>
      </c>
      <c r="BW5" s="2" t="s">
        <v>2010</v>
      </c>
      <c r="BX5" s="2" t="s">
        <v>2011</v>
      </c>
      <c r="BY5" s="2" t="s">
        <v>2012</v>
      </c>
      <c r="BZ5" s="2" t="s">
        <v>2013</v>
      </c>
      <c r="CA5" s="2" t="s">
        <v>2014</v>
      </c>
      <c r="CB5" s="2" t="s">
        <v>2015</v>
      </c>
      <c r="CC5" s="2" t="s">
        <v>2016</v>
      </c>
      <c r="CD5" s="2" t="s">
        <v>2017</v>
      </c>
      <c r="CE5" s="2" t="s">
        <v>2018</v>
      </c>
      <c r="CF5" s="2" t="s">
        <v>2019</v>
      </c>
      <c r="CG5" s="2" t="s">
        <v>2020</v>
      </c>
      <c r="CH5" s="2" t="s">
        <v>2021</v>
      </c>
      <c r="CI5" s="2" t="s">
        <v>2022</v>
      </c>
      <c r="CJ5" s="2" t="s">
        <v>2023</v>
      </c>
      <c r="CK5" s="2" t="s">
        <v>2024</v>
      </c>
      <c r="CL5" s="2" t="s">
        <v>2025</v>
      </c>
      <c r="CM5" s="2" t="s">
        <v>2026</v>
      </c>
      <c r="CN5" s="2" t="s">
        <v>2027</v>
      </c>
      <c r="CO5" s="2" t="s">
        <v>2028</v>
      </c>
      <c r="CP5" s="2" t="s">
        <v>2029</v>
      </c>
      <c r="CQ5" s="2" t="s">
        <v>2030</v>
      </c>
      <c r="CR5" s="2" t="s">
        <v>2031</v>
      </c>
    </row>
    <row r="6" spans="1:96" x14ac:dyDescent="0.35">
      <c r="A6" s="5">
        <v>60</v>
      </c>
      <c r="B6" s="3" t="s">
        <v>5</v>
      </c>
      <c r="C6" s="3" t="s">
        <v>6</v>
      </c>
      <c r="D6" s="2" t="s">
        <v>7</v>
      </c>
      <c r="E6" s="2">
        <v>8093</v>
      </c>
      <c r="F6" s="2">
        <v>8215</v>
      </c>
      <c r="G6" s="2">
        <v>8458</v>
      </c>
      <c r="H6" s="2">
        <v>9802</v>
      </c>
      <c r="I6" s="2">
        <v>6.5600000000000006E-2</v>
      </c>
      <c r="J6" s="2">
        <v>531</v>
      </c>
      <c r="K6" s="2">
        <v>539</v>
      </c>
      <c r="L6" s="2">
        <v>555</v>
      </c>
      <c r="M6" s="2">
        <v>643</v>
      </c>
      <c r="N6" s="2">
        <v>6.7000000000000004E-2</v>
      </c>
      <c r="O6" s="2">
        <v>542</v>
      </c>
      <c r="P6" s="2">
        <v>550</v>
      </c>
      <c r="Q6" s="2">
        <v>567</v>
      </c>
      <c r="R6" s="2">
        <v>657</v>
      </c>
      <c r="S6" s="2">
        <v>9166</v>
      </c>
      <c r="T6" s="2">
        <v>9304</v>
      </c>
      <c r="U6" s="2">
        <v>9580</v>
      </c>
      <c r="V6" s="2">
        <v>11102</v>
      </c>
      <c r="W6" s="2">
        <v>1.1040000000000001</v>
      </c>
      <c r="X6" s="2">
        <v>1.026</v>
      </c>
      <c r="Y6" s="2">
        <v>10119</v>
      </c>
      <c r="Z6" s="2">
        <v>11391</v>
      </c>
      <c r="AA6" s="2">
        <v>2785.28</v>
      </c>
      <c r="AB6" s="2">
        <v>1906.01</v>
      </c>
      <c r="AC6" s="2">
        <v>1189.9000000000001</v>
      </c>
      <c r="AD6" s="2">
        <v>2877.57</v>
      </c>
      <c r="AE6" s="2">
        <v>8758.76</v>
      </c>
      <c r="AF6" s="2">
        <v>2785.28</v>
      </c>
      <c r="AG6" s="2">
        <v>1906.01</v>
      </c>
      <c r="AH6" s="2">
        <v>1189.9000000000001</v>
      </c>
      <c r="AI6" s="2">
        <v>2877.57</v>
      </c>
      <c r="AJ6" s="2">
        <v>8758.76</v>
      </c>
      <c r="AK6" s="2">
        <v>28184248</v>
      </c>
      <c r="AL6" s="2">
        <v>17733517</v>
      </c>
      <c r="AM6" s="2">
        <v>11399242</v>
      </c>
      <c r="AN6" s="2">
        <v>32778400</v>
      </c>
      <c r="AO6" s="2">
        <v>90095407</v>
      </c>
      <c r="AP6" s="2">
        <v>0.31969999999999998</v>
      </c>
      <c r="AQ6" s="2">
        <v>0.2</v>
      </c>
      <c r="AR6" s="2">
        <v>1802101</v>
      </c>
      <c r="AS6" s="2">
        <v>1133881</v>
      </c>
      <c r="AT6" s="2">
        <v>728868</v>
      </c>
      <c r="AU6" s="2">
        <v>2095851</v>
      </c>
      <c r="AV6" s="2">
        <v>5760701</v>
      </c>
      <c r="AW6" s="2">
        <v>0.31969999999999998</v>
      </c>
      <c r="AX6" s="2">
        <v>0</v>
      </c>
      <c r="AY6" s="2">
        <v>0.65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95856108</v>
      </c>
      <c r="BF6" s="2">
        <v>0</v>
      </c>
      <c r="BG6" s="2">
        <v>665778</v>
      </c>
      <c r="BH6" s="2">
        <v>0</v>
      </c>
      <c r="BI6" s="2">
        <v>258889</v>
      </c>
      <c r="BJ6" s="2">
        <v>0</v>
      </c>
      <c r="BK6" s="2">
        <v>0</v>
      </c>
      <c r="BL6" s="2">
        <v>0</v>
      </c>
      <c r="BM6" s="2">
        <v>0</v>
      </c>
      <c r="BN6" s="2">
        <v>2813</v>
      </c>
      <c r="BO6" s="2">
        <v>113.98</v>
      </c>
      <c r="BP6" s="2">
        <v>320626</v>
      </c>
      <c r="BQ6" s="2">
        <v>1245293</v>
      </c>
      <c r="BR6" s="2">
        <v>97101401</v>
      </c>
      <c r="BS6" s="2">
        <v>0</v>
      </c>
      <c r="BT6" s="2">
        <v>97101401</v>
      </c>
      <c r="BU6" s="2">
        <v>40519009</v>
      </c>
      <c r="BV6" s="2">
        <v>56582392</v>
      </c>
      <c r="BW6" s="2">
        <v>7319566</v>
      </c>
      <c r="BX6" s="2">
        <v>49262826</v>
      </c>
      <c r="BY6" s="2">
        <v>5304.65</v>
      </c>
      <c r="BZ6" s="2">
        <v>8758.76</v>
      </c>
      <c r="CA6" s="2">
        <v>46462156</v>
      </c>
      <c r="CB6" s="2">
        <v>0</v>
      </c>
      <c r="CC6" s="2">
        <v>0</v>
      </c>
      <c r="CD6" s="2">
        <v>40519009</v>
      </c>
      <c r="CE6" s="2">
        <v>7319566</v>
      </c>
      <c r="CF6" s="2">
        <v>0</v>
      </c>
      <c r="CG6" s="2">
        <v>10217875</v>
      </c>
      <c r="CH6" s="2">
        <v>10217875</v>
      </c>
      <c r="CI6" s="2">
        <v>0</v>
      </c>
      <c r="CJ6" s="2">
        <v>49262826</v>
      </c>
      <c r="CK6" s="2" t="b">
        <v>0</v>
      </c>
      <c r="CL6" s="2">
        <v>0</v>
      </c>
      <c r="CM6" s="2">
        <v>10766.01</v>
      </c>
      <c r="CN6" s="2">
        <v>9898.9</v>
      </c>
      <c r="CO6" s="2">
        <v>10192.549999999999</v>
      </c>
      <c r="CP6" s="2">
        <v>12119.34</v>
      </c>
      <c r="CQ6" s="4">
        <v>45072.426608796297</v>
      </c>
      <c r="CR6" s="4">
        <v>73415</v>
      </c>
    </row>
    <row r="7" spans="1:96" x14ac:dyDescent="0.35">
      <c r="A7" s="5">
        <v>61</v>
      </c>
      <c r="B7" s="3" t="s">
        <v>5</v>
      </c>
      <c r="C7" s="3" t="s">
        <v>8</v>
      </c>
      <c r="D7" s="2" t="s">
        <v>9</v>
      </c>
      <c r="E7" s="2">
        <v>8093</v>
      </c>
      <c r="F7" s="2">
        <v>8215</v>
      </c>
      <c r="G7" s="2">
        <v>8458</v>
      </c>
      <c r="H7" s="2">
        <v>9802</v>
      </c>
      <c r="I7" s="2">
        <v>6.5600000000000006E-2</v>
      </c>
      <c r="J7" s="2">
        <v>531</v>
      </c>
      <c r="K7" s="2">
        <v>539</v>
      </c>
      <c r="L7" s="2">
        <v>555</v>
      </c>
      <c r="M7" s="2">
        <v>643</v>
      </c>
      <c r="N7" s="2">
        <v>6.7000000000000004E-2</v>
      </c>
      <c r="O7" s="2">
        <v>542</v>
      </c>
      <c r="P7" s="2">
        <v>550</v>
      </c>
      <c r="Q7" s="2">
        <v>567</v>
      </c>
      <c r="R7" s="2">
        <v>657</v>
      </c>
      <c r="S7" s="2">
        <v>9166</v>
      </c>
      <c r="T7" s="2">
        <v>9304</v>
      </c>
      <c r="U7" s="2">
        <v>9580</v>
      </c>
      <c r="V7" s="2">
        <v>11102</v>
      </c>
      <c r="W7" s="2">
        <v>1.1040000000000001</v>
      </c>
      <c r="X7" s="2">
        <v>1.026</v>
      </c>
      <c r="Y7" s="2">
        <v>10119</v>
      </c>
      <c r="Z7" s="2">
        <v>11391</v>
      </c>
      <c r="AA7" s="2">
        <v>1010.3</v>
      </c>
      <c r="AB7" s="2">
        <v>764.43</v>
      </c>
      <c r="AC7" s="2">
        <v>541</v>
      </c>
      <c r="AD7" s="2">
        <v>1144.78</v>
      </c>
      <c r="AE7" s="2">
        <v>3460.51</v>
      </c>
      <c r="AF7" s="2">
        <v>1010.3</v>
      </c>
      <c r="AG7" s="2">
        <v>764.43</v>
      </c>
      <c r="AH7" s="2">
        <v>541</v>
      </c>
      <c r="AI7" s="2">
        <v>1144.78</v>
      </c>
      <c r="AJ7" s="2">
        <v>3460.51</v>
      </c>
      <c r="AK7" s="2">
        <v>10223226</v>
      </c>
      <c r="AL7" s="2">
        <v>7112257</v>
      </c>
      <c r="AM7" s="2">
        <v>5182780</v>
      </c>
      <c r="AN7" s="2">
        <v>13040189</v>
      </c>
      <c r="AO7" s="2">
        <v>35558452</v>
      </c>
      <c r="AP7" s="2">
        <v>0.31240000000000001</v>
      </c>
      <c r="AQ7" s="2">
        <v>0.2</v>
      </c>
      <c r="AR7" s="2">
        <v>638747</v>
      </c>
      <c r="AS7" s="2">
        <v>444374</v>
      </c>
      <c r="AT7" s="2">
        <v>323820</v>
      </c>
      <c r="AU7" s="2">
        <v>814751</v>
      </c>
      <c r="AV7" s="2">
        <v>2221692</v>
      </c>
      <c r="AW7" s="2">
        <v>0.31240000000000001</v>
      </c>
      <c r="AX7" s="2">
        <v>0</v>
      </c>
      <c r="AY7" s="2">
        <v>0.65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37780144</v>
      </c>
      <c r="BF7" s="2">
        <v>0</v>
      </c>
      <c r="BG7" s="2">
        <v>0</v>
      </c>
      <c r="BH7" s="2">
        <v>0</v>
      </c>
      <c r="BI7" s="2">
        <v>27884</v>
      </c>
      <c r="BJ7" s="2">
        <v>0</v>
      </c>
      <c r="BK7" s="2">
        <v>0</v>
      </c>
      <c r="BL7" s="2">
        <v>0</v>
      </c>
      <c r="BM7" s="2">
        <v>0</v>
      </c>
      <c r="BN7" s="2">
        <v>2813</v>
      </c>
      <c r="BO7" s="2">
        <v>61.11</v>
      </c>
      <c r="BP7" s="2">
        <v>171902</v>
      </c>
      <c r="BQ7" s="2">
        <v>199786</v>
      </c>
      <c r="BR7" s="2">
        <v>37979930</v>
      </c>
      <c r="BS7" s="2">
        <v>0</v>
      </c>
      <c r="BT7" s="2">
        <v>37979930</v>
      </c>
      <c r="BU7" s="2">
        <v>14350607</v>
      </c>
      <c r="BV7" s="2">
        <v>23629323</v>
      </c>
      <c r="BW7" s="2">
        <v>2883851</v>
      </c>
      <c r="BX7" s="2">
        <v>20745472</v>
      </c>
      <c r="BY7" s="2">
        <v>5289.92</v>
      </c>
      <c r="BZ7" s="2">
        <v>3460.51</v>
      </c>
      <c r="CA7" s="2">
        <v>18305821</v>
      </c>
      <c r="CB7" s="2">
        <v>0</v>
      </c>
      <c r="CC7" s="2">
        <v>0</v>
      </c>
      <c r="CD7" s="2">
        <v>14350607</v>
      </c>
      <c r="CE7" s="2">
        <v>2883851</v>
      </c>
      <c r="CF7" s="2">
        <v>1071363</v>
      </c>
      <c r="CG7" s="2">
        <v>2836134</v>
      </c>
      <c r="CH7" s="2">
        <v>3907497</v>
      </c>
      <c r="CI7" s="2">
        <v>0</v>
      </c>
      <c r="CJ7" s="2">
        <v>20745472</v>
      </c>
      <c r="CK7" s="2" t="b">
        <v>0</v>
      </c>
      <c r="CL7" s="2">
        <v>0</v>
      </c>
      <c r="CM7" s="2">
        <v>10751.24</v>
      </c>
      <c r="CN7" s="2">
        <v>9885.31</v>
      </c>
      <c r="CO7" s="2">
        <v>10178.56</v>
      </c>
      <c r="CP7" s="2">
        <v>12102.71</v>
      </c>
      <c r="CQ7" s="4">
        <v>45072.426608796297</v>
      </c>
      <c r="CR7" s="4">
        <v>73415</v>
      </c>
    </row>
    <row r="8" spans="1:96" x14ac:dyDescent="0.35">
      <c r="A8" s="5">
        <v>62</v>
      </c>
      <c r="B8" s="3" t="s">
        <v>5</v>
      </c>
      <c r="C8" s="3" t="s">
        <v>10</v>
      </c>
      <c r="D8" s="2" t="s">
        <v>11</v>
      </c>
      <c r="E8" s="2">
        <v>8093</v>
      </c>
      <c r="F8" s="2">
        <v>8215</v>
      </c>
      <c r="G8" s="2">
        <v>8458</v>
      </c>
      <c r="H8" s="2">
        <v>9802</v>
      </c>
      <c r="I8" s="2">
        <v>6.5600000000000006E-2</v>
      </c>
      <c r="J8" s="2">
        <v>531</v>
      </c>
      <c r="K8" s="2">
        <v>539</v>
      </c>
      <c r="L8" s="2">
        <v>555</v>
      </c>
      <c r="M8" s="2">
        <v>643</v>
      </c>
      <c r="N8" s="2">
        <v>6.7000000000000004E-2</v>
      </c>
      <c r="O8" s="2">
        <v>542</v>
      </c>
      <c r="P8" s="2">
        <v>550</v>
      </c>
      <c r="Q8" s="2">
        <v>567</v>
      </c>
      <c r="R8" s="2">
        <v>657</v>
      </c>
      <c r="S8" s="2">
        <v>9166</v>
      </c>
      <c r="T8" s="2">
        <v>9304</v>
      </c>
      <c r="U8" s="2">
        <v>9580</v>
      </c>
      <c r="V8" s="2">
        <v>11102</v>
      </c>
      <c r="W8" s="2">
        <v>1.1040000000000001</v>
      </c>
      <c r="X8" s="2">
        <v>1.026</v>
      </c>
      <c r="Y8" s="2">
        <v>10119</v>
      </c>
      <c r="Z8" s="2">
        <v>11391</v>
      </c>
      <c r="AA8" s="2">
        <v>2682.59</v>
      </c>
      <c r="AB8" s="2">
        <v>2010.4</v>
      </c>
      <c r="AC8" s="2">
        <v>1395.22</v>
      </c>
      <c r="AD8" s="2">
        <v>3162</v>
      </c>
      <c r="AE8" s="2">
        <v>9250.2099999999991</v>
      </c>
      <c r="AF8" s="2">
        <v>2682.59</v>
      </c>
      <c r="AG8" s="2">
        <v>2010.4</v>
      </c>
      <c r="AH8" s="2">
        <v>1395.22</v>
      </c>
      <c r="AI8" s="2">
        <v>3162</v>
      </c>
      <c r="AJ8" s="2">
        <v>9250.2099999999991</v>
      </c>
      <c r="AK8" s="2">
        <v>27145128</v>
      </c>
      <c r="AL8" s="2">
        <v>18704762</v>
      </c>
      <c r="AM8" s="2">
        <v>13366208</v>
      </c>
      <c r="AN8" s="2">
        <v>36018342</v>
      </c>
      <c r="AO8" s="2">
        <v>95234440</v>
      </c>
      <c r="AP8" s="2">
        <v>0.30159999999999998</v>
      </c>
      <c r="AQ8" s="2">
        <v>0.2</v>
      </c>
      <c r="AR8" s="2">
        <v>1637394</v>
      </c>
      <c r="AS8" s="2">
        <v>1128271</v>
      </c>
      <c r="AT8" s="2">
        <v>806250</v>
      </c>
      <c r="AU8" s="2">
        <v>2172626</v>
      </c>
      <c r="AV8" s="2">
        <v>5744541</v>
      </c>
      <c r="AW8" s="2">
        <v>0.30159999999999998</v>
      </c>
      <c r="AX8" s="2">
        <v>0</v>
      </c>
      <c r="AY8" s="2">
        <v>0.65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100978981</v>
      </c>
      <c r="BF8" s="2">
        <v>0</v>
      </c>
      <c r="BG8" s="2">
        <v>4293233</v>
      </c>
      <c r="BH8" s="2">
        <v>0</v>
      </c>
      <c r="BI8" s="2">
        <v>991048</v>
      </c>
      <c r="BJ8" s="2">
        <v>0</v>
      </c>
      <c r="BK8" s="2">
        <v>0</v>
      </c>
      <c r="BL8" s="2">
        <v>1093670</v>
      </c>
      <c r="BM8" s="2">
        <v>0</v>
      </c>
      <c r="BN8" s="2">
        <v>2813</v>
      </c>
      <c r="BO8" s="2">
        <v>142.72999999999999</v>
      </c>
      <c r="BP8" s="2">
        <v>401499</v>
      </c>
      <c r="BQ8" s="2">
        <v>6779450</v>
      </c>
      <c r="BR8" s="2">
        <v>107758431</v>
      </c>
      <c r="BS8" s="2">
        <v>0</v>
      </c>
      <c r="BT8" s="2">
        <v>107758431</v>
      </c>
      <c r="BU8" s="2">
        <v>61361007</v>
      </c>
      <c r="BV8" s="2">
        <v>46397424</v>
      </c>
      <c r="BW8" s="2">
        <v>2258237</v>
      </c>
      <c r="BX8" s="2">
        <v>44139187</v>
      </c>
      <c r="BY8" s="2">
        <v>5565.29</v>
      </c>
      <c r="BZ8" s="2">
        <v>9250.2099999999991</v>
      </c>
      <c r="CA8" s="2">
        <v>51480101</v>
      </c>
      <c r="CB8" s="2">
        <v>0</v>
      </c>
      <c r="CC8" s="2">
        <v>0</v>
      </c>
      <c r="CD8" s="2">
        <v>61361007</v>
      </c>
      <c r="CE8" s="2">
        <v>2258237</v>
      </c>
      <c r="CF8" s="2">
        <v>0</v>
      </c>
      <c r="CG8" s="2">
        <v>16261507</v>
      </c>
      <c r="CH8" s="2">
        <v>16261507</v>
      </c>
      <c r="CI8" s="2">
        <v>0</v>
      </c>
      <c r="CJ8" s="2">
        <v>44139187</v>
      </c>
      <c r="CK8" s="2" t="b">
        <v>0</v>
      </c>
      <c r="CL8" s="2">
        <v>0</v>
      </c>
      <c r="CM8" s="2">
        <v>10729.38</v>
      </c>
      <c r="CN8" s="2">
        <v>9865.2199999999993</v>
      </c>
      <c r="CO8" s="2">
        <v>10157.870000000001</v>
      </c>
      <c r="CP8" s="2">
        <v>12078.11</v>
      </c>
      <c r="CQ8" s="4">
        <v>45072.426631944443</v>
      </c>
      <c r="CR8" s="4">
        <v>73415</v>
      </c>
    </row>
    <row r="9" spans="1:96" x14ac:dyDescent="0.35">
      <c r="A9" s="5">
        <v>63</v>
      </c>
      <c r="B9" s="3" t="s">
        <v>5</v>
      </c>
      <c r="C9" s="3" t="s">
        <v>12</v>
      </c>
      <c r="D9" s="2" t="s">
        <v>13</v>
      </c>
      <c r="E9" s="2">
        <v>8093</v>
      </c>
      <c r="F9" s="2">
        <v>8215</v>
      </c>
      <c r="G9" s="2">
        <v>8458</v>
      </c>
      <c r="H9" s="2">
        <v>9802</v>
      </c>
      <c r="I9" s="2">
        <v>6.5600000000000006E-2</v>
      </c>
      <c r="J9" s="2">
        <v>531</v>
      </c>
      <c r="K9" s="2">
        <v>539</v>
      </c>
      <c r="L9" s="2">
        <v>555</v>
      </c>
      <c r="M9" s="2">
        <v>643</v>
      </c>
      <c r="N9" s="2">
        <v>6.7000000000000004E-2</v>
      </c>
      <c r="O9" s="2">
        <v>542</v>
      </c>
      <c r="P9" s="2">
        <v>550</v>
      </c>
      <c r="Q9" s="2">
        <v>567</v>
      </c>
      <c r="R9" s="2">
        <v>657</v>
      </c>
      <c r="S9" s="2">
        <v>9166</v>
      </c>
      <c r="T9" s="2">
        <v>9304</v>
      </c>
      <c r="U9" s="2">
        <v>9580</v>
      </c>
      <c r="V9" s="2">
        <v>11102</v>
      </c>
      <c r="W9" s="2">
        <v>1.1040000000000001</v>
      </c>
      <c r="X9" s="2">
        <v>1.026</v>
      </c>
      <c r="Y9" s="2">
        <v>10119</v>
      </c>
      <c r="Z9" s="2">
        <v>11391</v>
      </c>
      <c r="AA9" s="2">
        <v>2634.21</v>
      </c>
      <c r="AB9" s="2">
        <v>1984.77</v>
      </c>
      <c r="AC9" s="2">
        <v>1392.64</v>
      </c>
      <c r="AD9" s="2">
        <v>2873.45</v>
      </c>
      <c r="AE9" s="2">
        <v>8885.07</v>
      </c>
      <c r="AF9" s="2">
        <v>2634.21</v>
      </c>
      <c r="AG9" s="2">
        <v>1984.77</v>
      </c>
      <c r="AH9" s="2">
        <v>1392.64</v>
      </c>
      <c r="AI9" s="2">
        <v>2873.45</v>
      </c>
      <c r="AJ9" s="2">
        <v>8885.07</v>
      </c>
      <c r="AK9" s="2">
        <v>26655571</v>
      </c>
      <c r="AL9" s="2">
        <v>18466300</v>
      </c>
      <c r="AM9" s="2">
        <v>13341491</v>
      </c>
      <c r="AN9" s="2">
        <v>32731469</v>
      </c>
      <c r="AO9" s="2">
        <v>91194831</v>
      </c>
      <c r="AP9" s="2">
        <v>0.32319999999999999</v>
      </c>
      <c r="AQ9" s="2">
        <v>0.2</v>
      </c>
      <c r="AR9" s="2">
        <v>1723016</v>
      </c>
      <c r="AS9" s="2">
        <v>1193662</v>
      </c>
      <c r="AT9" s="2">
        <v>862394</v>
      </c>
      <c r="AU9" s="2">
        <v>2115762</v>
      </c>
      <c r="AV9" s="2">
        <v>5894834</v>
      </c>
      <c r="AW9" s="2">
        <v>0.32319999999999999</v>
      </c>
      <c r="AX9" s="2">
        <v>0</v>
      </c>
      <c r="AY9" s="2">
        <v>0.65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97089665</v>
      </c>
      <c r="BF9" s="2">
        <v>0</v>
      </c>
      <c r="BG9" s="2">
        <v>0</v>
      </c>
      <c r="BH9" s="2">
        <v>0</v>
      </c>
      <c r="BI9" s="2">
        <v>292158</v>
      </c>
      <c r="BJ9" s="2">
        <v>0</v>
      </c>
      <c r="BK9" s="2">
        <v>0</v>
      </c>
      <c r="BL9" s="2">
        <v>0</v>
      </c>
      <c r="BM9" s="2">
        <v>0</v>
      </c>
      <c r="BN9" s="2">
        <v>2813</v>
      </c>
      <c r="BO9" s="2">
        <v>118.65</v>
      </c>
      <c r="BP9" s="2">
        <v>333762</v>
      </c>
      <c r="BQ9" s="2">
        <v>625920</v>
      </c>
      <c r="BR9" s="2">
        <v>97715585</v>
      </c>
      <c r="BS9" s="2">
        <v>0</v>
      </c>
      <c r="BT9" s="2">
        <v>97715585</v>
      </c>
      <c r="BU9" s="2">
        <v>34265734</v>
      </c>
      <c r="BV9" s="2">
        <v>63449851</v>
      </c>
      <c r="BW9" s="2">
        <v>7442156</v>
      </c>
      <c r="BX9" s="2">
        <v>56007695</v>
      </c>
      <c r="BY9" s="2">
        <v>5316.83</v>
      </c>
      <c r="BZ9" s="2">
        <v>8885.07</v>
      </c>
      <c r="CA9" s="2">
        <v>47240407</v>
      </c>
      <c r="CB9" s="2">
        <v>0</v>
      </c>
      <c r="CC9" s="2">
        <v>0</v>
      </c>
      <c r="CD9" s="2">
        <v>34265734</v>
      </c>
      <c r="CE9" s="2">
        <v>7442156</v>
      </c>
      <c r="CF9" s="2">
        <v>5532517</v>
      </c>
      <c r="CG9" s="2">
        <v>9150263</v>
      </c>
      <c r="CH9" s="2">
        <v>14682780</v>
      </c>
      <c r="CI9" s="2">
        <v>0</v>
      </c>
      <c r="CJ9" s="2">
        <v>56007695</v>
      </c>
      <c r="CK9" s="2" t="b">
        <v>0</v>
      </c>
      <c r="CL9" s="2">
        <v>0</v>
      </c>
      <c r="CM9" s="2">
        <v>10773.09</v>
      </c>
      <c r="CN9" s="2">
        <v>9905.41</v>
      </c>
      <c r="CO9" s="2">
        <v>10199.25</v>
      </c>
      <c r="CP9" s="2">
        <v>12127.31</v>
      </c>
      <c r="CQ9" s="4">
        <v>45072.426678240743</v>
      </c>
      <c r="CR9" s="4">
        <v>73415</v>
      </c>
    </row>
    <row r="10" spans="1:96" x14ac:dyDescent="0.35">
      <c r="A10" s="5">
        <v>64</v>
      </c>
      <c r="B10" s="3" t="s">
        <v>5</v>
      </c>
      <c r="C10" s="3" t="s">
        <v>14</v>
      </c>
      <c r="D10" s="2" t="s">
        <v>15</v>
      </c>
      <c r="E10" s="2">
        <v>8093</v>
      </c>
      <c r="F10" s="2">
        <v>8215</v>
      </c>
      <c r="G10" s="2">
        <v>8458</v>
      </c>
      <c r="H10" s="2">
        <v>9802</v>
      </c>
      <c r="I10" s="2">
        <v>6.5600000000000006E-2</v>
      </c>
      <c r="J10" s="2">
        <v>531</v>
      </c>
      <c r="K10" s="2">
        <v>539</v>
      </c>
      <c r="L10" s="2">
        <v>555</v>
      </c>
      <c r="M10" s="2">
        <v>643</v>
      </c>
      <c r="N10" s="2">
        <v>6.7000000000000004E-2</v>
      </c>
      <c r="O10" s="2">
        <v>542</v>
      </c>
      <c r="P10" s="2">
        <v>550</v>
      </c>
      <c r="Q10" s="2">
        <v>567</v>
      </c>
      <c r="R10" s="2">
        <v>657</v>
      </c>
      <c r="S10" s="2">
        <v>9166</v>
      </c>
      <c r="T10" s="2">
        <v>9304</v>
      </c>
      <c r="U10" s="2">
        <v>9580</v>
      </c>
      <c r="V10" s="2">
        <v>11102</v>
      </c>
      <c r="W10" s="2">
        <v>1.1040000000000001</v>
      </c>
      <c r="X10" s="2">
        <v>1.026</v>
      </c>
      <c r="Y10" s="2">
        <v>10119</v>
      </c>
      <c r="Z10" s="2">
        <v>11391</v>
      </c>
      <c r="AA10" s="2">
        <v>196.45</v>
      </c>
      <c r="AB10" s="2">
        <v>153.59</v>
      </c>
      <c r="AC10" s="2">
        <v>100.77</v>
      </c>
      <c r="AD10" s="2">
        <v>202.43</v>
      </c>
      <c r="AE10" s="2">
        <v>653.24</v>
      </c>
      <c r="AF10" s="2">
        <v>196.45</v>
      </c>
      <c r="AG10" s="2">
        <v>153.59</v>
      </c>
      <c r="AH10" s="2">
        <v>100.77</v>
      </c>
      <c r="AI10" s="2">
        <v>202.43</v>
      </c>
      <c r="AJ10" s="2">
        <v>653.24</v>
      </c>
      <c r="AK10" s="2">
        <v>1987878</v>
      </c>
      <c r="AL10" s="2">
        <v>1429001</v>
      </c>
      <c r="AM10" s="2">
        <v>965377</v>
      </c>
      <c r="AN10" s="2">
        <v>2305880</v>
      </c>
      <c r="AO10" s="2">
        <v>6688136</v>
      </c>
      <c r="AP10" s="2">
        <v>0.83450000000000002</v>
      </c>
      <c r="AQ10" s="2">
        <v>0.2</v>
      </c>
      <c r="AR10" s="2">
        <v>331777</v>
      </c>
      <c r="AS10" s="2">
        <v>238500</v>
      </c>
      <c r="AT10" s="2">
        <v>161121</v>
      </c>
      <c r="AU10" s="2">
        <v>384851</v>
      </c>
      <c r="AV10" s="2">
        <v>1116249</v>
      </c>
      <c r="AW10" s="2">
        <v>0.83450000000000002</v>
      </c>
      <c r="AX10" s="2">
        <v>0.28449999999999998</v>
      </c>
      <c r="AY10" s="2">
        <v>0.65</v>
      </c>
      <c r="AZ10" s="2">
        <v>367608</v>
      </c>
      <c r="BA10" s="2">
        <v>264258</v>
      </c>
      <c r="BB10" s="2">
        <v>178522</v>
      </c>
      <c r="BC10" s="2">
        <v>426415</v>
      </c>
      <c r="BD10" s="2">
        <v>1236803</v>
      </c>
      <c r="BE10" s="2">
        <v>9041188</v>
      </c>
      <c r="BF10" s="2">
        <v>0</v>
      </c>
      <c r="BG10" s="2">
        <v>0</v>
      </c>
      <c r="BH10" s="2">
        <v>0</v>
      </c>
      <c r="BI10" s="2">
        <v>18271</v>
      </c>
      <c r="BJ10" s="2">
        <v>0</v>
      </c>
      <c r="BK10" s="2">
        <v>0</v>
      </c>
      <c r="BL10" s="2">
        <v>144964</v>
      </c>
      <c r="BM10" s="2">
        <v>0</v>
      </c>
      <c r="BN10" s="2">
        <v>2813</v>
      </c>
      <c r="BO10" s="2">
        <v>8.8699999999999992</v>
      </c>
      <c r="BP10" s="2">
        <v>24951</v>
      </c>
      <c r="BQ10" s="2">
        <v>188186</v>
      </c>
      <c r="BR10" s="2">
        <v>9229374</v>
      </c>
      <c r="BS10" s="2">
        <v>0</v>
      </c>
      <c r="BT10" s="2">
        <v>9229374</v>
      </c>
      <c r="BU10" s="2">
        <v>6511993</v>
      </c>
      <c r="BV10" s="2">
        <v>2717381</v>
      </c>
      <c r="BW10" s="2">
        <v>130648</v>
      </c>
      <c r="BX10" s="2">
        <v>2586733</v>
      </c>
      <c r="BY10" s="2">
        <v>4470.8599999999997</v>
      </c>
      <c r="BZ10" s="2">
        <v>653.24</v>
      </c>
      <c r="CA10" s="2">
        <v>2920545</v>
      </c>
      <c r="CB10" s="2">
        <v>1447017</v>
      </c>
      <c r="CC10" s="2">
        <v>0</v>
      </c>
      <c r="CD10" s="2">
        <v>6511993</v>
      </c>
      <c r="CE10" s="2">
        <v>130648</v>
      </c>
      <c r="CF10" s="2">
        <v>0</v>
      </c>
      <c r="CG10" s="2">
        <v>656031</v>
      </c>
      <c r="CH10" s="2">
        <v>656031</v>
      </c>
      <c r="CI10" s="2">
        <v>0</v>
      </c>
      <c r="CJ10" s="2">
        <v>2586733</v>
      </c>
      <c r="CK10" s="2" t="b">
        <v>0</v>
      </c>
      <c r="CL10" s="2">
        <v>0</v>
      </c>
      <c r="CM10" s="2">
        <v>13679.12</v>
      </c>
      <c r="CN10" s="2">
        <v>12577.38</v>
      </c>
      <c r="CO10" s="2">
        <v>12950.48</v>
      </c>
      <c r="CP10" s="2">
        <v>15398.64</v>
      </c>
      <c r="CQ10" s="4">
        <v>45072.426736111112</v>
      </c>
      <c r="CR10" s="4">
        <v>73415</v>
      </c>
    </row>
    <row r="11" spans="1:96" x14ac:dyDescent="0.35">
      <c r="A11" s="5">
        <v>65</v>
      </c>
      <c r="B11" s="3" t="s">
        <v>5</v>
      </c>
      <c r="C11" s="3" t="s">
        <v>16</v>
      </c>
      <c r="D11" s="2" t="s">
        <v>17</v>
      </c>
      <c r="E11" s="2">
        <v>8093</v>
      </c>
      <c r="F11" s="2">
        <v>8215</v>
      </c>
      <c r="G11" s="2">
        <v>8458</v>
      </c>
      <c r="H11" s="2">
        <v>9802</v>
      </c>
      <c r="I11" s="2">
        <v>6.5600000000000006E-2</v>
      </c>
      <c r="J11" s="2">
        <v>531</v>
      </c>
      <c r="K11" s="2">
        <v>539</v>
      </c>
      <c r="L11" s="2">
        <v>555</v>
      </c>
      <c r="M11" s="2">
        <v>643</v>
      </c>
      <c r="N11" s="2">
        <v>6.7000000000000004E-2</v>
      </c>
      <c r="O11" s="2">
        <v>542</v>
      </c>
      <c r="P11" s="2">
        <v>550</v>
      </c>
      <c r="Q11" s="2">
        <v>567</v>
      </c>
      <c r="R11" s="2">
        <v>657</v>
      </c>
      <c r="S11" s="2">
        <v>9166</v>
      </c>
      <c r="T11" s="2">
        <v>9304</v>
      </c>
      <c r="U11" s="2">
        <v>9580</v>
      </c>
      <c r="V11" s="2">
        <v>11102</v>
      </c>
      <c r="W11" s="2">
        <v>1.1040000000000001</v>
      </c>
      <c r="X11" s="2">
        <v>1.026</v>
      </c>
      <c r="Y11" s="2">
        <v>10119</v>
      </c>
      <c r="Z11" s="2">
        <v>11391</v>
      </c>
      <c r="AA11" s="2">
        <v>10694.25</v>
      </c>
      <c r="AB11" s="2">
        <v>7690.06</v>
      </c>
      <c r="AC11" s="2">
        <v>4967.9799999999996</v>
      </c>
      <c r="AD11" s="2">
        <v>10134.34</v>
      </c>
      <c r="AE11" s="2">
        <v>33486.629999999997</v>
      </c>
      <c r="AF11" s="2">
        <v>10694.25</v>
      </c>
      <c r="AG11" s="2">
        <v>7690.06</v>
      </c>
      <c r="AH11" s="2">
        <v>4967.9799999999996</v>
      </c>
      <c r="AI11" s="2">
        <v>10134.34</v>
      </c>
      <c r="AJ11" s="2">
        <v>33486.629999999997</v>
      </c>
      <c r="AK11" s="2">
        <v>108215116</v>
      </c>
      <c r="AL11" s="2">
        <v>71548318</v>
      </c>
      <c r="AM11" s="2">
        <v>47593248</v>
      </c>
      <c r="AN11" s="2">
        <v>115440267</v>
      </c>
      <c r="AO11" s="2">
        <v>342796949</v>
      </c>
      <c r="AP11" s="2">
        <v>0.27950000000000003</v>
      </c>
      <c r="AQ11" s="2">
        <v>0.2</v>
      </c>
      <c r="AR11" s="2">
        <v>6049225</v>
      </c>
      <c r="AS11" s="2">
        <v>3999551</v>
      </c>
      <c r="AT11" s="2">
        <v>2660463</v>
      </c>
      <c r="AU11" s="2">
        <v>6453111</v>
      </c>
      <c r="AV11" s="2">
        <v>19162350</v>
      </c>
      <c r="AW11" s="2">
        <v>0.27950000000000003</v>
      </c>
      <c r="AX11" s="2">
        <v>0</v>
      </c>
      <c r="AY11" s="2">
        <v>0.65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361959299</v>
      </c>
      <c r="BF11" s="2">
        <v>0</v>
      </c>
      <c r="BG11" s="2">
        <v>1735344</v>
      </c>
      <c r="BH11" s="2">
        <v>0</v>
      </c>
      <c r="BI11" s="2">
        <v>2482802</v>
      </c>
      <c r="BJ11" s="2">
        <v>0</v>
      </c>
      <c r="BK11" s="2">
        <v>0</v>
      </c>
      <c r="BL11" s="2">
        <v>0</v>
      </c>
      <c r="BM11" s="2">
        <v>0</v>
      </c>
      <c r="BN11" s="2">
        <v>2813</v>
      </c>
      <c r="BO11" s="2">
        <v>529.59</v>
      </c>
      <c r="BP11" s="2">
        <v>1489737</v>
      </c>
      <c r="BQ11" s="2">
        <v>5707883</v>
      </c>
      <c r="BR11" s="2">
        <v>367667182</v>
      </c>
      <c r="BS11" s="2">
        <v>0</v>
      </c>
      <c r="BT11" s="2">
        <v>367667182</v>
      </c>
      <c r="BU11" s="2">
        <v>180272004</v>
      </c>
      <c r="BV11" s="2">
        <v>187395178</v>
      </c>
      <c r="BW11" s="2">
        <v>27866418</v>
      </c>
      <c r="BX11" s="2">
        <v>159528760</v>
      </c>
      <c r="BY11" s="2">
        <v>5282.34</v>
      </c>
      <c r="BZ11" s="2">
        <v>33486.629999999997</v>
      </c>
      <c r="CA11" s="2">
        <v>176887765</v>
      </c>
      <c r="CB11" s="2">
        <v>0</v>
      </c>
      <c r="CC11" s="2">
        <v>0</v>
      </c>
      <c r="CD11" s="2">
        <v>180272004</v>
      </c>
      <c r="CE11" s="2">
        <v>27866418</v>
      </c>
      <c r="CF11" s="2">
        <v>0</v>
      </c>
      <c r="CG11" s="2">
        <v>34110696</v>
      </c>
      <c r="CH11" s="2">
        <v>34110696</v>
      </c>
      <c r="CI11" s="2">
        <v>0</v>
      </c>
      <c r="CJ11" s="2">
        <v>159528760</v>
      </c>
      <c r="CK11" s="2" t="b">
        <v>0</v>
      </c>
      <c r="CL11" s="2">
        <v>0</v>
      </c>
      <c r="CM11" s="2">
        <v>10684.65</v>
      </c>
      <c r="CN11" s="2">
        <v>9824.09</v>
      </c>
      <c r="CO11" s="2">
        <v>10115.52</v>
      </c>
      <c r="CP11" s="2">
        <v>12027.76</v>
      </c>
      <c r="CQ11" s="4">
        <v>45072.426759259259</v>
      </c>
      <c r="CR11" s="4">
        <v>73415</v>
      </c>
    </row>
    <row r="12" spans="1:96" x14ac:dyDescent="0.35">
      <c r="A12" s="5">
        <v>66</v>
      </c>
      <c r="B12" s="3" t="s">
        <v>5</v>
      </c>
      <c r="C12" s="3" t="s">
        <v>18</v>
      </c>
      <c r="D12" s="2" t="s">
        <v>19</v>
      </c>
      <c r="E12" s="2">
        <v>8093</v>
      </c>
      <c r="F12" s="2">
        <v>8215</v>
      </c>
      <c r="G12" s="2">
        <v>8458</v>
      </c>
      <c r="H12" s="2">
        <v>9802</v>
      </c>
      <c r="I12" s="2">
        <v>6.5600000000000006E-2</v>
      </c>
      <c r="J12" s="2">
        <v>531</v>
      </c>
      <c r="K12" s="2">
        <v>539</v>
      </c>
      <c r="L12" s="2">
        <v>555</v>
      </c>
      <c r="M12" s="2">
        <v>643</v>
      </c>
      <c r="N12" s="2">
        <v>6.7000000000000004E-2</v>
      </c>
      <c r="O12" s="2">
        <v>542</v>
      </c>
      <c r="P12" s="2">
        <v>550</v>
      </c>
      <c r="Q12" s="2">
        <v>567</v>
      </c>
      <c r="R12" s="2">
        <v>657</v>
      </c>
      <c r="S12" s="2">
        <v>9166</v>
      </c>
      <c r="T12" s="2">
        <v>9304</v>
      </c>
      <c r="U12" s="2">
        <v>9580</v>
      </c>
      <c r="V12" s="2">
        <v>11102</v>
      </c>
      <c r="W12" s="2">
        <v>1.1040000000000001</v>
      </c>
      <c r="X12" s="2">
        <v>1.026</v>
      </c>
      <c r="Y12" s="2">
        <v>10119</v>
      </c>
      <c r="Z12" s="2">
        <v>11391</v>
      </c>
      <c r="AA12" s="2">
        <v>5867.64</v>
      </c>
      <c r="AB12" s="2">
        <v>4441.58</v>
      </c>
      <c r="AC12" s="2">
        <v>2788.18</v>
      </c>
      <c r="AD12" s="2">
        <v>5000.79</v>
      </c>
      <c r="AE12" s="2">
        <v>18098.189999999999</v>
      </c>
      <c r="AF12" s="2">
        <v>5867.64</v>
      </c>
      <c r="AG12" s="2">
        <v>4441.58</v>
      </c>
      <c r="AH12" s="2">
        <v>2788.18</v>
      </c>
      <c r="AI12" s="2">
        <v>5000.79</v>
      </c>
      <c r="AJ12" s="2">
        <v>18098.189999999999</v>
      </c>
      <c r="AK12" s="2">
        <v>59374649</v>
      </c>
      <c r="AL12" s="2">
        <v>41324460</v>
      </c>
      <c r="AM12" s="2">
        <v>26710764</v>
      </c>
      <c r="AN12" s="2">
        <v>56963999</v>
      </c>
      <c r="AO12" s="2">
        <v>184373872</v>
      </c>
      <c r="AP12" s="2">
        <v>0.71319999999999995</v>
      </c>
      <c r="AQ12" s="2">
        <v>0.2</v>
      </c>
      <c r="AR12" s="2">
        <v>8469200</v>
      </c>
      <c r="AS12" s="2">
        <v>5894521</v>
      </c>
      <c r="AT12" s="2">
        <v>3810023</v>
      </c>
      <c r="AU12" s="2">
        <v>8125345</v>
      </c>
      <c r="AV12" s="2">
        <v>26299089</v>
      </c>
      <c r="AW12" s="2">
        <v>0.71319999999999995</v>
      </c>
      <c r="AX12" s="2">
        <v>0.16320000000000001</v>
      </c>
      <c r="AY12" s="2">
        <v>0.65</v>
      </c>
      <c r="AZ12" s="2">
        <v>6298463</v>
      </c>
      <c r="BA12" s="2">
        <v>4383699</v>
      </c>
      <c r="BB12" s="2">
        <v>2833478</v>
      </c>
      <c r="BC12" s="2">
        <v>6042741</v>
      </c>
      <c r="BD12" s="2">
        <v>19558381</v>
      </c>
      <c r="BE12" s="2">
        <v>230231342</v>
      </c>
      <c r="BF12" s="2">
        <v>0</v>
      </c>
      <c r="BG12" s="2">
        <v>641531</v>
      </c>
      <c r="BH12" s="2">
        <v>0</v>
      </c>
      <c r="BI12" s="2">
        <v>1086759</v>
      </c>
      <c r="BJ12" s="2">
        <v>0</v>
      </c>
      <c r="BK12" s="2">
        <v>0</v>
      </c>
      <c r="BL12" s="2">
        <v>0</v>
      </c>
      <c r="BM12" s="2">
        <v>0</v>
      </c>
      <c r="BN12" s="2">
        <v>2813</v>
      </c>
      <c r="BO12" s="2">
        <v>185.89</v>
      </c>
      <c r="BP12" s="2">
        <v>522909</v>
      </c>
      <c r="BQ12" s="2">
        <v>2251199</v>
      </c>
      <c r="BR12" s="2">
        <v>232482541</v>
      </c>
      <c r="BS12" s="2">
        <v>0</v>
      </c>
      <c r="BT12" s="2">
        <v>232482541</v>
      </c>
      <c r="BU12" s="2">
        <v>76209151</v>
      </c>
      <c r="BV12" s="2">
        <v>156273390</v>
      </c>
      <c r="BW12" s="2">
        <v>15254119</v>
      </c>
      <c r="BX12" s="2">
        <v>141019271</v>
      </c>
      <c r="BY12" s="2">
        <v>5350.15</v>
      </c>
      <c r="BZ12" s="2">
        <v>18098.189999999999</v>
      </c>
      <c r="CA12" s="2">
        <v>96828031</v>
      </c>
      <c r="CB12" s="2">
        <v>0</v>
      </c>
      <c r="CC12" s="2">
        <v>0</v>
      </c>
      <c r="CD12" s="2">
        <v>76209151</v>
      </c>
      <c r="CE12" s="2">
        <v>15254119</v>
      </c>
      <c r="CF12" s="2">
        <v>5364761</v>
      </c>
      <c r="CG12" s="2">
        <v>30221927</v>
      </c>
      <c r="CH12" s="2">
        <v>35586688</v>
      </c>
      <c r="CI12" s="2">
        <v>0</v>
      </c>
      <c r="CJ12" s="2">
        <v>141019271</v>
      </c>
      <c r="CK12" s="2" t="b">
        <v>0</v>
      </c>
      <c r="CL12" s="2">
        <v>0</v>
      </c>
      <c r="CM12" s="2">
        <v>12635.8</v>
      </c>
      <c r="CN12" s="2">
        <v>11618.09</v>
      </c>
      <c r="CO12" s="2">
        <v>11962.74</v>
      </c>
      <c r="CP12" s="2">
        <v>14224.17</v>
      </c>
      <c r="CQ12" s="4">
        <v>45072.426793981482</v>
      </c>
      <c r="CR12" s="4">
        <v>73415</v>
      </c>
    </row>
    <row r="13" spans="1:96" x14ac:dyDescent="0.35">
      <c r="A13" s="5">
        <v>67</v>
      </c>
      <c r="B13" s="3" t="s">
        <v>5</v>
      </c>
      <c r="C13" s="3" t="s">
        <v>20</v>
      </c>
      <c r="D13" s="2" t="s">
        <v>21</v>
      </c>
      <c r="E13" s="2">
        <v>8093</v>
      </c>
      <c r="F13" s="2">
        <v>8215</v>
      </c>
      <c r="G13" s="2">
        <v>8458</v>
      </c>
      <c r="H13" s="2">
        <v>9802</v>
      </c>
      <c r="I13" s="2">
        <v>6.5600000000000006E-2</v>
      </c>
      <c r="J13" s="2">
        <v>531</v>
      </c>
      <c r="K13" s="2">
        <v>539</v>
      </c>
      <c r="L13" s="2">
        <v>555</v>
      </c>
      <c r="M13" s="2">
        <v>643</v>
      </c>
      <c r="N13" s="2">
        <v>6.7000000000000004E-2</v>
      </c>
      <c r="O13" s="2">
        <v>542</v>
      </c>
      <c r="P13" s="2">
        <v>550</v>
      </c>
      <c r="Q13" s="2">
        <v>567</v>
      </c>
      <c r="R13" s="2">
        <v>657</v>
      </c>
      <c r="S13" s="2">
        <v>9166</v>
      </c>
      <c r="T13" s="2">
        <v>9304</v>
      </c>
      <c r="U13" s="2">
        <v>9580</v>
      </c>
      <c r="V13" s="2">
        <v>11102</v>
      </c>
      <c r="W13" s="2">
        <v>1.1040000000000001</v>
      </c>
      <c r="X13" s="2">
        <v>1.026</v>
      </c>
      <c r="Y13" s="2">
        <v>10119</v>
      </c>
      <c r="Z13" s="2">
        <v>11391</v>
      </c>
      <c r="AA13" s="2">
        <v>3968.76</v>
      </c>
      <c r="AB13" s="2">
        <v>2811.55</v>
      </c>
      <c r="AC13" s="2">
        <v>1990.88</v>
      </c>
      <c r="AD13" s="2">
        <v>4190.41</v>
      </c>
      <c r="AE13" s="2">
        <v>12961.6</v>
      </c>
      <c r="AF13" s="2">
        <v>3968.76</v>
      </c>
      <c r="AG13" s="2">
        <v>2811.55</v>
      </c>
      <c r="AH13" s="2">
        <v>1990.88</v>
      </c>
      <c r="AI13" s="2">
        <v>4190.41</v>
      </c>
      <c r="AJ13" s="2">
        <v>12961.6</v>
      </c>
      <c r="AK13" s="2">
        <v>40159882</v>
      </c>
      <c r="AL13" s="2">
        <v>26158661</v>
      </c>
      <c r="AM13" s="2">
        <v>19072630</v>
      </c>
      <c r="AN13" s="2">
        <v>47732960</v>
      </c>
      <c r="AO13" s="2">
        <v>133124133</v>
      </c>
      <c r="AP13" s="2">
        <v>0.28389999999999999</v>
      </c>
      <c r="AQ13" s="2">
        <v>0.2</v>
      </c>
      <c r="AR13" s="2">
        <v>2280278</v>
      </c>
      <c r="AS13" s="2">
        <v>1485289</v>
      </c>
      <c r="AT13" s="2">
        <v>1082944</v>
      </c>
      <c r="AU13" s="2">
        <v>2710277</v>
      </c>
      <c r="AV13" s="2">
        <v>7558788</v>
      </c>
      <c r="AW13" s="2">
        <v>0.28389999999999999</v>
      </c>
      <c r="AX13" s="2">
        <v>0</v>
      </c>
      <c r="AY13" s="2">
        <v>0.65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140682921</v>
      </c>
      <c r="BF13" s="2">
        <v>0</v>
      </c>
      <c r="BG13" s="2">
        <v>758227</v>
      </c>
      <c r="BH13" s="2">
        <v>0</v>
      </c>
      <c r="BI13" s="2">
        <v>460687</v>
      </c>
      <c r="BJ13" s="2">
        <v>0</v>
      </c>
      <c r="BK13" s="2">
        <v>0</v>
      </c>
      <c r="BL13" s="2">
        <v>0</v>
      </c>
      <c r="BM13" s="2">
        <v>0</v>
      </c>
      <c r="BN13" s="2">
        <v>2813</v>
      </c>
      <c r="BO13" s="2">
        <v>230.04</v>
      </c>
      <c r="BP13" s="2">
        <v>647103</v>
      </c>
      <c r="BQ13" s="2">
        <v>1866017</v>
      </c>
      <c r="BR13" s="2">
        <v>142548938</v>
      </c>
      <c r="BS13" s="2">
        <v>0</v>
      </c>
      <c r="BT13" s="2">
        <v>142548938</v>
      </c>
      <c r="BU13" s="2">
        <v>77631608</v>
      </c>
      <c r="BV13" s="2">
        <v>64917330</v>
      </c>
      <c r="BW13" s="2">
        <v>6936740</v>
      </c>
      <c r="BX13" s="2">
        <v>57980590</v>
      </c>
      <c r="BY13" s="2">
        <v>5279.57</v>
      </c>
      <c r="BZ13" s="2">
        <v>12961.6</v>
      </c>
      <c r="CA13" s="2">
        <v>68431675</v>
      </c>
      <c r="CB13" s="2">
        <v>0</v>
      </c>
      <c r="CC13" s="2">
        <v>0</v>
      </c>
      <c r="CD13" s="2">
        <v>77631608</v>
      </c>
      <c r="CE13" s="2">
        <v>6936740</v>
      </c>
      <c r="CF13" s="2">
        <v>0</v>
      </c>
      <c r="CG13" s="2">
        <v>11684583</v>
      </c>
      <c r="CH13" s="2">
        <v>11684583</v>
      </c>
      <c r="CI13" s="2">
        <v>0</v>
      </c>
      <c r="CJ13" s="2">
        <v>57980590</v>
      </c>
      <c r="CK13" s="2" t="b">
        <v>0</v>
      </c>
      <c r="CL13" s="2">
        <v>0</v>
      </c>
      <c r="CM13" s="2">
        <v>10693.56</v>
      </c>
      <c r="CN13" s="2">
        <v>9832.2800000000007</v>
      </c>
      <c r="CO13" s="2">
        <v>10123.950000000001</v>
      </c>
      <c r="CP13" s="2">
        <v>12037.78</v>
      </c>
      <c r="CQ13" s="4">
        <v>45072.426851851851</v>
      </c>
      <c r="CR13" s="4">
        <v>73415</v>
      </c>
    </row>
    <row r="14" spans="1:96" x14ac:dyDescent="0.35">
      <c r="A14" s="5">
        <v>68</v>
      </c>
      <c r="B14" s="3" t="s">
        <v>5</v>
      </c>
      <c r="C14" s="3" t="s">
        <v>22</v>
      </c>
      <c r="D14" s="2" t="s">
        <v>23</v>
      </c>
      <c r="E14" s="2">
        <v>8093</v>
      </c>
      <c r="F14" s="2">
        <v>8215</v>
      </c>
      <c r="G14" s="2">
        <v>8458</v>
      </c>
      <c r="H14" s="2">
        <v>9802</v>
      </c>
      <c r="I14" s="2">
        <v>6.5600000000000006E-2</v>
      </c>
      <c r="J14" s="2">
        <v>531</v>
      </c>
      <c r="K14" s="2">
        <v>539</v>
      </c>
      <c r="L14" s="2">
        <v>555</v>
      </c>
      <c r="M14" s="2">
        <v>643</v>
      </c>
      <c r="N14" s="2">
        <v>6.7000000000000004E-2</v>
      </c>
      <c r="O14" s="2">
        <v>542</v>
      </c>
      <c r="P14" s="2">
        <v>550</v>
      </c>
      <c r="Q14" s="2">
        <v>567</v>
      </c>
      <c r="R14" s="2">
        <v>657</v>
      </c>
      <c r="S14" s="2">
        <v>9166</v>
      </c>
      <c r="T14" s="2">
        <v>9304</v>
      </c>
      <c r="U14" s="2">
        <v>9580</v>
      </c>
      <c r="V14" s="2">
        <v>11102</v>
      </c>
      <c r="W14" s="2">
        <v>1.1040000000000001</v>
      </c>
      <c r="X14" s="2">
        <v>1.026</v>
      </c>
      <c r="Y14" s="2">
        <v>10119</v>
      </c>
      <c r="Z14" s="2">
        <v>11391</v>
      </c>
      <c r="AA14" s="2">
        <v>8.8000000000000007</v>
      </c>
      <c r="AB14" s="2">
        <v>6.86</v>
      </c>
      <c r="AC14" s="2">
        <v>3.84</v>
      </c>
      <c r="AD14" s="2">
        <v>0</v>
      </c>
      <c r="AE14" s="2">
        <v>19.5</v>
      </c>
      <c r="AF14" s="2">
        <v>8.8000000000000007</v>
      </c>
      <c r="AG14" s="2">
        <v>6.86</v>
      </c>
      <c r="AH14" s="2">
        <v>3.84</v>
      </c>
      <c r="AI14" s="2">
        <v>0</v>
      </c>
      <c r="AJ14" s="2">
        <v>19.5</v>
      </c>
      <c r="AK14" s="2">
        <v>89047</v>
      </c>
      <c r="AL14" s="2">
        <v>63825</v>
      </c>
      <c r="AM14" s="2">
        <v>36787</v>
      </c>
      <c r="AN14" s="2">
        <v>0</v>
      </c>
      <c r="AO14" s="2">
        <v>189659</v>
      </c>
      <c r="AP14" s="2">
        <v>0.73680000000000001</v>
      </c>
      <c r="AQ14" s="2">
        <v>0.2</v>
      </c>
      <c r="AR14" s="2">
        <v>13122</v>
      </c>
      <c r="AS14" s="2">
        <v>9405</v>
      </c>
      <c r="AT14" s="2">
        <v>5421</v>
      </c>
      <c r="AU14" s="2">
        <v>0</v>
      </c>
      <c r="AV14" s="2">
        <v>27948</v>
      </c>
      <c r="AW14" s="2">
        <v>0.73680000000000001</v>
      </c>
      <c r="AX14" s="2">
        <v>0.18679999999999999</v>
      </c>
      <c r="AY14" s="2">
        <v>0.65</v>
      </c>
      <c r="AZ14" s="2">
        <v>10812</v>
      </c>
      <c r="BA14" s="2">
        <v>7750</v>
      </c>
      <c r="BB14" s="2">
        <v>4467</v>
      </c>
      <c r="BC14" s="2">
        <v>0</v>
      </c>
      <c r="BD14" s="2">
        <v>23029</v>
      </c>
      <c r="BE14" s="2">
        <v>240636</v>
      </c>
      <c r="BF14" s="2">
        <v>0</v>
      </c>
      <c r="BG14" s="2">
        <v>0</v>
      </c>
      <c r="BH14" s="2">
        <v>0</v>
      </c>
      <c r="BI14" s="2">
        <v>29278</v>
      </c>
      <c r="BJ14" s="2">
        <v>0</v>
      </c>
      <c r="BK14" s="2">
        <v>0</v>
      </c>
      <c r="BL14" s="2">
        <v>0</v>
      </c>
      <c r="BM14" s="2">
        <v>0</v>
      </c>
      <c r="BN14" s="2">
        <v>2813</v>
      </c>
      <c r="BO14" s="2">
        <v>0</v>
      </c>
      <c r="BP14" s="2">
        <v>0</v>
      </c>
      <c r="BQ14" s="2">
        <v>29278</v>
      </c>
      <c r="BR14" s="2">
        <v>269914</v>
      </c>
      <c r="BS14" s="2">
        <v>0</v>
      </c>
      <c r="BT14" s="2">
        <v>269914</v>
      </c>
      <c r="BU14" s="2">
        <v>362075</v>
      </c>
      <c r="BV14" s="2">
        <v>0</v>
      </c>
      <c r="BW14" s="2">
        <v>3900</v>
      </c>
      <c r="BX14" s="2">
        <v>0</v>
      </c>
      <c r="BY14" s="2">
        <v>93.03</v>
      </c>
      <c r="BZ14" s="2">
        <v>19.5</v>
      </c>
      <c r="CA14" s="2">
        <v>1814</v>
      </c>
      <c r="CB14" s="2">
        <v>240540</v>
      </c>
      <c r="CC14" s="2">
        <v>0</v>
      </c>
      <c r="CD14" s="2">
        <v>362075</v>
      </c>
      <c r="CE14" s="2">
        <v>3900</v>
      </c>
      <c r="CF14" s="2">
        <v>0</v>
      </c>
      <c r="CG14" s="2">
        <v>196668</v>
      </c>
      <c r="CH14" s="2">
        <v>196668</v>
      </c>
      <c r="CI14" s="2">
        <v>196668</v>
      </c>
      <c r="CJ14" s="2">
        <v>196668</v>
      </c>
      <c r="CK14" s="2" t="b">
        <v>1</v>
      </c>
      <c r="CL14" s="2">
        <v>92161</v>
      </c>
      <c r="CM14" s="2">
        <v>12838.78</v>
      </c>
      <c r="CN14" s="2">
        <v>11804.73</v>
      </c>
      <c r="CO14" s="2">
        <v>12154.91</v>
      </c>
      <c r="CP14" s="2">
        <v>14452.67</v>
      </c>
      <c r="CQ14" s="4">
        <v>45072.426932870374</v>
      </c>
      <c r="CR14" s="4">
        <v>73415</v>
      </c>
    </row>
    <row r="15" spans="1:96" x14ac:dyDescent="0.35">
      <c r="A15" s="5">
        <v>69</v>
      </c>
      <c r="B15" s="3" t="s">
        <v>5</v>
      </c>
      <c r="C15" s="3" t="s">
        <v>24</v>
      </c>
      <c r="D15" s="2" t="s">
        <v>25</v>
      </c>
      <c r="E15" s="2">
        <v>8093</v>
      </c>
      <c r="F15" s="2">
        <v>8215</v>
      </c>
      <c r="G15" s="2">
        <v>8458</v>
      </c>
      <c r="H15" s="2">
        <v>9802</v>
      </c>
      <c r="I15" s="2">
        <v>6.5600000000000006E-2</v>
      </c>
      <c r="J15" s="2">
        <v>531</v>
      </c>
      <c r="K15" s="2">
        <v>539</v>
      </c>
      <c r="L15" s="2">
        <v>555</v>
      </c>
      <c r="M15" s="2">
        <v>643</v>
      </c>
      <c r="N15" s="2">
        <v>6.7000000000000004E-2</v>
      </c>
      <c r="O15" s="2">
        <v>542</v>
      </c>
      <c r="P15" s="2">
        <v>550</v>
      </c>
      <c r="Q15" s="2">
        <v>567</v>
      </c>
      <c r="R15" s="2">
        <v>657</v>
      </c>
      <c r="S15" s="2">
        <v>9166</v>
      </c>
      <c r="T15" s="2">
        <v>9304</v>
      </c>
      <c r="U15" s="2">
        <v>9580</v>
      </c>
      <c r="V15" s="2">
        <v>11102</v>
      </c>
      <c r="W15" s="2">
        <v>1.1040000000000001</v>
      </c>
      <c r="X15" s="2">
        <v>1.026</v>
      </c>
      <c r="Y15" s="2">
        <v>10119</v>
      </c>
      <c r="Z15" s="2">
        <v>11391</v>
      </c>
      <c r="AA15" s="2">
        <v>1694.33</v>
      </c>
      <c r="AB15" s="2">
        <v>1116.8399999999999</v>
      </c>
      <c r="AC15" s="2">
        <v>798.41</v>
      </c>
      <c r="AD15" s="2">
        <v>1719.76</v>
      </c>
      <c r="AE15" s="2">
        <v>5329.34</v>
      </c>
      <c r="AF15" s="2">
        <v>1694.33</v>
      </c>
      <c r="AG15" s="2">
        <v>1116.8399999999999</v>
      </c>
      <c r="AH15" s="2">
        <v>798.41</v>
      </c>
      <c r="AI15" s="2">
        <v>1719.76</v>
      </c>
      <c r="AJ15" s="2">
        <v>5329.34</v>
      </c>
      <c r="AK15" s="2">
        <v>17144925</v>
      </c>
      <c r="AL15" s="2">
        <v>10391079</v>
      </c>
      <c r="AM15" s="2">
        <v>7648768</v>
      </c>
      <c r="AN15" s="2">
        <v>19589786</v>
      </c>
      <c r="AO15" s="2">
        <v>54774558</v>
      </c>
      <c r="AP15" s="2">
        <v>0.55100000000000005</v>
      </c>
      <c r="AQ15" s="2">
        <v>0.2</v>
      </c>
      <c r="AR15" s="2">
        <v>1889371</v>
      </c>
      <c r="AS15" s="2">
        <v>1145097</v>
      </c>
      <c r="AT15" s="2">
        <v>842894</v>
      </c>
      <c r="AU15" s="2">
        <v>2158794</v>
      </c>
      <c r="AV15" s="2">
        <v>6036156</v>
      </c>
      <c r="AW15" s="2">
        <v>0.55100000000000005</v>
      </c>
      <c r="AX15" s="2">
        <v>1E-3</v>
      </c>
      <c r="AY15" s="2">
        <v>0.65</v>
      </c>
      <c r="AZ15" s="2">
        <v>11144</v>
      </c>
      <c r="BA15" s="2">
        <v>6754</v>
      </c>
      <c r="BB15" s="2">
        <v>4972</v>
      </c>
      <c r="BC15" s="2">
        <v>12733</v>
      </c>
      <c r="BD15" s="2">
        <v>35603</v>
      </c>
      <c r="BE15" s="2">
        <v>60846317</v>
      </c>
      <c r="BF15" s="2">
        <v>0</v>
      </c>
      <c r="BG15" s="2">
        <v>499293</v>
      </c>
      <c r="BH15" s="2">
        <v>0</v>
      </c>
      <c r="BI15" s="2">
        <v>311131</v>
      </c>
      <c r="BJ15" s="2">
        <v>0</v>
      </c>
      <c r="BK15" s="2">
        <v>0</v>
      </c>
      <c r="BL15" s="2">
        <v>0</v>
      </c>
      <c r="BM15" s="2">
        <v>0</v>
      </c>
      <c r="BN15" s="2">
        <v>2813</v>
      </c>
      <c r="BO15" s="2">
        <v>98.14</v>
      </c>
      <c r="BP15" s="2">
        <v>276068</v>
      </c>
      <c r="BQ15" s="2">
        <v>1086492</v>
      </c>
      <c r="BR15" s="2">
        <v>61932809</v>
      </c>
      <c r="BS15" s="2">
        <v>0</v>
      </c>
      <c r="BT15" s="2">
        <v>61932809</v>
      </c>
      <c r="BU15" s="2">
        <v>34281199</v>
      </c>
      <c r="BV15" s="2">
        <v>27651610</v>
      </c>
      <c r="BW15" s="2">
        <v>1065868</v>
      </c>
      <c r="BX15" s="2">
        <v>26585742</v>
      </c>
      <c r="BY15" s="2">
        <v>5303.72</v>
      </c>
      <c r="BZ15" s="2">
        <v>5329.34</v>
      </c>
      <c r="CA15" s="2">
        <v>28265327</v>
      </c>
      <c r="CB15" s="2">
        <v>0</v>
      </c>
      <c r="CC15" s="2">
        <v>0</v>
      </c>
      <c r="CD15" s="2">
        <v>34281199</v>
      </c>
      <c r="CE15" s="2">
        <v>1065868</v>
      </c>
      <c r="CF15" s="2">
        <v>0</v>
      </c>
      <c r="CG15" s="2">
        <v>8513029</v>
      </c>
      <c r="CH15" s="2">
        <v>8513029</v>
      </c>
      <c r="CI15" s="2">
        <v>0</v>
      </c>
      <c r="CJ15" s="2">
        <v>26585742</v>
      </c>
      <c r="CK15" s="2" t="b">
        <v>0</v>
      </c>
      <c r="CL15" s="2">
        <v>0</v>
      </c>
      <c r="CM15" s="2">
        <v>11240.69</v>
      </c>
      <c r="CN15" s="2">
        <v>10335.35</v>
      </c>
      <c r="CO15" s="2">
        <v>10641.94</v>
      </c>
      <c r="CP15" s="2">
        <v>12653.69</v>
      </c>
      <c r="CQ15" s="4">
        <v>45072.426944444444</v>
      </c>
      <c r="CR15" s="4">
        <v>73415</v>
      </c>
    </row>
    <row r="16" spans="1:96" x14ac:dyDescent="0.35">
      <c r="A16" s="5">
        <v>70</v>
      </c>
      <c r="B16" s="3" t="s">
        <v>5</v>
      </c>
      <c r="C16" s="3" t="s">
        <v>26</v>
      </c>
      <c r="D16" s="2" t="s">
        <v>27</v>
      </c>
      <c r="E16" s="2">
        <v>8093</v>
      </c>
      <c r="F16" s="2">
        <v>8215</v>
      </c>
      <c r="G16" s="2">
        <v>8458</v>
      </c>
      <c r="H16" s="2">
        <v>9802</v>
      </c>
      <c r="I16" s="2">
        <v>6.5600000000000006E-2</v>
      </c>
      <c r="J16" s="2">
        <v>531</v>
      </c>
      <c r="K16" s="2">
        <v>539</v>
      </c>
      <c r="L16" s="2">
        <v>555</v>
      </c>
      <c r="M16" s="2">
        <v>643</v>
      </c>
      <c r="N16" s="2">
        <v>6.7000000000000004E-2</v>
      </c>
      <c r="O16" s="2">
        <v>542</v>
      </c>
      <c r="P16" s="2">
        <v>550</v>
      </c>
      <c r="Q16" s="2">
        <v>567</v>
      </c>
      <c r="R16" s="2">
        <v>657</v>
      </c>
      <c r="S16" s="2">
        <v>9166</v>
      </c>
      <c r="T16" s="2">
        <v>9304</v>
      </c>
      <c r="U16" s="2">
        <v>9580</v>
      </c>
      <c r="V16" s="2">
        <v>11102</v>
      </c>
      <c r="W16" s="2">
        <v>1.1040000000000001</v>
      </c>
      <c r="X16" s="2">
        <v>1.026</v>
      </c>
      <c r="Y16" s="2">
        <v>10119</v>
      </c>
      <c r="Z16" s="2">
        <v>11391</v>
      </c>
      <c r="AA16" s="2">
        <v>2896.06</v>
      </c>
      <c r="AB16" s="2">
        <v>2149.6</v>
      </c>
      <c r="AC16" s="2">
        <v>1591.18</v>
      </c>
      <c r="AD16" s="2">
        <v>3637.7</v>
      </c>
      <c r="AE16" s="2">
        <v>10274.540000000001</v>
      </c>
      <c r="AF16" s="2">
        <v>2896.06</v>
      </c>
      <c r="AG16" s="2">
        <v>2149.6</v>
      </c>
      <c r="AH16" s="2">
        <v>1591.18</v>
      </c>
      <c r="AI16" s="2">
        <v>3637.7</v>
      </c>
      <c r="AJ16" s="2">
        <v>10274.540000000001</v>
      </c>
      <c r="AK16" s="2">
        <v>29305231</v>
      </c>
      <c r="AL16" s="2">
        <v>19999878</v>
      </c>
      <c r="AM16" s="2">
        <v>15243504</v>
      </c>
      <c r="AN16" s="2">
        <v>41437041</v>
      </c>
      <c r="AO16" s="2">
        <v>105985654</v>
      </c>
      <c r="AP16" s="2">
        <v>0.51639999999999997</v>
      </c>
      <c r="AQ16" s="2">
        <v>0.2</v>
      </c>
      <c r="AR16" s="2">
        <v>3026644</v>
      </c>
      <c r="AS16" s="2">
        <v>2065587</v>
      </c>
      <c r="AT16" s="2">
        <v>1574349</v>
      </c>
      <c r="AU16" s="2">
        <v>4279618</v>
      </c>
      <c r="AV16" s="2">
        <v>10946198</v>
      </c>
      <c r="AW16" s="2">
        <v>0.51639999999999997</v>
      </c>
      <c r="AX16" s="2">
        <v>0</v>
      </c>
      <c r="AY16" s="2">
        <v>0.65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116931852</v>
      </c>
      <c r="BF16" s="2">
        <v>0</v>
      </c>
      <c r="BG16" s="2">
        <v>220053</v>
      </c>
      <c r="BH16" s="2">
        <v>0</v>
      </c>
      <c r="BI16" s="2">
        <v>301115</v>
      </c>
      <c r="BJ16" s="2">
        <v>0</v>
      </c>
      <c r="BK16" s="2">
        <v>0</v>
      </c>
      <c r="BL16" s="2">
        <v>0</v>
      </c>
      <c r="BM16" s="2">
        <v>0</v>
      </c>
      <c r="BN16" s="2">
        <v>2813</v>
      </c>
      <c r="BO16" s="2">
        <v>222.3</v>
      </c>
      <c r="BP16" s="2">
        <v>625330</v>
      </c>
      <c r="BQ16" s="2">
        <v>1146498</v>
      </c>
      <c r="BR16" s="2">
        <v>118078350</v>
      </c>
      <c r="BS16" s="2">
        <v>0</v>
      </c>
      <c r="BT16" s="2">
        <v>118078350</v>
      </c>
      <c r="BU16" s="2">
        <v>41122463</v>
      </c>
      <c r="BV16" s="2">
        <v>76955887</v>
      </c>
      <c r="BW16" s="2">
        <v>8624369</v>
      </c>
      <c r="BX16" s="2">
        <v>68331518</v>
      </c>
      <c r="BY16" s="2">
        <v>5328.17</v>
      </c>
      <c r="BZ16" s="2">
        <v>10274.540000000001</v>
      </c>
      <c r="CA16" s="2">
        <v>54744496</v>
      </c>
      <c r="CB16" s="2">
        <v>0</v>
      </c>
      <c r="CC16" s="2">
        <v>0</v>
      </c>
      <c r="CD16" s="2">
        <v>41122463</v>
      </c>
      <c r="CE16" s="2">
        <v>8624369</v>
      </c>
      <c r="CF16" s="2">
        <v>4997664</v>
      </c>
      <c r="CG16" s="2">
        <v>12236732</v>
      </c>
      <c r="CH16" s="2">
        <v>17234396</v>
      </c>
      <c r="CI16" s="2">
        <v>0</v>
      </c>
      <c r="CJ16" s="2">
        <v>68331518</v>
      </c>
      <c r="CK16" s="2" t="b">
        <v>0</v>
      </c>
      <c r="CL16" s="2">
        <v>0</v>
      </c>
      <c r="CM16" s="2">
        <v>11164.09</v>
      </c>
      <c r="CN16" s="2">
        <v>10264.92</v>
      </c>
      <c r="CO16" s="2">
        <v>10569.42</v>
      </c>
      <c r="CP16" s="2">
        <v>12567.46</v>
      </c>
      <c r="CQ16" s="4">
        <v>45072.426944444444</v>
      </c>
      <c r="CR16" s="4">
        <v>73415</v>
      </c>
    </row>
    <row r="17" spans="1:96" x14ac:dyDescent="0.35">
      <c r="A17" s="5">
        <v>71</v>
      </c>
      <c r="B17" s="3" t="s">
        <v>5</v>
      </c>
      <c r="C17" s="3" t="s">
        <v>28</v>
      </c>
      <c r="D17" s="2" t="s">
        <v>29</v>
      </c>
      <c r="E17" s="2">
        <v>8093</v>
      </c>
      <c r="F17" s="2">
        <v>8215</v>
      </c>
      <c r="G17" s="2">
        <v>8458</v>
      </c>
      <c r="H17" s="2">
        <v>9802</v>
      </c>
      <c r="I17" s="2">
        <v>6.5600000000000006E-2</v>
      </c>
      <c r="J17" s="2">
        <v>531</v>
      </c>
      <c r="K17" s="2">
        <v>539</v>
      </c>
      <c r="L17" s="2">
        <v>555</v>
      </c>
      <c r="M17" s="2">
        <v>643</v>
      </c>
      <c r="N17" s="2">
        <v>6.7000000000000004E-2</v>
      </c>
      <c r="O17" s="2">
        <v>542</v>
      </c>
      <c r="P17" s="2">
        <v>550</v>
      </c>
      <c r="Q17" s="2">
        <v>567</v>
      </c>
      <c r="R17" s="2">
        <v>657</v>
      </c>
      <c r="S17" s="2">
        <v>9166</v>
      </c>
      <c r="T17" s="2">
        <v>9304</v>
      </c>
      <c r="U17" s="2">
        <v>9580</v>
      </c>
      <c r="V17" s="2">
        <v>11102</v>
      </c>
      <c r="W17" s="2">
        <v>1.1040000000000001</v>
      </c>
      <c r="X17" s="2">
        <v>1.026</v>
      </c>
      <c r="Y17" s="2">
        <v>10119</v>
      </c>
      <c r="Z17" s="2">
        <v>11391</v>
      </c>
      <c r="AA17" s="2">
        <v>12112.25</v>
      </c>
      <c r="AB17" s="2">
        <v>7902.82</v>
      </c>
      <c r="AC17" s="2">
        <v>4422.4399999999996</v>
      </c>
      <c r="AD17" s="2">
        <v>8788.73</v>
      </c>
      <c r="AE17" s="2">
        <v>33226.239999999998</v>
      </c>
      <c r="AF17" s="2">
        <v>12112.25</v>
      </c>
      <c r="AG17" s="2">
        <v>7902.82</v>
      </c>
      <c r="AH17" s="2">
        <v>4422.4399999999996</v>
      </c>
      <c r="AI17" s="2">
        <v>8788.73</v>
      </c>
      <c r="AJ17" s="2">
        <v>33226.239999999998</v>
      </c>
      <c r="AK17" s="2">
        <v>122563858</v>
      </c>
      <c r="AL17" s="2">
        <v>73527837</v>
      </c>
      <c r="AM17" s="2">
        <v>42366975</v>
      </c>
      <c r="AN17" s="2">
        <v>100112423</v>
      </c>
      <c r="AO17" s="2">
        <v>338571093</v>
      </c>
      <c r="AP17" s="2">
        <v>0.77949999999999997</v>
      </c>
      <c r="AQ17" s="2">
        <v>0.2</v>
      </c>
      <c r="AR17" s="2">
        <v>19107705</v>
      </c>
      <c r="AS17" s="2">
        <v>11462990</v>
      </c>
      <c r="AT17" s="2">
        <v>6605011</v>
      </c>
      <c r="AU17" s="2">
        <v>15607527</v>
      </c>
      <c r="AV17" s="2">
        <v>52783233</v>
      </c>
      <c r="AW17" s="2">
        <v>0.77949999999999997</v>
      </c>
      <c r="AX17" s="2">
        <v>0.22950000000000001</v>
      </c>
      <c r="AY17" s="2">
        <v>0.65</v>
      </c>
      <c r="AZ17" s="2">
        <v>18283463</v>
      </c>
      <c r="BA17" s="2">
        <v>10968515</v>
      </c>
      <c r="BB17" s="2">
        <v>6320094</v>
      </c>
      <c r="BC17" s="2">
        <v>14934271</v>
      </c>
      <c r="BD17" s="2">
        <v>50506343</v>
      </c>
      <c r="BE17" s="2">
        <v>441860669</v>
      </c>
      <c r="BF17" s="2">
        <v>0</v>
      </c>
      <c r="BG17" s="2">
        <v>10094682</v>
      </c>
      <c r="BH17" s="2">
        <v>0</v>
      </c>
      <c r="BI17" s="2">
        <v>5724962</v>
      </c>
      <c r="BJ17" s="2">
        <v>0</v>
      </c>
      <c r="BK17" s="2">
        <v>0</v>
      </c>
      <c r="BL17" s="2">
        <v>0</v>
      </c>
      <c r="BM17" s="2">
        <v>0</v>
      </c>
      <c r="BN17" s="2">
        <v>2813</v>
      </c>
      <c r="BO17" s="2">
        <v>588.62</v>
      </c>
      <c r="BP17" s="2">
        <v>1655788</v>
      </c>
      <c r="BQ17" s="2">
        <v>17475432</v>
      </c>
      <c r="BR17" s="2">
        <v>459336101</v>
      </c>
      <c r="BS17" s="2">
        <v>0</v>
      </c>
      <c r="BT17" s="2">
        <v>459336101</v>
      </c>
      <c r="BU17" s="2">
        <v>155684770</v>
      </c>
      <c r="BV17" s="2">
        <v>303651331</v>
      </c>
      <c r="BW17" s="2">
        <v>27760196</v>
      </c>
      <c r="BX17" s="2">
        <v>275891135</v>
      </c>
      <c r="BY17" s="2">
        <v>5303.44</v>
      </c>
      <c r="BZ17" s="2">
        <v>33226.239999999998</v>
      </c>
      <c r="CA17" s="2">
        <v>176213370</v>
      </c>
      <c r="CB17" s="2">
        <v>0</v>
      </c>
      <c r="CC17" s="2">
        <v>0</v>
      </c>
      <c r="CD17" s="2">
        <v>155684770</v>
      </c>
      <c r="CE17" s="2">
        <v>27760196</v>
      </c>
      <c r="CF17" s="2">
        <v>0</v>
      </c>
      <c r="CG17" s="2">
        <v>67542666</v>
      </c>
      <c r="CH17" s="2">
        <v>67542666</v>
      </c>
      <c r="CI17" s="2">
        <v>0</v>
      </c>
      <c r="CJ17" s="2">
        <v>275891135</v>
      </c>
      <c r="CK17" s="2" t="b">
        <v>0</v>
      </c>
      <c r="CL17" s="2">
        <v>0</v>
      </c>
      <c r="CM17" s="2">
        <v>13206.05</v>
      </c>
      <c r="CN17" s="2">
        <v>12142.42</v>
      </c>
      <c r="CO17" s="2">
        <v>12502.62</v>
      </c>
      <c r="CP17" s="2">
        <v>14866.11</v>
      </c>
      <c r="CQ17" s="4">
        <v>45072.42695601852</v>
      </c>
      <c r="CR17" s="4">
        <v>73415</v>
      </c>
    </row>
    <row r="18" spans="1:96" x14ac:dyDescent="0.35">
      <c r="A18" s="5">
        <v>72</v>
      </c>
      <c r="B18" s="3" t="s">
        <v>5</v>
      </c>
      <c r="C18" s="3" t="s">
        <v>30</v>
      </c>
      <c r="D18" s="2" t="s">
        <v>31</v>
      </c>
      <c r="E18" s="2">
        <v>8093</v>
      </c>
      <c r="F18" s="2">
        <v>8215</v>
      </c>
      <c r="G18" s="2">
        <v>8458</v>
      </c>
      <c r="H18" s="2">
        <v>9802</v>
      </c>
      <c r="I18" s="2">
        <v>6.5600000000000006E-2</v>
      </c>
      <c r="J18" s="2">
        <v>531</v>
      </c>
      <c r="K18" s="2">
        <v>539</v>
      </c>
      <c r="L18" s="2">
        <v>555</v>
      </c>
      <c r="M18" s="2">
        <v>643</v>
      </c>
      <c r="N18" s="2">
        <v>6.7000000000000004E-2</v>
      </c>
      <c r="O18" s="2">
        <v>542</v>
      </c>
      <c r="P18" s="2">
        <v>550</v>
      </c>
      <c r="Q18" s="2">
        <v>567</v>
      </c>
      <c r="R18" s="2">
        <v>657</v>
      </c>
      <c r="S18" s="2">
        <v>9166</v>
      </c>
      <c r="T18" s="2">
        <v>9304</v>
      </c>
      <c r="U18" s="2">
        <v>9580</v>
      </c>
      <c r="V18" s="2">
        <v>11102</v>
      </c>
      <c r="W18" s="2">
        <v>1.1040000000000001</v>
      </c>
      <c r="X18" s="2">
        <v>1.026</v>
      </c>
      <c r="Y18" s="2">
        <v>10119</v>
      </c>
      <c r="Z18" s="2">
        <v>11391</v>
      </c>
      <c r="AA18" s="2">
        <v>641.08000000000004</v>
      </c>
      <c r="AB18" s="2">
        <v>506.96</v>
      </c>
      <c r="AC18" s="2">
        <v>407.63</v>
      </c>
      <c r="AD18" s="2">
        <v>872.31</v>
      </c>
      <c r="AE18" s="2">
        <v>2427.98</v>
      </c>
      <c r="AF18" s="2">
        <v>641.08000000000004</v>
      </c>
      <c r="AG18" s="2">
        <v>506.96</v>
      </c>
      <c r="AH18" s="2">
        <v>407.63</v>
      </c>
      <c r="AI18" s="2">
        <v>872.31</v>
      </c>
      <c r="AJ18" s="2">
        <v>2427.98</v>
      </c>
      <c r="AK18" s="2">
        <v>6487089</v>
      </c>
      <c r="AL18" s="2">
        <v>4716756</v>
      </c>
      <c r="AM18" s="2">
        <v>3905095</v>
      </c>
      <c r="AN18" s="2">
        <v>9936483</v>
      </c>
      <c r="AO18" s="2">
        <v>25045423</v>
      </c>
      <c r="AP18" s="2">
        <v>3.7499999999999999E-2</v>
      </c>
      <c r="AQ18" s="2">
        <v>0.2</v>
      </c>
      <c r="AR18" s="2">
        <v>48653</v>
      </c>
      <c r="AS18" s="2">
        <v>35376</v>
      </c>
      <c r="AT18" s="2">
        <v>29288</v>
      </c>
      <c r="AU18" s="2">
        <v>74524</v>
      </c>
      <c r="AV18" s="2">
        <v>187841</v>
      </c>
      <c r="AW18" s="2">
        <v>3.7499999999999999E-2</v>
      </c>
      <c r="AX18" s="2">
        <v>0</v>
      </c>
      <c r="AY18" s="2">
        <v>0.65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25233264</v>
      </c>
      <c r="BF18" s="2">
        <v>0</v>
      </c>
      <c r="BG18" s="2">
        <v>0</v>
      </c>
      <c r="BH18" s="2">
        <v>0</v>
      </c>
      <c r="BI18" s="2">
        <v>12496</v>
      </c>
      <c r="BJ18" s="2">
        <v>0</v>
      </c>
      <c r="BK18" s="2">
        <v>0</v>
      </c>
      <c r="BL18" s="2">
        <v>0</v>
      </c>
      <c r="BM18" s="2">
        <v>0</v>
      </c>
      <c r="BN18" s="2">
        <v>2813</v>
      </c>
      <c r="BO18" s="2">
        <v>39.07</v>
      </c>
      <c r="BP18" s="2">
        <v>109904</v>
      </c>
      <c r="BQ18" s="2">
        <v>122400</v>
      </c>
      <c r="BR18" s="2">
        <v>25355664</v>
      </c>
      <c r="BS18" s="2">
        <v>0</v>
      </c>
      <c r="BT18" s="2">
        <v>25355664</v>
      </c>
      <c r="BU18" s="2">
        <v>15250040</v>
      </c>
      <c r="BV18" s="2">
        <v>10105624</v>
      </c>
      <c r="BW18" s="2">
        <v>723714</v>
      </c>
      <c r="BX18" s="2">
        <v>9381910</v>
      </c>
      <c r="BY18" s="2">
        <v>5323.69</v>
      </c>
      <c r="BZ18" s="2">
        <v>2427.98</v>
      </c>
      <c r="CA18" s="2">
        <v>12925813</v>
      </c>
      <c r="CB18" s="2">
        <v>0</v>
      </c>
      <c r="CC18" s="2">
        <v>0</v>
      </c>
      <c r="CD18" s="2">
        <v>15250040</v>
      </c>
      <c r="CE18" s="2">
        <v>723714</v>
      </c>
      <c r="CF18" s="2">
        <v>0</v>
      </c>
      <c r="CG18" s="2">
        <v>1966161</v>
      </c>
      <c r="CH18" s="2">
        <v>1966161</v>
      </c>
      <c r="CI18" s="2">
        <v>0</v>
      </c>
      <c r="CJ18" s="2">
        <v>9381910</v>
      </c>
      <c r="CK18" s="2" t="b">
        <v>0</v>
      </c>
      <c r="CL18" s="2">
        <v>0</v>
      </c>
      <c r="CM18" s="2">
        <v>10194.89</v>
      </c>
      <c r="CN18" s="2">
        <v>9373.7800000000007</v>
      </c>
      <c r="CO18" s="2">
        <v>9651.85</v>
      </c>
      <c r="CP18" s="2">
        <v>11476.43</v>
      </c>
      <c r="CQ18" s="4">
        <v>45072.426990740743</v>
      </c>
      <c r="CR18" s="4">
        <v>73415</v>
      </c>
    </row>
    <row r="19" spans="1:96" x14ac:dyDescent="0.35">
      <c r="A19" s="5">
        <v>73</v>
      </c>
      <c r="B19" s="3" t="s">
        <v>5</v>
      </c>
      <c r="C19" s="3" t="s">
        <v>32</v>
      </c>
      <c r="D19" s="2" t="s">
        <v>33</v>
      </c>
      <c r="E19" s="2">
        <v>8093</v>
      </c>
      <c r="F19" s="2">
        <v>8215</v>
      </c>
      <c r="G19" s="2">
        <v>8458</v>
      </c>
      <c r="H19" s="2">
        <v>9802</v>
      </c>
      <c r="I19" s="2">
        <v>6.5600000000000006E-2</v>
      </c>
      <c r="J19" s="2">
        <v>531</v>
      </c>
      <c r="K19" s="2">
        <v>539</v>
      </c>
      <c r="L19" s="2">
        <v>555</v>
      </c>
      <c r="M19" s="2">
        <v>643</v>
      </c>
      <c r="N19" s="2">
        <v>6.7000000000000004E-2</v>
      </c>
      <c r="O19" s="2">
        <v>542</v>
      </c>
      <c r="P19" s="2">
        <v>550</v>
      </c>
      <c r="Q19" s="2">
        <v>567</v>
      </c>
      <c r="R19" s="2">
        <v>657</v>
      </c>
      <c r="S19" s="2">
        <v>9166</v>
      </c>
      <c r="T19" s="2">
        <v>9304</v>
      </c>
      <c r="U19" s="2">
        <v>9580</v>
      </c>
      <c r="V19" s="2">
        <v>11102</v>
      </c>
      <c r="W19" s="2">
        <v>1.1040000000000001</v>
      </c>
      <c r="X19" s="2">
        <v>1.026</v>
      </c>
      <c r="Y19" s="2">
        <v>10119</v>
      </c>
      <c r="Z19" s="2">
        <v>11391</v>
      </c>
      <c r="AA19" s="2">
        <v>2663.42</v>
      </c>
      <c r="AB19" s="2">
        <v>1847.31</v>
      </c>
      <c r="AC19" s="2">
        <v>1276.51</v>
      </c>
      <c r="AD19" s="2">
        <v>2707.16</v>
      </c>
      <c r="AE19" s="2">
        <v>8494.4</v>
      </c>
      <c r="AF19" s="2">
        <v>2663.42</v>
      </c>
      <c r="AG19" s="2">
        <v>1847.31</v>
      </c>
      <c r="AH19" s="2">
        <v>1276.51</v>
      </c>
      <c r="AI19" s="2">
        <v>2707.16</v>
      </c>
      <c r="AJ19" s="2">
        <v>8494.4</v>
      </c>
      <c r="AK19" s="2">
        <v>26951147</v>
      </c>
      <c r="AL19" s="2">
        <v>17187372</v>
      </c>
      <c r="AM19" s="2">
        <v>12228966</v>
      </c>
      <c r="AN19" s="2">
        <v>30837260</v>
      </c>
      <c r="AO19" s="2">
        <v>87204745</v>
      </c>
      <c r="AP19" s="2">
        <v>0.73260000000000003</v>
      </c>
      <c r="AQ19" s="2">
        <v>0.2</v>
      </c>
      <c r="AR19" s="2">
        <v>3948882</v>
      </c>
      <c r="AS19" s="2">
        <v>2518294</v>
      </c>
      <c r="AT19" s="2">
        <v>1791788</v>
      </c>
      <c r="AU19" s="2">
        <v>4518275</v>
      </c>
      <c r="AV19" s="2">
        <v>12777239</v>
      </c>
      <c r="AW19" s="2">
        <v>0.73260000000000003</v>
      </c>
      <c r="AX19" s="2">
        <v>0.18260000000000001</v>
      </c>
      <c r="AY19" s="2">
        <v>0.65</v>
      </c>
      <c r="AZ19" s="2">
        <v>3198832</v>
      </c>
      <c r="BA19" s="2">
        <v>2039969</v>
      </c>
      <c r="BB19" s="2">
        <v>1451456</v>
      </c>
      <c r="BC19" s="2">
        <v>3660074</v>
      </c>
      <c r="BD19" s="2">
        <v>10350331</v>
      </c>
      <c r="BE19" s="2">
        <v>110332315</v>
      </c>
      <c r="BF19" s="2">
        <v>0</v>
      </c>
      <c r="BG19" s="2">
        <v>0</v>
      </c>
      <c r="BH19" s="2">
        <v>0</v>
      </c>
      <c r="BI19" s="2">
        <v>254232</v>
      </c>
      <c r="BJ19" s="2">
        <v>0</v>
      </c>
      <c r="BK19" s="2">
        <v>0</v>
      </c>
      <c r="BL19" s="2">
        <v>0</v>
      </c>
      <c r="BM19" s="2">
        <v>0</v>
      </c>
      <c r="BN19" s="2">
        <v>2813</v>
      </c>
      <c r="BO19" s="2">
        <v>169.39</v>
      </c>
      <c r="BP19" s="2">
        <v>476494</v>
      </c>
      <c r="BQ19" s="2">
        <v>730726</v>
      </c>
      <c r="BR19" s="2">
        <v>111063041</v>
      </c>
      <c r="BS19" s="2">
        <v>0</v>
      </c>
      <c r="BT19" s="2">
        <v>111063041</v>
      </c>
      <c r="BU19" s="2">
        <v>36497188</v>
      </c>
      <c r="BV19" s="2">
        <v>74565853</v>
      </c>
      <c r="BW19" s="2">
        <v>7110187</v>
      </c>
      <c r="BX19" s="2">
        <v>67455666</v>
      </c>
      <c r="BY19" s="2">
        <v>5313.28</v>
      </c>
      <c r="BZ19" s="2">
        <v>8494.4</v>
      </c>
      <c r="CA19" s="2">
        <v>45133126</v>
      </c>
      <c r="CB19" s="2">
        <v>0</v>
      </c>
      <c r="CC19" s="2">
        <v>0</v>
      </c>
      <c r="CD19" s="2">
        <v>36497188</v>
      </c>
      <c r="CE19" s="2">
        <v>7110187</v>
      </c>
      <c r="CF19" s="2">
        <v>1525751</v>
      </c>
      <c r="CG19" s="2">
        <v>8897307</v>
      </c>
      <c r="CH19" s="2">
        <v>10423058</v>
      </c>
      <c r="CI19" s="2">
        <v>0</v>
      </c>
      <c r="CJ19" s="2">
        <v>67455666</v>
      </c>
      <c r="CK19" s="2" t="b">
        <v>0</v>
      </c>
      <c r="CL19" s="2">
        <v>0</v>
      </c>
      <c r="CM19" s="2">
        <v>12802.66</v>
      </c>
      <c r="CN19" s="2">
        <v>11771.51</v>
      </c>
      <c r="CO19" s="2">
        <v>12120.71</v>
      </c>
      <c r="CP19" s="2">
        <v>14412.01</v>
      </c>
      <c r="CQ19" s="4">
        <v>45072.427083333336</v>
      </c>
      <c r="CR19" s="4">
        <v>73415</v>
      </c>
    </row>
    <row r="20" spans="1:96" x14ac:dyDescent="0.35">
      <c r="A20" s="5">
        <v>74</v>
      </c>
      <c r="B20" s="3" t="s">
        <v>5</v>
      </c>
      <c r="C20" s="3" t="s">
        <v>34</v>
      </c>
      <c r="D20" s="2" t="s">
        <v>35</v>
      </c>
      <c r="E20" s="2">
        <v>8093</v>
      </c>
      <c r="F20" s="2">
        <v>8215</v>
      </c>
      <c r="G20" s="2">
        <v>8458</v>
      </c>
      <c r="H20" s="2">
        <v>9802</v>
      </c>
      <c r="I20" s="2">
        <v>6.5600000000000006E-2</v>
      </c>
      <c r="J20" s="2">
        <v>531</v>
      </c>
      <c r="K20" s="2">
        <v>539</v>
      </c>
      <c r="L20" s="2">
        <v>555</v>
      </c>
      <c r="M20" s="2">
        <v>643</v>
      </c>
      <c r="N20" s="2">
        <v>6.7000000000000004E-2</v>
      </c>
      <c r="O20" s="2">
        <v>542</v>
      </c>
      <c r="P20" s="2">
        <v>550</v>
      </c>
      <c r="Q20" s="2">
        <v>567</v>
      </c>
      <c r="R20" s="2">
        <v>657</v>
      </c>
      <c r="S20" s="2">
        <v>9166</v>
      </c>
      <c r="T20" s="2">
        <v>9304</v>
      </c>
      <c r="U20" s="2">
        <v>9580</v>
      </c>
      <c r="V20" s="2">
        <v>11102</v>
      </c>
      <c r="W20" s="2">
        <v>1.1040000000000001</v>
      </c>
      <c r="X20" s="2">
        <v>1.026</v>
      </c>
      <c r="Y20" s="2">
        <v>10119</v>
      </c>
      <c r="Z20" s="2">
        <v>11391</v>
      </c>
      <c r="AA20" s="2">
        <v>2612.39</v>
      </c>
      <c r="AB20" s="2">
        <v>1884.68</v>
      </c>
      <c r="AC20" s="2">
        <v>1345.84</v>
      </c>
      <c r="AD20" s="2">
        <v>3147.03</v>
      </c>
      <c r="AE20" s="2">
        <v>8989.94</v>
      </c>
      <c r="AF20" s="2">
        <v>2612.39</v>
      </c>
      <c r="AG20" s="2">
        <v>1884.68</v>
      </c>
      <c r="AH20" s="2">
        <v>1345.84</v>
      </c>
      <c r="AI20" s="2">
        <v>3147.03</v>
      </c>
      <c r="AJ20" s="2">
        <v>8989.94</v>
      </c>
      <c r="AK20" s="2">
        <v>26434774</v>
      </c>
      <c r="AL20" s="2">
        <v>17535063</v>
      </c>
      <c r="AM20" s="2">
        <v>12893147</v>
      </c>
      <c r="AN20" s="2">
        <v>35847819</v>
      </c>
      <c r="AO20" s="2">
        <v>92710803</v>
      </c>
      <c r="AP20" s="2">
        <v>0.77310000000000001</v>
      </c>
      <c r="AQ20" s="2">
        <v>0.2</v>
      </c>
      <c r="AR20" s="2">
        <v>4087345</v>
      </c>
      <c r="AS20" s="2">
        <v>2711271</v>
      </c>
      <c r="AT20" s="2">
        <v>1993538</v>
      </c>
      <c r="AU20" s="2">
        <v>5542790</v>
      </c>
      <c r="AV20" s="2">
        <v>14334944</v>
      </c>
      <c r="AW20" s="2">
        <v>0.77310000000000001</v>
      </c>
      <c r="AX20" s="2">
        <v>0.22309999999999999</v>
      </c>
      <c r="AY20" s="2">
        <v>0.65</v>
      </c>
      <c r="AZ20" s="2">
        <v>3833439</v>
      </c>
      <c r="BA20" s="2">
        <v>2542847</v>
      </c>
      <c r="BB20" s="2">
        <v>1869700</v>
      </c>
      <c r="BC20" s="2">
        <v>5198471</v>
      </c>
      <c r="BD20" s="2">
        <v>13444457</v>
      </c>
      <c r="BE20" s="2">
        <v>120490204</v>
      </c>
      <c r="BF20" s="2">
        <v>0</v>
      </c>
      <c r="BG20" s="2">
        <v>297076</v>
      </c>
      <c r="BH20" s="2">
        <v>0</v>
      </c>
      <c r="BI20" s="2">
        <v>620471</v>
      </c>
      <c r="BJ20" s="2">
        <v>0</v>
      </c>
      <c r="BK20" s="2">
        <v>0</v>
      </c>
      <c r="BL20" s="2">
        <v>0</v>
      </c>
      <c r="BM20" s="2">
        <v>0</v>
      </c>
      <c r="BN20" s="2">
        <v>2813</v>
      </c>
      <c r="BO20" s="2">
        <v>127</v>
      </c>
      <c r="BP20" s="2">
        <v>357251</v>
      </c>
      <c r="BQ20" s="2">
        <v>1274798</v>
      </c>
      <c r="BR20" s="2">
        <v>121765002</v>
      </c>
      <c r="BS20" s="2">
        <v>0</v>
      </c>
      <c r="BT20" s="2">
        <v>121765002</v>
      </c>
      <c r="BU20" s="2">
        <v>31755130</v>
      </c>
      <c r="BV20" s="2">
        <v>90009872</v>
      </c>
      <c r="BW20" s="2">
        <v>7600625</v>
      </c>
      <c r="BX20" s="2">
        <v>82409247</v>
      </c>
      <c r="BY20" s="2">
        <v>5366.71</v>
      </c>
      <c r="BZ20" s="2">
        <v>8989.94</v>
      </c>
      <c r="CA20" s="2">
        <v>48246401</v>
      </c>
      <c r="CB20" s="2">
        <v>0</v>
      </c>
      <c r="CC20" s="2">
        <v>0</v>
      </c>
      <c r="CD20" s="2">
        <v>31755130</v>
      </c>
      <c r="CE20" s="2">
        <v>7600625</v>
      </c>
      <c r="CF20" s="2">
        <v>8890646</v>
      </c>
      <c r="CG20" s="2">
        <v>12342173</v>
      </c>
      <c r="CH20" s="2">
        <v>21232819</v>
      </c>
      <c r="CI20" s="2">
        <v>0</v>
      </c>
      <c r="CJ20" s="2">
        <v>82409247</v>
      </c>
      <c r="CK20" s="2" t="b">
        <v>0</v>
      </c>
      <c r="CL20" s="2">
        <v>0</v>
      </c>
      <c r="CM20" s="2">
        <v>13151.01</v>
      </c>
      <c r="CN20" s="2">
        <v>12091.8</v>
      </c>
      <c r="CO20" s="2">
        <v>12450.5</v>
      </c>
      <c r="CP20" s="2">
        <v>14804.14</v>
      </c>
      <c r="CQ20" s="4">
        <v>45072.427094907405</v>
      </c>
      <c r="CR20" s="4">
        <v>73415</v>
      </c>
    </row>
    <row r="21" spans="1:96" x14ac:dyDescent="0.35">
      <c r="A21" s="5">
        <v>75</v>
      </c>
      <c r="B21" s="3" t="s">
        <v>5</v>
      </c>
      <c r="C21" s="3" t="s">
        <v>36</v>
      </c>
      <c r="D21" s="2" t="s">
        <v>37</v>
      </c>
      <c r="E21" s="2">
        <v>8093</v>
      </c>
      <c r="F21" s="2">
        <v>8215</v>
      </c>
      <c r="G21" s="2">
        <v>8458</v>
      </c>
      <c r="H21" s="2">
        <v>9802</v>
      </c>
      <c r="I21" s="2">
        <v>6.5600000000000006E-2</v>
      </c>
      <c r="J21" s="2">
        <v>531</v>
      </c>
      <c r="K21" s="2">
        <v>539</v>
      </c>
      <c r="L21" s="2">
        <v>555</v>
      </c>
      <c r="M21" s="2">
        <v>643</v>
      </c>
      <c r="N21" s="2">
        <v>6.7000000000000004E-2</v>
      </c>
      <c r="O21" s="2">
        <v>542</v>
      </c>
      <c r="P21" s="2">
        <v>550</v>
      </c>
      <c r="Q21" s="2">
        <v>567</v>
      </c>
      <c r="R21" s="2">
        <v>657</v>
      </c>
      <c r="S21" s="2">
        <v>9166</v>
      </c>
      <c r="T21" s="2">
        <v>9304</v>
      </c>
      <c r="U21" s="2">
        <v>9580</v>
      </c>
      <c r="V21" s="2">
        <v>11102</v>
      </c>
      <c r="W21" s="2">
        <v>1.1040000000000001</v>
      </c>
      <c r="X21" s="2">
        <v>1.026</v>
      </c>
      <c r="Y21" s="2">
        <v>10119</v>
      </c>
      <c r="Z21" s="2">
        <v>11391</v>
      </c>
      <c r="AA21" s="2">
        <v>4144.54</v>
      </c>
      <c r="AB21" s="2">
        <v>2945.44</v>
      </c>
      <c r="AC21" s="2">
        <v>1832.76</v>
      </c>
      <c r="AD21" s="2">
        <v>3252.68</v>
      </c>
      <c r="AE21" s="2">
        <v>12175.42</v>
      </c>
      <c r="AF21" s="2">
        <v>4144.54</v>
      </c>
      <c r="AG21" s="2">
        <v>2945.44</v>
      </c>
      <c r="AH21" s="2">
        <v>1832.76</v>
      </c>
      <c r="AI21" s="2">
        <v>3252.68</v>
      </c>
      <c r="AJ21" s="2">
        <v>12175.42</v>
      </c>
      <c r="AK21" s="2">
        <v>41938600</v>
      </c>
      <c r="AL21" s="2">
        <v>27404374</v>
      </c>
      <c r="AM21" s="2">
        <v>17557841</v>
      </c>
      <c r="AN21" s="2">
        <v>37051278</v>
      </c>
      <c r="AO21" s="2">
        <v>123952093</v>
      </c>
      <c r="AP21" s="2">
        <v>0.13339999999999999</v>
      </c>
      <c r="AQ21" s="2">
        <v>0.2</v>
      </c>
      <c r="AR21" s="2">
        <v>1118922</v>
      </c>
      <c r="AS21" s="2">
        <v>731149</v>
      </c>
      <c r="AT21" s="2">
        <v>468443</v>
      </c>
      <c r="AU21" s="2">
        <v>988528</v>
      </c>
      <c r="AV21" s="2">
        <v>3307042</v>
      </c>
      <c r="AW21" s="2">
        <v>0.13339999999999999</v>
      </c>
      <c r="AX21" s="2">
        <v>0</v>
      </c>
      <c r="AY21" s="2">
        <v>0.65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127259135</v>
      </c>
      <c r="BF21" s="2">
        <v>0</v>
      </c>
      <c r="BG21" s="2">
        <v>0</v>
      </c>
      <c r="BH21" s="2">
        <v>0</v>
      </c>
      <c r="BI21" s="2">
        <v>123385</v>
      </c>
      <c r="BJ21" s="2">
        <v>0</v>
      </c>
      <c r="BK21" s="2">
        <v>0</v>
      </c>
      <c r="BL21" s="2">
        <v>5037541</v>
      </c>
      <c r="BM21" s="2">
        <v>0</v>
      </c>
      <c r="BN21" s="2">
        <v>2813</v>
      </c>
      <c r="BO21" s="2">
        <v>203.89</v>
      </c>
      <c r="BP21" s="2">
        <v>573543</v>
      </c>
      <c r="BQ21" s="2">
        <v>5734469</v>
      </c>
      <c r="BR21" s="2">
        <v>132993604</v>
      </c>
      <c r="BS21" s="2">
        <v>0</v>
      </c>
      <c r="BT21" s="2">
        <v>132993604</v>
      </c>
      <c r="BU21" s="2">
        <v>71873752</v>
      </c>
      <c r="BV21" s="2">
        <v>61119852</v>
      </c>
      <c r="BW21" s="2">
        <v>11601058</v>
      </c>
      <c r="BX21" s="2">
        <v>49518794</v>
      </c>
      <c r="BY21" s="2">
        <v>6048.25</v>
      </c>
      <c r="BZ21" s="2">
        <v>12175.42</v>
      </c>
      <c r="CA21" s="2">
        <v>73639984</v>
      </c>
      <c r="CB21" s="2">
        <v>0</v>
      </c>
      <c r="CC21" s="2">
        <v>0</v>
      </c>
      <c r="CD21" s="2">
        <v>71873752</v>
      </c>
      <c r="CE21" s="2">
        <v>11601058</v>
      </c>
      <c r="CF21" s="2">
        <v>0</v>
      </c>
      <c r="CG21" s="2">
        <v>4775651</v>
      </c>
      <c r="CH21" s="2">
        <v>4775651</v>
      </c>
      <c r="CI21" s="2">
        <v>0</v>
      </c>
      <c r="CJ21" s="2">
        <v>49518794</v>
      </c>
      <c r="CK21" s="2" t="b">
        <v>0</v>
      </c>
      <c r="CL21" s="2">
        <v>0</v>
      </c>
      <c r="CM21" s="2">
        <v>10388.969999999999</v>
      </c>
      <c r="CN21" s="2">
        <v>9552.23</v>
      </c>
      <c r="CO21" s="2">
        <v>9835.59</v>
      </c>
      <c r="CP21" s="2">
        <v>11694.91</v>
      </c>
      <c r="CQ21" s="4">
        <v>45072.426724537036</v>
      </c>
      <c r="CR21" s="4">
        <v>73415</v>
      </c>
    </row>
    <row r="22" spans="1:96" x14ac:dyDescent="0.35">
      <c r="A22" s="5">
        <v>76</v>
      </c>
      <c r="B22" s="3" t="s">
        <v>5</v>
      </c>
      <c r="C22" s="3" t="s">
        <v>38</v>
      </c>
      <c r="D22" s="2" t="s">
        <v>39</v>
      </c>
      <c r="E22" s="2">
        <v>8093</v>
      </c>
      <c r="F22" s="2">
        <v>8215</v>
      </c>
      <c r="G22" s="2">
        <v>8458</v>
      </c>
      <c r="H22" s="2">
        <v>9802</v>
      </c>
      <c r="I22" s="2">
        <v>6.5600000000000006E-2</v>
      </c>
      <c r="J22" s="2">
        <v>531</v>
      </c>
      <c r="K22" s="2">
        <v>539</v>
      </c>
      <c r="L22" s="2">
        <v>555</v>
      </c>
      <c r="M22" s="2">
        <v>643</v>
      </c>
      <c r="N22" s="2">
        <v>6.7000000000000004E-2</v>
      </c>
      <c r="O22" s="2">
        <v>542</v>
      </c>
      <c r="P22" s="2">
        <v>550</v>
      </c>
      <c r="Q22" s="2">
        <v>567</v>
      </c>
      <c r="R22" s="2">
        <v>657</v>
      </c>
      <c r="S22" s="2">
        <v>9166</v>
      </c>
      <c r="T22" s="2">
        <v>9304</v>
      </c>
      <c r="U22" s="2">
        <v>9580</v>
      </c>
      <c r="V22" s="2">
        <v>11102</v>
      </c>
      <c r="W22" s="2">
        <v>1.1040000000000001</v>
      </c>
      <c r="X22" s="2">
        <v>1.026</v>
      </c>
      <c r="Y22" s="2">
        <v>10119</v>
      </c>
      <c r="Z22" s="2">
        <v>11391</v>
      </c>
      <c r="AA22" s="2">
        <v>3751.7</v>
      </c>
      <c r="AB22" s="2">
        <v>3163.41</v>
      </c>
      <c r="AC22" s="2">
        <v>2301.94</v>
      </c>
      <c r="AD22" s="2">
        <v>4894.5200000000004</v>
      </c>
      <c r="AE22" s="2">
        <v>14111.57</v>
      </c>
      <c r="AF22" s="2">
        <v>3751.7</v>
      </c>
      <c r="AG22" s="2">
        <v>3163.41</v>
      </c>
      <c r="AH22" s="2">
        <v>2301.94</v>
      </c>
      <c r="AI22" s="2">
        <v>4894.5200000000004</v>
      </c>
      <c r="AJ22" s="2">
        <v>14111.57</v>
      </c>
      <c r="AK22" s="2">
        <v>37963452</v>
      </c>
      <c r="AL22" s="2">
        <v>29432367</v>
      </c>
      <c r="AM22" s="2">
        <v>22052585</v>
      </c>
      <c r="AN22" s="2">
        <v>55753477</v>
      </c>
      <c r="AO22" s="2">
        <v>145201881</v>
      </c>
      <c r="AP22" s="2">
        <v>0.16389999999999999</v>
      </c>
      <c r="AQ22" s="2">
        <v>0.2</v>
      </c>
      <c r="AR22" s="2">
        <v>1244442</v>
      </c>
      <c r="AS22" s="2">
        <v>964793</v>
      </c>
      <c r="AT22" s="2">
        <v>722884</v>
      </c>
      <c r="AU22" s="2">
        <v>1827599</v>
      </c>
      <c r="AV22" s="2">
        <v>4759718</v>
      </c>
      <c r="AW22" s="2">
        <v>0.16389999999999999</v>
      </c>
      <c r="AX22" s="2">
        <v>0</v>
      </c>
      <c r="AY22" s="2">
        <v>0.65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149961599</v>
      </c>
      <c r="BF22" s="2">
        <v>0</v>
      </c>
      <c r="BG22" s="2">
        <v>0</v>
      </c>
      <c r="BH22" s="2">
        <v>0</v>
      </c>
      <c r="BI22" s="2">
        <v>693915</v>
      </c>
      <c r="BJ22" s="2">
        <v>0</v>
      </c>
      <c r="BK22" s="2">
        <v>0</v>
      </c>
      <c r="BL22" s="2">
        <v>5579044</v>
      </c>
      <c r="BM22" s="2">
        <v>0</v>
      </c>
      <c r="BN22" s="2">
        <v>2813</v>
      </c>
      <c r="BO22" s="2">
        <v>190.17</v>
      </c>
      <c r="BP22" s="2">
        <v>534948</v>
      </c>
      <c r="BQ22" s="2">
        <v>6807907</v>
      </c>
      <c r="BR22" s="2">
        <v>156769506</v>
      </c>
      <c r="BS22" s="2">
        <v>0</v>
      </c>
      <c r="BT22" s="2">
        <v>156769506</v>
      </c>
      <c r="BU22" s="2">
        <v>90020691</v>
      </c>
      <c r="BV22" s="2">
        <v>66748815</v>
      </c>
      <c r="BW22" s="2">
        <v>10208428</v>
      </c>
      <c r="BX22" s="2">
        <v>56540387</v>
      </c>
      <c r="BY22" s="2">
        <v>5747.36</v>
      </c>
      <c r="BZ22" s="2">
        <v>14111.57</v>
      </c>
      <c r="CA22" s="2">
        <v>81104273</v>
      </c>
      <c r="CB22" s="2">
        <v>0</v>
      </c>
      <c r="CC22" s="2">
        <v>0</v>
      </c>
      <c r="CD22" s="2">
        <v>90020691</v>
      </c>
      <c r="CE22" s="2">
        <v>10208428</v>
      </c>
      <c r="CF22" s="2">
        <v>0</v>
      </c>
      <c r="CG22" s="2">
        <v>11826759</v>
      </c>
      <c r="CH22" s="2">
        <v>11826759</v>
      </c>
      <c r="CI22" s="2">
        <v>0</v>
      </c>
      <c r="CJ22" s="2">
        <v>56540387</v>
      </c>
      <c r="CK22" s="2" t="b">
        <v>0</v>
      </c>
      <c r="CL22" s="2">
        <v>0</v>
      </c>
      <c r="CM22" s="2">
        <v>10450.700000000001</v>
      </c>
      <c r="CN22" s="2">
        <v>9608.99</v>
      </c>
      <c r="CO22" s="2">
        <v>9894.0300000000007</v>
      </c>
      <c r="CP22" s="2">
        <v>11764.4</v>
      </c>
      <c r="CQ22" s="4">
        <v>45072.427037037036</v>
      </c>
      <c r="CR22" s="4">
        <v>73415</v>
      </c>
    </row>
    <row r="23" spans="1:96" x14ac:dyDescent="0.35">
      <c r="A23" s="5">
        <v>77</v>
      </c>
      <c r="B23" s="3" t="s">
        <v>5</v>
      </c>
      <c r="C23" s="3" t="s">
        <v>40</v>
      </c>
      <c r="D23" s="2" t="s">
        <v>41</v>
      </c>
      <c r="E23" s="2">
        <v>8093</v>
      </c>
      <c r="F23" s="2">
        <v>8215</v>
      </c>
      <c r="G23" s="2">
        <v>8458</v>
      </c>
      <c r="H23" s="2">
        <v>9802</v>
      </c>
      <c r="I23" s="2">
        <v>6.5600000000000006E-2</v>
      </c>
      <c r="J23" s="2">
        <v>531</v>
      </c>
      <c r="K23" s="2">
        <v>539</v>
      </c>
      <c r="L23" s="2">
        <v>555</v>
      </c>
      <c r="M23" s="2">
        <v>643</v>
      </c>
      <c r="N23" s="2">
        <v>6.7000000000000004E-2</v>
      </c>
      <c r="O23" s="2">
        <v>542</v>
      </c>
      <c r="P23" s="2">
        <v>550</v>
      </c>
      <c r="Q23" s="2">
        <v>567</v>
      </c>
      <c r="R23" s="2">
        <v>657</v>
      </c>
      <c r="S23" s="2">
        <v>9166</v>
      </c>
      <c r="T23" s="2">
        <v>9304</v>
      </c>
      <c r="U23" s="2">
        <v>9580</v>
      </c>
      <c r="V23" s="2">
        <v>11102</v>
      </c>
      <c r="W23" s="2">
        <v>1.1040000000000001</v>
      </c>
      <c r="X23" s="2">
        <v>1.026</v>
      </c>
      <c r="Y23" s="2">
        <v>10119</v>
      </c>
      <c r="Z23" s="2">
        <v>11391</v>
      </c>
      <c r="AA23" s="2">
        <v>124.84</v>
      </c>
      <c r="AB23" s="2">
        <v>90.59</v>
      </c>
      <c r="AC23" s="2">
        <v>55.25</v>
      </c>
      <c r="AD23" s="2">
        <v>0</v>
      </c>
      <c r="AE23" s="2">
        <v>270.68</v>
      </c>
      <c r="AF23" s="2">
        <v>124.84</v>
      </c>
      <c r="AG23" s="2">
        <v>90.59</v>
      </c>
      <c r="AH23" s="2">
        <v>55.25</v>
      </c>
      <c r="AI23" s="2">
        <v>0</v>
      </c>
      <c r="AJ23" s="2">
        <v>270.68</v>
      </c>
      <c r="AK23" s="2">
        <v>1263256</v>
      </c>
      <c r="AL23" s="2">
        <v>842849</v>
      </c>
      <c r="AM23" s="2">
        <v>529295</v>
      </c>
      <c r="AN23" s="2">
        <v>0</v>
      </c>
      <c r="AO23" s="2">
        <v>2635400</v>
      </c>
      <c r="AP23" s="2">
        <v>0.14069999999999999</v>
      </c>
      <c r="AQ23" s="2">
        <v>0.2</v>
      </c>
      <c r="AR23" s="2">
        <v>35548</v>
      </c>
      <c r="AS23" s="2">
        <v>23718</v>
      </c>
      <c r="AT23" s="2">
        <v>14894</v>
      </c>
      <c r="AU23" s="2">
        <v>0</v>
      </c>
      <c r="AV23" s="2">
        <v>74160</v>
      </c>
      <c r="AW23" s="2">
        <v>0.14069999999999999</v>
      </c>
      <c r="AX23" s="2">
        <v>0</v>
      </c>
      <c r="AY23" s="2">
        <v>0.65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2709560</v>
      </c>
      <c r="BF23" s="2">
        <v>0</v>
      </c>
      <c r="BG23" s="2">
        <v>0</v>
      </c>
      <c r="BH23" s="2">
        <v>0</v>
      </c>
      <c r="BI23" s="2">
        <v>54480</v>
      </c>
      <c r="BJ23" s="2">
        <v>0</v>
      </c>
      <c r="BK23" s="2">
        <v>0</v>
      </c>
      <c r="BL23" s="2">
        <v>416646</v>
      </c>
      <c r="BM23" s="2">
        <v>0</v>
      </c>
      <c r="BN23" s="2">
        <v>2813</v>
      </c>
      <c r="BO23" s="2">
        <v>0</v>
      </c>
      <c r="BP23" s="2">
        <v>0</v>
      </c>
      <c r="BQ23" s="2">
        <v>471126</v>
      </c>
      <c r="BR23" s="2">
        <v>3180686</v>
      </c>
      <c r="BS23" s="2">
        <v>0</v>
      </c>
      <c r="BT23" s="2">
        <v>3180686</v>
      </c>
      <c r="BU23" s="2">
        <v>1791902</v>
      </c>
      <c r="BV23" s="2">
        <v>1388784</v>
      </c>
      <c r="BW23" s="2">
        <v>85186</v>
      </c>
      <c r="BX23" s="2">
        <v>1303598</v>
      </c>
      <c r="BY23" s="2">
        <v>5611.49</v>
      </c>
      <c r="BZ23" s="2">
        <v>270.68</v>
      </c>
      <c r="CA23" s="2">
        <v>1518918</v>
      </c>
      <c r="CB23" s="2">
        <v>0</v>
      </c>
      <c r="CC23" s="2">
        <v>0</v>
      </c>
      <c r="CD23" s="2">
        <v>1791902</v>
      </c>
      <c r="CE23" s="2">
        <v>85186</v>
      </c>
      <c r="CF23" s="2">
        <v>0</v>
      </c>
      <c r="CG23" s="2">
        <v>473342</v>
      </c>
      <c r="CH23" s="2">
        <v>473342</v>
      </c>
      <c r="CI23" s="2">
        <v>0</v>
      </c>
      <c r="CJ23" s="2">
        <v>1303598</v>
      </c>
      <c r="CK23" s="2" t="b">
        <v>0</v>
      </c>
      <c r="CL23" s="2">
        <v>0</v>
      </c>
      <c r="CM23" s="2">
        <v>10403.75</v>
      </c>
      <c r="CN23" s="2">
        <v>9565.81</v>
      </c>
      <c r="CO23" s="2">
        <v>9849.58</v>
      </c>
      <c r="CP23" s="2">
        <v>11711.54</v>
      </c>
      <c r="CQ23" s="4">
        <v>45072.427175925928</v>
      </c>
      <c r="CR23" s="4">
        <v>73415</v>
      </c>
    </row>
    <row r="24" spans="1:96" x14ac:dyDescent="0.35">
      <c r="A24" s="5">
        <v>78</v>
      </c>
      <c r="B24" s="3" t="s">
        <v>42</v>
      </c>
      <c r="C24" s="3" t="s">
        <v>43</v>
      </c>
      <c r="D24" s="2" t="s">
        <v>44</v>
      </c>
      <c r="E24" s="2">
        <v>8093</v>
      </c>
      <c r="F24" s="2">
        <v>8215</v>
      </c>
      <c r="G24" s="2">
        <v>8458</v>
      </c>
      <c r="H24" s="2">
        <v>9802</v>
      </c>
      <c r="I24" s="2">
        <v>6.5600000000000006E-2</v>
      </c>
      <c r="J24" s="2">
        <v>531</v>
      </c>
      <c r="K24" s="2">
        <v>539</v>
      </c>
      <c r="L24" s="2">
        <v>555</v>
      </c>
      <c r="M24" s="2">
        <v>643</v>
      </c>
      <c r="N24" s="2">
        <v>6.7000000000000004E-2</v>
      </c>
      <c r="O24" s="2">
        <v>542</v>
      </c>
      <c r="P24" s="2">
        <v>550</v>
      </c>
      <c r="Q24" s="2">
        <v>567</v>
      </c>
      <c r="R24" s="2">
        <v>657</v>
      </c>
      <c r="S24" s="2">
        <v>9166</v>
      </c>
      <c r="T24" s="2">
        <v>9304</v>
      </c>
      <c r="U24" s="2">
        <v>9580</v>
      </c>
      <c r="V24" s="2">
        <v>11102</v>
      </c>
      <c r="W24" s="2">
        <v>1.1040000000000001</v>
      </c>
      <c r="X24" s="2">
        <v>1.026</v>
      </c>
      <c r="Y24" s="2">
        <v>10119</v>
      </c>
      <c r="Z24" s="2">
        <v>11391</v>
      </c>
      <c r="AA24" s="2">
        <v>24.11</v>
      </c>
      <c r="AB24" s="2">
        <v>15.03</v>
      </c>
      <c r="AC24" s="2">
        <v>14.22</v>
      </c>
      <c r="AD24" s="2">
        <v>22.22</v>
      </c>
      <c r="AE24" s="2">
        <v>75.58</v>
      </c>
      <c r="AF24" s="2">
        <v>32.01</v>
      </c>
      <c r="AG24" s="2">
        <v>17.149999999999999</v>
      </c>
      <c r="AH24" s="2">
        <v>14.54</v>
      </c>
      <c r="AI24" s="2">
        <v>22.22</v>
      </c>
      <c r="AJ24" s="2">
        <v>85.92</v>
      </c>
      <c r="AK24" s="2">
        <v>243969</v>
      </c>
      <c r="AL24" s="2">
        <v>139839</v>
      </c>
      <c r="AM24" s="2">
        <v>136228</v>
      </c>
      <c r="AN24" s="2">
        <v>253108</v>
      </c>
      <c r="AO24" s="2">
        <v>773144</v>
      </c>
      <c r="AP24" s="2">
        <v>0.6169</v>
      </c>
      <c r="AQ24" s="2">
        <v>0.2</v>
      </c>
      <c r="AR24" s="2">
        <v>39964</v>
      </c>
      <c r="AS24" s="2">
        <v>19687</v>
      </c>
      <c r="AT24" s="2">
        <v>17186</v>
      </c>
      <c r="AU24" s="2">
        <v>31228</v>
      </c>
      <c r="AV24" s="2">
        <v>108065</v>
      </c>
      <c r="AW24" s="2">
        <v>0.6169</v>
      </c>
      <c r="AX24" s="2">
        <v>6.6900000000000001E-2</v>
      </c>
      <c r="AY24" s="2">
        <v>0.65</v>
      </c>
      <c r="AZ24" s="2">
        <v>14085</v>
      </c>
      <c r="BA24" s="2">
        <v>6939</v>
      </c>
      <c r="BB24" s="2">
        <v>6057</v>
      </c>
      <c r="BC24" s="2">
        <v>11006</v>
      </c>
      <c r="BD24" s="2">
        <v>38087</v>
      </c>
      <c r="BE24" s="2">
        <v>919296</v>
      </c>
      <c r="BF24" s="2">
        <v>258513</v>
      </c>
      <c r="BG24" s="2">
        <v>0</v>
      </c>
      <c r="BH24" s="2">
        <v>0</v>
      </c>
      <c r="BI24" s="2">
        <v>179856</v>
      </c>
      <c r="BJ24" s="2">
        <v>0</v>
      </c>
      <c r="BK24" s="2">
        <v>0</v>
      </c>
      <c r="BL24" s="2">
        <v>0</v>
      </c>
      <c r="BM24" s="2">
        <v>0</v>
      </c>
      <c r="BN24" s="2">
        <v>2813</v>
      </c>
      <c r="BO24" s="2">
        <v>1.76</v>
      </c>
      <c r="BP24" s="2">
        <v>4951</v>
      </c>
      <c r="BQ24" s="2">
        <v>443320</v>
      </c>
      <c r="BR24" s="2">
        <v>1362616</v>
      </c>
      <c r="BS24" s="2">
        <v>0</v>
      </c>
      <c r="BT24" s="2">
        <v>1362616</v>
      </c>
      <c r="BU24" s="2">
        <v>1637700</v>
      </c>
      <c r="BV24" s="2">
        <v>0</v>
      </c>
      <c r="BW24" s="2">
        <v>17184</v>
      </c>
      <c r="BX24" s="2">
        <v>0</v>
      </c>
      <c r="BY24" s="2">
        <v>5732.84</v>
      </c>
      <c r="BZ24" s="2">
        <v>85.92</v>
      </c>
      <c r="CA24" s="2">
        <v>492566</v>
      </c>
      <c r="CB24" s="2">
        <v>0</v>
      </c>
      <c r="CC24" s="2">
        <v>0</v>
      </c>
      <c r="CD24" s="2">
        <v>1637700</v>
      </c>
      <c r="CE24" s="2">
        <v>17184</v>
      </c>
      <c r="CF24" s="2">
        <v>0</v>
      </c>
      <c r="CG24" s="2">
        <v>476520</v>
      </c>
      <c r="CH24" s="2">
        <v>476520</v>
      </c>
      <c r="CI24" s="2">
        <v>476520</v>
      </c>
      <c r="CJ24" s="2">
        <v>476520</v>
      </c>
      <c r="CK24" s="2" t="b">
        <v>1</v>
      </c>
      <c r="CL24" s="2">
        <v>275084</v>
      </c>
      <c r="CM24" s="2">
        <v>11807.51</v>
      </c>
      <c r="CN24" s="2">
        <v>10856.51</v>
      </c>
      <c r="CO24" s="2">
        <v>11178.57</v>
      </c>
      <c r="CP24" s="2">
        <v>13291.76</v>
      </c>
      <c r="CQ24" s="4">
        <v>45072.426608796297</v>
      </c>
      <c r="CR24" s="4">
        <v>73415</v>
      </c>
    </row>
    <row r="25" spans="1:96" x14ac:dyDescent="0.35">
      <c r="A25" s="5">
        <v>79</v>
      </c>
      <c r="B25" s="3" t="s">
        <v>45</v>
      </c>
      <c r="C25" s="3" t="s">
        <v>46</v>
      </c>
      <c r="D25" s="2" t="s">
        <v>47</v>
      </c>
      <c r="E25" s="2">
        <v>8093</v>
      </c>
      <c r="F25" s="2">
        <v>8215</v>
      </c>
      <c r="G25" s="2">
        <v>8458</v>
      </c>
      <c r="H25" s="2">
        <v>9802</v>
      </c>
      <c r="I25" s="2">
        <v>6.5600000000000006E-2</v>
      </c>
      <c r="J25" s="2">
        <v>531</v>
      </c>
      <c r="K25" s="2">
        <v>539</v>
      </c>
      <c r="L25" s="2">
        <v>555</v>
      </c>
      <c r="M25" s="2">
        <v>643</v>
      </c>
      <c r="N25" s="2">
        <v>6.7000000000000004E-2</v>
      </c>
      <c r="O25" s="2">
        <v>542</v>
      </c>
      <c r="P25" s="2">
        <v>550</v>
      </c>
      <c r="Q25" s="2">
        <v>567</v>
      </c>
      <c r="R25" s="2">
        <v>657</v>
      </c>
      <c r="S25" s="2">
        <v>9166</v>
      </c>
      <c r="T25" s="2">
        <v>9304</v>
      </c>
      <c r="U25" s="2">
        <v>9580</v>
      </c>
      <c r="V25" s="2">
        <v>11102</v>
      </c>
      <c r="W25" s="2">
        <v>1.1040000000000001</v>
      </c>
      <c r="X25" s="2">
        <v>1.026</v>
      </c>
      <c r="Y25" s="2">
        <v>10119</v>
      </c>
      <c r="Z25" s="2">
        <v>11391</v>
      </c>
      <c r="AA25" s="2">
        <v>1190.77</v>
      </c>
      <c r="AB25" s="2">
        <v>817.04</v>
      </c>
      <c r="AC25" s="2">
        <v>552.96</v>
      </c>
      <c r="AD25" s="2">
        <v>1315.02</v>
      </c>
      <c r="AE25" s="2">
        <v>3875.79</v>
      </c>
      <c r="AF25" s="2">
        <v>1190.77</v>
      </c>
      <c r="AG25" s="2">
        <v>817.04</v>
      </c>
      <c r="AH25" s="2">
        <v>552.96</v>
      </c>
      <c r="AI25" s="2">
        <v>1315.02</v>
      </c>
      <c r="AJ25" s="2">
        <v>3875.79</v>
      </c>
      <c r="AK25" s="2">
        <v>12049402</v>
      </c>
      <c r="AL25" s="2">
        <v>7601740</v>
      </c>
      <c r="AM25" s="2">
        <v>5297357</v>
      </c>
      <c r="AN25" s="2">
        <v>14979393</v>
      </c>
      <c r="AO25" s="2">
        <v>39927892</v>
      </c>
      <c r="AP25" s="2">
        <v>0.43930000000000002</v>
      </c>
      <c r="AQ25" s="2">
        <v>0.2</v>
      </c>
      <c r="AR25" s="2">
        <v>1058660</v>
      </c>
      <c r="AS25" s="2">
        <v>667889</v>
      </c>
      <c r="AT25" s="2">
        <v>465426</v>
      </c>
      <c r="AU25" s="2">
        <v>1316089</v>
      </c>
      <c r="AV25" s="2">
        <v>3508064</v>
      </c>
      <c r="AW25" s="2">
        <v>0.43930000000000002</v>
      </c>
      <c r="AX25" s="2">
        <v>0</v>
      </c>
      <c r="AY25" s="2">
        <v>0.65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43435956</v>
      </c>
      <c r="BF25" s="2">
        <v>0</v>
      </c>
      <c r="BG25" s="2">
        <v>0</v>
      </c>
      <c r="BH25" s="2">
        <v>0</v>
      </c>
      <c r="BI25" s="2">
        <v>1230560</v>
      </c>
      <c r="BJ25" s="2">
        <v>0</v>
      </c>
      <c r="BK25" s="2">
        <v>0</v>
      </c>
      <c r="BL25" s="2">
        <v>0</v>
      </c>
      <c r="BM25" s="2">
        <v>0</v>
      </c>
      <c r="BN25" s="2">
        <v>2813</v>
      </c>
      <c r="BO25" s="2">
        <v>63.73</v>
      </c>
      <c r="BP25" s="2">
        <v>179272</v>
      </c>
      <c r="BQ25" s="2">
        <v>1409832</v>
      </c>
      <c r="BR25" s="2">
        <v>44845788</v>
      </c>
      <c r="BS25" s="2">
        <v>0</v>
      </c>
      <c r="BT25" s="2">
        <v>44845788</v>
      </c>
      <c r="BU25" s="2">
        <v>30768779</v>
      </c>
      <c r="BV25" s="2">
        <v>14077009</v>
      </c>
      <c r="BW25" s="2">
        <v>775158</v>
      </c>
      <c r="BX25" s="2">
        <v>13301851</v>
      </c>
      <c r="BY25" s="2">
        <v>5271.9</v>
      </c>
      <c r="BZ25" s="2">
        <v>3875.79</v>
      </c>
      <c r="CA25" s="2">
        <v>20432777</v>
      </c>
      <c r="CB25" s="2">
        <v>0</v>
      </c>
      <c r="CC25" s="2">
        <v>0</v>
      </c>
      <c r="CD25" s="2">
        <v>30768779</v>
      </c>
      <c r="CE25" s="2">
        <v>775158</v>
      </c>
      <c r="CF25" s="2">
        <v>0</v>
      </c>
      <c r="CG25" s="2">
        <v>3135084</v>
      </c>
      <c r="CH25" s="2">
        <v>3135084</v>
      </c>
      <c r="CI25" s="2">
        <v>0</v>
      </c>
      <c r="CJ25" s="2">
        <v>13301851</v>
      </c>
      <c r="CK25" s="2" t="b">
        <v>0</v>
      </c>
      <c r="CL25" s="2">
        <v>0</v>
      </c>
      <c r="CM25" s="2">
        <v>11008.06</v>
      </c>
      <c r="CN25" s="2">
        <v>10121.450000000001</v>
      </c>
      <c r="CO25" s="2">
        <v>10421.700000000001</v>
      </c>
      <c r="CP25" s="2">
        <v>12391.81</v>
      </c>
      <c r="CQ25" s="4">
        <v>45072.426608796297</v>
      </c>
      <c r="CR25" s="4">
        <v>73415</v>
      </c>
    </row>
    <row r="26" spans="1:96" x14ac:dyDescent="0.35">
      <c r="A26" s="5">
        <v>80</v>
      </c>
      <c r="B26" s="3" t="s">
        <v>48</v>
      </c>
      <c r="C26" s="3" t="s">
        <v>49</v>
      </c>
      <c r="D26" s="2" t="s">
        <v>50</v>
      </c>
      <c r="E26" s="2">
        <v>8093</v>
      </c>
      <c r="F26" s="2">
        <v>8215</v>
      </c>
      <c r="G26" s="2">
        <v>8458</v>
      </c>
      <c r="H26" s="2">
        <v>9802</v>
      </c>
      <c r="I26" s="2">
        <v>6.5600000000000006E-2</v>
      </c>
      <c r="J26" s="2">
        <v>531</v>
      </c>
      <c r="K26" s="2">
        <v>539</v>
      </c>
      <c r="L26" s="2">
        <v>555</v>
      </c>
      <c r="M26" s="2">
        <v>643</v>
      </c>
      <c r="N26" s="2">
        <v>6.7000000000000004E-2</v>
      </c>
      <c r="O26" s="2">
        <v>542</v>
      </c>
      <c r="P26" s="2">
        <v>550</v>
      </c>
      <c r="Q26" s="2">
        <v>567</v>
      </c>
      <c r="R26" s="2">
        <v>657</v>
      </c>
      <c r="S26" s="2">
        <v>9166</v>
      </c>
      <c r="T26" s="2">
        <v>9304</v>
      </c>
      <c r="U26" s="2">
        <v>9580</v>
      </c>
      <c r="V26" s="2">
        <v>11102</v>
      </c>
      <c r="W26" s="2">
        <v>1.1040000000000001</v>
      </c>
      <c r="X26" s="2">
        <v>1.026</v>
      </c>
      <c r="Y26" s="2">
        <v>10119</v>
      </c>
      <c r="Z26" s="2">
        <v>11391</v>
      </c>
      <c r="AA26" s="2">
        <v>0</v>
      </c>
      <c r="AB26" s="2">
        <v>0</v>
      </c>
      <c r="AC26" s="2">
        <v>0.78</v>
      </c>
      <c r="AD26" s="2">
        <v>0</v>
      </c>
      <c r="AE26" s="2">
        <v>0.78</v>
      </c>
      <c r="AF26" s="2">
        <v>41.23</v>
      </c>
      <c r="AG26" s="2">
        <v>36.090000000000003</v>
      </c>
      <c r="AH26" s="2">
        <v>17.5</v>
      </c>
      <c r="AI26" s="2">
        <v>0</v>
      </c>
      <c r="AJ26" s="2">
        <v>94.82</v>
      </c>
      <c r="AK26" s="2">
        <v>0</v>
      </c>
      <c r="AL26" s="2">
        <v>0</v>
      </c>
      <c r="AM26" s="2">
        <v>7472</v>
      </c>
      <c r="AN26" s="2">
        <v>0</v>
      </c>
      <c r="AO26" s="2">
        <v>7472</v>
      </c>
      <c r="AP26" s="2">
        <v>0.73229999999999995</v>
      </c>
      <c r="AQ26" s="2">
        <v>0.2</v>
      </c>
      <c r="AR26" s="2">
        <v>61104</v>
      </c>
      <c r="AS26" s="2">
        <v>49179</v>
      </c>
      <c r="AT26" s="2">
        <v>24554</v>
      </c>
      <c r="AU26" s="2">
        <v>0</v>
      </c>
      <c r="AV26" s="2">
        <v>134837</v>
      </c>
      <c r="AW26" s="2">
        <v>0.73229999999999995</v>
      </c>
      <c r="AX26" s="2">
        <v>0.18229999999999999</v>
      </c>
      <c r="AY26" s="2">
        <v>0.65</v>
      </c>
      <c r="AZ26" s="2">
        <v>49437</v>
      </c>
      <c r="BA26" s="2">
        <v>39788</v>
      </c>
      <c r="BB26" s="2">
        <v>19866</v>
      </c>
      <c r="BC26" s="2">
        <v>0</v>
      </c>
      <c r="BD26" s="2">
        <v>109091</v>
      </c>
      <c r="BE26" s="2">
        <v>251400</v>
      </c>
      <c r="BF26" s="2">
        <v>1004920</v>
      </c>
      <c r="BG26" s="2">
        <v>0</v>
      </c>
      <c r="BH26" s="2">
        <v>0</v>
      </c>
      <c r="BI26" s="2">
        <v>22408</v>
      </c>
      <c r="BJ26" s="2">
        <v>0</v>
      </c>
      <c r="BK26" s="2">
        <v>0</v>
      </c>
      <c r="BL26" s="2">
        <v>0</v>
      </c>
      <c r="BM26" s="2">
        <v>0</v>
      </c>
      <c r="BN26" s="2">
        <v>2813</v>
      </c>
      <c r="BO26" s="2">
        <v>0.54</v>
      </c>
      <c r="BP26" s="2">
        <v>1519</v>
      </c>
      <c r="BQ26" s="2">
        <v>1028847</v>
      </c>
      <c r="BR26" s="2">
        <v>1280247</v>
      </c>
      <c r="BS26" s="2">
        <v>0</v>
      </c>
      <c r="BT26" s="2">
        <v>1280247</v>
      </c>
      <c r="BU26" s="2">
        <v>358951</v>
      </c>
      <c r="BV26" s="2">
        <v>921296</v>
      </c>
      <c r="BW26" s="2">
        <v>75486</v>
      </c>
      <c r="BX26" s="2">
        <v>845810</v>
      </c>
      <c r="BY26" s="2">
        <v>5068.21</v>
      </c>
      <c r="BZ26" s="2">
        <v>94.82</v>
      </c>
      <c r="CA26" s="2">
        <v>480568</v>
      </c>
      <c r="CB26" s="2">
        <v>0</v>
      </c>
      <c r="CC26" s="2">
        <v>0</v>
      </c>
      <c r="CD26" s="2">
        <v>358951</v>
      </c>
      <c r="CE26" s="2">
        <v>75486</v>
      </c>
      <c r="CF26" s="2">
        <v>46131</v>
      </c>
      <c r="CG26" s="2">
        <v>173064</v>
      </c>
      <c r="CH26" s="2">
        <v>219195</v>
      </c>
      <c r="CI26" s="2">
        <v>0</v>
      </c>
      <c r="CJ26" s="2">
        <v>845810</v>
      </c>
      <c r="CK26" s="2" t="b">
        <v>0</v>
      </c>
      <c r="CL26" s="2">
        <v>0</v>
      </c>
      <c r="CM26" s="2">
        <v>12800.08</v>
      </c>
      <c r="CN26" s="2">
        <v>11769.14</v>
      </c>
      <c r="CO26" s="2">
        <v>12118.27</v>
      </c>
      <c r="CP26" s="2">
        <v>14409.1</v>
      </c>
      <c r="CQ26" s="4">
        <v>45072.426631944443</v>
      </c>
      <c r="CR26" s="4">
        <v>73415</v>
      </c>
    </row>
    <row r="27" spans="1:96" x14ac:dyDescent="0.35">
      <c r="A27" s="5">
        <v>81</v>
      </c>
      <c r="B27" s="3" t="s">
        <v>48</v>
      </c>
      <c r="C27" s="3" t="s">
        <v>51</v>
      </c>
      <c r="D27" s="2" t="s">
        <v>52</v>
      </c>
      <c r="E27" s="2">
        <v>8093</v>
      </c>
      <c r="F27" s="2">
        <v>8215</v>
      </c>
      <c r="G27" s="2">
        <v>8458</v>
      </c>
      <c r="H27" s="2">
        <v>9802</v>
      </c>
      <c r="I27" s="2">
        <v>6.5600000000000006E-2</v>
      </c>
      <c r="J27" s="2">
        <v>531</v>
      </c>
      <c r="K27" s="2">
        <v>539</v>
      </c>
      <c r="L27" s="2">
        <v>555</v>
      </c>
      <c r="M27" s="2">
        <v>643</v>
      </c>
      <c r="N27" s="2">
        <v>6.7000000000000004E-2</v>
      </c>
      <c r="O27" s="2">
        <v>542</v>
      </c>
      <c r="P27" s="2">
        <v>550</v>
      </c>
      <c r="Q27" s="2">
        <v>567</v>
      </c>
      <c r="R27" s="2">
        <v>657</v>
      </c>
      <c r="S27" s="2">
        <v>9166</v>
      </c>
      <c r="T27" s="2">
        <v>9304</v>
      </c>
      <c r="U27" s="2">
        <v>9580</v>
      </c>
      <c r="V27" s="2">
        <v>11102</v>
      </c>
      <c r="W27" s="2">
        <v>1.1040000000000001</v>
      </c>
      <c r="X27" s="2">
        <v>1.026</v>
      </c>
      <c r="Y27" s="2">
        <v>10119</v>
      </c>
      <c r="Z27" s="2">
        <v>11391</v>
      </c>
      <c r="AA27" s="2">
        <v>179.53</v>
      </c>
      <c r="AB27" s="2">
        <v>120.06</v>
      </c>
      <c r="AC27" s="2">
        <v>80.430000000000007</v>
      </c>
      <c r="AD27" s="2">
        <v>0.59</v>
      </c>
      <c r="AE27" s="2">
        <v>380.61</v>
      </c>
      <c r="AF27" s="2">
        <v>179.53</v>
      </c>
      <c r="AG27" s="2">
        <v>120.06</v>
      </c>
      <c r="AH27" s="2">
        <v>80.430000000000007</v>
      </c>
      <c r="AI27" s="2">
        <v>178.36</v>
      </c>
      <c r="AJ27" s="2">
        <v>558.38</v>
      </c>
      <c r="AK27" s="2">
        <v>1816664</v>
      </c>
      <c r="AL27" s="2">
        <v>1117038</v>
      </c>
      <c r="AM27" s="2">
        <v>770519</v>
      </c>
      <c r="AN27" s="2">
        <v>6721</v>
      </c>
      <c r="AO27" s="2">
        <v>3710942</v>
      </c>
      <c r="AP27" s="2">
        <v>0.60199999999999998</v>
      </c>
      <c r="AQ27" s="2">
        <v>0.2</v>
      </c>
      <c r="AR27" s="2">
        <v>218726</v>
      </c>
      <c r="AS27" s="2">
        <v>134491</v>
      </c>
      <c r="AT27" s="2">
        <v>92771</v>
      </c>
      <c r="AU27" s="2">
        <v>244617</v>
      </c>
      <c r="AV27" s="2">
        <v>690605</v>
      </c>
      <c r="AW27" s="2">
        <v>0.60199999999999998</v>
      </c>
      <c r="AX27" s="2">
        <v>5.1999999999999998E-2</v>
      </c>
      <c r="AY27" s="2">
        <v>0.65</v>
      </c>
      <c r="AZ27" s="2">
        <v>61403</v>
      </c>
      <c r="BA27" s="2">
        <v>37756</v>
      </c>
      <c r="BB27" s="2">
        <v>26044</v>
      </c>
      <c r="BC27" s="2">
        <v>68671</v>
      </c>
      <c r="BD27" s="2">
        <v>193874</v>
      </c>
      <c r="BE27" s="2">
        <v>4595421</v>
      </c>
      <c r="BF27" s="2">
        <v>2472011</v>
      </c>
      <c r="BG27" s="2">
        <v>57471</v>
      </c>
      <c r="BH27" s="2">
        <v>0</v>
      </c>
      <c r="BI27" s="2">
        <v>113884</v>
      </c>
      <c r="BJ27" s="2">
        <v>0</v>
      </c>
      <c r="BK27" s="2">
        <v>0</v>
      </c>
      <c r="BL27" s="2">
        <v>0</v>
      </c>
      <c r="BM27" s="2">
        <v>0</v>
      </c>
      <c r="BN27" s="2">
        <v>2813</v>
      </c>
      <c r="BO27" s="2">
        <v>7.49</v>
      </c>
      <c r="BP27" s="2">
        <v>21069</v>
      </c>
      <c r="BQ27" s="2">
        <v>2664435</v>
      </c>
      <c r="BR27" s="2">
        <v>7259856</v>
      </c>
      <c r="BS27" s="2">
        <v>0</v>
      </c>
      <c r="BT27" s="2">
        <v>7259856</v>
      </c>
      <c r="BU27" s="2">
        <v>3050252</v>
      </c>
      <c r="BV27" s="2">
        <v>4209604</v>
      </c>
      <c r="BW27" s="2">
        <v>565784</v>
      </c>
      <c r="BX27" s="2">
        <v>3643820</v>
      </c>
      <c r="BY27" s="2">
        <v>3711.81</v>
      </c>
      <c r="BZ27" s="2">
        <v>558.38</v>
      </c>
      <c r="CA27" s="2">
        <v>2072600</v>
      </c>
      <c r="CB27" s="2">
        <v>1538618</v>
      </c>
      <c r="CC27" s="2">
        <v>0</v>
      </c>
      <c r="CD27" s="2">
        <v>3050252</v>
      </c>
      <c r="CE27" s="2">
        <v>565784</v>
      </c>
      <c r="CF27" s="2">
        <v>0</v>
      </c>
      <c r="CG27" s="2">
        <v>969793</v>
      </c>
      <c r="CH27" s="2">
        <v>969793</v>
      </c>
      <c r="CI27" s="2">
        <v>0</v>
      </c>
      <c r="CJ27" s="2">
        <v>3643820</v>
      </c>
      <c r="CK27" s="2" t="b">
        <v>0</v>
      </c>
      <c r="CL27" s="2">
        <v>0</v>
      </c>
      <c r="CM27" s="2">
        <v>11679.35</v>
      </c>
      <c r="CN27" s="2">
        <v>10738.68</v>
      </c>
      <c r="CO27" s="2">
        <v>11057.24</v>
      </c>
      <c r="CP27" s="2">
        <v>13147.49</v>
      </c>
      <c r="CQ27" s="4">
        <v>45072.42664351852</v>
      </c>
      <c r="CR27" s="4">
        <v>73415</v>
      </c>
    </row>
    <row r="28" spans="1:96" x14ac:dyDescent="0.35">
      <c r="A28" s="5">
        <v>82</v>
      </c>
      <c r="B28" s="3" t="s">
        <v>48</v>
      </c>
      <c r="C28" s="3" t="s">
        <v>53</v>
      </c>
      <c r="D28" s="2" t="s">
        <v>54</v>
      </c>
      <c r="E28" s="2">
        <v>8093</v>
      </c>
      <c r="F28" s="2">
        <v>8215</v>
      </c>
      <c r="G28" s="2">
        <v>8458</v>
      </c>
      <c r="H28" s="2">
        <v>9802</v>
      </c>
      <c r="I28" s="2">
        <v>6.5600000000000006E-2</v>
      </c>
      <c r="J28" s="2">
        <v>531</v>
      </c>
      <c r="K28" s="2">
        <v>539</v>
      </c>
      <c r="L28" s="2">
        <v>555</v>
      </c>
      <c r="M28" s="2">
        <v>643</v>
      </c>
      <c r="N28" s="2">
        <v>6.7000000000000004E-2</v>
      </c>
      <c r="O28" s="2">
        <v>542</v>
      </c>
      <c r="P28" s="2">
        <v>550</v>
      </c>
      <c r="Q28" s="2">
        <v>567</v>
      </c>
      <c r="R28" s="2">
        <v>657</v>
      </c>
      <c r="S28" s="2">
        <v>9166</v>
      </c>
      <c r="T28" s="2">
        <v>9304</v>
      </c>
      <c r="U28" s="2">
        <v>9580</v>
      </c>
      <c r="V28" s="2">
        <v>11102</v>
      </c>
      <c r="W28" s="2">
        <v>1.1040000000000001</v>
      </c>
      <c r="X28" s="2">
        <v>1.026</v>
      </c>
      <c r="Y28" s="2">
        <v>10119</v>
      </c>
      <c r="Z28" s="2">
        <v>11391</v>
      </c>
      <c r="AA28" s="2">
        <v>3543.19</v>
      </c>
      <c r="AB28" s="2">
        <v>2593.58</v>
      </c>
      <c r="AC28" s="2">
        <v>1804.36</v>
      </c>
      <c r="AD28" s="2">
        <v>3813.82</v>
      </c>
      <c r="AE28" s="2">
        <v>11754.95</v>
      </c>
      <c r="AF28" s="2">
        <v>3543.19</v>
      </c>
      <c r="AG28" s="2">
        <v>2593.58</v>
      </c>
      <c r="AH28" s="2">
        <v>1804.36</v>
      </c>
      <c r="AI28" s="2">
        <v>3813.82</v>
      </c>
      <c r="AJ28" s="2">
        <v>11754.95</v>
      </c>
      <c r="AK28" s="2">
        <v>35853540</v>
      </c>
      <c r="AL28" s="2">
        <v>24130668</v>
      </c>
      <c r="AM28" s="2">
        <v>17285769</v>
      </c>
      <c r="AN28" s="2">
        <v>43443224</v>
      </c>
      <c r="AO28" s="2">
        <v>120713201</v>
      </c>
      <c r="AP28" s="2">
        <v>0.55820000000000003</v>
      </c>
      <c r="AQ28" s="2">
        <v>0.2</v>
      </c>
      <c r="AR28" s="2">
        <v>4002689</v>
      </c>
      <c r="AS28" s="2">
        <v>2693948</v>
      </c>
      <c r="AT28" s="2">
        <v>1929783</v>
      </c>
      <c r="AU28" s="2">
        <v>4850001</v>
      </c>
      <c r="AV28" s="2">
        <v>13476421</v>
      </c>
      <c r="AW28" s="2">
        <v>0.55820000000000003</v>
      </c>
      <c r="AX28" s="2">
        <v>8.2000000000000007E-3</v>
      </c>
      <c r="AY28" s="2">
        <v>0.65</v>
      </c>
      <c r="AZ28" s="2">
        <v>191099</v>
      </c>
      <c r="BA28" s="2">
        <v>128616</v>
      </c>
      <c r="BB28" s="2">
        <v>92133</v>
      </c>
      <c r="BC28" s="2">
        <v>231552</v>
      </c>
      <c r="BD28" s="2">
        <v>643400</v>
      </c>
      <c r="BE28" s="2">
        <v>134833022</v>
      </c>
      <c r="BF28" s="2">
        <v>0</v>
      </c>
      <c r="BG28" s="2">
        <v>523290</v>
      </c>
      <c r="BH28" s="2">
        <v>0</v>
      </c>
      <c r="BI28" s="2">
        <v>629271</v>
      </c>
      <c r="BJ28" s="2">
        <v>0</v>
      </c>
      <c r="BK28" s="2">
        <v>0</v>
      </c>
      <c r="BL28" s="2">
        <v>0</v>
      </c>
      <c r="BM28" s="2">
        <v>0</v>
      </c>
      <c r="BN28" s="2">
        <v>2813</v>
      </c>
      <c r="BO28" s="2">
        <v>175.8</v>
      </c>
      <c r="BP28" s="2">
        <v>494525</v>
      </c>
      <c r="BQ28" s="2">
        <v>1647086</v>
      </c>
      <c r="BR28" s="2">
        <v>136480108</v>
      </c>
      <c r="BS28" s="2">
        <v>0</v>
      </c>
      <c r="BT28" s="2">
        <v>136480108</v>
      </c>
      <c r="BU28" s="2">
        <v>53034601</v>
      </c>
      <c r="BV28" s="2">
        <v>83445507</v>
      </c>
      <c r="BW28" s="2">
        <v>9853392</v>
      </c>
      <c r="BX28" s="2">
        <v>73592115</v>
      </c>
      <c r="BY28" s="2">
        <v>5320.83</v>
      </c>
      <c r="BZ28" s="2">
        <v>11754.95</v>
      </c>
      <c r="CA28" s="2">
        <v>62546091</v>
      </c>
      <c r="CB28" s="2">
        <v>0</v>
      </c>
      <c r="CC28" s="2">
        <v>0</v>
      </c>
      <c r="CD28" s="2">
        <v>53034601</v>
      </c>
      <c r="CE28" s="2">
        <v>9853392</v>
      </c>
      <c r="CF28" s="2">
        <v>0</v>
      </c>
      <c r="CG28" s="2">
        <v>10293591</v>
      </c>
      <c r="CH28" s="2">
        <v>10293591</v>
      </c>
      <c r="CI28" s="2">
        <v>0</v>
      </c>
      <c r="CJ28" s="2">
        <v>73592115</v>
      </c>
      <c r="CK28" s="2" t="b">
        <v>0</v>
      </c>
      <c r="CL28" s="2">
        <v>0</v>
      </c>
      <c r="CM28" s="2">
        <v>11302.62</v>
      </c>
      <c r="CN28" s="2">
        <v>10392.290000000001</v>
      </c>
      <c r="CO28" s="2">
        <v>10700.57</v>
      </c>
      <c r="CP28" s="2">
        <v>12723.41</v>
      </c>
      <c r="CQ28" s="4">
        <v>45072.426689814813</v>
      </c>
      <c r="CR28" s="4">
        <v>73415</v>
      </c>
    </row>
    <row r="29" spans="1:96" x14ac:dyDescent="0.35">
      <c r="A29" s="5">
        <v>83</v>
      </c>
      <c r="B29" s="3" t="s">
        <v>48</v>
      </c>
      <c r="C29" s="3" t="s">
        <v>55</v>
      </c>
      <c r="D29" s="2" t="s">
        <v>56</v>
      </c>
      <c r="E29" s="2">
        <v>8093</v>
      </c>
      <c r="F29" s="2">
        <v>8215</v>
      </c>
      <c r="G29" s="2">
        <v>8458</v>
      </c>
      <c r="H29" s="2">
        <v>9802</v>
      </c>
      <c r="I29" s="2">
        <v>6.5600000000000006E-2</v>
      </c>
      <c r="J29" s="2">
        <v>531</v>
      </c>
      <c r="K29" s="2">
        <v>539</v>
      </c>
      <c r="L29" s="2">
        <v>555</v>
      </c>
      <c r="M29" s="2">
        <v>643</v>
      </c>
      <c r="N29" s="2">
        <v>6.7000000000000004E-2</v>
      </c>
      <c r="O29" s="2">
        <v>542</v>
      </c>
      <c r="P29" s="2">
        <v>550</v>
      </c>
      <c r="Q29" s="2">
        <v>567</v>
      </c>
      <c r="R29" s="2">
        <v>657</v>
      </c>
      <c r="S29" s="2">
        <v>9166</v>
      </c>
      <c r="T29" s="2">
        <v>9304</v>
      </c>
      <c r="U29" s="2">
        <v>9580</v>
      </c>
      <c r="V29" s="2">
        <v>11102</v>
      </c>
      <c r="W29" s="2">
        <v>1.1040000000000001</v>
      </c>
      <c r="X29" s="2">
        <v>1.026</v>
      </c>
      <c r="Y29" s="2">
        <v>10119</v>
      </c>
      <c r="Z29" s="2">
        <v>11391</v>
      </c>
      <c r="AA29" s="2">
        <v>295.16000000000003</v>
      </c>
      <c r="AB29" s="2">
        <v>231.13</v>
      </c>
      <c r="AC29" s="2">
        <v>160.80000000000001</v>
      </c>
      <c r="AD29" s="2">
        <v>297.35000000000002</v>
      </c>
      <c r="AE29" s="2">
        <v>984.44</v>
      </c>
      <c r="AF29" s="2">
        <v>295.16000000000003</v>
      </c>
      <c r="AG29" s="2">
        <v>231.13</v>
      </c>
      <c r="AH29" s="2">
        <v>160.80000000000001</v>
      </c>
      <c r="AI29" s="2">
        <v>297.35000000000002</v>
      </c>
      <c r="AJ29" s="2">
        <v>984.44</v>
      </c>
      <c r="AK29" s="2">
        <v>2986724</v>
      </c>
      <c r="AL29" s="2">
        <v>2150434</v>
      </c>
      <c r="AM29" s="2">
        <v>1540464</v>
      </c>
      <c r="AN29" s="2">
        <v>3387114</v>
      </c>
      <c r="AO29" s="2">
        <v>10064736</v>
      </c>
      <c r="AP29" s="2">
        <v>0.42720000000000002</v>
      </c>
      <c r="AQ29" s="2">
        <v>0.2</v>
      </c>
      <c r="AR29" s="2">
        <v>255186</v>
      </c>
      <c r="AS29" s="2">
        <v>183733</v>
      </c>
      <c r="AT29" s="2">
        <v>131617</v>
      </c>
      <c r="AU29" s="2">
        <v>289395</v>
      </c>
      <c r="AV29" s="2">
        <v>859931</v>
      </c>
      <c r="AW29" s="2">
        <v>0.42720000000000002</v>
      </c>
      <c r="AX29" s="2">
        <v>0</v>
      </c>
      <c r="AY29" s="2">
        <v>0.65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10924667</v>
      </c>
      <c r="BF29" s="2">
        <v>0</v>
      </c>
      <c r="BG29" s="2">
        <v>83374</v>
      </c>
      <c r="BH29" s="2">
        <v>0</v>
      </c>
      <c r="BI29" s="2">
        <v>137493</v>
      </c>
      <c r="BJ29" s="2">
        <v>0</v>
      </c>
      <c r="BK29" s="2">
        <v>0</v>
      </c>
      <c r="BL29" s="2">
        <v>0</v>
      </c>
      <c r="BM29" s="2">
        <v>0</v>
      </c>
      <c r="BN29" s="2">
        <v>2813</v>
      </c>
      <c r="BO29" s="2">
        <v>19.64</v>
      </c>
      <c r="BP29" s="2">
        <v>55247</v>
      </c>
      <c r="BQ29" s="2">
        <v>276114</v>
      </c>
      <c r="BR29" s="2">
        <v>11200781</v>
      </c>
      <c r="BS29" s="2">
        <v>0</v>
      </c>
      <c r="BT29" s="2">
        <v>11200781</v>
      </c>
      <c r="BU29" s="2">
        <v>4368332</v>
      </c>
      <c r="BV29" s="2">
        <v>6832449</v>
      </c>
      <c r="BW29" s="2">
        <v>874686</v>
      </c>
      <c r="BX29" s="2">
        <v>5957763</v>
      </c>
      <c r="BY29" s="2">
        <v>5639.97</v>
      </c>
      <c r="BZ29" s="2">
        <v>984.44</v>
      </c>
      <c r="CA29" s="2">
        <v>5552212</v>
      </c>
      <c r="CB29" s="2">
        <v>0</v>
      </c>
      <c r="CC29" s="2">
        <v>0</v>
      </c>
      <c r="CD29" s="2">
        <v>4368332</v>
      </c>
      <c r="CE29" s="2">
        <v>874686</v>
      </c>
      <c r="CF29" s="2">
        <v>309194</v>
      </c>
      <c r="CG29" s="2">
        <v>1083007</v>
      </c>
      <c r="CH29" s="2">
        <v>1392201</v>
      </c>
      <c r="CI29" s="2">
        <v>0</v>
      </c>
      <c r="CJ29" s="2">
        <v>5957763</v>
      </c>
      <c r="CK29" s="2" t="b">
        <v>0</v>
      </c>
      <c r="CL29" s="2">
        <v>0</v>
      </c>
      <c r="CM29" s="2">
        <v>10983.57</v>
      </c>
      <c r="CN29" s="2">
        <v>10098.93</v>
      </c>
      <c r="CO29" s="2">
        <v>10398.52</v>
      </c>
      <c r="CP29" s="2">
        <v>12364.25</v>
      </c>
      <c r="CQ29" s="4">
        <v>45072.426724537036</v>
      </c>
      <c r="CR29" s="4">
        <v>73415</v>
      </c>
    </row>
    <row r="30" spans="1:96" ht="31" x14ac:dyDescent="0.35">
      <c r="A30" s="5">
        <v>85</v>
      </c>
      <c r="B30" s="3" t="s">
        <v>48</v>
      </c>
      <c r="C30" s="3" t="s">
        <v>57</v>
      </c>
      <c r="D30" s="2" t="s">
        <v>58</v>
      </c>
      <c r="E30" s="2">
        <v>8093</v>
      </c>
      <c r="F30" s="2">
        <v>8215</v>
      </c>
      <c r="G30" s="2">
        <v>8458</v>
      </c>
      <c r="H30" s="2">
        <v>9802</v>
      </c>
      <c r="I30" s="2">
        <v>6.5600000000000006E-2</v>
      </c>
      <c r="J30" s="2">
        <v>531</v>
      </c>
      <c r="K30" s="2">
        <v>539</v>
      </c>
      <c r="L30" s="2">
        <v>555</v>
      </c>
      <c r="M30" s="2">
        <v>643</v>
      </c>
      <c r="N30" s="2">
        <v>6.7000000000000004E-2</v>
      </c>
      <c r="O30" s="2">
        <v>542</v>
      </c>
      <c r="P30" s="2">
        <v>550</v>
      </c>
      <c r="Q30" s="2">
        <v>567</v>
      </c>
      <c r="R30" s="2">
        <v>657</v>
      </c>
      <c r="S30" s="2">
        <v>9166</v>
      </c>
      <c r="T30" s="2">
        <v>9304</v>
      </c>
      <c r="U30" s="2">
        <v>9580</v>
      </c>
      <c r="V30" s="2">
        <v>11102</v>
      </c>
      <c r="W30" s="2">
        <v>1.1040000000000001</v>
      </c>
      <c r="X30" s="2">
        <v>1.026</v>
      </c>
      <c r="Y30" s="2">
        <v>10119</v>
      </c>
      <c r="Z30" s="2">
        <v>11391</v>
      </c>
      <c r="AA30" s="2">
        <v>32.950000000000003</v>
      </c>
      <c r="AB30" s="2">
        <v>20.420000000000002</v>
      </c>
      <c r="AC30" s="2">
        <v>13.37</v>
      </c>
      <c r="AD30" s="2">
        <v>0</v>
      </c>
      <c r="AE30" s="2">
        <v>66.739999999999995</v>
      </c>
      <c r="AF30" s="2">
        <v>32.950000000000003</v>
      </c>
      <c r="AG30" s="2">
        <v>20.420000000000002</v>
      </c>
      <c r="AH30" s="2">
        <v>13.37</v>
      </c>
      <c r="AI30" s="2">
        <v>0</v>
      </c>
      <c r="AJ30" s="2">
        <v>66.739999999999995</v>
      </c>
      <c r="AK30" s="2">
        <v>333421</v>
      </c>
      <c r="AL30" s="2">
        <v>189988</v>
      </c>
      <c r="AM30" s="2">
        <v>128085</v>
      </c>
      <c r="AN30" s="2">
        <v>0</v>
      </c>
      <c r="AO30" s="2">
        <v>651494</v>
      </c>
      <c r="AP30" s="2">
        <v>0.87619999999999998</v>
      </c>
      <c r="AQ30" s="2">
        <v>0.2</v>
      </c>
      <c r="AR30" s="2">
        <v>58429</v>
      </c>
      <c r="AS30" s="2">
        <v>33293</v>
      </c>
      <c r="AT30" s="2">
        <v>22446</v>
      </c>
      <c r="AU30" s="2">
        <v>0</v>
      </c>
      <c r="AV30" s="2">
        <v>114168</v>
      </c>
      <c r="AW30" s="2">
        <v>0.87619999999999998</v>
      </c>
      <c r="AX30" s="2">
        <v>0.32619999999999999</v>
      </c>
      <c r="AY30" s="2">
        <v>0.65</v>
      </c>
      <c r="AZ30" s="2">
        <v>70695</v>
      </c>
      <c r="BA30" s="2">
        <v>40283</v>
      </c>
      <c r="BB30" s="2">
        <v>27158</v>
      </c>
      <c r="BC30" s="2">
        <v>0</v>
      </c>
      <c r="BD30" s="2">
        <v>138136</v>
      </c>
      <c r="BE30" s="2">
        <v>903798</v>
      </c>
      <c r="BF30" s="2">
        <v>0</v>
      </c>
      <c r="BG30" s="2">
        <v>0</v>
      </c>
      <c r="BH30" s="2">
        <v>0</v>
      </c>
      <c r="BI30" s="2">
        <v>127261</v>
      </c>
      <c r="BJ30" s="2">
        <v>0</v>
      </c>
      <c r="BK30" s="2">
        <v>0</v>
      </c>
      <c r="BL30" s="2">
        <v>0</v>
      </c>
      <c r="BM30" s="2">
        <v>0</v>
      </c>
      <c r="BN30" s="2">
        <v>2813</v>
      </c>
      <c r="BO30" s="2">
        <v>1.5</v>
      </c>
      <c r="BP30" s="2">
        <v>4220</v>
      </c>
      <c r="BQ30" s="2">
        <v>131481</v>
      </c>
      <c r="BR30" s="2">
        <v>1035279</v>
      </c>
      <c r="BS30" s="2">
        <v>0</v>
      </c>
      <c r="BT30" s="2">
        <v>1035279</v>
      </c>
      <c r="BU30" s="2">
        <v>1120907</v>
      </c>
      <c r="BV30" s="2">
        <v>0</v>
      </c>
      <c r="BW30" s="2">
        <v>13348</v>
      </c>
      <c r="BX30" s="2">
        <v>0</v>
      </c>
      <c r="BY30" s="2">
        <v>5926.05</v>
      </c>
      <c r="BZ30" s="2">
        <v>66.739999999999995</v>
      </c>
      <c r="CA30" s="2">
        <v>395505</v>
      </c>
      <c r="CB30" s="2">
        <v>0</v>
      </c>
      <c r="CC30" s="2">
        <v>0</v>
      </c>
      <c r="CD30" s="2">
        <v>1120907</v>
      </c>
      <c r="CE30" s="2">
        <v>13348</v>
      </c>
      <c r="CF30" s="2">
        <v>0</v>
      </c>
      <c r="CG30" s="2">
        <v>361499</v>
      </c>
      <c r="CH30" s="2">
        <v>361499</v>
      </c>
      <c r="CI30" s="2">
        <v>361499</v>
      </c>
      <c r="CJ30" s="2">
        <v>361499</v>
      </c>
      <c r="CK30" s="2" t="b">
        <v>1</v>
      </c>
      <c r="CL30" s="2">
        <v>85628</v>
      </c>
      <c r="CM30" s="2">
        <v>14037.79</v>
      </c>
      <c r="CN30" s="2">
        <v>12907.16</v>
      </c>
      <c r="CO30" s="2">
        <v>13290.05</v>
      </c>
      <c r="CP30" s="2">
        <v>15802.39</v>
      </c>
      <c r="CQ30" s="4">
        <v>45072.426770833335</v>
      </c>
      <c r="CR30" s="4">
        <v>73415</v>
      </c>
    </row>
    <row r="31" spans="1:96" x14ac:dyDescent="0.35">
      <c r="A31" s="5">
        <v>86</v>
      </c>
      <c r="B31" s="3" t="s">
        <v>48</v>
      </c>
      <c r="C31" s="3" t="s">
        <v>59</v>
      </c>
      <c r="D31" s="2" t="s">
        <v>60</v>
      </c>
      <c r="E31" s="2">
        <v>8093</v>
      </c>
      <c r="F31" s="2">
        <v>8215</v>
      </c>
      <c r="G31" s="2">
        <v>8458</v>
      </c>
      <c r="H31" s="2">
        <v>9802</v>
      </c>
      <c r="I31" s="2">
        <v>6.5600000000000006E-2</v>
      </c>
      <c r="J31" s="2">
        <v>531</v>
      </c>
      <c r="K31" s="2">
        <v>539</v>
      </c>
      <c r="L31" s="2">
        <v>555</v>
      </c>
      <c r="M31" s="2">
        <v>643</v>
      </c>
      <c r="N31" s="2">
        <v>6.7000000000000004E-2</v>
      </c>
      <c r="O31" s="2">
        <v>542</v>
      </c>
      <c r="P31" s="2">
        <v>550</v>
      </c>
      <c r="Q31" s="2">
        <v>567</v>
      </c>
      <c r="R31" s="2">
        <v>657</v>
      </c>
      <c r="S31" s="2">
        <v>9166</v>
      </c>
      <c r="T31" s="2">
        <v>9304</v>
      </c>
      <c r="U31" s="2">
        <v>9580</v>
      </c>
      <c r="V31" s="2">
        <v>11102</v>
      </c>
      <c r="W31" s="2">
        <v>1.1040000000000001</v>
      </c>
      <c r="X31" s="2">
        <v>1.026</v>
      </c>
      <c r="Y31" s="2">
        <v>10119</v>
      </c>
      <c r="Z31" s="2">
        <v>11391</v>
      </c>
      <c r="AA31" s="2">
        <v>129.87</v>
      </c>
      <c r="AB31" s="2">
        <v>97.69</v>
      </c>
      <c r="AC31" s="2">
        <v>72.16</v>
      </c>
      <c r="AD31" s="2">
        <v>0</v>
      </c>
      <c r="AE31" s="2">
        <v>299.72000000000003</v>
      </c>
      <c r="AF31" s="2">
        <v>129.87</v>
      </c>
      <c r="AG31" s="2">
        <v>97.69</v>
      </c>
      <c r="AH31" s="2">
        <v>72.16</v>
      </c>
      <c r="AI31" s="2">
        <v>0</v>
      </c>
      <c r="AJ31" s="2">
        <v>299.72000000000003</v>
      </c>
      <c r="AK31" s="2">
        <v>1314155</v>
      </c>
      <c r="AL31" s="2">
        <v>908908</v>
      </c>
      <c r="AM31" s="2">
        <v>691293</v>
      </c>
      <c r="AN31" s="2">
        <v>0</v>
      </c>
      <c r="AO31" s="2">
        <v>2914356</v>
      </c>
      <c r="AP31" s="2">
        <v>0.52200000000000002</v>
      </c>
      <c r="AQ31" s="2">
        <v>0.2</v>
      </c>
      <c r="AR31" s="2">
        <v>137198</v>
      </c>
      <c r="AS31" s="2">
        <v>94890</v>
      </c>
      <c r="AT31" s="2">
        <v>72171</v>
      </c>
      <c r="AU31" s="2">
        <v>0</v>
      </c>
      <c r="AV31" s="2">
        <v>304259</v>
      </c>
      <c r="AW31" s="2">
        <v>0.52200000000000002</v>
      </c>
      <c r="AX31" s="2">
        <v>0</v>
      </c>
      <c r="AY31" s="2">
        <v>0.65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3218615</v>
      </c>
      <c r="BF31" s="2">
        <v>0</v>
      </c>
      <c r="BG31" s="2">
        <v>740</v>
      </c>
      <c r="BH31" s="2">
        <v>0</v>
      </c>
      <c r="BI31" s="2">
        <v>15835</v>
      </c>
      <c r="BJ31" s="2">
        <v>0</v>
      </c>
      <c r="BK31" s="2">
        <v>0</v>
      </c>
      <c r="BL31" s="2">
        <v>0</v>
      </c>
      <c r="BM31" s="2">
        <v>0</v>
      </c>
      <c r="BN31" s="2">
        <v>2813</v>
      </c>
      <c r="BO31" s="2">
        <v>12.82</v>
      </c>
      <c r="BP31" s="2">
        <v>36063</v>
      </c>
      <c r="BQ31" s="2">
        <v>52638</v>
      </c>
      <c r="BR31" s="2">
        <v>3271253</v>
      </c>
      <c r="BS31" s="2">
        <v>0</v>
      </c>
      <c r="BT31" s="2">
        <v>3271253</v>
      </c>
      <c r="BU31" s="2">
        <v>408231</v>
      </c>
      <c r="BV31" s="2">
        <v>2863022</v>
      </c>
      <c r="BW31" s="2">
        <v>240511</v>
      </c>
      <c r="BX31" s="2">
        <v>2622511</v>
      </c>
      <c r="BY31" s="2">
        <v>5093.7</v>
      </c>
      <c r="BZ31" s="2">
        <v>299.72000000000003</v>
      </c>
      <c r="CA31" s="2">
        <v>1526684</v>
      </c>
      <c r="CB31" s="2">
        <v>0</v>
      </c>
      <c r="CC31" s="2">
        <v>0</v>
      </c>
      <c r="CD31" s="2">
        <v>408231</v>
      </c>
      <c r="CE31" s="2">
        <v>240511</v>
      </c>
      <c r="CF31" s="2">
        <v>877942</v>
      </c>
      <c r="CG31" s="2">
        <v>305678</v>
      </c>
      <c r="CH31" s="2">
        <v>1183620</v>
      </c>
      <c r="CI31" s="2">
        <v>0</v>
      </c>
      <c r="CJ31" s="2">
        <v>2622511</v>
      </c>
      <c r="CK31" s="2" t="b">
        <v>0</v>
      </c>
      <c r="CL31" s="2">
        <v>0</v>
      </c>
      <c r="CM31" s="2">
        <v>11175.42</v>
      </c>
      <c r="CN31" s="2">
        <v>10275.34</v>
      </c>
      <c r="CO31" s="2">
        <v>10580.15</v>
      </c>
      <c r="CP31" s="2">
        <v>12580.22</v>
      </c>
      <c r="CQ31" s="4">
        <v>45072.426874999997</v>
      </c>
      <c r="CR31" s="4">
        <v>73415</v>
      </c>
    </row>
    <row r="32" spans="1:96" x14ac:dyDescent="0.35">
      <c r="A32" s="5">
        <v>87</v>
      </c>
      <c r="B32" s="3" t="s">
        <v>48</v>
      </c>
      <c r="C32" s="3" t="s">
        <v>61</v>
      </c>
      <c r="D32" s="2" t="s">
        <v>62</v>
      </c>
      <c r="E32" s="2">
        <v>8093</v>
      </c>
      <c r="F32" s="2">
        <v>8215</v>
      </c>
      <c r="G32" s="2">
        <v>8458</v>
      </c>
      <c r="H32" s="2">
        <v>9802</v>
      </c>
      <c r="I32" s="2">
        <v>6.5600000000000006E-2</v>
      </c>
      <c r="J32" s="2">
        <v>531</v>
      </c>
      <c r="K32" s="2">
        <v>539</v>
      </c>
      <c r="L32" s="2">
        <v>555</v>
      </c>
      <c r="M32" s="2">
        <v>643</v>
      </c>
      <c r="N32" s="2">
        <v>6.7000000000000004E-2</v>
      </c>
      <c r="O32" s="2">
        <v>542</v>
      </c>
      <c r="P32" s="2">
        <v>550</v>
      </c>
      <c r="Q32" s="2">
        <v>567</v>
      </c>
      <c r="R32" s="2">
        <v>657</v>
      </c>
      <c r="S32" s="2">
        <v>9166</v>
      </c>
      <c r="T32" s="2">
        <v>9304</v>
      </c>
      <c r="U32" s="2">
        <v>9580</v>
      </c>
      <c r="V32" s="2">
        <v>11102</v>
      </c>
      <c r="W32" s="2">
        <v>1.1040000000000001</v>
      </c>
      <c r="X32" s="2">
        <v>1.026</v>
      </c>
      <c r="Y32" s="2">
        <v>10119</v>
      </c>
      <c r="Z32" s="2">
        <v>11391</v>
      </c>
      <c r="AA32" s="2">
        <v>1022.29</v>
      </c>
      <c r="AB32" s="2">
        <v>671.42</v>
      </c>
      <c r="AC32" s="2">
        <v>446.94</v>
      </c>
      <c r="AD32" s="2">
        <v>0</v>
      </c>
      <c r="AE32" s="2">
        <v>2140.65</v>
      </c>
      <c r="AF32" s="2">
        <v>1022.29</v>
      </c>
      <c r="AG32" s="2">
        <v>671.42</v>
      </c>
      <c r="AH32" s="2">
        <v>446.94</v>
      </c>
      <c r="AI32" s="2">
        <v>0</v>
      </c>
      <c r="AJ32" s="2">
        <v>2140.65</v>
      </c>
      <c r="AK32" s="2">
        <v>10344553</v>
      </c>
      <c r="AL32" s="2">
        <v>6246892</v>
      </c>
      <c r="AM32" s="2">
        <v>4281685</v>
      </c>
      <c r="AN32" s="2">
        <v>0</v>
      </c>
      <c r="AO32" s="2">
        <v>20873130</v>
      </c>
      <c r="AP32" s="2">
        <v>0.80359999999999998</v>
      </c>
      <c r="AQ32" s="2">
        <v>0.2</v>
      </c>
      <c r="AR32" s="2">
        <v>1662576</v>
      </c>
      <c r="AS32" s="2">
        <v>1004000</v>
      </c>
      <c r="AT32" s="2">
        <v>688152</v>
      </c>
      <c r="AU32" s="2">
        <v>0</v>
      </c>
      <c r="AV32" s="2">
        <v>3354728</v>
      </c>
      <c r="AW32" s="2">
        <v>0.80359999999999998</v>
      </c>
      <c r="AX32" s="2">
        <v>0.25359999999999999</v>
      </c>
      <c r="AY32" s="2">
        <v>0.65</v>
      </c>
      <c r="AZ32" s="2">
        <v>1705196</v>
      </c>
      <c r="BA32" s="2">
        <v>1029738</v>
      </c>
      <c r="BB32" s="2">
        <v>705793</v>
      </c>
      <c r="BC32" s="2">
        <v>0</v>
      </c>
      <c r="BD32" s="2">
        <v>3440727</v>
      </c>
      <c r="BE32" s="2">
        <v>27668585</v>
      </c>
      <c r="BF32" s="2">
        <v>0</v>
      </c>
      <c r="BG32" s="2">
        <v>38682</v>
      </c>
      <c r="BH32" s="2">
        <v>0</v>
      </c>
      <c r="BI32" s="2">
        <v>444176</v>
      </c>
      <c r="BJ32" s="2">
        <v>0</v>
      </c>
      <c r="BK32" s="2">
        <v>0</v>
      </c>
      <c r="BL32" s="2">
        <v>0</v>
      </c>
      <c r="BM32" s="2">
        <v>0</v>
      </c>
      <c r="BN32" s="2">
        <v>2813</v>
      </c>
      <c r="BO32" s="2">
        <v>40.090000000000003</v>
      </c>
      <c r="BP32" s="2">
        <v>112773</v>
      </c>
      <c r="BQ32" s="2">
        <v>595631</v>
      </c>
      <c r="BR32" s="2">
        <v>28264216</v>
      </c>
      <c r="BS32" s="2">
        <v>0</v>
      </c>
      <c r="BT32" s="2">
        <v>28264216</v>
      </c>
      <c r="BU32" s="2">
        <v>4618916</v>
      </c>
      <c r="BV32" s="2">
        <v>23645300</v>
      </c>
      <c r="BW32" s="2">
        <v>1732670</v>
      </c>
      <c r="BX32" s="2">
        <v>21912630</v>
      </c>
      <c r="BY32" s="2">
        <v>5107.46</v>
      </c>
      <c r="BZ32" s="2">
        <v>2140.65</v>
      </c>
      <c r="CA32" s="2">
        <v>10933284</v>
      </c>
      <c r="CB32" s="2">
        <v>121793</v>
      </c>
      <c r="CC32" s="2">
        <v>0</v>
      </c>
      <c r="CD32" s="2">
        <v>4618916</v>
      </c>
      <c r="CE32" s="2">
        <v>1732670</v>
      </c>
      <c r="CF32" s="2">
        <v>4703491</v>
      </c>
      <c r="CG32" s="2">
        <v>2552973</v>
      </c>
      <c r="CH32" s="2">
        <v>7256464</v>
      </c>
      <c r="CI32" s="2">
        <v>0</v>
      </c>
      <c r="CJ32" s="2">
        <v>21912630</v>
      </c>
      <c r="CK32" s="2" t="b">
        <v>0</v>
      </c>
      <c r="CL32" s="2">
        <v>0</v>
      </c>
      <c r="CM32" s="2">
        <v>13413.34</v>
      </c>
      <c r="CN32" s="2">
        <v>12333.01</v>
      </c>
      <c r="CO32" s="2">
        <v>12698.86</v>
      </c>
      <c r="CP32" s="2">
        <v>15099.45</v>
      </c>
      <c r="CQ32" s="4">
        <v>45072.42696759259</v>
      </c>
      <c r="CR32" s="4">
        <v>73415</v>
      </c>
    </row>
    <row r="33" spans="1:96" x14ac:dyDescent="0.35">
      <c r="A33" s="5">
        <v>88</v>
      </c>
      <c r="B33" s="3" t="s">
        <v>48</v>
      </c>
      <c r="C33" s="3" t="s">
        <v>63</v>
      </c>
      <c r="D33" s="2" t="s">
        <v>64</v>
      </c>
      <c r="E33" s="2">
        <v>8093</v>
      </c>
      <c r="F33" s="2">
        <v>8215</v>
      </c>
      <c r="G33" s="2">
        <v>8458</v>
      </c>
      <c r="H33" s="2">
        <v>9802</v>
      </c>
      <c r="I33" s="2">
        <v>6.5600000000000006E-2</v>
      </c>
      <c r="J33" s="2">
        <v>531</v>
      </c>
      <c r="K33" s="2">
        <v>539</v>
      </c>
      <c r="L33" s="2">
        <v>555</v>
      </c>
      <c r="M33" s="2">
        <v>643</v>
      </c>
      <c r="N33" s="2">
        <v>6.7000000000000004E-2</v>
      </c>
      <c r="O33" s="2">
        <v>542</v>
      </c>
      <c r="P33" s="2">
        <v>550</v>
      </c>
      <c r="Q33" s="2">
        <v>567</v>
      </c>
      <c r="R33" s="2">
        <v>657</v>
      </c>
      <c r="S33" s="2">
        <v>9166</v>
      </c>
      <c r="T33" s="2">
        <v>9304</v>
      </c>
      <c r="U33" s="2">
        <v>9580</v>
      </c>
      <c r="V33" s="2">
        <v>11102</v>
      </c>
      <c r="W33" s="2">
        <v>1.1040000000000001</v>
      </c>
      <c r="X33" s="2">
        <v>1.026</v>
      </c>
      <c r="Y33" s="2">
        <v>10119</v>
      </c>
      <c r="Z33" s="2">
        <v>11391</v>
      </c>
      <c r="AA33" s="2">
        <v>0</v>
      </c>
      <c r="AB33" s="2">
        <v>0</v>
      </c>
      <c r="AC33" s="2">
        <v>0</v>
      </c>
      <c r="AD33" s="2">
        <v>2232.86</v>
      </c>
      <c r="AE33" s="2">
        <v>2232.86</v>
      </c>
      <c r="AF33" s="2">
        <v>0</v>
      </c>
      <c r="AG33" s="2">
        <v>0</v>
      </c>
      <c r="AH33" s="2">
        <v>0</v>
      </c>
      <c r="AI33" s="2">
        <v>2232.86</v>
      </c>
      <c r="AJ33" s="2">
        <v>2232.86</v>
      </c>
      <c r="AK33" s="2">
        <v>0</v>
      </c>
      <c r="AL33" s="2">
        <v>0</v>
      </c>
      <c r="AM33" s="2">
        <v>0</v>
      </c>
      <c r="AN33" s="2">
        <v>25434508</v>
      </c>
      <c r="AO33" s="2">
        <v>25434508</v>
      </c>
      <c r="AP33" s="2">
        <v>0.78129999999999999</v>
      </c>
      <c r="AQ33" s="2">
        <v>0.2</v>
      </c>
      <c r="AR33" s="2">
        <v>0</v>
      </c>
      <c r="AS33" s="2">
        <v>0</v>
      </c>
      <c r="AT33" s="2">
        <v>0</v>
      </c>
      <c r="AU33" s="2">
        <v>3974396</v>
      </c>
      <c r="AV33" s="2">
        <v>3974396</v>
      </c>
      <c r="AW33" s="2">
        <v>0.78129999999999999</v>
      </c>
      <c r="AX33" s="2">
        <v>0.23130000000000001</v>
      </c>
      <c r="AY33" s="2">
        <v>0.65</v>
      </c>
      <c r="AZ33" s="2">
        <v>0</v>
      </c>
      <c r="BA33" s="2">
        <v>0</v>
      </c>
      <c r="BB33" s="2">
        <v>0</v>
      </c>
      <c r="BC33" s="2">
        <v>3823951</v>
      </c>
      <c r="BD33" s="2">
        <v>3823951</v>
      </c>
      <c r="BE33" s="2">
        <v>33232855</v>
      </c>
      <c r="BF33" s="2">
        <v>0</v>
      </c>
      <c r="BG33" s="2">
        <v>0</v>
      </c>
      <c r="BH33" s="2">
        <v>0</v>
      </c>
      <c r="BI33" s="2">
        <v>468192</v>
      </c>
      <c r="BJ33" s="2">
        <v>0</v>
      </c>
      <c r="BK33" s="2">
        <v>0</v>
      </c>
      <c r="BL33" s="2">
        <v>0</v>
      </c>
      <c r="BM33" s="2">
        <v>0</v>
      </c>
      <c r="BN33" s="2">
        <v>2813</v>
      </c>
      <c r="BO33" s="2">
        <v>0</v>
      </c>
      <c r="BP33" s="2">
        <v>0</v>
      </c>
      <c r="BQ33" s="2">
        <v>468192</v>
      </c>
      <c r="BR33" s="2">
        <v>33701047</v>
      </c>
      <c r="BS33" s="2">
        <v>0</v>
      </c>
      <c r="BT33" s="2">
        <v>33701047</v>
      </c>
      <c r="BU33" s="2">
        <v>9387918</v>
      </c>
      <c r="BV33" s="2">
        <v>24313129</v>
      </c>
      <c r="BW33" s="2">
        <v>2159045</v>
      </c>
      <c r="BX33" s="2">
        <v>22154084</v>
      </c>
      <c r="BY33" s="2">
        <v>6137.82</v>
      </c>
      <c r="BZ33" s="2">
        <v>2232.86</v>
      </c>
      <c r="CA33" s="2">
        <v>13704893</v>
      </c>
      <c r="CB33" s="2">
        <v>0</v>
      </c>
      <c r="CC33" s="2">
        <v>0</v>
      </c>
      <c r="CD33" s="2">
        <v>9387918</v>
      </c>
      <c r="CE33" s="2">
        <v>2159045</v>
      </c>
      <c r="CF33" s="2">
        <v>2157930</v>
      </c>
      <c r="CG33" s="2">
        <v>3689676</v>
      </c>
      <c r="CH33" s="2">
        <v>5847606</v>
      </c>
      <c r="CI33" s="2">
        <v>0</v>
      </c>
      <c r="CJ33" s="2">
        <v>22154084</v>
      </c>
      <c r="CK33" s="2" t="b">
        <v>0</v>
      </c>
      <c r="CL33" s="2">
        <v>0</v>
      </c>
      <c r="CM33" s="2">
        <v>13221.54</v>
      </c>
      <c r="CN33" s="2">
        <v>12156.65</v>
      </c>
      <c r="CO33" s="2">
        <v>12517.28</v>
      </c>
      <c r="CP33" s="2">
        <v>14883.54</v>
      </c>
      <c r="CQ33" s="4">
        <v>45072.42696759259</v>
      </c>
      <c r="CR33" s="4">
        <v>73415</v>
      </c>
    </row>
    <row r="34" spans="1:96" x14ac:dyDescent="0.35">
      <c r="A34" s="5">
        <v>89</v>
      </c>
      <c r="B34" s="3" t="s">
        <v>48</v>
      </c>
      <c r="C34" s="3" t="s">
        <v>65</v>
      </c>
      <c r="D34" s="2" t="s">
        <v>66</v>
      </c>
      <c r="E34" s="2">
        <v>8093</v>
      </c>
      <c r="F34" s="2">
        <v>8215</v>
      </c>
      <c r="G34" s="2">
        <v>8458</v>
      </c>
      <c r="H34" s="2">
        <v>9802</v>
      </c>
      <c r="I34" s="2">
        <v>6.5600000000000006E-2</v>
      </c>
      <c r="J34" s="2">
        <v>531</v>
      </c>
      <c r="K34" s="2">
        <v>539</v>
      </c>
      <c r="L34" s="2">
        <v>555</v>
      </c>
      <c r="M34" s="2">
        <v>643</v>
      </c>
      <c r="N34" s="2">
        <v>6.7000000000000004E-2</v>
      </c>
      <c r="O34" s="2">
        <v>542</v>
      </c>
      <c r="P34" s="2">
        <v>550</v>
      </c>
      <c r="Q34" s="2">
        <v>567</v>
      </c>
      <c r="R34" s="2">
        <v>657</v>
      </c>
      <c r="S34" s="2">
        <v>9166</v>
      </c>
      <c r="T34" s="2">
        <v>9304</v>
      </c>
      <c r="U34" s="2">
        <v>9580</v>
      </c>
      <c r="V34" s="2">
        <v>11102</v>
      </c>
      <c r="W34" s="2">
        <v>1.1040000000000001</v>
      </c>
      <c r="X34" s="2">
        <v>1.026</v>
      </c>
      <c r="Y34" s="2">
        <v>10119</v>
      </c>
      <c r="Z34" s="2">
        <v>11391</v>
      </c>
      <c r="AA34" s="2">
        <v>534.76</v>
      </c>
      <c r="AB34" s="2">
        <v>400.05</v>
      </c>
      <c r="AC34" s="2">
        <v>295.62</v>
      </c>
      <c r="AD34" s="2">
        <v>0</v>
      </c>
      <c r="AE34" s="2">
        <v>1230.43</v>
      </c>
      <c r="AF34" s="2">
        <v>550.58000000000004</v>
      </c>
      <c r="AG34" s="2">
        <v>400.05</v>
      </c>
      <c r="AH34" s="2">
        <v>295.62</v>
      </c>
      <c r="AI34" s="2">
        <v>0</v>
      </c>
      <c r="AJ34" s="2">
        <v>1246.25</v>
      </c>
      <c r="AK34" s="2">
        <v>5411236</v>
      </c>
      <c r="AL34" s="2">
        <v>3722065</v>
      </c>
      <c r="AM34" s="2">
        <v>2832040</v>
      </c>
      <c r="AN34" s="2">
        <v>0</v>
      </c>
      <c r="AO34" s="2">
        <v>11965341</v>
      </c>
      <c r="AP34" s="2">
        <v>0.80479999999999996</v>
      </c>
      <c r="AQ34" s="2">
        <v>0.2</v>
      </c>
      <c r="AR34" s="2">
        <v>896760</v>
      </c>
      <c r="AS34" s="2">
        <v>599104</v>
      </c>
      <c r="AT34" s="2">
        <v>455845</v>
      </c>
      <c r="AU34" s="2">
        <v>0</v>
      </c>
      <c r="AV34" s="2">
        <v>1951709</v>
      </c>
      <c r="AW34" s="2">
        <v>0.80479999999999996</v>
      </c>
      <c r="AX34" s="2">
        <v>0.25480000000000003</v>
      </c>
      <c r="AY34" s="2">
        <v>0.65</v>
      </c>
      <c r="AZ34" s="2">
        <v>922722</v>
      </c>
      <c r="BA34" s="2">
        <v>616448</v>
      </c>
      <c r="BB34" s="2">
        <v>469042</v>
      </c>
      <c r="BC34" s="2">
        <v>0</v>
      </c>
      <c r="BD34" s="2">
        <v>2008212</v>
      </c>
      <c r="BE34" s="2">
        <v>15925262</v>
      </c>
      <c r="BF34" s="2">
        <v>254823</v>
      </c>
      <c r="BG34" s="2">
        <v>0</v>
      </c>
      <c r="BH34" s="2">
        <v>0</v>
      </c>
      <c r="BI34" s="2">
        <v>243920</v>
      </c>
      <c r="BJ34" s="2">
        <v>0</v>
      </c>
      <c r="BK34" s="2">
        <v>0</v>
      </c>
      <c r="BL34" s="2">
        <v>0</v>
      </c>
      <c r="BM34" s="2">
        <v>0</v>
      </c>
      <c r="BN34" s="2">
        <v>2813</v>
      </c>
      <c r="BO34" s="2">
        <v>40.96</v>
      </c>
      <c r="BP34" s="2">
        <v>115220</v>
      </c>
      <c r="BQ34" s="2">
        <v>613963</v>
      </c>
      <c r="BR34" s="2">
        <v>16539225</v>
      </c>
      <c r="BS34" s="2">
        <v>0</v>
      </c>
      <c r="BT34" s="2">
        <v>16539225</v>
      </c>
      <c r="BU34" s="2">
        <v>1856689</v>
      </c>
      <c r="BV34" s="2">
        <v>14682536</v>
      </c>
      <c r="BW34" s="2">
        <v>1003301</v>
      </c>
      <c r="BX34" s="2">
        <v>13679235</v>
      </c>
      <c r="BY34" s="2">
        <v>5012.29</v>
      </c>
      <c r="BZ34" s="2">
        <v>1246.25</v>
      </c>
      <c r="CA34" s="2">
        <v>6246566</v>
      </c>
      <c r="CB34" s="2">
        <v>118318</v>
      </c>
      <c r="CC34" s="2">
        <v>0</v>
      </c>
      <c r="CD34" s="2">
        <v>1856689</v>
      </c>
      <c r="CE34" s="2">
        <v>1003301</v>
      </c>
      <c r="CF34" s="2">
        <v>3504894</v>
      </c>
      <c r="CG34" s="2">
        <v>1606876</v>
      </c>
      <c r="CH34" s="2">
        <v>5111770</v>
      </c>
      <c r="CI34" s="2">
        <v>0</v>
      </c>
      <c r="CJ34" s="2">
        <v>13679235</v>
      </c>
      <c r="CK34" s="2" t="b">
        <v>0</v>
      </c>
      <c r="CL34" s="2">
        <v>0</v>
      </c>
      <c r="CM34" s="2">
        <v>13423.66</v>
      </c>
      <c r="CN34" s="2">
        <v>12342.5</v>
      </c>
      <c r="CO34" s="2">
        <v>12708.64</v>
      </c>
      <c r="CP34" s="2">
        <v>15111.07</v>
      </c>
      <c r="CQ34" s="4">
        <v>45072.426979166667</v>
      </c>
      <c r="CR34" s="4">
        <v>73415</v>
      </c>
    </row>
    <row r="35" spans="1:96" x14ac:dyDescent="0.35">
      <c r="A35" s="5">
        <v>90</v>
      </c>
      <c r="B35" s="3" t="s">
        <v>48</v>
      </c>
      <c r="C35" s="3" t="s">
        <v>67</v>
      </c>
      <c r="D35" s="2" t="s">
        <v>68</v>
      </c>
      <c r="E35" s="2">
        <v>8093</v>
      </c>
      <c r="F35" s="2">
        <v>8215</v>
      </c>
      <c r="G35" s="2">
        <v>8458</v>
      </c>
      <c r="H35" s="2">
        <v>9802</v>
      </c>
      <c r="I35" s="2">
        <v>6.5600000000000006E-2</v>
      </c>
      <c r="J35" s="2">
        <v>531</v>
      </c>
      <c r="K35" s="2">
        <v>539</v>
      </c>
      <c r="L35" s="2">
        <v>555</v>
      </c>
      <c r="M35" s="2">
        <v>643</v>
      </c>
      <c r="N35" s="2">
        <v>6.7000000000000004E-2</v>
      </c>
      <c r="O35" s="2">
        <v>542</v>
      </c>
      <c r="P35" s="2">
        <v>550</v>
      </c>
      <c r="Q35" s="2">
        <v>567</v>
      </c>
      <c r="R35" s="2">
        <v>657</v>
      </c>
      <c r="S35" s="2">
        <v>9166</v>
      </c>
      <c r="T35" s="2">
        <v>9304</v>
      </c>
      <c r="U35" s="2">
        <v>9580</v>
      </c>
      <c r="V35" s="2">
        <v>11102</v>
      </c>
      <c r="W35" s="2">
        <v>1.1040000000000001</v>
      </c>
      <c r="X35" s="2">
        <v>1.026</v>
      </c>
      <c r="Y35" s="2">
        <v>10119</v>
      </c>
      <c r="Z35" s="2">
        <v>11391</v>
      </c>
      <c r="AA35" s="2">
        <v>421.05</v>
      </c>
      <c r="AB35" s="2">
        <v>278.93</v>
      </c>
      <c r="AC35" s="2">
        <v>210.12</v>
      </c>
      <c r="AD35" s="2">
        <v>590.28</v>
      </c>
      <c r="AE35" s="2">
        <v>1500.38</v>
      </c>
      <c r="AF35" s="2">
        <v>421.05</v>
      </c>
      <c r="AG35" s="2">
        <v>278.93</v>
      </c>
      <c r="AH35" s="2">
        <v>210.12</v>
      </c>
      <c r="AI35" s="2">
        <v>590.28</v>
      </c>
      <c r="AJ35" s="2">
        <v>1500.38</v>
      </c>
      <c r="AK35" s="2">
        <v>4260605</v>
      </c>
      <c r="AL35" s="2">
        <v>2595165</v>
      </c>
      <c r="AM35" s="2">
        <v>2012950</v>
      </c>
      <c r="AN35" s="2">
        <v>6723879</v>
      </c>
      <c r="AO35" s="2">
        <v>15592599</v>
      </c>
      <c r="AP35" s="2">
        <v>0.68279999999999996</v>
      </c>
      <c r="AQ35" s="2">
        <v>0.2</v>
      </c>
      <c r="AR35" s="2">
        <v>581828</v>
      </c>
      <c r="AS35" s="2">
        <v>354396</v>
      </c>
      <c r="AT35" s="2">
        <v>274888</v>
      </c>
      <c r="AU35" s="2">
        <v>918213</v>
      </c>
      <c r="AV35" s="2">
        <v>2129325</v>
      </c>
      <c r="AW35" s="2">
        <v>0.68279999999999996</v>
      </c>
      <c r="AX35" s="2">
        <v>0.1328</v>
      </c>
      <c r="AY35" s="2">
        <v>0.65</v>
      </c>
      <c r="AZ35" s="2">
        <v>367775</v>
      </c>
      <c r="BA35" s="2">
        <v>224015</v>
      </c>
      <c r="BB35" s="2">
        <v>173758</v>
      </c>
      <c r="BC35" s="2">
        <v>580405</v>
      </c>
      <c r="BD35" s="2">
        <v>1345953</v>
      </c>
      <c r="BE35" s="2">
        <v>19067877</v>
      </c>
      <c r="BF35" s="2">
        <v>0</v>
      </c>
      <c r="BG35" s="2">
        <v>103871</v>
      </c>
      <c r="BH35" s="2">
        <v>0</v>
      </c>
      <c r="BI35" s="2">
        <v>694576</v>
      </c>
      <c r="BJ35" s="2">
        <v>0</v>
      </c>
      <c r="BK35" s="2">
        <v>0</v>
      </c>
      <c r="BL35" s="2">
        <v>0</v>
      </c>
      <c r="BM35" s="2">
        <v>0</v>
      </c>
      <c r="BN35" s="2">
        <v>2813</v>
      </c>
      <c r="BO35" s="2">
        <v>27.63</v>
      </c>
      <c r="BP35" s="2">
        <v>77723</v>
      </c>
      <c r="BQ35" s="2">
        <v>876170</v>
      </c>
      <c r="BR35" s="2">
        <v>19944047</v>
      </c>
      <c r="BS35" s="2">
        <v>0</v>
      </c>
      <c r="BT35" s="2">
        <v>19944047</v>
      </c>
      <c r="BU35" s="2">
        <v>6012617</v>
      </c>
      <c r="BV35" s="2">
        <v>13931430</v>
      </c>
      <c r="BW35" s="2">
        <v>1261622</v>
      </c>
      <c r="BX35" s="2">
        <v>12669808</v>
      </c>
      <c r="BY35" s="2">
        <v>5337.55</v>
      </c>
      <c r="BZ35" s="2">
        <v>1500.38</v>
      </c>
      <c r="CA35" s="2">
        <v>8008353</v>
      </c>
      <c r="CB35" s="2">
        <v>0</v>
      </c>
      <c r="CC35" s="2">
        <v>0</v>
      </c>
      <c r="CD35" s="2">
        <v>6012617</v>
      </c>
      <c r="CE35" s="2">
        <v>1261622</v>
      </c>
      <c r="CF35" s="2">
        <v>734114</v>
      </c>
      <c r="CG35" s="2">
        <v>3850310</v>
      </c>
      <c r="CH35" s="2">
        <v>4584424</v>
      </c>
      <c r="CI35" s="2">
        <v>0</v>
      </c>
      <c r="CJ35" s="2">
        <v>12669808</v>
      </c>
      <c r="CK35" s="2" t="b">
        <v>0</v>
      </c>
      <c r="CL35" s="2">
        <v>0</v>
      </c>
      <c r="CM35" s="2">
        <v>12374.32</v>
      </c>
      <c r="CN35" s="2">
        <v>11377.68</v>
      </c>
      <c r="CO35" s="2">
        <v>11715.19</v>
      </c>
      <c r="CP35" s="2">
        <v>13929.83</v>
      </c>
      <c r="CQ35" s="4">
        <v>45072.426979166667</v>
      </c>
      <c r="CR35" s="4">
        <v>73415</v>
      </c>
    </row>
    <row r="36" spans="1:96" x14ac:dyDescent="0.35">
      <c r="A36" s="5">
        <v>91</v>
      </c>
      <c r="B36" s="3" t="s">
        <v>48</v>
      </c>
      <c r="C36" s="3" t="s">
        <v>69</v>
      </c>
      <c r="D36" s="2" t="s">
        <v>70</v>
      </c>
      <c r="E36" s="2">
        <v>8093</v>
      </c>
      <c r="F36" s="2">
        <v>8215</v>
      </c>
      <c r="G36" s="2">
        <v>8458</v>
      </c>
      <c r="H36" s="2">
        <v>9802</v>
      </c>
      <c r="I36" s="2">
        <v>6.5600000000000006E-2</v>
      </c>
      <c r="J36" s="2">
        <v>531</v>
      </c>
      <c r="K36" s="2">
        <v>539</v>
      </c>
      <c r="L36" s="2">
        <v>555</v>
      </c>
      <c r="M36" s="2">
        <v>643</v>
      </c>
      <c r="N36" s="2">
        <v>6.7000000000000004E-2</v>
      </c>
      <c r="O36" s="2">
        <v>542</v>
      </c>
      <c r="P36" s="2">
        <v>550</v>
      </c>
      <c r="Q36" s="2">
        <v>567</v>
      </c>
      <c r="R36" s="2">
        <v>657</v>
      </c>
      <c r="S36" s="2">
        <v>9166</v>
      </c>
      <c r="T36" s="2">
        <v>9304</v>
      </c>
      <c r="U36" s="2">
        <v>9580</v>
      </c>
      <c r="V36" s="2">
        <v>11102</v>
      </c>
      <c r="W36" s="2">
        <v>1.1040000000000001</v>
      </c>
      <c r="X36" s="2">
        <v>1.026</v>
      </c>
      <c r="Y36" s="2">
        <v>10119</v>
      </c>
      <c r="Z36" s="2">
        <v>11391</v>
      </c>
      <c r="AA36" s="2">
        <v>700.5</v>
      </c>
      <c r="AB36" s="2">
        <v>465.7</v>
      </c>
      <c r="AC36" s="2">
        <v>286.92</v>
      </c>
      <c r="AD36" s="2">
        <v>0</v>
      </c>
      <c r="AE36" s="2">
        <v>1453.12</v>
      </c>
      <c r="AF36" s="2">
        <v>700.5</v>
      </c>
      <c r="AG36" s="2">
        <v>465.7</v>
      </c>
      <c r="AH36" s="2">
        <v>286.92</v>
      </c>
      <c r="AI36" s="2">
        <v>0</v>
      </c>
      <c r="AJ36" s="2">
        <v>1453.12</v>
      </c>
      <c r="AK36" s="2">
        <v>7088360</v>
      </c>
      <c r="AL36" s="2">
        <v>4332873</v>
      </c>
      <c r="AM36" s="2">
        <v>2748694</v>
      </c>
      <c r="AN36" s="2">
        <v>0</v>
      </c>
      <c r="AO36" s="2">
        <v>14169927</v>
      </c>
      <c r="AP36" s="2">
        <v>0.86560000000000004</v>
      </c>
      <c r="AQ36" s="2">
        <v>0.2</v>
      </c>
      <c r="AR36" s="2">
        <v>1227137</v>
      </c>
      <c r="AS36" s="2">
        <v>750107</v>
      </c>
      <c r="AT36" s="2">
        <v>475854</v>
      </c>
      <c r="AU36" s="2">
        <v>0</v>
      </c>
      <c r="AV36" s="2">
        <v>2453098</v>
      </c>
      <c r="AW36" s="2">
        <v>0.86560000000000004</v>
      </c>
      <c r="AX36" s="2">
        <v>0.31559999999999999</v>
      </c>
      <c r="AY36" s="2">
        <v>0.65</v>
      </c>
      <c r="AZ36" s="2">
        <v>1454106</v>
      </c>
      <c r="BA36" s="2">
        <v>888846</v>
      </c>
      <c r="BB36" s="2">
        <v>563867</v>
      </c>
      <c r="BC36" s="2">
        <v>0</v>
      </c>
      <c r="BD36" s="2">
        <v>2906819</v>
      </c>
      <c r="BE36" s="2">
        <v>19529844</v>
      </c>
      <c r="BF36" s="2">
        <v>0</v>
      </c>
      <c r="BG36" s="2">
        <v>0</v>
      </c>
      <c r="BH36" s="2">
        <v>0</v>
      </c>
      <c r="BI36" s="2">
        <v>284680</v>
      </c>
      <c r="BJ36" s="2">
        <v>0</v>
      </c>
      <c r="BK36" s="2">
        <v>0</v>
      </c>
      <c r="BL36" s="2">
        <v>0</v>
      </c>
      <c r="BM36" s="2">
        <v>0</v>
      </c>
      <c r="BN36" s="2">
        <v>2813</v>
      </c>
      <c r="BO36" s="2">
        <v>29.4</v>
      </c>
      <c r="BP36" s="2">
        <v>82702</v>
      </c>
      <c r="BQ36" s="2">
        <v>367382</v>
      </c>
      <c r="BR36" s="2">
        <v>19897226</v>
      </c>
      <c r="BS36" s="2">
        <v>-1062</v>
      </c>
      <c r="BT36" s="2">
        <v>19896164</v>
      </c>
      <c r="BU36" s="2">
        <v>2032797</v>
      </c>
      <c r="BV36" s="2">
        <v>17863367</v>
      </c>
      <c r="BW36" s="2">
        <v>1176710</v>
      </c>
      <c r="BX36" s="2">
        <v>16686657</v>
      </c>
      <c r="BY36" s="2">
        <v>5140.2299999999996</v>
      </c>
      <c r="BZ36" s="2">
        <v>1453.12</v>
      </c>
      <c r="CA36" s="2">
        <v>7469371</v>
      </c>
      <c r="CB36" s="2">
        <v>0</v>
      </c>
      <c r="CC36" s="2">
        <v>-1062</v>
      </c>
      <c r="CD36" s="2">
        <v>2032797</v>
      </c>
      <c r="CE36" s="2">
        <v>1176710</v>
      </c>
      <c r="CF36" s="2">
        <v>4258802</v>
      </c>
      <c r="CG36" s="2">
        <v>1785047</v>
      </c>
      <c r="CH36" s="2">
        <v>6043849</v>
      </c>
      <c r="CI36" s="2">
        <v>0</v>
      </c>
      <c r="CJ36" s="2">
        <v>16686657</v>
      </c>
      <c r="CK36" s="2" t="b">
        <v>0</v>
      </c>
      <c r="CL36" s="2">
        <v>0</v>
      </c>
      <c r="CM36" s="2">
        <v>13946.61</v>
      </c>
      <c r="CN36" s="2">
        <v>12823.33</v>
      </c>
      <c r="CO36" s="2">
        <v>13203.73</v>
      </c>
      <c r="CP36" s="2">
        <v>15699.76</v>
      </c>
      <c r="CQ36" s="4">
        <v>45078.337280092594</v>
      </c>
      <c r="CR36" s="4">
        <v>73415</v>
      </c>
    </row>
    <row r="37" spans="1:96" x14ac:dyDescent="0.35">
      <c r="A37" s="5">
        <v>92</v>
      </c>
      <c r="B37" s="3" t="s">
        <v>48</v>
      </c>
      <c r="C37" s="3" t="s">
        <v>71</v>
      </c>
      <c r="D37" s="2" t="s">
        <v>72</v>
      </c>
      <c r="E37" s="2">
        <v>8093</v>
      </c>
      <c r="F37" s="2">
        <v>8215</v>
      </c>
      <c r="G37" s="2">
        <v>8458</v>
      </c>
      <c r="H37" s="2">
        <v>9802</v>
      </c>
      <c r="I37" s="2">
        <v>6.5600000000000006E-2</v>
      </c>
      <c r="J37" s="2">
        <v>531</v>
      </c>
      <c r="K37" s="2">
        <v>539</v>
      </c>
      <c r="L37" s="2">
        <v>555</v>
      </c>
      <c r="M37" s="2">
        <v>643</v>
      </c>
      <c r="N37" s="2">
        <v>6.7000000000000004E-2</v>
      </c>
      <c r="O37" s="2">
        <v>542</v>
      </c>
      <c r="P37" s="2">
        <v>550</v>
      </c>
      <c r="Q37" s="2">
        <v>567</v>
      </c>
      <c r="R37" s="2">
        <v>657</v>
      </c>
      <c r="S37" s="2">
        <v>9166</v>
      </c>
      <c r="T37" s="2">
        <v>9304</v>
      </c>
      <c r="U37" s="2">
        <v>9580</v>
      </c>
      <c r="V37" s="2">
        <v>11102</v>
      </c>
      <c r="W37" s="2">
        <v>1.1040000000000001</v>
      </c>
      <c r="X37" s="2">
        <v>1.026</v>
      </c>
      <c r="Y37" s="2">
        <v>10119</v>
      </c>
      <c r="Z37" s="2">
        <v>11391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21.55</v>
      </c>
      <c r="AG37" s="2">
        <v>11.54</v>
      </c>
      <c r="AH37" s="2">
        <v>6.77</v>
      </c>
      <c r="AI37" s="2">
        <v>0</v>
      </c>
      <c r="AJ37" s="2">
        <v>39.86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0.99119999999999997</v>
      </c>
      <c r="AQ37" s="2">
        <v>0.2</v>
      </c>
      <c r="AR37" s="2">
        <v>43229</v>
      </c>
      <c r="AS37" s="2">
        <v>21285</v>
      </c>
      <c r="AT37" s="2">
        <v>12857</v>
      </c>
      <c r="AU37" s="2">
        <v>0</v>
      </c>
      <c r="AV37" s="2">
        <v>77371</v>
      </c>
      <c r="AW37" s="2">
        <v>0.99119999999999997</v>
      </c>
      <c r="AX37" s="2">
        <v>0.44119999999999998</v>
      </c>
      <c r="AY37" s="2">
        <v>0.65</v>
      </c>
      <c r="AZ37" s="2">
        <v>62537</v>
      </c>
      <c r="BA37" s="2">
        <v>30791</v>
      </c>
      <c r="BB37" s="2">
        <v>18600</v>
      </c>
      <c r="BC37" s="2">
        <v>0</v>
      </c>
      <c r="BD37" s="2">
        <v>111928</v>
      </c>
      <c r="BE37" s="2">
        <v>189299</v>
      </c>
      <c r="BF37" s="2">
        <v>502715</v>
      </c>
      <c r="BG37" s="2">
        <v>0</v>
      </c>
      <c r="BH37" s="2">
        <v>0</v>
      </c>
      <c r="BI37" s="2">
        <v>62106</v>
      </c>
      <c r="BJ37" s="2">
        <v>0</v>
      </c>
      <c r="BK37" s="2">
        <v>0</v>
      </c>
      <c r="BL37" s="2">
        <v>0</v>
      </c>
      <c r="BM37" s="2">
        <v>0</v>
      </c>
      <c r="BN37" s="2">
        <v>2813</v>
      </c>
      <c r="BO37" s="2">
        <v>0.92</v>
      </c>
      <c r="BP37" s="2">
        <v>2588</v>
      </c>
      <c r="BQ37" s="2">
        <v>567409</v>
      </c>
      <c r="BR37" s="2">
        <v>756708</v>
      </c>
      <c r="BS37" s="2">
        <v>0</v>
      </c>
      <c r="BT37" s="2">
        <v>756708</v>
      </c>
      <c r="BU37" s="2">
        <v>443808</v>
      </c>
      <c r="BV37" s="2">
        <v>312900</v>
      </c>
      <c r="BW37" s="2">
        <v>7972</v>
      </c>
      <c r="BX37" s="2">
        <v>304928</v>
      </c>
      <c r="BY37" s="2">
        <v>81.27</v>
      </c>
      <c r="BZ37" s="2">
        <v>39.86</v>
      </c>
      <c r="CA37" s="2">
        <v>3239</v>
      </c>
      <c r="CB37" s="2">
        <v>363536</v>
      </c>
      <c r="CC37" s="2">
        <v>0</v>
      </c>
      <c r="CD37" s="2">
        <v>443808</v>
      </c>
      <c r="CE37" s="2">
        <v>7972</v>
      </c>
      <c r="CF37" s="2">
        <v>0</v>
      </c>
      <c r="CG37" s="2">
        <v>240491</v>
      </c>
      <c r="CH37" s="2">
        <v>240491</v>
      </c>
      <c r="CI37" s="2">
        <v>0</v>
      </c>
      <c r="CJ37" s="2">
        <v>304928</v>
      </c>
      <c r="CK37" s="2" t="b">
        <v>0</v>
      </c>
      <c r="CL37" s="2">
        <v>0</v>
      </c>
      <c r="CM37" s="2">
        <v>15026.92</v>
      </c>
      <c r="CN37" s="2">
        <v>13816.63</v>
      </c>
      <c r="CO37" s="2">
        <v>14226.49</v>
      </c>
      <c r="CP37" s="2">
        <v>16915.86</v>
      </c>
      <c r="CQ37" s="4">
        <v>45072.426990740743</v>
      </c>
      <c r="CR37" s="4">
        <v>73415</v>
      </c>
    </row>
    <row r="38" spans="1:96" x14ac:dyDescent="0.35">
      <c r="A38" s="5">
        <v>93</v>
      </c>
      <c r="B38" s="3" t="s">
        <v>48</v>
      </c>
      <c r="C38" s="3" t="s">
        <v>73</v>
      </c>
      <c r="D38" s="2" t="s">
        <v>74</v>
      </c>
      <c r="E38" s="2">
        <v>8093</v>
      </c>
      <c r="F38" s="2">
        <v>8215</v>
      </c>
      <c r="G38" s="2">
        <v>8458</v>
      </c>
      <c r="H38" s="2">
        <v>9802</v>
      </c>
      <c r="I38" s="2">
        <v>6.5600000000000006E-2</v>
      </c>
      <c r="J38" s="2">
        <v>531</v>
      </c>
      <c r="K38" s="2">
        <v>539</v>
      </c>
      <c r="L38" s="2">
        <v>555</v>
      </c>
      <c r="M38" s="2">
        <v>643</v>
      </c>
      <c r="N38" s="2">
        <v>6.7000000000000004E-2</v>
      </c>
      <c r="O38" s="2">
        <v>542</v>
      </c>
      <c r="P38" s="2">
        <v>550</v>
      </c>
      <c r="Q38" s="2">
        <v>567</v>
      </c>
      <c r="R38" s="2">
        <v>657</v>
      </c>
      <c r="S38" s="2">
        <v>9166</v>
      </c>
      <c r="T38" s="2">
        <v>9304</v>
      </c>
      <c r="U38" s="2">
        <v>9580</v>
      </c>
      <c r="V38" s="2">
        <v>11102</v>
      </c>
      <c r="W38" s="2">
        <v>1.1040000000000001</v>
      </c>
      <c r="X38" s="2">
        <v>1.026</v>
      </c>
      <c r="Y38" s="2">
        <v>10119</v>
      </c>
      <c r="Z38" s="2">
        <v>11391</v>
      </c>
      <c r="AA38" s="2">
        <v>575.34</v>
      </c>
      <c r="AB38" s="2">
        <v>438.37</v>
      </c>
      <c r="AC38" s="2">
        <v>290.86</v>
      </c>
      <c r="AD38" s="2">
        <v>664.01</v>
      </c>
      <c r="AE38" s="2">
        <v>1968.58</v>
      </c>
      <c r="AF38" s="2">
        <v>575.34</v>
      </c>
      <c r="AG38" s="2">
        <v>438.37</v>
      </c>
      <c r="AH38" s="2">
        <v>290.86</v>
      </c>
      <c r="AI38" s="2">
        <v>664.01</v>
      </c>
      <c r="AJ38" s="2">
        <v>1968.58</v>
      </c>
      <c r="AK38" s="2">
        <v>5821865</v>
      </c>
      <c r="AL38" s="2">
        <v>4078594</v>
      </c>
      <c r="AM38" s="2">
        <v>2786439</v>
      </c>
      <c r="AN38" s="2">
        <v>7563738</v>
      </c>
      <c r="AO38" s="2">
        <v>20250636</v>
      </c>
      <c r="AP38" s="2">
        <v>0.74939999999999996</v>
      </c>
      <c r="AQ38" s="2">
        <v>0.2</v>
      </c>
      <c r="AR38" s="2">
        <v>872581</v>
      </c>
      <c r="AS38" s="2">
        <v>611300</v>
      </c>
      <c r="AT38" s="2">
        <v>417631</v>
      </c>
      <c r="AU38" s="2">
        <v>1133653</v>
      </c>
      <c r="AV38" s="2">
        <v>3035165</v>
      </c>
      <c r="AW38" s="2">
        <v>0.74939999999999996</v>
      </c>
      <c r="AX38" s="2">
        <v>0.19939999999999999</v>
      </c>
      <c r="AY38" s="2">
        <v>0.65</v>
      </c>
      <c r="AZ38" s="2">
        <v>754572</v>
      </c>
      <c r="BA38" s="2">
        <v>528627</v>
      </c>
      <c r="BB38" s="2">
        <v>361150</v>
      </c>
      <c r="BC38" s="2">
        <v>980336</v>
      </c>
      <c r="BD38" s="2">
        <v>2624685</v>
      </c>
      <c r="BE38" s="2">
        <v>25910486</v>
      </c>
      <c r="BF38" s="2">
        <v>0</v>
      </c>
      <c r="BG38" s="2">
        <v>72073</v>
      </c>
      <c r="BH38" s="2">
        <v>0</v>
      </c>
      <c r="BI38" s="2">
        <v>202998</v>
      </c>
      <c r="BJ38" s="2">
        <v>0</v>
      </c>
      <c r="BK38" s="2">
        <v>0</v>
      </c>
      <c r="BL38" s="2">
        <v>0</v>
      </c>
      <c r="BM38" s="2">
        <v>0</v>
      </c>
      <c r="BN38" s="2">
        <v>2813</v>
      </c>
      <c r="BO38" s="2">
        <v>42.26</v>
      </c>
      <c r="BP38" s="2">
        <v>118877</v>
      </c>
      <c r="BQ38" s="2">
        <v>393948</v>
      </c>
      <c r="BR38" s="2">
        <v>26304434</v>
      </c>
      <c r="BS38" s="2">
        <v>0</v>
      </c>
      <c r="BT38" s="2">
        <v>26304434</v>
      </c>
      <c r="BU38" s="2">
        <v>5052167</v>
      </c>
      <c r="BV38" s="2">
        <v>21252267</v>
      </c>
      <c r="BW38" s="2">
        <v>1665586</v>
      </c>
      <c r="BX38" s="2">
        <v>19586681</v>
      </c>
      <c r="BY38" s="2">
        <v>5370.69</v>
      </c>
      <c r="BZ38" s="2">
        <v>1968.58</v>
      </c>
      <c r="CA38" s="2">
        <v>10572633</v>
      </c>
      <c r="CB38" s="2">
        <v>0</v>
      </c>
      <c r="CC38" s="2">
        <v>0</v>
      </c>
      <c r="CD38" s="2">
        <v>5052167</v>
      </c>
      <c r="CE38" s="2">
        <v>1665586</v>
      </c>
      <c r="CF38" s="2">
        <v>3854880</v>
      </c>
      <c r="CG38" s="2">
        <v>2572473</v>
      </c>
      <c r="CH38" s="2">
        <v>6427353</v>
      </c>
      <c r="CI38" s="2">
        <v>0</v>
      </c>
      <c r="CJ38" s="2">
        <v>19586681</v>
      </c>
      <c r="CK38" s="2" t="b">
        <v>0</v>
      </c>
      <c r="CL38" s="2">
        <v>0</v>
      </c>
      <c r="CM38" s="2">
        <v>12947.16</v>
      </c>
      <c r="CN38" s="2">
        <v>11904.37</v>
      </c>
      <c r="CO38" s="2">
        <v>12257.51</v>
      </c>
      <c r="CP38" s="2">
        <v>14574.67</v>
      </c>
      <c r="CQ38" s="4">
        <v>45072.426782407405</v>
      </c>
      <c r="CR38" s="4">
        <v>73415</v>
      </c>
    </row>
    <row r="39" spans="1:96" x14ac:dyDescent="0.35">
      <c r="A39" s="5">
        <v>94</v>
      </c>
      <c r="B39" s="3" t="s">
        <v>75</v>
      </c>
      <c r="C39" s="3" t="s">
        <v>76</v>
      </c>
      <c r="D39" s="2" t="s">
        <v>77</v>
      </c>
      <c r="E39" s="2">
        <v>8093</v>
      </c>
      <c r="F39" s="2">
        <v>8215</v>
      </c>
      <c r="G39" s="2">
        <v>8458</v>
      </c>
      <c r="H39" s="2">
        <v>9802</v>
      </c>
      <c r="I39" s="2">
        <v>6.5600000000000006E-2</v>
      </c>
      <c r="J39" s="2">
        <v>531</v>
      </c>
      <c r="K39" s="2">
        <v>539</v>
      </c>
      <c r="L39" s="2">
        <v>555</v>
      </c>
      <c r="M39" s="2">
        <v>643</v>
      </c>
      <c r="N39" s="2">
        <v>6.7000000000000004E-2</v>
      </c>
      <c r="O39" s="2">
        <v>542</v>
      </c>
      <c r="P39" s="2">
        <v>550</v>
      </c>
      <c r="Q39" s="2">
        <v>567</v>
      </c>
      <c r="R39" s="2">
        <v>657</v>
      </c>
      <c r="S39" s="2">
        <v>9166</v>
      </c>
      <c r="T39" s="2">
        <v>9304</v>
      </c>
      <c r="U39" s="2">
        <v>9580</v>
      </c>
      <c r="V39" s="2">
        <v>11102</v>
      </c>
      <c r="W39" s="2">
        <v>1.1040000000000001</v>
      </c>
      <c r="X39" s="2">
        <v>1.026</v>
      </c>
      <c r="Y39" s="2">
        <v>10119</v>
      </c>
      <c r="Z39" s="2">
        <v>11391</v>
      </c>
      <c r="AA39" s="2">
        <v>0</v>
      </c>
      <c r="AB39" s="2">
        <v>0</v>
      </c>
      <c r="AC39" s="2">
        <v>0</v>
      </c>
      <c r="AD39" s="2">
        <v>590.9</v>
      </c>
      <c r="AE39" s="2">
        <v>590.9</v>
      </c>
      <c r="AF39" s="2">
        <v>0</v>
      </c>
      <c r="AG39" s="2">
        <v>0</v>
      </c>
      <c r="AH39" s="2">
        <v>0</v>
      </c>
      <c r="AI39" s="2">
        <v>590.9</v>
      </c>
      <c r="AJ39" s="2">
        <v>590.9</v>
      </c>
      <c r="AK39" s="2">
        <v>0</v>
      </c>
      <c r="AL39" s="2">
        <v>0</v>
      </c>
      <c r="AM39" s="2">
        <v>0</v>
      </c>
      <c r="AN39" s="2">
        <v>6730942</v>
      </c>
      <c r="AO39" s="2">
        <v>6730942</v>
      </c>
      <c r="AP39" s="2">
        <v>0.37940000000000002</v>
      </c>
      <c r="AQ39" s="2">
        <v>0.2</v>
      </c>
      <c r="AR39" s="2">
        <v>0</v>
      </c>
      <c r="AS39" s="2">
        <v>0</v>
      </c>
      <c r="AT39" s="2">
        <v>0</v>
      </c>
      <c r="AU39" s="2">
        <v>510744</v>
      </c>
      <c r="AV39" s="2">
        <v>510744</v>
      </c>
      <c r="AW39" s="2">
        <v>0.37940000000000002</v>
      </c>
      <c r="AX39" s="2">
        <v>0</v>
      </c>
      <c r="AY39" s="2">
        <v>0.65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7241686</v>
      </c>
      <c r="BF39" s="2">
        <v>0</v>
      </c>
      <c r="BG39" s="2">
        <v>0</v>
      </c>
      <c r="BH39" s="2">
        <v>0</v>
      </c>
      <c r="BI39" s="2">
        <v>151031</v>
      </c>
      <c r="BJ39" s="2">
        <v>0</v>
      </c>
      <c r="BK39" s="2">
        <v>128381</v>
      </c>
      <c r="BL39" s="2">
        <v>0</v>
      </c>
      <c r="BM39" s="2">
        <v>0</v>
      </c>
      <c r="BN39" s="2">
        <v>2813</v>
      </c>
      <c r="BO39" s="2">
        <v>0</v>
      </c>
      <c r="BP39" s="2">
        <v>0</v>
      </c>
      <c r="BQ39" s="2">
        <v>279412</v>
      </c>
      <c r="BR39" s="2">
        <v>7521098</v>
      </c>
      <c r="BS39" s="2">
        <v>0</v>
      </c>
      <c r="BT39" s="2">
        <v>7521098</v>
      </c>
      <c r="BU39" s="2">
        <v>12618378</v>
      </c>
      <c r="BV39" s="2">
        <v>0</v>
      </c>
      <c r="BW39" s="2">
        <v>118180</v>
      </c>
      <c r="BX39" s="2">
        <v>0</v>
      </c>
      <c r="BY39" s="2">
        <v>6319.62</v>
      </c>
      <c r="BZ39" s="2">
        <v>590.9</v>
      </c>
      <c r="CA39" s="2">
        <v>3734263</v>
      </c>
      <c r="CB39" s="2">
        <v>0</v>
      </c>
      <c r="CC39" s="2">
        <v>0</v>
      </c>
      <c r="CD39" s="2">
        <v>12618378</v>
      </c>
      <c r="CE39" s="2">
        <v>118180</v>
      </c>
      <c r="CF39" s="2">
        <v>0</v>
      </c>
      <c r="CG39" s="2">
        <v>121048</v>
      </c>
      <c r="CH39" s="2">
        <v>121048</v>
      </c>
      <c r="CI39" s="2">
        <v>121048</v>
      </c>
      <c r="CJ39" s="2">
        <v>121048</v>
      </c>
      <c r="CK39" s="2" t="b">
        <v>1</v>
      </c>
      <c r="CL39" s="2">
        <v>5097280</v>
      </c>
      <c r="CM39" s="2">
        <v>10886.83</v>
      </c>
      <c r="CN39" s="2">
        <v>10009.99</v>
      </c>
      <c r="CO39" s="2">
        <v>10306.93</v>
      </c>
      <c r="CP39" s="2">
        <v>12255.35</v>
      </c>
      <c r="CQ39" s="4">
        <v>45072.426655092589</v>
      </c>
      <c r="CR39" s="4">
        <v>73415</v>
      </c>
    </row>
    <row r="40" spans="1:96" x14ac:dyDescent="0.35">
      <c r="A40" s="5">
        <v>95</v>
      </c>
      <c r="B40" s="3" t="s">
        <v>75</v>
      </c>
      <c r="C40" s="3" t="s">
        <v>78</v>
      </c>
      <c r="D40" s="2" t="s">
        <v>79</v>
      </c>
      <c r="E40" s="2">
        <v>8093</v>
      </c>
      <c r="F40" s="2">
        <v>8215</v>
      </c>
      <c r="G40" s="2">
        <v>8458</v>
      </c>
      <c r="H40" s="2">
        <v>9802</v>
      </c>
      <c r="I40" s="2">
        <v>6.5600000000000006E-2</v>
      </c>
      <c r="J40" s="2">
        <v>531</v>
      </c>
      <c r="K40" s="2">
        <v>539</v>
      </c>
      <c r="L40" s="2">
        <v>555</v>
      </c>
      <c r="M40" s="2">
        <v>643</v>
      </c>
      <c r="N40" s="2">
        <v>6.7000000000000004E-2</v>
      </c>
      <c r="O40" s="2">
        <v>542</v>
      </c>
      <c r="P40" s="2">
        <v>550</v>
      </c>
      <c r="Q40" s="2">
        <v>567</v>
      </c>
      <c r="R40" s="2">
        <v>657</v>
      </c>
      <c r="S40" s="2">
        <v>9166</v>
      </c>
      <c r="T40" s="2">
        <v>9304</v>
      </c>
      <c r="U40" s="2">
        <v>9580</v>
      </c>
      <c r="V40" s="2">
        <v>11102</v>
      </c>
      <c r="W40" s="2">
        <v>1.1040000000000001</v>
      </c>
      <c r="X40" s="2">
        <v>1.026</v>
      </c>
      <c r="Y40" s="2">
        <v>10119</v>
      </c>
      <c r="Z40" s="2">
        <v>11391</v>
      </c>
      <c r="AA40" s="2">
        <v>863.98</v>
      </c>
      <c r="AB40" s="2">
        <v>592.91999999999996</v>
      </c>
      <c r="AC40" s="2">
        <v>414.68</v>
      </c>
      <c r="AD40" s="2">
        <v>841.59</v>
      </c>
      <c r="AE40" s="2">
        <v>2713.17</v>
      </c>
      <c r="AF40" s="2">
        <v>863.98</v>
      </c>
      <c r="AG40" s="2">
        <v>592.91999999999996</v>
      </c>
      <c r="AH40" s="2">
        <v>414.68</v>
      </c>
      <c r="AI40" s="2">
        <v>841.59</v>
      </c>
      <c r="AJ40" s="2">
        <v>2713.17</v>
      </c>
      <c r="AK40" s="2">
        <v>8742614</v>
      </c>
      <c r="AL40" s="2">
        <v>5516528</v>
      </c>
      <c r="AM40" s="2">
        <v>3972634</v>
      </c>
      <c r="AN40" s="2">
        <v>9586552</v>
      </c>
      <c r="AO40" s="2">
        <v>27818328</v>
      </c>
      <c r="AP40" s="2">
        <v>0.49640000000000001</v>
      </c>
      <c r="AQ40" s="2">
        <v>0.2</v>
      </c>
      <c r="AR40" s="2">
        <v>867967</v>
      </c>
      <c r="AS40" s="2">
        <v>547681</v>
      </c>
      <c r="AT40" s="2">
        <v>394403</v>
      </c>
      <c r="AU40" s="2">
        <v>951753</v>
      </c>
      <c r="AV40" s="2">
        <v>2761804</v>
      </c>
      <c r="AW40" s="2">
        <v>0.49640000000000001</v>
      </c>
      <c r="AX40" s="2">
        <v>0</v>
      </c>
      <c r="AY40" s="2">
        <v>0.65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30580132</v>
      </c>
      <c r="BF40" s="2">
        <v>0</v>
      </c>
      <c r="BG40" s="2">
        <v>0</v>
      </c>
      <c r="BH40" s="2">
        <v>0</v>
      </c>
      <c r="BI40" s="2">
        <v>1337636</v>
      </c>
      <c r="BJ40" s="2">
        <v>0</v>
      </c>
      <c r="BK40" s="2">
        <v>0</v>
      </c>
      <c r="BL40" s="2">
        <v>0</v>
      </c>
      <c r="BM40" s="2">
        <v>0</v>
      </c>
      <c r="BN40" s="2">
        <v>2813</v>
      </c>
      <c r="BO40" s="2">
        <v>42.78</v>
      </c>
      <c r="BP40" s="2">
        <v>120340</v>
      </c>
      <c r="BQ40" s="2">
        <v>1457976</v>
      </c>
      <c r="BR40" s="2">
        <v>32038108</v>
      </c>
      <c r="BS40" s="2">
        <v>0</v>
      </c>
      <c r="BT40" s="2">
        <v>32038108</v>
      </c>
      <c r="BU40" s="2">
        <v>25985969</v>
      </c>
      <c r="BV40" s="2">
        <v>6052139</v>
      </c>
      <c r="BW40" s="2">
        <v>542634</v>
      </c>
      <c r="BX40" s="2">
        <v>5509505</v>
      </c>
      <c r="BY40" s="2">
        <v>5320.51</v>
      </c>
      <c r="BZ40" s="2">
        <v>2713.17</v>
      </c>
      <c r="CA40" s="2">
        <v>14435448</v>
      </c>
      <c r="CB40" s="2">
        <v>0</v>
      </c>
      <c r="CC40" s="2">
        <v>0</v>
      </c>
      <c r="CD40" s="2">
        <v>25985969</v>
      </c>
      <c r="CE40" s="2">
        <v>542634</v>
      </c>
      <c r="CF40" s="2">
        <v>0</v>
      </c>
      <c r="CG40" s="2">
        <v>3835928</v>
      </c>
      <c r="CH40" s="2">
        <v>3835928</v>
      </c>
      <c r="CI40" s="2">
        <v>0</v>
      </c>
      <c r="CJ40" s="2">
        <v>5509505</v>
      </c>
      <c r="CK40" s="2" t="b">
        <v>0</v>
      </c>
      <c r="CL40" s="2">
        <v>0</v>
      </c>
      <c r="CM40" s="2">
        <v>11123.61</v>
      </c>
      <c r="CN40" s="2">
        <v>10227.700000000001</v>
      </c>
      <c r="CO40" s="2">
        <v>10531.1</v>
      </c>
      <c r="CP40" s="2">
        <v>12521.9</v>
      </c>
      <c r="CQ40" s="4">
        <v>45072.426666666666</v>
      </c>
      <c r="CR40" s="4">
        <v>73415</v>
      </c>
    </row>
    <row r="41" spans="1:96" x14ac:dyDescent="0.35">
      <c r="A41" s="5">
        <v>96</v>
      </c>
      <c r="B41" s="3" t="s">
        <v>75</v>
      </c>
      <c r="C41" s="3" t="s">
        <v>80</v>
      </c>
      <c r="D41" s="2" t="s">
        <v>81</v>
      </c>
      <c r="E41" s="2">
        <v>8093</v>
      </c>
      <c r="F41" s="2">
        <v>8215</v>
      </c>
      <c r="G41" s="2">
        <v>8458</v>
      </c>
      <c r="H41" s="2">
        <v>9802</v>
      </c>
      <c r="I41" s="2">
        <v>6.5600000000000006E-2</v>
      </c>
      <c r="J41" s="2">
        <v>531</v>
      </c>
      <c r="K41" s="2">
        <v>539</v>
      </c>
      <c r="L41" s="2">
        <v>555</v>
      </c>
      <c r="M41" s="2">
        <v>643</v>
      </c>
      <c r="N41" s="2">
        <v>6.7000000000000004E-2</v>
      </c>
      <c r="O41" s="2">
        <v>542</v>
      </c>
      <c r="P41" s="2">
        <v>550</v>
      </c>
      <c r="Q41" s="2">
        <v>567</v>
      </c>
      <c r="R41" s="2">
        <v>657</v>
      </c>
      <c r="S41" s="2">
        <v>9166</v>
      </c>
      <c r="T41" s="2">
        <v>9304</v>
      </c>
      <c r="U41" s="2">
        <v>9580</v>
      </c>
      <c r="V41" s="2">
        <v>11102</v>
      </c>
      <c r="W41" s="2">
        <v>1.1040000000000001</v>
      </c>
      <c r="X41" s="2">
        <v>1.026</v>
      </c>
      <c r="Y41" s="2">
        <v>10119</v>
      </c>
      <c r="Z41" s="2">
        <v>11391</v>
      </c>
      <c r="AA41" s="2">
        <v>308.92</v>
      </c>
      <c r="AB41" s="2">
        <v>238.95</v>
      </c>
      <c r="AC41" s="2">
        <v>164.46</v>
      </c>
      <c r="AD41" s="2">
        <v>0</v>
      </c>
      <c r="AE41" s="2">
        <v>712.33</v>
      </c>
      <c r="AF41" s="2">
        <v>308.92</v>
      </c>
      <c r="AG41" s="2">
        <v>238.95</v>
      </c>
      <c r="AH41" s="2">
        <v>164.46</v>
      </c>
      <c r="AI41" s="2">
        <v>0</v>
      </c>
      <c r="AJ41" s="2">
        <v>712.33</v>
      </c>
      <c r="AK41" s="2">
        <v>3125961</v>
      </c>
      <c r="AL41" s="2">
        <v>2223191</v>
      </c>
      <c r="AM41" s="2">
        <v>1575527</v>
      </c>
      <c r="AN41" s="2">
        <v>0</v>
      </c>
      <c r="AO41" s="2">
        <v>6924679</v>
      </c>
      <c r="AP41" s="2">
        <v>0.56220000000000003</v>
      </c>
      <c r="AQ41" s="2">
        <v>0.2</v>
      </c>
      <c r="AR41" s="2">
        <v>351483</v>
      </c>
      <c r="AS41" s="2">
        <v>249976</v>
      </c>
      <c r="AT41" s="2">
        <v>177152</v>
      </c>
      <c r="AU41" s="2">
        <v>0</v>
      </c>
      <c r="AV41" s="2">
        <v>778611</v>
      </c>
      <c r="AW41" s="2">
        <v>0.56220000000000003</v>
      </c>
      <c r="AX41" s="2">
        <v>1.2200000000000001E-2</v>
      </c>
      <c r="AY41" s="2">
        <v>0.65</v>
      </c>
      <c r="AZ41" s="2">
        <v>24789</v>
      </c>
      <c r="BA41" s="2">
        <v>17630</v>
      </c>
      <c r="BB41" s="2">
        <v>12494</v>
      </c>
      <c r="BC41" s="2">
        <v>0</v>
      </c>
      <c r="BD41" s="2">
        <v>54913</v>
      </c>
      <c r="BE41" s="2">
        <v>7758203</v>
      </c>
      <c r="BF41" s="2">
        <v>0</v>
      </c>
      <c r="BG41" s="2">
        <v>51241</v>
      </c>
      <c r="BH41" s="2">
        <v>0</v>
      </c>
      <c r="BI41" s="2">
        <v>103025</v>
      </c>
      <c r="BJ41" s="2">
        <v>0</v>
      </c>
      <c r="BK41" s="2">
        <v>0</v>
      </c>
      <c r="BL41" s="2">
        <v>0</v>
      </c>
      <c r="BM41" s="2">
        <v>0</v>
      </c>
      <c r="BN41" s="2">
        <v>2813</v>
      </c>
      <c r="BO41" s="2">
        <v>20.89</v>
      </c>
      <c r="BP41" s="2">
        <v>58764</v>
      </c>
      <c r="BQ41" s="2">
        <v>213030</v>
      </c>
      <c r="BR41" s="2">
        <v>7971233</v>
      </c>
      <c r="BS41" s="2">
        <v>0</v>
      </c>
      <c r="BT41" s="2">
        <v>7971233</v>
      </c>
      <c r="BU41" s="2">
        <v>5411370</v>
      </c>
      <c r="BV41" s="2">
        <v>2559863</v>
      </c>
      <c r="BW41" s="2">
        <v>142466</v>
      </c>
      <c r="BX41" s="2">
        <v>2417397</v>
      </c>
      <c r="BY41" s="2">
        <v>5028.28</v>
      </c>
      <c r="BZ41" s="2">
        <v>712.33</v>
      </c>
      <c r="CA41" s="2">
        <v>3581795</v>
      </c>
      <c r="CB41" s="2">
        <v>0</v>
      </c>
      <c r="CC41" s="2">
        <v>0</v>
      </c>
      <c r="CD41" s="2">
        <v>5411370</v>
      </c>
      <c r="CE41" s="2">
        <v>142466</v>
      </c>
      <c r="CF41" s="2">
        <v>0</v>
      </c>
      <c r="CG41" s="2">
        <v>860147</v>
      </c>
      <c r="CH41" s="2">
        <v>860147</v>
      </c>
      <c r="CI41" s="2">
        <v>0</v>
      </c>
      <c r="CJ41" s="2">
        <v>2417397</v>
      </c>
      <c r="CK41" s="2" t="b">
        <v>0</v>
      </c>
      <c r="CL41" s="2">
        <v>0</v>
      </c>
      <c r="CM41" s="2">
        <v>11337.02</v>
      </c>
      <c r="CN41" s="2">
        <v>10423.92</v>
      </c>
      <c r="CO41" s="2">
        <v>10733.14</v>
      </c>
      <c r="CP41" s="2">
        <v>12762.13</v>
      </c>
      <c r="CQ41" s="4">
        <v>45072.426874999997</v>
      </c>
      <c r="CR41" s="4">
        <v>73415</v>
      </c>
    </row>
    <row r="42" spans="1:96" x14ac:dyDescent="0.35">
      <c r="A42" s="5">
        <v>97</v>
      </c>
      <c r="B42" s="3" t="s">
        <v>75</v>
      </c>
      <c r="C42" s="3" t="s">
        <v>82</v>
      </c>
      <c r="D42" s="2" t="s">
        <v>83</v>
      </c>
      <c r="E42" s="2">
        <v>8093</v>
      </c>
      <c r="F42" s="2">
        <v>8215</v>
      </c>
      <c r="G42" s="2">
        <v>8458</v>
      </c>
      <c r="H42" s="2">
        <v>9802</v>
      </c>
      <c r="I42" s="2">
        <v>6.5600000000000006E-2</v>
      </c>
      <c r="J42" s="2">
        <v>531</v>
      </c>
      <c r="K42" s="2">
        <v>539</v>
      </c>
      <c r="L42" s="2">
        <v>555</v>
      </c>
      <c r="M42" s="2">
        <v>643</v>
      </c>
      <c r="N42" s="2">
        <v>6.7000000000000004E-2</v>
      </c>
      <c r="O42" s="2">
        <v>542</v>
      </c>
      <c r="P42" s="2">
        <v>550</v>
      </c>
      <c r="Q42" s="2">
        <v>567</v>
      </c>
      <c r="R42" s="2">
        <v>657</v>
      </c>
      <c r="S42" s="2">
        <v>9166</v>
      </c>
      <c r="T42" s="2">
        <v>9304</v>
      </c>
      <c r="U42" s="2">
        <v>9580</v>
      </c>
      <c r="V42" s="2">
        <v>11102</v>
      </c>
      <c r="W42" s="2">
        <v>1.1040000000000001</v>
      </c>
      <c r="X42" s="2">
        <v>1.026</v>
      </c>
      <c r="Y42" s="2">
        <v>10119</v>
      </c>
      <c r="Z42" s="2">
        <v>11391</v>
      </c>
      <c r="AA42" s="2">
        <v>231.75</v>
      </c>
      <c r="AB42" s="2">
        <v>186.23</v>
      </c>
      <c r="AC42" s="2">
        <v>116.22</v>
      </c>
      <c r="AD42" s="2">
        <v>0</v>
      </c>
      <c r="AE42" s="2">
        <v>534.20000000000005</v>
      </c>
      <c r="AF42" s="2">
        <v>231.75</v>
      </c>
      <c r="AG42" s="2">
        <v>186.23</v>
      </c>
      <c r="AH42" s="2">
        <v>116.22</v>
      </c>
      <c r="AI42" s="2">
        <v>0</v>
      </c>
      <c r="AJ42" s="2">
        <v>534.20000000000005</v>
      </c>
      <c r="AK42" s="2">
        <v>2345078</v>
      </c>
      <c r="AL42" s="2">
        <v>1732684</v>
      </c>
      <c r="AM42" s="2">
        <v>1113388</v>
      </c>
      <c r="AN42" s="2">
        <v>0</v>
      </c>
      <c r="AO42" s="2">
        <v>5191150</v>
      </c>
      <c r="AP42" s="2">
        <v>0.53420000000000001</v>
      </c>
      <c r="AQ42" s="2">
        <v>0.2</v>
      </c>
      <c r="AR42" s="2">
        <v>250548</v>
      </c>
      <c r="AS42" s="2">
        <v>185120</v>
      </c>
      <c r="AT42" s="2">
        <v>118954</v>
      </c>
      <c r="AU42" s="2">
        <v>0</v>
      </c>
      <c r="AV42" s="2">
        <v>554622</v>
      </c>
      <c r="AW42" s="2">
        <v>0.53420000000000001</v>
      </c>
      <c r="AX42" s="2">
        <v>0</v>
      </c>
      <c r="AY42" s="2">
        <v>0.65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5745772</v>
      </c>
      <c r="BF42" s="2">
        <v>0</v>
      </c>
      <c r="BG42" s="2">
        <v>26494</v>
      </c>
      <c r="BH42" s="2">
        <v>0</v>
      </c>
      <c r="BI42" s="2">
        <v>262735</v>
      </c>
      <c r="BJ42" s="2">
        <v>0</v>
      </c>
      <c r="BK42" s="2">
        <v>0</v>
      </c>
      <c r="BL42" s="2">
        <v>0</v>
      </c>
      <c r="BM42" s="2">
        <v>0</v>
      </c>
      <c r="BN42" s="2">
        <v>2813</v>
      </c>
      <c r="BO42" s="2">
        <v>17.329999999999998</v>
      </c>
      <c r="BP42" s="2">
        <v>48749</v>
      </c>
      <c r="BQ42" s="2">
        <v>337978</v>
      </c>
      <c r="BR42" s="2">
        <v>6083750</v>
      </c>
      <c r="BS42" s="2">
        <v>0</v>
      </c>
      <c r="BT42" s="2">
        <v>6083750</v>
      </c>
      <c r="BU42" s="2">
        <v>7838592</v>
      </c>
      <c r="BV42" s="2">
        <v>0</v>
      </c>
      <c r="BW42" s="2">
        <v>106840</v>
      </c>
      <c r="BX42" s="2">
        <v>0</v>
      </c>
      <c r="BY42" s="2">
        <v>5063.17</v>
      </c>
      <c r="BZ42" s="2">
        <v>534.20000000000005</v>
      </c>
      <c r="CA42" s="2">
        <v>2704745</v>
      </c>
      <c r="CB42" s="2">
        <v>0</v>
      </c>
      <c r="CC42" s="2">
        <v>0</v>
      </c>
      <c r="CD42" s="2">
        <v>7838592</v>
      </c>
      <c r="CE42" s="2">
        <v>106840</v>
      </c>
      <c r="CF42" s="2">
        <v>0</v>
      </c>
      <c r="CG42" s="2">
        <v>628691</v>
      </c>
      <c r="CH42" s="2">
        <v>628691</v>
      </c>
      <c r="CI42" s="2">
        <v>628691</v>
      </c>
      <c r="CJ42" s="2">
        <v>628691</v>
      </c>
      <c r="CK42" s="2" t="b">
        <v>1</v>
      </c>
      <c r="CL42" s="2">
        <v>1754842</v>
      </c>
      <c r="CM42" s="2">
        <v>11200.11</v>
      </c>
      <c r="CN42" s="2">
        <v>10298.040000000001</v>
      </c>
      <c r="CO42" s="2">
        <v>10603.53</v>
      </c>
      <c r="CP42" s="2">
        <v>12608.01</v>
      </c>
      <c r="CQ42" s="4">
        <v>45072.427210648151</v>
      </c>
      <c r="CR42" s="4">
        <v>73415</v>
      </c>
    </row>
    <row r="43" spans="1:96" x14ac:dyDescent="0.35">
      <c r="A43" s="5">
        <v>98</v>
      </c>
      <c r="B43" s="3" t="s">
        <v>84</v>
      </c>
      <c r="C43" s="3" t="s">
        <v>85</v>
      </c>
      <c r="D43" s="2" t="s">
        <v>86</v>
      </c>
      <c r="E43" s="2">
        <v>8093</v>
      </c>
      <c r="F43" s="2">
        <v>8215</v>
      </c>
      <c r="G43" s="2">
        <v>8458</v>
      </c>
      <c r="H43" s="2">
        <v>9802</v>
      </c>
      <c r="I43" s="2">
        <v>6.5600000000000006E-2</v>
      </c>
      <c r="J43" s="2">
        <v>531</v>
      </c>
      <c r="K43" s="2">
        <v>539</v>
      </c>
      <c r="L43" s="2">
        <v>555</v>
      </c>
      <c r="M43" s="2">
        <v>643</v>
      </c>
      <c r="N43" s="2">
        <v>6.7000000000000004E-2</v>
      </c>
      <c r="O43" s="2">
        <v>542</v>
      </c>
      <c r="P43" s="2">
        <v>550</v>
      </c>
      <c r="Q43" s="2">
        <v>567</v>
      </c>
      <c r="R43" s="2">
        <v>657</v>
      </c>
      <c r="S43" s="2">
        <v>9166</v>
      </c>
      <c r="T43" s="2">
        <v>9304</v>
      </c>
      <c r="U43" s="2">
        <v>9580</v>
      </c>
      <c r="V43" s="2">
        <v>11102</v>
      </c>
      <c r="W43" s="2">
        <v>1.1040000000000001</v>
      </c>
      <c r="X43" s="2">
        <v>1.026</v>
      </c>
      <c r="Y43" s="2">
        <v>10119</v>
      </c>
      <c r="Z43" s="2">
        <v>11391</v>
      </c>
      <c r="AA43" s="2">
        <v>439.11</v>
      </c>
      <c r="AB43" s="2">
        <v>308.91000000000003</v>
      </c>
      <c r="AC43" s="2">
        <v>231.46</v>
      </c>
      <c r="AD43" s="2">
        <v>492.46</v>
      </c>
      <c r="AE43" s="2">
        <v>1471.94</v>
      </c>
      <c r="AF43" s="2">
        <v>439.11</v>
      </c>
      <c r="AG43" s="2">
        <v>308.91000000000003</v>
      </c>
      <c r="AH43" s="2">
        <v>231.46</v>
      </c>
      <c r="AI43" s="2">
        <v>492.46</v>
      </c>
      <c r="AJ43" s="2">
        <v>1471.94</v>
      </c>
      <c r="AK43" s="2">
        <v>4443354</v>
      </c>
      <c r="AL43" s="2">
        <v>2874099</v>
      </c>
      <c r="AM43" s="2">
        <v>2217387</v>
      </c>
      <c r="AN43" s="2">
        <v>5609612</v>
      </c>
      <c r="AO43" s="2">
        <v>15144452</v>
      </c>
      <c r="AP43" s="2">
        <v>0.70389999999999997</v>
      </c>
      <c r="AQ43" s="2">
        <v>0.2</v>
      </c>
      <c r="AR43" s="2">
        <v>625535</v>
      </c>
      <c r="AS43" s="2">
        <v>404616</v>
      </c>
      <c r="AT43" s="2">
        <v>312164</v>
      </c>
      <c r="AU43" s="2">
        <v>789721</v>
      </c>
      <c r="AV43" s="2">
        <v>2132036</v>
      </c>
      <c r="AW43" s="2">
        <v>0.70389999999999997</v>
      </c>
      <c r="AX43" s="2">
        <v>0.15390000000000001</v>
      </c>
      <c r="AY43" s="2">
        <v>0.65</v>
      </c>
      <c r="AZ43" s="2">
        <v>444491</v>
      </c>
      <c r="BA43" s="2">
        <v>287510</v>
      </c>
      <c r="BB43" s="2">
        <v>221816</v>
      </c>
      <c r="BC43" s="2">
        <v>561158</v>
      </c>
      <c r="BD43" s="2">
        <v>1514975</v>
      </c>
      <c r="BE43" s="2">
        <v>18791463</v>
      </c>
      <c r="BF43" s="2">
        <v>0</v>
      </c>
      <c r="BG43" s="2">
        <v>72847</v>
      </c>
      <c r="BH43" s="2">
        <v>0</v>
      </c>
      <c r="BI43" s="2">
        <v>45195</v>
      </c>
      <c r="BJ43" s="2">
        <v>0</v>
      </c>
      <c r="BK43" s="2">
        <v>0</v>
      </c>
      <c r="BL43" s="2">
        <v>0</v>
      </c>
      <c r="BM43" s="2">
        <v>0</v>
      </c>
      <c r="BN43" s="2">
        <v>2813</v>
      </c>
      <c r="BO43" s="2">
        <v>25.3</v>
      </c>
      <c r="BP43" s="2">
        <v>71169</v>
      </c>
      <c r="BQ43" s="2">
        <v>189211</v>
      </c>
      <c r="BR43" s="2">
        <v>18980674</v>
      </c>
      <c r="BS43" s="2">
        <v>0</v>
      </c>
      <c r="BT43" s="2">
        <v>18980674</v>
      </c>
      <c r="BU43" s="2">
        <v>5087105</v>
      </c>
      <c r="BV43" s="2">
        <v>13893569</v>
      </c>
      <c r="BW43" s="2">
        <v>1303549</v>
      </c>
      <c r="BX43" s="2">
        <v>12590020</v>
      </c>
      <c r="BY43" s="2">
        <v>5621.49</v>
      </c>
      <c r="BZ43" s="2">
        <v>1471.94</v>
      </c>
      <c r="CA43" s="2">
        <v>8274496</v>
      </c>
      <c r="CB43" s="2">
        <v>0</v>
      </c>
      <c r="CC43" s="2">
        <v>0</v>
      </c>
      <c r="CD43" s="2">
        <v>5087105</v>
      </c>
      <c r="CE43" s="2">
        <v>1303549</v>
      </c>
      <c r="CF43" s="2">
        <v>1883842</v>
      </c>
      <c r="CG43" s="2">
        <v>1491489</v>
      </c>
      <c r="CH43" s="2">
        <v>3375331</v>
      </c>
      <c r="CI43" s="2">
        <v>0</v>
      </c>
      <c r="CJ43" s="2">
        <v>12590020</v>
      </c>
      <c r="CK43" s="2" t="b">
        <v>0</v>
      </c>
      <c r="CL43" s="2">
        <v>0</v>
      </c>
      <c r="CM43" s="2">
        <v>12555.81</v>
      </c>
      <c r="CN43" s="2">
        <v>11544.54</v>
      </c>
      <c r="CO43" s="2">
        <v>11887.01</v>
      </c>
      <c r="CP43" s="2">
        <v>14134.12</v>
      </c>
      <c r="CQ43" s="4">
        <v>45072.426701388889</v>
      </c>
      <c r="CR43" s="4">
        <v>73415</v>
      </c>
    </row>
    <row r="44" spans="1:96" x14ac:dyDescent="0.35">
      <c r="A44" s="5">
        <v>99</v>
      </c>
      <c r="B44" s="3" t="s">
        <v>84</v>
      </c>
      <c r="C44" s="3" t="s">
        <v>87</v>
      </c>
      <c r="D44" s="2" t="s">
        <v>88</v>
      </c>
      <c r="E44" s="2">
        <v>8093</v>
      </c>
      <c r="F44" s="2">
        <v>8215</v>
      </c>
      <c r="G44" s="2">
        <v>8458</v>
      </c>
      <c r="H44" s="2">
        <v>9802</v>
      </c>
      <c r="I44" s="2">
        <v>6.5600000000000006E-2</v>
      </c>
      <c r="J44" s="2">
        <v>531</v>
      </c>
      <c r="K44" s="2">
        <v>539</v>
      </c>
      <c r="L44" s="2">
        <v>555</v>
      </c>
      <c r="M44" s="2">
        <v>643</v>
      </c>
      <c r="N44" s="2">
        <v>6.7000000000000004E-2</v>
      </c>
      <c r="O44" s="2">
        <v>542</v>
      </c>
      <c r="P44" s="2">
        <v>550</v>
      </c>
      <c r="Q44" s="2">
        <v>567</v>
      </c>
      <c r="R44" s="2">
        <v>657</v>
      </c>
      <c r="S44" s="2">
        <v>9166</v>
      </c>
      <c r="T44" s="2">
        <v>9304</v>
      </c>
      <c r="U44" s="2">
        <v>9580</v>
      </c>
      <c r="V44" s="2">
        <v>11102</v>
      </c>
      <c r="W44" s="2">
        <v>1.1040000000000001</v>
      </c>
      <c r="X44" s="2">
        <v>1.026</v>
      </c>
      <c r="Y44" s="2">
        <v>10119</v>
      </c>
      <c r="Z44" s="2">
        <v>11391</v>
      </c>
      <c r="AA44" s="2">
        <v>91.96</v>
      </c>
      <c r="AB44" s="2">
        <v>91.3</v>
      </c>
      <c r="AC44" s="2">
        <v>51.18</v>
      </c>
      <c r="AD44" s="2">
        <v>0</v>
      </c>
      <c r="AE44" s="2">
        <v>234.44</v>
      </c>
      <c r="AF44" s="2">
        <v>91.96</v>
      </c>
      <c r="AG44" s="2">
        <v>91.3</v>
      </c>
      <c r="AH44" s="2">
        <v>51.18</v>
      </c>
      <c r="AI44" s="2">
        <v>106.48</v>
      </c>
      <c r="AJ44" s="2">
        <v>340.92</v>
      </c>
      <c r="AK44" s="2">
        <v>930543</v>
      </c>
      <c r="AL44" s="2">
        <v>849455</v>
      </c>
      <c r="AM44" s="2">
        <v>490304</v>
      </c>
      <c r="AN44" s="2">
        <v>0</v>
      </c>
      <c r="AO44" s="2">
        <v>2270302</v>
      </c>
      <c r="AP44" s="2">
        <v>0.70779999999999998</v>
      </c>
      <c r="AQ44" s="2">
        <v>0.2</v>
      </c>
      <c r="AR44" s="2">
        <v>131728</v>
      </c>
      <c r="AS44" s="2">
        <v>120249</v>
      </c>
      <c r="AT44" s="2">
        <v>69407</v>
      </c>
      <c r="AU44" s="2">
        <v>171700</v>
      </c>
      <c r="AV44" s="2">
        <v>493084</v>
      </c>
      <c r="AW44" s="2">
        <v>0.70779999999999998</v>
      </c>
      <c r="AX44" s="2">
        <v>0.1578</v>
      </c>
      <c r="AY44" s="2">
        <v>0.65</v>
      </c>
      <c r="AZ44" s="2">
        <v>95446</v>
      </c>
      <c r="BA44" s="2">
        <v>87129</v>
      </c>
      <c r="BB44" s="2">
        <v>50291</v>
      </c>
      <c r="BC44" s="2">
        <v>124409</v>
      </c>
      <c r="BD44" s="2">
        <v>357275</v>
      </c>
      <c r="BE44" s="2">
        <v>3120661</v>
      </c>
      <c r="BF44" s="2">
        <v>1599911</v>
      </c>
      <c r="BG44" s="2">
        <v>0</v>
      </c>
      <c r="BH44" s="2">
        <v>0</v>
      </c>
      <c r="BI44" s="2">
        <v>81996</v>
      </c>
      <c r="BJ44" s="2">
        <v>0</v>
      </c>
      <c r="BK44" s="2">
        <v>0</v>
      </c>
      <c r="BL44" s="2">
        <v>0</v>
      </c>
      <c r="BM44" s="2">
        <v>0</v>
      </c>
      <c r="BN44" s="2">
        <v>2813</v>
      </c>
      <c r="BO44" s="2">
        <v>2.76</v>
      </c>
      <c r="BP44" s="2">
        <v>7764</v>
      </c>
      <c r="BQ44" s="2">
        <v>1689671</v>
      </c>
      <c r="BR44" s="2">
        <v>4810332</v>
      </c>
      <c r="BS44" s="2">
        <v>0</v>
      </c>
      <c r="BT44" s="2">
        <v>4810332</v>
      </c>
      <c r="BU44" s="2">
        <v>1714916</v>
      </c>
      <c r="BV44" s="2">
        <v>3095416</v>
      </c>
      <c r="BW44" s="2">
        <v>365576</v>
      </c>
      <c r="BX44" s="2">
        <v>2729840</v>
      </c>
      <c r="BY44" s="2">
        <v>3766.37</v>
      </c>
      <c r="BZ44" s="2">
        <v>340.92</v>
      </c>
      <c r="CA44" s="2">
        <v>1284031</v>
      </c>
      <c r="CB44" s="2">
        <v>1089544</v>
      </c>
      <c r="CC44" s="2">
        <v>0</v>
      </c>
      <c r="CD44" s="2">
        <v>1714916</v>
      </c>
      <c r="CE44" s="2">
        <v>365576</v>
      </c>
      <c r="CF44" s="2">
        <v>293083</v>
      </c>
      <c r="CG44" s="2">
        <v>505000</v>
      </c>
      <c r="CH44" s="2">
        <v>798083</v>
      </c>
      <c r="CI44" s="2">
        <v>0</v>
      </c>
      <c r="CJ44" s="2">
        <v>2729840</v>
      </c>
      <c r="CK44" s="2" t="b">
        <v>0</v>
      </c>
      <c r="CL44" s="2">
        <v>0</v>
      </c>
      <c r="CM44" s="2">
        <v>12589.35</v>
      </c>
      <c r="CN44" s="2">
        <v>11575.39</v>
      </c>
      <c r="CO44" s="2">
        <v>11918.77</v>
      </c>
      <c r="CP44" s="2">
        <v>14171.88</v>
      </c>
      <c r="CQ44" s="4">
        <v>45072.426874999997</v>
      </c>
      <c r="CR44" s="4">
        <v>73415</v>
      </c>
    </row>
    <row r="45" spans="1:96" x14ac:dyDescent="0.35">
      <c r="A45" s="5">
        <v>100</v>
      </c>
      <c r="B45" s="3" t="s">
        <v>84</v>
      </c>
      <c r="C45" s="3" t="s">
        <v>89</v>
      </c>
      <c r="D45" s="2" t="s">
        <v>90</v>
      </c>
      <c r="E45" s="2">
        <v>8093</v>
      </c>
      <c r="F45" s="2">
        <v>8215</v>
      </c>
      <c r="G45" s="2">
        <v>8458</v>
      </c>
      <c r="H45" s="2">
        <v>9802</v>
      </c>
      <c r="I45" s="2">
        <v>6.5600000000000006E-2</v>
      </c>
      <c r="J45" s="2">
        <v>531</v>
      </c>
      <c r="K45" s="2">
        <v>539</v>
      </c>
      <c r="L45" s="2">
        <v>555</v>
      </c>
      <c r="M45" s="2">
        <v>643</v>
      </c>
      <c r="N45" s="2">
        <v>6.7000000000000004E-2</v>
      </c>
      <c r="O45" s="2">
        <v>542</v>
      </c>
      <c r="P45" s="2">
        <v>550</v>
      </c>
      <c r="Q45" s="2">
        <v>567</v>
      </c>
      <c r="R45" s="2">
        <v>657</v>
      </c>
      <c r="S45" s="2">
        <v>9166</v>
      </c>
      <c r="T45" s="2">
        <v>9304</v>
      </c>
      <c r="U45" s="2">
        <v>9580</v>
      </c>
      <c r="V45" s="2">
        <v>11102</v>
      </c>
      <c r="W45" s="2">
        <v>1.1040000000000001</v>
      </c>
      <c r="X45" s="2">
        <v>1.026</v>
      </c>
      <c r="Y45" s="2">
        <v>10119</v>
      </c>
      <c r="Z45" s="2">
        <v>11391</v>
      </c>
      <c r="AA45" s="2">
        <v>378.98</v>
      </c>
      <c r="AB45" s="2">
        <v>303.86</v>
      </c>
      <c r="AC45" s="2">
        <v>220.36</v>
      </c>
      <c r="AD45" s="2">
        <v>488.96</v>
      </c>
      <c r="AE45" s="2">
        <v>1392.16</v>
      </c>
      <c r="AF45" s="2">
        <v>410.11</v>
      </c>
      <c r="AG45" s="2">
        <v>327.02999999999997</v>
      </c>
      <c r="AH45" s="2">
        <v>220.36</v>
      </c>
      <c r="AI45" s="2">
        <v>488.96</v>
      </c>
      <c r="AJ45" s="2">
        <v>1446.46</v>
      </c>
      <c r="AK45" s="2">
        <v>3834899</v>
      </c>
      <c r="AL45" s="2">
        <v>2827113</v>
      </c>
      <c r="AM45" s="2">
        <v>2111049</v>
      </c>
      <c r="AN45" s="2">
        <v>5569743</v>
      </c>
      <c r="AO45" s="2">
        <v>14342804</v>
      </c>
      <c r="AP45" s="2">
        <v>0.73370000000000002</v>
      </c>
      <c r="AQ45" s="2">
        <v>0.2</v>
      </c>
      <c r="AR45" s="2">
        <v>608957</v>
      </c>
      <c r="AS45" s="2">
        <v>446484</v>
      </c>
      <c r="AT45" s="2">
        <v>309775</v>
      </c>
      <c r="AU45" s="2">
        <v>817304</v>
      </c>
      <c r="AV45" s="2">
        <v>2182520</v>
      </c>
      <c r="AW45" s="2">
        <v>0.73370000000000002</v>
      </c>
      <c r="AX45" s="2">
        <v>0.1837</v>
      </c>
      <c r="AY45" s="2">
        <v>0.65</v>
      </c>
      <c r="AZ45" s="2">
        <v>495519</v>
      </c>
      <c r="BA45" s="2">
        <v>363312</v>
      </c>
      <c r="BB45" s="2">
        <v>252070</v>
      </c>
      <c r="BC45" s="2">
        <v>665055</v>
      </c>
      <c r="BD45" s="2">
        <v>1775956</v>
      </c>
      <c r="BE45" s="2">
        <v>18301280</v>
      </c>
      <c r="BF45" s="2">
        <v>752571</v>
      </c>
      <c r="BG45" s="2">
        <v>72903</v>
      </c>
      <c r="BH45" s="2">
        <v>0</v>
      </c>
      <c r="BI45" s="2">
        <v>189504</v>
      </c>
      <c r="BJ45" s="2">
        <v>0</v>
      </c>
      <c r="BK45" s="2">
        <v>0</v>
      </c>
      <c r="BL45" s="2">
        <v>0</v>
      </c>
      <c r="BM45" s="2">
        <v>0</v>
      </c>
      <c r="BN45" s="2">
        <v>2813</v>
      </c>
      <c r="BO45" s="2">
        <v>30.17</v>
      </c>
      <c r="BP45" s="2">
        <v>84868</v>
      </c>
      <c r="BQ45" s="2">
        <v>1099846</v>
      </c>
      <c r="BR45" s="2">
        <v>19401126</v>
      </c>
      <c r="BS45" s="2">
        <v>0</v>
      </c>
      <c r="BT45" s="2">
        <v>19401126</v>
      </c>
      <c r="BU45" s="2">
        <v>5854361</v>
      </c>
      <c r="BV45" s="2">
        <v>13546765</v>
      </c>
      <c r="BW45" s="2">
        <v>1283608</v>
      </c>
      <c r="BX45" s="2">
        <v>12263157</v>
      </c>
      <c r="BY45" s="2">
        <v>5283.39</v>
      </c>
      <c r="BZ45" s="2">
        <v>1446.46</v>
      </c>
      <c r="CA45" s="2">
        <v>7642212</v>
      </c>
      <c r="CB45" s="2">
        <v>471630</v>
      </c>
      <c r="CC45" s="2">
        <v>0</v>
      </c>
      <c r="CD45" s="2">
        <v>5854361</v>
      </c>
      <c r="CE45" s="2">
        <v>1283608</v>
      </c>
      <c r="CF45" s="2">
        <v>975873</v>
      </c>
      <c r="CG45" s="2">
        <v>1487588</v>
      </c>
      <c r="CH45" s="2">
        <v>2463461</v>
      </c>
      <c r="CI45" s="2">
        <v>0</v>
      </c>
      <c r="CJ45" s="2">
        <v>12263157</v>
      </c>
      <c r="CK45" s="2" t="b">
        <v>0</v>
      </c>
      <c r="CL45" s="2">
        <v>0</v>
      </c>
      <c r="CM45" s="2">
        <v>12812.12</v>
      </c>
      <c r="CN45" s="2">
        <v>11780.21</v>
      </c>
      <c r="CO45" s="2">
        <v>12129.67</v>
      </c>
      <c r="CP45" s="2">
        <v>14422.66</v>
      </c>
      <c r="CQ45" s="4">
        <v>45072.426990740743</v>
      </c>
      <c r="CR45" s="4">
        <v>73415</v>
      </c>
    </row>
    <row r="46" spans="1:96" x14ac:dyDescent="0.35">
      <c r="A46" s="5">
        <v>101</v>
      </c>
      <c r="B46" s="3" t="s">
        <v>84</v>
      </c>
      <c r="C46" s="3" t="s">
        <v>91</v>
      </c>
      <c r="D46" s="2" t="s">
        <v>92</v>
      </c>
      <c r="E46" s="2">
        <v>8093</v>
      </c>
      <c r="F46" s="2">
        <v>8215</v>
      </c>
      <c r="G46" s="2">
        <v>8458</v>
      </c>
      <c r="H46" s="2">
        <v>9802</v>
      </c>
      <c r="I46" s="2">
        <v>6.5600000000000006E-2</v>
      </c>
      <c r="J46" s="2">
        <v>531</v>
      </c>
      <c r="K46" s="2">
        <v>539</v>
      </c>
      <c r="L46" s="2">
        <v>555</v>
      </c>
      <c r="M46" s="2">
        <v>643</v>
      </c>
      <c r="N46" s="2">
        <v>6.7000000000000004E-2</v>
      </c>
      <c r="O46" s="2">
        <v>542</v>
      </c>
      <c r="P46" s="2">
        <v>550</v>
      </c>
      <c r="Q46" s="2">
        <v>567</v>
      </c>
      <c r="R46" s="2">
        <v>657</v>
      </c>
      <c r="S46" s="2">
        <v>9166</v>
      </c>
      <c r="T46" s="2">
        <v>9304</v>
      </c>
      <c r="U46" s="2">
        <v>9580</v>
      </c>
      <c r="V46" s="2">
        <v>11102</v>
      </c>
      <c r="W46" s="2">
        <v>1.1040000000000001</v>
      </c>
      <c r="X46" s="2">
        <v>1.026</v>
      </c>
      <c r="Y46" s="2">
        <v>10119</v>
      </c>
      <c r="Z46" s="2">
        <v>11391</v>
      </c>
      <c r="AA46" s="2">
        <v>373.51</v>
      </c>
      <c r="AB46" s="2">
        <v>290.22000000000003</v>
      </c>
      <c r="AC46" s="2">
        <v>203.83</v>
      </c>
      <c r="AD46" s="2">
        <v>380.12</v>
      </c>
      <c r="AE46" s="2">
        <v>1247.68</v>
      </c>
      <c r="AF46" s="2">
        <v>373.51</v>
      </c>
      <c r="AG46" s="2">
        <v>290.22000000000003</v>
      </c>
      <c r="AH46" s="2">
        <v>203.83</v>
      </c>
      <c r="AI46" s="2">
        <v>380.12</v>
      </c>
      <c r="AJ46" s="2">
        <v>1247.68</v>
      </c>
      <c r="AK46" s="2">
        <v>3779548</v>
      </c>
      <c r="AL46" s="2">
        <v>2700207</v>
      </c>
      <c r="AM46" s="2">
        <v>1952691</v>
      </c>
      <c r="AN46" s="2">
        <v>4329947</v>
      </c>
      <c r="AO46" s="2">
        <v>12762393</v>
      </c>
      <c r="AP46" s="2">
        <v>0.94440000000000002</v>
      </c>
      <c r="AQ46" s="2">
        <v>0.2</v>
      </c>
      <c r="AR46" s="2">
        <v>713881</v>
      </c>
      <c r="AS46" s="2">
        <v>510015</v>
      </c>
      <c r="AT46" s="2">
        <v>368824</v>
      </c>
      <c r="AU46" s="2">
        <v>817840</v>
      </c>
      <c r="AV46" s="2">
        <v>2410560</v>
      </c>
      <c r="AW46" s="2">
        <v>0.94440000000000002</v>
      </c>
      <c r="AX46" s="2">
        <v>0.39439999999999997</v>
      </c>
      <c r="AY46" s="2">
        <v>0.65</v>
      </c>
      <c r="AZ46" s="2">
        <v>968925</v>
      </c>
      <c r="BA46" s="2">
        <v>692225</v>
      </c>
      <c r="BB46" s="2">
        <v>500592</v>
      </c>
      <c r="BC46" s="2">
        <v>1110025</v>
      </c>
      <c r="BD46" s="2">
        <v>3271767</v>
      </c>
      <c r="BE46" s="2">
        <v>18444720</v>
      </c>
      <c r="BF46" s="2">
        <v>0</v>
      </c>
      <c r="BG46" s="2">
        <v>57958</v>
      </c>
      <c r="BH46" s="2">
        <v>0</v>
      </c>
      <c r="BI46" s="2">
        <v>22463</v>
      </c>
      <c r="BJ46" s="2">
        <v>0</v>
      </c>
      <c r="BK46" s="2">
        <v>0</v>
      </c>
      <c r="BL46" s="2">
        <v>0</v>
      </c>
      <c r="BM46" s="2">
        <v>0</v>
      </c>
      <c r="BN46" s="2">
        <v>2813</v>
      </c>
      <c r="BO46" s="2">
        <v>20.27</v>
      </c>
      <c r="BP46" s="2">
        <v>57020</v>
      </c>
      <c r="BQ46" s="2">
        <v>137441</v>
      </c>
      <c r="BR46" s="2">
        <v>18582161</v>
      </c>
      <c r="BS46" s="2">
        <v>0</v>
      </c>
      <c r="BT46" s="2">
        <v>18582161</v>
      </c>
      <c r="BU46" s="2">
        <v>4377882</v>
      </c>
      <c r="BV46" s="2">
        <v>14204279</v>
      </c>
      <c r="BW46" s="2">
        <v>1112638</v>
      </c>
      <c r="BX46" s="2">
        <v>13091641</v>
      </c>
      <c r="BY46" s="2">
        <v>5660.63</v>
      </c>
      <c r="BZ46" s="2">
        <v>1247.68</v>
      </c>
      <c r="CA46" s="2">
        <v>7062655</v>
      </c>
      <c r="CB46" s="2">
        <v>0</v>
      </c>
      <c r="CC46" s="2">
        <v>0</v>
      </c>
      <c r="CD46" s="2">
        <v>4377882</v>
      </c>
      <c r="CE46" s="2">
        <v>1112638</v>
      </c>
      <c r="CF46" s="2">
        <v>1572135</v>
      </c>
      <c r="CG46" s="2">
        <v>1392965</v>
      </c>
      <c r="CH46" s="2">
        <v>2965100</v>
      </c>
      <c r="CI46" s="2">
        <v>0</v>
      </c>
      <c r="CJ46" s="2">
        <v>13091641</v>
      </c>
      <c r="CK46" s="2" t="b">
        <v>0</v>
      </c>
      <c r="CL46" s="2">
        <v>0</v>
      </c>
      <c r="CM46" s="2">
        <v>14624.38</v>
      </c>
      <c r="CN46" s="2">
        <v>13446.51</v>
      </c>
      <c r="CO46" s="2">
        <v>13845.4</v>
      </c>
      <c r="CP46" s="2">
        <v>16462.73</v>
      </c>
      <c r="CQ46" s="4">
        <v>45072.427245370367</v>
      </c>
      <c r="CR46" s="4">
        <v>73415</v>
      </c>
    </row>
    <row r="47" spans="1:96" x14ac:dyDescent="0.35">
      <c r="A47" s="5">
        <v>102</v>
      </c>
      <c r="B47" s="3" t="s">
        <v>93</v>
      </c>
      <c r="C47" s="3" t="s">
        <v>94</v>
      </c>
      <c r="D47" s="2" t="s">
        <v>95</v>
      </c>
      <c r="E47" s="2">
        <v>8093</v>
      </c>
      <c r="F47" s="2">
        <v>8215</v>
      </c>
      <c r="G47" s="2">
        <v>8458</v>
      </c>
      <c r="H47" s="2">
        <v>9802</v>
      </c>
      <c r="I47" s="2">
        <v>6.5600000000000006E-2</v>
      </c>
      <c r="J47" s="2">
        <v>531</v>
      </c>
      <c r="K47" s="2">
        <v>539</v>
      </c>
      <c r="L47" s="2">
        <v>555</v>
      </c>
      <c r="M47" s="2">
        <v>643</v>
      </c>
      <c r="N47" s="2">
        <v>6.7000000000000004E-2</v>
      </c>
      <c r="O47" s="2">
        <v>542</v>
      </c>
      <c r="P47" s="2">
        <v>550</v>
      </c>
      <c r="Q47" s="2">
        <v>567</v>
      </c>
      <c r="R47" s="2">
        <v>657</v>
      </c>
      <c r="S47" s="2">
        <v>9166</v>
      </c>
      <c r="T47" s="2">
        <v>9304</v>
      </c>
      <c r="U47" s="2">
        <v>9580</v>
      </c>
      <c r="V47" s="2">
        <v>11102</v>
      </c>
      <c r="W47" s="2">
        <v>1.1040000000000001</v>
      </c>
      <c r="X47" s="2">
        <v>1.026</v>
      </c>
      <c r="Y47" s="2">
        <v>10119</v>
      </c>
      <c r="Z47" s="2">
        <v>11391</v>
      </c>
      <c r="AA47" s="2">
        <v>0</v>
      </c>
      <c r="AB47" s="2">
        <v>0</v>
      </c>
      <c r="AC47" s="2">
        <v>0</v>
      </c>
      <c r="AD47" s="2">
        <v>5361.38</v>
      </c>
      <c r="AE47" s="2">
        <v>5361.38</v>
      </c>
      <c r="AF47" s="2">
        <v>0</v>
      </c>
      <c r="AG47" s="2">
        <v>0</v>
      </c>
      <c r="AH47" s="2">
        <v>0</v>
      </c>
      <c r="AI47" s="2">
        <v>5361.38</v>
      </c>
      <c r="AJ47" s="2">
        <v>5361.38</v>
      </c>
      <c r="AK47" s="2">
        <v>0</v>
      </c>
      <c r="AL47" s="2">
        <v>0</v>
      </c>
      <c r="AM47" s="2">
        <v>0</v>
      </c>
      <c r="AN47" s="2">
        <v>61071480</v>
      </c>
      <c r="AO47" s="2">
        <v>61071480</v>
      </c>
      <c r="AP47" s="2">
        <v>8.4099999999999994E-2</v>
      </c>
      <c r="AQ47" s="2">
        <v>0.2</v>
      </c>
      <c r="AR47" s="2">
        <v>0</v>
      </c>
      <c r="AS47" s="2">
        <v>0</v>
      </c>
      <c r="AT47" s="2">
        <v>0</v>
      </c>
      <c r="AU47" s="2">
        <v>1027222</v>
      </c>
      <c r="AV47" s="2">
        <v>1027222</v>
      </c>
      <c r="AW47" s="2">
        <v>8.4099999999999994E-2</v>
      </c>
      <c r="AX47" s="2">
        <v>0</v>
      </c>
      <c r="AY47" s="2">
        <v>0.65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62098702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2813</v>
      </c>
      <c r="BO47" s="2">
        <v>0</v>
      </c>
      <c r="BP47" s="2">
        <v>0</v>
      </c>
      <c r="BQ47" s="2">
        <v>0</v>
      </c>
      <c r="BR47" s="2">
        <v>62098702</v>
      </c>
      <c r="BS47" s="2">
        <v>0</v>
      </c>
      <c r="BT47" s="2">
        <v>62098702</v>
      </c>
      <c r="BU47" s="2">
        <v>59921695</v>
      </c>
      <c r="BV47" s="2">
        <v>2177007</v>
      </c>
      <c r="BW47" s="2">
        <v>1072276</v>
      </c>
      <c r="BX47" s="2">
        <v>1104731</v>
      </c>
      <c r="BY47" s="2">
        <v>6083.27</v>
      </c>
      <c r="BZ47" s="2">
        <v>5361.38</v>
      </c>
      <c r="CA47" s="2">
        <v>32614722</v>
      </c>
      <c r="CB47" s="2">
        <v>0</v>
      </c>
      <c r="CC47" s="2">
        <v>0</v>
      </c>
      <c r="CD47" s="2">
        <v>59921695</v>
      </c>
      <c r="CE47" s="2">
        <v>1072276</v>
      </c>
      <c r="CF47" s="2">
        <v>0</v>
      </c>
      <c r="CG47" s="2">
        <v>3654835</v>
      </c>
      <c r="CH47" s="2">
        <v>3654835</v>
      </c>
      <c r="CI47" s="2">
        <v>2550104</v>
      </c>
      <c r="CJ47" s="2">
        <v>3654835</v>
      </c>
      <c r="CK47" s="2" t="b">
        <v>1</v>
      </c>
      <c r="CL47" s="2">
        <v>0</v>
      </c>
      <c r="CM47" s="2">
        <v>10289.200000000001</v>
      </c>
      <c r="CN47" s="2">
        <v>9460.49</v>
      </c>
      <c r="CO47" s="2">
        <v>9741.14</v>
      </c>
      <c r="CP47" s="2">
        <v>11582.6</v>
      </c>
      <c r="CQ47" s="4">
        <v>45072.42659722222</v>
      </c>
      <c r="CR47" s="4">
        <v>73415</v>
      </c>
    </row>
    <row r="48" spans="1:96" x14ac:dyDescent="0.35">
      <c r="A48" s="5">
        <v>103</v>
      </c>
      <c r="B48" s="3" t="s">
        <v>93</v>
      </c>
      <c r="C48" s="3" t="s">
        <v>96</v>
      </c>
      <c r="D48" s="2" t="s">
        <v>97</v>
      </c>
      <c r="E48" s="2">
        <v>8093</v>
      </c>
      <c r="F48" s="2">
        <v>8215</v>
      </c>
      <c r="G48" s="2">
        <v>8458</v>
      </c>
      <c r="H48" s="2">
        <v>9802</v>
      </c>
      <c r="I48" s="2">
        <v>6.5600000000000006E-2</v>
      </c>
      <c r="J48" s="2">
        <v>531</v>
      </c>
      <c r="K48" s="2">
        <v>539</v>
      </c>
      <c r="L48" s="2">
        <v>555</v>
      </c>
      <c r="M48" s="2">
        <v>643</v>
      </c>
      <c r="N48" s="2">
        <v>6.7000000000000004E-2</v>
      </c>
      <c r="O48" s="2">
        <v>542</v>
      </c>
      <c r="P48" s="2">
        <v>550</v>
      </c>
      <c r="Q48" s="2">
        <v>567</v>
      </c>
      <c r="R48" s="2">
        <v>657</v>
      </c>
      <c r="S48" s="2">
        <v>9166</v>
      </c>
      <c r="T48" s="2">
        <v>9304</v>
      </c>
      <c r="U48" s="2">
        <v>9580</v>
      </c>
      <c r="V48" s="2">
        <v>11102</v>
      </c>
      <c r="W48" s="2">
        <v>1.1040000000000001</v>
      </c>
      <c r="X48" s="2">
        <v>1.026</v>
      </c>
      <c r="Y48" s="2">
        <v>10119</v>
      </c>
      <c r="Z48" s="2">
        <v>11391</v>
      </c>
      <c r="AA48" s="2">
        <v>4285.71</v>
      </c>
      <c r="AB48" s="2">
        <v>3406.17</v>
      </c>
      <c r="AC48" s="2">
        <v>2382.58</v>
      </c>
      <c r="AD48" s="2">
        <v>4737.8900000000003</v>
      </c>
      <c r="AE48" s="2">
        <v>14812.35</v>
      </c>
      <c r="AF48" s="2">
        <v>4285.71</v>
      </c>
      <c r="AG48" s="2">
        <v>3406.17</v>
      </c>
      <c r="AH48" s="2">
        <v>2382.58</v>
      </c>
      <c r="AI48" s="2">
        <v>4737.8900000000003</v>
      </c>
      <c r="AJ48" s="2">
        <v>14812.35</v>
      </c>
      <c r="AK48" s="2">
        <v>43367099</v>
      </c>
      <c r="AL48" s="2">
        <v>31691006</v>
      </c>
      <c r="AM48" s="2">
        <v>22825116</v>
      </c>
      <c r="AN48" s="2">
        <v>53969305</v>
      </c>
      <c r="AO48" s="2">
        <v>151852526</v>
      </c>
      <c r="AP48" s="2">
        <v>0.74790000000000001</v>
      </c>
      <c r="AQ48" s="2">
        <v>0.2</v>
      </c>
      <c r="AR48" s="2">
        <v>6486851</v>
      </c>
      <c r="AS48" s="2">
        <v>4740341</v>
      </c>
      <c r="AT48" s="2">
        <v>3414181</v>
      </c>
      <c r="AU48" s="2">
        <v>8072729</v>
      </c>
      <c r="AV48" s="2">
        <v>22714102</v>
      </c>
      <c r="AW48" s="2">
        <v>0.74790000000000001</v>
      </c>
      <c r="AX48" s="2">
        <v>0.19789999999999999</v>
      </c>
      <c r="AY48" s="2">
        <v>0.65</v>
      </c>
      <c r="AZ48" s="2">
        <v>5578527</v>
      </c>
      <c r="BA48" s="2">
        <v>4076573</v>
      </c>
      <c r="BB48" s="2">
        <v>2936109</v>
      </c>
      <c r="BC48" s="2">
        <v>6942342</v>
      </c>
      <c r="BD48" s="2">
        <v>19533551</v>
      </c>
      <c r="BE48" s="2">
        <v>194100179</v>
      </c>
      <c r="BF48" s="2">
        <v>0</v>
      </c>
      <c r="BG48" s="2">
        <v>960613</v>
      </c>
      <c r="BH48" s="2">
        <v>0</v>
      </c>
      <c r="BI48" s="2">
        <v>275118</v>
      </c>
      <c r="BJ48" s="2">
        <v>0</v>
      </c>
      <c r="BK48" s="2">
        <v>0</v>
      </c>
      <c r="BL48" s="2">
        <v>0</v>
      </c>
      <c r="BM48" s="2">
        <v>0</v>
      </c>
      <c r="BN48" s="2">
        <v>2813</v>
      </c>
      <c r="BO48" s="2">
        <v>211.64</v>
      </c>
      <c r="BP48" s="2">
        <v>595343</v>
      </c>
      <c r="BQ48" s="2">
        <v>1831074</v>
      </c>
      <c r="BR48" s="2">
        <v>195931253</v>
      </c>
      <c r="BS48" s="2">
        <v>0</v>
      </c>
      <c r="BT48" s="2">
        <v>195931253</v>
      </c>
      <c r="BU48" s="2">
        <v>54852125</v>
      </c>
      <c r="BV48" s="2">
        <v>141079128</v>
      </c>
      <c r="BW48" s="2">
        <v>12392132</v>
      </c>
      <c r="BX48" s="2">
        <v>128686996</v>
      </c>
      <c r="BY48" s="2">
        <v>5310.52</v>
      </c>
      <c r="BZ48" s="2">
        <v>14812.35</v>
      </c>
      <c r="CA48" s="2">
        <v>78661281</v>
      </c>
      <c r="CB48" s="2">
        <v>0</v>
      </c>
      <c r="CC48" s="2">
        <v>0</v>
      </c>
      <c r="CD48" s="2">
        <v>54852125</v>
      </c>
      <c r="CE48" s="2">
        <v>12392132</v>
      </c>
      <c r="CF48" s="2">
        <v>11417024</v>
      </c>
      <c r="CG48" s="2">
        <v>13978114</v>
      </c>
      <c r="CH48" s="2">
        <v>25395138</v>
      </c>
      <c r="CI48" s="2">
        <v>0</v>
      </c>
      <c r="CJ48" s="2">
        <v>128686996</v>
      </c>
      <c r="CK48" s="2" t="b">
        <v>0</v>
      </c>
      <c r="CL48" s="2">
        <v>0</v>
      </c>
      <c r="CM48" s="2">
        <v>12934.26</v>
      </c>
      <c r="CN48" s="2">
        <v>11892.51</v>
      </c>
      <c r="CO48" s="2">
        <v>12245.3</v>
      </c>
      <c r="CP48" s="2">
        <v>14560.15</v>
      </c>
      <c r="CQ48" s="4">
        <v>45072.426620370374</v>
      </c>
      <c r="CR48" s="4">
        <v>73415</v>
      </c>
    </row>
    <row r="49" spans="1:96" x14ac:dyDescent="0.35">
      <c r="A49" s="5">
        <v>104</v>
      </c>
      <c r="B49" s="3" t="s">
        <v>93</v>
      </c>
      <c r="C49" s="3" t="s">
        <v>98</v>
      </c>
      <c r="D49" s="2" t="s">
        <v>99</v>
      </c>
      <c r="E49" s="2">
        <v>8093</v>
      </c>
      <c r="F49" s="2">
        <v>8215</v>
      </c>
      <c r="G49" s="2">
        <v>8458</v>
      </c>
      <c r="H49" s="2">
        <v>9802</v>
      </c>
      <c r="I49" s="2">
        <v>6.5600000000000006E-2</v>
      </c>
      <c r="J49" s="2">
        <v>531</v>
      </c>
      <c r="K49" s="2">
        <v>539</v>
      </c>
      <c r="L49" s="2">
        <v>555</v>
      </c>
      <c r="M49" s="2">
        <v>643</v>
      </c>
      <c r="N49" s="2">
        <v>6.7000000000000004E-2</v>
      </c>
      <c r="O49" s="2">
        <v>542</v>
      </c>
      <c r="P49" s="2">
        <v>550</v>
      </c>
      <c r="Q49" s="2">
        <v>567</v>
      </c>
      <c r="R49" s="2">
        <v>657</v>
      </c>
      <c r="S49" s="2">
        <v>9166</v>
      </c>
      <c r="T49" s="2">
        <v>9304</v>
      </c>
      <c r="U49" s="2">
        <v>9580</v>
      </c>
      <c r="V49" s="2">
        <v>11102</v>
      </c>
      <c r="W49" s="2">
        <v>1.1040000000000001</v>
      </c>
      <c r="X49" s="2">
        <v>1.026</v>
      </c>
      <c r="Y49" s="2">
        <v>10119</v>
      </c>
      <c r="Z49" s="2">
        <v>11391</v>
      </c>
      <c r="AA49" s="2">
        <v>3780.82</v>
      </c>
      <c r="AB49" s="2">
        <v>3010.76</v>
      </c>
      <c r="AC49" s="2">
        <v>2143.34</v>
      </c>
      <c r="AD49" s="2">
        <v>0</v>
      </c>
      <c r="AE49" s="2">
        <v>8934.92</v>
      </c>
      <c r="AF49" s="2">
        <v>3780.82</v>
      </c>
      <c r="AG49" s="2">
        <v>3010.76</v>
      </c>
      <c r="AH49" s="2">
        <v>2143.34</v>
      </c>
      <c r="AI49" s="2">
        <v>0</v>
      </c>
      <c r="AJ49" s="2">
        <v>8934.92</v>
      </c>
      <c r="AK49" s="2">
        <v>38258118</v>
      </c>
      <c r="AL49" s="2">
        <v>28012111</v>
      </c>
      <c r="AM49" s="2">
        <v>20533197</v>
      </c>
      <c r="AN49" s="2">
        <v>0</v>
      </c>
      <c r="AO49" s="2">
        <v>86803426</v>
      </c>
      <c r="AP49" s="2">
        <v>0.28489999999999999</v>
      </c>
      <c r="AQ49" s="2">
        <v>0.2</v>
      </c>
      <c r="AR49" s="2">
        <v>2179948</v>
      </c>
      <c r="AS49" s="2">
        <v>1596130</v>
      </c>
      <c r="AT49" s="2">
        <v>1169982</v>
      </c>
      <c r="AU49" s="2">
        <v>0</v>
      </c>
      <c r="AV49" s="2">
        <v>4946060</v>
      </c>
      <c r="AW49" s="2">
        <v>0.28489999999999999</v>
      </c>
      <c r="AX49" s="2">
        <v>0</v>
      </c>
      <c r="AY49" s="2">
        <v>0.65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91749486</v>
      </c>
      <c r="BF49" s="2">
        <v>0</v>
      </c>
      <c r="BG49" s="2">
        <v>153724</v>
      </c>
      <c r="BH49" s="2">
        <v>0</v>
      </c>
      <c r="BI49" s="2">
        <v>158888</v>
      </c>
      <c r="BJ49" s="2">
        <v>0</v>
      </c>
      <c r="BK49" s="2">
        <v>0</v>
      </c>
      <c r="BL49" s="2">
        <v>0</v>
      </c>
      <c r="BM49" s="2">
        <v>0</v>
      </c>
      <c r="BN49" s="2">
        <v>2813</v>
      </c>
      <c r="BO49" s="2">
        <v>245.09</v>
      </c>
      <c r="BP49" s="2">
        <v>689438</v>
      </c>
      <c r="BQ49" s="2">
        <v>1002050</v>
      </c>
      <c r="BR49" s="2">
        <v>92751536</v>
      </c>
      <c r="BS49" s="2">
        <v>0</v>
      </c>
      <c r="BT49" s="2">
        <v>92751536</v>
      </c>
      <c r="BU49" s="2">
        <v>30139678</v>
      </c>
      <c r="BV49" s="2">
        <v>62611858</v>
      </c>
      <c r="BW49" s="2">
        <v>7183099</v>
      </c>
      <c r="BX49" s="2">
        <v>55428759</v>
      </c>
      <c r="BY49" s="2">
        <v>5103.12</v>
      </c>
      <c r="BZ49" s="2">
        <v>8934.92</v>
      </c>
      <c r="CA49" s="2">
        <v>45595969</v>
      </c>
      <c r="CB49" s="2">
        <v>0</v>
      </c>
      <c r="CC49" s="2">
        <v>0</v>
      </c>
      <c r="CD49" s="2">
        <v>30139678</v>
      </c>
      <c r="CE49" s="2">
        <v>7183099</v>
      </c>
      <c r="CF49" s="2">
        <v>8273192</v>
      </c>
      <c r="CG49" s="2">
        <v>5293518</v>
      </c>
      <c r="CH49" s="2">
        <v>13566710</v>
      </c>
      <c r="CI49" s="2">
        <v>0</v>
      </c>
      <c r="CJ49" s="2">
        <v>55428759</v>
      </c>
      <c r="CK49" s="2" t="b">
        <v>0</v>
      </c>
      <c r="CL49" s="2">
        <v>0</v>
      </c>
      <c r="CM49" s="2">
        <v>10695.58</v>
      </c>
      <c r="CN49" s="2">
        <v>9834.14</v>
      </c>
      <c r="CO49" s="2">
        <v>10125.870000000001</v>
      </c>
      <c r="CP49" s="2">
        <v>12040.06</v>
      </c>
      <c r="CQ49" s="4">
        <v>45072.426655092589</v>
      </c>
      <c r="CR49" s="4">
        <v>73415</v>
      </c>
    </row>
    <row r="50" spans="1:96" x14ac:dyDescent="0.35">
      <c r="A50" s="5">
        <v>105</v>
      </c>
      <c r="B50" s="3" t="s">
        <v>93</v>
      </c>
      <c r="C50" s="3" t="s">
        <v>100</v>
      </c>
      <c r="D50" s="2" t="s">
        <v>101</v>
      </c>
      <c r="E50" s="2">
        <v>8093</v>
      </c>
      <c r="F50" s="2">
        <v>8215</v>
      </c>
      <c r="G50" s="2">
        <v>8458</v>
      </c>
      <c r="H50" s="2">
        <v>9802</v>
      </c>
      <c r="I50" s="2">
        <v>6.5600000000000006E-2</v>
      </c>
      <c r="J50" s="2">
        <v>531</v>
      </c>
      <c r="K50" s="2">
        <v>539</v>
      </c>
      <c r="L50" s="2">
        <v>555</v>
      </c>
      <c r="M50" s="2">
        <v>643</v>
      </c>
      <c r="N50" s="2">
        <v>6.7000000000000004E-2</v>
      </c>
      <c r="O50" s="2">
        <v>542</v>
      </c>
      <c r="P50" s="2">
        <v>550</v>
      </c>
      <c r="Q50" s="2">
        <v>567</v>
      </c>
      <c r="R50" s="2">
        <v>657</v>
      </c>
      <c r="S50" s="2">
        <v>9166</v>
      </c>
      <c r="T50" s="2">
        <v>9304</v>
      </c>
      <c r="U50" s="2">
        <v>9580</v>
      </c>
      <c r="V50" s="2">
        <v>11102</v>
      </c>
      <c r="W50" s="2">
        <v>1.1040000000000001</v>
      </c>
      <c r="X50" s="2">
        <v>1.026</v>
      </c>
      <c r="Y50" s="2">
        <v>10119</v>
      </c>
      <c r="Z50" s="2">
        <v>11391</v>
      </c>
      <c r="AA50" s="2">
        <v>543.86</v>
      </c>
      <c r="AB50" s="2">
        <v>445.14</v>
      </c>
      <c r="AC50" s="2">
        <v>343.13</v>
      </c>
      <c r="AD50" s="2">
        <v>0</v>
      </c>
      <c r="AE50" s="2">
        <v>1332.13</v>
      </c>
      <c r="AF50" s="2">
        <v>543.86</v>
      </c>
      <c r="AG50" s="2">
        <v>445.14</v>
      </c>
      <c r="AH50" s="2">
        <v>343.13</v>
      </c>
      <c r="AI50" s="2">
        <v>0</v>
      </c>
      <c r="AJ50" s="2">
        <v>1332.13</v>
      </c>
      <c r="AK50" s="2">
        <v>5503319</v>
      </c>
      <c r="AL50" s="2">
        <v>4141583</v>
      </c>
      <c r="AM50" s="2">
        <v>3287185</v>
      </c>
      <c r="AN50" s="2">
        <v>0</v>
      </c>
      <c r="AO50" s="2">
        <v>12932087</v>
      </c>
      <c r="AP50" s="2">
        <v>0.3322</v>
      </c>
      <c r="AQ50" s="2">
        <v>0.2</v>
      </c>
      <c r="AR50" s="2">
        <v>365641</v>
      </c>
      <c r="AS50" s="2">
        <v>275167</v>
      </c>
      <c r="AT50" s="2">
        <v>218401</v>
      </c>
      <c r="AU50" s="2">
        <v>0</v>
      </c>
      <c r="AV50" s="2">
        <v>859209</v>
      </c>
      <c r="AW50" s="2">
        <v>0.3322</v>
      </c>
      <c r="AX50" s="2">
        <v>0</v>
      </c>
      <c r="AY50" s="2">
        <v>0.65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13791296</v>
      </c>
      <c r="BF50" s="2">
        <v>0</v>
      </c>
      <c r="BG50" s="2">
        <v>54909</v>
      </c>
      <c r="BH50" s="2">
        <v>0</v>
      </c>
      <c r="BI50" s="2">
        <v>46218</v>
      </c>
      <c r="BJ50" s="2">
        <v>0</v>
      </c>
      <c r="BK50" s="2">
        <v>0</v>
      </c>
      <c r="BL50" s="2">
        <v>0</v>
      </c>
      <c r="BM50" s="2">
        <v>0</v>
      </c>
      <c r="BN50" s="2">
        <v>2813</v>
      </c>
      <c r="BO50" s="2">
        <v>31.42</v>
      </c>
      <c r="BP50" s="2">
        <v>88384</v>
      </c>
      <c r="BQ50" s="2">
        <v>189511</v>
      </c>
      <c r="BR50" s="2">
        <v>13980807</v>
      </c>
      <c r="BS50" s="2">
        <v>0</v>
      </c>
      <c r="BT50" s="2">
        <v>13980807</v>
      </c>
      <c r="BU50" s="2">
        <v>4377113</v>
      </c>
      <c r="BV50" s="2">
        <v>9603694</v>
      </c>
      <c r="BW50" s="2">
        <v>1078908</v>
      </c>
      <c r="BX50" s="2">
        <v>8524786</v>
      </c>
      <c r="BY50" s="2">
        <v>5141.0600000000004</v>
      </c>
      <c r="BZ50" s="2">
        <v>1332.13</v>
      </c>
      <c r="CA50" s="2">
        <v>6848560</v>
      </c>
      <c r="CB50" s="2">
        <v>0</v>
      </c>
      <c r="CC50" s="2">
        <v>0</v>
      </c>
      <c r="CD50" s="2">
        <v>4377113</v>
      </c>
      <c r="CE50" s="2">
        <v>1078908</v>
      </c>
      <c r="CF50" s="2">
        <v>1392539</v>
      </c>
      <c r="CG50" s="2">
        <v>1024688</v>
      </c>
      <c r="CH50" s="2">
        <v>2417227</v>
      </c>
      <c r="CI50" s="2">
        <v>0</v>
      </c>
      <c r="CJ50" s="2">
        <v>8524786</v>
      </c>
      <c r="CK50" s="2" t="b">
        <v>0</v>
      </c>
      <c r="CL50" s="2">
        <v>0</v>
      </c>
      <c r="CM50" s="2">
        <v>10791.31</v>
      </c>
      <c r="CN50" s="2">
        <v>9922.16</v>
      </c>
      <c r="CO50" s="2">
        <v>10216.5</v>
      </c>
      <c r="CP50" s="2">
        <v>12147.82</v>
      </c>
      <c r="CQ50" s="4">
        <v>45072.426666666666</v>
      </c>
      <c r="CR50" s="4">
        <v>73415</v>
      </c>
    </row>
    <row r="51" spans="1:96" x14ac:dyDescent="0.35">
      <c r="A51" s="5">
        <v>106</v>
      </c>
      <c r="B51" s="3" t="s">
        <v>93</v>
      </c>
      <c r="C51" s="3" t="s">
        <v>102</v>
      </c>
      <c r="D51" s="2" t="s">
        <v>103</v>
      </c>
      <c r="E51" s="2">
        <v>8093</v>
      </c>
      <c r="F51" s="2">
        <v>8215</v>
      </c>
      <c r="G51" s="2">
        <v>8458</v>
      </c>
      <c r="H51" s="2">
        <v>9802</v>
      </c>
      <c r="I51" s="2">
        <v>6.5600000000000006E-2</v>
      </c>
      <c r="J51" s="2">
        <v>531</v>
      </c>
      <c r="K51" s="2">
        <v>539</v>
      </c>
      <c r="L51" s="2">
        <v>555</v>
      </c>
      <c r="M51" s="2">
        <v>643</v>
      </c>
      <c r="N51" s="2">
        <v>6.7000000000000004E-2</v>
      </c>
      <c r="O51" s="2">
        <v>542</v>
      </c>
      <c r="P51" s="2">
        <v>550</v>
      </c>
      <c r="Q51" s="2">
        <v>567</v>
      </c>
      <c r="R51" s="2">
        <v>657</v>
      </c>
      <c r="S51" s="2">
        <v>9166</v>
      </c>
      <c r="T51" s="2">
        <v>9304</v>
      </c>
      <c r="U51" s="2">
        <v>9580</v>
      </c>
      <c r="V51" s="2">
        <v>11102</v>
      </c>
      <c r="W51" s="2">
        <v>1.1040000000000001</v>
      </c>
      <c r="X51" s="2">
        <v>1.026</v>
      </c>
      <c r="Y51" s="2">
        <v>10119</v>
      </c>
      <c r="Z51" s="2">
        <v>11391</v>
      </c>
      <c r="AA51" s="2">
        <v>28.33</v>
      </c>
      <c r="AB51" s="2">
        <v>22.96</v>
      </c>
      <c r="AC51" s="2">
        <v>16.16</v>
      </c>
      <c r="AD51" s="2">
        <v>0</v>
      </c>
      <c r="AE51" s="2">
        <v>67.45</v>
      </c>
      <c r="AF51" s="2">
        <v>28.33</v>
      </c>
      <c r="AG51" s="2">
        <v>22.96</v>
      </c>
      <c r="AH51" s="2">
        <v>16.16</v>
      </c>
      <c r="AI51" s="2">
        <v>0</v>
      </c>
      <c r="AJ51" s="2">
        <v>67.45</v>
      </c>
      <c r="AK51" s="2">
        <v>286671</v>
      </c>
      <c r="AL51" s="2">
        <v>213620</v>
      </c>
      <c r="AM51" s="2">
        <v>154813</v>
      </c>
      <c r="AN51" s="2">
        <v>0</v>
      </c>
      <c r="AO51" s="2">
        <v>655104</v>
      </c>
      <c r="AP51" s="2">
        <v>9.0499999999999997E-2</v>
      </c>
      <c r="AQ51" s="2">
        <v>0.2</v>
      </c>
      <c r="AR51" s="2">
        <v>5189</v>
      </c>
      <c r="AS51" s="2">
        <v>3867</v>
      </c>
      <c r="AT51" s="2">
        <v>2802</v>
      </c>
      <c r="AU51" s="2">
        <v>0</v>
      </c>
      <c r="AV51" s="2">
        <v>11858</v>
      </c>
      <c r="AW51" s="2">
        <v>9.0499999999999997E-2</v>
      </c>
      <c r="AX51" s="2">
        <v>0</v>
      </c>
      <c r="AY51" s="2">
        <v>0.65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666962</v>
      </c>
      <c r="BF51" s="2">
        <v>0</v>
      </c>
      <c r="BG51" s="2">
        <v>4294</v>
      </c>
      <c r="BH51" s="2">
        <v>0</v>
      </c>
      <c r="BI51" s="2">
        <v>0</v>
      </c>
      <c r="BJ51" s="2">
        <v>0</v>
      </c>
      <c r="BK51" s="2">
        <v>0</v>
      </c>
      <c r="BL51" s="2">
        <v>108398</v>
      </c>
      <c r="BM51" s="2">
        <v>0</v>
      </c>
      <c r="BN51" s="2">
        <v>2813</v>
      </c>
      <c r="BO51" s="2">
        <v>0</v>
      </c>
      <c r="BP51" s="2">
        <v>0</v>
      </c>
      <c r="BQ51" s="2">
        <v>112692</v>
      </c>
      <c r="BR51" s="2">
        <v>779654</v>
      </c>
      <c r="BS51" s="2">
        <v>0</v>
      </c>
      <c r="BT51" s="2">
        <v>779654</v>
      </c>
      <c r="BU51" s="2">
        <v>162790</v>
      </c>
      <c r="BV51" s="2">
        <v>616864</v>
      </c>
      <c r="BW51" s="2">
        <v>62049</v>
      </c>
      <c r="BX51" s="2">
        <v>554815</v>
      </c>
      <c r="BY51" s="2">
        <v>5839.4</v>
      </c>
      <c r="BZ51" s="2">
        <v>67.45</v>
      </c>
      <c r="CA51" s="2">
        <v>393868</v>
      </c>
      <c r="CB51" s="2">
        <v>0</v>
      </c>
      <c r="CC51" s="2">
        <v>0</v>
      </c>
      <c r="CD51" s="2">
        <v>162790</v>
      </c>
      <c r="CE51" s="2">
        <v>62049</v>
      </c>
      <c r="CF51" s="2">
        <v>169029</v>
      </c>
      <c r="CG51" s="2">
        <v>93467</v>
      </c>
      <c r="CH51" s="2">
        <v>262496</v>
      </c>
      <c r="CI51" s="2">
        <v>0</v>
      </c>
      <c r="CJ51" s="2">
        <v>554815</v>
      </c>
      <c r="CK51" s="2" t="b">
        <v>0</v>
      </c>
      <c r="CL51" s="2">
        <v>0</v>
      </c>
      <c r="CM51" s="2">
        <v>10302.15</v>
      </c>
      <c r="CN51" s="2">
        <v>9472.4</v>
      </c>
      <c r="CO51" s="2">
        <v>9753.4</v>
      </c>
      <c r="CP51" s="2">
        <v>11597.18</v>
      </c>
      <c r="CQ51" s="4">
        <v>45072.426678240743</v>
      </c>
      <c r="CR51" s="4">
        <v>73415</v>
      </c>
    </row>
    <row r="52" spans="1:96" x14ac:dyDescent="0.35">
      <c r="A52" s="5">
        <v>107</v>
      </c>
      <c r="B52" s="3" t="s">
        <v>93</v>
      </c>
      <c r="C52" s="3" t="s">
        <v>104</v>
      </c>
      <c r="D52" s="2" t="s">
        <v>105</v>
      </c>
      <c r="E52" s="2">
        <v>8093</v>
      </c>
      <c r="F52" s="2">
        <v>8215</v>
      </c>
      <c r="G52" s="2">
        <v>8458</v>
      </c>
      <c r="H52" s="2">
        <v>9802</v>
      </c>
      <c r="I52" s="2">
        <v>6.5600000000000006E-2</v>
      </c>
      <c r="J52" s="2">
        <v>531</v>
      </c>
      <c r="K52" s="2">
        <v>539</v>
      </c>
      <c r="L52" s="2">
        <v>555</v>
      </c>
      <c r="M52" s="2">
        <v>643</v>
      </c>
      <c r="N52" s="2">
        <v>6.7000000000000004E-2</v>
      </c>
      <c r="O52" s="2">
        <v>542</v>
      </c>
      <c r="P52" s="2">
        <v>550</v>
      </c>
      <c r="Q52" s="2">
        <v>567</v>
      </c>
      <c r="R52" s="2">
        <v>657</v>
      </c>
      <c r="S52" s="2">
        <v>9166</v>
      </c>
      <c r="T52" s="2">
        <v>9304</v>
      </c>
      <c r="U52" s="2">
        <v>9580</v>
      </c>
      <c r="V52" s="2">
        <v>11102</v>
      </c>
      <c r="W52" s="2">
        <v>1.1040000000000001</v>
      </c>
      <c r="X52" s="2">
        <v>1.026</v>
      </c>
      <c r="Y52" s="2">
        <v>10119</v>
      </c>
      <c r="Z52" s="2">
        <v>11391</v>
      </c>
      <c r="AA52" s="2">
        <v>375.44</v>
      </c>
      <c r="AB52" s="2">
        <v>286.48</v>
      </c>
      <c r="AC52" s="2">
        <v>186.09</v>
      </c>
      <c r="AD52" s="2">
        <v>425.99</v>
      </c>
      <c r="AE52" s="2">
        <v>1274</v>
      </c>
      <c r="AF52" s="2">
        <v>375.44</v>
      </c>
      <c r="AG52" s="2">
        <v>286.48</v>
      </c>
      <c r="AH52" s="2">
        <v>186.09</v>
      </c>
      <c r="AI52" s="2">
        <v>425.99</v>
      </c>
      <c r="AJ52" s="2">
        <v>1274</v>
      </c>
      <c r="AK52" s="2">
        <v>3799077</v>
      </c>
      <c r="AL52" s="2">
        <v>2665410</v>
      </c>
      <c r="AM52" s="2">
        <v>1782742</v>
      </c>
      <c r="AN52" s="2">
        <v>4852452</v>
      </c>
      <c r="AO52" s="2">
        <v>13099681</v>
      </c>
      <c r="AP52" s="2">
        <v>0.70660000000000001</v>
      </c>
      <c r="AQ52" s="2">
        <v>0.2</v>
      </c>
      <c r="AR52" s="2">
        <v>536886</v>
      </c>
      <c r="AS52" s="2">
        <v>376676</v>
      </c>
      <c r="AT52" s="2">
        <v>251937</v>
      </c>
      <c r="AU52" s="2">
        <v>685749</v>
      </c>
      <c r="AV52" s="2">
        <v>1851248</v>
      </c>
      <c r="AW52" s="2">
        <v>0.70660000000000001</v>
      </c>
      <c r="AX52" s="2">
        <v>0.15659999999999999</v>
      </c>
      <c r="AY52" s="2">
        <v>0.65</v>
      </c>
      <c r="AZ52" s="2">
        <v>386708</v>
      </c>
      <c r="BA52" s="2">
        <v>271312</v>
      </c>
      <c r="BB52" s="2">
        <v>181465</v>
      </c>
      <c r="BC52" s="2">
        <v>493931</v>
      </c>
      <c r="BD52" s="2">
        <v>1333416</v>
      </c>
      <c r="BE52" s="2">
        <v>16284345</v>
      </c>
      <c r="BF52" s="2">
        <v>0</v>
      </c>
      <c r="BG52" s="2">
        <v>0</v>
      </c>
      <c r="BH52" s="2">
        <v>0</v>
      </c>
      <c r="BI52" s="2">
        <v>213448</v>
      </c>
      <c r="BJ52" s="2">
        <v>0</v>
      </c>
      <c r="BK52" s="2">
        <v>0</v>
      </c>
      <c r="BL52" s="2">
        <v>0</v>
      </c>
      <c r="BM52" s="2">
        <v>0</v>
      </c>
      <c r="BN52" s="2">
        <v>2813</v>
      </c>
      <c r="BO52" s="2">
        <v>18.22</v>
      </c>
      <c r="BP52" s="2">
        <v>51253</v>
      </c>
      <c r="BQ52" s="2">
        <v>264701</v>
      </c>
      <c r="BR52" s="2">
        <v>16549046</v>
      </c>
      <c r="BS52" s="2">
        <v>0</v>
      </c>
      <c r="BT52" s="2">
        <v>16549046</v>
      </c>
      <c r="BU52" s="2">
        <v>8490928</v>
      </c>
      <c r="BV52" s="2">
        <v>8058118</v>
      </c>
      <c r="BW52" s="2">
        <v>254800</v>
      </c>
      <c r="BX52" s="2">
        <v>7803318</v>
      </c>
      <c r="BY52" s="2">
        <v>5475.33</v>
      </c>
      <c r="BZ52" s="2">
        <v>1274</v>
      </c>
      <c r="CA52" s="2">
        <v>6975570</v>
      </c>
      <c r="CB52" s="2">
        <v>0</v>
      </c>
      <c r="CC52" s="2">
        <v>0</v>
      </c>
      <c r="CD52" s="2">
        <v>8490928</v>
      </c>
      <c r="CE52" s="2">
        <v>254800</v>
      </c>
      <c r="CF52" s="2">
        <v>0</v>
      </c>
      <c r="CG52" s="2">
        <v>1378081</v>
      </c>
      <c r="CH52" s="2">
        <v>1378081</v>
      </c>
      <c r="CI52" s="2">
        <v>0</v>
      </c>
      <c r="CJ52" s="2">
        <v>7803318</v>
      </c>
      <c r="CK52" s="2" t="b">
        <v>0</v>
      </c>
      <c r="CL52" s="2">
        <v>0</v>
      </c>
      <c r="CM52" s="2">
        <v>12579.03</v>
      </c>
      <c r="CN52" s="2">
        <v>11565.9</v>
      </c>
      <c r="CO52" s="2">
        <v>11908.99</v>
      </c>
      <c r="CP52" s="2">
        <v>14160.27</v>
      </c>
      <c r="CQ52" s="4">
        <v>45072.426805555559</v>
      </c>
      <c r="CR52" s="4">
        <v>73415</v>
      </c>
    </row>
    <row r="53" spans="1:96" x14ac:dyDescent="0.35">
      <c r="A53" s="5">
        <v>108</v>
      </c>
      <c r="B53" s="3" t="s">
        <v>93</v>
      </c>
      <c r="C53" s="3" t="s">
        <v>106</v>
      </c>
      <c r="D53" s="2" t="s">
        <v>107</v>
      </c>
      <c r="E53" s="2">
        <v>8093</v>
      </c>
      <c r="F53" s="2">
        <v>8215</v>
      </c>
      <c r="G53" s="2">
        <v>8458</v>
      </c>
      <c r="H53" s="2">
        <v>9802</v>
      </c>
      <c r="I53" s="2">
        <v>6.5600000000000006E-2</v>
      </c>
      <c r="J53" s="2">
        <v>531</v>
      </c>
      <c r="K53" s="2">
        <v>539</v>
      </c>
      <c r="L53" s="2">
        <v>555</v>
      </c>
      <c r="M53" s="2">
        <v>643</v>
      </c>
      <c r="N53" s="2">
        <v>6.7000000000000004E-2</v>
      </c>
      <c r="O53" s="2">
        <v>542</v>
      </c>
      <c r="P53" s="2">
        <v>550</v>
      </c>
      <c r="Q53" s="2">
        <v>567</v>
      </c>
      <c r="R53" s="2">
        <v>657</v>
      </c>
      <c r="S53" s="2">
        <v>9166</v>
      </c>
      <c r="T53" s="2">
        <v>9304</v>
      </c>
      <c r="U53" s="2">
        <v>9580</v>
      </c>
      <c r="V53" s="2">
        <v>11102</v>
      </c>
      <c r="W53" s="2">
        <v>1.1040000000000001</v>
      </c>
      <c r="X53" s="2">
        <v>1.026</v>
      </c>
      <c r="Y53" s="2">
        <v>10119</v>
      </c>
      <c r="Z53" s="2">
        <v>11391</v>
      </c>
      <c r="AA53" s="2">
        <v>284.98</v>
      </c>
      <c r="AB53" s="2">
        <v>183.25</v>
      </c>
      <c r="AC53" s="2">
        <v>109.05</v>
      </c>
      <c r="AD53" s="2">
        <v>0</v>
      </c>
      <c r="AE53" s="2">
        <v>577.28</v>
      </c>
      <c r="AF53" s="2">
        <v>284.98</v>
      </c>
      <c r="AG53" s="2">
        <v>183.25</v>
      </c>
      <c r="AH53" s="2">
        <v>109.05</v>
      </c>
      <c r="AI53" s="2">
        <v>0</v>
      </c>
      <c r="AJ53" s="2">
        <v>577.28</v>
      </c>
      <c r="AK53" s="2">
        <v>2883713</v>
      </c>
      <c r="AL53" s="2">
        <v>1704958</v>
      </c>
      <c r="AM53" s="2">
        <v>1044699</v>
      </c>
      <c r="AN53" s="2">
        <v>0</v>
      </c>
      <c r="AO53" s="2">
        <v>5633370</v>
      </c>
      <c r="AP53" s="2">
        <v>0.34160000000000001</v>
      </c>
      <c r="AQ53" s="2">
        <v>0.2</v>
      </c>
      <c r="AR53" s="2">
        <v>197015</v>
      </c>
      <c r="AS53" s="2">
        <v>116483</v>
      </c>
      <c r="AT53" s="2">
        <v>71374</v>
      </c>
      <c r="AU53" s="2">
        <v>0</v>
      </c>
      <c r="AV53" s="2">
        <v>384872</v>
      </c>
      <c r="AW53" s="2">
        <v>0.34160000000000001</v>
      </c>
      <c r="AX53" s="2">
        <v>0</v>
      </c>
      <c r="AY53" s="2">
        <v>0.65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6018242</v>
      </c>
      <c r="BF53" s="2">
        <v>0</v>
      </c>
      <c r="BG53" s="2">
        <v>0</v>
      </c>
      <c r="BH53" s="2">
        <v>0</v>
      </c>
      <c r="BI53" s="2">
        <v>64709</v>
      </c>
      <c r="BJ53" s="2">
        <v>0</v>
      </c>
      <c r="BK53" s="2">
        <v>0</v>
      </c>
      <c r="BL53" s="2">
        <v>0</v>
      </c>
      <c r="BM53" s="2">
        <v>0</v>
      </c>
      <c r="BN53" s="2">
        <v>2813</v>
      </c>
      <c r="BO53" s="2">
        <v>18.649999999999999</v>
      </c>
      <c r="BP53" s="2">
        <v>52462</v>
      </c>
      <c r="BQ53" s="2">
        <v>117171</v>
      </c>
      <c r="BR53" s="2">
        <v>6135413</v>
      </c>
      <c r="BS53" s="2">
        <v>0</v>
      </c>
      <c r="BT53" s="2">
        <v>6135413</v>
      </c>
      <c r="BU53" s="2">
        <v>3209220</v>
      </c>
      <c r="BV53" s="2">
        <v>2926193</v>
      </c>
      <c r="BW53" s="2">
        <v>499262</v>
      </c>
      <c r="BX53" s="2">
        <v>2426931</v>
      </c>
      <c r="BY53" s="2">
        <v>5489.81</v>
      </c>
      <c r="BZ53" s="2">
        <v>577.28</v>
      </c>
      <c r="CA53" s="2">
        <v>3169158</v>
      </c>
      <c r="CB53" s="2">
        <v>0</v>
      </c>
      <c r="CC53" s="2">
        <v>0</v>
      </c>
      <c r="CD53" s="2">
        <v>3209220</v>
      </c>
      <c r="CE53" s="2">
        <v>499262</v>
      </c>
      <c r="CF53" s="2">
        <v>0</v>
      </c>
      <c r="CG53" s="2">
        <v>398390</v>
      </c>
      <c r="CH53" s="2">
        <v>398390</v>
      </c>
      <c r="CI53" s="2">
        <v>0</v>
      </c>
      <c r="CJ53" s="2">
        <v>2426931</v>
      </c>
      <c r="CK53" s="2" t="b">
        <v>0</v>
      </c>
      <c r="CL53" s="2">
        <v>0</v>
      </c>
      <c r="CM53" s="2">
        <v>10810.33</v>
      </c>
      <c r="CN53" s="2">
        <v>9939.65</v>
      </c>
      <c r="CO53" s="2">
        <v>10234.51</v>
      </c>
      <c r="CP53" s="2">
        <v>12169.23</v>
      </c>
      <c r="CQ53" s="4">
        <v>45072.426828703705</v>
      </c>
      <c r="CR53" s="4">
        <v>73415</v>
      </c>
    </row>
    <row r="54" spans="1:96" x14ac:dyDescent="0.35">
      <c r="A54" s="5">
        <v>109</v>
      </c>
      <c r="B54" s="3" t="s">
        <v>93</v>
      </c>
      <c r="C54" s="3" t="s">
        <v>108</v>
      </c>
      <c r="D54" s="2" t="s">
        <v>109</v>
      </c>
      <c r="E54" s="2">
        <v>8093</v>
      </c>
      <c r="F54" s="2">
        <v>8215</v>
      </c>
      <c r="G54" s="2">
        <v>8458</v>
      </c>
      <c r="H54" s="2">
        <v>9802</v>
      </c>
      <c r="I54" s="2">
        <v>6.5600000000000006E-2</v>
      </c>
      <c r="J54" s="2">
        <v>531</v>
      </c>
      <c r="K54" s="2">
        <v>539</v>
      </c>
      <c r="L54" s="2">
        <v>555</v>
      </c>
      <c r="M54" s="2">
        <v>643</v>
      </c>
      <c r="N54" s="2">
        <v>6.7000000000000004E-2</v>
      </c>
      <c r="O54" s="2">
        <v>542</v>
      </c>
      <c r="P54" s="2">
        <v>550</v>
      </c>
      <c r="Q54" s="2">
        <v>567</v>
      </c>
      <c r="R54" s="2">
        <v>657</v>
      </c>
      <c r="S54" s="2">
        <v>9166</v>
      </c>
      <c r="T54" s="2">
        <v>9304</v>
      </c>
      <c r="U54" s="2">
        <v>9580</v>
      </c>
      <c r="V54" s="2">
        <v>11102</v>
      </c>
      <c r="W54" s="2">
        <v>1.1040000000000001</v>
      </c>
      <c r="X54" s="2">
        <v>1.026</v>
      </c>
      <c r="Y54" s="2">
        <v>10119</v>
      </c>
      <c r="Z54" s="2">
        <v>11391</v>
      </c>
      <c r="AA54" s="2">
        <v>1402.96</v>
      </c>
      <c r="AB54" s="2">
        <v>1132.99</v>
      </c>
      <c r="AC54" s="2">
        <v>772.36</v>
      </c>
      <c r="AD54" s="2">
        <v>0</v>
      </c>
      <c r="AE54" s="2">
        <v>3308.31</v>
      </c>
      <c r="AF54" s="2">
        <v>1402.96</v>
      </c>
      <c r="AG54" s="2">
        <v>1132.99</v>
      </c>
      <c r="AH54" s="2">
        <v>772.36</v>
      </c>
      <c r="AI54" s="2">
        <v>0</v>
      </c>
      <c r="AJ54" s="2">
        <v>3308.31</v>
      </c>
      <c r="AK54" s="2">
        <v>14196552</v>
      </c>
      <c r="AL54" s="2">
        <v>10541339</v>
      </c>
      <c r="AM54" s="2">
        <v>7399209</v>
      </c>
      <c r="AN54" s="2">
        <v>0</v>
      </c>
      <c r="AO54" s="2">
        <v>32137100</v>
      </c>
      <c r="AP54" s="2">
        <v>5.91E-2</v>
      </c>
      <c r="AQ54" s="2">
        <v>0.2</v>
      </c>
      <c r="AR54" s="2">
        <v>167803</v>
      </c>
      <c r="AS54" s="2">
        <v>124599</v>
      </c>
      <c r="AT54" s="2">
        <v>87459</v>
      </c>
      <c r="AU54" s="2">
        <v>0</v>
      </c>
      <c r="AV54" s="2">
        <v>379861</v>
      </c>
      <c r="AW54" s="2">
        <v>5.91E-2</v>
      </c>
      <c r="AX54" s="2">
        <v>0</v>
      </c>
      <c r="AY54" s="2">
        <v>0.65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32516961</v>
      </c>
      <c r="BF54" s="2">
        <v>0</v>
      </c>
      <c r="BG54" s="2">
        <v>188969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2813</v>
      </c>
      <c r="BO54" s="2">
        <v>79.459999999999994</v>
      </c>
      <c r="BP54" s="2">
        <v>223521</v>
      </c>
      <c r="BQ54" s="2">
        <v>412490</v>
      </c>
      <c r="BR54" s="2">
        <v>32929451</v>
      </c>
      <c r="BS54" s="2">
        <v>0</v>
      </c>
      <c r="BT54" s="2">
        <v>32929451</v>
      </c>
      <c r="BU54" s="2">
        <v>25463339</v>
      </c>
      <c r="BV54" s="2">
        <v>7466112</v>
      </c>
      <c r="BW54" s="2">
        <v>661662</v>
      </c>
      <c r="BX54" s="2">
        <v>6804450</v>
      </c>
      <c r="BY54" s="2">
        <v>5040.47</v>
      </c>
      <c r="BZ54" s="2">
        <v>3308.31</v>
      </c>
      <c r="CA54" s="2">
        <v>16675437</v>
      </c>
      <c r="CB54" s="2">
        <v>0</v>
      </c>
      <c r="CC54" s="2">
        <v>0</v>
      </c>
      <c r="CD54" s="2">
        <v>25463339</v>
      </c>
      <c r="CE54" s="2">
        <v>661662</v>
      </c>
      <c r="CF54" s="2">
        <v>0</v>
      </c>
      <c r="CG54" s="2">
        <v>2449852</v>
      </c>
      <c r="CH54" s="2">
        <v>2449852</v>
      </c>
      <c r="CI54" s="2">
        <v>0</v>
      </c>
      <c r="CJ54" s="2">
        <v>6804450</v>
      </c>
      <c r="CK54" s="2" t="b">
        <v>0</v>
      </c>
      <c r="CL54" s="2">
        <v>0</v>
      </c>
      <c r="CM54" s="2">
        <v>10238.61</v>
      </c>
      <c r="CN54" s="2">
        <v>9413.9699999999993</v>
      </c>
      <c r="CO54" s="2">
        <v>9693.24</v>
      </c>
      <c r="CP54" s="2">
        <v>11525.64</v>
      </c>
      <c r="CQ54" s="4">
        <v>45072.426828703705</v>
      </c>
      <c r="CR54" s="4">
        <v>73415</v>
      </c>
    </row>
    <row r="55" spans="1:96" x14ac:dyDescent="0.35">
      <c r="A55" s="5">
        <v>110</v>
      </c>
      <c r="B55" s="3" t="s">
        <v>93</v>
      </c>
      <c r="C55" s="3" t="s">
        <v>110</v>
      </c>
      <c r="D55" s="2" t="s">
        <v>111</v>
      </c>
      <c r="E55" s="2">
        <v>8093</v>
      </c>
      <c r="F55" s="2">
        <v>8215</v>
      </c>
      <c r="G55" s="2">
        <v>8458</v>
      </c>
      <c r="H55" s="2">
        <v>9802</v>
      </c>
      <c r="I55" s="2">
        <v>6.5600000000000006E-2</v>
      </c>
      <c r="J55" s="2">
        <v>531</v>
      </c>
      <c r="K55" s="2">
        <v>539</v>
      </c>
      <c r="L55" s="2">
        <v>555</v>
      </c>
      <c r="M55" s="2">
        <v>643</v>
      </c>
      <c r="N55" s="2">
        <v>6.7000000000000004E-2</v>
      </c>
      <c r="O55" s="2">
        <v>542</v>
      </c>
      <c r="P55" s="2">
        <v>550</v>
      </c>
      <c r="Q55" s="2">
        <v>567</v>
      </c>
      <c r="R55" s="2">
        <v>657</v>
      </c>
      <c r="S55" s="2">
        <v>9166</v>
      </c>
      <c r="T55" s="2">
        <v>9304</v>
      </c>
      <c r="U55" s="2">
        <v>9580</v>
      </c>
      <c r="V55" s="2">
        <v>11102</v>
      </c>
      <c r="W55" s="2">
        <v>1.1040000000000001</v>
      </c>
      <c r="X55" s="2">
        <v>1.026</v>
      </c>
      <c r="Y55" s="2">
        <v>10119</v>
      </c>
      <c r="Z55" s="2">
        <v>11391</v>
      </c>
      <c r="AA55" s="2">
        <v>0</v>
      </c>
      <c r="AB55" s="2">
        <v>0</v>
      </c>
      <c r="AC55" s="2">
        <v>0</v>
      </c>
      <c r="AD55" s="2">
        <v>7891.08</v>
      </c>
      <c r="AE55" s="2">
        <v>7891.08</v>
      </c>
      <c r="AF55" s="2">
        <v>0</v>
      </c>
      <c r="AG55" s="2">
        <v>0</v>
      </c>
      <c r="AH55" s="2">
        <v>0</v>
      </c>
      <c r="AI55" s="2">
        <v>7891.08</v>
      </c>
      <c r="AJ55" s="2">
        <v>7891.08</v>
      </c>
      <c r="AK55" s="2">
        <v>0</v>
      </c>
      <c r="AL55" s="2">
        <v>0</v>
      </c>
      <c r="AM55" s="2">
        <v>0</v>
      </c>
      <c r="AN55" s="2">
        <v>89887292</v>
      </c>
      <c r="AO55" s="2">
        <v>89887292</v>
      </c>
      <c r="AP55" s="2">
        <v>0.2772</v>
      </c>
      <c r="AQ55" s="2">
        <v>0.2</v>
      </c>
      <c r="AR55" s="2">
        <v>0</v>
      </c>
      <c r="AS55" s="2">
        <v>0</v>
      </c>
      <c r="AT55" s="2">
        <v>0</v>
      </c>
      <c r="AU55" s="2">
        <v>4983351</v>
      </c>
      <c r="AV55" s="2">
        <v>4983351</v>
      </c>
      <c r="AW55" s="2">
        <v>0.2772</v>
      </c>
      <c r="AX55" s="2">
        <v>0</v>
      </c>
      <c r="AY55" s="2">
        <v>0.65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94870643</v>
      </c>
      <c r="BF55" s="2">
        <v>0</v>
      </c>
      <c r="BG55" s="2">
        <v>148459</v>
      </c>
      <c r="BH55" s="2">
        <v>0</v>
      </c>
      <c r="BI55" s="2">
        <v>191071</v>
      </c>
      <c r="BJ55" s="2">
        <v>0</v>
      </c>
      <c r="BK55" s="2">
        <v>0</v>
      </c>
      <c r="BL55" s="2">
        <v>0</v>
      </c>
      <c r="BM55" s="2">
        <v>0</v>
      </c>
      <c r="BN55" s="2">
        <v>2813</v>
      </c>
      <c r="BO55" s="2">
        <v>0</v>
      </c>
      <c r="BP55" s="2">
        <v>0</v>
      </c>
      <c r="BQ55" s="2">
        <v>339530</v>
      </c>
      <c r="BR55" s="2">
        <v>95210173</v>
      </c>
      <c r="BS55" s="2">
        <v>0</v>
      </c>
      <c r="BT55" s="2">
        <v>95210173</v>
      </c>
      <c r="BU55" s="2">
        <v>46330138</v>
      </c>
      <c r="BV55" s="2">
        <v>48880035</v>
      </c>
      <c r="BW55" s="2">
        <v>7530807</v>
      </c>
      <c r="BX55" s="2">
        <v>41349228</v>
      </c>
      <c r="BY55" s="2">
        <v>6057.84</v>
      </c>
      <c r="BZ55" s="2">
        <v>7891.08</v>
      </c>
      <c r="CA55" s="2">
        <v>47802900</v>
      </c>
      <c r="CB55" s="2">
        <v>0</v>
      </c>
      <c r="CC55" s="2">
        <v>0</v>
      </c>
      <c r="CD55" s="2">
        <v>46330138</v>
      </c>
      <c r="CE55" s="2">
        <v>7530807</v>
      </c>
      <c r="CF55" s="2">
        <v>0</v>
      </c>
      <c r="CG55" s="2">
        <v>4047548</v>
      </c>
      <c r="CH55" s="2">
        <v>4047548</v>
      </c>
      <c r="CI55" s="2">
        <v>0</v>
      </c>
      <c r="CJ55" s="2">
        <v>41349228</v>
      </c>
      <c r="CK55" s="2" t="b">
        <v>0</v>
      </c>
      <c r="CL55" s="2">
        <v>0</v>
      </c>
      <c r="CM55" s="2">
        <v>10680</v>
      </c>
      <c r="CN55" s="2">
        <v>9819.81</v>
      </c>
      <c r="CO55" s="2">
        <v>10111.120000000001</v>
      </c>
      <c r="CP55" s="2">
        <v>12022.52</v>
      </c>
      <c r="CQ55" s="4">
        <v>45072.426851851851</v>
      </c>
      <c r="CR55" s="4">
        <v>73415</v>
      </c>
    </row>
    <row r="56" spans="1:96" x14ac:dyDescent="0.35">
      <c r="A56" s="5">
        <v>111</v>
      </c>
      <c r="B56" s="3" t="s">
        <v>93</v>
      </c>
      <c r="C56" s="3" t="s">
        <v>112</v>
      </c>
      <c r="D56" s="2" t="s">
        <v>113</v>
      </c>
      <c r="E56" s="2">
        <v>8093</v>
      </c>
      <c r="F56" s="2">
        <v>8215</v>
      </c>
      <c r="G56" s="2">
        <v>8458</v>
      </c>
      <c r="H56" s="2">
        <v>9802</v>
      </c>
      <c r="I56" s="2">
        <v>6.5600000000000006E-2</v>
      </c>
      <c r="J56" s="2">
        <v>531</v>
      </c>
      <c r="K56" s="2">
        <v>539</v>
      </c>
      <c r="L56" s="2">
        <v>555</v>
      </c>
      <c r="M56" s="2">
        <v>643</v>
      </c>
      <c r="N56" s="2">
        <v>6.7000000000000004E-2</v>
      </c>
      <c r="O56" s="2">
        <v>542</v>
      </c>
      <c r="P56" s="2">
        <v>550</v>
      </c>
      <c r="Q56" s="2">
        <v>567</v>
      </c>
      <c r="R56" s="2">
        <v>657</v>
      </c>
      <c r="S56" s="2">
        <v>9166</v>
      </c>
      <c r="T56" s="2">
        <v>9304</v>
      </c>
      <c r="U56" s="2">
        <v>9580</v>
      </c>
      <c r="V56" s="2">
        <v>11102</v>
      </c>
      <c r="W56" s="2">
        <v>1.1040000000000001</v>
      </c>
      <c r="X56" s="2">
        <v>1.026</v>
      </c>
      <c r="Y56" s="2">
        <v>10119</v>
      </c>
      <c r="Z56" s="2">
        <v>11391</v>
      </c>
      <c r="AA56" s="2">
        <v>1193.7</v>
      </c>
      <c r="AB56" s="2">
        <v>837.26</v>
      </c>
      <c r="AC56" s="2">
        <v>594.86</v>
      </c>
      <c r="AD56" s="2">
        <v>1265.02</v>
      </c>
      <c r="AE56" s="2">
        <v>3890.84</v>
      </c>
      <c r="AF56" s="2">
        <v>1193.7</v>
      </c>
      <c r="AG56" s="2">
        <v>837.26</v>
      </c>
      <c r="AH56" s="2">
        <v>594.86</v>
      </c>
      <c r="AI56" s="2">
        <v>1265.02</v>
      </c>
      <c r="AJ56" s="2">
        <v>3890.84</v>
      </c>
      <c r="AK56" s="2">
        <v>12079050</v>
      </c>
      <c r="AL56" s="2">
        <v>7789867</v>
      </c>
      <c r="AM56" s="2">
        <v>5698759</v>
      </c>
      <c r="AN56" s="2">
        <v>14409843</v>
      </c>
      <c r="AO56" s="2">
        <v>39977519</v>
      </c>
      <c r="AP56" s="2">
        <v>0.3695</v>
      </c>
      <c r="AQ56" s="2">
        <v>0.2</v>
      </c>
      <c r="AR56" s="2">
        <v>892642</v>
      </c>
      <c r="AS56" s="2">
        <v>575671</v>
      </c>
      <c r="AT56" s="2">
        <v>421138</v>
      </c>
      <c r="AU56" s="2">
        <v>1064887</v>
      </c>
      <c r="AV56" s="2">
        <v>2954338</v>
      </c>
      <c r="AW56" s="2">
        <v>0.3695</v>
      </c>
      <c r="AX56" s="2">
        <v>0</v>
      </c>
      <c r="AY56" s="2">
        <v>0.65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42931857</v>
      </c>
      <c r="BF56" s="2">
        <v>0</v>
      </c>
      <c r="BG56" s="2">
        <v>0</v>
      </c>
      <c r="BH56" s="2">
        <v>0</v>
      </c>
      <c r="BI56" s="2">
        <v>20703</v>
      </c>
      <c r="BJ56" s="2">
        <v>0</v>
      </c>
      <c r="BK56" s="2">
        <v>0</v>
      </c>
      <c r="BL56" s="2">
        <v>260438</v>
      </c>
      <c r="BM56" s="2">
        <v>0</v>
      </c>
      <c r="BN56" s="2">
        <v>2813</v>
      </c>
      <c r="BO56" s="2">
        <v>80</v>
      </c>
      <c r="BP56" s="2">
        <v>225040</v>
      </c>
      <c r="BQ56" s="2">
        <v>506181</v>
      </c>
      <c r="BR56" s="2">
        <v>43438038</v>
      </c>
      <c r="BS56" s="2">
        <v>0</v>
      </c>
      <c r="BT56" s="2">
        <v>43438038</v>
      </c>
      <c r="BU56" s="2">
        <v>24900782</v>
      </c>
      <c r="BV56" s="2">
        <v>18537256</v>
      </c>
      <c r="BW56" s="2">
        <v>778168</v>
      </c>
      <c r="BX56" s="2">
        <v>17759088</v>
      </c>
      <c r="BY56" s="2">
        <v>5306.47</v>
      </c>
      <c r="BZ56" s="2">
        <v>3890.84</v>
      </c>
      <c r="CA56" s="2">
        <v>20646626</v>
      </c>
      <c r="CB56" s="2">
        <v>0</v>
      </c>
      <c r="CC56" s="2">
        <v>0</v>
      </c>
      <c r="CD56" s="2">
        <v>24900782</v>
      </c>
      <c r="CE56" s="2">
        <v>778168</v>
      </c>
      <c r="CF56" s="2">
        <v>0</v>
      </c>
      <c r="CG56" s="2">
        <v>5184696</v>
      </c>
      <c r="CH56" s="2">
        <v>5184696</v>
      </c>
      <c r="CI56" s="2">
        <v>0</v>
      </c>
      <c r="CJ56" s="2">
        <v>17759088</v>
      </c>
      <c r="CK56" s="2" t="b">
        <v>0</v>
      </c>
      <c r="CL56" s="2">
        <v>0</v>
      </c>
      <c r="CM56" s="2">
        <v>10866.79</v>
      </c>
      <c r="CN56" s="2">
        <v>9991.57</v>
      </c>
      <c r="CO56" s="2">
        <v>10287.959999999999</v>
      </c>
      <c r="CP56" s="2">
        <v>12232.79</v>
      </c>
      <c r="CQ56" s="4">
        <v>45072.426874999997</v>
      </c>
      <c r="CR56" s="4">
        <v>73415</v>
      </c>
    </row>
    <row r="57" spans="1:96" x14ac:dyDescent="0.35">
      <c r="A57" s="5">
        <v>112</v>
      </c>
      <c r="B57" s="3" t="s">
        <v>93</v>
      </c>
      <c r="C57" s="3" t="s">
        <v>114</v>
      </c>
      <c r="D57" s="2" t="s">
        <v>115</v>
      </c>
      <c r="E57" s="2">
        <v>8093</v>
      </c>
      <c r="F57" s="2">
        <v>8215</v>
      </c>
      <c r="G57" s="2">
        <v>8458</v>
      </c>
      <c r="H57" s="2">
        <v>9802</v>
      </c>
      <c r="I57" s="2">
        <v>6.5600000000000006E-2</v>
      </c>
      <c r="J57" s="2">
        <v>531</v>
      </c>
      <c r="K57" s="2">
        <v>539</v>
      </c>
      <c r="L57" s="2">
        <v>555</v>
      </c>
      <c r="M57" s="2">
        <v>643</v>
      </c>
      <c r="N57" s="2">
        <v>6.7000000000000004E-2</v>
      </c>
      <c r="O57" s="2">
        <v>542</v>
      </c>
      <c r="P57" s="2">
        <v>550</v>
      </c>
      <c r="Q57" s="2">
        <v>567</v>
      </c>
      <c r="R57" s="2">
        <v>657</v>
      </c>
      <c r="S57" s="2">
        <v>9166</v>
      </c>
      <c r="T57" s="2">
        <v>9304</v>
      </c>
      <c r="U57" s="2">
        <v>9580</v>
      </c>
      <c r="V57" s="2">
        <v>11102</v>
      </c>
      <c r="W57" s="2">
        <v>1.1040000000000001</v>
      </c>
      <c r="X57" s="2">
        <v>1.026</v>
      </c>
      <c r="Y57" s="2">
        <v>10119</v>
      </c>
      <c r="Z57" s="2">
        <v>11391</v>
      </c>
      <c r="AA57" s="2">
        <v>737.47</v>
      </c>
      <c r="AB57" s="2">
        <v>589.28</v>
      </c>
      <c r="AC57" s="2">
        <v>445.71</v>
      </c>
      <c r="AD57" s="2">
        <v>0</v>
      </c>
      <c r="AE57" s="2">
        <v>1772.46</v>
      </c>
      <c r="AF57" s="2">
        <v>737.47</v>
      </c>
      <c r="AG57" s="2">
        <v>589.28</v>
      </c>
      <c r="AH57" s="2">
        <v>445.71</v>
      </c>
      <c r="AI57" s="2">
        <v>0</v>
      </c>
      <c r="AJ57" s="2">
        <v>1772.46</v>
      </c>
      <c r="AK57" s="2">
        <v>7462459</v>
      </c>
      <c r="AL57" s="2">
        <v>5482661</v>
      </c>
      <c r="AM57" s="2">
        <v>4269902</v>
      </c>
      <c r="AN57" s="2">
        <v>0</v>
      </c>
      <c r="AO57" s="2">
        <v>17215022</v>
      </c>
      <c r="AP57" s="2">
        <v>6.0699999999999997E-2</v>
      </c>
      <c r="AQ57" s="2">
        <v>0.2</v>
      </c>
      <c r="AR57" s="2">
        <v>90594</v>
      </c>
      <c r="AS57" s="2">
        <v>66560</v>
      </c>
      <c r="AT57" s="2">
        <v>51837</v>
      </c>
      <c r="AU57" s="2">
        <v>0</v>
      </c>
      <c r="AV57" s="2">
        <v>208991</v>
      </c>
      <c r="AW57" s="2">
        <v>6.0699999999999997E-2</v>
      </c>
      <c r="AX57" s="2">
        <v>0</v>
      </c>
      <c r="AY57" s="2">
        <v>0.65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17424013</v>
      </c>
      <c r="BF57" s="2">
        <v>0</v>
      </c>
      <c r="BG57" s="2">
        <v>0</v>
      </c>
      <c r="BH57" s="2">
        <v>0</v>
      </c>
      <c r="BI57" s="2">
        <v>32102</v>
      </c>
      <c r="BJ57" s="2">
        <v>0</v>
      </c>
      <c r="BK57" s="2">
        <v>0</v>
      </c>
      <c r="BL57" s="2">
        <v>0</v>
      </c>
      <c r="BM57" s="2">
        <v>0</v>
      </c>
      <c r="BN57" s="2">
        <v>2813</v>
      </c>
      <c r="BO57" s="2">
        <v>48.02</v>
      </c>
      <c r="BP57" s="2">
        <v>135080</v>
      </c>
      <c r="BQ57" s="2">
        <v>167182</v>
      </c>
      <c r="BR57" s="2">
        <v>17591195</v>
      </c>
      <c r="BS57" s="2">
        <v>0</v>
      </c>
      <c r="BT57" s="2">
        <v>17591195</v>
      </c>
      <c r="BU57" s="2">
        <v>12254678</v>
      </c>
      <c r="BV57" s="2">
        <v>5336517</v>
      </c>
      <c r="BW57" s="2">
        <v>354492</v>
      </c>
      <c r="BX57" s="2">
        <v>4982025</v>
      </c>
      <c r="BY57" s="2">
        <v>5035.21</v>
      </c>
      <c r="BZ57" s="2">
        <v>1772.46</v>
      </c>
      <c r="CA57" s="2">
        <v>8924708</v>
      </c>
      <c r="CB57" s="2">
        <v>0</v>
      </c>
      <c r="CC57" s="2">
        <v>0</v>
      </c>
      <c r="CD57" s="2">
        <v>12254678</v>
      </c>
      <c r="CE57" s="2">
        <v>354492</v>
      </c>
      <c r="CF57" s="2">
        <v>0</v>
      </c>
      <c r="CG57" s="2">
        <v>1345452</v>
      </c>
      <c r="CH57" s="2">
        <v>1345452</v>
      </c>
      <c r="CI57" s="2">
        <v>0</v>
      </c>
      <c r="CJ57" s="2">
        <v>4982025</v>
      </c>
      <c r="CK57" s="2" t="b">
        <v>0</v>
      </c>
      <c r="CL57" s="2">
        <v>0</v>
      </c>
      <c r="CM57" s="2">
        <v>10241.84</v>
      </c>
      <c r="CN57" s="2">
        <v>9416.9500000000007</v>
      </c>
      <c r="CO57" s="2">
        <v>9696.2999999999993</v>
      </c>
      <c r="CP57" s="2">
        <v>11529.29</v>
      </c>
      <c r="CQ57" s="4">
        <v>45072.426932870374</v>
      </c>
      <c r="CR57" s="4">
        <v>73415</v>
      </c>
    </row>
    <row r="58" spans="1:96" x14ac:dyDescent="0.35">
      <c r="A58" s="5">
        <v>113</v>
      </c>
      <c r="B58" s="3" t="s">
        <v>93</v>
      </c>
      <c r="C58" s="3" t="s">
        <v>116</v>
      </c>
      <c r="D58" s="2" t="s">
        <v>117</v>
      </c>
      <c r="E58" s="2">
        <v>8093</v>
      </c>
      <c r="F58" s="2">
        <v>8215</v>
      </c>
      <c r="G58" s="2">
        <v>8458</v>
      </c>
      <c r="H58" s="2">
        <v>9802</v>
      </c>
      <c r="I58" s="2">
        <v>6.5600000000000006E-2</v>
      </c>
      <c r="J58" s="2">
        <v>531</v>
      </c>
      <c r="K58" s="2">
        <v>539</v>
      </c>
      <c r="L58" s="2">
        <v>555</v>
      </c>
      <c r="M58" s="2">
        <v>643</v>
      </c>
      <c r="N58" s="2">
        <v>6.7000000000000004E-2</v>
      </c>
      <c r="O58" s="2">
        <v>542</v>
      </c>
      <c r="P58" s="2">
        <v>550</v>
      </c>
      <c r="Q58" s="2">
        <v>567</v>
      </c>
      <c r="R58" s="2">
        <v>657</v>
      </c>
      <c r="S58" s="2">
        <v>9166</v>
      </c>
      <c r="T58" s="2">
        <v>9304</v>
      </c>
      <c r="U58" s="2">
        <v>9580</v>
      </c>
      <c r="V58" s="2">
        <v>11102</v>
      </c>
      <c r="W58" s="2">
        <v>1.1040000000000001</v>
      </c>
      <c r="X58" s="2">
        <v>1.026</v>
      </c>
      <c r="Y58" s="2">
        <v>10119</v>
      </c>
      <c r="Z58" s="2">
        <v>11391</v>
      </c>
      <c r="AA58" s="2">
        <v>9500.57</v>
      </c>
      <c r="AB58" s="2">
        <v>6731</v>
      </c>
      <c r="AC58" s="2">
        <v>4563.8100000000004</v>
      </c>
      <c r="AD58" s="2">
        <v>7710.54</v>
      </c>
      <c r="AE58" s="2">
        <v>28505.919999999998</v>
      </c>
      <c r="AF58" s="2">
        <v>9500.57</v>
      </c>
      <c r="AG58" s="2">
        <v>6731</v>
      </c>
      <c r="AH58" s="2">
        <v>4563.8100000000004</v>
      </c>
      <c r="AI58" s="2">
        <v>7710.54</v>
      </c>
      <c r="AJ58" s="2">
        <v>28505.919999999998</v>
      </c>
      <c r="AK58" s="2">
        <v>96136268</v>
      </c>
      <c r="AL58" s="2">
        <v>62625224</v>
      </c>
      <c r="AM58" s="2">
        <v>43721300</v>
      </c>
      <c r="AN58" s="2">
        <v>87830761</v>
      </c>
      <c r="AO58" s="2">
        <v>290313553</v>
      </c>
      <c r="AP58" s="2">
        <v>0.4803</v>
      </c>
      <c r="AQ58" s="2">
        <v>0.2</v>
      </c>
      <c r="AR58" s="2">
        <v>9234850</v>
      </c>
      <c r="AS58" s="2">
        <v>6015779</v>
      </c>
      <c r="AT58" s="2">
        <v>4199868</v>
      </c>
      <c r="AU58" s="2">
        <v>8437023</v>
      </c>
      <c r="AV58" s="2">
        <v>27887520</v>
      </c>
      <c r="AW58" s="2">
        <v>0.4803</v>
      </c>
      <c r="AX58" s="2">
        <v>0</v>
      </c>
      <c r="AY58" s="2">
        <v>0.65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318201073</v>
      </c>
      <c r="BF58" s="2">
        <v>0</v>
      </c>
      <c r="BG58" s="2">
        <v>1577821</v>
      </c>
      <c r="BH58" s="2">
        <v>0</v>
      </c>
      <c r="BI58" s="2">
        <v>2318216</v>
      </c>
      <c r="BJ58" s="2">
        <v>0</v>
      </c>
      <c r="BK58" s="2">
        <v>0</v>
      </c>
      <c r="BL58" s="2">
        <v>0</v>
      </c>
      <c r="BM58" s="2">
        <v>0</v>
      </c>
      <c r="BN58" s="2">
        <v>2813</v>
      </c>
      <c r="BO58" s="2">
        <v>456.28</v>
      </c>
      <c r="BP58" s="2">
        <v>1283516</v>
      </c>
      <c r="BQ58" s="2">
        <v>5179553</v>
      </c>
      <c r="BR58" s="2">
        <v>323380626</v>
      </c>
      <c r="BS58" s="2">
        <v>-29205</v>
      </c>
      <c r="BT58" s="2">
        <v>323351421</v>
      </c>
      <c r="BU58" s="2">
        <v>160392046</v>
      </c>
      <c r="BV58" s="2">
        <v>162959375</v>
      </c>
      <c r="BW58" s="2">
        <v>23811945</v>
      </c>
      <c r="BX58" s="2">
        <v>139147430</v>
      </c>
      <c r="BY58" s="2">
        <v>5302.43</v>
      </c>
      <c r="BZ58" s="2">
        <v>28505.919999999998</v>
      </c>
      <c r="CA58" s="2">
        <v>151150645</v>
      </c>
      <c r="CB58" s="2">
        <v>0</v>
      </c>
      <c r="CC58" s="2">
        <v>-29205</v>
      </c>
      <c r="CD58" s="2">
        <v>160392046</v>
      </c>
      <c r="CE58" s="2">
        <v>23811945</v>
      </c>
      <c r="CF58" s="2">
        <v>0</v>
      </c>
      <c r="CG58" s="2">
        <v>34433388</v>
      </c>
      <c r="CH58" s="2">
        <v>34433388</v>
      </c>
      <c r="CI58" s="2">
        <v>0</v>
      </c>
      <c r="CJ58" s="2">
        <v>139147430</v>
      </c>
      <c r="CK58" s="2" t="b">
        <v>0</v>
      </c>
      <c r="CL58" s="2">
        <v>0</v>
      </c>
      <c r="CM58" s="2">
        <v>11091.03</v>
      </c>
      <c r="CN58" s="2">
        <v>10197.74</v>
      </c>
      <c r="CO58" s="2">
        <v>10500.25</v>
      </c>
      <c r="CP58" s="2">
        <v>12485.22</v>
      </c>
      <c r="CQ58" s="4">
        <v>45078.336944444447</v>
      </c>
      <c r="CR58" s="4">
        <v>73415</v>
      </c>
    </row>
    <row r="59" spans="1:96" x14ac:dyDescent="0.35">
      <c r="A59" s="5">
        <v>114</v>
      </c>
      <c r="B59" s="3" t="s">
        <v>93</v>
      </c>
      <c r="C59" s="3" t="s">
        <v>118</v>
      </c>
      <c r="D59" s="2" t="s">
        <v>119</v>
      </c>
      <c r="E59" s="2">
        <v>8093</v>
      </c>
      <c r="F59" s="2">
        <v>8215</v>
      </c>
      <c r="G59" s="2">
        <v>8458</v>
      </c>
      <c r="H59" s="2">
        <v>9802</v>
      </c>
      <c r="I59" s="2">
        <v>6.5600000000000006E-2</v>
      </c>
      <c r="J59" s="2">
        <v>531</v>
      </c>
      <c r="K59" s="2">
        <v>539</v>
      </c>
      <c r="L59" s="2">
        <v>555</v>
      </c>
      <c r="M59" s="2">
        <v>643</v>
      </c>
      <c r="N59" s="2">
        <v>6.7000000000000004E-2</v>
      </c>
      <c r="O59" s="2">
        <v>542</v>
      </c>
      <c r="P59" s="2">
        <v>550</v>
      </c>
      <c r="Q59" s="2">
        <v>567</v>
      </c>
      <c r="R59" s="2">
        <v>657</v>
      </c>
      <c r="S59" s="2">
        <v>9166</v>
      </c>
      <c r="T59" s="2">
        <v>9304</v>
      </c>
      <c r="U59" s="2">
        <v>9580</v>
      </c>
      <c r="V59" s="2">
        <v>11102</v>
      </c>
      <c r="W59" s="2">
        <v>1.1040000000000001</v>
      </c>
      <c r="X59" s="2">
        <v>1.026</v>
      </c>
      <c r="Y59" s="2">
        <v>10119</v>
      </c>
      <c r="Z59" s="2">
        <v>11391</v>
      </c>
      <c r="AA59" s="2">
        <v>2204.96</v>
      </c>
      <c r="AB59" s="2">
        <v>1618.85</v>
      </c>
      <c r="AC59" s="2">
        <v>1061.8399999999999</v>
      </c>
      <c r="AD59" s="2">
        <v>0</v>
      </c>
      <c r="AE59" s="2">
        <v>4885.6499999999996</v>
      </c>
      <c r="AF59" s="2">
        <v>2204.96</v>
      </c>
      <c r="AG59" s="2">
        <v>1618.85</v>
      </c>
      <c r="AH59" s="2">
        <v>1061.8399999999999</v>
      </c>
      <c r="AI59" s="2">
        <v>0</v>
      </c>
      <c r="AJ59" s="2">
        <v>4885.6499999999996</v>
      </c>
      <c r="AK59" s="2">
        <v>22311990</v>
      </c>
      <c r="AL59" s="2">
        <v>15061780</v>
      </c>
      <c r="AM59" s="2">
        <v>10172427</v>
      </c>
      <c r="AN59" s="2">
        <v>0</v>
      </c>
      <c r="AO59" s="2">
        <v>47546197</v>
      </c>
      <c r="AP59" s="2">
        <v>0.44290000000000002</v>
      </c>
      <c r="AQ59" s="2">
        <v>0.2</v>
      </c>
      <c r="AR59" s="2">
        <v>1976396</v>
      </c>
      <c r="AS59" s="2">
        <v>1334173</v>
      </c>
      <c r="AT59" s="2">
        <v>901074</v>
      </c>
      <c r="AU59" s="2">
        <v>0</v>
      </c>
      <c r="AV59" s="2">
        <v>4211643</v>
      </c>
      <c r="AW59" s="2">
        <v>0.44290000000000002</v>
      </c>
      <c r="AX59" s="2">
        <v>0</v>
      </c>
      <c r="AY59" s="2">
        <v>0.65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51757840</v>
      </c>
      <c r="BF59" s="2">
        <v>0</v>
      </c>
      <c r="BG59" s="2">
        <v>217772</v>
      </c>
      <c r="BH59" s="2">
        <v>0</v>
      </c>
      <c r="BI59" s="2">
        <v>29977</v>
      </c>
      <c r="BJ59" s="2">
        <v>0</v>
      </c>
      <c r="BK59" s="2">
        <v>0</v>
      </c>
      <c r="BL59" s="2">
        <v>0</v>
      </c>
      <c r="BM59" s="2">
        <v>0</v>
      </c>
      <c r="BN59" s="2">
        <v>2813</v>
      </c>
      <c r="BO59" s="2">
        <v>111.51</v>
      </c>
      <c r="BP59" s="2">
        <v>313678</v>
      </c>
      <c r="BQ59" s="2">
        <v>561427</v>
      </c>
      <c r="BR59" s="2">
        <v>52319267</v>
      </c>
      <c r="BS59" s="2">
        <v>0</v>
      </c>
      <c r="BT59" s="2">
        <v>52319267</v>
      </c>
      <c r="BU59" s="2">
        <v>21653417</v>
      </c>
      <c r="BV59" s="2">
        <v>30665850</v>
      </c>
      <c r="BW59" s="2">
        <v>3942963</v>
      </c>
      <c r="BX59" s="2">
        <v>26722887</v>
      </c>
      <c r="BY59" s="2">
        <v>5122.8999999999996</v>
      </c>
      <c r="BZ59" s="2">
        <v>4885.6499999999996</v>
      </c>
      <c r="CA59" s="2">
        <v>25028696</v>
      </c>
      <c r="CB59" s="2">
        <v>0</v>
      </c>
      <c r="CC59" s="2">
        <v>0</v>
      </c>
      <c r="CD59" s="2">
        <v>21653417</v>
      </c>
      <c r="CE59" s="2">
        <v>3942963</v>
      </c>
      <c r="CF59" s="2">
        <v>0</v>
      </c>
      <c r="CG59" s="2">
        <v>3140865</v>
      </c>
      <c r="CH59" s="2">
        <v>3140865</v>
      </c>
      <c r="CI59" s="2">
        <v>0</v>
      </c>
      <c r="CJ59" s="2">
        <v>26722887</v>
      </c>
      <c r="CK59" s="2" t="b">
        <v>0</v>
      </c>
      <c r="CL59" s="2">
        <v>0</v>
      </c>
      <c r="CM59" s="2">
        <v>11015.34</v>
      </c>
      <c r="CN59" s="2">
        <v>10128.15</v>
      </c>
      <c r="CO59" s="2">
        <v>10428.6</v>
      </c>
      <c r="CP59" s="2">
        <v>12400.01</v>
      </c>
      <c r="CQ59" s="4">
        <v>45072.42695601852</v>
      </c>
      <c r="CR59" s="4">
        <v>73415</v>
      </c>
    </row>
    <row r="60" spans="1:96" x14ac:dyDescent="0.35">
      <c r="A60" s="5">
        <v>115</v>
      </c>
      <c r="B60" s="3" t="s">
        <v>93</v>
      </c>
      <c r="C60" s="3" t="s">
        <v>120</v>
      </c>
      <c r="D60" s="2" t="s">
        <v>121</v>
      </c>
      <c r="E60" s="2">
        <v>8093</v>
      </c>
      <c r="F60" s="2">
        <v>8215</v>
      </c>
      <c r="G60" s="2">
        <v>8458</v>
      </c>
      <c r="H60" s="2">
        <v>9802</v>
      </c>
      <c r="I60" s="2">
        <v>6.5600000000000006E-2</v>
      </c>
      <c r="J60" s="2">
        <v>531</v>
      </c>
      <c r="K60" s="2">
        <v>539</v>
      </c>
      <c r="L60" s="2">
        <v>555</v>
      </c>
      <c r="M60" s="2">
        <v>643</v>
      </c>
      <c r="N60" s="2">
        <v>6.7000000000000004E-2</v>
      </c>
      <c r="O60" s="2">
        <v>542</v>
      </c>
      <c r="P60" s="2">
        <v>550</v>
      </c>
      <c r="Q60" s="2">
        <v>567</v>
      </c>
      <c r="R60" s="2">
        <v>657</v>
      </c>
      <c r="S60" s="2">
        <v>9166</v>
      </c>
      <c r="T60" s="2">
        <v>9304</v>
      </c>
      <c r="U60" s="2">
        <v>9580</v>
      </c>
      <c r="V60" s="2">
        <v>11102</v>
      </c>
      <c r="W60" s="2">
        <v>1.1040000000000001</v>
      </c>
      <c r="X60" s="2">
        <v>1.026</v>
      </c>
      <c r="Y60" s="2">
        <v>10119</v>
      </c>
      <c r="Z60" s="2">
        <v>11391</v>
      </c>
      <c r="AA60" s="2">
        <v>1078.6099999999999</v>
      </c>
      <c r="AB60" s="2">
        <v>811.24</v>
      </c>
      <c r="AC60" s="2">
        <v>573.89</v>
      </c>
      <c r="AD60" s="2">
        <v>0</v>
      </c>
      <c r="AE60" s="2">
        <v>2463.7399999999998</v>
      </c>
      <c r="AF60" s="2">
        <v>1078.6099999999999</v>
      </c>
      <c r="AG60" s="2">
        <v>811.24</v>
      </c>
      <c r="AH60" s="2">
        <v>573.89</v>
      </c>
      <c r="AI60" s="2">
        <v>0</v>
      </c>
      <c r="AJ60" s="2">
        <v>2463.7399999999998</v>
      </c>
      <c r="AK60" s="2">
        <v>10914455</v>
      </c>
      <c r="AL60" s="2">
        <v>7547777</v>
      </c>
      <c r="AM60" s="2">
        <v>5497866</v>
      </c>
      <c r="AN60" s="2">
        <v>0</v>
      </c>
      <c r="AO60" s="2">
        <v>23960098</v>
      </c>
      <c r="AP60" s="2">
        <v>3.6600000000000001E-2</v>
      </c>
      <c r="AQ60" s="2">
        <v>0.2</v>
      </c>
      <c r="AR60" s="2">
        <v>79894</v>
      </c>
      <c r="AS60" s="2">
        <v>55250</v>
      </c>
      <c r="AT60" s="2">
        <v>40244</v>
      </c>
      <c r="AU60" s="2">
        <v>0</v>
      </c>
      <c r="AV60" s="2">
        <v>175388</v>
      </c>
      <c r="AW60" s="2">
        <v>3.6600000000000001E-2</v>
      </c>
      <c r="AX60" s="2">
        <v>0</v>
      </c>
      <c r="AY60" s="2">
        <v>0.65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24135486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2813</v>
      </c>
      <c r="BO60" s="2">
        <v>78.63</v>
      </c>
      <c r="BP60" s="2">
        <v>221186</v>
      </c>
      <c r="BQ60" s="2">
        <v>221186</v>
      </c>
      <c r="BR60" s="2">
        <v>24356672</v>
      </c>
      <c r="BS60" s="2">
        <v>0</v>
      </c>
      <c r="BT60" s="2">
        <v>24356672</v>
      </c>
      <c r="BU60" s="2">
        <v>16292843</v>
      </c>
      <c r="BV60" s="2">
        <v>8063829</v>
      </c>
      <c r="BW60" s="2">
        <v>492748</v>
      </c>
      <c r="BX60" s="2">
        <v>7571081</v>
      </c>
      <c r="BY60" s="2">
        <v>5051.53</v>
      </c>
      <c r="BZ60" s="2">
        <v>2463.7399999999998</v>
      </c>
      <c r="CA60" s="2">
        <v>12445657</v>
      </c>
      <c r="CB60" s="2">
        <v>0</v>
      </c>
      <c r="CC60" s="2">
        <v>0</v>
      </c>
      <c r="CD60" s="2">
        <v>16292843</v>
      </c>
      <c r="CE60" s="2">
        <v>492748</v>
      </c>
      <c r="CF60" s="2">
        <v>0</v>
      </c>
      <c r="CG60" s="2">
        <v>1781523</v>
      </c>
      <c r="CH60" s="2">
        <v>1781523</v>
      </c>
      <c r="CI60" s="2">
        <v>0</v>
      </c>
      <c r="CJ60" s="2">
        <v>7571081</v>
      </c>
      <c r="CK60" s="2" t="b">
        <v>0</v>
      </c>
      <c r="CL60" s="2">
        <v>0</v>
      </c>
      <c r="CM60" s="2">
        <v>10193.07</v>
      </c>
      <c r="CN60" s="2">
        <v>9372.11</v>
      </c>
      <c r="CO60" s="2">
        <v>9650.1299999999992</v>
      </c>
      <c r="CP60" s="2">
        <v>11474.38</v>
      </c>
      <c r="CQ60" s="4">
        <v>45072.42696759259</v>
      </c>
      <c r="CR60" s="4">
        <v>73415</v>
      </c>
    </row>
    <row r="61" spans="1:96" x14ac:dyDescent="0.35">
      <c r="A61" s="5">
        <v>116</v>
      </c>
      <c r="B61" s="3" t="s">
        <v>93</v>
      </c>
      <c r="C61" s="3" t="s">
        <v>122</v>
      </c>
      <c r="D61" s="2" t="s">
        <v>123</v>
      </c>
      <c r="E61" s="2">
        <v>8093</v>
      </c>
      <c r="F61" s="2">
        <v>8215</v>
      </c>
      <c r="G61" s="2">
        <v>8458</v>
      </c>
      <c r="H61" s="2">
        <v>9802</v>
      </c>
      <c r="I61" s="2">
        <v>6.5600000000000006E-2</v>
      </c>
      <c r="J61" s="2">
        <v>531</v>
      </c>
      <c r="K61" s="2">
        <v>539</v>
      </c>
      <c r="L61" s="2">
        <v>555</v>
      </c>
      <c r="M61" s="2">
        <v>643</v>
      </c>
      <c r="N61" s="2">
        <v>6.7000000000000004E-2</v>
      </c>
      <c r="O61" s="2">
        <v>542</v>
      </c>
      <c r="P61" s="2">
        <v>550</v>
      </c>
      <c r="Q61" s="2">
        <v>567</v>
      </c>
      <c r="R61" s="2">
        <v>657</v>
      </c>
      <c r="S61" s="2">
        <v>9166</v>
      </c>
      <c r="T61" s="2">
        <v>9304</v>
      </c>
      <c r="U61" s="2">
        <v>9580</v>
      </c>
      <c r="V61" s="2">
        <v>11102</v>
      </c>
      <c r="W61" s="2">
        <v>1.1040000000000001</v>
      </c>
      <c r="X61" s="2">
        <v>1.026</v>
      </c>
      <c r="Y61" s="2">
        <v>10119</v>
      </c>
      <c r="Z61" s="2">
        <v>11391</v>
      </c>
      <c r="AA61" s="2">
        <v>3027.77</v>
      </c>
      <c r="AB61" s="2">
        <v>2345.8200000000002</v>
      </c>
      <c r="AC61" s="2">
        <v>1613.06</v>
      </c>
      <c r="AD61" s="2">
        <v>3620.88</v>
      </c>
      <c r="AE61" s="2">
        <v>10607.53</v>
      </c>
      <c r="AF61" s="2">
        <v>3027.77</v>
      </c>
      <c r="AG61" s="2">
        <v>2345.8200000000002</v>
      </c>
      <c r="AH61" s="2">
        <v>1613.06</v>
      </c>
      <c r="AI61" s="2">
        <v>3620.88</v>
      </c>
      <c r="AJ61" s="2">
        <v>10607.53</v>
      </c>
      <c r="AK61" s="2">
        <v>30638005</v>
      </c>
      <c r="AL61" s="2">
        <v>21825509</v>
      </c>
      <c r="AM61" s="2">
        <v>15453115</v>
      </c>
      <c r="AN61" s="2">
        <v>41245444</v>
      </c>
      <c r="AO61" s="2">
        <v>109162073</v>
      </c>
      <c r="AP61" s="2">
        <v>0.79730000000000001</v>
      </c>
      <c r="AQ61" s="2">
        <v>0.2</v>
      </c>
      <c r="AR61" s="2">
        <v>4885536</v>
      </c>
      <c r="AS61" s="2">
        <v>3480296</v>
      </c>
      <c r="AT61" s="2">
        <v>2464154</v>
      </c>
      <c r="AU61" s="2">
        <v>6576999</v>
      </c>
      <c r="AV61" s="2">
        <v>17406985</v>
      </c>
      <c r="AW61" s="2">
        <v>0.79730000000000001</v>
      </c>
      <c r="AX61" s="2">
        <v>0.24729999999999999</v>
      </c>
      <c r="AY61" s="2">
        <v>0.65</v>
      </c>
      <c r="AZ61" s="2">
        <v>4924906</v>
      </c>
      <c r="BA61" s="2">
        <v>3508341</v>
      </c>
      <c r="BB61" s="2">
        <v>2484011</v>
      </c>
      <c r="BC61" s="2">
        <v>6629999</v>
      </c>
      <c r="BD61" s="2">
        <v>17547257</v>
      </c>
      <c r="BE61" s="2">
        <v>144116315</v>
      </c>
      <c r="BF61" s="2">
        <v>0</v>
      </c>
      <c r="BG61" s="2">
        <v>0</v>
      </c>
      <c r="BH61" s="2">
        <v>0</v>
      </c>
      <c r="BI61" s="2">
        <v>502579</v>
      </c>
      <c r="BJ61" s="2">
        <v>0</v>
      </c>
      <c r="BK61" s="2">
        <v>0</v>
      </c>
      <c r="BL61" s="2">
        <v>0</v>
      </c>
      <c r="BM61" s="2">
        <v>0</v>
      </c>
      <c r="BN61" s="2">
        <v>2813</v>
      </c>
      <c r="BO61" s="2">
        <v>155.33000000000001</v>
      </c>
      <c r="BP61" s="2">
        <v>436943</v>
      </c>
      <c r="BQ61" s="2">
        <v>939522</v>
      </c>
      <c r="BR61" s="2">
        <v>145055837</v>
      </c>
      <c r="BS61" s="2">
        <v>0</v>
      </c>
      <c r="BT61" s="2">
        <v>145055837</v>
      </c>
      <c r="BU61" s="2">
        <v>21127769</v>
      </c>
      <c r="BV61" s="2">
        <v>123928068</v>
      </c>
      <c r="BW61" s="2">
        <v>9031583</v>
      </c>
      <c r="BX61" s="2">
        <v>114896485</v>
      </c>
      <c r="BY61" s="2">
        <v>5404.62</v>
      </c>
      <c r="BZ61" s="2">
        <v>10607.53</v>
      </c>
      <c r="CA61" s="2">
        <v>57329669</v>
      </c>
      <c r="CB61" s="2">
        <v>0</v>
      </c>
      <c r="CC61" s="2">
        <v>0</v>
      </c>
      <c r="CD61" s="2">
        <v>21127769</v>
      </c>
      <c r="CE61" s="2">
        <v>9031583</v>
      </c>
      <c r="CF61" s="2">
        <v>27170317</v>
      </c>
      <c r="CG61" s="2">
        <v>11095949</v>
      </c>
      <c r="CH61" s="2">
        <v>38266266</v>
      </c>
      <c r="CI61" s="2">
        <v>0</v>
      </c>
      <c r="CJ61" s="2">
        <v>114896485</v>
      </c>
      <c r="CK61" s="2" t="b">
        <v>0</v>
      </c>
      <c r="CL61" s="2">
        <v>0</v>
      </c>
      <c r="CM61" s="2">
        <v>13359.15</v>
      </c>
      <c r="CN61" s="2">
        <v>12283.19</v>
      </c>
      <c r="CO61" s="2">
        <v>12647.56</v>
      </c>
      <c r="CP61" s="2">
        <v>15038.46</v>
      </c>
      <c r="CQ61" s="4">
        <v>45072.426990740743</v>
      </c>
      <c r="CR61" s="4">
        <v>73415</v>
      </c>
    </row>
    <row r="62" spans="1:96" x14ac:dyDescent="0.35">
      <c r="A62" s="5">
        <v>117</v>
      </c>
      <c r="B62" s="3" t="s">
        <v>93</v>
      </c>
      <c r="C62" s="3" t="s">
        <v>124</v>
      </c>
      <c r="D62" s="2" t="s">
        <v>125</v>
      </c>
      <c r="E62" s="2">
        <v>8093</v>
      </c>
      <c r="F62" s="2">
        <v>8215</v>
      </c>
      <c r="G62" s="2">
        <v>8458</v>
      </c>
      <c r="H62" s="2">
        <v>9802</v>
      </c>
      <c r="I62" s="2">
        <v>6.5600000000000006E-2</v>
      </c>
      <c r="J62" s="2">
        <v>531</v>
      </c>
      <c r="K62" s="2">
        <v>539</v>
      </c>
      <c r="L62" s="2">
        <v>555</v>
      </c>
      <c r="M62" s="2">
        <v>643</v>
      </c>
      <c r="N62" s="2">
        <v>6.7000000000000004E-2</v>
      </c>
      <c r="O62" s="2">
        <v>542</v>
      </c>
      <c r="P62" s="2">
        <v>550</v>
      </c>
      <c r="Q62" s="2">
        <v>567</v>
      </c>
      <c r="R62" s="2">
        <v>657</v>
      </c>
      <c r="S62" s="2">
        <v>9166</v>
      </c>
      <c r="T62" s="2">
        <v>9304</v>
      </c>
      <c r="U62" s="2">
        <v>9580</v>
      </c>
      <c r="V62" s="2">
        <v>11102</v>
      </c>
      <c r="W62" s="2">
        <v>1.1040000000000001</v>
      </c>
      <c r="X62" s="2">
        <v>1.026</v>
      </c>
      <c r="Y62" s="2">
        <v>10119</v>
      </c>
      <c r="Z62" s="2">
        <v>11391</v>
      </c>
      <c r="AA62" s="2">
        <v>8664.36</v>
      </c>
      <c r="AB62" s="2">
        <v>5957.62</v>
      </c>
      <c r="AC62" s="2">
        <v>3379.26</v>
      </c>
      <c r="AD62" s="2">
        <v>7855.3</v>
      </c>
      <c r="AE62" s="2">
        <v>25856.54</v>
      </c>
      <c r="AF62" s="2">
        <v>8664.36</v>
      </c>
      <c r="AG62" s="2">
        <v>5957.62</v>
      </c>
      <c r="AH62" s="2">
        <v>3379.26</v>
      </c>
      <c r="AI62" s="2">
        <v>7855.3</v>
      </c>
      <c r="AJ62" s="2">
        <v>25856.54</v>
      </c>
      <c r="AK62" s="2">
        <v>87674659</v>
      </c>
      <c r="AL62" s="2">
        <v>55429696</v>
      </c>
      <c r="AM62" s="2">
        <v>32373311</v>
      </c>
      <c r="AN62" s="2">
        <v>89479722</v>
      </c>
      <c r="AO62" s="2">
        <v>264957388</v>
      </c>
      <c r="AP62" s="2">
        <v>0.68910000000000005</v>
      </c>
      <c r="AQ62" s="2">
        <v>0.2</v>
      </c>
      <c r="AR62" s="2">
        <v>12083321</v>
      </c>
      <c r="AS62" s="2">
        <v>7639321</v>
      </c>
      <c r="AT62" s="2">
        <v>4461690</v>
      </c>
      <c r="AU62" s="2">
        <v>12332095</v>
      </c>
      <c r="AV62" s="2">
        <v>36516427</v>
      </c>
      <c r="AW62" s="2">
        <v>0.68910000000000005</v>
      </c>
      <c r="AX62" s="2">
        <v>0.1391</v>
      </c>
      <c r="AY62" s="2">
        <v>0.65</v>
      </c>
      <c r="AZ62" s="2">
        <v>7927104</v>
      </c>
      <c r="BA62" s="2">
        <v>5011676</v>
      </c>
      <c r="BB62" s="2">
        <v>2927033</v>
      </c>
      <c r="BC62" s="2">
        <v>8090309</v>
      </c>
      <c r="BD62" s="2">
        <v>23956122</v>
      </c>
      <c r="BE62" s="2">
        <v>325429937</v>
      </c>
      <c r="BF62" s="2">
        <v>0</v>
      </c>
      <c r="BG62" s="2">
        <v>2787535</v>
      </c>
      <c r="BH62" s="2">
        <v>0</v>
      </c>
      <c r="BI62" s="2">
        <v>1915510</v>
      </c>
      <c r="BJ62" s="2">
        <v>0</v>
      </c>
      <c r="BK62" s="2">
        <v>0</v>
      </c>
      <c r="BL62" s="2">
        <v>0</v>
      </c>
      <c r="BM62" s="2">
        <v>0</v>
      </c>
      <c r="BN62" s="2">
        <v>2813</v>
      </c>
      <c r="BO62" s="2">
        <v>339.93</v>
      </c>
      <c r="BP62" s="2">
        <v>956223</v>
      </c>
      <c r="BQ62" s="2">
        <v>5659268</v>
      </c>
      <c r="BR62" s="2">
        <v>331089205</v>
      </c>
      <c r="BS62" s="2">
        <v>0</v>
      </c>
      <c r="BT62" s="2">
        <v>331089205</v>
      </c>
      <c r="BU62" s="2">
        <v>104680633</v>
      </c>
      <c r="BV62" s="2">
        <v>226408572</v>
      </c>
      <c r="BW62" s="2">
        <v>21818452</v>
      </c>
      <c r="BX62" s="2">
        <v>204590120</v>
      </c>
      <c r="BY62" s="2">
        <v>5356.35</v>
      </c>
      <c r="BZ62" s="2">
        <v>25856.54</v>
      </c>
      <c r="CA62" s="2">
        <v>138496678</v>
      </c>
      <c r="CB62" s="2">
        <v>0</v>
      </c>
      <c r="CC62" s="2">
        <v>0</v>
      </c>
      <c r="CD62" s="2">
        <v>104680633</v>
      </c>
      <c r="CE62" s="2">
        <v>21818452</v>
      </c>
      <c r="CF62" s="2">
        <v>11997593</v>
      </c>
      <c r="CG62" s="2">
        <v>31592543</v>
      </c>
      <c r="CH62" s="2">
        <v>43590136</v>
      </c>
      <c r="CI62" s="2">
        <v>0</v>
      </c>
      <c r="CJ62" s="2">
        <v>204590120</v>
      </c>
      <c r="CK62" s="2" t="b">
        <v>0</v>
      </c>
      <c r="CL62" s="2">
        <v>0</v>
      </c>
      <c r="CM62" s="2">
        <v>12428.51</v>
      </c>
      <c r="CN62" s="2">
        <v>11427.5</v>
      </c>
      <c r="CO62" s="2">
        <v>11766.49</v>
      </c>
      <c r="CP62" s="2">
        <v>13990.82</v>
      </c>
      <c r="CQ62" s="4">
        <v>45072.427233796298</v>
      </c>
      <c r="CR62" s="4">
        <v>73415</v>
      </c>
    </row>
    <row r="63" spans="1:96" x14ac:dyDescent="0.35">
      <c r="A63" s="5">
        <v>118</v>
      </c>
      <c r="B63" s="3" t="s">
        <v>93</v>
      </c>
      <c r="C63" s="3" t="s">
        <v>126</v>
      </c>
      <c r="D63" s="2" t="s">
        <v>127</v>
      </c>
      <c r="E63" s="2">
        <v>8093</v>
      </c>
      <c r="F63" s="2">
        <v>8215</v>
      </c>
      <c r="G63" s="2">
        <v>8458</v>
      </c>
      <c r="H63" s="2">
        <v>9802</v>
      </c>
      <c r="I63" s="2">
        <v>6.5600000000000006E-2</v>
      </c>
      <c r="J63" s="2">
        <v>531</v>
      </c>
      <c r="K63" s="2">
        <v>539</v>
      </c>
      <c r="L63" s="2">
        <v>555</v>
      </c>
      <c r="M63" s="2">
        <v>643</v>
      </c>
      <c r="N63" s="2">
        <v>6.7000000000000004E-2</v>
      </c>
      <c r="O63" s="2">
        <v>542</v>
      </c>
      <c r="P63" s="2">
        <v>550</v>
      </c>
      <c r="Q63" s="2">
        <v>567</v>
      </c>
      <c r="R63" s="2">
        <v>657</v>
      </c>
      <c r="S63" s="2">
        <v>9166</v>
      </c>
      <c r="T63" s="2">
        <v>9304</v>
      </c>
      <c r="U63" s="2">
        <v>9580</v>
      </c>
      <c r="V63" s="2">
        <v>11102</v>
      </c>
      <c r="W63" s="2">
        <v>1.1040000000000001</v>
      </c>
      <c r="X63" s="2">
        <v>1.026</v>
      </c>
      <c r="Y63" s="2">
        <v>10119</v>
      </c>
      <c r="Z63" s="2">
        <v>11391</v>
      </c>
      <c r="AA63" s="2">
        <v>7951.04</v>
      </c>
      <c r="AB63" s="2">
        <v>6826.52</v>
      </c>
      <c r="AC63" s="2">
        <v>5021.42</v>
      </c>
      <c r="AD63" s="2">
        <v>10558.55</v>
      </c>
      <c r="AE63" s="2">
        <v>30357.53</v>
      </c>
      <c r="AF63" s="2">
        <v>7951.04</v>
      </c>
      <c r="AG63" s="2">
        <v>6826.52</v>
      </c>
      <c r="AH63" s="2">
        <v>5021.42</v>
      </c>
      <c r="AI63" s="2">
        <v>10558.55</v>
      </c>
      <c r="AJ63" s="2">
        <v>30357.53</v>
      </c>
      <c r="AK63" s="2">
        <v>80456574</v>
      </c>
      <c r="AL63" s="2">
        <v>63513942</v>
      </c>
      <c r="AM63" s="2">
        <v>48105204</v>
      </c>
      <c r="AN63" s="2">
        <v>120272443</v>
      </c>
      <c r="AO63" s="2">
        <v>312348163</v>
      </c>
      <c r="AP63" s="2">
        <v>9.7500000000000003E-2</v>
      </c>
      <c r="AQ63" s="2">
        <v>0.2</v>
      </c>
      <c r="AR63" s="2">
        <v>1568903</v>
      </c>
      <c r="AS63" s="2">
        <v>1238522</v>
      </c>
      <c r="AT63" s="2">
        <v>938051</v>
      </c>
      <c r="AU63" s="2">
        <v>2345313</v>
      </c>
      <c r="AV63" s="2">
        <v>6090789</v>
      </c>
      <c r="AW63" s="2">
        <v>9.7500000000000003E-2</v>
      </c>
      <c r="AX63" s="2">
        <v>0</v>
      </c>
      <c r="AY63" s="2">
        <v>0.65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318438952</v>
      </c>
      <c r="BF63" s="2">
        <v>0</v>
      </c>
      <c r="BG63" s="2">
        <v>1171995</v>
      </c>
      <c r="BH63" s="2">
        <v>0</v>
      </c>
      <c r="BI63" s="2">
        <v>593967</v>
      </c>
      <c r="BJ63" s="2">
        <v>0</v>
      </c>
      <c r="BK63" s="2">
        <v>0</v>
      </c>
      <c r="BL63" s="2">
        <v>0</v>
      </c>
      <c r="BM63" s="2">
        <v>0</v>
      </c>
      <c r="BN63" s="2">
        <v>2813</v>
      </c>
      <c r="BO63" s="2">
        <v>575.07000000000005</v>
      </c>
      <c r="BP63" s="2">
        <v>1617672</v>
      </c>
      <c r="BQ63" s="2">
        <v>3383634</v>
      </c>
      <c r="BR63" s="2">
        <v>321822586</v>
      </c>
      <c r="BS63" s="2">
        <v>0</v>
      </c>
      <c r="BT63" s="2">
        <v>321822586</v>
      </c>
      <c r="BU63" s="2">
        <v>218797666</v>
      </c>
      <c r="BV63" s="2">
        <v>103024920</v>
      </c>
      <c r="BW63" s="2">
        <v>6071506</v>
      </c>
      <c r="BX63" s="2">
        <v>96953414</v>
      </c>
      <c r="BY63" s="2">
        <v>5269.58</v>
      </c>
      <c r="BZ63" s="2">
        <v>30357.53</v>
      </c>
      <c r="CA63" s="2">
        <v>159971433</v>
      </c>
      <c r="CB63" s="2">
        <v>0</v>
      </c>
      <c r="CC63" s="2">
        <v>0</v>
      </c>
      <c r="CD63" s="2">
        <v>218797666</v>
      </c>
      <c r="CE63" s="2">
        <v>6071506</v>
      </c>
      <c r="CF63" s="2">
        <v>0</v>
      </c>
      <c r="CG63" s="2">
        <v>16285031</v>
      </c>
      <c r="CH63" s="2">
        <v>16285031</v>
      </c>
      <c r="CI63" s="2">
        <v>0</v>
      </c>
      <c r="CJ63" s="2">
        <v>96953414</v>
      </c>
      <c r="CK63" s="2" t="b">
        <v>0</v>
      </c>
      <c r="CL63" s="2">
        <v>0</v>
      </c>
      <c r="CM63" s="2">
        <v>10316.32</v>
      </c>
      <c r="CN63" s="2">
        <v>9485.43</v>
      </c>
      <c r="CO63" s="2">
        <v>9766.81</v>
      </c>
      <c r="CP63" s="2">
        <v>11613.12</v>
      </c>
      <c r="CQ63" s="4">
        <v>45072.427106481482</v>
      </c>
      <c r="CR63" s="4">
        <v>73415</v>
      </c>
    </row>
    <row r="64" spans="1:96" x14ac:dyDescent="0.35">
      <c r="A64" s="5">
        <v>119</v>
      </c>
      <c r="B64" s="3" t="s">
        <v>93</v>
      </c>
      <c r="C64" s="3" t="s">
        <v>128</v>
      </c>
      <c r="D64" s="2" t="s">
        <v>129</v>
      </c>
      <c r="E64" s="2">
        <v>8093</v>
      </c>
      <c r="F64" s="2">
        <v>8215</v>
      </c>
      <c r="G64" s="2">
        <v>8458</v>
      </c>
      <c r="H64" s="2">
        <v>9802</v>
      </c>
      <c r="I64" s="2">
        <v>6.5600000000000006E-2</v>
      </c>
      <c r="J64" s="2">
        <v>531</v>
      </c>
      <c r="K64" s="2">
        <v>539</v>
      </c>
      <c r="L64" s="2">
        <v>555</v>
      </c>
      <c r="M64" s="2">
        <v>643</v>
      </c>
      <c r="N64" s="2">
        <v>6.7000000000000004E-2</v>
      </c>
      <c r="O64" s="2">
        <v>542</v>
      </c>
      <c r="P64" s="2">
        <v>550</v>
      </c>
      <c r="Q64" s="2">
        <v>567</v>
      </c>
      <c r="R64" s="2">
        <v>657</v>
      </c>
      <c r="S64" s="2">
        <v>9166</v>
      </c>
      <c r="T64" s="2">
        <v>9304</v>
      </c>
      <c r="U64" s="2">
        <v>9580</v>
      </c>
      <c r="V64" s="2">
        <v>11102</v>
      </c>
      <c r="W64" s="2">
        <v>1.1040000000000001</v>
      </c>
      <c r="X64" s="2">
        <v>1.026</v>
      </c>
      <c r="Y64" s="2">
        <v>10119</v>
      </c>
      <c r="Z64" s="2">
        <v>11391</v>
      </c>
      <c r="AA64" s="2">
        <v>1524.68</v>
      </c>
      <c r="AB64" s="2">
        <v>1081.0899999999999</v>
      </c>
      <c r="AC64" s="2">
        <v>770.21</v>
      </c>
      <c r="AD64" s="2">
        <v>0</v>
      </c>
      <c r="AE64" s="2">
        <v>3375.98</v>
      </c>
      <c r="AF64" s="2">
        <v>1524.68</v>
      </c>
      <c r="AG64" s="2">
        <v>1081.0899999999999</v>
      </c>
      <c r="AH64" s="2">
        <v>770.21</v>
      </c>
      <c r="AI64" s="2">
        <v>0</v>
      </c>
      <c r="AJ64" s="2">
        <v>3375.98</v>
      </c>
      <c r="AK64" s="2">
        <v>15428237</v>
      </c>
      <c r="AL64" s="2">
        <v>10058461</v>
      </c>
      <c r="AM64" s="2">
        <v>7378612</v>
      </c>
      <c r="AN64" s="2">
        <v>0</v>
      </c>
      <c r="AO64" s="2">
        <v>32865310</v>
      </c>
      <c r="AP64" s="2">
        <v>0.20469999999999999</v>
      </c>
      <c r="AQ64" s="2">
        <v>0.2</v>
      </c>
      <c r="AR64" s="2">
        <v>631632</v>
      </c>
      <c r="AS64" s="2">
        <v>411793</v>
      </c>
      <c r="AT64" s="2">
        <v>302080</v>
      </c>
      <c r="AU64" s="2">
        <v>0</v>
      </c>
      <c r="AV64" s="2">
        <v>1345505</v>
      </c>
      <c r="AW64" s="2">
        <v>0.20469999999999999</v>
      </c>
      <c r="AX64" s="2">
        <v>0</v>
      </c>
      <c r="AY64" s="2">
        <v>0.65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34210815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2813</v>
      </c>
      <c r="BO64" s="2">
        <v>98.85</v>
      </c>
      <c r="BP64" s="2">
        <v>278065</v>
      </c>
      <c r="BQ64" s="2">
        <v>278065</v>
      </c>
      <c r="BR64" s="2">
        <v>34488880</v>
      </c>
      <c r="BS64" s="2">
        <v>0</v>
      </c>
      <c r="BT64" s="2">
        <v>34488880</v>
      </c>
      <c r="BU64" s="2">
        <v>31484993</v>
      </c>
      <c r="BV64" s="2">
        <v>3003887</v>
      </c>
      <c r="BW64" s="2">
        <v>675196</v>
      </c>
      <c r="BX64" s="2">
        <v>2328691</v>
      </c>
      <c r="BY64" s="2">
        <v>5063.38</v>
      </c>
      <c r="BZ64" s="2">
        <v>3375.98</v>
      </c>
      <c r="CA64" s="2">
        <v>17093870</v>
      </c>
      <c r="CB64" s="2">
        <v>0</v>
      </c>
      <c r="CC64" s="2">
        <v>0</v>
      </c>
      <c r="CD64" s="2">
        <v>31484993</v>
      </c>
      <c r="CE64" s="2">
        <v>675196</v>
      </c>
      <c r="CF64" s="2">
        <v>0</v>
      </c>
      <c r="CG64" s="2">
        <v>2481328</v>
      </c>
      <c r="CH64" s="2">
        <v>2481328</v>
      </c>
      <c r="CI64" s="2">
        <v>152637</v>
      </c>
      <c r="CJ64" s="2">
        <v>2481328</v>
      </c>
      <c r="CK64" s="2" t="b">
        <v>0</v>
      </c>
      <c r="CL64" s="2">
        <v>0</v>
      </c>
      <c r="CM64" s="2">
        <v>10533.27</v>
      </c>
      <c r="CN64" s="2">
        <v>9684.91</v>
      </c>
      <c r="CO64" s="2">
        <v>9972.2099999999991</v>
      </c>
      <c r="CP64" s="2">
        <v>11857.35</v>
      </c>
      <c r="CQ64" s="4">
        <v>45072.427222222221</v>
      </c>
      <c r="CR64" s="4">
        <v>73415</v>
      </c>
    </row>
    <row r="65" spans="1:96" x14ac:dyDescent="0.35">
      <c r="A65" s="5">
        <v>120</v>
      </c>
      <c r="B65" s="3" t="s">
        <v>130</v>
      </c>
      <c r="C65" s="3" t="s">
        <v>131</v>
      </c>
      <c r="D65" s="2" t="s">
        <v>132</v>
      </c>
      <c r="E65" s="2">
        <v>8093</v>
      </c>
      <c r="F65" s="2">
        <v>8215</v>
      </c>
      <c r="G65" s="2">
        <v>8458</v>
      </c>
      <c r="H65" s="2">
        <v>9802</v>
      </c>
      <c r="I65" s="2">
        <v>6.5600000000000006E-2</v>
      </c>
      <c r="J65" s="2">
        <v>531</v>
      </c>
      <c r="K65" s="2">
        <v>539</v>
      </c>
      <c r="L65" s="2">
        <v>555</v>
      </c>
      <c r="M65" s="2">
        <v>643</v>
      </c>
      <c r="N65" s="2">
        <v>6.7000000000000004E-2</v>
      </c>
      <c r="O65" s="2">
        <v>542</v>
      </c>
      <c r="P65" s="2">
        <v>550</v>
      </c>
      <c r="Q65" s="2">
        <v>567</v>
      </c>
      <c r="R65" s="2">
        <v>657</v>
      </c>
      <c r="S65" s="2">
        <v>9166</v>
      </c>
      <c r="T65" s="2">
        <v>9304</v>
      </c>
      <c r="U65" s="2">
        <v>9580</v>
      </c>
      <c r="V65" s="2">
        <v>11102</v>
      </c>
      <c r="W65" s="2">
        <v>1.1040000000000001</v>
      </c>
      <c r="X65" s="2">
        <v>1.026</v>
      </c>
      <c r="Y65" s="2">
        <v>10119</v>
      </c>
      <c r="Z65" s="2">
        <v>11391</v>
      </c>
      <c r="AA65" s="2">
        <v>1115.98</v>
      </c>
      <c r="AB65" s="2">
        <v>789.62</v>
      </c>
      <c r="AC65" s="2">
        <v>525.11</v>
      </c>
      <c r="AD65" s="2">
        <v>978.13</v>
      </c>
      <c r="AE65" s="2">
        <v>3408.84</v>
      </c>
      <c r="AF65" s="2">
        <v>1115.98</v>
      </c>
      <c r="AG65" s="2">
        <v>789.62</v>
      </c>
      <c r="AH65" s="2">
        <v>525.11</v>
      </c>
      <c r="AI65" s="2">
        <v>978.13</v>
      </c>
      <c r="AJ65" s="2">
        <v>3408.84</v>
      </c>
      <c r="AK65" s="2">
        <v>11292602</v>
      </c>
      <c r="AL65" s="2">
        <v>7346624</v>
      </c>
      <c r="AM65" s="2">
        <v>5030554</v>
      </c>
      <c r="AN65" s="2">
        <v>11141879</v>
      </c>
      <c r="AO65" s="2">
        <v>34811659</v>
      </c>
      <c r="AP65" s="2">
        <v>0.68410000000000004</v>
      </c>
      <c r="AQ65" s="2">
        <v>0.2</v>
      </c>
      <c r="AR65" s="2">
        <v>1545054</v>
      </c>
      <c r="AS65" s="2">
        <v>1005165</v>
      </c>
      <c r="AT65" s="2">
        <v>688280</v>
      </c>
      <c r="AU65" s="2">
        <v>1524432</v>
      </c>
      <c r="AV65" s="2">
        <v>4762931</v>
      </c>
      <c r="AW65" s="2">
        <v>0.68410000000000004</v>
      </c>
      <c r="AX65" s="2">
        <v>0.1341</v>
      </c>
      <c r="AY65" s="2">
        <v>0.65</v>
      </c>
      <c r="AZ65" s="2">
        <v>984320</v>
      </c>
      <c r="BA65" s="2">
        <v>640369</v>
      </c>
      <c r="BB65" s="2">
        <v>438488</v>
      </c>
      <c r="BC65" s="2">
        <v>971182</v>
      </c>
      <c r="BD65" s="2">
        <v>3034359</v>
      </c>
      <c r="BE65" s="2">
        <v>42608949</v>
      </c>
      <c r="BF65" s="2">
        <v>0</v>
      </c>
      <c r="BG65" s="2">
        <v>301473</v>
      </c>
      <c r="BH65" s="2">
        <v>0</v>
      </c>
      <c r="BI65" s="2">
        <v>701998</v>
      </c>
      <c r="BJ65" s="2">
        <v>0</v>
      </c>
      <c r="BK65" s="2">
        <v>0</v>
      </c>
      <c r="BL65" s="2">
        <v>0</v>
      </c>
      <c r="BM65" s="2">
        <v>0</v>
      </c>
      <c r="BN65" s="2">
        <v>2813</v>
      </c>
      <c r="BO65" s="2">
        <v>38.630000000000003</v>
      </c>
      <c r="BP65" s="2">
        <v>108666</v>
      </c>
      <c r="BQ65" s="2">
        <v>1112137</v>
      </c>
      <c r="BR65" s="2">
        <v>43721086</v>
      </c>
      <c r="BS65" s="2">
        <v>0</v>
      </c>
      <c r="BT65" s="2">
        <v>43721086</v>
      </c>
      <c r="BU65" s="2">
        <v>8546206</v>
      </c>
      <c r="BV65" s="2">
        <v>35174880</v>
      </c>
      <c r="BW65" s="2">
        <v>2848678</v>
      </c>
      <c r="BX65" s="2">
        <v>32326202</v>
      </c>
      <c r="BY65" s="2">
        <v>5304.57</v>
      </c>
      <c r="BZ65" s="2">
        <v>3408.84</v>
      </c>
      <c r="CA65" s="2">
        <v>18082430</v>
      </c>
      <c r="CB65" s="2">
        <v>0</v>
      </c>
      <c r="CC65" s="2">
        <v>0</v>
      </c>
      <c r="CD65" s="2">
        <v>8546206</v>
      </c>
      <c r="CE65" s="2">
        <v>2848678</v>
      </c>
      <c r="CF65" s="2">
        <v>6687546</v>
      </c>
      <c r="CG65" s="2">
        <v>3946217</v>
      </c>
      <c r="CH65" s="2">
        <v>10633763</v>
      </c>
      <c r="CI65" s="2">
        <v>0</v>
      </c>
      <c r="CJ65" s="2">
        <v>32326202</v>
      </c>
      <c r="CK65" s="2" t="b">
        <v>0</v>
      </c>
      <c r="CL65" s="2">
        <v>0</v>
      </c>
      <c r="CM65" s="2">
        <v>12385.5</v>
      </c>
      <c r="CN65" s="2">
        <v>11387.96</v>
      </c>
      <c r="CO65" s="2">
        <v>11725.78</v>
      </c>
      <c r="CP65" s="2">
        <v>13942.41</v>
      </c>
      <c r="CQ65" s="4">
        <v>45072.426712962966</v>
      </c>
      <c r="CR65" s="4">
        <v>73415</v>
      </c>
    </row>
    <row r="66" spans="1:96" x14ac:dyDescent="0.35">
      <c r="A66" s="5">
        <v>121</v>
      </c>
      <c r="B66" s="3" t="s">
        <v>133</v>
      </c>
      <c r="C66" s="3" t="s">
        <v>134</v>
      </c>
      <c r="D66" s="2" t="s">
        <v>135</v>
      </c>
      <c r="E66" s="2">
        <v>8093</v>
      </c>
      <c r="F66" s="2">
        <v>8215</v>
      </c>
      <c r="G66" s="2">
        <v>8458</v>
      </c>
      <c r="H66" s="2">
        <v>9802</v>
      </c>
      <c r="I66" s="2">
        <v>6.5600000000000006E-2</v>
      </c>
      <c r="J66" s="2">
        <v>531</v>
      </c>
      <c r="K66" s="2">
        <v>539</v>
      </c>
      <c r="L66" s="2">
        <v>555</v>
      </c>
      <c r="M66" s="2">
        <v>643</v>
      </c>
      <c r="N66" s="2">
        <v>6.7000000000000004E-2</v>
      </c>
      <c r="O66" s="2">
        <v>542</v>
      </c>
      <c r="P66" s="2">
        <v>550</v>
      </c>
      <c r="Q66" s="2">
        <v>567</v>
      </c>
      <c r="R66" s="2">
        <v>657</v>
      </c>
      <c r="S66" s="2">
        <v>9166</v>
      </c>
      <c r="T66" s="2">
        <v>9304</v>
      </c>
      <c r="U66" s="2">
        <v>9580</v>
      </c>
      <c r="V66" s="2">
        <v>11102</v>
      </c>
      <c r="W66" s="2">
        <v>1.1040000000000001</v>
      </c>
      <c r="X66" s="2">
        <v>1.026</v>
      </c>
      <c r="Y66" s="2">
        <v>10119</v>
      </c>
      <c r="Z66" s="2">
        <v>11391</v>
      </c>
      <c r="AA66" s="2">
        <v>1481.19</v>
      </c>
      <c r="AB66" s="2">
        <v>1268.32</v>
      </c>
      <c r="AC66" s="2">
        <v>943.92</v>
      </c>
      <c r="AD66" s="2">
        <v>0</v>
      </c>
      <c r="AE66" s="2">
        <v>3693.43</v>
      </c>
      <c r="AF66" s="2">
        <v>1481.19</v>
      </c>
      <c r="AG66" s="2">
        <v>1268.32</v>
      </c>
      <c r="AH66" s="2">
        <v>943.92</v>
      </c>
      <c r="AI66" s="2">
        <v>0</v>
      </c>
      <c r="AJ66" s="2">
        <v>3693.43</v>
      </c>
      <c r="AK66" s="2">
        <v>14988162</v>
      </c>
      <c r="AL66" s="2">
        <v>11800449</v>
      </c>
      <c r="AM66" s="2">
        <v>9042754</v>
      </c>
      <c r="AN66" s="2">
        <v>0</v>
      </c>
      <c r="AO66" s="2">
        <v>35831365</v>
      </c>
      <c r="AP66" s="2">
        <v>0.19209999999999999</v>
      </c>
      <c r="AQ66" s="2">
        <v>0.2</v>
      </c>
      <c r="AR66" s="2">
        <v>575845</v>
      </c>
      <c r="AS66" s="2">
        <v>453373</v>
      </c>
      <c r="AT66" s="2">
        <v>347423</v>
      </c>
      <c r="AU66" s="2">
        <v>0</v>
      </c>
      <c r="AV66" s="2">
        <v>1376641</v>
      </c>
      <c r="AW66" s="2">
        <v>0.19209999999999999</v>
      </c>
      <c r="AX66" s="2">
        <v>0</v>
      </c>
      <c r="AY66" s="2">
        <v>0.65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37208006</v>
      </c>
      <c r="BF66" s="2">
        <v>0</v>
      </c>
      <c r="BG66" s="2">
        <v>136735</v>
      </c>
      <c r="BH66" s="2">
        <v>0</v>
      </c>
      <c r="BI66" s="2">
        <v>550975</v>
      </c>
      <c r="BJ66" s="2">
        <v>0</v>
      </c>
      <c r="BK66" s="2">
        <v>0</v>
      </c>
      <c r="BL66" s="2">
        <v>0</v>
      </c>
      <c r="BM66" s="2">
        <v>0</v>
      </c>
      <c r="BN66" s="2">
        <v>2813</v>
      </c>
      <c r="BO66" s="2">
        <v>66.11</v>
      </c>
      <c r="BP66" s="2">
        <v>185967</v>
      </c>
      <c r="BQ66" s="2">
        <v>873677</v>
      </c>
      <c r="BR66" s="2">
        <v>38081683</v>
      </c>
      <c r="BS66" s="2">
        <v>0</v>
      </c>
      <c r="BT66" s="2">
        <v>38081683</v>
      </c>
      <c r="BU66" s="2">
        <v>8200850</v>
      </c>
      <c r="BV66" s="2">
        <v>29880833</v>
      </c>
      <c r="BW66" s="2">
        <v>2950361</v>
      </c>
      <c r="BX66" s="2">
        <v>26930472</v>
      </c>
      <c r="BY66" s="2">
        <v>5070.59</v>
      </c>
      <c r="BZ66" s="2">
        <v>3693.43</v>
      </c>
      <c r="CA66" s="2">
        <v>18727869</v>
      </c>
      <c r="CB66" s="2">
        <v>0</v>
      </c>
      <c r="CC66" s="2">
        <v>0</v>
      </c>
      <c r="CD66" s="2">
        <v>8200850</v>
      </c>
      <c r="CE66" s="2">
        <v>2950361</v>
      </c>
      <c r="CF66" s="2">
        <v>7576658</v>
      </c>
      <c r="CG66" s="2">
        <v>3418687</v>
      </c>
      <c r="CH66" s="2">
        <v>10995345</v>
      </c>
      <c r="CI66" s="2">
        <v>0</v>
      </c>
      <c r="CJ66" s="2">
        <v>26930472</v>
      </c>
      <c r="CK66" s="2" t="b">
        <v>0</v>
      </c>
      <c r="CL66" s="2">
        <v>0</v>
      </c>
      <c r="CM66" s="2">
        <v>10507.77</v>
      </c>
      <c r="CN66" s="2">
        <v>9661.4599999999991</v>
      </c>
      <c r="CO66" s="2">
        <v>9948.06</v>
      </c>
      <c r="CP66" s="2">
        <v>11828.64</v>
      </c>
      <c r="CQ66" s="4">
        <v>45072.426655092589</v>
      </c>
      <c r="CR66" s="4">
        <v>73415</v>
      </c>
    </row>
    <row r="67" spans="1:96" x14ac:dyDescent="0.35">
      <c r="A67" s="5">
        <v>122</v>
      </c>
      <c r="B67" s="3" t="s">
        <v>133</v>
      </c>
      <c r="C67" s="3" t="s">
        <v>136</v>
      </c>
      <c r="D67" s="2" t="s">
        <v>137</v>
      </c>
      <c r="E67" s="2">
        <v>8093</v>
      </c>
      <c r="F67" s="2">
        <v>8215</v>
      </c>
      <c r="G67" s="2">
        <v>8458</v>
      </c>
      <c r="H67" s="2">
        <v>9802</v>
      </c>
      <c r="I67" s="2">
        <v>6.5600000000000006E-2</v>
      </c>
      <c r="J67" s="2">
        <v>531</v>
      </c>
      <c r="K67" s="2">
        <v>539</v>
      </c>
      <c r="L67" s="2">
        <v>555</v>
      </c>
      <c r="M67" s="2">
        <v>643</v>
      </c>
      <c r="N67" s="2">
        <v>6.7000000000000004E-2</v>
      </c>
      <c r="O67" s="2">
        <v>542</v>
      </c>
      <c r="P67" s="2">
        <v>550</v>
      </c>
      <c r="Q67" s="2">
        <v>567</v>
      </c>
      <c r="R67" s="2">
        <v>657</v>
      </c>
      <c r="S67" s="2">
        <v>9166</v>
      </c>
      <c r="T67" s="2">
        <v>9304</v>
      </c>
      <c r="U67" s="2">
        <v>9580</v>
      </c>
      <c r="V67" s="2">
        <v>11102</v>
      </c>
      <c r="W67" s="2">
        <v>1.1040000000000001</v>
      </c>
      <c r="X67" s="2">
        <v>1.026</v>
      </c>
      <c r="Y67" s="2">
        <v>10119</v>
      </c>
      <c r="Z67" s="2">
        <v>11391</v>
      </c>
      <c r="AA67" s="2">
        <v>176.64</v>
      </c>
      <c r="AB67" s="2">
        <v>142.12</v>
      </c>
      <c r="AC67" s="2">
        <v>89.98</v>
      </c>
      <c r="AD67" s="2">
        <v>0</v>
      </c>
      <c r="AE67" s="2">
        <v>408.74</v>
      </c>
      <c r="AF67" s="2">
        <v>176.64</v>
      </c>
      <c r="AG67" s="2">
        <v>142.12</v>
      </c>
      <c r="AH67" s="2">
        <v>89.98</v>
      </c>
      <c r="AI67" s="2">
        <v>0</v>
      </c>
      <c r="AJ67" s="2">
        <v>408.74</v>
      </c>
      <c r="AK67" s="2">
        <v>1787420</v>
      </c>
      <c r="AL67" s="2">
        <v>1322284</v>
      </c>
      <c r="AM67" s="2">
        <v>862008</v>
      </c>
      <c r="AN67" s="2">
        <v>0</v>
      </c>
      <c r="AO67" s="2">
        <v>3971712</v>
      </c>
      <c r="AP67" s="2">
        <v>0.5</v>
      </c>
      <c r="AQ67" s="2">
        <v>0.2</v>
      </c>
      <c r="AR67" s="2">
        <v>178742</v>
      </c>
      <c r="AS67" s="2">
        <v>132228</v>
      </c>
      <c r="AT67" s="2">
        <v>86201</v>
      </c>
      <c r="AU67" s="2">
        <v>0</v>
      </c>
      <c r="AV67" s="2">
        <v>397171</v>
      </c>
      <c r="AW67" s="2">
        <v>0.5</v>
      </c>
      <c r="AX67" s="2">
        <v>0</v>
      </c>
      <c r="AY67" s="2">
        <v>0.65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4368883</v>
      </c>
      <c r="BF67" s="2">
        <v>0</v>
      </c>
      <c r="BG67" s="2">
        <v>0</v>
      </c>
      <c r="BH67" s="2">
        <v>0</v>
      </c>
      <c r="BI67" s="2">
        <v>193865</v>
      </c>
      <c r="BJ67" s="2">
        <v>0</v>
      </c>
      <c r="BK67" s="2">
        <v>0</v>
      </c>
      <c r="BL67" s="2">
        <v>0</v>
      </c>
      <c r="BM67" s="2">
        <v>0</v>
      </c>
      <c r="BN67" s="2">
        <v>2813</v>
      </c>
      <c r="BO67" s="2">
        <v>9.6300000000000008</v>
      </c>
      <c r="BP67" s="2">
        <v>27089</v>
      </c>
      <c r="BQ67" s="2">
        <v>220954</v>
      </c>
      <c r="BR67" s="2">
        <v>4589837</v>
      </c>
      <c r="BS67" s="2">
        <v>0</v>
      </c>
      <c r="BT67" s="2">
        <v>4589837</v>
      </c>
      <c r="BU67" s="2">
        <v>1674361</v>
      </c>
      <c r="BV67" s="2">
        <v>2915476</v>
      </c>
      <c r="BW67" s="2">
        <v>326341</v>
      </c>
      <c r="BX67" s="2">
        <v>2589135</v>
      </c>
      <c r="BY67" s="2">
        <v>5068</v>
      </c>
      <c r="BZ67" s="2">
        <v>408.74</v>
      </c>
      <c r="CA67" s="2">
        <v>2071494</v>
      </c>
      <c r="CB67" s="2">
        <v>0</v>
      </c>
      <c r="CC67" s="2">
        <v>0</v>
      </c>
      <c r="CD67" s="2">
        <v>1674361</v>
      </c>
      <c r="CE67" s="2">
        <v>326341</v>
      </c>
      <c r="CF67" s="2">
        <v>70792</v>
      </c>
      <c r="CG67" s="2">
        <v>586334</v>
      </c>
      <c r="CH67" s="2">
        <v>657126</v>
      </c>
      <c r="CI67" s="2">
        <v>0</v>
      </c>
      <c r="CJ67" s="2">
        <v>2589135</v>
      </c>
      <c r="CK67" s="2" t="b">
        <v>0</v>
      </c>
      <c r="CL67" s="2">
        <v>0</v>
      </c>
      <c r="CM67" s="2">
        <v>11130.9</v>
      </c>
      <c r="CN67" s="2">
        <v>10234.4</v>
      </c>
      <c r="CO67" s="2">
        <v>10538</v>
      </c>
      <c r="CP67" s="2">
        <v>12530.1</v>
      </c>
      <c r="CQ67" s="4">
        <v>45072.426666666666</v>
      </c>
      <c r="CR67" s="4">
        <v>73415</v>
      </c>
    </row>
    <row r="68" spans="1:96" x14ac:dyDescent="0.35">
      <c r="A68" s="5">
        <v>123</v>
      </c>
      <c r="B68" s="3" t="s">
        <v>133</v>
      </c>
      <c r="C68" s="3" t="s">
        <v>138</v>
      </c>
      <c r="D68" s="2" t="s">
        <v>139</v>
      </c>
      <c r="E68" s="2">
        <v>8093</v>
      </c>
      <c r="F68" s="2">
        <v>8215</v>
      </c>
      <c r="G68" s="2">
        <v>8458</v>
      </c>
      <c r="H68" s="2">
        <v>9802</v>
      </c>
      <c r="I68" s="2">
        <v>6.5600000000000006E-2</v>
      </c>
      <c r="J68" s="2">
        <v>531</v>
      </c>
      <c r="K68" s="2">
        <v>539</v>
      </c>
      <c r="L68" s="2">
        <v>555</v>
      </c>
      <c r="M68" s="2">
        <v>643</v>
      </c>
      <c r="N68" s="2">
        <v>6.7000000000000004E-2</v>
      </c>
      <c r="O68" s="2">
        <v>542</v>
      </c>
      <c r="P68" s="2">
        <v>550</v>
      </c>
      <c r="Q68" s="2">
        <v>567</v>
      </c>
      <c r="R68" s="2">
        <v>657</v>
      </c>
      <c r="S68" s="2">
        <v>9166</v>
      </c>
      <c r="T68" s="2">
        <v>9304</v>
      </c>
      <c r="U68" s="2">
        <v>9580</v>
      </c>
      <c r="V68" s="2">
        <v>11102</v>
      </c>
      <c r="W68" s="2">
        <v>1.1040000000000001</v>
      </c>
      <c r="X68" s="2">
        <v>1.026</v>
      </c>
      <c r="Y68" s="2">
        <v>10119</v>
      </c>
      <c r="Z68" s="2">
        <v>11391</v>
      </c>
      <c r="AA68" s="2">
        <v>0</v>
      </c>
      <c r="AB68" s="2">
        <v>0</v>
      </c>
      <c r="AC68" s="2">
        <v>0</v>
      </c>
      <c r="AD68" s="2">
        <v>6516.96</v>
      </c>
      <c r="AE68" s="2">
        <v>6516.96</v>
      </c>
      <c r="AF68" s="2">
        <v>0</v>
      </c>
      <c r="AG68" s="2">
        <v>0</v>
      </c>
      <c r="AH68" s="2">
        <v>0</v>
      </c>
      <c r="AI68" s="2">
        <v>6516.96</v>
      </c>
      <c r="AJ68" s="2">
        <v>6516.96</v>
      </c>
      <c r="AK68" s="2">
        <v>0</v>
      </c>
      <c r="AL68" s="2">
        <v>0</v>
      </c>
      <c r="AM68" s="2">
        <v>0</v>
      </c>
      <c r="AN68" s="2">
        <v>74234691</v>
      </c>
      <c r="AO68" s="2">
        <v>74234691</v>
      </c>
      <c r="AP68" s="2">
        <v>0.22720000000000001</v>
      </c>
      <c r="AQ68" s="2">
        <v>0.2</v>
      </c>
      <c r="AR68" s="2">
        <v>0</v>
      </c>
      <c r="AS68" s="2">
        <v>0</v>
      </c>
      <c r="AT68" s="2">
        <v>0</v>
      </c>
      <c r="AU68" s="2">
        <v>3373224</v>
      </c>
      <c r="AV68" s="2">
        <v>3373224</v>
      </c>
      <c r="AW68" s="2">
        <v>0.22720000000000001</v>
      </c>
      <c r="AX68" s="2">
        <v>0</v>
      </c>
      <c r="AY68" s="2">
        <v>0.65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77607915</v>
      </c>
      <c r="BF68" s="2">
        <v>0</v>
      </c>
      <c r="BG68" s="2">
        <v>20228</v>
      </c>
      <c r="BH68" s="2">
        <v>0</v>
      </c>
      <c r="BI68" s="2">
        <v>870135</v>
      </c>
      <c r="BJ68" s="2">
        <v>0</v>
      </c>
      <c r="BK68" s="2">
        <v>0</v>
      </c>
      <c r="BL68" s="2">
        <v>0</v>
      </c>
      <c r="BM68" s="2">
        <v>0</v>
      </c>
      <c r="BN68" s="2">
        <v>2813</v>
      </c>
      <c r="BO68" s="2">
        <v>0</v>
      </c>
      <c r="BP68" s="2">
        <v>0</v>
      </c>
      <c r="BQ68" s="2">
        <v>890363</v>
      </c>
      <c r="BR68" s="2">
        <v>78498278</v>
      </c>
      <c r="BS68" s="2">
        <v>0</v>
      </c>
      <c r="BT68" s="2">
        <v>78498278</v>
      </c>
      <c r="BU68" s="2">
        <v>39729204</v>
      </c>
      <c r="BV68" s="2">
        <v>38769074</v>
      </c>
      <c r="BW68" s="2">
        <v>6245643</v>
      </c>
      <c r="BX68" s="2">
        <v>32523431</v>
      </c>
      <c r="BY68" s="2">
        <v>6083.42</v>
      </c>
      <c r="BZ68" s="2">
        <v>6516.96</v>
      </c>
      <c r="CA68" s="2">
        <v>39645405</v>
      </c>
      <c r="CB68" s="2">
        <v>0</v>
      </c>
      <c r="CC68" s="2">
        <v>0</v>
      </c>
      <c r="CD68" s="2">
        <v>39729204</v>
      </c>
      <c r="CE68" s="2">
        <v>6245643</v>
      </c>
      <c r="CF68" s="2">
        <v>0</v>
      </c>
      <c r="CG68" s="2">
        <v>6061997</v>
      </c>
      <c r="CH68" s="2">
        <v>6061997</v>
      </c>
      <c r="CI68" s="2">
        <v>0</v>
      </c>
      <c r="CJ68" s="2">
        <v>32523431</v>
      </c>
      <c r="CK68" s="2" t="b">
        <v>0</v>
      </c>
      <c r="CL68" s="2">
        <v>0</v>
      </c>
      <c r="CM68" s="2">
        <v>10578.81</v>
      </c>
      <c r="CN68" s="2">
        <v>9726.77</v>
      </c>
      <c r="CO68" s="2">
        <v>10015.32</v>
      </c>
      <c r="CP68" s="2">
        <v>11908.61</v>
      </c>
      <c r="CQ68" s="4">
        <v>45072.426736111112</v>
      </c>
      <c r="CR68" s="4">
        <v>73415</v>
      </c>
    </row>
    <row r="69" spans="1:96" x14ac:dyDescent="0.35">
      <c r="A69" s="5">
        <v>124</v>
      </c>
      <c r="B69" s="3" t="s">
        <v>133</v>
      </c>
      <c r="C69" s="3" t="s">
        <v>140</v>
      </c>
      <c r="D69" s="2" t="s">
        <v>141</v>
      </c>
      <c r="E69" s="2">
        <v>8093</v>
      </c>
      <c r="F69" s="2">
        <v>8215</v>
      </c>
      <c r="G69" s="2">
        <v>8458</v>
      </c>
      <c r="H69" s="2">
        <v>9802</v>
      </c>
      <c r="I69" s="2">
        <v>6.5600000000000006E-2</v>
      </c>
      <c r="J69" s="2">
        <v>531</v>
      </c>
      <c r="K69" s="2">
        <v>539</v>
      </c>
      <c r="L69" s="2">
        <v>555</v>
      </c>
      <c r="M69" s="2">
        <v>643</v>
      </c>
      <c r="N69" s="2">
        <v>6.7000000000000004E-2</v>
      </c>
      <c r="O69" s="2">
        <v>542</v>
      </c>
      <c r="P69" s="2">
        <v>550</v>
      </c>
      <c r="Q69" s="2">
        <v>567</v>
      </c>
      <c r="R69" s="2">
        <v>657</v>
      </c>
      <c r="S69" s="2">
        <v>9166</v>
      </c>
      <c r="T69" s="2">
        <v>9304</v>
      </c>
      <c r="U69" s="2">
        <v>9580</v>
      </c>
      <c r="V69" s="2">
        <v>11102</v>
      </c>
      <c r="W69" s="2">
        <v>1.1040000000000001</v>
      </c>
      <c r="X69" s="2">
        <v>1.026</v>
      </c>
      <c r="Y69" s="2">
        <v>10119</v>
      </c>
      <c r="Z69" s="2">
        <v>11391</v>
      </c>
      <c r="AA69" s="2">
        <v>193.39</v>
      </c>
      <c r="AB69" s="2">
        <v>146.02000000000001</v>
      </c>
      <c r="AC69" s="2">
        <v>99.57</v>
      </c>
      <c r="AD69" s="2">
        <v>0</v>
      </c>
      <c r="AE69" s="2">
        <v>438.98</v>
      </c>
      <c r="AF69" s="2">
        <v>193.39</v>
      </c>
      <c r="AG69" s="2">
        <v>146.02000000000001</v>
      </c>
      <c r="AH69" s="2">
        <v>99.57</v>
      </c>
      <c r="AI69" s="2">
        <v>0</v>
      </c>
      <c r="AJ69" s="2">
        <v>438.98</v>
      </c>
      <c r="AK69" s="2">
        <v>1956913</v>
      </c>
      <c r="AL69" s="2">
        <v>1358570</v>
      </c>
      <c r="AM69" s="2">
        <v>953881</v>
      </c>
      <c r="AN69" s="2">
        <v>0</v>
      </c>
      <c r="AO69" s="2">
        <v>4269364</v>
      </c>
      <c r="AP69" s="2">
        <v>0.3836</v>
      </c>
      <c r="AQ69" s="2">
        <v>0.2</v>
      </c>
      <c r="AR69" s="2">
        <v>150134</v>
      </c>
      <c r="AS69" s="2">
        <v>104229</v>
      </c>
      <c r="AT69" s="2">
        <v>73182</v>
      </c>
      <c r="AU69" s="2">
        <v>0</v>
      </c>
      <c r="AV69" s="2">
        <v>327545</v>
      </c>
      <c r="AW69" s="2">
        <v>0.3836</v>
      </c>
      <c r="AX69" s="2">
        <v>0</v>
      </c>
      <c r="AY69" s="2">
        <v>0.65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4596909</v>
      </c>
      <c r="BF69" s="2">
        <v>0</v>
      </c>
      <c r="BG69" s="2">
        <v>17794</v>
      </c>
      <c r="BH69" s="2">
        <v>0</v>
      </c>
      <c r="BI69" s="2">
        <v>219464</v>
      </c>
      <c r="BJ69" s="2">
        <v>0</v>
      </c>
      <c r="BK69" s="2">
        <v>0</v>
      </c>
      <c r="BL69" s="2">
        <v>0</v>
      </c>
      <c r="BM69" s="2">
        <v>0</v>
      </c>
      <c r="BN69" s="2">
        <v>2813</v>
      </c>
      <c r="BO69" s="2">
        <v>14.83</v>
      </c>
      <c r="BP69" s="2">
        <v>41717</v>
      </c>
      <c r="BQ69" s="2">
        <v>278975</v>
      </c>
      <c r="BR69" s="2">
        <v>4875884</v>
      </c>
      <c r="BS69" s="2">
        <v>0</v>
      </c>
      <c r="BT69" s="2">
        <v>4875884</v>
      </c>
      <c r="BU69" s="2">
        <v>1961483</v>
      </c>
      <c r="BV69" s="2">
        <v>2914401</v>
      </c>
      <c r="BW69" s="2">
        <v>349152</v>
      </c>
      <c r="BX69" s="2">
        <v>2565249</v>
      </c>
      <c r="BY69" s="2">
        <v>5048.75</v>
      </c>
      <c r="BZ69" s="2">
        <v>438.98</v>
      </c>
      <c r="CA69" s="2">
        <v>2216300</v>
      </c>
      <c r="CB69" s="2">
        <v>0</v>
      </c>
      <c r="CC69" s="2">
        <v>0</v>
      </c>
      <c r="CD69" s="2">
        <v>1961483</v>
      </c>
      <c r="CE69" s="2">
        <v>349152</v>
      </c>
      <c r="CF69" s="2">
        <v>0</v>
      </c>
      <c r="CG69" s="2">
        <v>665422</v>
      </c>
      <c r="CH69" s="2">
        <v>665422</v>
      </c>
      <c r="CI69" s="2">
        <v>0</v>
      </c>
      <c r="CJ69" s="2">
        <v>2565249</v>
      </c>
      <c r="CK69" s="2" t="b">
        <v>0</v>
      </c>
      <c r="CL69" s="2">
        <v>0</v>
      </c>
      <c r="CM69" s="2">
        <v>10895.33</v>
      </c>
      <c r="CN69" s="2">
        <v>10017.799999999999</v>
      </c>
      <c r="CO69" s="2">
        <v>10314.98</v>
      </c>
      <c r="CP69" s="2">
        <v>12264.92</v>
      </c>
      <c r="CQ69" s="4">
        <v>45072.426770833335</v>
      </c>
      <c r="CR69" s="4">
        <v>73415</v>
      </c>
    </row>
    <row r="70" spans="1:96" x14ac:dyDescent="0.35">
      <c r="A70" s="5">
        <v>125</v>
      </c>
      <c r="B70" s="3" t="s">
        <v>133</v>
      </c>
      <c r="C70" s="3" t="s">
        <v>142</v>
      </c>
      <c r="D70" s="2" t="s">
        <v>143</v>
      </c>
      <c r="E70" s="2">
        <v>8093</v>
      </c>
      <c r="F70" s="2">
        <v>8215</v>
      </c>
      <c r="G70" s="2">
        <v>8458</v>
      </c>
      <c r="H70" s="2">
        <v>9802</v>
      </c>
      <c r="I70" s="2">
        <v>6.5600000000000006E-2</v>
      </c>
      <c r="J70" s="2">
        <v>531</v>
      </c>
      <c r="K70" s="2">
        <v>539</v>
      </c>
      <c r="L70" s="2">
        <v>555</v>
      </c>
      <c r="M70" s="2">
        <v>643</v>
      </c>
      <c r="N70" s="2">
        <v>6.7000000000000004E-2</v>
      </c>
      <c r="O70" s="2">
        <v>542</v>
      </c>
      <c r="P70" s="2">
        <v>550</v>
      </c>
      <c r="Q70" s="2">
        <v>567</v>
      </c>
      <c r="R70" s="2">
        <v>657</v>
      </c>
      <c r="S70" s="2">
        <v>9166</v>
      </c>
      <c r="T70" s="2">
        <v>9304</v>
      </c>
      <c r="U70" s="2">
        <v>9580</v>
      </c>
      <c r="V70" s="2">
        <v>11102</v>
      </c>
      <c r="W70" s="2">
        <v>1.1040000000000001</v>
      </c>
      <c r="X70" s="2">
        <v>1.026</v>
      </c>
      <c r="Y70" s="2">
        <v>10119</v>
      </c>
      <c r="Z70" s="2">
        <v>11391</v>
      </c>
      <c r="AA70" s="2">
        <v>259.99</v>
      </c>
      <c r="AB70" s="2">
        <v>185.01</v>
      </c>
      <c r="AC70" s="2">
        <v>147.6</v>
      </c>
      <c r="AD70" s="2">
        <v>0</v>
      </c>
      <c r="AE70" s="2">
        <v>592.6</v>
      </c>
      <c r="AF70" s="2">
        <v>259.99</v>
      </c>
      <c r="AG70" s="2">
        <v>185.01</v>
      </c>
      <c r="AH70" s="2">
        <v>147.6</v>
      </c>
      <c r="AI70" s="2">
        <v>0</v>
      </c>
      <c r="AJ70" s="2">
        <v>592.6</v>
      </c>
      <c r="AK70" s="2">
        <v>2630839</v>
      </c>
      <c r="AL70" s="2">
        <v>1721333</v>
      </c>
      <c r="AM70" s="2">
        <v>1414008</v>
      </c>
      <c r="AN70" s="2">
        <v>0</v>
      </c>
      <c r="AO70" s="2">
        <v>5766180</v>
      </c>
      <c r="AP70" s="2">
        <v>0.25740000000000002</v>
      </c>
      <c r="AQ70" s="2">
        <v>0.2</v>
      </c>
      <c r="AR70" s="2">
        <v>135436</v>
      </c>
      <c r="AS70" s="2">
        <v>88614</v>
      </c>
      <c r="AT70" s="2">
        <v>72793</v>
      </c>
      <c r="AU70" s="2">
        <v>0</v>
      </c>
      <c r="AV70" s="2">
        <v>296843</v>
      </c>
      <c r="AW70" s="2">
        <v>0.25740000000000002</v>
      </c>
      <c r="AX70" s="2">
        <v>0</v>
      </c>
      <c r="AY70" s="2">
        <v>0.65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6063023</v>
      </c>
      <c r="BF70" s="2">
        <v>0</v>
      </c>
      <c r="BG70" s="2">
        <v>0</v>
      </c>
      <c r="BH70" s="2">
        <v>0</v>
      </c>
      <c r="BI70" s="2">
        <v>216681</v>
      </c>
      <c r="BJ70" s="2">
        <v>0</v>
      </c>
      <c r="BK70" s="2">
        <v>0</v>
      </c>
      <c r="BL70" s="2">
        <v>0</v>
      </c>
      <c r="BM70" s="2">
        <v>0</v>
      </c>
      <c r="BN70" s="2">
        <v>2813</v>
      </c>
      <c r="BO70" s="2">
        <v>25.66</v>
      </c>
      <c r="BP70" s="2">
        <v>72182</v>
      </c>
      <c r="BQ70" s="2">
        <v>288863</v>
      </c>
      <c r="BR70" s="2">
        <v>6351886</v>
      </c>
      <c r="BS70" s="2">
        <v>0</v>
      </c>
      <c r="BT70" s="2">
        <v>6351886</v>
      </c>
      <c r="BU70" s="2">
        <v>2325602</v>
      </c>
      <c r="BV70" s="2">
        <v>4026284</v>
      </c>
      <c r="BW70" s="2">
        <v>470748</v>
      </c>
      <c r="BX70" s="2">
        <v>3555536</v>
      </c>
      <c r="BY70" s="2">
        <v>5042.45</v>
      </c>
      <c r="BZ70" s="2">
        <v>592.6</v>
      </c>
      <c r="CA70" s="2">
        <v>2988156</v>
      </c>
      <c r="CB70" s="2">
        <v>0</v>
      </c>
      <c r="CC70" s="2">
        <v>0</v>
      </c>
      <c r="CD70" s="2">
        <v>2325602</v>
      </c>
      <c r="CE70" s="2">
        <v>470748</v>
      </c>
      <c r="CF70" s="2">
        <v>191806</v>
      </c>
      <c r="CG70" s="2">
        <v>653875</v>
      </c>
      <c r="CH70" s="2">
        <v>845681</v>
      </c>
      <c r="CI70" s="2">
        <v>0</v>
      </c>
      <c r="CJ70" s="2">
        <v>3555536</v>
      </c>
      <c r="CK70" s="2" t="b">
        <v>0</v>
      </c>
      <c r="CL70" s="2">
        <v>0</v>
      </c>
      <c r="CM70" s="2">
        <v>10639.93</v>
      </c>
      <c r="CN70" s="2">
        <v>9782.9699999999993</v>
      </c>
      <c r="CO70" s="2">
        <v>10073.18</v>
      </c>
      <c r="CP70" s="2">
        <v>11977.41</v>
      </c>
      <c r="CQ70" s="4">
        <v>45072.426770833335</v>
      </c>
      <c r="CR70" s="4">
        <v>73415</v>
      </c>
    </row>
    <row r="71" spans="1:96" x14ac:dyDescent="0.35">
      <c r="A71" s="5">
        <v>126</v>
      </c>
      <c r="B71" s="3" t="s">
        <v>133</v>
      </c>
      <c r="C71" s="3" t="s">
        <v>144</v>
      </c>
      <c r="D71" s="2" t="s">
        <v>145</v>
      </c>
      <c r="E71" s="2">
        <v>8093</v>
      </c>
      <c r="F71" s="2">
        <v>8215</v>
      </c>
      <c r="G71" s="2">
        <v>8458</v>
      </c>
      <c r="H71" s="2">
        <v>9802</v>
      </c>
      <c r="I71" s="2">
        <v>6.5600000000000006E-2</v>
      </c>
      <c r="J71" s="2">
        <v>531</v>
      </c>
      <c r="K71" s="2">
        <v>539</v>
      </c>
      <c r="L71" s="2">
        <v>555</v>
      </c>
      <c r="M71" s="2">
        <v>643</v>
      </c>
      <c r="N71" s="2">
        <v>6.7000000000000004E-2</v>
      </c>
      <c r="O71" s="2">
        <v>542</v>
      </c>
      <c r="P71" s="2">
        <v>550</v>
      </c>
      <c r="Q71" s="2">
        <v>567</v>
      </c>
      <c r="R71" s="2">
        <v>657</v>
      </c>
      <c r="S71" s="2">
        <v>9166</v>
      </c>
      <c r="T71" s="2">
        <v>9304</v>
      </c>
      <c r="U71" s="2">
        <v>9580</v>
      </c>
      <c r="V71" s="2">
        <v>11102</v>
      </c>
      <c r="W71" s="2">
        <v>1.1040000000000001</v>
      </c>
      <c r="X71" s="2">
        <v>1.026</v>
      </c>
      <c r="Y71" s="2">
        <v>10119</v>
      </c>
      <c r="Z71" s="2">
        <v>11391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6.43</v>
      </c>
      <c r="AG71" s="2">
        <v>7.51</v>
      </c>
      <c r="AH71" s="2">
        <v>3.94</v>
      </c>
      <c r="AI71" s="2">
        <v>0</v>
      </c>
      <c r="AJ71" s="2">
        <v>17.88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0.54759999999999998</v>
      </c>
      <c r="AQ71" s="2">
        <v>0.2</v>
      </c>
      <c r="AR71" s="2">
        <v>7126</v>
      </c>
      <c r="AS71" s="2">
        <v>7652</v>
      </c>
      <c r="AT71" s="2">
        <v>4134</v>
      </c>
      <c r="AU71" s="2">
        <v>0</v>
      </c>
      <c r="AV71" s="2">
        <v>18912</v>
      </c>
      <c r="AW71" s="2">
        <v>0.54759999999999998</v>
      </c>
      <c r="AX71" s="2">
        <v>0</v>
      </c>
      <c r="AY71" s="2">
        <v>0.65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18912</v>
      </c>
      <c r="BF71" s="2">
        <v>253571</v>
      </c>
      <c r="BG71" s="2">
        <v>2700</v>
      </c>
      <c r="BH71" s="2">
        <v>0</v>
      </c>
      <c r="BI71" s="2">
        <v>0</v>
      </c>
      <c r="BJ71" s="2">
        <v>0</v>
      </c>
      <c r="BK71" s="2">
        <v>0</v>
      </c>
      <c r="BL71" s="2">
        <v>65155</v>
      </c>
      <c r="BM71" s="2">
        <v>0</v>
      </c>
      <c r="BN71" s="2">
        <v>2813</v>
      </c>
      <c r="BO71" s="2">
        <v>0</v>
      </c>
      <c r="BP71" s="2">
        <v>0</v>
      </c>
      <c r="BQ71" s="2">
        <v>321426</v>
      </c>
      <c r="BR71" s="2">
        <v>340338</v>
      </c>
      <c r="BS71" s="2">
        <v>0</v>
      </c>
      <c r="BT71" s="2">
        <v>340338</v>
      </c>
      <c r="BU71" s="2">
        <v>89495</v>
      </c>
      <c r="BV71" s="2">
        <v>250843</v>
      </c>
      <c r="BW71" s="2">
        <v>19538</v>
      </c>
      <c r="BX71" s="2">
        <v>231305</v>
      </c>
      <c r="BY71" s="2">
        <v>6228.28</v>
      </c>
      <c r="BZ71" s="2">
        <v>17.88</v>
      </c>
      <c r="CA71" s="2">
        <v>111362</v>
      </c>
      <c r="CB71" s="2">
        <v>0</v>
      </c>
      <c r="CC71" s="2">
        <v>0</v>
      </c>
      <c r="CD71" s="2">
        <v>89495</v>
      </c>
      <c r="CE71" s="2">
        <v>19538</v>
      </c>
      <c r="CF71" s="2">
        <v>2329</v>
      </c>
      <c r="CG71" s="2">
        <v>50734</v>
      </c>
      <c r="CH71" s="2">
        <v>53063</v>
      </c>
      <c r="CI71" s="2">
        <v>0</v>
      </c>
      <c r="CJ71" s="2">
        <v>231305</v>
      </c>
      <c r="CK71" s="2" t="b">
        <v>0</v>
      </c>
      <c r="CL71" s="2">
        <v>0</v>
      </c>
      <c r="CM71" s="2">
        <v>11227.23</v>
      </c>
      <c r="CN71" s="2">
        <v>10322.969999999999</v>
      </c>
      <c r="CO71" s="2">
        <v>10629.2</v>
      </c>
      <c r="CP71" s="2">
        <v>12638.54</v>
      </c>
      <c r="CQ71" s="4">
        <v>45072.426805555559</v>
      </c>
      <c r="CR71" s="4">
        <v>73415</v>
      </c>
    </row>
    <row r="72" spans="1:96" x14ac:dyDescent="0.35">
      <c r="A72" s="5">
        <v>127</v>
      </c>
      <c r="B72" s="3" t="s">
        <v>133</v>
      </c>
      <c r="C72" s="3" t="s">
        <v>146</v>
      </c>
      <c r="D72" s="2" t="s">
        <v>147</v>
      </c>
      <c r="E72" s="2">
        <v>8093</v>
      </c>
      <c r="F72" s="2">
        <v>8215</v>
      </c>
      <c r="G72" s="2">
        <v>8458</v>
      </c>
      <c r="H72" s="2">
        <v>9802</v>
      </c>
      <c r="I72" s="2">
        <v>6.5600000000000006E-2</v>
      </c>
      <c r="J72" s="2">
        <v>531</v>
      </c>
      <c r="K72" s="2">
        <v>539</v>
      </c>
      <c r="L72" s="2">
        <v>555</v>
      </c>
      <c r="M72" s="2">
        <v>643</v>
      </c>
      <c r="N72" s="2">
        <v>6.7000000000000004E-2</v>
      </c>
      <c r="O72" s="2">
        <v>542</v>
      </c>
      <c r="P72" s="2">
        <v>550</v>
      </c>
      <c r="Q72" s="2">
        <v>567</v>
      </c>
      <c r="R72" s="2">
        <v>657</v>
      </c>
      <c r="S72" s="2">
        <v>9166</v>
      </c>
      <c r="T72" s="2">
        <v>9304</v>
      </c>
      <c r="U72" s="2">
        <v>9580</v>
      </c>
      <c r="V72" s="2">
        <v>11102</v>
      </c>
      <c r="W72" s="2">
        <v>1.1040000000000001</v>
      </c>
      <c r="X72" s="2">
        <v>1.026</v>
      </c>
      <c r="Y72" s="2">
        <v>10119</v>
      </c>
      <c r="Z72" s="2">
        <v>11391</v>
      </c>
      <c r="AA72" s="2">
        <v>1068.2</v>
      </c>
      <c r="AB72" s="2">
        <v>825.54</v>
      </c>
      <c r="AC72" s="2">
        <v>548.4</v>
      </c>
      <c r="AD72" s="2">
        <v>1100.0999999999999</v>
      </c>
      <c r="AE72" s="2">
        <v>3542.24</v>
      </c>
      <c r="AF72" s="2">
        <v>1068.2</v>
      </c>
      <c r="AG72" s="2">
        <v>825.54</v>
      </c>
      <c r="AH72" s="2">
        <v>548.4</v>
      </c>
      <c r="AI72" s="2">
        <v>1100.0999999999999</v>
      </c>
      <c r="AJ72" s="2">
        <v>3542.24</v>
      </c>
      <c r="AK72" s="2">
        <v>10809116</v>
      </c>
      <c r="AL72" s="2">
        <v>7680824</v>
      </c>
      <c r="AM72" s="2">
        <v>5253672</v>
      </c>
      <c r="AN72" s="2">
        <v>12531239</v>
      </c>
      <c r="AO72" s="2">
        <v>36274851</v>
      </c>
      <c r="AP72" s="2">
        <v>0.53649999999999998</v>
      </c>
      <c r="AQ72" s="2">
        <v>0.2</v>
      </c>
      <c r="AR72" s="2">
        <v>1159818</v>
      </c>
      <c r="AS72" s="2">
        <v>824152</v>
      </c>
      <c r="AT72" s="2">
        <v>563719</v>
      </c>
      <c r="AU72" s="2">
        <v>1344602</v>
      </c>
      <c r="AV72" s="2">
        <v>3892291</v>
      </c>
      <c r="AW72" s="2">
        <v>0.53649999999999998</v>
      </c>
      <c r="AX72" s="2">
        <v>0</v>
      </c>
      <c r="AY72" s="2">
        <v>0.65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40167142</v>
      </c>
      <c r="BF72" s="2">
        <v>0</v>
      </c>
      <c r="BG72" s="2">
        <v>12298</v>
      </c>
      <c r="BH72" s="2">
        <v>0</v>
      </c>
      <c r="BI72" s="2">
        <v>853553</v>
      </c>
      <c r="BJ72" s="2">
        <v>0</v>
      </c>
      <c r="BK72" s="2">
        <v>0</v>
      </c>
      <c r="BL72" s="2">
        <v>0</v>
      </c>
      <c r="BM72" s="2">
        <v>0</v>
      </c>
      <c r="BN72" s="2">
        <v>2813</v>
      </c>
      <c r="BO72" s="2">
        <v>60.81</v>
      </c>
      <c r="BP72" s="2">
        <v>171059</v>
      </c>
      <c r="BQ72" s="2">
        <v>1036910</v>
      </c>
      <c r="BR72" s="2">
        <v>41204052</v>
      </c>
      <c r="BS72" s="2">
        <v>0</v>
      </c>
      <c r="BT72" s="2">
        <v>41204052</v>
      </c>
      <c r="BU72" s="2">
        <v>24599652</v>
      </c>
      <c r="BV72" s="2">
        <v>16604400</v>
      </c>
      <c r="BW72" s="2">
        <v>708448</v>
      </c>
      <c r="BX72" s="2">
        <v>15895952</v>
      </c>
      <c r="BY72" s="2">
        <v>5289.45</v>
      </c>
      <c r="BZ72" s="2">
        <v>3542.24</v>
      </c>
      <c r="CA72" s="2">
        <v>18736501</v>
      </c>
      <c r="CB72" s="2">
        <v>0</v>
      </c>
      <c r="CC72" s="2">
        <v>0</v>
      </c>
      <c r="CD72" s="2">
        <v>24599652</v>
      </c>
      <c r="CE72" s="2">
        <v>708448</v>
      </c>
      <c r="CF72" s="2">
        <v>0</v>
      </c>
      <c r="CG72" s="2">
        <v>5049371</v>
      </c>
      <c r="CH72" s="2">
        <v>5049371</v>
      </c>
      <c r="CI72" s="2">
        <v>0</v>
      </c>
      <c r="CJ72" s="2">
        <v>15895952</v>
      </c>
      <c r="CK72" s="2" t="b">
        <v>0</v>
      </c>
      <c r="CL72" s="2">
        <v>0</v>
      </c>
      <c r="CM72" s="2">
        <v>11204.77</v>
      </c>
      <c r="CN72" s="2">
        <v>10302.32</v>
      </c>
      <c r="CO72" s="2">
        <v>10607.93</v>
      </c>
      <c r="CP72" s="2">
        <v>12613.25</v>
      </c>
      <c r="CQ72" s="4">
        <v>45072.426840277774</v>
      </c>
      <c r="CR72" s="4">
        <v>73415</v>
      </c>
    </row>
    <row r="73" spans="1:96" x14ac:dyDescent="0.35">
      <c r="A73" s="5">
        <v>128</v>
      </c>
      <c r="B73" s="3" t="s">
        <v>133</v>
      </c>
      <c r="C73" s="3" t="s">
        <v>148</v>
      </c>
      <c r="D73" s="2" t="s">
        <v>149</v>
      </c>
      <c r="E73" s="2">
        <v>8093</v>
      </c>
      <c r="F73" s="2">
        <v>8215</v>
      </c>
      <c r="G73" s="2">
        <v>8458</v>
      </c>
      <c r="H73" s="2">
        <v>9802</v>
      </c>
      <c r="I73" s="2">
        <v>6.5600000000000006E-2</v>
      </c>
      <c r="J73" s="2">
        <v>531</v>
      </c>
      <c r="K73" s="2">
        <v>539</v>
      </c>
      <c r="L73" s="2">
        <v>555</v>
      </c>
      <c r="M73" s="2">
        <v>643</v>
      </c>
      <c r="N73" s="2">
        <v>6.7000000000000004E-2</v>
      </c>
      <c r="O73" s="2">
        <v>542</v>
      </c>
      <c r="P73" s="2">
        <v>550</v>
      </c>
      <c r="Q73" s="2">
        <v>567</v>
      </c>
      <c r="R73" s="2">
        <v>657</v>
      </c>
      <c r="S73" s="2">
        <v>9166</v>
      </c>
      <c r="T73" s="2">
        <v>9304</v>
      </c>
      <c r="U73" s="2">
        <v>9580</v>
      </c>
      <c r="V73" s="2">
        <v>11102</v>
      </c>
      <c r="W73" s="2">
        <v>1.1040000000000001</v>
      </c>
      <c r="X73" s="2">
        <v>1.026</v>
      </c>
      <c r="Y73" s="2">
        <v>10119</v>
      </c>
      <c r="Z73" s="2">
        <v>11391</v>
      </c>
      <c r="AA73" s="2">
        <v>61.95</v>
      </c>
      <c r="AB73" s="2">
        <v>51.25</v>
      </c>
      <c r="AC73" s="2">
        <v>40.380000000000003</v>
      </c>
      <c r="AD73" s="2">
        <v>0</v>
      </c>
      <c r="AE73" s="2">
        <v>153.58000000000001</v>
      </c>
      <c r="AF73" s="2">
        <v>61.95</v>
      </c>
      <c r="AG73" s="2">
        <v>51.25</v>
      </c>
      <c r="AH73" s="2">
        <v>40.380000000000003</v>
      </c>
      <c r="AI73" s="2">
        <v>0</v>
      </c>
      <c r="AJ73" s="2">
        <v>153.58000000000001</v>
      </c>
      <c r="AK73" s="2">
        <v>626872</v>
      </c>
      <c r="AL73" s="2">
        <v>476830</v>
      </c>
      <c r="AM73" s="2">
        <v>386840</v>
      </c>
      <c r="AN73" s="2">
        <v>0</v>
      </c>
      <c r="AO73" s="2">
        <v>1490542</v>
      </c>
      <c r="AP73" s="2">
        <v>0.1298</v>
      </c>
      <c r="AQ73" s="2">
        <v>0.2</v>
      </c>
      <c r="AR73" s="2">
        <v>16274</v>
      </c>
      <c r="AS73" s="2">
        <v>12379</v>
      </c>
      <c r="AT73" s="2">
        <v>10042</v>
      </c>
      <c r="AU73" s="2">
        <v>0</v>
      </c>
      <c r="AV73" s="2">
        <v>38695</v>
      </c>
      <c r="AW73" s="2">
        <v>0.1298</v>
      </c>
      <c r="AX73" s="2">
        <v>0</v>
      </c>
      <c r="AY73" s="2">
        <v>0.65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1529237</v>
      </c>
      <c r="BF73" s="2">
        <v>0</v>
      </c>
      <c r="BG73" s="2">
        <v>0</v>
      </c>
      <c r="BH73" s="2">
        <v>0</v>
      </c>
      <c r="BI73" s="2">
        <v>30816</v>
      </c>
      <c r="BJ73" s="2">
        <v>0</v>
      </c>
      <c r="BK73" s="2">
        <v>0</v>
      </c>
      <c r="BL73" s="2">
        <v>107959</v>
      </c>
      <c r="BM73" s="2">
        <v>0</v>
      </c>
      <c r="BN73" s="2">
        <v>2813</v>
      </c>
      <c r="BO73" s="2">
        <v>6.57</v>
      </c>
      <c r="BP73" s="2">
        <v>18481</v>
      </c>
      <c r="BQ73" s="2">
        <v>157256</v>
      </c>
      <c r="BR73" s="2">
        <v>1686493</v>
      </c>
      <c r="BS73" s="2">
        <v>0</v>
      </c>
      <c r="BT73" s="2">
        <v>1686493</v>
      </c>
      <c r="BU73" s="2">
        <v>2707190</v>
      </c>
      <c r="BV73" s="2">
        <v>0</v>
      </c>
      <c r="BW73" s="2">
        <v>30716</v>
      </c>
      <c r="BX73" s="2">
        <v>0</v>
      </c>
      <c r="BY73" s="2">
        <v>5268.79</v>
      </c>
      <c r="BZ73" s="2">
        <v>153.58000000000001</v>
      </c>
      <c r="CA73" s="2">
        <v>809181</v>
      </c>
      <c r="CB73" s="2">
        <v>0</v>
      </c>
      <c r="CC73" s="2">
        <v>0</v>
      </c>
      <c r="CD73" s="2">
        <v>2707190</v>
      </c>
      <c r="CE73" s="2">
        <v>30716</v>
      </c>
      <c r="CF73" s="2">
        <v>0</v>
      </c>
      <c r="CG73" s="2">
        <v>107256</v>
      </c>
      <c r="CH73" s="2">
        <v>107256</v>
      </c>
      <c r="CI73" s="2">
        <v>107256</v>
      </c>
      <c r="CJ73" s="2">
        <v>107256</v>
      </c>
      <c r="CK73" s="2" t="b">
        <v>1</v>
      </c>
      <c r="CL73" s="2">
        <v>1020697</v>
      </c>
      <c r="CM73" s="2">
        <v>10381.69</v>
      </c>
      <c r="CN73" s="2">
        <v>9545.5300000000007</v>
      </c>
      <c r="CO73" s="2">
        <v>9828.7000000000007</v>
      </c>
      <c r="CP73" s="2">
        <v>11686.71</v>
      </c>
      <c r="CQ73" s="4">
        <v>45072.426840277774</v>
      </c>
      <c r="CR73" s="4">
        <v>73415</v>
      </c>
    </row>
    <row r="74" spans="1:96" x14ac:dyDescent="0.35">
      <c r="A74" s="5">
        <v>129</v>
      </c>
      <c r="B74" s="3" t="s">
        <v>133</v>
      </c>
      <c r="C74" s="3" t="s">
        <v>150</v>
      </c>
      <c r="D74" s="2" t="s">
        <v>151</v>
      </c>
      <c r="E74" s="2">
        <v>8093</v>
      </c>
      <c r="F74" s="2">
        <v>8215</v>
      </c>
      <c r="G74" s="2">
        <v>8458</v>
      </c>
      <c r="H74" s="2">
        <v>9802</v>
      </c>
      <c r="I74" s="2">
        <v>6.5600000000000006E-2</v>
      </c>
      <c r="J74" s="2">
        <v>531</v>
      </c>
      <c r="K74" s="2">
        <v>539</v>
      </c>
      <c r="L74" s="2">
        <v>555</v>
      </c>
      <c r="M74" s="2">
        <v>643</v>
      </c>
      <c r="N74" s="2">
        <v>6.7000000000000004E-2</v>
      </c>
      <c r="O74" s="2">
        <v>542</v>
      </c>
      <c r="P74" s="2">
        <v>550</v>
      </c>
      <c r="Q74" s="2">
        <v>567</v>
      </c>
      <c r="R74" s="2">
        <v>657</v>
      </c>
      <c r="S74" s="2">
        <v>9166</v>
      </c>
      <c r="T74" s="2">
        <v>9304</v>
      </c>
      <c r="U74" s="2">
        <v>9580</v>
      </c>
      <c r="V74" s="2">
        <v>11102</v>
      </c>
      <c r="W74" s="2">
        <v>1.1040000000000001</v>
      </c>
      <c r="X74" s="2">
        <v>1.026</v>
      </c>
      <c r="Y74" s="2">
        <v>10119</v>
      </c>
      <c r="Z74" s="2">
        <v>11391</v>
      </c>
      <c r="AA74" s="2">
        <v>406.05</v>
      </c>
      <c r="AB74" s="2">
        <v>289.5</v>
      </c>
      <c r="AC74" s="2">
        <v>226.3</v>
      </c>
      <c r="AD74" s="2">
        <v>0</v>
      </c>
      <c r="AE74" s="2">
        <v>921.85</v>
      </c>
      <c r="AF74" s="2">
        <v>406.05</v>
      </c>
      <c r="AG74" s="2">
        <v>289.5</v>
      </c>
      <c r="AH74" s="2">
        <v>226.3</v>
      </c>
      <c r="AI74" s="2">
        <v>0</v>
      </c>
      <c r="AJ74" s="2">
        <v>921.85</v>
      </c>
      <c r="AK74" s="2">
        <v>4108820</v>
      </c>
      <c r="AL74" s="2">
        <v>2693508</v>
      </c>
      <c r="AM74" s="2">
        <v>2167954</v>
      </c>
      <c r="AN74" s="2">
        <v>0</v>
      </c>
      <c r="AO74" s="2">
        <v>8970282</v>
      </c>
      <c r="AP74" s="2">
        <v>0.51739999999999997</v>
      </c>
      <c r="AQ74" s="2">
        <v>0.2</v>
      </c>
      <c r="AR74" s="2">
        <v>425181</v>
      </c>
      <c r="AS74" s="2">
        <v>278724</v>
      </c>
      <c r="AT74" s="2">
        <v>224340</v>
      </c>
      <c r="AU74" s="2">
        <v>0</v>
      </c>
      <c r="AV74" s="2">
        <v>928245</v>
      </c>
      <c r="AW74" s="2">
        <v>0.51739999999999997</v>
      </c>
      <c r="AX74" s="2">
        <v>0</v>
      </c>
      <c r="AY74" s="2">
        <v>0.65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9898527</v>
      </c>
      <c r="BF74" s="2">
        <v>0</v>
      </c>
      <c r="BG74" s="2">
        <v>0</v>
      </c>
      <c r="BH74" s="2">
        <v>0</v>
      </c>
      <c r="BI74" s="2">
        <v>414914</v>
      </c>
      <c r="BJ74" s="2">
        <v>0</v>
      </c>
      <c r="BK74" s="2">
        <v>0</v>
      </c>
      <c r="BL74" s="2">
        <v>0</v>
      </c>
      <c r="BM74" s="2">
        <v>0</v>
      </c>
      <c r="BN74" s="2">
        <v>2813</v>
      </c>
      <c r="BO74" s="2">
        <v>16</v>
      </c>
      <c r="BP74" s="2">
        <v>45008</v>
      </c>
      <c r="BQ74" s="2">
        <v>459922</v>
      </c>
      <c r="BR74" s="2">
        <v>10358449</v>
      </c>
      <c r="BS74" s="2">
        <v>0</v>
      </c>
      <c r="BT74" s="2">
        <v>10358449</v>
      </c>
      <c r="BU74" s="2">
        <v>4564977</v>
      </c>
      <c r="BV74" s="2">
        <v>5793472</v>
      </c>
      <c r="BW74" s="2">
        <v>735400</v>
      </c>
      <c r="BX74" s="2">
        <v>5058072</v>
      </c>
      <c r="BY74" s="2">
        <v>5063.83</v>
      </c>
      <c r="BZ74" s="2">
        <v>921.85</v>
      </c>
      <c r="CA74" s="2">
        <v>4668092</v>
      </c>
      <c r="CB74" s="2">
        <v>0</v>
      </c>
      <c r="CC74" s="2">
        <v>0</v>
      </c>
      <c r="CD74" s="2">
        <v>4564977</v>
      </c>
      <c r="CE74" s="2">
        <v>735400</v>
      </c>
      <c r="CF74" s="2">
        <v>0</v>
      </c>
      <c r="CG74" s="2">
        <v>1386680</v>
      </c>
      <c r="CH74" s="2">
        <v>1386680</v>
      </c>
      <c r="CI74" s="2">
        <v>0</v>
      </c>
      <c r="CJ74" s="2">
        <v>5058072</v>
      </c>
      <c r="CK74" s="2" t="b">
        <v>0</v>
      </c>
      <c r="CL74" s="2">
        <v>0</v>
      </c>
      <c r="CM74" s="2">
        <v>11166.11</v>
      </c>
      <c r="CN74" s="2">
        <v>10266.780000000001</v>
      </c>
      <c r="CO74" s="2">
        <v>10571.34</v>
      </c>
      <c r="CP74" s="2">
        <v>12569.74</v>
      </c>
      <c r="CQ74" s="4">
        <v>45072.426932870374</v>
      </c>
      <c r="CR74" s="4">
        <v>73415</v>
      </c>
    </row>
    <row r="75" spans="1:96" x14ac:dyDescent="0.35">
      <c r="A75" s="5">
        <v>130</v>
      </c>
      <c r="B75" s="3" t="s">
        <v>133</v>
      </c>
      <c r="C75" s="3" t="s">
        <v>152</v>
      </c>
      <c r="D75" s="2" t="s">
        <v>72</v>
      </c>
      <c r="E75" s="2">
        <v>8093</v>
      </c>
      <c r="F75" s="2">
        <v>8215</v>
      </c>
      <c r="G75" s="2">
        <v>8458</v>
      </c>
      <c r="H75" s="2">
        <v>9802</v>
      </c>
      <c r="I75" s="2">
        <v>6.5600000000000006E-2</v>
      </c>
      <c r="J75" s="2">
        <v>531</v>
      </c>
      <c r="K75" s="2">
        <v>539</v>
      </c>
      <c r="L75" s="2">
        <v>555</v>
      </c>
      <c r="M75" s="2">
        <v>643</v>
      </c>
      <c r="N75" s="2">
        <v>6.7000000000000004E-2</v>
      </c>
      <c r="O75" s="2">
        <v>542</v>
      </c>
      <c r="P75" s="2">
        <v>550</v>
      </c>
      <c r="Q75" s="2">
        <v>567</v>
      </c>
      <c r="R75" s="2">
        <v>657</v>
      </c>
      <c r="S75" s="2">
        <v>9166</v>
      </c>
      <c r="T75" s="2">
        <v>9304</v>
      </c>
      <c r="U75" s="2">
        <v>9580</v>
      </c>
      <c r="V75" s="2">
        <v>11102</v>
      </c>
      <c r="W75" s="2">
        <v>1.1040000000000001</v>
      </c>
      <c r="X75" s="2">
        <v>1.026</v>
      </c>
      <c r="Y75" s="2">
        <v>10119</v>
      </c>
      <c r="Z75" s="2">
        <v>11391</v>
      </c>
      <c r="AA75" s="2">
        <v>124.04</v>
      </c>
      <c r="AB75" s="2">
        <v>71.91</v>
      </c>
      <c r="AC75" s="2">
        <v>58.87</v>
      </c>
      <c r="AD75" s="2">
        <v>0</v>
      </c>
      <c r="AE75" s="2">
        <v>254.82</v>
      </c>
      <c r="AF75" s="2">
        <v>141.99</v>
      </c>
      <c r="AG75" s="2">
        <v>76.25</v>
      </c>
      <c r="AH75" s="2">
        <v>58.87</v>
      </c>
      <c r="AI75" s="2">
        <v>0</v>
      </c>
      <c r="AJ75" s="2">
        <v>277.11</v>
      </c>
      <c r="AK75" s="2">
        <v>1255161</v>
      </c>
      <c r="AL75" s="2">
        <v>669051</v>
      </c>
      <c r="AM75" s="2">
        <v>563975</v>
      </c>
      <c r="AN75" s="2">
        <v>0</v>
      </c>
      <c r="AO75" s="2">
        <v>2488187</v>
      </c>
      <c r="AP75" s="2">
        <v>0.51529999999999998</v>
      </c>
      <c r="AQ75" s="2">
        <v>0.2</v>
      </c>
      <c r="AR75" s="2">
        <v>148076</v>
      </c>
      <c r="AS75" s="2">
        <v>73114</v>
      </c>
      <c r="AT75" s="2">
        <v>58123</v>
      </c>
      <c r="AU75" s="2">
        <v>0</v>
      </c>
      <c r="AV75" s="2">
        <v>279313</v>
      </c>
      <c r="AW75" s="2">
        <v>0.51529999999999998</v>
      </c>
      <c r="AX75" s="2">
        <v>0</v>
      </c>
      <c r="AY75" s="2">
        <v>0.65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2767500</v>
      </c>
      <c r="BF75" s="2">
        <v>255499</v>
      </c>
      <c r="BG75" s="2">
        <v>3063</v>
      </c>
      <c r="BH75" s="2">
        <v>0</v>
      </c>
      <c r="BI75" s="2">
        <v>240949</v>
      </c>
      <c r="BJ75" s="2">
        <v>0</v>
      </c>
      <c r="BK75" s="2">
        <v>0</v>
      </c>
      <c r="BL75" s="2">
        <v>0</v>
      </c>
      <c r="BM75" s="2">
        <v>0</v>
      </c>
      <c r="BN75" s="2">
        <v>2813</v>
      </c>
      <c r="BO75" s="2">
        <v>15.51</v>
      </c>
      <c r="BP75" s="2">
        <v>43630</v>
      </c>
      <c r="BQ75" s="2">
        <v>543141</v>
      </c>
      <c r="BR75" s="2">
        <v>3310641</v>
      </c>
      <c r="BS75" s="2">
        <v>0</v>
      </c>
      <c r="BT75" s="2">
        <v>3310641</v>
      </c>
      <c r="BU75" s="2">
        <v>2041285</v>
      </c>
      <c r="BV75" s="2">
        <v>1269356</v>
      </c>
      <c r="BW75" s="2">
        <v>55422</v>
      </c>
      <c r="BX75" s="2">
        <v>1213934</v>
      </c>
      <c r="BY75" s="2">
        <v>4657.12</v>
      </c>
      <c r="BZ75" s="2">
        <v>277.11</v>
      </c>
      <c r="CA75" s="2">
        <v>1290535</v>
      </c>
      <c r="CB75" s="2">
        <v>232549</v>
      </c>
      <c r="CC75" s="2">
        <v>0</v>
      </c>
      <c r="CD75" s="2">
        <v>2041285</v>
      </c>
      <c r="CE75" s="2">
        <v>55422</v>
      </c>
      <c r="CF75" s="2">
        <v>0</v>
      </c>
      <c r="CG75" s="2">
        <v>531560</v>
      </c>
      <c r="CH75" s="2">
        <v>531560</v>
      </c>
      <c r="CI75" s="2">
        <v>0</v>
      </c>
      <c r="CJ75" s="2">
        <v>1213934</v>
      </c>
      <c r="CK75" s="2" t="b">
        <v>0</v>
      </c>
      <c r="CL75" s="2">
        <v>0</v>
      </c>
      <c r="CM75" s="2">
        <v>11161.86</v>
      </c>
      <c r="CN75" s="2">
        <v>10262.870000000001</v>
      </c>
      <c r="CO75" s="2">
        <v>10567.31</v>
      </c>
      <c r="CP75" s="2">
        <v>12564.96</v>
      </c>
      <c r="CQ75" s="4">
        <v>45072.426990740743</v>
      </c>
      <c r="CR75" s="4">
        <v>73415</v>
      </c>
    </row>
    <row r="76" spans="1:96" x14ac:dyDescent="0.35">
      <c r="A76" s="5">
        <v>131</v>
      </c>
      <c r="B76" s="3" t="s">
        <v>133</v>
      </c>
      <c r="C76" s="3" t="s">
        <v>153</v>
      </c>
      <c r="D76" s="2" t="s">
        <v>154</v>
      </c>
      <c r="E76" s="2">
        <v>8093</v>
      </c>
      <c r="F76" s="2">
        <v>8215</v>
      </c>
      <c r="G76" s="2">
        <v>8458</v>
      </c>
      <c r="H76" s="2">
        <v>9802</v>
      </c>
      <c r="I76" s="2">
        <v>6.5600000000000006E-2</v>
      </c>
      <c r="J76" s="2">
        <v>531</v>
      </c>
      <c r="K76" s="2">
        <v>539</v>
      </c>
      <c r="L76" s="2">
        <v>555</v>
      </c>
      <c r="M76" s="2">
        <v>643</v>
      </c>
      <c r="N76" s="2">
        <v>6.7000000000000004E-2</v>
      </c>
      <c r="O76" s="2">
        <v>542</v>
      </c>
      <c r="P76" s="2">
        <v>550</v>
      </c>
      <c r="Q76" s="2">
        <v>567</v>
      </c>
      <c r="R76" s="2">
        <v>657</v>
      </c>
      <c r="S76" s="2">
        <v>9166</v>
      </c>
      <c r="T76" s="2">
        <v>9304</v>
      </c>
      <c r="U76" s="2">
        <v>9580</v>
      </c>
      <c r="V76" s="2">
        <v>11102</v>
      </c>
      <c r="W76" s="2">
        <v>1.1040000000000001</v>
      </c>
      <c r="X76" s="2">
        <v>1.026</v>
      </c>
      <c r="Y76" s="2">
        <v>10119</v>
      </c>
      <c r="Z76" s="2">
        <v>11391</v>
      </c>
      <c r="AA76" s="2">
        <v>527.1</v>
      </c>
      <c r="AB76" s="2">
        <v>412.31</v>
      </c>
      <c r="AC76" s="2">
        <v>278.69</v>
      </c>
      <c r="AD76" s="2">
        <v>0</v>
      </c>
      <c r="AE76" s="2">
        <v>1218.0999999999999</v>
      </c>
      <c r="AF76" s="2">
        <v>527.1</v>
      </c>
      <c r="AG76" s="2">
        <v>412.31</v>
      </c>
      <c r="AH76" s="2">
        <v>278.69</v>
      </c>
      <c r="AI76" s="2">
        <v>0</v>
      </c>
      <c r="AJ76" s="2">
        <v>1218.0999999999999</v>
      </c>
      <c r="AK76" s="2">
        <v>5333725</v>
      </c>
      <c r="AL76" s="2">
        <v>3836132</v>
      </c>
      <c r="AM76" s="2">
        <v>2669850</v>
      </c>
      <c r="AN76" s="2">
        <v>0</v>
      </c>
      <c r="AO76" s="2">
        <v>11839707</v>
      </c>
      <c r="AP76" s="2">
        <v>0.58440000000000003</v>
      </c>
      <c r="AQ76" s="2">
        <v>0.2</v>
      </c>
      <c r="AR76" s="2">
        <v>623406</v>
      </c>
      <c r="AS76" s="2">
        <v>448367</v>
      </c>
      <c r="AT76" s="2">
        <v>312052</v>
      </c>
      <c r="AU76" s="2">
        <v>0</v>
      </c>
      <c r="AV76" s="2">
        <v>1383825</v>
      </c>
      <c r="AW76" s="2">
        <v>0.58440000000000003</v>
      </c>
      <c r="AX76" s="2">
        <v>3.44E-2</v>
      </c>
      <c r="AY76" s="2">
        <v>0.65</v>
      </c>
      <c r="AZ76" s="2">
        <v>119262</v>
      </c>
      <c r="BA76" s="2">
        <v>85776</v>
      </c>
      <c r="BB76" s="2">
        <v>59698</v>
      </c>
      <c r="BC76" s="2">
        <v>0</v>
      </c>
      <c r="BD76" s="2">
        <v>264736</v>
      </c>
      <c r="BE76" s="2">
        <v>13488268</v>
      </c>
      <c r="BF76" s="2">
        <v>0</v>
      </c>
      <c r="BG76" s="2">
        <v>7353</v>
      </c>
      <c r="BH76" s="2">
        <v>0</v>
      </c>
      <c r="BI76" s="2">
        <v>300616</v>
      </c>
      <c r="BJ76" s="2">
        <v>0</v>
      </c>
      <c r="BK76" s="2">
        <v>0</v>
      </c>
      <c r="BL76" s="2">
        <v>0</v>
      </c>
      <c r="BM76" s="2">
        <v>0</v>
      </c>
      <c r="BN76" s="2">
        <v>2813</v>
      </c>
      <c r="BO76" s="2">
        <v>32.85</v>
      </c>
      <c r="BP76" s="2">
        <v>92407</v>
      </c>
      <c r="BQ76" s="2">
        <v>400376</v>
      </c>
      <c r="BR76" s="2">
        <v>13888644</v>
      </c>
      <c r="BS76" s="2">
        <v>0</v>
      </c>
      <c r="BT76" s="2">
        <v>13888644</v>
      </c>
      <c r="BU76" s="2">
        <v>4511339</v>
      </c>
      <c r="BV76" s="2">
        <v>9377305</v>
      </c>
      <c r="BW76" s="2">
        <v>971932</v>
      </c>
      <c r="BX76" s="2">
        <v>8405373</v>
      </c>
      <c r="BY76" s="2">
        <v>5064.8599999999997</v>
      </c>
      <c r="BZ76" s="2">
        <v>1218.0999999999999</v>
      </c>
      <c r="CA76" s="2">
        <v>6169506</v>
      </c>
      <c r="CB76" s="2">
        <v>0</v>
      </c>
      <c r="CC76" s="2">
        <v>0</v>
      </c>
      <c r="CD76" s="2">
        <v>4511339</v>
      </c>
      <c r="CE76" s="2">
        <v>971932</v>
      </c>
      <c r="CF76" s="2">
        <v>686235</v>
      </c>
      <c r="CG76" s="2">
        <v>1442973</v>
      </c>
      <c r="CH76" s="2">
        <v>2129208</v>
      </c>
      <c r="CI76" s="2">
        <v>0</v>
      </c>
      <c r="CJ76" s="2">
        <v>8405373</v>
      </c>
      <c r="CK76" s="2" t="b">
        <v>0</v>
      </c>
      <c r="CL76" s="2">
        <v>0</v>
      </c>
      <c r="CM76" s="2">
        <v>11527.97</v>
      </c>
      <c r="CN76" s="2">
        <v>10599.49</v>
      </c>
      <c r="CO76" s="2">
        <v>10913.92</v>
      </c>
      <c r="CP76" s="2">
        <v>12977.08</v>
      </c>
      <c r="CQ76" s="4">
        <v>45072.427025462966</v>
      </c>
      <c r="CR76" s="4">
        <v>73415</v>
      </c>
    </row>
    <row r="77" spans="1:96" x14ac:dyDescent="0.35">
      <c r="A77" s="5">
        <v>132</v>
      </c>
      <c r="B77" s="3" t="s">
        <v>133</v>
      </c>
      <c r="C77" s="3" t="s">
        <v>155</v>
      </c>
      <c r="D77" s="2" t="s">
        <v>156</v>
      </c>
      <c r="E77" s="2">
        <v>8093</v>
      </c>
      <c r="F77" s="2">
        <v>8215</v>
      </c>
      <c r="G77" s="2">
        <v>8458</v>
      </c>
      <c r="H77" s="2">
        <v>9802</v>
      </c>
      <c r="I77" s="2">
        <v>6.5600000000000006E-2</v>
      </c>
      <c r="J77" s="2">
        <v>531</v>
      </c>
      <c r="K77" s="2">
        <v>539</v>
      </c>
      <c r="L77" s="2">
        <v>555</v>
      </c>
      <c r="M77" s="2">
        <v>643</v>
      </c>
      <c r="N77" s="2">
        <v>6.7000000000000004E-2</v>
      </c>
      <c r="O77" s="2">
        <v>542</v>
      </c>
      <c r="P77" s="2">
        <v>550</v>
      </c>
      <c r="Q77" s="2">
        <v>567</v>
      </c>
      <c r="R77" s="2">
        <v>657</v>
      </c>
      <c r="S77" s="2">
        <v>9166</v>
      </c>
      <c r="T77" s="2">
        <v>9304</v>
      </c>
      <c r="U77" s="2">
        <v>9580</v>
      </c>
      <c r="V77" s="2">
        <v>11102</v>
      </c>
      <c r="W77" s="2">
        <v>1.1040000000000001</v>
      </c>
      <c r="X77" s="2">
        <v>1.026</v>
      </c>
      <c r="Y77" s="2">
        <v>10119</v>
      </c>
      <c r="Z77" s="2">
        <v>11391</v>
      </c>
      <c r="AA77" s="2">
        <v>257.47000000000003</v>
      </c>
      <c r="AB77" s="2">
        <v>193.34</v>
      </c>
      <c r="AC77" s="2">
        <v>144.91999999999999</v>
      </c>
      <c r="AD77" s="2">
        <v>0</v>
      </c>
      <c r="AE77" s="2">
        <v>595.73</v>
      </c>
      <c r="AF77" s="2">
        <v>257.47000000000003</v>
      </c>
      <c r="AG77" s="2">
        <v>193.34</v>
      </c>
      <c r="AH77" s="2">
        <v>144.91999999999999</v>
      </c>
      <c r="AI77" s="2">
        <v>0</v>
      </c>
      <c r="AJ77" s="2">
        <v>595.73</v>
      </c>
      <c r="AK77" s="2">
        <v>2605339</v>
      </c>
      <c r="AL77" s="2">
        <v>1798835</v>
      </c>
      <c r="AM77" s="2">
        <v>1388334</v>
      </c>
      <c r="AN77" s="2">
        <v>0</v>
      </c>
      <c r="AO77" s="2">
        <v>5792508</v>
      </c>
      <c r="AP77" s="2">
        <v>0.46260000000000001</v>
      </c>
      <c r="AQ77" s="2">
        <v>0.2</v>
      </c>
      <c r="AR77" s="2">
        <v>241046</v>
      </c>
      <c r="AS77" s="2">
        <v>166428</v>
      </c>
      <c r="AT77" s="2">
        <v>128449</v>
      </c>
      <c r="AU77" s="2">
        <v>0</v>
      </c>
      <c r="AV77" s="2">
        <v>535923</v>
      </c>
      <c r="AW77" s="2">
        <v>0.46260000000000001</v>
      </c>
      <c r="AX77" s="2">
        <v>0</v>
      </c>
      <c r="AY77" s="2">
        <v>0.65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6328431</v>
      </c>
      <c r="BF77" s="2">
        <v>0</v>
      </c>
      <c r="BG77" s="2">
        <v>53364</v>
      </c>
      <c r="BH77" s="2">
        <v>0</v>
      </c>
      <c r="BI77" s="2">
        <v>292693</v>
      </c>
      <c r="BJ77" s="2">
        <v>0</v>
      </c>
      <c r="BK77" s="2">
        <v>0</v>
      </c>
      <c r="BL77" s="2">
        <v>0</v>
      </c>
      <c r="BM77" s="2">
        <v>0</v>
      </c>
      <c r="BN77" s="2">
        <v>2813</v>
      </c>
      <c r="BO77" s="2">
        <v>15.94</v>
      </c>
      <c r="BP77" s="2">
        <v>44839</v>
      </c>
      <c r="BQ77" s="2">
        <v>390896</v>
      </c>
      <c r="BR77" s="2">
        <v>6719327</v>
      </c>
      <c r="BS77" s="2">
        <v>0</v>
      </c>
      <c r="BT77" s="2">
        <v>6719327</v>
      </c>
      <c r="BU77" s="2">
        <v>2588977</v>
      </c>
      <c r="BV77" s="2">
        <v>4130350</v>
      </c>
      <c r="BW77" s="2">
        <v>474850</v>
      </c>
      <c r="BX77" s="2">
        <v>3655500</v>
      </c>
      <c r="BY77" s="2">
        <v>5059.66</v>
      </c>
      <c r="BZ77" s="2">
        <v>595.73</v>
      </c>
      <c r="CA77" s="2">
        <v>3014191</v>
      </c>
      <c r="CB77" s="2">
        <v>0</v>
      </c>
      <c r="CC77" s="2">
        <v>0</v>
      </c>
      <c r="CD77" s="2">
        <v>2588977</v>
      </c>
      <c r="CE77" s="2">
        <v>474850</v>
      </c>
      <c r="CF77" s="2">
        <v>0</v>
      </c>
      <c r="CG77" s="2">
        <v>1237614</v>
      </c>
      <c r="CH77" s="2">
        <v>1237614</v>
      </c>
      <c r="CI77" s="2">
        <v>0</v>
      </c>
      <c r="CJ77" s="2">
        <v>3655500</v>
      </c>
      <c r="CK77" s="2" t="b">
        <v>0</v>
      </c>
      <c r="CL77" s="2">
        <v>0</v>
      </c>
      <c r="CM77" s="2">
        <v>11055.21</v>
      </c>
      <c r="CN77" s="2">
        <v>10164.81</v>
      </c>
      <c r="CO77" s="2">
        <v>10466.34</v>
      </c>
      <c r="CP77" s="2">
        <v>12444.9</v>
      </c>
      <c r="CQ77" s="4">
        <v>45072.427037037036</v>
      </c>
      <c r="CR77" s="4">
        <v>73415</v>
      </c>
    </row>
    <row r="78" spans="1:96" x14ac:dyDescent="0.35">
      <c r="A78" s="5">
        <v>133</v>
      </c>
      <c r="B78" s="3" t="s">
        <v>133</v>
      </c>
      <c r="C78" s="3" t="s">
        <v>157</v>
      </c>
      <c r="D78" s="2" t="s">
        <v>158</v>
      </c>
      <c r="E78" s="2">
        <v>8093</v>
      </c>
      <c r="F78" s="2">
        <v>8215</v>
      </c>
      <c r="G78" s="2">
        <v>8458</v>
      </c>
      <c r="H78" s="2">
        <v>9802</v>
      </c>
      <c r="I78" s="2">
        <v>6.5600000000000006E-2</v>
      </c>
      <c r="J78" s="2">
        <v>531</v>
      </c>
      <c r="K78" s="2">
        <v>539</v>
      </c>
      <c r="L78" s="2">
        <v>555</v>
      </c>
      <c r="M78" s="2">
        <v>643</v>
      </c>
      <c r="N78" s="2">
        <v>6.7000000000000004E-2</v>
      </c>
      <c r="O78" s="2">
        <v>542</v>
      </c>
      <c r="P78" s="2">
        <v>550</v>
      </c>
      <c r="Q78" s="2">
        <v>567</v>
      </c>
      <c r="R78" s="2">
        <v>657</v>
      </c>
      <c r="S78" s="2">
        <v>9166</v>
      </c>
      <c r="T78" s="2">
        <v>9304</v>
      </c>
      <c r="U78" s="2">
        <v>9580</v>
      </c>
      <c r="V78" s="2">
        <v>11102</v>
      </c>
      <c r="W78" s="2">
        <v>1.1040000000000001</v>
      </c>
      <c r="X78" s="2">
        <v>1.026</v>
      </c>
      <c r="Y78" s="2">
        <v>10119</v>
      </c>
      <c r="Z78" s="2">
        <v>11391</v>
      </c>
      <c r="AA78" s="2">
        <v>1503.7</v>
      </c>
      <c r="AB78" s="2">
        <v>1132.3699999999999</v>
      </c>
      <c r="AC78" s="2">
        <v>865.77</v>
      </c>
      <c r="AD78" s="2">
        <v>0</v>
      </c>
      <c r="AE78" s="2">
        <v>3501.84</v>
      </c>
      <c r="AF78" s="2">
        <v>1503.7</v>
      </c>
      <c r="AG78" s="2">
        <v>1132.3699999999999</v>
      </c>
      <c r="AH78" s="2">
        <v>865.77</v>
      </c>
      <c r="AI78" s="2">
        <v>0</v>
      </c>
      <c r="AJ78" s="2">
        <v>3501.84</v>
      </c>
      <c r="AK78" s="2">
        <v>15215940</v>
      </c>
      <c r="AL78" s="2">
        <v>10535570</v>
      </c>
      <c r="AM78" s="2">
        <v>8294077</v>
      </c>
      <c r="AN78" s="2">
        <v>0</v>
      </c>
      <c r="AO78" s="2">
        <v>34045587</v>
      </c>
      <c r="AP78" s="2">
        <v>0.1885</v>
      </c>
      <c r="AQ78" s="2">
        <v>0.2</v>
      </c>
      <c r="AR78" s="2">
        <v>573641</v>
      </c>
      <c r="AS78" s="2">
        <v>397191</v>
      </c>
      <c r="AT78" s="2">
        <v>312687</v>
      </c>
      <c r="AU78" s="2">
        <v>0</v>
      </c>
      <c r="AV78" s="2">
        <v>1283519</v>
      </c>
      <c r="AW78" s="2">
        <v>0.1885</v>
      </c>
      <c r="AX78" s="2">
        <v>0</v>
      </c>
      <c r="AY78" s="2">
        <v>0.65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35329106</v>
      </c>
      <c r="BF78" s="2">
        <v>0</v>
      </c>
      <c r="BG78" s="2">
        <v>149072</v>
      </c>
      <c r="BH78" s="2">
        <v>0</v>
      </c>
      <c r="BI78" s="2">
        <v>434285</v>
      </c>
      <c r="BJ78" s="2">
        <v>0</v>
      </c>
      <c r="BK78" s="2">
        <v>0</v>
      </c>
      <c r="BL78" s="2">
        <v>0</v>
      </c>
      <c r="BM78" s="2">
        <v>0</v>
      </c>
      <c r="BN78" s="2">
        <v>2813</v>
      </c>
      <c r="BO78" s="2">
        <v>83.46</v>
      </c>
      <c r="BP78" s="2">
        <v>234773</v>
      </c>
      <c r="BQ78" s="2">
        <v>818130</v>
      </c>
      <c r="BR78" s="2">
        <v>36147236</v>
      </c>
      <c r="BS78" s="2">
        <v>0</v>
      </c>
      <c r="BT78" s="2">
        <v>36147236</v>
      </c>
      <c r="BU78" s="2">
        <v>14026285</v>
      </c>
      <c r="BV78" s="2">
        <v>22120951</v>
      </c>
      <c r="BW78" s="2">
        <v>2790362</v>
      </c>
      <c r="BX78" s="2">
        <v>19330589</v>
      </c>
      <c r="BY78" s="2">
        <v>5058.01</v>
      </c>
      <c r="BZ78" s="2">
        <v>3501.84</v>
      </c>
      <c r="CA78" s="2">
        <v>17712342</v>
      </c>
      <c r="CB78" s="2">
        <v>0</v>
      </c>
      <c r="CC78" s="2">
        <v>0</v>
      </c>
      <c r="CD78" s="2">
        <v>14026285</v>
      </c>
      <c r="CE78" s="2">
        <v>2790362</v>
      </c>
      <c r="CF78" s="2">
        <v>895695</v>
      </c>
      <c r="CG78" s="2">
        <v>2516283</v>
      </c>
      <c r="CH78" s="2">
        <v>3411978</v>
      </c>
      <c r="CI78" s="2">
        <v>0</v>
      </c>
      <c r="CJ78" s="2">
        <v>19330589</v>
      </c>
      <c r="CK78" s="2" t="b">
        <v>0</v>
      </c>
      <c r="CL78" s="2">
        <v>0</v>
      </c>
      <c r="CM78" s="2">
        <v>10500.49</v>
      </c>
      <c r="CN78" s="2">
        <v>9654.76</v>
      </c>
      <c r="CO78" s="2">
        <v>9941.17</v>
      </c>
      <c r="CP78" s="2">
        <v>11820.44</v>
      </c>
      <c r="CQ78" s="4">
        <v>45072.427060185182</v>
      </c>
      <c r="CR78" s="4">
        <v>73415</v>
      </c>
    </row>
    <row r="79" spans="1:96" x14ac:dyDescent="0.35">
      <c r="A79" s="5">
        <v>134</v>
      </c>
      <c r="B79" s="3" t="s">
        <v>133</v>
      </c>
      <c r="C79" s="3" t="s">
        <v>159</v>
      </c>
      <c r="D79" s="2" t="s">
        <v>160</v>
      </c>
      <c r="E79" s="2">
        <v>8093</v>
      </c>
      <c r="F79" s="2">
        <v>8215</v>
      </c>
      <c r="G79" s="2">
        <v>8458</v>
      </c>
      <c r="H79" s="2">
        <v>9802</v>
      </c>
      <c r="I79" s="2">
        <v>6.5600000000000006E-2</v>
      </c>
      <c r="J79" s="2">
        <v>531</v>
      </c>
      <c r="K79" s="2">
        <v>539</v>
      </c>
      <c r="L79" s="2">
        <v>555</v>
      </c>
      <c r="M79" s="2">
        <v>643</v>
      </c>
      <c r="N79" s="2">
        <v>6.7000000000000004E-2</v>
      </c>
      <c r="O79" s="2">
        <v>542</v>
      </c>
      <c r="P79" s="2">
        <v>550</v>
      </c>
      <c r="Q79" s="2">
        <v>567</v>
      </c>
      <c r="R79" s="2">
        <v>657</v>
      </c>
      <c r="S79" s="2">
        <v>9166</v>
      </c>
      <c r="T79" s="2">
        <v>9304</v>
      </c>
      <c r="U79" s="2">
        <v>9580</v>
      </c>
      <c r="V79" s="2">
        <v>11102</v>
      </c>
      <c r="W79" s="2">
        <v>1.1040000000000001</v>
      </c>
      <c r="X79" s="2">
        <v>1.026</v>
      </c>
      <c r="Y79" s="2">
        <v>10119</v>
      </c>
      <c r="Z79" s="2">
        <v>11391</v>
      </c>
      <c r="AA79" s="2">
        <v>6.11</v>
      </c>
      <c r="AB79" s="2">
        <v>7.07</v>
      </c>
      <c r="AC79" s="2">
        <v>2.83</v>
      </c>
      <c r="AD79" s="2">
        <v>0</v>
      </c>
      <c r="AE79" s="2">
        <v>16.010000000000002</v>
      </c>
      <c r="AF79" s="2">
        <v>6.11</v>
      </c>
      <c r="AG79" s="2">
        <v>7.07</v>
      </c>
      <c r="AH79" s="2">
        <v>2.83</v>
      </c>
      <c r="AI79" s="2">
        <v>0</v>
      </c>
      <c r="AJ79" s="2">
        <v>16.010000000000002</v>
      </c>
      <c r="AK79" s="2">
        <v>61827</v>
      </c>
      <c r="AL79" s="2">
        <v>65779</v>
      </c>
      <c r="AM79" s="2">
        <v>27111</v>
      </c>
      <c r="AN79" s="2">
        <v>0</v>
      </c>
      <c r="AO79" s="2">
        <v>154717</v>
      </c>
      <c r="AP79" s="2">
        <v>0.53190000000000004</v>
      </c>
      <c r="AQ79" s="2">
        <v>0.2</v>
      </c>
      <c r="AR79" s="2">
        <v>6577</v>
      </c>
      <c r="AS79" s="2">
        <v>6998</v>
      </c>
      <c r="AT79" s="2">
        <v>2884</v>
      </c>
      <c r="AU79" s="2">
        <v>0</v>
      </c>
      <c r="AV79" s="2">
        <v>16459</v>
      </c>
      <c r="AW79" s="2">
        <v>0.53190000000000004</v>
      </c>
      <c r="AX79" s="2">
        <v>0</v>
      </c>
      <c r="AY79" s="2">
        <v>0.65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171176</v>
      </c>
      <c r="BF79" s="2">
        <v>0</v>
      </c>
      <c r="BG79" s="2">
        <v>0</v>
      </c>
      <c r="BH79" s="2">
        <v>0</v>
      </c>
      <c r="BI79" s="2">
        <v>16867</v>
      </c>
      <c r="BJ79" s="2">
        <v>0</v>
      </c>
      <c r="BK79" s="2">
        <v>0</v>
      </c>
      <c r="BL79" s="2">
        <v>0</v>
      </c>
      <c r="BM79" s="2">
        <v>0</v>
      </c>
      <c r="BN79" s="2">
        <v>2813</v>
      </c>
      <c r="BO79" s="2">
        <v>0</v>
      </c>
      <c r="BP79" s="2">
        <v>0</v>
      </c>
      <c r="BQ79" s="2">
        <v>16867</v>
      </c>
      <c r="BR79" s="2">
        <v>188043</v>
      </c>
      <c r="BS79" s="2">
        <v>0</v>
      </c>
      <c r="BT79" s="2">
        <v>188043</v>
      </c>
      <c r="BU79" s="2">
        <v>277281</v>
      </c>
      <c r="BV79" s="2">
        <v>0</v>
      </c>
      <c r="BW79" s="2">
        <v>3202</v>
      </c>
      <c r="BX79" s="2">
        <v>0</v>
      </c>
      <c r="BY79" s="2">
        <v>6535.66</v>
      </c>
      <c r="BZ79" s="2">
        <v>16.010000000000002</v>
      </c>
      <c r="CA79" s="2">
        <v>104636</v>
      </c>
      <c r="CB79" s="2">
        <v>0</v>
      </c>
      <c r="CC79" s="2">
        <v>0</v>
      </c>
      <c r="CD79" s="2">
        <v>277281</v>
      </c>
      <c r="CE79" s="2">
        <v>3202</v>
      </c>
      <c r="CF79" s="2">
        <v>0</v>
      </c>
      <c r="CG79" s="2">
        <v>183846</v>
      </c>
      <c r="CH79" s="2">
        <v>183846</v>
      </c>
      <c r="CI79" s="2">
        <v>183846</v>
      </c>
      <c r="CJ79" s="2">
        <v>183846</v>
      </c>
      <c r="CK79" s="2" t="b">
        <v>1</v>
      </c>
      <c r="CL79" s="2">
        <v>89238</v>
      </c>
      <c r="CM79" s="2">
        <v>11195.46</v>
      </c>
      <c r="CN79" s="2">
        <v>10293.76</v>
      </c>
      <c r="CO79" s="2">
        <v>10599.12</v>
      </c>
      <c r="CP79" s="2">
        <v>12602.77</v>
      </c>
      <c r="CQ79" s="4">
        <v>45072.427129629628</v>
      </c>
      <c r="CR79" s="4">
        <v>73415</v>
      </c>
    </row>
    <row r="80" spans="1:96" x14ac:dyDescent="0.35">
      <c r="A80" s="5">
        <v>135</v>
      </c>
      <c r="B80" s="3" t="s">
        <v>133</v>
      </c>
      <c r="C80" s="3" t="s">
        <v>161</v>
      </c>
      <c r="D80" s="2" t="s">
        <v>162</v>
      </c>
      <c r="E80" s="2">
        <v>8093</v>
      </c>
      <c r="F80" s="2">
        <v>8215</v>
      </c>
      <c r="G80" s="2">
        <v>8458</v>
      </c>
      <c r="H80" s="2">
        <v>9802</v>
      </c>
      <c r="I80" s="2">
        <v>6.5600000000000006E-2</v>
      </c>
      <c r="J80" s="2">
        <v>531</v>
      </c>
      <c r="K80" s="2">
        <v>539</v>
      </c>
      <c r="L80" s="2">
        <v>555</v>
      </c>
      <c r="M80" s="2">
        <v>643</v>
      </c>
      <c r="N80" s="2">
        <v>6.7000000000000004E-2</v>
      </c>
      <c r="O80" s="2">
        <v>542</v>
      </c>
      <c r="P80" s="2">
        <v>550</v>
      </c>
      <c r="Q80" s="2">
        <v>567</v>
      </c>
      <c r="R80" s="2">
        <v>657</v>
      </c>
      <c r="S80" s="2">
        <v>9166</v>
      </c>
      <c r="T80" s="2">
        <v>9304</v>
      </c>
      <c r="U80" s="2">
        <v>9580</v>
      </c>
      <c r="V80" s="2">
        <v>11102</v>
      </c>
      <c r="W80" s="2">
        <v>1.1040000000000001</v>
      </c>
      <c r="X80" s="2">
        <v>1.026</v>
      </c>
      <c r="Y80" s="2">
        <v>10119</v>
      </c>
      <c r="Z80" s="2">
        <v>11391</v>
      </c>
      <c r="AA80" s="2">
        <v>280.33</v>
      </c>
      <c r="AB80" s="2">
        <v>209.92</v>
      </c>
      <c r="AC80" s="2">
        <v>167.61</v>
      </c>
      <c r="AD80" s="2">
        <v>320.19</v>
      </c>
      <c r="AE80" s="2">
        <v>978.05</v>
      </c>
      <c r="AF80" s="2">
        <v>293.77</v>
      </c>
      <c r="AG80" s="2">
        <v>212.93</v>
      </c>
      <c r="AH80" s="2">
        <v>167.61</v>
      </c>
      <c r="AI80" s="2">
        <v>320.19</v>
      </c>
      <c r="AJ80" s="2">
        <v>994.5</v>
      </c>
      <c r="AK80" s="2">
        <v>2836659</v>
      </c>
      <c r="AL80" s="2">
        <v>1953096</v>
      </c>
      <c r="AM80" s="2">
        <v>1605704</v>
      </c>
      <c r="AN80" s="2">
        <v>3647284</v>
      </c>
      <c r="AO80" s="2">
        <v>10042743</v>
      </c>
      <c r="AP80" s="2">
        <v>0.43380000000000002</v>
      </c>
      <c r="AQ80" s="2">
        <v>0.2</v>
      </c>
      <c r="AR80" s="2">
        <v>257908</v>
      </c>
      <c r="AS80" s="2">
        <v>171880</v>
      </c>
      <c r="AT80" s="2">
        <v>139311</v>
      </c>
      <c r="AU80" s="2">
        <v>316438</v>
      </c>
      <c r="AV80" s="2">
        <v>885537</v>
      </c>
      <c r="AW80" s="2">
        <v>0.43380000000000002</v>
      </c>
      <c r="AX80" s="2">
        <v>0</v>
      </c>
      <c r="AY80" s="2">
        <v>0.65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10928280</v>
      </c>
      <c r="BF80" s="2">
        <v>258933</v>
      </c>
      <c r="BG80" s="2">
        <v>0</v>
      </c>
      <c r="BH80" s="2">
        <v>0</v>
      </c>
      <c r="BI80" s="2">
        <v>572670</v>
      </c>
      <c r="BJ80" s="2">
        <v>0</v>
      </c>
      <c r="BK80" s="2">
        <v>0</v>
      </c>
      <c r="BL80" s="2">
        <v>0</v>
      </c>
      <c r="BM80" s="2">
        <v>0</v>
      </c>
      <c r="BN80" s="2">
        <v>2813</v>
      </c>
      <c r="BO80" s="2">
        <v>26.72</v>
      </c>
      <c r="BP80" s="2">
        <v>75163</v>
      </c>
      <c r="BQ80" s="2">
        <v>906766</v>
      </c>
      <c r="BR80" s="2">
        <v>11835046</v>
      </c>
      <c r="BS80" s="2">
        <v>0</v>
      </c>
      <c r="BT80" s="2">
        <v>11835046</v>
      </c>
      <c r="BU80" s="2">
        <v>6388018</v>
      </c>
      <c r="BV80" s="2">
        <v>5447028</v>
      </c>
      <c r="BW80" s="2">
        <v>198900</v>
      </c>
      <c r="BX80" s="2">
        <v>5248128</v>
      </c>
      <c r="BY80" s="2">
        <v>5209.21</v>
      </c>
      <c r="BZ80" s="2">
        <v>994.5</v>
      </c>
      <c r="CA80" s="2">
        <v>5180559</v>
      </c>
      <c r="CB80" s="2">
        <v>237882</v>
      </c>
      <c r="CC80" s="2">
        <v>0</v>
      </c>
      <c r="CD80" s="2">
        <v>6388018</v>
      </c>
      <c r="CE80" s="2">
        <v>198900</v>
      </c>
      <c r="CF80" s="2">
        <v>0</v>
      </c>
      <c r="CG80" s="2">
        <v>1971735</v>
      </c>
      <c r="CH80" s="2">
        <v>1971735</v>
      </c>
      <c r="CI80" s="2">
        <v>0</v>
      </c>
      <c r="CJ80" s="2">
        <v>5248128</v>
      </c>
      <c r="CK80" s="2" t="b">
        <v>0</v>
      </c>
      <c r="CL80" s="2">
        <v>0</v>
      </c>
      <c r="CM80" s="2">
        <v>10996.92</v>
      </c>
      <c r="CN80" s="2">
        <v>10111.219999999999</v>
      </c>
      <c r="CO80" s="2">
        <v>10411.16</v>
      </c>
      <c r="CP80" s="2">
        <v>12379.28</v>
      </c>
      <c r="CQ80" s="4">
        <v>45072.42664351852</v>
      </c>
      <c r="CR80" s="4">
        <v>73415</v>
      </c>
    </row>
    <row r="81" spans="1:96" x14ac:dyDescent="0.35">
      <c r="A81" s="5">
        <v>136</v>
      </c>
      <c r="B81" s="3" t="s">
        <v>163</v>
      </c>
      <c r="C81" s="3" t="s">
        <v>164</v>
      </c>
      <c r="D81" s="2" t="s">
        <v>165</v>
      </c>
      <c r="E81" s="2">
        <v>8093</v>
      </c>
      <c r="F81" s="2">
        <v>8215</v>
      </c>
      <c r="G81" s="2">
        <v>8458</v>
      </c>
      <c r="H81" s="2">
        <v>9802</v>
      </c>
      <c r="I81" s="2">
        <v>6.5600000000000006E-2</v>
      </c>
      <c r="J81" s="2">
        <v>531</v>
      </c>
      <c r="K81" s="2">
        <v>539</v>
      </c>
      <c r="L81" s="2">
        <v>555</v>
      </c>
      <c r="M81" s="2">
        <v>643</v>
      </c>
      <c r="N81" s="2">
        <v>6.7000000000000004E-2</v>
      </c>
      <c r="O81" s="2">
        <v>542</v>
      </c>
      <c r="P81" s="2">
        <v>550</v>
      </c>
      <c r="Q81" s="2">
        <v>567</v>
      </c>
      <c r="R81" s="2">
        <v>657</v>
      </c>
      <c r="S81" s="2">
        <v>9166</v>
      </c>
      <c r="T81" s="2">
        <v>9304</v>
      </c>
      <c r="U81" s="2">
        <v>9580</v>
      </c>
      <c r="V81" s="2">
        <v>11102</v>
      </c>
      <c r="W81" s="2">
        <v>1.1040000000000001</v>
      </c>
      <c r="X81" s="2">
        <v>1.026</v>
      </c>
      <c r="Y81" s="2">
        <v>10119</v>
      </c>
      <c r="Z81" s="2">
        <v>11391</v>
      </c>
      <c r="AA81" s="2">
        <v>83.6</v>
      </c>
      <c r="AB81" s="2">
        <v>57.2</v>
      </c>
      <c r="AC81" s="2">
        <v>44.12</v>
      </c>
      <c r="AD81" s="2">
        <v>0</v>
      </c>
      <c r="AE81" s="2">
        <v>184.92</v>
      </c>
      <c r="AF81" s="2">
        <v>83.6</v>
      </c>
      <c r="AG81" s="2">
        <v>57.2</v>
      </c>
      <c r="AH81" s="2">
        <v>44.12</v>
      </c>
      <c r="AI81" s="2">
        <v>0</v>
      </c>
      <c r="AJ81" s="2">
        <v>184.92</v>
      </c>
      <c r="AK81" s="2">
        <v>845948</v>
      </c>
      <c r="AL81" s="2">
        <v>532189</v>
      </c>
      <c r="AM81" s="2">
        <v>422670</v>
      </c>
      <c r="AN81" s="2">
        <v>0</v>
      </c>
      <c r="AO81" s="2">
        <v>1800807</v>
      </c>
      <c r="AP81" s="2">
        <v>0.7923</v>
      </c>
      <c r="AQ81" s="2">
        <v>0.2</v>
      </c>
      <c r="AR81" s="2">
        <v>134049</v>
      </c>
      <c r="AS81" s="2">
        <v>84331</v>
      </c>
      <c r="AT81" s="2">
        <v>66976</v>
      </c>
      <c r="AU81" s="2">
        <v>0</v>
      </c>
      <c r="AV81" s="2">
        <v>285356</v>
      </c>
      <c r="AW81" s="2">
        <v>0.7923</v>
      </c>
      <c r="AX81" s="2">
        <v>0.24229999999999999</v>
      </c>
      <c r="AY81" s="2">
        <v>0.65</v>
      </c>
      <c r="AZ81" s="2">
        <v>133233</v>
      </c>
      <c r="BA81" s="2">
        <v>83817</v>
      </c>
      <c r="BB81" s="2">
        <v>66568</v>
      </c>
      <c r="BC81" s="2">
        <v>0</v>
      </c>
      <c r="BD81" s="2">
        <v>283618</v>
      </c>
      <c r="BE81" s="2">
        <v>2369781</v>
      </c>
      <c r="BF81" s="2">
        <v>0</v>
      </c>
      <c r="BG81" s="2">
        <v>0</v>
      </c>
      <c r="BH81" s="2">
        <v>0</v>
      </c>
      <c r="BI81" s="2">
        <v>40607</v>
      </c>
      <c r="BJ81" s="2">
        <v>0</v>
      </c>
      <c r="BK81" s="2">
        <v>0</v>
      </c>
      <c r="BL81" s="2">
        <v>0</v>
      </c>
      <c r="BM81" s="2">
        <v>0</v>
      </c>
      <c r="BN81" s="2">
        <v>2813</v>
      </c>
      <c r="BO81" s="2">
        <v>5.01</v>
      </c>
      <c r="BP81" s="2">
        <v>14093</v>
      </c>
      <c r="BQ81" s="2">
        <v>54700</v>
      </c>
      <c r="BR81" s="2">
        <v>2424481</v>
      </c>
      <c r="BS81" s="2">
        <v>0</v>
      </c>
      <c r="BT81" s="2">
        <v>2424481</v>
      </c>
      <c r="BU81" s="2">
        <v>265456</v>
      </c>
      <c r="BV81" s="2">
        <v>2159025</v>
      </c>
      <c r="BW81" s="2">
        <v>154586</v>
      </c>
      <c r="BX81" s="2">
        <v>2004439</v>
      </c>
      <c r="BY81" s="2">
        <v>5306.41</v>
      </c>
      <c r="BZ81" s="2">
        <v>184.92</v>
      </c>
      <c r="CA81" s="2">
        <v>981261</v>
      </c>
      <c r="CB81" s="2">
        <v>0</v>
      </c>
      <c r="CC81" s="2">
        <v>0</v>
      </c>
      <c r="CD81" s="2">
        <v>265456</v>
      </c>
      <c r="CE81" s="2">
        <v>154586</v>
      </c>
      <c r="CF81" s="2">
        <v>561219</v>
      </c>
      <c r="CG81" s="2">
        <v>336868</v>
      </c>
      <c r="CH81" s="2">
        <v>898087</v>
      </c>
      <c r="CI81" s="2">
        <v>0</v>
      </c>
      <c r="CJ81" s="2">
        <v>2004439</v>
      </c>
      <c r="CK81" s="2" t="b">
        <v>0</v>
      </c>
      <c r="CL81" s="2">
        <v>0</v>
      </c>
      <c r="CM81" s="2">
        <v>13316.15</v>
      </c>
      <c r="CN81" s="2">
        <v>12243.65</v>
      </c>
      <c r="CO81" s="2">
        <v>12606.85</v>
      </c>
      <c r="CP81" s="2">
        <v>14990.04</v>
      </c>
      <c r="CQ81" s="4">
        <v>45072.426608796297</v>
      </c>
      <c r="CR81" s="4">
        <v>73415</v>
      </c>
    </row>
    <row r="82" spans="1:96" x14ac:dyDescent="0.35">
      <c r="A82" s="5">
        <v>138</v>
      </c>
      <c r="B82" s="3" t="s">
        <v>163</v>
      </c>
      <c r="C82" s="3" t="s">
        <v>166</v>
      </c>
      <c r="D82" s="2" t="s">
        <v>167</v>
      </c>
      <c r="E82" s="2">
        <v>8093</v>
      </c>
      <c r="F82" s="2">
        <v>8215</v>
      </c>
      <c r="G82" s="2">
        <v>8458</v>
      </c>
      <c r="H82" s="2">
        <v>9802</v>
      </c>
      <c r="I82" s="2">
        <v>6.5600000000000006E-2</v>
      </c>
      <c r="J82" s="2">
        <v>531</v>
      </c>
      <c r="K82" s="2">
        <v>539</v>
      </c>
      <c r="L82" s="2">
        <v>555</v>
      </c>
      <c r="M82" s="2">
        <v>643</v>
      </c>
      <c r="N82" s="2">
        <v>6.7000000000000004E-2</v>
      </c>
      <c r="O82" s="2">
        <v>542</v>
      </c>
      <c r="P82" s="2">
        <v>550</v>
      </c>
      <c r="Q82" s="2">
        <v>567</v>
      </c>
      <c r="R82" s="2">
        <v>657</v>
      </c>
      <c r="S82" s="2">
        <v>9166</v>
      </c>
      <c r="T82" s="2">
        <v>9304</v>
      </c>
      <c r="U82" s="2">
        <v>9580</v>
      </c>
      <c r="V82" s="2">
        <v>11102</v>
      </c>
      <c r="W82" s="2">
        <v>1.1040000000000001</v>
      </c>
      <c r="X82" s="2">
        <v>1.026</v>
      </c>
      <c r="Y82" s="2">
        <v>10119</v>
      </c>
      <c r="Z82" s="2">
        <v>11391</v>
      </c>
      <c r="AA82" s="2">
        <v>11.85</v>
      </c>
      <c r="AB82" s="2">
        <v>16.66</v>
      </c>
      <c r="AC82" s="2">
        <v>7.77</v>
      </c>
      <c r="AD82" s="2">
        <v>0</v>
      </c>
      <c r="AE82" s="2">
        <v>36.28</v>
      </c>
      <c r="AF82" s="2">
        <v>11.85</v>
      </c>
      <c r="AG82" s="2">
        <v>16.66</v>
      </c>
      <c r="AH82" s="2">
        <v>7.77</v>
      </c>
      <c r="AI82" s="2">
        <v>0</v>
      </c>
      <c r="AJ82" s="2">
        <v>36.28</v>
      </c>
      <c r="AK82" s="2">
        <v>119910</v>
      </c>
      <c r="AL82" s="2">
        <v>155005</v>
      </c>
      <c r="AM82" s="2">
        <v>74437</v>
      </c>
      <c r="AN82" s="2">
        <v>0</v>
      </c>
      <c r="AO82" s="2">
        <v>349352</v>
      </c>
      <c r="AP82" s="2">
        <v>0.8407</v>
      </c>
      <c r="AQ82" s="2">
        <v>0.2</v>
      </c>
      <c r="AR82" s="2">
        <v>20162</v>
      </c>
      <c r="AS82" s="2">
        <v>26062</v>
      </c>
      <c r="AT82" s="2">
        <v>12516</v>
      </c>
      <c r="AU82" s="2">
        <v>0</v>
      </c>
      <c r="AV82" s="2">
        <v>58740</v>
      </c>
      <c r="AW82" s="2">
        <v>0.8407</v>
      </c>
      <c r="AX82" s="2">
        <v>0.29070000000000001</v>
      </c>
      <c r="AY82" s="2">
        <v>0.65</v>
      </c>
      <c r="AZ82" s="2">
        <v>22658</v>
      </c>
      <c r="BA82" s="2">
        <v>29289</v>
      </c>
      <c r="BB82" s="2">
        <v>14065</v>
      </c>
      <c r="BC82" s="2">
        <v>0</v>
      </c>
      <c r="BD82" s="2">
        <v>66012</v>
      </c>
      <c r="BE82" s="2">
        <v>474104</v>
      </c>
      <c r="BF82" s="2">
        <v>0</v>
      </c>
      <c r="BG82" s="2">
        <v>0</v>
      </c>
      <c r="BH82" s="2">
        <v>0</v>
      </c>
      <c r="BI82" s="2">
        <v>51845</v>
      </c>
      <c r="BJ82" s="2">
        <v>0</v>
      </c>
      <c r="BK82" s="2">
        <v>0</v>
      </c>
      <c r="BL82" s="2">
        <v>0</v>
      </c>
      <c r="BM82" s="2">
        <v>0</v>
      </c>
      <c r="BN82" s="2">
        <v>2813</v>
      </c>
      <c r="BO82" s="2">
        <v>0</v>
      </c>
      <c r="BP82" s="2">
        <v>0</v>
      </c>
      <c r="BQ82" s="2">
        <v>51845</v>
      </c>
      <c r="BR82" s="2">
        <v>525949</v>
      </c>
      <c r="BS82" s="2">
        <v>0</v>
      </c>
      <c r="BT82" s="2">
        <v>525949</v>
      </c>
      <c r="BU82" s="2">
        <v>913451</v>
      </c>
      <c r="BV82" s="2">
        <v>0</v>
      </c>
      <c r="BW82" s="2">
        <v>7726</v>
      </c>
      <c r="BX82" s="2">
        <v>0</v>
      </c>
      <c r="BY82" s="2">
        <v>6579.59</v>
      </c>
      <c r="BZ82" s="2">
        <v>36.28</v>
      </c>
      <c r="CA82" s="2">
        <v>238708</v>
      </c>
      <c r="CB82" s="2">
        <v>0</v>
      </c>
      <c r="CC82" s="2">
        <v>0</v>
      </c>
      <c r="CD82" s="2">
        <v>913451</v>
      </c>
      <c r="CE82" s="2">
        <v>7726</v>
      </c>
      <c r="CF82" s="2">
        <v>0</v>
      </c>
      <c r="CG82" s="2">
        <v>212212</v>
      </c>
      <c r="CH82" s="2">
        <v>212212</v>
      </c>
      <c r="CI82" s="2">
        <v>212212</v>
      </c>
      <c r="CJ82" s="2">
        <v>212212</v>
      </c>
      <c r="CK82" s="2" t="b">
        <v>1</v>
      </c>
      <c r="CL82" s="2">
        <v>387502</v>
      </c>
      <c r="CM82" s="2">
        <v>13732.44</v>
      </c>
      <c r="CN82" s="2">
        <v>12626.41</v>
      </c>
      <c r="CO82" s="2">
        <v>13000.97</v>
      </c>
      <c r="CP82" s="2">
        <v>15458.67</v>
      </c>
      <c r="CQ82" s="4">
        <v>45072.426631944443</v>
      </c>
      <c r="CR82" s="4">
        <v>73415</v>
      </c>
    </row>
    <row r="83" spans="1:96" x14ac:dyDescent="0.35">
      <c r="A83" s="5">
        <v>139</v>
      </c>
      <c r="B83" s="3" t="s">
        <v>163</v>
      </c>
      <c r="C83" s="3" t="s">
        <v>168</v>
      </c>
      <c r="D83" s="2" t="s">
        <v>169</v>
      </c>
      <c r="E83" s="2">
        <v>8093</v>
      </c>
      <c r="F83" s="2">
        <v>8215</v>
      </c>
      <c r="G83" s="2">
        <v>8458</v>
      </c>
      <c r="H83" s="2">
        <v>9802</v>
      </c>
      <c r="I83" s="2">
        <v>6.5600000000000006E-2</v>
      </c>
      <c r="J83" s="2">
        <v>531</v>
      </c>
      <c r="K83" s="2">
        <v>539</v>
      </c>
      <c r="L83" s="2">
        <v>555</v>
      </c>
      <c r="M83" s="2">
        <v>643</v>
      </c>
      <c r="N83" s="2">
        <v>6.7000000000000004E-2</v>
      </c>
      <c r="O83" s="2">
        <v>542</v>
      </c>
      <c r="P83" s="2">
        <v>550</v>
      </c>
      <c r="Q83" s="2">
        <v>567</v>
      </c>
      <c r="R83" s="2">
        <v>657</v>
      </c>
      <c r="S83" s="2">
        <v>9166</v>
      </c>
      <c r="T83" s="2">
        <v>9304</v>
      </c>
      <c r="U83" s="2">
        <v>9580</v>
      </c>
      <c r="V83" s="2">
        <v>11102</v>
      </c>
      <c r="W83" s="2">
        <v>1.1040000000000001</v>
      </c>
      <c r="X83" s="2">
        <v>1.026</v>
      </c>
      <c r="Y83" s="2">
        <v>10119</v>
      </c>
      <c r="Z83" s="2">
        <v>11391</v>
      </c>
      <c r="AA83" s="2">
        <v>49.72</v>
      </c>
      <c r="AB83" s="2">
        <v>36.909999999999997</v>
      </c>
      <c r="AC83" s="2">
        <v>37.33</v>
      </c>
      <c r="AD83" s="2">
        <v>0</v>
      </c>
      <c r="AE83" s="2">
        <v>123.96</v>
      </c>
      <c r="AF83" s="2">
        <v>49.72</v>
      </c>
      <c r="AG83" s="2">
        <v>36.909999999999997</v>
      </c>
      <c r="AH83" s="2">
        <v>37.33</v>
      </c>
      <c r="AI83" s="2">
        <v>0</v>
      </c>
      <c r="AJ83" s="2">
        <v>123.96</v>
      </c>
      <c r="AK83" s="2">
        <v>503117</v>
      </c>
      <c r="AL83" s="2">
        <v>343411</v>
      </c>
      <c r="AM83" s="2">
        <v>357621</v>
      </c>
      <c r="AN83" s="2">
        <v>0</v>
      </c>
      <c r="AO83" s="2">
        <v>1204149</v>
      </c>
      <c r="AP83" s="2">
        <v>0.93210000000000004</v>
      </c>
      <c r="AQ83" s="2">
        <v>0.2</v>
      </c>
      <c r="AR83" s="2">
        <v>93791</v>
      </c>
      <c r="AS83" s="2">
        <v>64019</v>
      </c>
      <c r="AT83" s="2">
        <v>66668</v>
      </c>
      <c r="AU83" s="2">
        <v>0</v>
      </c>
      <c r="AV83" s="2">
        <v>224478</v>
      </c>
      <c r="AW83" s="2">
        <v>0.93210000000000004</v>
      </c>
      <c r="AX83" s="2">
        <v>0.3821</v>
      </c>
      <c r="AY83" s="2">
        <v>0.65</v>
      </c>
      <c r="AZ83" s="2">
        <v>124957</v>
      </c>
      <c r="BA83" s="2">
        <v>85291</v>
      </c>
      <c r="BB83" s="2">
        <v>88821</v>
      </c>
      <c r="BC83" s="2">
        <v>0</v>
      </c>
      <c r="BD83" s="2">
        <v>299069</v>
      </c>
      <c r="BE83" s="2">
        <v>1727696</v>
      </c>
      <c r="BF83" s="2">
        <v>0</v>
      </c>
      <c r="BG83" s="2">
        <v>0</v>
      </c>
      <c r="BH83" s="2">
        <v>0</v>
      </c>
      <c r="BI83" s="2">
        <v>75580</v>
      </c>
      <c r="BJ83" s="2">
        <v>0</v>
      </c>
      <c r="BK83" s="2">
        <v>0</v>
      </c>
      <c r="BL83" s="2">
        <v>0</v>
      </c>
      <c r="BM83" s="2">
        <v>0</v>
      </c>
      <c r="BN83" s="2">
        <v>2813</v>
      </c>
      <c r="BO83" s="2">
        <v>9.25</v>
      </c>
      <c r="BP83" s="2">
        <v>26020</v>
      </c>
      <c r="BQ83" s="2">
        <v>101600</v>
      </c>
      <c r="BR83" s="2">
        <v>1829296</v>
      </c>
      <c r="BS83" s="2">
        <v>0</v>
      </c>
      <c r="BT83" s="2">
        <v>1829296</v>
      </c>
      <c r="BU83" s="2">
        <v>563044</v>
      </c>
      <c r="BV83" s="2">
        <v>1266252</v>
      </c>
      <c r="BW83" s="2">
        <v>99546</v>
      </c>
      <c r="BX83" s="2">
        <v>1166706</v>
      </c>
      <c r="BY83" s="2">
        <v>5097.51</v>
      </c>
      <c r="BZ83" s="2">
        <v>123.96</v>
      </c>
      <c r="CA83" s="2">
        <v>631887</v>
      </c>
      <c r="CB83" s="2">
        <v>0</v>
      </c>
      <c r="CC83" s="2">
        <v>0</v>
      </c>
      <c r="CD83" s="2">
        <v>563044</v>
      </c>
      <c r="CE83" s="2">
        <v>99546</v>
      </c>
      <c r="CF83" s="2">
        <v>0</v>
      </c>
      <c r="CG83" s="2">
        <v>250776</v>
      </c>
      <c r="CH83" s="2">
        <v>250776</v>
      </c>
      <c r="CI83" s="2">
        <v>0</v>
      </c>
      <c r="CJ83" s="2">
        <v>1166706</v>
      </c>
      <c r="CK83" s="2" t="b">
        <v>0</v>
      </c>
      <c r="CL83" s="2">
        <v>0</v>
      </c>
      <c r="CM83" s="2">
        <v>14518.59</v>
      </c>
      <c r="CN83" s="2">
        <v>13349.24</v>
      </c>
      <c r="CO83" s="2">
        <v>13745.24</v>
      </c>
      <c r="CP83" s="2">
        <v>16343.64</v>
      </c>
      <c r="CQ83" s="4">
        <v>45072.426666666666</v>
      </c>
      <c r="CR83" s="4">
        <v>73415</v>
      </c>
    </row>
    <row r="84" spans="1:96" x14ac:dyDescent="0.35">
      <c r="A84" s="5">
        <v>140</v>
      </c>
      <c r="B84" s="3" t="s">
        <v>163</v>
      </c>
      <c r="C84" s="3" t="s">
        <v>170</v>
      </c>
      <c r="D84" s="2" t="s">
        <v>171</v>
      </c>
      <c r="E84" s="2">
        <v>8093</v>
      </c>
      <c r="F84" s="2">
        <v>8215</v>
      </c>
      <c r="G84" s="2">
        <v>8458</v>
      </c>
      <c r="H84" s="2">
        <v>9802</v>
      </c>
      <c r="I84" s="2">
        <v>6.5600000000000006E-2</v>
      </c>
      <c r="J84" s="2">
        <v>531</v>
      </c>
      <c r="K84" s="2">
        <v>539</v>
      </c>
      <c r="L84" s="2">
        <v>555</v>
      </c>
      <c r="M84" s="2">
        <v>643</v>
      </c>
      <c r="N84" s="2">
        <v>6.7000000000000004E-2</v>
      </c>
      <c r="O84" s="2">
        <v>542</v>
      </c>
      <c r="P84" s="2">
        <v>550</v>
      </c>
      <c r="Q84" s="2">
        <v>567</v>
      </c>
      <c r="R84" s="2">
        <v>657</v>
      </c>
      <c r="S84" s="2">
        <v>9166</v>
      </c>
      <c r="T84" s="2">
        <v>9304</v>
      </c>
      <c r="U84" s="2">
        <v>9580</v>
      </c>
      <c r="V84" s="2">
        <v>11102</v>
      </c>
      <c r="W84" s="2">
        <v>1.1040000000000001</v>
      </c>
      <c r="X84" s="2">
        <v>1.026</v>
      </c>
      <c r="Y84" s="2">
        <v>10119</v>
      </c>
      <c r="Z84" s="2">
        <v>11391</v>
      </c>
      <c r="AA84" s="2">
        <v>92.47</v>
      </c>
      <c r="AB84" s="2">
        <v>87.06</v>
      </c>
      <c r="AC84" s="2">
        <v>61.2</v>
      </c>
      <c r="AD84" s="2">
        <v>0</v>
      </c>
      <c r="AE84" s="2">
        <v>240.73</v>
      </c>
      <c r="AF84" s="2">
        <v>92.47</v>
      </c>
      <c r="AG84" s="2">
        <v>87.06</v>
      </c>
      <c r="AH84" s="2">
        <v>61.2</v>
      </c>
      <c r="AI84" s="2">
        <v>0</v>
      </c>
      <c r="AJ84" s="2">
        <v>240.73</v>
      </c>
      <c r="AK84" s="2">
        <v>935704</v>
      </c>
      <c r="AL84" s="2">
        <v>810006</v>
      </c>
      <c r="AM84" s="2">
        <v>586296</v>
      </c>
      <c r="AN84" s="2">
        <v>0</v>
      </c>
      <c r="AO84" s="2">
        <v>2332006</v>
      </c>
      <c r="AP84" s="2">
        <v>0.20760000000000001</v>
      </c>
      <c r="AQ84" s="2">
        <v>0.2</v>
      </c>
      <c r="AR84" s="2">
        <v>38850</v>
      </c>
      <c r="AS84" s="2">
        <v>33631</v>
      </c>
      <c r="AT84" s="2">
        <v>24343</v>
      </c>
      <c r="AU84" s="2">
        <v>0</v>
      </c>
      <c r="AV84" s="2">
        <v>96824</v>
      </c>
      <c r="AW84" s="2">
        <v>0.20760000000000001</v>
      </c>
      <c r="AX84" s="2">
        <v>0</v>
      </c>
      <c r="AY84" s="2">
        <v>0.65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2428830</v>
      </c>
      <c r="BF84" s="2">
        <v>0</v>
      </c>
      <c r="BG84" s="2">
        <v>0</v>
      </c>
      <c r="BH84" s="2">
        <v>0</v>
      </c>
      <c r="BI84" s="2">
        <v>37059</v>
      </c>
      <c r="BJ84" s="2">
        <v>0</v>
      </c>
      <c r="BK84" s="2">
        <v>0</v>
      </c>
      <c r="BL84" s="2">
        <v>0</v>
      </c>
      <c r="BM84" s="2">
        <v>0</v>
      </c>
      <c r="BN84" s="2">
        <v>2813</v>
      </c>
      <c r="BO84" s="2">
        <v>0</v>
      </c>
      <c r="BP84" s="2">
        <v>0</v>
      </c>
      <c r="BQ84" s="2">
        <v>37059</v>
      </c>
      <c r="BR84" s="2">
        <v>2465889</v>
      </c>
      <c r="BS84" s="2">
        <v>0</v>
      </c>
      <c r="BT84" s="2">
        <v>2465889</v>
      </c>
      <c r="BU84" s="2">
        <v>305446</v>
      </c>
      <c r="BV84" s="2">
        <v>2160443</v>
      </c>
      <c r="BW84" s="2">
        <v>194463</v>
      </c>
      <c r="BX84" s="2">
        <v>1965980</v>
      </c>
      <c r="BY84" s="2">
        <v>5127.6899999999996</v>
      </c>
      <c r="BZ84" s="2">
        <v>240.73</v>
      </c>
      <c r="CA84" s="2">
        <v>1234389</v>
      </c>
      <c r="CB84" s="2">
        <v>0</v>
      </c>
      <c r="CC84" s="2">
        <v>0</v>
      </c>
      <c r="CD84" s="2">
        <v>305446</v>
      </c>
      <c r="CE84" s="2">
        <v>194463</v>
      </c>
      <c r="CF84" s="2">
        <v>734480</v>
      </c>
      <c r="CG84" s="2">
        <v>128523</v>
      </c>
      <c r="CH84" s="2">
        <v>863003</v>
      </c>
      <c r="CI84" s="2">
        <v>0</v>
      </c>
      <c r="CJ84" s="2">
        <v>1965980</v>
      </c>
      <c r="CK84" s="2" t="b">
        <v>0</v>
      </c>
      <c r="CL84" s="2">
        <v>0</v>
      </c>
      <c r="CM84" s="2">
        <v>10539.14</v>
      </c>
      <c r="CN84" s="2">
        <v>9690.2999999999993</v>
      </c>
      <c r="CO84" s="2">
        <v>9977.76</v>
      </c>
      <c r="CP84" s="2">
        <v>11863.95</v>
      </c>
      <c r="CQ84" s="4">
        <v>45072.426689814813</v>
      </c>
      <c r="CR84" s="4">
        <v>73415</v>
      </c>
    </row>
    <row r="85" spans="1:96" x14ac:dyDescent="0.35">
      <c r="A85" s="5">
        <v>141</v>
      </c>
      <c r="B85" s="3" t="s">
        <v>163</v>
      </c>
      <c r="C85" s="3" t="s">
        <v>172</v>
      </c>
      <c r="D85" s="2" t="s">
        <v>173</v>
      </c>
      <c r="E85" s="2">
        <v>8093</v>
      </c>
      <c r="F85" s="2">
        <v>8215</v>
      </c>
      <c r="G85" s="2">
        <v>8458</v>
      </c>
      <c r="H85" s="2">
        <v>9802</v>
      </c>
      <c r="I85" s="2">
        <v>6.5600000000000006E-2</v>
      </c>
      <c r="J85" s="2">
        <v>531</v>
      </c>
      <c r="K85" s="2">
        <v>539</v>
      </c>
      <c r="L85" s="2">
        <v>555</v>
      </c>
      <c r="M85" s="2">
        <v>643</v>
      </c>
      <c r="N85" s="2">
        <v>6.7000000000000004E-2</v>
      </c>
      <c r="O85" s="2">
        <v>542</v>
      </c>
      <c r="P85" s="2">
        <v>550</v>
      </c>
      <c r="Q85" s="2">
        <v>567</v>
      </c>
      <c r="R85" s="2">
        <v>657</v>
      </c>
      <c r="S85" s="2">
        <v>9166</v>
      </c>
      <c r="T85" s="2">
        <v>9304</v>
      </c>
      <c r="U85" s="2">
        <v>9580</v>
      </c>
      <c r="V85" s="2">
        <v>11102</v>
      </c>
      <c r="W85" s="2">
        <v>1.1040000000000001</v>
      </c>
      <c r="X85" s="2">
        <v>1.026</v>
      </c>
      <c r="Y85" s="2">
        <v>10119</v>
      </c>
      <c r="Z85" s="2">
        <v>11391</v>
      </c>
      <c r="AA85" s="2">
        <v>12490.31</v>
      </c>
      <c r="AB85" s="2">
        <v>9429.82</v>
      </c>
      <c r="AC85" s="2">
        <v>6602.49</v>
      </c>
      <c r="AD85" s="2">
        <v>12622.71</v>
      </c>
      <c r="AE85" s="2">
        <v>41145.33</v>
      </c>
      <c r="AF85" s="2">
        <v>12490.31</v>
      </c>
      <c r="AG85" s="2">
        <v>9429.82</v>
      </c>
      <c r="AH85" s="2">
        <v>6602.49</v>
      </c>
      <c r="AI85" s="2">
        <v>12622.71</v>
      </c>
      <c r="AJ85" s="2">
        <v>41145.33</v>
      </c>
      <c r="AK85" s="2">
        <v>126389447</v>
      </c>
      <c r="AL85" s="2">
        <v>87735045</v>
      </c>
      <c r="AM85" s="2">
        <v>63251854</v>
      </c>
      <c r="AN85" s="2">
        <v>143785290</v>
      </c>
      <c r="AO85" s="2">
        <v>421161636</v>
      </c>
      <c r="AP85" s="2">
        <v>0.48499999999999999</v>
      </c>
      <c r="AQ85" s="2">
        <v>0.2</v>
      </c>
      <c r="AR85" s="2">
        <v>12259776</v>
      </c>
      <c r="AS85" s="2">
        <v>8510299</v>
      </c>
      <c r="AT85" s="2">
        <v>6135430</v>
      </c>
      <c r="AU85" s="2">
        <v>13947173</v>
      </c>
      <c r="AV85" s="2">
        <v>40852678</v>
      </c>
      <c r="AW85" s="2">
        <v>0.48499999999999999</v>
      </c>
      <c r="AX85" s="2">
        <v>0</v>
      </c>
      <c r="AY85" s="2">
        <v>0.65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462014314</v>
      </c>
      <c r="BF85" s="2">
        <v>0</v>
      </c>
      <c r="BG85" s="2">
        <v>1405978</v>
      </c>
      <c r="BH85" s="2">
        <v>0</v>
      </c>
      <c r="BI85" s="2">
        <v>2432963</v>
      </c>
      <c r="BJ85" s="2">
        <v>0</v>
      </c>
      <c r="BK85" s="2">
        <v>0</v>
      </c>
      <c r="BL85" s="2">
        <v>0</v>
      </c>
      <c r="BM85" s="2">
        <v>0</v>
      </c>
      <c r="BN85" s="2">
        <v>2813</v>
      </c>
      <c r="BO85" s="2">
        <v>668.36</v>
      </c>
      <c r="BP85" s="2">
        <v>1880097</v>
      </c>
      <c r="BQ85" s="2">
        <v>5719038</v>
      </c>
      <c r="BR85" s="2">
        <v>467733352</v>
      </c>
      <c r="BS85" s="2">
        <v>0</v>
      </c>
      <c r="BT85" s="2">
        <v>467733352</v>
      </c>
      <c r="BU85" s="2">
        <v>102570002</v>
      </c>
      <c r="BV85" s="2">
        <v>365163350</v>
      </c>
      <c r="BW85" s="2">
        <v>34579976</v>
      </c>
      <c r="BX85" s="2">
        <v>330583374</v>
      </c>
      <c r="BY85" s="2">
        <v>5334.82</v>
      </c>
      <c r="BZ85" s="2">
        <v>41145.33</v>
      </c>
      <c r="CA85" s="2">
        <v>219502929</v>
      </c>
      <c r="CB85" s="2">
        <v>0</v>
      </c>
      <c r="CC85" s="2">
        <v>0</v>
      </c>
      <c r="CD85" s="2">
        <v>102570002</v>
      </c>
      <c r="CE85" s="2">
        <v>34579976</v>
      </c>
      <c r="CF85" s="2">
        <v>82352951</v>
      </c>
      <c r="CG85" s="2">
        <v>32329276</v>
      </c>
      <c r="CH85" s="2">
        <v>114682227</v>
      </c>
      <c r="CI85" s="2">
        <v>0</v>
      </c>
      <c r="CJ85" s="2">
        <v>330583374</v>
      </c>
      <c r="CK85" s="2" t="b">
        <v>0</v>
      </c>
      <c r="CL85" s="2">
        <v>0</v>
      </c>
      <c r="CM85" s="2">
        <v>11100.54</v>
      </c>
      <c r="CN85" s="2">
        <v>10206.49</v>
      </c>
      <c r="CO85" s="2">
        <v>10509.26</v>
      </c>
      <c r="CP85" s="2">
        <v>12495.93</v>
      </c>
      <c r="CQ85" s="4">
        <v>45072.426689814813</v>
      </c>
      <c r="CR85" s="4">
        <v>73415</v>
      </c>
    </row>
    <row r="86" spans="1:96" x14ac:dyDescent="0.35">
      <c r="A86" s="5">
        <v>142</v>
      </c>
      <c r="B86" s="3" t="s">
        <v>163</v>
      </c>
      <c r="C86" s="3" t="s">
        <v>174</v>
      </c>
      <c r="D86" s="2" t="s">
        <v>175</v>
      </c>
      <c r="E86" s="2">
        <v>8093</v>
      </c>
      <c r="F86" s="2">
        <v>8215</v>
      </c>
      <c r="G86" s="2">
        <v>8458</v>
      </c>
      <c r="H86" s="2">
        <v>9802</v>
      </c>
      <c r="I86" s="2">
        <v>6.5600000000000006E-2</v>
      </c>
      <c r="J86" s="2">
        <v>531</v>
      </c>
      <c r="K86" s="2">
        <v>539</v>
      </c>
      <c r="L86" s="2">
        <v>555</v>
      </c>
      <c r="M86" s="2">
        <v>643</v>
      </c>
      <c r="N86" s="2">
        <v>6.7000000000000004E-2</v>
      </c>
      <c r="O86" s="2">
        <v>542</v>
      </c>
      <c r="P86" s="2">
        <v>550</v>
      </c>
      <c r="Q86" s="2">
        <v>567</v>
      </c>
      <c r="R86" s="2">
        <v>657</v>
      </c>
      <c r="S86" s="2">
        <v>9166</v>
      </c>
      <c r="T86" s="2">
        <v>9304</v>
      </c>
      <c r="U86" s="2">
        <v>9580</v>
      </c>
      <c r="V86" s="2">
        <v>11102</v>
      </c>
      <c r="W86" s="2">
        <v>1.1040000000000001</v>
      </c>
      <c r="X86" s="2">
        <v>1.026</v>
      </c>
      <c r="Y86" s="2">
        <v>10119</v>
      </c>
      <c r="Z86" s="2">
        <v>11391</v>
      </c>
      <c r="AA86" s="2">
        <v>1300.77</v>
      </c>
      <c r="AB86" s="2">
        <v>1029.3399999999999</v>
      </c>
      <c r="AC86" s="2">
        <v>677.38</v>
      </c>
      <c r="AD86" s="2">
        <v>1195.96</v>
      </c>
      <c r="AE86" s="2">
        <v>4203.45</v>
      </c>
      <c r="AF86" s="2">
        <v>1300.77</v>
      </c>
      <c r="AG86" s="2">
        <v>1029.3399999999999</v>
      </c>
      <c r="AH86" s="2">
        <v>677.38</v>
      </c>
      <c r="AI86" s="2">
        <v>1195.96</v>
      </c>
      <c r="AJ86" s="2">
        <v>4203.45</v>
      </c>
      <c r="AK86" s="2">
        <v>13162492</v>
      </c>
      <c r="AL86" s="2">
        <v>9576979</v>
      </c>
      <c r="AM86" s="2">
        <v>6489300</v>
      </c>
      <c r="AN86" s="2">
        <v>13623180</v>
      </c>
      <c r="AO86" s="2">
        <v>42851951</v>
      </c>
      <c r="AP86" s="2">
        <v>0.8992</v>
      </c>
      <c r="AQ86" s="2">
        <v>0.2</v>
      </c>
      <c r="AR86" s="2">
        <v>2367142</v>
      </c>
      <c r="AS86" s="2">
        <v>1722324</v>
      </c>
      <c r="AT86" s="2">
        <v>1167036</v>
      </c>
      <c r="AU86" s="2">
        <v>2449993</v>
      </c>
      <c r="AV86" s="2">
        <v>7706495</v>
      </c>
      <c r="AW86" s="2">
        <v>0.8992</v>
      </c>
      <c r="AX86" s="2">
        <v>0.34920000000000001</v>
      </c>
      <c r="AY86" s="2">
        <v>0.65</v>
      </c>
      <c r="AZ86" s="2">
        <v>2987622</v>
      </c>
      <c r="BA86" s="2">
        <v>2173783</v>
      </c>
      <c r="BB86" s="2">
        <v>1472941</v>
      </c>
      <c r="BC86" s="2">
        <v>3092189</v>
      </c>
      <c r="BD86" s="2">
        <v>9726535</v>
      </c>
      <c r="BE86" s="2">
        <v>60284981</v>
      </c>
      <c r="BF86" s="2">
        <v>0</v>
      </c>
      <c r="BG86" s="2">
        <v>216514</v>
      </c>
      <c r="BH86" s="2">
        <v>0</v>
      </c>
      <c r="BI86" s="2">
        <v>428093</v>
      </c>
      <c r="BJ86" s="2">
        <v>0</v>
      </c>
      <c r="BK86" s="2">
        <v>0</v>
      </c>
      <c r="BL86" s="2">
        <v>0</v>
      </c>
      <c r="BM86" s="2">
        <v>0</v>
      </c>
      <c r="BN86" s="2">
        <v>2813</v>
      </c>
      <c r="BO86" s="2">
        <v>79.37</v>
      </c>
      <c r="BP86" s="2">
        <v>223268</v>
      </c>
      <c r="BQ86" s="2">
        <v>867875</v>
      </c>
      <c r="BR86" s="2">
        <v>61152856</v>
      </c>
      <c r="BS86" s="2">
        <v>0</v>
      </c>
      <c r="BT86" s="2">
        <v>61152856</v>
      </c>
      <c r="BU86" s="2">
        <v>6815949</v>
      </c>
      <c r="BV86" s="2">
        <v>54336907</v>
      </c>
      <c r="BW86" s="2">
        <v>3589918</v>
      </c>
      <c r="BX86" s="2">
        <v>50746989</v>
      </c>
      <c r="BY86" s="2">
        <v>5421.17</v>
      </c>
      <c r="BZ86" s="2">
        <v>4203.45</v>
      </c>
      <c r="CA86" s="2">
        <v>22787617</v>
      </c>
      <c r="CB86" s="2">
        <v>0</v>
      </c>
      <c r="CC86" s="2">
        <v>0</v>
      </c>
      <c r="CD86" s="2">
        <v>6815949</v>
      </c>
      <c r="CE86" s="2">
        <v>3589918</v>
      </c>
      <c r="CF86" s="2">
        <v>12381750</v>
      </c>
      <c r="CG86" s="2">
        <v>5879619</v>
      </c>
      <c r="CH86" s="2">
        <v>18261369</v>
      </c>
      <c r="CI86" s="2">
        <v>0</v>
      </c>
      <c r="CJ86" s="2">
        <v>50746989</v>
      </c>
      <c r="CK86" s="2" t="b">
        <v>0</v>
      </c>
      <c r="CL86" s="2">
        <v>0</v>
      </c>
      <c r="CM86" s="2">
        <v>14235.61</v>
      </c>
      <c r="CN86" s="2">
        <v>13089.05</v>
      </c>
      <c r="CO86" s="2">
        <v>13477.34</v>
      </c>
      <c r="CP86" s="2">
        <v>16025.09</v>
      </c>
      <c r="CQ86" s="4">
        <v>45072.426701388889</v>
      </c>
      <c r="CR86" s="4">
        <v>73415</v>
      </c>
    </row>
    <row r="87" spans="1:96" x14ac:dyDescent="0.35">
      <c r="A87" s="5">
        <v>143</v>
      </c>
      <c r="B87" s="3" t="s">
        <v>163</v>
      </c>
      <c r="C87" s="3" t="s">
        <v>176</v>
      </c>
      <c r="D87" s="2" t="s">
        <v>177</v>
      </c>
      <c r="E87" s="2">
        <v>8093</v>
      </c>
      <c r="F87" s="2">
        <v>8215</v>
      </c>
      <c r="G87" s="2">
        <v>8458</v>
      </c>
      <c r="H87" s="2">
        <v>9802</v>
      </c>
      <c r="I87" s="2">
        <v>6.5600000000000006E-2</v>
      </c>
      <c r="J87" s="2">
        <v>531</v>
      </c>
      <c r="K87" s="2">
        <v>539</v>
      </c>
      <c r="L87" s="2">
        <v>555</v>
      </c>
      <c r="M87" s="2">
        <v>643</v>
      </c>
      <c r="N87" s="2">
        <v>6.7000000000000004E-2</v>
      </c>
      <c r="O87" s="2">
        <v>542</v>
      </c>
      <c r="P87" s="2">
        <v>550</v>
      </c>
      <c r="Q87" s="2">
        <v>567</v>
      </c>
      <c r="R87" s="2">
        <v>657</v>
      </c>
      <c r="S87" s="2">
        <v>9166</v>
      </c>
      <c r="T87" s="2">
        <v>9304</v>
      </c>
      <c r="U87" s="2">
        <v>9580</v>
      </c>
      <c r="V87" s="2">
        <v>11102</v>
      </c>
      <c r="W87" s="2">
        <v>1.1040000000000001</v>
      </c>
      <c r="X87" s="2">
        <v>1.026</v>
      </c>
      <c r="Y87" s="2">
        <v>10119</v>
      </c>
      <c r="Z87" s="2">
        <v>11391</v>
      </c>
      <c r="AA87" s="2">
        <v>706.15</v>
      </c>
      <c r="AB87" s="2">
        <v>561.66999999999996</v>
      </c>
      <c r="AC87" s="2">
        <v>396.01</v>
      </c>
      <c r="AD87" s="2">
        <v>802.52</v>
      </c>
      <c r="AE87" s="2">
        <v>2466.35</v>
      </c>
      <c r="AF87" s="2">
        <v>706.15</v>
      </c>
      <c r="AG87" s="2">
        <v>561.66999999999996</v>
      </c>
      <c r="AH87" s="2">
        <v>396.01</v>
      </c>
      <c r="AI87" s="2">
        <v>802.52</v>
      </c>
      <c r="AJ87" s="2">
        <v>2466.35</v>
      </c>
      <c r="AK87" s="2">
        <v>7145532</v>
      </c>
      <c r="AL87" s="2">
        <v>5225778</v>
      </c>
      <c r="AM87" s="2">
        <v>3793776</v>
      </c>
      <c r="AN87" s="2">
        <v>9141505</v>
      </c>
      <c r="AO87" s="2">
        <v>25306591</v>
      </c>
      <c r="AP87" s="2">
        <v>0.80259999999999998</v>
      </c>
      <c r="AQ87" s="2">
        <v>0.2</v>
      </c>
      <c r="AR87" s="2">
        <v>1147001</v>
      </c>
      <c r="AS87" s="2">
        <v>838842</v>
      </c>
      <c r="AT87" s="2">
        <v>608977</v>
      </c>
      <c r="AU87" s="2">
        <v>1467394</v>
      </c>
      <c r="AV87" s="2">
        <v>4062214</v>
      </c>
      <c r="AW87" s="2">
        <v>0.80259999999999998</v>
      </c>
      <c r="AX87" s="2">
        <v>0.25259999999999999</v>
      </c>
      <c r="AY87" s="2">
        <v>0.65</v>
      </c>
      <c r="AZ87" s="2">
        <v>1173225</v>
      </c>
      <c r="BA87" s="2">
        <v>858020</v>
      </c>
      <c r="BB87" s="2">
        <v>622900</v>
      </c>
      <c r="BC87" s="2">
        <v>1500944</v>
      </c>
      <c r="BD87" s="2">
        <v>4155089</v>
      </c>
      <c r="BE87" s="2">
        <v>33523894</v>
      </c>
      <c r="BF87" s="2">
        <v>0</v>
      </c>
      <c r="BG87" s="2">
        <v>0</v>
      </c>
      <c r="BH87" s="2">
        <v>0</v>
      </c>
      <c r="BI87" s="2">
        <v>340732</v>
      </c>
      <c r="BJ87" s="2">
        <v>0</v>
      </c>
      <c r="BK87" s="2">
        <v>155000</v>
      </c>
      <c r="BL87" s="2">
        <v>0</v>
      </c>
      <c r="BM87" s="2">
        <v>0</v>
      </c>
      <c r="BN87" s="2">
        <v>2813</v>
      </c>
      <c r="BO87" s="2">
        <v>34.950000000000003</v>
      </c>
      <c r="BP87" s="2">
        <v>98314</v>
      </c>
      <c r="BQ87" s="2">
        <v>594046</v>
      </c>
      <c r="BR87" s="2">
        <v>34117940</v>
      </c>
      <c r="BS87" s="2">
        <v>0</v>
      </c>
      <c r="BT87" s="2">
        <v>34117940</v>
      </c>
      <c r="BU87" s="2">
        <v>6905226</v>
      </c>
      <c r="BV87" s="2">
        <v>27212714</v>
      </c>
      <c r="BW87" s="2">
        <v>2104062</v>
      </c>
      <c r="BX87" s="2">
        <v>25108652</v>
      </c>
      <c r="BY87" s="2">
        <v>5415.25</v>
      </c>
      <c r="BZ87" s="2">
        <v>2466.35</v>
      </c>
      <c r="CA87" s="2">
        <v>13355902</v>
      </c>
      <c r="CB87" s="2">
        <v>0</v>
      </c>
      <c r="CC87" s="2">
        <v>0</v>
      </c>
      <c r="CD87" s="2">
        <v>6905226</v>
      </c>
      <c r="CE87" s="2">
        <v>2104062</v>
      </c>
      <c r="CF87" s="2">
        <v>4346614</v>
      </c>
      <c r="CG87" s="2">
        <v>2674235</v>
      </c>
      <c r="CH87" s="2">
        <v>7020849</v>
      </c>
      <c r="CI87" s="2">
        <v>0</v>
      </c>
      <c r="CJ87" s="2">
        <v>25108652</v>
      </c>
      <c r="CK87" s="2" t="b">
        <v>0</v>
      </c>
      <c r="CL87" s="2">
        <v>0</v>
      </c>
      <c r="CM87" s="2">
        <v>13404.74</v>
      </c>
      <c r="CN87" s="2">
        <v>12325.1</v>
      </c>
      <c r="CO87" s="2">
        <v>12690.72</v>
      </c>
      <c r="CP87" s="2">
        <v>15089.77</v>
      </c>
      <c r="CQ87" s="4">
        <v>45072.426759259259</v>
      </c>
      <c r="CR87" s="4">
        <v>73415</v>
      </c>
    </row>
    <row r="88" spans="1:96" x14ac:dyDescent="0.35">
      <c r="A88" s="5">
        <v>144</v>
      </c>
      <c r="B88" s="3" t="s">
        <v>163</v>
      </c>
      <c r="C88" s="3" t="s">
        <v>178</v>
      </c>
      <c r="D88" s="2" t="s">
        <v>179</v>
      </c>
      <c r="E88" s="2">
        <v>8093</v>
      </c>
      <c r="F88" s="2">
        <v>8215</v>
      </c>
      <c r="G88" s="2">
        <v>8458</v>
      </c>
      <c r="H88" s="2">
        <v>9802</v>
      </c>
      <c r="I88" s="2">
        <v>6.5600000000000006E-2</v>
      </c>
      <c r="J88" s="2">
        <v>531</v>
      </c>
      <c r="K88" s="2">
        <v>539</v>
      </c>
      <c r="L88" s="2">
        <v>555</v>
      </c>
      <c r="M88" s="2">
        <v>643</v>
      </c>
      <c r="N88" s="2">
        <v>6.7000000000000004E-2</v>
      </c>
      <c r="O88" s="2">
        <v>542</v>
      </c>
      <c r="P88" s="2">
        <v>550</v>
      </c>
      <c r="Q88" s="2">
        <v>567</v>
      </c>
      <c r="R88" s="2">
        <v>657</v>
      </c>
      <c r="S88" s="2">
        <v>9166</v>
      </c>
      <c r="T88" s="2">
        <v>9304</v>
      </c>
      <c r="U88" s="2">
        <v>9580</v>
      </c>
      <c r="V88" s="2">
        <v>11102</v>
      </c>
      <c r="W88" s="2">
        <v>1.1040000000000001</v>
      </c>
      <c r="X88" s="2">
        <v>1.026</v>
      </c>
      <c r="Y88" s="2">
        <v>10119</v>
      </c>
      <c r="Z88" s="2">
        <v>11391</v>
      </c>
      <c r="AA88" s="2">
        <v>22239.49</v>
      </c>
      <c r="AB88" s="2">
        <v>16111.08</v>
      </c>
      <c r="AC88" s="2">
        <v>10051.59</v>
      </c>
      <c r="AD88" s="2">
        <v>18029.36</v>
      </c>
      <c r="AE88" s="2">
        <v>66431.520000000004</v>
      </c>
      <c r="AF88" s="2">
        <v>22239.49</v>
      </c>
      <c r="AG88" s="2">
        <v>16111.08</v>
      </c>
      <c r="AH88" s="2">
        <v>10051.59</v>
      </c>
      <c r="AI88" s="2">
        <v>18029.36</v>
      </c>
      <c r="AJ88" s="2">
        <v>66431.520000000004</v>
      </c>
      <c r="AK88" s="2">
        <v>225041399</v>
      </c>
      <c r="AL88" s="2">
        <v>149897488</v>
      </c>
      <c r="AM88" s="2">
        <v>96294232</v>
      </c>
      <c r="AN88" s="2">
        <v>205372440</v>
      </c>
      <c r="AO88" s="2">
        <v>676605559</v>
      </c>
      <c r="AP88" s="2">
        <v>0.88270000000000004</v>
      </c>
      <c r="AQ88" s="2">
        <v>0.2</v>
      </c>
      <c r="AR88" s="2">
        <v>39728809</v>
      </c>
      <c r="AS88" s="2">
        <v>26462903</v>
      </c>
      <c r="AT88" s="2">
        <v>16999784</v>
      </c>
      <c r="AU88" s="2">
        <v>36256451</v>
      </c>
      <c r="AV88" s="2">
        <v>119447947</v>
      </c>
      <c r="AW88" s="2">
        <v>0.88270000000000004</v>
      </c>
      <c r="AX88" s="2">
        <v>0.3327</v>
      </c>
      <c r="AY88" s="2">
        <v>0.65</v>
      </c>
      <c r="AZ88" s="2">
        <v>48666328</v>
      </c>
      <c r="BA88" s="2">
        <v>32416081</v>
      </c>
      <c r="BB88" s="2">
        <v>20824109</v>
      </c>
      <c r="BC88" s="2">
        <v>44412817</v>
      </c>
      <c r="BD88" s="2">
        <v>146319335</v>
      </c>
      <c r="BE88" s="2">
        <v>942372841</v>
      </c>
      <c r="BF88" s="2">
        <v>0</v>
      </c>
      <c r="BG88" s="2">
        <v>4227867</v>
      </c>
      <c r="BH88" s="2">
        <v>0</v>
      </c>
      <c r="BI88" s="2">
        <v>4401557</v>
      </c>
      <c r="BJ88" s="2">
        <v>0</v>
      </c>
      <c r="BK88" s="2">
        <v>0</v>
      </c>
      <c r="BL88" s="2">
        <v>0</v>
      </c>
      <c r="BM88" s="2">
        <v>0</v>
      </c>
      <c r="BN88" s="2">
        <v>2813</v>
      </c>
      <c r="BO88" s="2">
        <v>1300.23</v>
      </c>
      <c r="BP88" s="2">
        <v>3657547</v>
      </c>
      <c r="BQ88" s="2">
        <v>12286971</v>
      </c>
      <c r="BR88" s="2">
        <v>954659812</v>
      </c>
      <c r="BS88" s="2">
        <v>0</v>
      </c>
      <c r="BT88" s="2">
        <v>954659812</v>
      </c>
      <c r="BU88" s="2">
        <v>78488505</v>
      </c>
      <c r="BV88" s="2">
        <v>876171307</v>
      </c>
      <c r="BW88" s="2">
        <v>55634312</v>
      </c>
      <c r="BX88" s="2">
        <v>820536995</v>
      </c>
      <c r="BY88" s="2">
        <v>5315.97</v>
      </c>
      <c r="BZ88" s="2">
        <v>66431.520000000004</v>
      </c>
      <c r="CA88" s="2">
        <v>353147967</v>
      </c>
      <c r="CB88" s="2">
        <v>0</v>
      </c>
      <c r="CC88" s="2">
        <v>0</v>
      </c>
      <c r="CD88" s="2">
        <v>78488505</v>
      </c>
      <c r="CE88" s="2">
        <v>55634312</v>
      </c>
      <c r="CF88" s="2">
        <v>219025150</v>
      </c>
      <c r="CG88" s="2">
        <v>86633759</v>
      </c>
      <c r="CH88" s="2">
        <v>305658909</v>
      </c>
      <c r="CI88" s="2">
        <v>0</v>
      </c>
      <c r="CJ88" s="2">
        <v>820536995</v>
      </c>
      <c r="CK88" s="2" t="b">
        <v>0</v>
      </c>
      <c r="CL88" s="2">
        <v>0</v>
      </c>
      <c r="CM88" s="2">
        <v>14093.69</v>
      </c>
      <c r="CN88" s="2">
        <v>12958.56</v>
      </c>
      <c r="CO88" s="2">
        <v>13342.98</v>
      </c>
      <c r="CP88" s="2">
        <v>15865.33</v>
      </c>
      <c r="CQ88" s="4">
        <v>45072.426759259259</v>
      </c>
      <c r="CR88" s="4">
        <v>73415</v>
      </c>
    </row>
    <row r="89" spans="1:96" x14ac:dyDescent="0.35">
      <c r="A89" s="5">
        <v>146</v>
      </c>
      <c r="B89" s="3" t="s">
        <v>163</v>
      </c>
      <c r="C89" s="3" t="s">
        <v>180</v>
      </c>
      <c r="D89" s="2" t="s">
        <v>181</v>
      </c>
      <c r="E89" s="2">
        <v>8093</v>
      </c>
      <c r="F89" s="2">
        <v>8215</v>
      </c>
      <c r="G89" s="2">
        <v>8458</v>
      </c>
      <c r="H89" s="2">
        <v>9802</v>
      </c>
      <c r="I89" s="2">
        <v>6.5600000000000006E-2</v>
      </c>
      <c r="J89" s="2">
        <v>531</v>
      </c>
      <c r="K89" s="2">
        <v>539</v>
      </c>
      <c r="L89" s="2">
        <v>555</v>
      </c>
      <c r="M89" s="2">
        <v>643</v>
      </c>
      <c r="N89" s="2">
        <v>6.7000000000000004E-2</v>
      </c>
      <c r="O89" s="2">
        <v>542</v>
      </c>
      <c r="P89" s="2">
        <v>550</v>
      </c>
      <c r="Q89" s="2">
        <v>567</v>
      </c>
      <c r="R89" s="2">
        <v>657</v>
      </c>
      <c r="S89" s="2">
        <v>9166</v>
      </c>
      <c r="T89" s="2">
        <v>9304</v>
      </c>
      <c r="U89" s="2">
        <v>9580</v>
      </c>
      <c r="V89" s="2">
        <v>11102</v>
      </c>
      <c r="W89" s="2">
        <v>1.1040000000000001</v>
      </c>
      <c r="X89" s="2">
        <v>1.026</v>
      </c>
      <c r="Y89" s="2">
        <v>10119</v>
      </c>
      <c r="Z89" s="2">
        <v>11391</v>
      </c>
      <c r="AA89" s="2">
        <v>1018.04</v>
      </c>
      <c r="AB89" s="2">
        <v>688.39</v>
      </c>
      <c r="AC89" s="2">
        <v>512.76</v>
      </c>
      <c r="AD89" s="2">
        <v>0</v>
      </c>
      <c r="AE89" s="2">
        <v>2219.19</v>
      </c>
      <c r="AF89" s="2">
        <v>1018.04</v>
      </c>
      <c r="AG89" s="2">
        <v>688.39</v>
      </c>
      <c r="AH89" s="2">
        <v>512.76</v>
      </c>
      <c r="AI89" s="2">
        <v>0</v>
      </c>
      <c r="AJ89" s="2">
        <v>2219.19</v>
      </c>
      <c r="AK89" s="2">
        <v>10301547</v>
      </c>
      <c r="AL89" s="2">
        <v>6404781</v>
      </c>
      <c r="AM89" s="2">
        <v>4912241</v>
      </c>
      <c r="AN89" s="2">
        <v>0</v>
      </c>
      <c r="AO89" s="2">
        <v>21618569</v>
      </c>
      <c r="AP89" s="2">
        <v>0.69579999999999997</v>
      </c>
      <c r="AQ89" s="2">
        <v>0.2</v>
      </c>
      <c r="AR89" s="2">
        <v>1433563</v>
      </c>
      <c r="AS89" s="2">
        <v>891289</v>
      </c>
      <c r="AT89" s="2">
        <v>683587</v>
      </c>
      <c r="AU89" s="2">
        <v>0</v>
      </c>
      <c r="AV89" s="2">
        <v>3008439</v>
      </c>
      <c r="AW89" s="2">
        <v>0.69579999999999997</v>
      </c>
      <c r="AX89" s="2">
        <v>0.14580000000000001</v>
      </c>
      <c r="AY89" s="2">
        <v>0.65</v>
      </c>
      <c r="AZ89" s="2">
        <v>976278</v>
      </c>
      <c r="BA89" s="2">
        <v>606981</v>
      </c>
      <c r="BB89" s="2">
        <v>465533</v>
      </c>
      <c r="BC89" s="2">
        <v>0</v>
      </c>
      <c r="BD89" s="2">
        <v>2048792</v>
      </c>
      <c r="BE89" s="2">
        <v>26675800</v>
      </c>
      <c r="BF89" s="2">
        <v>0</v>
      </c>
      <c r="BG89" s="2">
        <v>0</v>
      </c>
      <c r="BH89" s="2">
        <v>0</v>
      </c>
      <c r="BI89" s="2">
        <v>298477</v>
      </c>
      <c r="BJ89" s="2">
        <v>0</v>
      </c>
      <c r="BK89" s="2">
        <v>0</v>
      </c>
      <c r="BL89" s="2">
        <v>0</v>
      </c>
      <c r="BM89" s="2">
        <v>0</v>
      </c>
      <c r="BN89" s="2">
        <v>2813</v>
      </c>
      <c r="BO89" s="2">
        <v>71.849999999999994</v>
      </c>
      <c r="BP89" s="2">
        <v>202114</v>
      </c>
      <c r="BQ89" s="2">
        <v>500591</v>
      </c>
      <c r="BR89" s="2">
        <v>27176391</v>
      </c>
      <c r="BS89" s="2">
        <v>0</v>
      </c>
      <c r="BT89" s="2">
        <v>27176391</v>
      </c>
      <c r="BU89" s="2">
        <v>3622518</v>
      </c>
      <c r="BV89" s="2">
        <v>23553873</v>
      </c>
      <c r="BW89" s="2">
        <v>1779237</v>
      </c>
      <c r="BX89" s="2">
        <v>21774636</v>
      </c>
      <c r="BY89" s="2">
        <v>5089.25</v>
      </c>
      <c r="BZ89" s="2">
        <v>2219.19</v>
      </c>
      <c r="CA89" s="2">
        <v>11294013</v>
      </c>
      <c r="CB89" s="2">
        <v>0</v>
      </c>
      <c r="CC89" s="2">
        <v>0</v>
      </c>
      <c r="CD89" s="2">
        <v>3622518</v>
      </c>
      <c r="CE89" s="2">
        <v>1779237</v>
      </c>
      <c r="CF89" s="2">
        <v>5892258</v>
      </c>
      <c r="CG89" s="2">
        <v>1871682</v>
      </c>
      <c r="CH89" s="2">
        <v>7763940</v>
      </c>
      <c r="CI89" s="2">
        <v>0</v>
      </c>
      <c r="CJ89" s="2">
        <v>21774636</v>
      </c>
      <c r="CK89" s="2" t="b">
        <v>0</v>
      </c>
      <c r="CL89" s="2">
        <v>0</v>
      </c>
      <c r="CM89" s="2">
        <v>12486.14</v>
      </c>
      <c r="CN89" s="2">
        <v>11480.48</v>
      </c>
      <c r="CO89" s="2">
        <v>11821.05</v>
      </c>
      <c r="CP89" s="2">
        <v>14055.7</v>
      </c>
      <c r="CQ89" s="4">
        <v>45072.426828703705</v>
      </c>
      <c r="CR89" s="4">
        <v>73415</v>
      </c>
    </row>
    <row r="90" spans="1:96" x14ac:dyDescent="0.35">
      <c r="A90" s="5">
        <v>147</v>
      </c>
      <c r="B90" s="3" t="s">
        <v>163</v>
      </c>
      <c r="C90" s="3" t="s">
        <v>182</v>
      </c>
      <c r="D90" s="2" t="s">
        <v>183</v>
      </c>
      <c r="E90" s="2">
        <v>8093</v>
      </c>
      <c r="F90" s="2">
        <v>8215</v>
      </c>
      <c r="G90" s="2">
        <v>8458</v>
      </c>
      <c r="H90" s="2">
        <v>9802</v>
      </c>
      <c r="I90" s="2">
        <v>6.5600000000000006E-2</v>
      </c>
      <c r="J90" s="2">
        <v>531</v>
      </c>
      <c r="K90" s="2">
        <v>539</v>
      </c>
      <c r="L90" s="2">
        <v>555</v>
      </c>
      <c r="M90" s="2">
        <v>643</v>
      </c>
      <c r="N90" s="2">
        <v>6.7000000000000004E-2</v>
      </c>
      <c r="O90" s="2">
        <v>542</v>
      </c>
      <c r="P90" s="2">
        <v>550</v>
      </c>
      <c r="Q90" s="2">
        <v>567</v>
      </c>
      <c r="R90" s="2">
        <v>657</v>
      </c>
      <c r="S90" s="2">
        <v>9166</v>
      </c>
      <c r="T90" s="2">
        <v>9304</v>
      </c>
      <c r="U90" s="2">
        <v>9580</v>
      </c>
      <c r="V90" s="2">
        <v>11102</v>
      </c>
      <c r="W90" s="2">
        <v>1.1040000000000001</v>
      </c>
      <c r="X90" s="2">
        <v>1.026</v>
      </c>
      <c r="Y90" s="2">
        <v>10119</v>
      </c>
      <c r="Z90" s="2">
        <v>11391</v>
      </c>
      <c r="AA90" s="2">
        <v>0</v>
      </c>
      <c r="AB90" s="2">
        <v>0</v>
      </c>
      <c r="AC90" s="2">
        <v>0</v>
      </c>
      <c r="AD90" s="2">
        <v>1170.93</v>
      </c>
      <c r="AE90" s="2">
        <v>1170.93</v>
      </c>
      <c r="AF90" s="2">
        <v>0</v>
      </c>
      <c r="AG90" s="2">
        <v>0</v>
      </c>
      <c r="AH90" s="2">
        <v>0</v>
      </c>
      <c r="AI90" s="2">
        <v>1170.93</v>
      </c>
      <c r="AJ90" s="2">
        <v>1170.93</v>
      </c>
      <c r="AK90" s="2">
        <v>0</v>
      </c>
      <c r="AL90" s="2">
        <v>0</v>
      </c>
      <c r="AM90" s="2">
        <v>0</v>
      </c>
      <c r="AN90" s="2">
        <v>13338064</v>
      </c>
      <c r="AO90" s="2">
        <v>13338064</v>
      </c>
      <c r="AP90" s="2">
        <v>0.6381</v>
      </c>
      <c r="AQ90" s="2">
        <v>0.2</v>
      </c>
      <c r="AR90" s="2">
        <v>0</v>
      </c>
      <c r="AS90" s="2">
        <v>0</v>
      </c>
      <c r="AT90" s="2">
        <v>0</v>
      </c>
      <c r="AU90" s="2">
        <v>1702204</v>
      </c>
      <c r="AV90" s="2">
        <v>1702204</v>
      </c>
      <c r="AW90" s="2">
        <v>0.6381</v>
      </c>
      <c r="AX90" s="2">
        <v>8.8099999999999998E-2</v>
      </c>
      <c r="AY90" s="2">
        <v>0.65</v>
      </c>
      <c r="AZ90" s="2">
        <v>0</v>
      </c>
      <c r="BA90" s="2">
        <v>0</v>
      </c>
      <c r="BB90" s="2">
        <v>0</v>
      </c>
      <c r="BC90" s="2">
        <v>763804</v>
      </c>
      <c r="BD90" s="2">
        <v>763804</v>
      </c>
      <c r="BE90" s="2">
        <v>15804072</v>
      </c>
      <c r="BF90" s="2">
        <v>0</v>
      </c>
      <c r="BG90" s="2">
        <v>0</v>
      </c>
      <c r="BH90" s="2">
        <v>0</v>
      </c>
      <c r="BI90" s="2">
        <v>89899</v>
      </c>
      <c r="BJ90" s="2">
        <v>0</v>
      </c>
      <c r="BK90" s="2">
        <v>152504</v>
      </c>
      <c r="BL90" s="2">
        <v>0</v>
      </c>
      <c r="BM90" s="2">
        <v>0</v>
      </c>
      <c r="BN90" s="2">
        <v>2813</v>
      </c>
      <c r="BO90" s="2">
        <v>0</v>
      </c>
      <c r="BP90" s="2">
        <v>0</v>
      </c>
      <c r="BQ90" s="2">
        <v>242403</v>
      </c>
      <c r="BR90" s="2">
        <v>16046475</v>
      </c>
      <c r="BS90" s="2">
        <v>0</v>
      </c>
      <c r="BT90" s="2">
        <v>16046475</v>
      </c>
      <c r="BU90" s="2">
        <v>4755366</v>
      </c>
      <c r="BV90" s="2">
        <v>11291109</v>
      </c>
      <c r="BW90" s="2">
        <v>1132572</v>
      </c>
      <c r="BX90" s="2">
        <v>10158537</v>
      </c>
      <c r="BY90" s="2">
        <v>6139.73</v>
      </c>
      <c r="BZ90" s="2">
        <v>1170.93</v>
      </c>
      <c r="CA90" s="2">
        <v>7189194</v>
      </c>
      <c r="CB90" s="2">
        <v>0</v>
      </c>
      <c r="CC90" s="2">
        <v>0</v>
      </c>
      <c r="CD90" s="2">
        <v>4755366</v>
      </c>
      <c r="CE90" s="2">
        <v>1132572</v>
      </c>
      <c r="CF90" s="2">
        <v>1301256</v>
      </c>
      <c r="CG90" s="2">
        <v>1196251</v>
      </c>
      <c r="CH90" s="2">
        <v>2497507</v>
      </c>
      <c r="CI90" s="2">
        <v>0</v>
      </c>
      <c r="CJ90" s="2">
        <v>10158537</v>
      </c>
      <c r="CK90" s="2" t="b">
        <v>0</v>
      </c>
      <c r="CL90" s="2">
        <v>0</v>
      </c>
      <c r="CM90" s="2">
        <v>11989.85</v>
      </c>
      <c r="CN90" s="2">
        <v>11024.17</v>
      </c>
      <c r="CO90" s="2">
        <v>11351.2</v>
      </c>
      <c r="CP90" s="2">
        <v>13497.03</v>
      </c>
      <c r="CQ90" s="4">
        <v>45072.426828703705</v>
      </c>
      <c r="CR90" s="4">
        <v>73415</v>
      </c>
    </row>
    <row r="91" spans="1:96" x14ac:dyDescent="0.35">
      <c r="A91" s="5">
        <v>148</v>
      </c>
      <c r="B91" s="3" t="s">
        <v>163</v>
      </c>
      <c r="C91" s="3" t="s">
        <v>184</v>
      </c>
      <c r="D91" s="2" t="s">
        <v>185</v>
      </c>
      <c r="E91" s="2">
        <v>8093</v>
      </c>
      <c r="F91" s="2">
        <v>8215</v>
      </c>
      <c r="G91" s="2">
        <v>8458</v>
      </c>
      <c r="H91" s="2">
        <v>9802</v>
      </c>
      <c r="I91" s="2">
        <v>6.5600000000000006E-2</v>
      </c>
      <c r="J91" s="2">
        <v>531</v>
      </c>
      <c r="K91" s="2">
        <v>539</v>
      </c>
      <c r="L91" s="2">
        <v>555</v>
      </c>
      <c r="M91" s="2">
        <v>643</v>
      </c>
      <c r="N91" s="2">
        <v>6.7000000000000004E-2</v>
      </c>
      <c r="O91" s="2">
        <v>542</v>
      </c>
      <c r="P91" s="2">
        <v>550</v>
      </c>
      <c r="Q91" s="2">
        <v>567</v>
      </c>
      <c r="R91" s="2">
        <v>657</v>
      </c>
      <c r="S91" s="2">
        <v>9166</v>
      </c>
      <c r="T91" s="2">
        <v>9304</v>
      </c>
      <c r="U91" s="2">
        <v>9580</v>
      </c>
      <c r="V91" s="2">
        <v>11102</v>
      </c>
      <c r="W91" s="2">
        <v>1.1040000000000001</v>
      </c>
      <c r="X91" s="2">
        <v>1.026</v>
      </c>
      <c r="Y91" s="2">
        <v>10119</v>
      </c>
      <c r="Z91" s="2">
        <v>11391</v>
      </c>
      <c r="AA91" s="2">
        <v>2795.21</v>
      </c>
      <c r="AB91" s="2">
        <v>2131.13</v>
      </c>
      <c r="AC91" s="2">
        <v>1454.94</v>
      </c>
      <c r="AD91" s="2">
        <v>2696.42</v>
      </c>
      <c r="AE91" s="2">
        <v>9077.7000000000007</v>
      </c>
      <c r="AF91" s="2">
        <v>2795.21</v>
      </c>
      <c r="AG91" s="2">
        <v>2131.13</v>
      </c>
      <c r="AH91" s="2">
        <v>1454.94</v>
      </c>
      <c r="AI91" s="2">
        <v>2696.42</v>
      </c>
      <c r="AJ91" s="2">
        <v>9077.7000000000007</v>
      </c>
      <c r="AK91" s="2">
        <v>28284730</v>
      </c>
      <c r="AL91" s="2">
        <v>19828034</v>
      </c>
      <c r="AM91" s="2">
        <v>13938325</v>
      </c>
      <c r="AN91" s="2">
        <v>30714920</v>
      </c>
      <c r="AO91" s="2">
        <v>92766009</v>
      </c>
      <c r="AP91" s="2">
        <v>0.88400000000000001</v>
      </c>
      <c r="AQ91" s="2">
        <v>0.2</v>
      </c>
      <c r="AR91" s="2">
        <v>5000740</v>
      </c>
      <c r="AS91" s="2">
        <v>3505596</v>
      </c>
      <c r="AT91" s="2">
        <v>2464296</v>
      </c>
      <c r="AU91" s="2">
        <v>5430398</v>
      </c>
      <c r="AV91" s="2">
        <v>16401030</v>
      </c>
      <c r="AW91" s="2">
        <v>0.88400000000000001</v>
      </c>
      <c r="AX91" s="2">
        <v>0.33400000000000002</v>
      </c>
      <c r="AY91" s="2">
        <v>0.65</v>
      </c>
      <c r="AZ91" s="2">
        <v>6140615</v>
      </c>
      <c r="BA91" s="2">
        <v>4304666</v>
      </c>
      <c r="BB91" s="2">
        <v>3026010</v>
      </c>
      <c r="BC91" s="2">
        <v>6668209</v>
      </c>
      <c r="BD91" s="2">
        <v>20139500</v>
      </c>
      <c r="BE91" s="2">
        <v>129306539</v>
      </c>
      <c r="BF91" s="2">
        <v>0</v>
      </c>
      <c r="BG91" s="2">
        <v>0</v>
      </c>
      <c r="BH91" s="2">
        <v>0</v>
      </c>
      <c r="BI91" s="2">
        <v>2052387</v>
      </c>
      <c r="BJ91" s="2">
        <v>0</v>
      </c>
      <c r="BK91" s="2">
        <v>0</v>
      </c>
      <c r="BL91" s="2">
        <v>0</v>
      </c>
      <c r="BM91" s="2">
        <v>0</v>
      </c>
      <c r="BN91" s="2">
        <v>2813</v>
      </c>
      <c r="BO91" s="2">
        <v>50.61</v>
      </c>
      <c r="BP91" s="2">
        <v>142366</v>
      </c>
      <c r="BQ91" s="2">
        <v>2194753</v>
      </c>
      <c r="BR91" s="2">
        <v>131501292</v>
      </c>
      <c r="BS91" s="2">
        <v>0</v>
      </c>
      <c r="BT91" s="2">
        <v>131501292</v>
      </c>
      <c r="BU91" s="2">
        <v>13445118</v>
      </c>
      <c r="BV91" s="2">
        <v>118056174</v>
      </c>
      <c r="BW91" s="2">
        <v>7696728</v>
      </c>
      <c r="BX91" s="2">
        <v>110359446</v>
      </c>
      <c r="BY91" s="2">
        <v>5382.03</v>
      </c>
      <c r="BZ91" s="2">
        <v>9077.7000000000007</v>
      </c>
      <c r="CA91" s="2">
        <v>48856454</v>
      </c>
      <c r="CB91" s="2">
        <v>0</v>
      </c>
      <c r="CC91" s="2">
        <v>0</v>
      </c>
      <c r="CD91" s="2">
        <v>13445118</v>
      </c>
      <c r="CE91" s="2">
        <v>7696728</v>
      </c>
      <c r="CF91" s="2">
        <v>27714608</v>
      </c>
      <c r="CG91" s="2">
        <v>12154981</v>
      </c>
      <c r="CH91" s="2">
        <v>39869589</v>
      </c>
      <c r="CI91" s="2">
        <v>0</v>
      </c>
      <c r="CJ91" s="2">
        <v>110359446</v>
      </c>
      <c r="CK91" s="2" t="b">
        <v>0</v>
      </c>
      <c r="CL91" s="2">
        <v>0</v>
      </c>
      <c r="CM91" s="2">
        <v>14104.87</v>
      </c>
      <c r="CN91" s="2">
        <v>12968.85</v>
      </c>
      <c r="CO91" s="2">
        <v>13353.56</v>
      </c>
      <c r="CP91" s="2">
        <v>15877.91</v>
      </c>
      <c r="CQ91" s="4">
        <v>45072.426817129628</v>
      </c>
      <c r="CR91" s="4">
        <v>73415</v>
      </c>
    </row>
    <row r="92" spans="1:96" x14ac:dyDescent="0.35">
      <c r="A92" s="5">
        <v>149</v>
      </c>
      <c r="B92" s="3" t="s">
        <v>163</v>
      </c>
      <c r="C92" s="3" t="s">
        <v>186</v>
      </c>
      <c r="D92" s="2" t="s">
        <v>187</v>
      </c>
      <c r="E92" s="2">
        <v>8093</v>
      </c>
      <c r="F92" s="2">
        <v>8215</v>
      </c>
      <c r="G92" s="2">
        <v>8458</v>
      </c>
      <c r="H92" s="2">
        <v>9802</v>
      </c>
      <c r="I92" s="2">
        <v>6.5600000000000006E-2</v>
      </c>
      <c r="J92" s="2">
        <v>531</v>
      </c>
      <c r="K92" s="2">
        <v>539</v>
      </c>
      <c r="L92" s="2">
        <v>555</v>
      </c>
      <c r="M92" s="2">
        <v>643</v>
      </c>
      <c r="N92" s="2">
        <v>6.7000000000000004E-2</v>
      </c>
      <c r="O92" s="2">
        <v>542</v>
      </c>
      <c r="P92" s="2">
        <v>550</v>
      </c>
      <c r="Q92" s="2">
        <v>567</v>
      </c>
      <c r="R92" s="2">
        <v>657</v>
      </c>
      <c r="S92" s="2">
        <v>9166</v>
      </c>
      <c r="T92" s="2">
        <v>9304</v>
      </c>
      <c r="U92" s="2">
        <v>9580</v>
      </c>
      <c r="V92" s="2">
        <v>11102</v>
      </c>
      <c r="W92" s="2">
        <v>1.1040000000000001</v>
      </c>
      <c r="X92" s="2">
        <v>1.026</v>
      </c>
      <c r="Y92" s="2">
        <v>10119</v>
      </c>
      <c r="Z92" s="2">
        <v>11391</v>
      </c>
      <c r="AA92" s="2">
        <v>202.85</v>
      </c>
      <c r="AB92" s="2">
        <v>161.32</v>
      </c>
      <c r="AC92" s="2">
        <v>93.87</v>
      </c>
      <c r="AD92" s="2">
        <v>161.32</v>
      </c>
      <c r="AE92" s="2">
        <v>619.36</v>
      </c>
      <c r="AF92" s="2">
        <v>202.85</v>
      </c>
      <c r="AG92" s="2">
        <v>161.32</v>
      </c>
      <c r="AH92" s="2">
        <v>93.87</v>
      </c>
      <c r="AI92" s="2">
        <v>161.32</v>
      </c>
      <c r="AJ92" s="2">
        <v>619.36</v>
      </c>
      <c r="AK92" s="2">
        <v>2052639</v>
      </c>
      <c r="AL92" s="2">
        <v>1500921</v>
      </c>
      <c r="AM92" s="2">
        <v>899275</v>
      </c>
      <c r="AN92" s="2">
        <v>1837596</v>
      </c>
      <c r="AO92" s="2">
        <v>6290431</v>
      </c>
      <c r="AP92" s="2">
        <v>0.85119999999999996</v>
      </c>
      <c r="AQ92" s="2">
        <v>0.2</v>
      </c>
      <c r="AR92" s="2">
        <v>349441</v>
      </c>
      <c r="AS92" s="2">
        <v>255517</v>
      </c>
      <c r="AT92" s="2">
        <v>153093</v>
      </c>
      <c r="AU92" s="2">
        <v>312832</v>
      </c>
      <c r="AV92" s="2">
        <v>1070883</v>
      </c>
      <c r="AW92" s="2">
        <v>0.85119999999999996</v>
      </c>
      <c r="AX92" s="2">
        <v>0.30120000000000002</v>
      </c>
      <c r="AY92" s="2">
        <v>0.65</v>
      </c>
      <c r="AZ92" s="2">
        <v>401866</v>
      </c>
      <c r="BA92" s="2">
        <v>293850</v>
      </c>
      <c r="BB92" s="2">
        <v>176060</v>
      </c>
      <c r="BC92" s="2">
        <v>359765</v>
      </c>
      <c r="BD92" s="2">
        <v>1231541</v>
      </c>
      <c r="BE92" s="2">
        <v>8592855</v>
      </c>
      <c r="BF92" s="2">
        <v>0</v>
      </c>
      <c r="BG92" s="2">
        <v>69452</v>
      </c>
      <c r="BH92" s="2">
        <v>0</v>
      </c>
      <c r="BI92" s="2">
        <v>164835</v>
      </c>
      <c r="BJ92" s="2">
        <v>0</v>
      </c>
      <c r="BK92" s="2">
        <v>0</v>
      </c>
      <c r="BL92" s="2">
        <v>0</v>
      </c>
      <c r="BM92" s="2">
        <v>0</v>
      </c>
      <c r="BN92" s="2">
        <v>2813</v>
      </c>
      <c r="BO92" s="2">
        <v>15.07</v>
      </c>
      <c r="BP92" s="2">
        <v>42392</v>
      </c>
      <c r="BQ92" s="2">
        <v>276679</v>
      </c>
      <c r="BR92" s="2">
        <v>8869534</v>
      </c>
      <c r="BS92" s="2">
        <v>0</v>
      </c>
      <c r="BT92" s="2">
        <v>8869534</v>
      </c>
      <c r="BU92" s="2">
        <v>1708015</v>
      </c>
      <c r="BV92" s="2">
        <v>7161519</v>
      </c>
      <c r="BW92" s="2">
        <v>548145</v>
      </c>
      <c r="BX92" s="2">
        <v>6613374</v>
      </c>
      <c r="BY92" s="2">
        <v>4051.35</v>
      </c>
      <c r="BZ92" s="2">
        <v>619.36</v>
      </c>
      <c r="CA92" s="2">
        <v>2509244</v>
      </c>
      <c r="CB92" s="2">
        <v>1387528</v>
      </c>
      <c r="CC92" s="2">
        <v>0</v>
      </c>
      <c r="CD92" s="2">
        <v>1708015</v>
      </c>
      <c r="CE92" s="2">
        <v>548145</v>
      </c>
      <c r="CF92" s="2">
        <v>1640612</v>
      </c>
      <c r="CG92" s="2">
        <v>1110017</v>
      </c>
      <c r="CH92" s="2">
        <v>2750629</v>
      </c>
      <c r="CI92" s="2">
        <v>0</v>
      </c>
      <c r="CJ92" s="2">
        <v>6613374</v>
      </c>
      <c r="CK92" s="2" t="b">
        <v>0</v>
      </c>
      <c r="CL92" s="2">
        <v>0</v>
      </c>
      <c r="CM92" s="2">
        <v>13822.76</v>
      </c>
      <c r="CN92" s="2">
        <v>12709.45</v>
      </c>
      <c r="CO92" s="2">
        <v>13086.47</v>
      </c>
      <c r="CP92" s="2">
        <v>15560.33</v>
      </c>
      <c r="CQ92" s="4">
        <v>45072.426840277774</v>
      </c>
      <c r="CR92" s="4">
        <v>73415</v>
      </c>
    </row>
    <row r="93" spans="1:96" x14ac:dyDescent="0.35">
      <c r="A93" s="5">
        <v>150</v>
      </c>
      <c r="B93" s="3" t="s">
        <v>163</v>
      </c>
      <c r="C93" s="3" t="s">
        <v>188</v>
      </c>
      <c r="D93" s="2" t="s">
        <v>189</v>
      </c>
      <c r="E93" s="2">
        <v>8093</v>
      </c>
      <c r="F93" s="2">
        <v>8215</v>
      </c>
      <c r="G93" s="2">
        <v>8458</v>
      </c>
      <c r="H93" s="2">
        <v>9802</v>
      </c>
      <c r="I93" s="2">
        <v>6.5600000000000006E-2</v>
      </c>
      <c r="J93" s="2">
        <v>531</v>
      </c>
      <c r="K93" s="2">
        <v>539</v>
      </c>
      <c r="L93" s="2">
        <v>555</v>
      </c>
      <c r="M93" s="2">
        <v>643</v>
      </c>
      <c r="N93" s="2">
        <v>6.7000000000000004E-2</v>
      </c>
      <c r="O93" s="2">
        <v>542</v>
      </c>
      <c r="P93" s="2">
        <v>550</v>
      </c>
      <c r="Q93" s="2">
        <v>567</v>
      </c>
      <c r="R93" s="2">
        <v>657</v>
      </c>
      <c r="S93" s="2">
        <v>9166</v>
      </c>
      <c r="T93" s="2">
        <v>9304</v>
      </c>
      <c r="U93" s="2">
        <v>9580</v>
      </c>
      <c r="V93" s="2">
        <v>11102</v>
      </c>
      <c r="W93" s="2">
        <v>1.1040000000000001</v>
      </c>
      <c r="X93" s="2">
        <v>1.026</v>
      </c>
      <c r="Y93" s="2">
        <v>10119</v>
      </c>
      <c r="Z93" s="2">
        <v>11391</v>
      </c>
      <c r="AA93" s="2">
        <v>68.47</v>
      </c>
      <c r="AB93" s="2">
        <v>56.97</v>
      </c>
      <c r="AC93" s="2">
        <v>30.24</v>
      </c>
      <c r="AD93" s="2">
        <v>0</v>
      </c>
      <c r="AE93" s="2">
        <v>155.68</v>
      </c>
      <c r="AF93" s="2">
        <v>68.47</v>
      </c>
      <c r="AG93" s="2">
        <v>56.97</v>
      </c>
      <c r="AH93" s="2">
        <v>30.24</v>
      </c>
      <c r="AI93" s="2">
        <v>0</v>
      </c>
      <c r="AJ93" s="2">
        <v>155.68</v>
      </c>
      <c r="AK93" s="2">
        <v>692848</v>
      </c>
      <c r="AL93" s="2">
        <v>530049</v>
      </c>
      <c r="AM93" s="2">
        <v>289699</v>
      </c>
      <c r="AN93" s="2">
        <v>0</v>
      </c>
      <c r="AO93" s="2">
        <v>1512596</v>
      </c>
      <c r="AP93" s="2">
        <v>0.96650000000000003</v>
      </c>
      <c r="AQ93" s="2">
        <v>0.2</v>
      </c>
      <c r="AR93" s="2">
        <v>133928</v>
      </c>
      <c r="AS93" s="2">
        <v>102458</v>
      </c>
      <c r="AT93" s="2">
        <v>55999</v>
      </c>
      <c r="AU93" s="2">
        <v>0</v>
      </c>
      <c r="AV93" s="2">
        <v>292385</v>
      </c>
      <c r="AW93" s="2">
        <v>0.96650000000000003</v>
      </c>
      <c r="AX93" s="2">
        <v>0.41649999999999998</v>
      </c>
      <c r="AY93" s="2">
        <v>0.65</v>
      </c>
      <c r="AZ93" s="2">
        <v>187571</v>
      </c>
      <c r="BA93" s="2">
        <v>143497</v>
      </c>
      <c r="BB93" s="2">
        <v>78429</v>
      </c>
      <c r="BC93" s="2">
        <v>0</v>
      </c>
      <c r="BD93" s="2">
        <v>409497</v>
      </c>
      <c r="BE93" s="2">
        <v>2214478</v>
      </c>
      <c r="BF93" s="2">
        <v>0</v>
      </c>
      <c r="BG93" s="2">
        <v>0</v>
      </c>
      <c r="BH93" s="2">
        <v>0</v>
      </c>
      <c r="BI93" s="2">
        <v>62283</v>
      </c>
      <c r="BJ93" s="2">
        <v>0</v>
      </c>
      <c r="BK93" s="2">
        <v>0</v>
      </c>
      <c r="BL93" s="2">
        <v>0</v>
      </c>
      <c r="BM93" s="2">
        <v>0</v>
      </c>
      <c r="BN93" s="2">
        <v>2813</v>
      </c>
      <c r="BO93" s="2">
        <v>1.79</v>
      </c>
      <c r="BP93" s="2">
        <v>5035</v>
      </c>
      <c r="BQ93" s="2">
        <v>67318</v>
      </c>
      <c r="BR93" s="2">
        <v>2281796</v>
      </c>
      <c r="BS93" s="2">
        <v>0</v>
      </c>
      <c r="BT93" s="2">
        <v>2281796</v>
      </c>
      <c r="BU93" s="2">
        <v>193321</v>
      </c>
      <c r="BV93" s="2">
        <v>2088475</v>
      </c>
      <c r="BW93" s="2">
        <v>130499</v>
      </c>
      <c r="BX93" s="2">
        <v>1957976</v>
      </c>
      <c r="BY93" s="2">
        <v>5320.96</v>
      </c>
      <c r="BZ93" s="2">
        <v>155.68</v>
      </c>
      <c r="CA93" s="2">
        <v>828367</v>
      </c>
      <c r="CB93" s="2">
        <v>0</v>
      </c>
      <c r="CC93" s="2">
        <v>0</v>
      </c>
      <c r="CD93" s="2">
        <v>193321</v>
      </c>
      <c r="CE93" s="2">
        <v>130499</v>
      </c>
      <c r="CF93" s="2">
        <v>504547</v>
      </c>
      <c r="CG93" s="2">
        <v>270989</v>
      </c>
      <c r="CH93" s="2">
        <v>775536</v>
      </c>
      <c r="CI93" s="2">
        <v>0</v>
      </c>
      <c r="CJ93" s="2">
        <v>1957976</v>
      </c>
      <c r="CK93" s="2" t="b">
        <v>0</v>
      </c>
      <c r="CL93" s="2">
        <v>0</v>
      </c>
      <c r="CM93" s="2">
        <v>14814.47</v>
      </c>
      <c r="CN93" s="2">
        <v>13621.29</v>
      </c>
      <c r="CO93" s="2">
        <v>14025.36</v>
      </c>
      <c r="CP93" s="2">
        <v>16676.71</v>
      </c>
      <c r="CQ93" s="4">
        <v>45072.426921296297</v>
      </c>
      <c r="CR93" s="4">
        <v>73415</v>
      </c>
    </row>
    <row r="94" spans="1:96" x14ac:dyDescent="0.35">
      <c r="A94" s="5">
        <v>151</v>
      </c>
      <c r="B94" s="3" t="s">
        <v>163</v>
      </c>
      <c r="C94" s="3" t="s">
        <v>190</v>
      </c>
      <c r="D94" s="2" t="s">
        <v>191</v>
      </c>
      <c r="E94" s="2">
        <v>8093</v>
      </c>
      <c r="F94" s="2">
        <v>8215</v>
      </c>
      <c r="G94" s="2">
        <v>8458</v>
      </c>
      <c r="H94" s="2">
        <v>9802</v>
      </c>
      <c r="I94" s="2">
        <v>6.5600000000000006E-2</v>
      </c>
      <c r="J94" s="2">
        <v>531</v>
      </c>
      <c r="K94" s="2">
        <v>539</v>
      </c>
      <c r="L94" s="2">
        <v>555</v>
      </c>
      <c r="M94" s="2">
        <v>643</v>
      </c>
      <c r="N94" s="2">
        <v>6.7000000000000004E-2</v>
      </c>
      <c r="O94" s="2">
        <v>542</v>
      </c>
      <c r="P94" s="2">
        <v>550</v>
      </c>
      <c r="Q94" s="2">
        <v>567</v>
      </c>
      <c r="R94" s="2">
        <v>657</v>
      </c>
      <c r="S94" s="2">
        <v>9166</v>
      </c>
      <c r="T94" s="2">
        <v>9304</v>
      </c>
      <c r="U94" s="2">
        <v>9580</v>
      </c>
      <c r="V94" s="2">
        <v>11102</v>
      </c>
      <c r="W94" s="2">
        <v>1.1040000000000001</v>
      </c>
      <c r="X94" s="2">
        <v>1.026</v>
      </c>
      <c r="Y94" s="2">
        <v>10119</v>
      </c>
      <c r="Z94" s="2">
        <v>11391</v>
      </c>
      <c r="AA94" s="2">
        <v>133.68</v>
      </c>
      <c r="AB94" s="2">
        <v>90.43</v>
      </c>
      <c r="AC94" s="2">
        <v>72.930000000000007</v>
      </c>
      <c r="AD94" s="2">
        <v>0</v>
      </c>
      <c r="AE94" s="2">
        <v>297.04000000000002</v>
      </c>
      <c r="AF94" s="2">
        <v>133.68</v>
      </c>
      <c r="AG94" s="2">
        <v>90.43</v>
      </c>
      <c r="AH94" s="2">
        <v>72.930000000000007</v>
      </c>
      <c r="AI94" s="2">
        <v>0</v>
      </c>
      <c r="AJ94" s="2">
        <v>297.04000000000002</v>
      </c>
      <c r="AK94" s="2">
        <v>1352708</v>
      </c>
      <c r="AL94" s="2">
        <v>841361</v>
      </c>
      <c r="AM94" s="2">
        <v>698669</v>
      </c>
      <c r="AN94" s="2">
        <v>0</v>
      </c>
      <c r="AO94" s="2">
        <v>2892738</v>
      </c>
      <c r="AP94" s="2">
        <v>0.92910000000000004</v>
      </c>
      <c r="AQ94" s="2">
        <v>0.2</v>
      </c>
      <c r="AR94" s="2">
        <v>251360</v>
      </c>
      <c r="AS94" s="2">
        <v>156342</v>
      </c>
      <c r="AT94" s="2">
        <v>129827</v>
      </c>
      <c r="AU94" s="2">
        <v>0</v>
      </c>
      <c r="AV94" s="2">
        <v>537529</v>
      </c>
      <c r="AW94" s="2">
        <v>0.92910000000000004</v>
      </c>
      <c r="AX94" s="2">
        <v>0.37909999999999999</v>
      </c>
      <c r="AY94" s="2">
        <v>0.65</v>
      </c>
      <c r="AZ94" s="2">
        <v>333328</v>
      </c>
      <c r="BA94" s="2">
        <v>207324</v>
      </c>
      <c r="BB94" s="2">
        <v>172163</v>
      </c>
      <c r="BC94" s="2">
        <v>0</v>
      </c>
      <c r="BD94" s="2">
        <v>712815</v>
      </c>
      <c r="BE94" s="2">
        <v>4143082</v>
      </c>
      <c r="BF94" s="2">
        <v>0</v>
      </c>
      <c r="BG94" s="2">
        <v>0</v>
      </c>
      <c r="BH94" s="2">
        <v>0</v>
      </c>
      <c r="BI94" s="2">
        <v>77397</v>
      </c>
      <c r="BJ94" s="2">
        <v>0</v>
      </c>
      <c r="BK94" s="2">
        <v>0</v>
      </c>
      <c r="BL94" s="2">
        <v>0</v>
      </c>
      <c r="BM94" s="2">
        <v>0</v>
      </c>
      <c r="BN94" s="2">
        <v>2813</v>
      </c>
      <c r="BO94" s="2">
        <v>7.23</v>
      </c>
      <c r="BP94" s="2">
        <v>20338</v>
      </c>
      <c r="BQ94" s="2">
        <v>97735</v>
      </c>
      <c r="BR94" s="2">
        <v>4240817</v>
      </c>
      <c r="BS94" s="2">
        <v>0</v>
      </c>
      <c r="BT94" s="2">
        <v>4240817</v>
      </c>
      <c r="BU94" s="2">
        <v>396907</v>
      </c>
      <c r="BV94" s="2">
        <v>3843910</v>
      </c>
      <c r="BW94" s="2">
        <v>234857</v>
      </c>
      <c r="BX94" s="2">
        <v>3609053</v>
      </c>
      <c r="BY94" s="2">
        <v>5018.8599999999997</v>
      </c>
      <c r="BZ94" s="2">
        <v>297.04000000000002</v>
      </c>
      <c r="CA94" s="2">
        <v>1490802</v>
      </c>
      <c r="CB94" s="2">
        <v>0</v>
      </c>
      <c r="CC94" s="2">
        <v>0</v>
      </c>
      <c r="CD94" s="2">
        <v>396907</v>
      </c>
      <c r="CE94" s="2">
        <v>234857</v>
      </c>
      <c r="CF94" s="2">
        <v>859038</v>
      </c>
      <c r="CG94" s="2">
        <v>429802</v>
      </c>
      <c r="CH94" s="2">
        <v>1288840</v>
      </c>
      <c r="CI94" s="2">
        <v>0</v>
      </c>
      <c r="CJ94" s="2">
        <v>3609053</v>
      </c>
      <c r="CK94" s="2" t="b">
        <v>0</v>
      </c>
      <c r="CL94" s="2">
        <v>0</v>
      </c>
      <c r="CM94" s="2">
        <v>14492.79</v>
      </c>
      <c r="CN94" s="2">
        <v>13325.51</v>
      </c>
      <c r="CO94" s="2">
        <v>13720.81</v>
      </c>
      <c r="CP94" s="2">
        <v>16314.59</v>
      </c>
      <c r="CQ94" s="4">
        <v>45072.42696759259</v>
      </c>
      <c r="CR94" s="4">
        <v>73415</v>
      </c>
    </row>
    <row r="95" spans="1:96" x14ac:dyDescent="0.35">
      <c r="A95" s="5">
        <v>152</v>
      </c>
      <c r="B95" s="3" t="s">
        <v>163</v>
      </c>
      <c r="C95" s="3" t="s">
        <v>192</v>
      </c>
      <c r="D95" s="2" t="s">
        <v>193</v>
      </c>
      <c r="E95" s="2">
        <v>8093</v>
      </c>
      <c r="F95" s="2">
        <v>8215</v>
      </c>
      <c r="G95" s="2">
        <v>8458</v>
      </c>
      <c r="H95" s="2">
        <v>9802</v>
      </c>
      <c r="I95" s="2">
        <v>6.5600000000000006E-2</v>
      </c>
      <c r="J95" s="2">
        <v>531</v>
      </c>
      <c r="K95" s="2">
        <v>539</v>
      </c>
      <c r="L95" s="2">
        <v>555</v>
      </c>
      <c r="M95" s="2">
        <v>643</v>
      </c>
      <c r="N95" s="2">
        <v>6.7000000000000004E-2</v>
      </c>
      <c r="O95" s="2">
        <v>542</v>
      </c>
      <c r="P95" s="2">
        <v>550</v>
      </c>
      <c r="Q95" s="2">
        <v>567</v>
      </c>
      <c r="R95" s="2">
        <v>657</v>
      </c>
      <c r="S95" s="2">
        <v>9166</v>
      </c>
      <c r="T95" s="2">
        <v>9304</v>
      </c>
      <c r="U95" s="2">
        <v>9580</v>
      </c>
      <c r="V95" s="2">
        <v>11102</v>
      </c>
      <c r="W95" s="2">
        <v>1.1040000000000001</v>
      </c>
      <c r="X95" s="2">
        <v>1.026</v>
      </c>
      <c r="Y95" s="2">
        <v>10119</v>
      </c>
      <c r="Z95" s="2">
        <v>11391</v>
      </c>
      <c r="AA95" s="2">
        <v>150.74</v>
      </c>
      <c r="AB95" s="2">
        <v>118.38</v>
      </c>
      <c r="AC95" s="2">
        <v>86.38</v>
      </c>
      <c r="AD95" s="2">
        <v>0</v>
      </c>
      <c r="AE95" s="2">
        <v>355.5</v>
      </c>
      <c r="AF95" s="2">
        <v>150.74</v>
      </c>
      <c r="AG95" s="2">
        <v>118.38</v>
      </c>
      <c r="AH95" s="2">
        <v>86.38</v>
      </c>
      <c r="AI95" s="2">
        <v>0</v>
      </c>
      <c r="AJ95" s="2">
        <v>355.5</v>
      </c>
      <c r="AK95" s="2">
        <v>1525338</v>
      </c>
      <c r="AL95" s="2">
        <v>1101408</v>
      </c>
      <c r="AM95" s="2">
        <v>827520</v>
      </c>
      <c r="AN95" s="2">
        <v>0</v>
      </c>
      <c r="AO95" s="2">
        <v>3454266</v>
      </c>
      <c r="AP95" s="2">
        <v>0.9083</v>
      </c>
      <c r="AQ95" s="2">
        <v>0.2</v>
      </c>
      <c r="AR95" s="2">
        <v>277093</v>
      </c>
      <c r="AS95" s="2">
        <v>200082</v>
      </c>
      <c r="AT95" s="2">
        <v>150327</v>
      </c>
      <c r="AU95" s="2">
        <v>0</v>
      </c>
      <c r="AV95" s="2">
        <v>627502</v>
      </c>
      <c r="AW95" s="2">
        <v>0.9083</v>
      </c>
      <c r="AX95" s="2">
        <v>0.35830000000000001</v>
      </c>
      <c r="AY95" s="2">
        <v>0.65</v>
      </c>
      <c r="AZ95" s="2">
        <v>355244</v>
      </c>
      <c r="BA95" s="2">
        <v>256512</v>
      </c>
      <c r="BB95" s="2">
        <v>192725</v>
      </c>
      <c r="BC95" s="2">
        <v>0</v>
      </c>
      <c r="BD95" s="2">
        <v>804481</v>
      </c>
      <c r="BE95" s="2">
        <v>4886249</v>
      </c>
      <c r="BF95" s="2">
        <v>0</v>
      </c>
      <c r="BG95" s="2">
        <v>0</v>
      </c>
      <c r="BH95" s="2">
        <v>0</v>
      </c>
      <c r="BI95" s="2">
        <v>152672</v>
      </c>
      <c r="BJ95" s="2">
        <v>0</v>
      </c>
      <c r="BK95" s="2">
        <v>0</v>
      </c>
      <c r="BL95" s="2">
        <v>0</v>
      </c>
      <c r="BM95" s="2">
        <v>0</v>
      </c>
      <c r="BN95" s="2">
        <v>2813</v>
      </c>
      <c r="BO95" s="2">
        <v>12.55</v>
      </c>
      <c r="BP95" s="2">
        <v>35303</v>
      </c>
      <c r="BQ95" s="2">
        <v>187975</v>
      </c>
      <c r="BR95" s="2">
        <v>5074224</v>
      </c>
      <c r="BS95" s="2">
        <v>0</v>
      </c>
      <c r="BT95" s="2">
        <v>5074224</v>
      </c>
      <c r="BU95" s="2">
        <v>589127</v>
      </c>
      <c r="BV95" s="2">
        <v>4485097</v>
      </c>
      <c r="BW95" s="2">
        <v>285457</v>
      </c>
      <c r="BX95" s="2">
        <v>4199640</v>
      </c>
      <c r="BY95" s="2">
        <v>5097</v>
      </c>
      <c r="BZ95" s="2">
        <v>355.5</v>
      </c>
      <c r="CA95" s="2">
        <v>1811984</v>
      </c>
      <c r="CB95" s="2">
        <v>0</v>
      </c>
      <c r="CC95" s="2">
        <v>0</v>
      </c>
      <c r="CD95" s="2">
        <v>589127</v>
      </c>
      <c r="CE95" s="2">
        <v>285457</v>
      </c>
      <c r="CF95" s="2">
        <v>937400</v>
      </c>
      <c r="CG95" s="2">
        <v>524022</v>
      </c>
      <c r="CH95" s="2">
        <v>1461422</v>
      </c>
      <c r="CI95" s="2">
        <v>0</v>
      </c>
      <c r="CJ95" s="2">
        <v>4199640</v>
      </c>
      <c r="CK95" s="2" t="b">
        <v>0</v>
      </c>
      <c r="CL95" s="2">
        <v>0</v>
      </c>
      <c r="CM95" s="2">
        <v>14313.88</v>
      </c>
      <c r="CN95" s="2">
        <v>13161.02</v>
      </c>
      <c r="CO95" s="2">
        <v>13551.44</v>
      </c>
      <c r="CP95" s="2">
        <v>16113.2</v>
      </c>
      <c r="CQ95" s="4">
        <v>45072.426979166667</v>
      </c>
      <c r="CR95" s="4">
        <v>73415</v>
      </c>
    </row>
    <row r="96" spans="1:96" x14ac:dyDescent="0.35">
      <c r="A96" s="5">
        <v>153</v>
      </c>
      <c r="B96" s="3" t="s">
        <v>163</v>
      </c>
      <c r="C96" s="3" t="s">
        <v>194</v>
      </c>
      <c r="D96" s="2" t="s">
        <v>195</v>
      </c>
      <c r="E96" s="2">
        <v>8093</v>
      </c>
      <c r="F96" s="2">
        <v>8215</v>
      </c>
      <c r="G96" s="2">
        <v>8458</v>
      </c>
      <c r="H96" s="2">
        <v>9802</v>
      </c>
      <c r="I96" s="2">
        <v>6.5600000000000006E-2</v>
      </c>
      <c r="J96" s="2">
        <v>531</v>
      </c>
      <c r="K96" s="2">
        <v>539</v>
      </c>
      <c r="L96" s="2">
        <v>555</v>
      </c>
      <c r="M96" s="2">
        <v>643</v>
      </c>
      <c r="N96" s="2">
        <v>6.7000000000000004E-2</v>
      </c>
      <c r="O96" s="2">
        <v>542</v>
      </c>
      <c r="P96" s="2">
        <v>550</v>
      </c>
      <c r="Q96" s="2">
        <v>567</v>
      </c>
      <c r="R96" s="2">
        <v>657</v>
      </c>
      <c r="S96" s="2">
        <v>9166</v>
      </c>
      <c r="T96" s="2">
        <v>9304</v>
      </c>
      <c r="U96" s="2">
        <v>9580</v>
      </c>
      <c r="V96" s="2">
        <v>11102</v>
      </c>
      <c r="W96" s="2">
        <v>1.1040000000000001</v>
      </c>
      <c r="X96" s="2">
        <v>1.026</v>
      </c>
      <c r="Y96" s="2">
        <v>10119</v>
      </c>
      <c r="Z96" s="2">
        <v>11391</v>
      </c>
      <c r="AA96" s="2">
        <v>1008.28</v>
      </c>
      <c r="AB96" s="2">
        <v>744.34</v>
      </c>
      <c r="AC96" s="2">
        <v>492.35</v>
      </c>
      <c r="AD96" s="2">
        <v>953.01</v>
      </c>
      <c r="AE96" s="2">
        <v>3197.98</v>
      </c>
      <c r="AF96" s="2">
        <v>1008.28</v>
      </c>
      <c r="AG96" s="2">
        <v>744.34</v>
      </c>
      <c r="AH96" s="2">
        <v>492.35</v>
      </c>
      <c r="AI96" s="2">
        <v>953.01</v>
      </c>
      <c r="AJ96" s="2">
        <v>3197.98</v>
      </c>
      <c r="AK96" s="2">
        <v>10202785</v>
      </c>
      <c r="AL96" s="2">
        <v>6925339</v>
      </c>
      <c r="AM96" s="2">
        <v>4716713</v>
      </c>
      <c r="AN96" s="2">
        <v>10855737</v>
      </c>
      <c r="AO96" s="2">
        <v>32700574</v>
      </c>
      <c r="AP96" s="2">
        <v>0.9526</v>
      </c>
      <c r="AQ96" s="2">
        <v>0.2</v>
      </c>
      <c r="AR96" s="2">
        <v>1943835</v>
      </c>
      <c r="AS96" s="2">
        <v>1319416</v>
      </c>
      <c r="AT96" s="2">
        <v>898628</v>
      </c>
      <c r="AU96" s="2">
        <v>2068235</v>
      </c>
      <c r="AV96" s="2">
        <v>6230114</v>
      </c>
      <c r="AW96" s="2">
        <v>0.9526</v>
      </c>
      <c r="AX96" s="2">
        <v>0.40260000000000001</v>
      </c>
      <c r="AY96" s="2">
        <v>0.65</v>
      </c>
      <c r="AZ96" s="2">
        <v>2669967</v>
      </c>
      <c r="BA96" s="2">
        <v>1812292</v>
      </c>
      <c r="BB96" s="2">
        <v>1234317</v>
      </c>
      <c r="BC96" s="2">
        <v>2840838</v>
      </c>
      <c r="BD96" s="2">
        <v>8557414</v>
      </c>
      <c r="BE96" s="2">
        <v>47488102</v>
      </c>
      <c r="BF96" s="2">
        <v>0</v>
      </c>
      <c r="BG96" s="2">
        <v>213201</v>
      </c>
      <c r="BH96" s="2">
        <v>0</v>
      </c>
      <c r="BI96" s="2">
        <v>197834</v>
      </c>
      <c r="BJ96" s="2">
        <v>0</v>
      </c>
      <c r="BK96" s="2">
        <v>0</v>
      </c>
      <c r="BL96" s="2">
        <v>0</v>
      </c>
      <c r="BM96" s="2">
        <v>0</v>
      </c>
      <c r="BN96" s="2">
        <v>2813</v>
      </c>
      <c r="BO96" s="2">
        <v>37.700000000000003</v>
      </c>
      <c r="BP96" s="2">
        <v>106050</v>
      </c>
      <c r="BQ96" s="2">
        <v>517085</v>
      </c>
      <c r="BR96" s="2">
        <v>48005187</v>
      </c>
      <c r="BS96" s="2">
        <v>0</v>
      </c>
      <c r="BT96" s="2">
        <v>48005187</v>
      </c>
      <c r="BU96" s="2">
        <v>2062032</v>
      </c>
      <c r="BV96" s="2">
        <v>45943155</v>
      </c>
      <c r="BW96" s="2">
        <v>2699945</v>
      </c>
      <c r="BX96" s="2">
        <v>43243210</v>
      </c>
      <c r="BY96" s="2">
        <v>5359.14</v>
      </c>
      <c r="BZ96" s="2">
        <v>3197.98</v>
      </c>
      <c r="CA96" s="2">
        <v>17138423</v>
      </c>
      <c r="CB96" s="2">
        <v>0</v>
      </c>
      <c r="CC96" s="2">
        <v>0</v>
      </c>
      <c r="CD96" s="2">
        <v>2062032</v>
      </c>
      <c r="CE96" s="2">
        <v>2699945</v>
      </c>
      <c r="CF96" s="2">
        <v>12376446</v>
      </c>
      <c r="CG96" s="2">
        <v>3739649</v>
      </c>
      <c r="CH96" s="2">
        <v>16116095</v>
      </c>
      <c r="CI96" s="2">
        <v>0</v>
      </c>
      <c r="CJ96" s="2">
        <v>43243210</v>
      </c>
      <c r="CK96" s="2" t="b">
        <v>0</v>
      </c>
      <c r="CL96" s="2">
        <v>0</v>
      </c>
      <c r="CM96" s="2">
        <v>14694.91</v>
      </c>
      <c r="CN96" s="2">
        <v>13511.36</v>
      </c>
      <c r="CO96" s="2">
        <v>13912.17</v>
      </c>
      <c r="CP96" s="2">
        <v>16542.12</v>
      </c>
      <c r="CQ96" s="4">
        <v>45072.426979166667</v>
      </c>
      <c r="CR96" s="4">
        <v>73415</v>
      </c>
    </row>
    <row r="97" spans="1:96" x14ac:dyDescent="0.35">
      <c r="A97" s="5">
        <v>154</v>
      </c>
      <c r="B97" s="3" t="s">
        <v>163</v>
      </c>
      <c r="C97" s="3" t="s">
        <v>196</v>
      </c>
      <c r="D97" s="2" t="s">
        <v>197</v>
      </c>
      <c r="E97" s="2">
        <v>8093</v>
      </c>
      <c r="F97" s="2">
        <v>8215</v>
      </c>
      <c r="G97" s="2">
        <v>8458</v>
      </c>
      <c r="H97" s="2">
        <v>9802</v>
      </c>
      <c r="I97" s="2">
        <v>6.5600000000000006E-2</v>
      </c>
      <c r="J97" s="2">
        <v>531</v>
      </c>
      <c r="K97" s="2">
        <v>539</v>
      </c>
      <c r="L97" s="2">
        <v>555</v>
      </c>
      <c r="M97" s="2">
        <v>643</v>
      </c>
      <c r="N97" s="2">
        <v>6.7000000000000004E-2</v>
      </c>
      <c r="O97" s="2">
        <v>542</v>
      </c>
      <c r="P97" s="2">
        <v>550</v>
      </c>
      <c r="Q97" s="2">
        <v>567</v>
      </c>
      <c r="R97" s="2">
        <v>657</v>
      </c>
      <c r="S97" s="2">
        <v>9166</v>
      </c>
      <c r="T97" s="2">
        <v>9304</v>
      </c>
      <c r="U97" s="2">
        <v>9580</v>
      </c>
      <c r="V97" s="2">
        <v>11102</v>
      </c>
      <c r="W97" s="2">
        <v>1.1040000000000001</v>
      </c>
      <c r="X97" s="2">
        <v>1.026</v>
      </c>
      <c r="Y97" s="2">
        <v>10119</v>
      </c>
      <c r="Z97" s="2">
        <v>11391</v>
      </c>
      <c r="AA97" s="2">
        <v>38.78</v>
      </c>
      <c r="AB97" s="2">
        <v>29.77</v>
      </c>
      <c r="AC97" s="2">
        <v>6.03</v>
      </c>
      <c r="AD97" s="2">
        <v>0</v>
      </c>
      <c r="AE97" s="2">
        <v>74.58</v>
      </c>
      <c r="AF97" s="2">
        <v>38.78</v>
      </c>
      <c r="AG97" s="2">
        <v>29.77</v>
      </c>
      <c r="AH97" s="2">
        <v>6.03</v>
      </c>
      <c r="AI97" s="2">
        <v>0</v>
      </c>
      <c r="AJ97" s="2">
        <v>74.58</v>
      </c>
      <c r="AK97" s="2">
        <v>392415</v>
      </c>
      <c r="AL97" s="2">
        <v>276980</v>
      </c>
      <c r="AM97" s="2">
        <v>57767</v>
      </c>
      <c r="AN97" s="2">
        <v>0</v>
      </c>
      <c r="AO97" s="2">
        <v>727162</v>
      </c>
      <c r="AP97" s="2">
        <v>0.4234</v>
      </c>
      <c r="AQ97" s="2">
        <v>0.2</v>
      </c>
      <c r="AR97" s="2">
        <v>33230</v>
      </c>
      <c r="AS97" s="2">
        <v>23455</v>
      </c>
      <c r="AT97" s="2">
        <v>4892</v>
      </c>
      <c r="AU97" s="2">
        <v>0</v>
      </c>
      <c r="AV97" s="2">
        <v>61577</v>
      </c>
      <c r="AW97" s="2">
        <v>0.4234</v>
      </c>
      <c r="AX97" s="2">
        <v>0</v>
      </c>
      <c r="AY97" s="2">
        <v>0.65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788739</v>
      </c>
      <c r="BF97" s="2">
        <v>0</v>
      </c>
      <c r="BG97" s="2">
        <v>0</v>
      </c>
      <c r="BH97" s="2">
        <v>0</v>
      </c>
      <c r="BI97" s="2">
        <v>71176</v>
      </c>
      <c r="BJ97" s="2">
        <v>0</v>
      </c>
      <c r="BK97" s="2">
        <v>0</v>
      </c>
      <c r="BL97" s="2">
        <v>104047</v>
      </c>
      <c r="BM97" s="2">
        <v>0</v>
      </c>
      <c r="BN97" s="2">
        <v>2813</v>
      </c>
      <c r="BO97" s="2">
        <v>0</v>
      </c>
      <c r="BP97" s="2">
        <v>0</v>
      </c>
      <c r="BQ97" s="2">
        <v>175223</v>
      </c>
      <c r="BR97" s="2">
        <v>963962</v>
      </c>
      <c r="BS97" s="2">
        <v>0</v>
      </c>
      <c r="BT97" s="2">
        <v>963962</v>
      </c>
      <c r="BU97" s="2">
        <v>1984952</v>
      </c>
      <c r="BV97" s="2">
        <v>0</v>
      </c>
      <c r="BW97" s="2">
        <v>19320</v>
      </c>
      <c r="BX97" s="2">
        <v>0</v>
      </c>
      <c r="BY97" s="2">
        <v>5881.31</v>
      </c>
      <c r="BZ97" s="2">
        <v>74.58</v>
      </c>
      <c r="CA97" s="2">
        <v>438628</v>
      </c>
      <c r="CB97" s="2">
        <v>0</v>
      </c>
      <c r="CC97" s="2">
        <v>0</v>
      </c>
      <c r="CD97" s="2">
        <v>1984952</v>
      </c>
      <c r="CE97" s="2">
        <v>19320</v>
      </c>
      <c r="CF97" s="2">
        <v>0</v>
      </c>
      <c r="CG97" s="2">
        <v>121244</v>
      </c>
      <c r="CH97" s="2">
        <v>121244</v>
      </c>
      <c r="CI97" s="2">
        <v>121244</v>
      </c>
      <c r="CJ97" s="2">
        <v>121244</v>
      </c>
      <c r="CK97" s="2" t="b">
        <v>1</v>
      </c>
      <c r="CL97" s="2">
        <v>1020990</v>
      </c>
      <c r="CM97" s="2">
        <v>10975.88</v>
      </c>
      <c r="CN97" s="2">
        <v>10091.86</v>
      </c>
      <c r="CO97" s="2">
        <v>10391.23</v>
      </c>
      <c r="CP97" s="2">
        <v>12355.59</v>
      </c>
      <c r="CQ97" s="4">
        <v>45072.426990740743</v>
      </c>
      <c r="CR97" s="4">
        <v>73415</v>
      </c>
    </row>
    <row r="98" spans="1:96" x14ac:dyDescent="0.35">
      <c r="A98" s="5">
        <v>155</v>
      </c>
      <c r="B98" s="3" t="s">
        <v>163</v>
      </c>
      <c r="C98" s="3" t="s">
        <v>198</v>
      </c>
      <c r="D98" s="2" t="s">
        <v>199</v>
      </c>
      <c r="E98" s="2">
        <v>8093</v>
      </c>
      <c r="F98" s="2">
        <v>8215</v>
      </c>
      <c r="G98" s="2">
        <v>8458</v>
      </c>
      <c r="H98" s="2">
        <v>9802</v>
      </c>
      <c r="I98" s="2">
        <v>6.5600000000000006E-2</v>
      </c>
      <c r="J98" s="2">
        <v>531</v>
      </c>
      <c r="K98" s="2">
        <v>539</v>
      </c>
      <c r="L98" s="2">
        <v>555</v>
      </c>
      <c r="M98" s="2">
        <v>643</v>
      </c>
      <c r="N98" s="2">
        <v>6.7000000000000004E-2</v>
      </c>
      <c r="O98" s="2">
        <v>542</v>
      </c>
      <c r="P98" s="2">
        <v>550</v>
      </c>
      <c r="Q98" s="2">
        <v>567</v>
      </c>
      <c r="R98" s="2">
        <v>657</v>
      </c>
      <c r="S98" s="2">
        <v>9166</v>
      </c>
      <c r="T98" s="2">
        <v>9304</v>
      </c>
      <c r="U98" s="2">
        <v>9580</v>
      </c>
      <c r="V98" s="2">
        <v>11102</v>
      </c>
      <c r="W98" s="2">
        <v>1.1040000000000001</v>
      </c>
      <c r="X98" s="2">
        <v>1.026</v>
      </c>
      <c r="Y98" s="2">
        <v>10119</v>
      </c>
      <c r="Z98" s="2">
        <v>11391</v>
      </c>
      <c r="AA98" s="2">
        <v>117.29</v>
      </c>
      <c r="AB98" s="2">
        <v>91.59</v>
      </c>
      <c r="AC98" s="2">
        <v>60.91</v>
      </c>
      <c r="AD98" s="2">
        <v>0</v>
      </c>
      <c r="AE98" s="2">
        <v>269.79000000000002</v>
      </c>
      <c r="AF98" s="2">
        <v>117.29</v>
      </c>
      <c r="AG98" s="2">
        <v>91.59</v>
      </c>
      <c r="AH98" s="2">
        <v>60.91</v>
      </c>
      <c r="AI98" s="2">
        <v>0</v>
      </c>
      <c r="AJ98" s="2">
        <v>269.79000000000002</v>
      </c>
      <c r="AK98" s="2">
        <v>1186858</v>
      </c>
      <c r="AL98" s="2">
        <v>852153</v>
      </c>
      <c r="AM98" s="2">
        <v>583518</v>
      </c>
      <c r="AN98" s="2">
        <v>0</v>
      </c>
      <c r="AO98" s="2">
        <v>2622529</v>
      </c>
      <c r="AP98" s="2">
        <v>0.96</v>
      </c>
      <c r="AQ98" s="2">
        <v>0.2</v>
      </c>
      <c r="AR98" s="2">
        <v>227877</v>
      </c>
      <c r="AS98" s="2">
        <v>163613</v>
      </c>
      <c r="AT98" s="2">
        <v>112035</v>
      </c>
      <c r="AU98" s="2">
        <v>0</v>
      </c>
      <c r="AV98" s="2">
        <v>503525</v>
      </c>
      <c r="AW98" s="2">
        <v>0.96</v>
      </c>
      <c r="AX98" s="2">
        <v>0.41</v>
      </c>
      <c r="AY98" s="2">
        <v>0.65</v>
      </c>
      <c r="AZ98" s="2">
        <v>316298</v>
      </c>
      <c r="BA98" s="2">
        <v>227099</v>
      </c>
      <c r="BB98" s="2">
        <v>155507</v>
      </c>
      <c r="BC98" s="2">
        <v>0</v>
      </c>
      <c r="BD98" s="2">
        <v>698904</v>
      </c>
      <c r="BE98" s="2">
        <v>3824958</v>
      </c>
      <c r="BF98" s="2">
        <v>0</v>
      </c>
      <c r="BG98" s="2">
        <v>0</v>
      </c>
      <c r="BH98" s="2">
        <v>0</v>
      </c>
      <c r="BI98" s="2">
        <v>113613</v>
      </c>
      <c r="BJ98" s="2">
        <v>0</v>
      </c>
      <c r="BK98" s="2">
        <v>0</v>
      </c>
      <c r="BL98" s="2">
        <v>0</v>
      </c>
      <c r="BM98" s="2">
        <v>0</v>
      </c>
      <c r="BN98" s="2">
        <v>2813</v>
      </c>
      <c r="BO98" s="2">
        <v>8.98</v>
      </c>
      <c r="BP98" s="2">
        <v>25261</v>
      </c>
      <c r="BQ98" s="2">
        <v>138874</v>
      </c>
      <c r="BR98" s="2">
        <v>3963832</v>
      </c>
      <c r="BS98" s="2">
        <v>0</v>
      </c>
      <c r="BT98" s="2">
        <v>3963832</v>
      </c>
      <c r="BU98" s="2">
        <v>357702</v>
      </c>
      <c r="BV98" s="2">
        <v>3606130</v>
      </c>
      <c r="BW98" s="2">
        <v>224019</v>
      </c>
      <c r="BX98" s="2">
        <v>3382111</v>
      </c>
      <c r="BY98" s="2">
        <v>5270.78</v>
      </c>
      <c r="BZ98" s="2">
        <v>269.79000000000002</v>
      </c>
      <c r="CA98" s="2">
        <v>1422004</v>
      </c>
      <c r="CB98" s="2">
        <v>0</v>
      </c>
      <c r="CC98" s="2">
        <v>0</v>
      </c>
      <c r="CD98" s="2">
        <v>357702</v>
      </c>
      <c r="CE98" s="2">
        <v>224019</v>
      </c>
      <c r="CF98" s="2">
        <v>840283</v>
      </c>
      <c r="CG98" s="2">
        <v>514020</v>
      </c>
      <c r="CH98" s="2">
        <v>1354303</v>
      </c>
      <c r="CI98" s="2">
        <v>0</v>
      </c>
      <c r="CJ98" s="2">
        <v>3382111</v>
      </c>
      <c r="CK98" s="2" t="b">
        <v>0</v>
      </c>
      <c r="CL98" s="2">
        <v>0</v>
      </c>
      <c r="CM98" s="2">
        <v>14758.56</v>
      </c>
      <c r="CN98" s="2">
        <v>13569.88</v>
      </c>
      <c r="CO98" s="2">
        <v>13972.43</v>
      </c>
      <c r="CP98" s="2">
        <v>16613.77</v>
      </c>
      <c r="CQ98" s="4">
        <v>45072.427037037036</v>
      </c>
      <c r="CR98" s="4">
        <v>73415</v>
      </c>
    </row>
    <row r="99" spans="1:96" x14ac:dyDescent="0.35">
      <c r="A99" s="5">
        <v>156</v>
      </c>
      <c r="B99" s="3" t="s">
        <v>163</v>
      </c>
      <c r="C99" s="3" t="s">
        <v>200</v>
      </c>
      <c r="D99" s="2" t="s">
        <v>201</v>
      </c>
      <c r="E99" s="2">
        <v>8093</v>
      </c>
      <c r="F99" s="2">
        <v>8215</v>
      </c>
      <c r="G99" s="2">
        <v>8458</v>
      </c>
      <c r="H99" s="2">
        <v>9802</v>
      </c>
      <c r="I99" s="2">
        <v>6.5600000000000006E-2</v>
      </c>
      <c r="J99" s="2">
        <v>531</v>
      </c>
      <c r="K99" s="2">
        <v>539</v>
      </c>
      <c r="L99" s="2">
        <v>555</v>
      </c>
      <c r="M99" s="2">
        <v>643</v>
      </c>
      <c r="N99" s="2">
        <v>6.7000000000000004E-2</v>
      </c>
      <c r="O99" s="2">
        <v>542</v>
      </c>
      <c r="P99" s="2">
        <v>550</v>
      </c>
      <c r="Q99" s="2">
        <v>567</v>
      </c>
      <c r="R99" s="2">
        <v>657</v>
      </c>
      <c r="S99" s="2">
        <v>9166</v>
      </c>
      <c r="T99" s="2">
        <v>9304</v>
      </c>
      <c r="U99" s="2">
        <v>9580</v>
      </c>
      <c r="V99" s="2">
        <v>11102</v>
      </c>
      <c r="W99" s="2">
        <v>1.1040000000000001</v>
      </c>
      <c r="X99" s="2">
        <v>1.026</v>
      </c>
      <c r="Y99" s="2">
        <v>10119</v>
      </c>
      <c r="Z99" s="2">
        <v>11391</v>
      </c>
      <c r="AA99" s="2">
        <v>3305.97</v>
      </c>
      <c r="AB99" s="2">
        <v>2496.46</v>
      </c>
      <c r="AC99" s="2">
        <v>1608.29</v>
      </c>
      <c r="AD99" s="2">
        <v>3861.73</v>
      </c>
      <c r="AE99" s="2">
        <v>11272.45</v>
      </c>
      <c r="AF99" s="2">
        <v>3305.97</v>
      </c>
      <c r="AG99" s="2">
        <v>2496.46</v>
      </c>
      <c r="AH99" s="2">
        <v>1608.29</v>
      </c>
      <c r="AI99" s="2">
        <v>3861.73</v>
      </c>
      <c r="AJ99" s="2">
        <v>11272.45</v>
      </c>
      <c r="AK99" s="2">
        <v>33453110</v>
      </c>
      <c r="AL99" s="2">
        <v>23227064</v>
      </c>
      <c r="AM99" s="2">
        <v>15407418</v>
      </c>
      <c r="AN99" s="2">
        <v>43988966</v>
      </c>
      <c r="AO99" s="2">
        <v>116076558</v>
      </c>
      <c r="AP99" s="2">
        <v>0.71589999999999998</v>
      </c>
      <c r="AQ99" s="2">
        <v>0.2</v>
      </c>
      <c r="AR99" s="2">
        <v>4789816</v>
      </c>
      <c r="AS99" s="2">
        <v>3325651</v>
      </c>
      <c r="AT99" s="2">
        <v>2206034</v>
      </c>
      <c r="AU99" s="2">
        <v>6298340</v>
      </c>
      <c r="AV99" s="2">
        <v>16619841</v>
      </c>
      <c r="AW99" s="2">
        <v>0.71589999999999998</v>
      </c>
      <c r="AX99" s="2">
        <v>0.16589999999999999</v>
      </c>
      <c r="AY99" s="2">
        <v>0.65</v>
      </c>
      <c r="AZ99" s="2">
        <v>3607416</v>
      </c>
      <c r="BA99" s="2">
        <v>2504690</v>
      </c>
      <c r="BB99" s="2">
        <v>1661459</v>
      </c>
      <c r="BC99" s="2">
        <v>4743550</v>
      </c>
      <c r="BD99" s="2">
        <v>12517115</v>
      </c>
      <c r="BE99" s="2">
        <v>145213514</v>
      </c>
      <c r="BF99" s="2">
        <v>0</v>
      </c>
      <c r="BG99" s="2">
        <v>0</v>
      </c>
      <c r="BH99" s="2">
        <v>0</v>
      </c>
      <c r="BI99" s="2">
        <v>1028935</v>
      </c>
      <c r="BJ99" s="2">
        <v>0</v>
      </c>
      <c r="BK99" s="2">
        <v>0</v>
      </c>
      <c r="BL99" s="2">
        <v>0</v>
      </c>
      <c r="BM99" s="2">
        <v>0</v>
      </c>
      <c r="BN99" s="2">
        <v>2813</v>
      </c>
      <c r="BO99" s="2">
        <v>217.61</v>
      </c>
      <c r="BP99" s="2">
        <v>612137</v>
      </c>
      <c r="BQ99" s="2">
        <v>1641072</v>
      </c>
      <c r="BR99" s="2">
        <v>146854586</v>
      </c>
      <c r="BS99" s="2">
        <v>-1062</v>
      </c>
      <c r="BT99" s="2">
        <v>146853524</v>
      </c>
      <c r="BU99" s="2">
        <v>16823137</v>
      </c>
      <c r="BV99" s="2">
        <v>130030387</v>
      </c>
      <c r="BW99" s="2">
        <v>9415549</v>
      </c>
      <c r="BX99" s="2">
        <v>120614838</v>
      </c>
      <c r="BY99" s="2">
        <v>5302.04</v>
      </c>
      <c r="BZ99" s="2">
        <v>11272.45</v>
      </c>
      <c r="CA99" s="2">
        <v>59766981</v>
      </c>
      <c r="CB99" s="2">
        <v>0</v>
      </c>
      <c r="CC99" s="2">
        <v>-1062</v>
      </c>
      <c r="CD99" s="2">
        <v>16823137</v>
      </c>
      <c r="CE99" s="2">
        <v>9415549</v>
      </c>
      <c r="CF99" s="2">
        <v>33527233</v>
      </c>
      <c r="CG99" s="2">
        <v>11418408</v>
      </c>
      <c r="CH99" s="2">
        <v>44945641</v>
      </c>
      <c r="CI99" s="2">
        <v>0</v>
      </c>
      <c r="CJ99" s="2">
        <v>120614838</v>
      </c>
      <c r="CK99" s="2" t="b">
        <v>0</v>
      </c>
      <c r="CL99" s="2">
        <v>0</v>
      </c>
      <c r="CM99" s="2">
        <v>12659.02</v>
      </c>
      <c r="CN99" s="2">
        <v>11639.44</v>
      </c>
      <c r="CO99" s="2">
        <v>11984.72</v>
      </c>
      <c r="CP99" s="2">
        <v>14250.31</v>
      </c>
      <c r="CQ99" s="4">
        <v>45078.337175925924</v>
      </c>
      <c r="CR99" s="4">
        <v>73415</v>
      </c>
    </row>
    <row r="100" spans="1:96" x14ac:dyDescent="0.35">
      <c r="A100" s="5">
        <v>157</v>
      </c>
      <c r="B100" s="3" t="s">
        <v>163</v>
      </c>
      <c r="C100" s="3" t="s">
        <v>202</v>
      </c>
      <c r="D100" s="2" t="s">
        <v>203</v>
      </c>
      <c r="E100" s="2">
        <v>8093</v>
      </c>
      <c r="F100" s="2">
        <v>8215</v>
      </c>
      <c r="G100" s="2">
        <v>8458</v>
      </c>
      <c r="H100" s="2">
        <v>9802</v>
      </c>
      <c r="I100" s="2">
        <v>6.5600000000000006E-2</v>
      </c>
      <c r="J100" s="2">
        <v>531</v>
      </c>
      <c r="K100" s="2">
        <v>539</v>
      </c>
      <c r="L100" s="2">
        <v>555</v>
      </c>
      <c r="M100" s="2">
        <v>643</v>
      </c>
      <c r="N100" s="2">
        <v>6.7000000000000004E-2</v>
      </c>
      <c r="O100" s="2">
        <v>542</v>
      </c>
      <c r="P100" s="2">
        <v>550</v>
      </c>
      <c r="Q100" s="2">
        <v>567</v>
      </c>
      <c r="R100" s="2">
        <v>657</v>
      </c>
      <c r="S100" s="2">
        <v>9166</v>
      </c>
      <c r="T100" s="2">
        <v>9304</v>
      </c>
      <c r="U100" s="2">
        <v>9580</v>
      </c>
      <c r="V100" s="2">
        <v>11102</v>
      </c>
      <c r="W100" s="2">
        <v>1.1040000000000001</v>
      </c>
      <c r="X100" s="2">
        <v>1.026</v>
      </c>
      <c r="Y100" s="2">
        <v>10119</v>
      </c>
      <c r="Z100" s="2">
        <v>11391</v>
      </c>
      <c r="AA100" s="2">
        <v>1743.05</v>
      </c>
      <c r="AB100" s="2">
        <v>1352.95</v>
      </c>
      <c r="AC100" s="2">
        <v>958.77</v>
      </c>
      <c r="AD100" s="2">
        <v>1881.82</v>
      </c>
      <c r="AE100" s="2">
        <v>5936.59</v>
      </c>
      <c r="AF100" s="2">
        <v>1743.05</v>
      </c>
      <c r="AG100" s="2">
        <v>1352.95</v>
      </c>
      <c r="AH100" s="2">
        <v>958.77</v>
      </c>
      <c r="AI100" s="2">
        <v>1881.82</v>
      </c>
      <c r="AJ100" s="2">
        <v>5936.59</v>
      </c>
      <c r="AK100" s="2">
        <v>17637923</v>
      </c>
      <c r="AL100" s="2">
        <v>12587847</v>
      </c>
      <c r="AM100" s="2">
        <v>9185017</v>
      </c>
      <c r="AN100" s="2">
        <v>21435812</v>
      </c>
      <c r="AO100" s="2">
        <v>60846599</v>
      </c>
      <c r="AP100" s="2">
        <v>0.8962</v>
      </c>
      <c r="AQ100" s="2">
        <v>0.2</v>
      </c>
      <c r="AR100" s="2">
        <v>3161421</v>
      </c>
      <c r="AS100" s="2">
        <v>2256246</v>
      </c>
      <c r="AT100" s="2">
        <v>1646322</v>
      </c>
      <c r="AU100" s="2">
        <v>3842155</v>
      </c>
      <c r="AV100" s="2">
        <v>10906144</v>
      </c>
      <c r="AW100" s="2">
        <v>0.8962</v>
      </c>
      <c r="AX100" s="2">
        <v>0.34620000000000001</v>
      </c>
      <c r="AY100" s="2">
        <v>0.65</v>
      </c>
      <c r="AZ100" s="2">
        <v>3969062</v>
      </c>
      <c r="BA100" s="2">
        <v>2832643</v>
      </c>
      <c r="BB100" s="2">
        <v>2066904</v>
      </c>
      <c r="BC100" s="2">
        <v>4823701</v>
      </c>
      <c r="BD100" s="2">
        <v>13692310</v>
      </c>
      <c r="BE100" s="2">
        <v>85445053</v>
      </c>
      <c r="BF100" s="2">
        <v>0</v>
      </c>
      <c r="BG100" s="2">
        <v>395316</v>
      </c>
      <c r="BH100" s="2">
        <v>0</v>
      </c>
      <c r="BI100" s="2">
        <v>293296</v>
      </c>
      <c r="BJ100" s="2">
        <v>0</v>
      </c>
      <c r="BK100" s="2">
        <v>0</v>
      </c>
      <c r="BL100" s="2">
        <v>0</v>
      </c>
      <c r="BM100" s="2">
        <v>0</v>
      </c>
      <c r="BN100" s="2">
        <v>2813</v>
      </c>
      <c r="BO100" s="2">
        <v>84.4</v>
      </c>
      <c r="BP100" s="2">
        <v>237417</v>
      </c>
      <c r="BQ100" s="2">
        <v>926029</v>
      </c>
      <c r="BR100" s="2">
        <v>86371082</v>
      </c>
      <c r="BS100" s="2">
        <v>0</v>
      </c>
      <c r="BT100" s="2">
        <v>86371082</v>
      </c>
      <c r="BU100" s="2">
        <v>7522679</v>
      </c>
      <c r="BV100" s="2">
        <v>78848403</v>
      </c>
      <c r="BW100" s="2">
        <v>4962687</v>
      </c>
      <c r="BX100" s="2">
        <v>73885716</v>
      </c>
      <c r="BY100" s="2">
        <v>5306.33</v>
      </c>
      <c r="BZ100" s="2">
        <v>5936.59</v>
      </c>
      <c r="CA100" s="2">
        <v>31501506</v>
      </c>
      <c r="CB100" s="2">
        <v>0</v>
      </c>
      <c r="CC100" s="2">
        <v>0</v>
      </c>
      <c r="CD100" s="2">
        <v>7522679</v>
      </c>
      <c r="CE100" s="2">
        <v>4962687</v>
      </c>
      <c r="CF100" s="2">
        <v>19016140</v>
      </c>
      <c r="CG100" s="2">
        <v>7443522</v>
      </c>
      <c r="CH100" s="2">
        <v>26459662</v>
      </c>
      <c r="CI100" s="2">
        <v>0</v>
      </c>
      <c r="CJ100" s="2">
        <v>73885716</v>
      </c>
      <c r="CK100" s="2" t="b">
        <v>0</v>
      </c>
      <c r="CL100" s="2">
        <v>0</v>
      </c>
      <c r="CM100" s="2">
        <v>14209.81</v>
      </c>
      <c r="CN100" s="2">
        <v>13065.33</v>
      </c>
      <c r="CO100" s="2">
        <v>13452.91</v>
      </c>
      <c r="CP100" s="2">
        <v>15996.04</v>
      </c>
      <c r="CQ100" s="4">
        <v>45072.427118055559</v>
      </c>
      <c r="CR100" s="4">
        <v>73415</v>
      </c>
    </row>
    <row r="101" spans="1:96" x14ac:dyDescent="0.35">
      <c r="A101" s="5">
        <v>158</v>
      </c>
      <c r="B101" s="3" t="s">
        <v>163</v>
      </c>
      <c r="C101" s="3" t="s">
        <v>204</v>
      </c>
      <c r="D101" s="2" t="s">
        <v>205</v>
      </c>
      <c r="E101" s="2">
        <v>8093</v>
      </c>
      <c r="F101" s="2">
        <v>8215</v>
      </c>
      <c r="G101" s="2">
        <v>8458</v>
      </c>
      <c r="H101" s="2">
        <v>9802</v>
      </c>
      <c r="I101" s="2">
        <v>6.5600000000000006E-2</v>
      </c>
      <c r="J101" s="2">
        <v>531</v>
      </c>
      <c r="K101" s="2">
        <v>539</v>
      </c>
      <c r="L101" s="2">
        <v>555</v>
      </c>
      <c r="M101" s="2">
        <v>643</v>
      </c>
      <c r="N101" s="2">
        <v>6.7000000000000004E-2</v>
      </c>
      <c r="O101" s="2">
        <v>542</v>
      </c>
      <c r="P101" s="2">
        <v>550</v>
      </c>
      <c r="Q101" s="2">
        <v>567</v>
      </c>
      <c r="R101" s="2">
        <v>657</v>
      </c>
      <c r="S101" s="2">
        <v>9166</v>
      </c>
      <c r="T101" s="2">
        <v>9304</v>
      </c>
      <c r="U101" s="2">
        <v>9580</v>
      </c>
      <c r="V101" s="2">
        <v>11102</v>
      </c>
      <c r="W101" s="2">
        <v>1.1040000000000001</v>
      </c>
      <c r="X101" s="2">
        <v>1.026</v>
      </c>
      <c r="Y101" s="2">
        <v>10119</v>
      </c>
      <c r="Z101" s="2">
        <v>11391</v>
      </c>
      <c r="AA101" s="2">
        <v>181.47</v>
      </c>
      <c r="AB101" s="2">
        <v>155.59</v>
      </c>
      <c r="AC101" s="2">
        <v>112.03</v>
      </c>
      <c r="AD101" s="2">
        <v>0</v>
      </c>
      <c r="AE101" s="2">
        <v>449.09</v>
      </c>
      <c r="AF101" s="2">
        <v>181.47</v>
      </c>
      <c r="AG101" s="2">
        <v>155.59</v>
      </c>
      <c r="AH101" s="2">
        <v>112.03</v>
      </c>
      <c r="AI101" s="2">
        <v>0</v>
      </c>
      <c r="AJ101" s="2">
        <v>449.09</v>
      </c>
      <c r="AK101" s="2">
        <v>1836295</v>
      </c>
      <c r="AL101" s="2">
        <v>1447609</v>
      </c>
      <c r="AM101" s="2">
        <v>1073247</v>
      </c>
      <c r="AN101" s="2">
        <v>0</v>
      </c>
      <c r="AO101" s="2">
        <v>4357151</v>
      </c>
      <c r="AP101" s="2">
        <v>0.85370000000000001</v>
      </c>
      <c r="AQ101" s="2">
        <v>0.2</v>
      </c>
      <c r="AR101" s="2">
        <v>313529</v>
      </c>
      <c r="AS101" s="2">
        <v>247165</v>
      </c>
      <c r="AT101" s="2">
        <v>183246</v>
      </c>
      <c r="AU101" s="2">
        <v>0</v>
      </c>
      <c r="AV101" s="2">
        <v>743940</v>
      </c>
      <c r="AW101" s="2">
        <v>0.85370000000000001</v>
      </c>
      <c r="AX101" s="2">
        <v>0.30370000000000003</v>
      </c>
      <c r="AY101" s="2">
        <v>0.65</v>
      </c>
      <c r="AZ101" s="2">
        <v>362494</v>
      </c>
      <c r="BA101" s="2">
        <v>285765</v>
      </c>
      <c r="BB101" s="2">
        <v>211864</v>
      </c>
      <c r="BC101" s="2">
        <v>0</v>
      </c>
      <c r="BD101" s="2">
        <v>860123</v>
      </c>
      <c r="BE101" s="2">
        <v>5961214</v>
      </c>
      <c r="BF101" s="2">
        <v>0</v>
      </c>
      <c r="BG101" s="2">
        <v>0</v>
      </c>
      <c r="BH101" s="2">
        <v>0</v>
      </c>
      <c r="BI101" s="2">
        <v>62408</v>
      </c>
      <c r="BJ101" s="2">
        <v>0</v>
      </c>
      <c r="BK101" s="2">
        <v>0</v>
      </c>
      <c r="BL101" s="2">
        <v>0</v>
      </c>
      <c r="BM101" s="2">
        <v>0</v>
      </c>
      <c r="BN101" s="2">
        <v>2813</v>
      </c>
      <c r="BO101" s="2">
        <v>12.54</v>
      </c>
      <c r="BP101" s="2">
        <v>35275</v>
      </c>
      <c r="BQ101" s="2">
        <v>97683</v>
      </c>
      <c r="BR101" s="2">
        <v>6058897</v>
      </c>
      <c r="BS101" s="2">
        <v>0</v>
      </c>
      <c r="BT101" s="2">
        <v>6058897</v>
      </c>
      <c r="BU101" s="2">
        <v>391302</v>
      </c>
      <c r="BV101" s="2">
        <v>5667595</v>
      </c>
      <c r="BW101" s="2">
        <v>363772</v>
      </c>
      <c r="BX101" s="2">
        <v>5303823</v>
      </c>
      <c r="BY101" s="2">
        <v>5141.75</v>
      </c>
      <c r="BZ101" s="2">
        <v>449.09</v>
      </c>
      <c r="CA101" s="2">
        <v>2309109</v>
      </c>
      <c r="CB101" s="2">
        <v>0</v>
      </c>
      <c r="CC101" s="2">
        <v>0</v>
      </c>
      <c r="CD101" s="2">
        <v>391302</v>
      </c>
      <c r="CE101" s="2">
        <v>363772</v>
      </c>
      <c r="CF101" s="2">
        <v>1554035</v>
      </c>
      <c r="CG101" s="2">
        <v>463927</v>
      </c>
      <c r="CH101" s="2">
        <v>2017962</v>
      </c>
      <c r="CI101" s="2">
        <v>0</v>
      </c>
      <c r="CJ101" s="2">
        <v>5303823</v>
      </c>
      <c r="CK101" s="2" t="b">
        <v>0</v>
      </c>
      <c r="CL101" s="2">
        <v>0</v>
      </c>
      <c r="CM101" s="2">
        <v>13844.26</v>
      </c>
      <c r="CN101" s="2">
        <v>12729.22</v>
      </c>
      <c r="CO101" s="2">
        <v>13106.83</v>
      </c>
      <c r="CP101" s="2">
        <v>15584.54</v>
      </c>
      <c r="CQ101" s="4">
        <v>45072.427222222221</v>
      </c>
      <c r="CR101" s="4">
        <v>73415</v>
      </c>
    </row>
    <row r="102" spans="1:96" x14ac:dyDescent="0.35">
      <c r="A102" s="5">
        <v>160</v>
      </c>
      <c r="B102" s="3" t="s">
        <v>163</v>
      </c>
      <c r="C102" s="3" t="s">
        <v>206</v>
      </c>
      <c r="D102" s="2" t="s">
        <v>207</v>
      </c>
      <c r="E102" s="2">
        <v>8093</v>
      </c>
      <c r="F102" s="2">
        <v>8215</v>
      </c>
      <c r="G102" s="2">
        <v>8458</v>
      </c>
      <c r="H102" s="2">
        <v>9802</v>
      </c>
      <c r="I102" s="2">
        <v>6.5600000000000006E-2</v>
      </c>
      <c r="J102" s="2">
        <v>531</v>
      </c>
      <c r="K102" s="2">
        <v>539</v>
      </c>
      <c r="L102" s="2">
        <v>555</v>
      </c>
      <c r="M102" s="2">
        <v>643</v>
      </c>
      <c r="N102" s="2">
        <v>6.7000000000000004E-2</v>
      </c>
      <c r="O102" s="2">
        <v>542</v>
      </c>
      <c r="P102" s="2">
        <v>550</v>
      </c>
      <c r="Q102" s="2">
        <v>567</v>
      </c>
      <c r="R102" s="2">
        <v>657</v>
      </c>
      <c r="S102" s="2">
        <v>9166</v>
      </c>
      <c r="T102" s="2">
        <v>9304</v>
      </c>
      <c r="U102" s="2">
        <v>9580</v>
      </c>
      <c r="V102" s="2">
        <v>11102</v>
      </c>
      <c r="W102" s="2">
        <v>1.1040000000000001</v>
      </c>
      <c r="X102" s="2">
        <v>1.026</v>
      </c>
      <c r="Y102" s="2">
        <v>10119</v>
      </c>
      <c r="Z102" s="2">
        <v>11391</v>
      </c>
      <c r="AA102" s="2">
        <v>152.49</v>
      </c>
      <c r="AB102" s="2">
        <v>109.19</v>
      </c>
      <c r="AC102" s="2">
        <v>66.83</v>
      </c>
      <c r="AD102" s="2">
        <v>0</v>
      </c>
      <c r="AE102" s="2">
        <v>328.51</v>
      </c>
      <c r="AF102" s="2">
        <v>152.49</v>
      </c>
      <c r="AG102" s="2">
        <v>109.19</v>
      </c>
      <c r="AH102" s="2">
        <v>66.83</v>
      </c>
      <c r="AI102" s="2">
        <v>0</v>
      </c>
      <c r="AJ102" s="2">
        <v>328.51</v>
      </c>
      <c r="AK102" s="2">
        <v>1543046</v>
      </c>
      <c r="AL102" s="2">
        <v>1015904</v>
      </c>
      <c r="AM102" s="2">
        <v>640231</v>
      </c>
      <c r="AN102" s="2">
        <v>0</v>
      </c>
      <c r="AO102" s="2">
        <v>3199181</v>
      </c>
      <c r="AP102" s="2">
        <v>0.88890000000000002</v>
      </c>
      <c r="AQ102" s="2">
        <v>0.2</v>
      </c>
      <c r="AR102" s="2">
        <v>274323</v>
      </c>
      <c r="AS102" s="2">
        <v>180607</v>
      </c>
      <c r="AT102" s="2">
        <v>113820</v>
      </c>
      <c r="AU102" s="2">
        <v>0</v>
      </c>
      <c r="AV102" s="2">
        <v>568750</v>
      </c>
      <c r="AW102" s="2">
        <v>0.88890000000000002</v>
      </c>
      <c r="AX102" s="2">
        <v>0.33889999999999998</v>
      </c>
      <c r="AY102" s="2">
        <v>0.65</v>
      </c>
      <c r="AZ102" s="2">
        <v>339910</v>
      </c>
      <c r="BA102" s="2">
        <v>223788</v>
      </c>
      <c r="BB102" s="2">
        <v>141033</v>
      </c>
      <c r="BC102" s="2">
        <v>0</v>
      </c>
      <c r="BD102" s="2">
        <v>704731</v>
      </c>
      <c r="BE102" s="2">
        <v>4472662</v>
      </c>
      <c r="BF102" s="2">
        <v>0</v>
      </c>
      <c r="BG102" s="2">
        <v>0</v>
      </c>
      <c r="BH102" s="2">
        <v>0</v>
      </c>
      <c r="BI102" s="2">
        <v>116697</v>
      </c>
      <c r="BJ102" s="2">
        <v>0</v>
      </c>
      <c r="BK102" s="2">
        <v>0</v>
      </c>
      <c r="BL102" s="2">
        <v>0</v>
      </c>
      <c r="BM102" s="2">
        <v>0</v>
      </c>
      <c r="BN102" s="2">
        <v>2813</v>
      </c>
      <c r="BO102" s="2">
        <v>4.93</v>
      </c>
      <c r="BP102" s="2">
        <v>13868</v>
      </c>
      <c r="BQ102" s="2">
        <v>130565</v>
      </c>
      <c r="BR102" s="2">
        <v>4603227</v>
      </c>
      <c r="BS102" s="2">
        <v>0</v>
      </c>
      <c r="BT102" s="2">
        <v>4603227</v>
      </c>
      <c r="BU102" s="2">
        <v>220231</v>
      </c>
      <c r="BV102" s="2">
        <v>4382996</v>
      </c>
      <c r="BW102" s="2">
        <v>262057</v>
      </c>
      <c r="BX102" s="2">
        <v>4120939</v>
      </c>
      <c r="BY102" s="2">
        <v>5063.62</v>
      </c>
      <c r="BZ102" s="2">
        <v>328.51</v>
      </c>
      <c r="CA102" s="2">
        <v>1663450</v>
      </c>
      <c r="CB102" s="2">
        <v>0</v>
      </c>
      <c r="CC102" s="2">
        <v>0</v>
      </c>
      <c r="CD102" s="2">
        <v>220231</v>
      </c>
      <c r="CE102" s="2">
        <v>262057</v>
      </c>
      <c r="CF102" s="2">
        <v>1181162</v>
      </c>
      <c r="CG102" s="2">
        <v>491426</v>
      </c>
      <c r="CH102" s="2">
        <v>1672588</v>
      </c>
      <c r="CI102" s="2">
        <v>0</v>
      </c>
      <c r="CJ102" s="2">
        <v>4120939</v>
      </c>
      <c r="CK102" s="2" t="b">
        <v>0</v>
      </c>
      <c r="CL102" s="2">
        <v>0</v>
      </c>
      <c r="CM102" s="2">
        <v>14147.02</v>
      </c>
      <c r="CN102" s="2">
        <v>13007.6</v>
      </c>
      <c r="CO102" s="2">
        <v>13393.46</v>
      </c>
      <c r="CP102" s="2">
        <v>15925.36</v>
      </c>
      <c r="CQ102" s="4">
        <v>45072.427233796298</v>
      </c>
      <c r="CR102" s="4">
        <v>73415</v>
      </c>
    </row>
    <row r="103" spans="1:96" x14ac:dyDescent="0.35">
      <c r="A103" s="5">
        <v>161</v>
      </c>
      <c r="B103" s="3" t="s">
        <v>163</v>
      </c>
      <c r="C103" s="3" t="s">
        <v>208</v>
      </c>
      <c r="D103" s="2" t="s">
        <v>209</v>
      </c>
      <c r="E103" s="2">
        <v>8093</v>
      </c>
      <c r="F103" s="2">
        <v>8215</v>
      </c>
      <c r="G103" s="2">
        <v>8458</v>
      </c>
      <c r="H103" s="2">
        <v>9802</v>
      </c>
      <c r="I103" s="2">
        <v>6.5600000000000006E-2</v>
      </c>
      <c r="J103" s="2">
        <v>531</v>
      </c>
      <c r="K103" s="2">
        <v>539</v>
      </c>
      <c r="L103" s="2">
        <v>555</v>
      </c>
      <c r="M103" s="2">
        <v>643</v>
      </c>
      <c r="N103" s="2">
        <v>6.7000000000000004E-2</v>
      </c>
      <c r="O103" s="2">
        <v>542</v>
      </c>
      <c r="P103" s="2">
        <v>550</v>
      </c>
      <c r="Q103" s="2">
        <v>567</v>
      </c>
      <c r="R103" s="2">
        <v>657</v>
      </c>
      <c r="S103" s="2">
        <v>9166</v>
      </c>
      <c r="T103" s="2">
        <v>9304</v>
      </c>
      <c r="U103" s="2">
        <v>9580</v>
      </c>
      <c r="V103" s="2">
        <v>11102</v>
      </c>
      <c r="W103" s="2">
        <v>1.1040000000000001</v>
      </c>
      <c r="X103" s="2">
        <v>1.026</v>
      </c>
      <c r="Y103" s="2">
        <v>10119</v>
      </c>
      <c r="Z103" s="2">
        <v>11391</v>
      </c>
      <c r="AA103" s="2">
        <v>74.459999999999994</v>
      </c>
      <c r="AB103" s="2">
        <v>55.17</v>
      </c>
      <c r="AC103" s="2">
        <v>38.79</v>
      </c>
      <c r="AD103" s="2">
        <v>0</v>
      </c>
      <c r="AE103" s="2">
        <v>168.42</v>
      </c>
      <c r="AF103" s="2">
        <v>74.459999999999994</v>
      </c>
      <c r="AG103" s="2">
        <v>55.17</v>
      </c>
      <c r="AH103" s="2">
        <v>38.79</v>
      </c>
      <c r="AI103" s="2">
        <v>0</v>
      </c>
      <c r="AJ103" s="2">
        <v>168.42</v>
      </c>
      <c r="AK103" s="2">
        <v>753461</v>
      </c>
      <c r="AL103" s="2">
        <v>513302</v>
      </c>
      <c r="AM103" s="2">
        <v>371608</v>
      </c>
      <c r="AN103" s="2">
        <v>0</v>
      </c>
      <c r="AO103" s="2">
        <v>1638371</v>
      </c>
      <c r="AP103" s="2">
        <v>0.92359999999999998</v>
      </c>
      <c r="AQ103" s="2">
        <v>0.2</v>
      </c>
      <c r="AR103" s="2">
        <v>139179</v>
      </c>
      <c r="AS103" s="2">
        <v>94817</v>
      </c>
      <c r="AT103" s="2">
        <v>68643</v>
      </c>
      <c r="AU103" s="2">
        <v>0</v>
      </c>
      <c r="AV103" s="2">
        <v>302639</v>
      </c>
      <c r="AW103" s="2">
        <v>0.92359999999999998</v>
      </c>
      <c r="AX103" s="2">
        <v>0.37359999999999999</v>
      </c>
      <c r="AY103" s="2">
        <v>0.65</v>
      </c>
      <c r="AZ103" s="2">
        <v>182970</v>
      </c>
      <c r="BA103" s="2">
        <v>124650</v>
      </c>
      <c r="BB103" s="2">
        <v>90241</v>
      </c>
      <c r="BC103" s="2">
        <v>0</v>
      </c>
      <c r="BD103" s="2">
        <v>397861</v>
      </c>
      <c r="BE103" s="2">
        <v>2338871</v>
      </c>
      <c r="BF103" s="2">
        <v>0</v>
      </c>
      <c r="BG103" s="2">
        <v>0</v>
      </c>
      <c r="BH103" s="2">
        <v>0</v>
      </c>
      <c r="BI103" s="2">
        <v>230805</v>
      </c>
      <c r="BJ103" s="2">
        <v>0</v>
      </c>
      <c r="BK103" s="2">
        <v>0</v>
      </c>
      <c r="BL103" s="2">
        <v>0</v>
      </c>
      <c r="BM103" s="2">
        <v>0</v>
      </c>
      <c r="BN103" s="2">
        <v>2813</v>
      </c>
      <c r="BO103" s="2">
        <v>0</v>
      </c>
      <c r="BP103" s="2">
        <v>0</v>
      </c>
      <c r="BQ103" s="2">
        <v>230805</v>
      </c>
      <c r="BR103" s="2">
        <v>2569676</v>
      </c>
      <c r="BS103" s="2">
        <v>0</v>
      </c>
      <c r="BT103" s="2">
        <v>2569676</v>
      </c>
      <c r="BU103" s="2">
        <v>48909</v>
      </c>
      <c r="BV103" s="2">
        <v>2520767</v>
      </c>
      <c r="BW103" s="2">
        <v>136662</v>
      </c>
      <c r="BX103" s="2">
        <v>2384105</v>
      </c>
      <c r="BY103" s="2">
        <v>5150.7299999999996</v>
      </c>
      <c r="BZ103" s="2">
        <v>168.42</v>
      </c>
      <c r="CA103" s="2">
        <v>867486</v>
      </c>
      <c r="CB103" s="2">
        <v>0</v>
      </c>
      <c r="CC103" s="2">
        <v>0</v>
      </c>
      <c r="CD103" s="2">
        <v>48909</v>
      </c>
      <c r="CE103" s="2">
        <v>136662</v>
      </c>
      <c r="CF103" s="2">
        <v>681915</v>
      </c>
      <c r="CG103" s="2">
        <v>530806</v>
      </c>
      <c r="CH103" s="2">
        <v>1212721</v>
      </c>
      <c r="CI103" s="2">
        <v>0</v>
      </c>
      <c r="CJ103" s="2">
        <v>2384105</v>
      </c>
      <c r="CK103" s="2" t="b">
        <v>0</v>
      </c>
      <c r="CL103" s="2">
        <v>0</v>
      </c>
      <c r="CM103" s="2">
        <v>14445.48</v>
      </c>
      <c r="CN103" s="2">
        <v>13282.02</v>
      </c>
      <c r="CO103" s="2">
        <v>13676.02</v>
      </c>
      <c r="CP103" s="2">
        <v>16261.34</v>
      </c>
      <c r="CQ103" s="4">
        <v>45072.427233796298</v>
      </c>
      <c r="CR103" s="4">
        <v>73415</v>
      </c>
    </row>
    <row r="104" spans="1:96" x14ac:dyDescent="0.35">
      <c r="A104" s="5">
        <v>162</v>
      </c>
      <c r="B104" s="3" t="s">
        <v>163</v>
      </c>
      <c r="C104" s="3" t="s">
        <v>210</v>
      </c>
      <c r="D104" s="2" t="s">
        <v>211</v>
      </c>
      <c r="E104" s="2">
        <v>8093</v>
      </c>
      <c r="F104" s="2">
        <v>8215</v>
      </c>
      <c r="G104" s="2">
        <v>8458</v>
      </c>
      <c r="H104" s="2">
        <v>9802</v>
      </c>
      <c r="I104" s="2">
        <v>6.5600000000000006E-2</v>
      </c>
      <c r="J104" s="2">
        <v>531</v>
      </c>
      <c r="K104" s="2">
        <v>539</v>
      </c>
      <c r="L104" s="2">
        <v>555</v>
      </c>
      <c r="M104" s="2">
        <v>643</v>
      </c>
      <c r="N104" s="2">
        <v>6.7000000000000004E-2</v>
      </c>
      <c r="O104" s="2">
        <v>542</v>
      </c>
      <c r="P104" s="2">
        <v>550</v>
      </c>
      <c r="Q104" s="2">
        <v>567</v>
      </c>
      <c r="R104" s="2">
        <v>657</v>
      </c>
      <c r="S104" s="2">
        <v>9166</v>
      </c>
      <c r="T104" s="2">
        <v>9304</v>
      </c>
      <c r="U104" s="2">
        <v>9580</v>
      </c>
      <c r="V104" s="2">
        <v>11102</v>
      </c>
      <c r="W104" s="2">
        <v>1.1040000000000001</v>
      </c>
      <c r="X104" s="2">
        <v>1.026</v>
      </c>
      <c r="Y104" s="2">
        <v>10119</v>
      </c>
      <c r="Z104" s="2">
        <v>11391</v>
      </c>
      <c r="AA104" s="2">
        <v>647.89</v>
      </c>
      <c r="AB104" s="2">
        <v>507.43</v>
      </c>
      <c r="AC104" s="2">
        <v>327.7</v>
      </c>
      <c r="AD104" s="2">
        <v>635.04999999999995</v>
      </c>
      <c r="AE104" s="2">
        <v>2118.0700000000002</v>
      </c>
      <c r="AF104" s="2">
        <v>647.89</v>
      </c>
      <c r="AG104" s="2">
        <v>507.43</v>
      </c>
      <c r="AH104" s="2">
        <v>327.7</v>
      </c>
      <c r="AI104" s="2">
        <v>635.04999999999995</v>
      </c>
      <c r="AJ104" s="2">
        <v>2118.0700000000002</v>
      </c>
      <c r="AK104" s="2">
        <v>6555999</v>
      </c>
      <c r="AL104" s="2">
        <v>4721129</v>
      </c>
      <c r="AM104" s="2">
        <v>3139366</v>
      </c>
      <c r="AN104" s="2">
        <v>7233855</v>
      </c>
      <c r="AO104" s="2">
        <v>21650349</v>
      </c>
      <c r="AP104" s="2">
        <v>0.90920000000000001</v>
      </c>
      <c r="AQ104" s="2">
        <v>0.2</v>
      </c>
      <c r="AR104" s="2">
        <v>1192143</v>
      </c>
      <c r="AS104" s="2">
        <v>858490</v>
      </c>
      <c r="AT104" s="2">
        <v>570862</v>
      </c>
      <c r="AU104" s="2">
        <v>1315404</v>
      </c>
      <c r="AV104" s="2">
        <v>3936899</v>
      </c>
      <c r="AW104" s="2">
        <v>0.90920000000000001</v>
      </c>
      <c r="AX104" s="2">
        <v>0.35920000000000002</v>
      </c>
      <c r="AY104" s="2">
        <v>0.65</v>
      </c>
      <c r="AZ104" s="2">
        <v>1530695</v>
      </c>
      <c r="BA104" s="2">
        <v>1102289</v>
      </c>
      <c r="BB104" s="2">
        <v>732979</v>
      </c>
      <c r="BC104" s="2">
        <v>1688960</v>
      </c>
      <c r="BD104" s="2">
        <v>5054923</v>
      </c>
      <c r="BE104" s="2">
        <v>30642171</v>
      </c>
      <c r="BF104" s="2">
        <v>0</v>
      </c>
      <c r="BG104" s="2">
        <v>0</v>
      </c>
      <c r="BH104" s="2">
        <v>0</v>
      </c>
      <c r="BI104" s="2">
        <v>349529</v>
      </c>
      <c r="BJ104" s="2">
        <v>0</v>
      </c>
      <c r="BK104" s="2">
        <v>0</v>
      </c>
      <c r="BL104" s="2">
        <v>0</v>
      </c>
      <c r="BM104" s="2">
        <v>0</v>
      </c>
      <c r="BN104" s="2">
        <v>2813</v>
      </c>
      <c r="BO104" s="2">
        <v>45.07</v>
      </c>
      <c r="BP104" s="2">
        <v>126782</v>
      </c>
      <c r="BQ104" s="2">
        <v>476311</v>
      </c>
      <c r="BR104" s="2">
        <v>31118482</v>
      </c>
      <c r="BS104" s="2">
        <v>0</v>
      </c>
      <c r="BT104" s="2">
        <v>31118482</v>
      </c>
      <c r="BU104" s="2">
        <v>5089457</v>
      </c>
      <c r="BV104" s="2">
        <v>26029025</v>
      </c>
      <c r="BW104" s="2">
        <v>1769270</v>
      </c>
      <c r="BX104" s="2">
        <v>24259755</v>
      </c>
      <c r="BY104" s="2">
        <v>5302.36</v>
      </c>
      <c r="BZ104" s="2">
        <v>2118.0700000000002</v>
      </c>
      <c r="CA104" s="2">
        <v>11230770</v>
      </c>
      <c r="CB104" s="2">
        <v>0</v>
      </c>
      <c r="CC104" s="2">
        <v>0</v>
      </c>
      <c r="CD104" s="2">
        <v>5089457</v>
      </c>
      <c r="CE104" s="2">
        <v>1769270</v>
      </c>
      <c r="CF104" s="2">
        <v>4372043</v>
      </c>
      <c r="CG104" s="2">
        <v>2641145</v>
      </c>
      <c r="CH104" s="2">
        <v>7013188</v>
      </c>
      <c r="CI104" s="2">
        <v>0</v>
      </c>
      <c r="CJ104" s="2">
        <v>24259755</v>
      </c>
      <c r="CK104" s="2" t="b">
        <v>0</v>
      </c>
      <c r="CL104" s="2">
        <v>0</v>
      </c>
      <c r="CM104" s="2">
        <v>14321.62</v>
      </c>
      <c r="CN104" s="2">
        <v>13168.14</v>
      </c>
      <c r="CO104" s="2">
        <v>13558.77</v>
      </c>
      <c r="CP104" s="2">
        <v>16121.91</v>
      </c>
      <c r="CQ104" s="4">
        <v>45072.426747685182</v>
      </c>
      <c r="CR104" s="4">
        <v>73415</v>
      </c>
    </row>
    <row r="105" spans="1:96" x14ac:dyDescent="0.35">
      <c r="A105" s="5">
        <v>163</v>
      </c>
      <c r="B105" s="3" t="s">
        <v>163</v>
      </c>
      <c r="C105" s="3" t="s">
        <v>212</v>
      </c>
      <c r="D105" s="2" t="s">
        <v>213</v>
      </c>
      <c r="E105" s="2">
        <v>8093</v>
      </c>
      <c r="F105" s="2">
        <v>8215</v>
      </c>
      <c r="G105" s="2">
        <v>8458</v>
      </c>
      <c r="H105" s="2">
        <v>9802</v>
      </c>
      <c r="I105" s="2">
        <v>6.5600000000000006E-2</v>
      </c>
      <c r="J105" s="2">
        <v>531</v>
      </c>
      <c r="K105" s="2">
        <v>539</v>
      </c>
      <c r="L105" s="2">
        <v>555</v>
      </c>
      <c r="M105" s="2">
        <v>643</v>
      </c>
      <c r="N105" s="2">
        <v>6.7000000000000004E-2</v>
      </c>
      <c r="O105" s="2">
        <v>542</v>
      </c>
      <c r="P105" s="2">
        <v>550</v>
      </c>
      <c r="Q105" s="2">
        <v>567</v>
      </c>
      <c r="R105" s="2">
        <v>657</v>
      </c>
      <c r="S105" s="2">
        <v>9166</v>
      </c>
      <c r="T105" s="2">
        <v>9304</v>
      </c>
      <c r="U105" s="2">
        <v>9580</v>
      </c>
      <c r="V105" s="2">
        <v>11102</v>
      </c>
      <c r="W105" s="2">
        <v>1.1040000000000001</v>
      </c>
      <c r="X105" s="2">
        <v>1.026</v>
      </c>
      <c r="Y105" s="2">
        <v>10119</v>
      </c>
      <c r="Z105" s="2">
        <v>11391</v>
      </c>
      <c r="AA105" s="2">
        <v>4764.26</v>
      </c>
      <c r="AB105" s="2">
        <v>3522.13</v>
      </c>
      <c r="AC105" s="2">
        <v>2461.15</v>
      </c>
      <c r="AD105" s="2">
        <v>4366.21</v>
      </c>
      <c r="AE105" s="2">
        <v>15113.75</v>
      </c>
      <c r="AF105" s="2">
        <v>4764.26</v>
      </c>
      <c r="AG105" s="2">
        <v>3522.13</v>
      </c>
      <c r="AH105" s="2">
        <v>2461.15</v>
      </c>
      <c r="AI105" s="2">
        <v>4366.21</v>
      </c>
      <c r="AJ105" s="2">
        <v>15113.75</v>
      </c>
      <c r="AK105" s="2">
        <v>48209547</v>
      </c>
      <c r="AL105" s="2">
        <v>32769898</v>
      </c>
      <c r="AM105" s="2">
        <v>23577817</v>
      </c>
      <c r="AN105" s="2">
        <v>49735498</v>
      </c>
      <c r="AO105" s="2">
        <v>154292760</v>
      </c>
      <c r="AP105" s="2">
        <v>0.72330000000000005</v>
      </c>
      <c r="AQ105" s="2">
        <v>0.2</v>
      </c>
      <c r="AR105" s="2">
        <v>6973993</v>
      </c>
      <c r="AS105" s="2">
        <v>4740493</v>
      </c>
      <c r="AT105" s="2">
        <v>3410767</v>
      </c>
      <c r="AU105" s="2">
        <v>7194737</v>
      </c>
      <c r="AV105" s="2">
        <v>22319990</v>
      </c>
      <c r="AW105" s="2">
        <v>0.72330000000000005</v>
      </c>
      <c r="AX105" s="2">
        <v>0.17330000000000001</v>
      </c>
      <c r="AY105" s="2">
        <v>0.65</v>
      </c>
      <c r="AZ105" s="2">
        <v>5430564</v>
      </c>
      <c r="BA105" s="2">
        <v>3691365</v>
      </c>
      <c r="BB105" s="2">
        <v>2655923</v>
      </c>
      <c r="BC105" s="2">
        <v>5602455</v>
      </c>
      <c r="BD105" s="2">
        <v>17380307</v>
      </c>
      <c r="BE105" s="2">
        <v>193993057</v>
      </c>
      <c r="BF105" s="2">
        <v>0</v>
      </c>
      <c r="BG105" s="2">
        <v>0</v>
      </c>
      <c r="BH105" s="2">
        <v>0</v>
      </c>
      <c r="BI105" s="2">
        <v>1866883</v>
      </c>
      <c r="BJ105" s="2">
        <v>0</v>
      </c>
      <c r="BK105" s="2">
        <v>0</v>
      </c>
      <c r="BL105" s="2">
        <v>0</v>
      </c>
      <c r="BM105" s="2">
        <v>0</v>
      </c>
      <c r="BN105" s="2">
        <v>2813</v>
      </c>
      <c r="BO105" s="2">
        <v>278.89999999999998</v>
      </c>
      <c r="BP105" s="2">
        <v>784546</v>
      </c>
      <c r="BQ105" s="2">
        <v>2651429</v>
      </c>
      <c r="BR105" s="2">
        <v>196644486</v>
      </c>
      <c r="BS105" s="2">
        <v>0</v>
      </c>
      <c r="BT105" s="2">
        <v>196644486</v>
      </c>
      <c r="BU105" s="2">
        <v>22959163</v>
      </c>
      <c r="BV105" s="2">
        <v>173685323</v>
      </c>
      <c r="BW105" s="2">
        <v>12623459</v>
      </c>
      <c r="BX105" s="2">
        <v>161061864</v>
      </c>
      <c r="BY105" s="2">
        <v>5301.78</v>
      </c>
      <c r="BZ105" s="2">
        <v>15113.75</v>
      </c>
      <c r="CA105" s="2">
        <v>80129777</v>
      </c>
      <c r="CB105" s="2">
        <v>0</v>
      </c>
      <c r="CC105" s="2">
        <v>0</v>
      </c>
      <c r="CD105" s="2">
        <v>22959163</v>
      </c>
      <c r="CE105" s="2">
        <v>12623459</v>
      </c>
      <c r="CF105" s="2">
        <v>44547155</v>
      </c>
      <c r="CG105" s="2">
        <v>11746869</v>
      </c>
      <c r="CH105" s="2">
        <v>56294024</v>
      </c>
      <c r="CI105" s="2">
        <v>0</v>
      </c>
      <c r="CJ105" s="2">
        <v>161061864</v>
      </c>
      <c r="CK105" s="2" t="b">
        <v>0</v>
      </c>
      <c r="CL105" s="2">
        <v>0</v>
      </c>
      <c r="CM105" s="2">
        <v>12722.67</v>
      </c>
      <c r="CN105" s="2">
        <v>11697.97</v>
      </c>
      <c r="CO105" s="2">
        <v>12044.98</v>
      </c>
      <c r="CP105" s="2">
        <v>14321.96</v>
      </c>
      <c r="CQ105" s="4">
        <v>45072.426678240743</v>
      </c>
      <c r="CR105" s="4">
        <v>73415</v>
      </c>
    </row>
    <row r="106" spans="1:96" x14ac:dyDescent="0.35">
      <c r="A106" s="5">
        <v>164</v>
      </c>
      <c r="B106" s="3" t="s">
        <v>163</v>
      </c>
      <c r="C106" s="3" t="s">
        <v>214</v>
      </c>
      <c r="D106" s="2" t="s">
        <v>215</v>
      </c>
      <c r="E106" s="2">
        <v>8093</v>
      </c>
      <c r="F106" s="2">
        <v>8215</v>
      </c>
      <c r="G106" s="2">
        <v>8458</v>
      </c>
      <c r="H106" s="2">
        <v>9802</v>
      </c>
      <c r="I106" s="2">
        <v>6.5600000000000006E-2</v>
      </c>
      <c r="J106" s="2">
        <v>531</v>
      </c>
      <c r="K106" s="2">
        <v>539</v>
      </c>
      <c r="L106" s="2">
        <v>555</v>
      </c>
      <c r="M106" s="2">
        <v>643</v>
      </c>
      <c r="N106" s="2">
        <v>6.7000000000000004E-2</v>
      </c>
      <c r="O106" s="2">
        <v>542</v>
      </c>
      <c r="P106" s="2">
        <v>550</v>
      </c>
      <c r="Q106" s="2">
        <v>567</v>
      </c>
      <c r="R106" s="2">
        <v>657</v>
      </c>
      <c r="S106" s="2">
        <v>9166</v>
      </c>
      <c r="T106" s="2">
        <v>9304</v>
      </c>
      <c r="U106" s="2">
        <v>9580</v>
      </c>
      <c r="V106" s="2">
        <v>11102</v>
      </c>
      <c r="W106" s="2">
        <v>1.1040000000000001</v>
      </c>
      <c r="X106" s="2">
        <v>1.026</v>
      </c>
      <c r="Y106" s="2">
        <v>10119</v>
      </c>
      <c r="Z106" s="2">
        <v>11391</v>
      </c>
      <c r="AA106" s="2">
        <v>1576.55</v>
      </c>
      <c r="AB106" s="2">
        <v>1157.19</v>
      </c>
      <c r="AC106" s="2">
        <v>817.5</v>
      </c>
      <c r="AD106" s="2">
        <v>1575.97</v>
      </c>
      <c r="AE106" s="2">
        <v>5127.21</v>
      </c>
      <c r="AF106" s="2">
        <v>1576.55</v>
      </c>
      <c r="AG106" s="2">
        <v>1157.19</v>
      </c>
      <c r="AH106" s="2">
        <v>817.5</v>
      </c>
      <c r="AI106" s="2">
        <v>1575.97</v>
      </c>
      <c r="AJ106" s="2">
        <v>5127.21</v>
      </c>
      <c r="AK106" s="2">
        <v>15953109</v>
      </c>
      <c r="AL106" s="2">
        <v>10766496</v>
      </c>
      <c r="AM106" s="2">
        <v>7831650</v>
      </c>
      <c r="AN106" s="2">
        <v>17951874</v>
      </c>
      <c r="AO106" s="2">
        <v>52503129</v>
      </c>
      <c r="AP106" s="2">
        <v>0.87949999999999995</v>
      </c>
      <c r="AQ106" s="2">
        <v>0.2</v>
      </c>
      <c r="AR106" s="2">
        <v>2806152</v>
      </c>
      <c r="AS106" s="2">
        <v>1893827</v>
      </c>
      <c r="AT106" s="2">
        <v>1377587</v>
      </c>
      <c r="AU106" s="2">
        <v>3157735</v>
      </c>
      <c r="AV106" s="2">
        <v>9235301</v>
      </c>
      <c r="AW106" s="2">
        <v>0.87949999999999995</v>
      </c>
      <c r="AX106" s="2">
        <v>0.32950000000000002</v>
      </c>
      <c r="AY106" s="2">
        <v>0.65</v>
      </c>
      <c r="AZ106" s="2">
        <v>3416757</v>
      </c>
      <c r="BA106" s="2">
        <v>2305914</v>
      </c>
      <c r="BB106" s="2">
        <v>1677344</v>
      </c>
      <c r="BC106" s="2">
        <v>3844843</v>
      </c>
      <c r="BD106" s="2">
        <v>11244858</v>
      </c>
      <c r="BE106" s="2">
        <v>72983288</v>
      </c>
      <c r="BF106" s="2">
        <v>0</v>
      </c>
      <c r="BG106" s="2">
        <v>277451</v>
      </c>
      <c r="BH106" s="2">
        <v>0</v>
      </c>
      <c r="BI106" s="2">
        <v>521607</v>
      </c>
      <c r="BJ106" s="2">
        <v>0</v>
      </c>
      <c r="BK106" s="2">
        <v>0</v>
      </c>
      <c r="BL106" s="2">
        <v>0</v>
      </c>
      <c r="BM106" s="2">
        <v>0</v>
      </c>
      <c r="BN106" s="2">
        <v>2813</v>
      </c>
      <c r="BO106" s="2">
        <v>120.71</v>
      </c>
      <c r="BP106" s="2">
        <v>339557</v>
      </c>
      <c r="BQ106" s="2">
        <v>1138615</v>
      </c>
      <c r="BR106" s="2">
        <v>74121903</v>
      </c>
      <c r="BS106" s="2">
        <v>0</v>
      </c>
      <c r="BT106" s="2">
        <v>74121903</v>
      </c>
      <c r="BU106" s="2">
        <v>7099896</v>
      </c>
      <c r="BV106" s="2">
        <v>67022007</v>
      </c>
      <c r="BW106" s="2">
        <v>4285086</v>
      </c>
      <c r="BX106" s="2">
        <v>62736921</v>
      </c>
      <c r="BY106" s="2">
        <v>5305.09</v>
      </c>
      <c r="BZ106" s="2">
        <v>5127.21</v>
      </c>
      <c r="CA106" s="2">
        <v>27200310</v>
      </c>
      <c r="CB106" s="2">
        <v>0</v>
      </c>
      <c r="CC106" s="2">
        <v>0</v>
      </c>
      <c r="CD106" s="2">
        <v>7099896</v>
      </c>
      <c r="CE106" s="2">
        <v>4285086</v>
      </c>
      <c r="CF106" s="2">
        <v>15815328</v>
      </c>
      <c r="CG106" s="2">
        <v>4193338</v>
      </c>
      <c r="CH106" s="2">
        <v>20008666</v>
      </c>
      <c r="CI106" s="2">
        <v>0</v>
      </c>
      <c r="CJ106" s="2">
        <v>62736921</v>
      </c>
      <c r="CK106" s="2" t="b">
        <v>0</v>
      </c>
      <c r="CL106" s="2">
        <v>0</v>
      </c>
      <c r="CM106" s="2">
        <v>14066.17</v>
      </c>
      <c r="CN106" s="2">
        <v>12933.26</v>
      </c>
      <c r="CO106" s="2">
        <v>13316.92</v>
      </c>
      <c r="CP106" s="2">
        <v>15834.34</v>
      </c>
      <c r="CQ106" s="4">
        <v>45072.426817129628</v>
      </c>
      <c r="CR106" s="4">
        <v>73415</v>
      </c>
    </row>
    <row r="107" spans="1:96" x14ac:dyDescent="0.35">
      <c r="A107" s="5">
        <v>165</v>
      </c>
      <c r="B107" s="3" t="s">
        <v>163</v>
      </c>
      <c r="C107" s="3" t="s">
        <v>216</v>
      </c>
      <c r="D107" s="2" t="s">
        <v>217</v>
      </c>
      <c r="E107" s="2">
        <v>8093</v>
      </c>
      <c r="F107" s="2">
        <v>8215</v>
      </c>
      <c r="G107" s="2">
        <v>8458</v>
      </c>
      <c r="H107" s="2">
        <v>9802</v>
      </c>
      <c r="I107" s="2">
        <v>6.5600000000000006E-2</v>
      </c>
      <c r="J107" s="2">
        <v>531</v>
      </c>
      <c r="K107" s="2">
        <v>539</v>
      </c>
      <c r="L107" s="2">
        <v>555</v>
      </c>
      <c r="M107" s="2">
        <v>643</v>
      </c>
      <c r="N107" s="2">
        <v>6.7000000000000004E-2</v>
      </c>
      <c r="O107" s="2">
        <v>542</v>
      </c>
      <c r="P107" s="2">
        <v>550</v>
      </c>
      <c r="Q107" s="2">
        <v>567</v>
      </c>
      <c r="R107" s="2">
        <v>657</v>
      </c>
      <c r="S107" s="2">
        <v>9166</v>
      </c>
      <c r="T107" s="2">
        <v>9304</v>
      </c>
      <c r="U107" s="2">
        <v>9580</v>
      </c>
      <c r="V107" s="2">
        <v>11102</v>
      </c>
      <c r="W107" s="2">
        <v>1.1040000000000001</v>
      </c>
      <c r="X107" s="2">
        <v>1.026</v>
      </c>
      <c r="Y107" s="2">
        <v>10119</v>
      </c>
      <c r="Z107" s="2">
        <v>11391</v>
      </c>
      <c r="AA107" s="2">
        <v>1209.74</v>
      </c>
      <c r="AB107" s="2">
        <v>859.63</v>
      </c>
      <c r="AC107" s="2">
        <v>526.30999999999995</v>
      </c>
      <c r="AD107" s="2">
        <v>978.03</v>
      </c>
      <c r="AE107" s="2">
        <v>3573.71</v>
      </c>
      <c r="AF107" s="2">
        <v>1209.74</v>
      </c>
      <c r="AG107" s="2">
        <v>859.63</v>
      </c>
      <c r="AH107" s="2">
        <v>526.30999999999995</v>
      </c>
      <c r="AI107" s="2">
        <v>978.03</v>
      </c>
      <c r="AJ107" s="2">
        <v>3573.71</v>
      </c>
      <c r="AK107" s="2">
        <v>12241359</v>
      </c>
      <c r="AL107" s="2">
        <v>7997998</v>
      </c>
      <c r="AM107" s="2">
        <v>5042050</v>
      </c>
      <c r="AN107" s="2">
        <v>11140740</v>
      </c>
      <c r="AO107" s="2">
        <v>36422147</v>
      </c>
      <c r="AP107" s="2">
        <v>0.98009999999999997</v>
      </c>
      <c r="AQ107" s="2">
        <v>0.2</v>
      </c>
      <c r="AR107" s="2">
        <v>2399551</v>
      </c>
      <c r="AS107" s="2">
        <v>1567767</v>
      </c>
      <c r="AT107" s="2">
        <v>988343</v>
      </c>
      <c r="AU107" s="2">
        <v>2183808</v>
      </c>
      <c r="AV107" s="2">
        <v>7139469</v>
      </c>
      <c r="AW107" s="2">
        <v>0.98009999999999997</v>
      </c>
      <c r="AX107" s="2">
        <v>0.43009999999999998</v>
      </c>
      <c r="AY107" s="2">
        <v>0.65</v>
      </c>
      <c r="AZ107" s="2">
        <v>3422256</v>
      </c>
      <c r="BA107" s="2">
        <v>2235960</v>
      </c>
      <c r="BB107" s="2">
        <v>1409581</v>
      </c>
      <c r="BC107" s="2">
        <v>3114561</v>
      </c>
      <c r="BD107" s="2">
        <v>10182358</v>
      </c>
      <c r="BE107" s="2">
        <v>53743974</v>
      </c>
      <c r="BF107" s="2">
        <v>0</v>
      </c>
      <c r="BG107" s="2">
        <v>0</v>
      </c>
      <c r="BH107" s="2">
        <v>0</v>
      </c>
      <c r="BI107" s="2">
        <v>346089</v>
      </c>
      <c r="BJ107" s="2">
        <v>0</v>
      </c>
      <c r="BK107" s="2">
        <v>0</v>
      </c>
      <c r="BL107" s="2">
        <v>0</v>
      </c>
      <c r="BM107" s="2">
        <v>0</v>
      </c>
      <c r="BN107" s="2">
        <v>2813</v>
      </c>
      <c r="BO107" s="2">
        <v>34.799999999999997</v>
      </c>
      <c r="BP107" s="2">
        <v>97892</v>
      </c>
      <c r="BQ107" s="2">
        <v>443981</v>
      </c>
      <c r="BR107" s="2">
        <v>54187955</v>
      </c>
      <c r="BS107" s="2">
        <v>0</v>
      </c>
      <c r="BT107" s="2">
        <v>54187955</v>
      </c>
      <c r="BU107" s="2">
        <v>3435478</v>
      </c>
      <c r="BV107" s="2">
        <v>50752477</v>
      </c>
      <c r="BW107" s="2">
        <v>3091036</v>
      </c>
      <c r="BX107" s="2">
        <v>47661441</v>
      </c>
      <c r="BY107" s="2">
        <v>5490.35</v>
      </c>
      <c r="BZ107" s="2">
        <v>3573.71</v>
      </c>
      <c r="CA107" s="2">
        <v>19620919</v>
      </c>
      <c r="CB107" s="2">
        <v>0</v>
      </c>
      <c r="CC107" s="2">
        <v>0</v>
      </c>
      <c r="CD107" s="2">
        <v>3435478</v>
      </c>
      <c r="CE107" s="2">
        <v>3091036</v>
      </c>
      <c r="CF107" s="2">
        <v>13094405</v>
      </c>
      <c r="CG107" s="2">
        <v>3718545</v>
      </c>
      <c r="CH107" s="2">
        <v>16812950</v>
      </c>
      <c r="CI107" s="2">
        <v>0</v>
      </c>
      <c r="CJ107" s="2">
        <v>47661441</v>
      </c>
      <c r="CK107" s="2" t="b">
        <v>0</v>
      </c>
      <c r="CL107" s="2">
        <v>0</v>
      </c>
      <c r="CM107" s="2">
        <v>14931.44</v>
      </c>
      <c r="CN107" s="2">
        <v>13728.84</v>
      </c>
      <c r="CO107" s="2">
        <v>14136.1</v>
      </c>
      <c r="CP107" s="2">
        <v>16808.39</v>
      </c>
      <c r="CQ107" s="4">
        <v>45072.426886574074</v>
      </c>
      <c r="CR107" s="4">
        <v>73415</v>
      </c>
    </row>
    <row r="108" spans="1:96" x14ac:dyDescent="0.35">
      <c r="A108" s="5">
        <v>166</v>
      </c>
      <c r="B108" s="3" t="s">
        <v>163</v>
      </c>
      <c r="C108" s="3" t="s">
        <v>218</v>
      </c>
      <c r="D108" s="2" t="s">
        <v>219</v>
      </c>
      <c r="E108" s="2">
        <v>8093</v>
      </c>
      <c r="F108" s="2">
        <v>8215</v>
      </c>
      <c r="G108" s="2">
        <v>8458</v>
      </c>
      <c r="H108" s="2">
        <v>9802</v>
      </c>
      <c r="I108" s="2">
        <v>6.5600000000000006E-2</v>
      </c>
      <c r="J108" s="2">
        <v>531</v>
      </c>
      <c r="K108" s="2">
        <v>539</v>
      </c>
      <c r="L108" s="2">
        <v>555</v>
      </c>
      <c r="M108" s="2">
        <v>643</v>
      </c>
      <c r="N108" s="2">
        <v>6.7000000000000004E-2</v>
      </c>
      <c r="O108" s="2">
        <v>542</v>
      </c>
      <c r="P108" s="2">
        <v>550</v>
      </c>
      <c r="Q108" s="2">
        <v>567</v>
      </c>
      <c r="R108" s="2">
        <v>657</v>
      </c>
      <c r="S108" s="2">
        <v>9166</v>
      </c>
      <c r="T108" s="2">
        <v>9304</v>
      </c>
      <c r="U108" s="2">
        <v>9580</v>
      </c>
      <c r="V108" s="2">
        <v>11102</v>
      </c>
      <c r="W108" s="2">
        <v>1.1040000000000001</v>
      </c>
      <c r="X108" s="2">
        <v>1.026</v>
      </c>
      <c r="Y108" s="2">
        <v>10119</v>
      </c>
      <c r="Z108" s="2">
        <v>11391</v>
      </c>
      <c r="AA108" s="2">
        <v>417.26</v>
      </c>
      <c r="AB108" s="2">
        <v>309.54000000000002</v>
      </c>
      <c r="AC108" s="2">
        <v>236.9</v>
      </c>
      <c r="AD108" s="2">
        <v>446.8</v>
      </c>
      <c r="AE108" s="2">
        <v>1410.5</v>
      </c>
      <c r="AF108" s="2">
        <v>417.26</v>
      </c>
      <c r="AG108" s="2">
        <v>309.54000000000002</v>
      </c>
      <c r="AH108" s="2">
        <v>236.9</v>
      </c>
      <c r="AI108" s="2">
        <v>446.8</v>
      </c>
      <c r="AJ108" s="2">
        <v>1410.5</v>
      </c>
      <c r="AK108" s="2">
        <v>4222254</v>
      </c>
      <c r="AL108" s="2">
        <v>2879960</v>
      </c>
      <c r="AM108" s="2">
        <v>2269502</v>
      </c>
      <c r="AN108" s="2">
        <v>5089499</v>
      </c>
      <c r="AO108" s="2">
        <v>14461215</v>
      </c>
      <c r="AP108" s="2">
        <v>0.97509999999999997</v>
      </c>
      <c r="AQ108" s="2">
        <v>0.2</v>
      </c>
      <c r="AR108" s="2">
        <v>823424</v>
      </c>
      <c r="AS108" s="2">
        <v>561650</v>
      </c>
      <c r="AT108" s="2">
        <v>442598</v>
      </c>
      <c r="AU108" s="2">
        <v>992554</v>
      </c>
      <c r="AV108" s="2">
        <v>2820226</v>
      </c>
      <c r="AW108" s="2">
        <v>0.97509999999999997</v>
      </c>
      <c r="AX108" s="2">
        <v>0.42509999999999998</v>
      </c>
      <c r="AY108" s="2">
        <v>0.65</v>
      </c>
      <c r="AZ108" s="2">
        <v>1166672</v>
      </c>
      <c r="BA108" s="2">
        <v>795776</v>
      </c>
      <c r="BB108" s="2">
        <v>627097</v>
      </c>
      <c r="BC108" s="2">
        <v>1406305</v>
      </c>
      <c r="BD108" s="2">
        <v>3995850</v>
      </c>
      <c r="BE108" s="2">
        <v>21277291</v>
      </c>
      <c r="BF108" s="2">
        <v>0</v>
      </c>
      <c r="BG108" s="2">
        <v>0</v>
      </c>
      <c r="BH108" s="2">
        <v>0</v>
      </c>
      <c r="BI108" s="2">
        <v>729362</v>
      </c>
      <c r="BJ108" s="2">
        <v>0</v>
      </c>
      <c r="BK108" s="2">
        <v>0</v>
      </c>
      <c r="BL108" s="2">
        <v>0</v>
      </c>
      <c r="BM108" s="2">
        <v>0</v>
      </c>
      <c r="BN108" s="2">
        <v>2813</v>
      </c>
      <c r="BO108" s="2">
        <v>17.63</v>
      </c>
      <c r="BP108" s="2">
        <v>49593</v>
      </c>
      <c r="BQ108" s="2">
        <v>778955</v>
      </c>
      <c r="BR108" s="2">
        <v>22056246</v>
      </c>
      <c r="BS108" s="2">
        <v>0</v>
      </c>
      <c r="BT108" s="2">
        <v>22056246</v>
      </c>
      <c r="BU108" s="2">
        <v>6158668</v>
      </c>
      <c r="BV108" s="2">
        <v>15897578</v>
      </c>
      <c r="BW108" s="2">
        <v>1396609</v>
      </c>
      <c r="BX108" s="2">
        <v>14500969</v>
      </c>
      <c r="BY108" s="2">
        <v>6285.18</v>
      </c>
      <c r="BZ108" s="2">
        <v>1410.5</v>
      </c>
      <c r="CA108" s="2">
        <v>8865246</v>
      </c>
      <c r="CB108" s="2">
        <v>0</v>
      </c>
      <c r="CC108" s="2">
        <v>0</v>
      </c>
      <c r="CD108" s="2">
        <v>6158668</v>
      </c>
      <c r="CE108" s="2">
        <v>1396609</v>
      </c>
      <c r="CF108" s="2">
        <v>1309969</v>
      </c>
      <c r="CG108" s="2">
        <v>3493753</v>
      </c>
      <c r="CH108" s="2">
        <v>4803722</v>
      </c>
      <c r="CI108" s="2">
        <v>0</v>
      </c>
      <c r="CJ108" s="2">
        <v>14500969</v>
      </c>
      <c r="CK108" s="2" t="b">
        <v>0</v>
      </c>
      <c r="CL108" s="2">
        <v>0</v>
      </c>
      <c r="CM108" s="2">
        <v>14888.44</v>
      </c>
      <c r="CN108" s="2">
        <v>13689.3</v>
      </c>
      <c r="CO108" s="2">
        <v>14095.39</v>
      </c>
      <c r="CP108" s="2">
        <v>16759.98</v>
      </c>
      <c r="CQ108" s="4">
        <v>45072.426770833335</v>
      </c>
      <c r="CR108" s="4">
        <v>73415</v>
      </c>
    </row>
    <row r="109" spans="1:96" x14ac:dyDescent="0.35">
      <c r="A109" s="5">
        <v>167</v>
      </c>
      <c r="B109" s="3" t="s">
        <v>163</v>
      </c>
      <c r="C109" s="3" t="s">
        <v>220</v>
      </c>
      <c r="D109" s="2" t="s">
        <v>221</v>
      </c>
      <c r="E109" s="2">
        <v>8093</v>
      </c>
      <c r="F109" s="2">
        <v>8215</v>
      </c>
      <c r="G109" s="2">
        <v>8458</v>
      </c>
      <c r="H109" s="2">
        <v>9802</v>
      </c>
      <c r="I109" s="2">
        <v>6.5600000000000006E-2</v>
      </c>
      <c r="J109" s="2">
        <v>531</v>
      </c>
      <c r="K109" s="2">
        <v>539</v>
      </c>
      <c r="L109" s="2">
        <v>555</v>
      </c>
      <c r="M109" s="2">
        <v>643</v>
      </c>
      <c r="N109" s="2">
        <v>6.7000000000000004E-2</v>
      </c>
      <c r="O109" s="2">
        <v>542</v>
      </c>
      <c r="P109" s="2">
        <v>550</v>
      </c>
      <c r="Q109" s="2">
        <v>567</v>
      </c>
      <c r="R109" s="2">
        <v>657</v>
      </c>
      <c r="S109" s="2">
        <v>9166</v>
      </c>
      <c r="T109" s="2">
        <v>9304</v>
      </c>
      <c r="U109" s="2">
        <v>9580</v>
      </c>
      <c r="V109" s="2">
        <v>11102</v>
      </c>
      <c r="W109" s="2">
        <v>1.1040000000000001</v>
      </c>
      <c r="X109" s="2">
        <v>1.026</v>
      </c>
      <c r="Y109" s="2">
        <v>10119</v>
      </c>
      <c r="Z109" s="2">
        <v>11391</v>
      </c>
      <c r="AA109" s="2">
        <v>350.14</v>
      </c>
      <c r="AB109" s="2">
        <v>263.06</v>
      </c>
      <c r="AC109" s="2">
        <v>182.32</v>
      </c>
      <c r="AD109" s="2">
        <v>416.47</v>
      </c>
      <c r="AE109" s="2">
        <v>1211.99</v>
      </c>
      <c r="AF109" s="2">
        <v>350.14</v>
      </c>
      <c r="AG109" s="2">
        <v>263.06</v>
      </c>
      <c r="AH109" s="2">
        <v>182.32</v>
      </c>
      <c r="AI109" s="2">
        <v>416.47</v>
      </c>
      <c r="AJ109" s="2">
        <v>1211.99</v>
      </c>
      <c r="AK109" s="2">
        <v>3543067</v>
      </c>
      <c r="AL109" s="2">
        <v>2447510</v>
      </c>
      <c r="AM109" s="2">
        <v>1746626</v>
      </c>
      <c r="AN109" s="2">
        <v>4744010</v>
      </c>
      <c r="AO109" s="2">
        <v>12481213</v>
      </c>
      <c r="AP109" s="2">
        <v>0.56299999999999994</v>
      </c>
      <c r="AQ109" s="2">
        <v>0.2</v>
      </c>
      <c r="AR109" s="2">
        <v>398949</v>
      </c>
      <c r="AS109" s="2">
        <v>275590</v>
      </c>
      <c r="AT109" s="2">
        <v>196670</v>
      </c>
      <c r="AU109" s="2">
        <v>534176</v>
      </c>
      <c r="AV109" s="2">
        <v>1405385</v>
      </c>
      <c r="AW109" s="2">
        <v>0.56299999999999994</v>
      </c>
      <c r="AX109" s="2">
        <v>1.2999999999999999E-2</v>
      </c>
      <c r="AY109" s="2">
        <v>0.65</v>
      </c>
      <c r="AZ109" s="2">
        <v>29939</v>
      </c>
      <c r="BA109" s="2">
        <v>20681</v>
      </c>
      <c r="BB109" s="2">
        <v>14759</v>
      </c>
      <c r="BC109" s="2">
        <v>40087</v>
      </c>
      <c r="BD109" s="2">
        <v>105466</v>
      </c>
      <c r="BE109" s="2">
        <v>13992064</v>
      </c>
      <c r="BF109" s="2">
        <v>0</v>
      </c>
      <c r="BG109" s="2">
        <v>0</v>
      </c>
      <c r="BH109" s="2">
        <v>0</v>
      </c>
      <c r="BI109" s="2">
        <v>1003464</v>
      </c>
      <c r="BJ109" s="2">
        <v>0</v>
      </c>
      <c r="BK109" s="2">
        <v>153796</v>
      </c>
      <c r="BL109" s="2">
        <v>2128869</v>
      </c>
      <c r="BM109" s="2">
        <v>0</v>
      </c>
      <c r="BN109" s="2">
        <v>2813</v>
      </c>
      <c r="BO109" s="2">
        <v>20.11</v>
      </c>
      <c r="BP109" s="2">
        <v>56569</v>
      </c>
      <c r="BQ109" s="2">
        <v>3342698</v>
      </c>
      <c r="BR109" s="2">
        <v>17334762</v>
      </c>
      <c r="BS109" s="2">
        <v>0</v>
      </c>
      <c r="BT109" s="2">
        <v>17334762</v>
      </c>
      <c r="BU109" s="2">
        <v>8674751</v>
      </c>
      <c r="BV109" s="2">
        <v>8660011</v>
      </c>
      <c r="BW109" s="2">
        <v>1307821</v>
      </c>
      <c r="BX109" s="2">
        <v>7352190</v>
      </c>
      <c r="BY109" s="2">
        <v>6792</v>
      </c>
      <c r="BZ109" s="2">
        <v>1211.99</v>
      </c>
      <c r="CA109" s="2">
        <v>8231836</v>
      </c>
      <c r="CB109" s="2">
        <v>232988</v>
      </c>
      <c r="CC109" s="2">
        <v>0</v>
      </c>
      <c r="CD109" s="2">
        <v>8674751</v>
      </c>
      <c r="CE109" s="2">
        <v>1307821</v>
      </c>
      <c r="CF109" s="2">
        <v>0</v>
      </c>
      <c r="CG109" s="2">
        <v>2345297</v>
      </c>
      <c r="CH109" s="2">
        <v>2345297</v>
      </c>
      <c r="CI109" s="2">
        <v>0</v>
      </c>
      <c r="CJ109" s="2">
        <v>7352190</v>
      </c>
      <c r="CK109" s="2" t="b">
        <v>0</v>
      </c>
      <c r="CL109" s="2">
        <v>0</v>
      </c>
      <c r="CM109" s="2">
        <v>11343.9</v>
      </c>
      <c r="CN109" s="2">
        <v>10430.25</v>
      </c>
      <c r="CO109" s="2">
        <v>10739.66</v>
      </c>
      <c r="CP109" s="2">
        <v>12769.88</v>
      </c>
      <c r="CQ109" s="4">
        <v>45072.427129629628</v>
      </c>
      <c r="CR109" s="4">
        <v>73415</v>
      </c>
    </row>
    <row r="110" spans="1:96" x14ac:dyDescent="0.35">
      <c r="A110" s="5">
        <v>168</v>
      </c>
      <c r="B110" s="3" t="s">
        <v>163</v>
      </c>
      <c r="C110" s="3" t="s">
        <v>222</v>
      </c>
      <c r="D110" s="2" t="s">
        <v>223</v>
      </c>
      <c r="E110" s="2">
        <v>8093</v>
      </c>
      <c r="F110" s="2">
        <v>8215</v>
      </c>
      <c r="G110" s="2">
        <v>8458</v>
      </c>
      <c r="H110" s="2">
        <v>9802</v>
      </c>
      <c r="I110" s="2">
        <v>6.5600000000000006E-2</v>
      </c>
      <c r="J110" s="2">
        <v>531</v>
      </c>
      <c r="K110" s="2">
        <v>539</v>
      </c>
      <c r="L110" s="2">
        <v>555</v>
      </c>
      <c r="M110" s="2">
        <v>643</v>
      </c>
      <c r="N110" s="2">
        <v>6.7000000000000004E-2</v>
      </c>
      <c r="O110" s="2">
        <v>542</v>
      </c>
      <c r="P110" s="2">
        <v>550</v>
      </c>
      <c r="Q110" s="2">
        <v>567</v>
      </c>
      <c r="R110" s="2">
        <v>657</v>
      </c>
      <c r="S110" s="2">
        <v>9166</v>
      </c>
      <c r="T110" s="2">
        <v>9304</v>
      </c>
      <c r="U110" s="2">
        <v>9580</v>
      </c>
      <c r="V110" s="2">
        <v>11102</v>
      </c>
      <c r="W110" s="2">
        <v>1.1040000000000001</v>
      </c>
      <c r="X110" s="2">
        <v>1.026</v>
      </c>
      <c r="Y110" s="2">
        <v>10119</v>
      </c>
      <c r="Z110" s="2">
        <v>11391</v>
      </c>
      <c r="AA110" s="2">
        <v>421.88</v>
      </c>
      <c r="AB110" s="2">
        <v>298.20999999999998</v>
      </c>
      <c r="AC110" s="2">
        <v>212.25</v>
      </c>
      <c r="AD110" s="2">
        <v>544.07000000000005</v>
      </c>
      <c r="AE110" s="2">
        <v>1476.41</v>
      </c>
      <c r="AF110" s="2">
        <v>421.88</v>
      </c>
      <c r="AG110" s="2">
        <v>298.20999999999998</v>
      </c>
      <c r="AH110" s="2">
        <v>212.25</v>
      </c>
      <c r="AI110" s="2">
        <v>544.07000000000005</v>
      </c>
      <c r="AJ110" s="2">
        <v>1476.41</v>
      </c>
      <c r="AK110" s="2">
        <v>4269004</v>
      </c>
      <c r="AL110" s="2">
        <v>2774546</v>
      </c>
      <c r="AM110" s="2">
        <v>2033355</v>
      </c>
      <c r="AN110" s="2">
        <v>6197501</v>
      </c>
      <c r="AO110" s="2">
        <v>15274406</v>
      </c>
      <c r="AP110" s="2">
        <v>0.87670000000000003</v>
      </c>
      <c r="AQ110" s="2">
        <v>0.2</v>
      </c>
      <c r="AR110" s="2">
        <v>748527</v>
      </c>
      <c r="AS110" s="2">
        <v>486489</v>
      </c>
      <c r="AT110" s="2">
        <v>356528</v>
      </c>
      <c r="AU110" s="2">
        <v>1086670</v>
      </c>
      <c r="AV110" s="2">
        <v>2678214</v>
      </c>
      <c r="AW110" s="2">
        <v>0.87670000000000003</v>
      </c>
      <c r="AX110" s="2">
        <v>0.32669999999999999</v>
      </c>
      <c r="AY110" s="2">
        <v>0.65</v>
      </c>
      <c r="AZ110" s="2">
        <v>906544</v>
      </c>
      <c r="BA110" s="2">
        <v>589189</v>
      </c>
      <c r="BB110" s="2">
        <v>431793</v>
      </c>
      <c r="BC110" s="2">
        <v>1316070</v>
      </c>
      <c r="BD110" s="2">
        <v>3243596</v>
      </c>
      <c r="BE110" s="2">
        <v>21196216</v>
      </c>
      <c r="BF110" s="2">
        <v>0</v>
      </c>
      <c r="BG110" s="2">
        <v>50204</v>
      </c>
      <c r="BH110" s="2">
        <v>0</v>
      </c>
      <c r="BI110" s="2">
        <v>469435</v>
      </c>
      <c r="BJ110" s="2">
        <v>0</v>
      </c>
      <c r="BK110" s="2">
        <v>0</v>
      </c>
      <c r="BL110" s="2">
        <v>0</v>
      </c>
      <c r="BM110" s="2">
        <v>0</v>
      </c>
      <c r="BN110" s="2">
        <v>2813</v>
      </c>
      <c r="BO110" s="2">
        <v>28.24</v>
      </c>
      <c r="BP110" s="2">
        <v>79439</v>
      </c>
      <c r="BQ110" s="2">
        <v>599078</v>
      </c>
      <c r="BR110" s="2">
        <v>21795294</v>
      </c>
      <c r="BS110" s="2">
        <v>0</v>
      </c>
      <c r="BT110" s="2">
        <v>21795294</v>
      </c>
      <c r="BU110" s="2">
        <v>5078994</v>
      </c>
      <c r="BV110" s="2">
        <v>16716300</v>
      </c>
      <c r="BW110" s="2">
        <v>1305266</v>
      </c>
      <c r="BX110" s="2">
        <v>15411034</v>
      </c>
      <c r="BY110" s="2">
        <v>5611.85</v>
      </c>
      <c r="BZ110" s="2">
        <v>1476.41</v>
      </c>
      <c r="CA110" s="2">
        <v>8285391</v>
      </c>
      <c r="CB110" s="2">
        <v>0</v>
      </c>
      <c r="CC110" s="2">
        <v>0</v>
      </c>
      <c r="CD110" s="2">
        <v>5078994</v>
      </c>
      <c r="CE110" s="2">
        <v>1305266</v>
      </c>
      <c r="CF110" s="2">
        <v>1901131</v>
      </c>
      <c r="CG110" s="2">
        <v>2186927</v>
      </c>
      <c r="CH110" s="2">
        <v>4088058</v>
      </c>
      <c r="CI110" s="2">
        <v>0</v>
      </c>
      <c r="CJ110" s="2">
        <v>15411034</v>
      </c>
      <c r="CK110" s="2" t="b">
        <v>0</v>
      </c>
      <c r="CL110" s="2">
        <v>0</v>
      </c>
      <c r="CM110" s="2">
        <v>14042.09</v>
      </c>
      <c r="CN110" s="2">
        <v>12911.11</v>
      </c>
      <c r="CO110" s="2">
        <v>13294.12</v>
      </c>
      <c r="CP110" s="2">
        <v>15807.23</v>
      </c>
      <c r="CQ110" s="4">
        <v>45072.427071759259</v>
      </c>
      <c r="CR110" s="4">
        <v>73415</v>
      </c>
    </row>
    <row r="111" spans="1:96" x14ac:dyDescent="0.35">
      <c r="A111" s="5">
        <v>169</v>
      </c>
      <c r="B111" s="3" t="s">
        <v>163</v>
      </c>
      <c r="C111" s="3" t="s">
        <v>224</v>
      </c>
      <c r="D111" s="2" t="s">
        <v>225</v>
      </c>
      <c r="E111" s="2">
        <v>8093</v>
      </c>
      <c r="F111" s="2">
        <v>8215</v>
      </c>
      <c r="G111" s="2">
        <v>8458</v>
      </c>
      <c r="H111" s="2">
        <v>9802</v>
      </c>
      <c r="I111" s="2">
        <v>6.5600000000000006E-2</v>
      </c>
      <c r="J111" s="2">
        <v>531</v>
      </c>
      <c r="K111" s="2">
        <v>539</v>
      </c>
      <c r="L111" s="2">
        <v>555</v>
      </c>
      <c r="M111" s="2">
        <v>643</v>
      </c>
      <c r="N111" s="2">
        <v>6.7000000000000004E-2</v>
      </c>
      <c r="O111" s="2">
        <v>542</v>
      </c>
      <c r="P111" s="2">
        <v>550</v>
      </c>
      <c r="Q111" s="2">
        <v>567</v>
      </c>
      <c r="R111" s="2">
        <v>657</v>
      </c>
      <c r="S111" s="2">
        <v>9166</v>
      </c>
      <c r="T111" s="2">
        <v>9304</v>
      </c>
      <c r="U111" s="2">
        <v>9580</v>
      </c>
      <c r="V111" s="2">
        <v>11102</v>
      </c>
      <c r="W111" s="2">
        <v>1.1040000000000001</v>
      </c>
      <c r="X111" s="2">
        <v>1.026</v>
      </c>
      <c r="Y111" s="2">
        <v>10119</v>
      </c>
      <c r="Z111" s="2">
        <v>11391</v>
      </c>
      <c r="AA111" s="2">
        <v>364.87</v>
      </c>
      <c r="AB111" s="2">
        <v>292.2</v>
      </c>
      <c r="AC111" s="2">
        <v>212.09</v>
      </c>
      <c r="AD111" s="2">
        <v>647.64</v>
      </c>
      <c r="AE111" s="2">
        <v>1516.8</v>
      </c>
      <c r="AF111" s="2">
        <v>364.87</v>
      </c>
      <c r="AG111" s="2">
        <v>292.2</v>
      </c>
      <c r="AH111" s="2">
        <v>212.09</v>
      </c>
      <c r="AI111" s="2">
        <v>647.64</v>
      </c>
      <c r="AJ111" s="2">
        <v>1516.8</v>
      </c>
      <c r="AK111" s="2">
        <v>3692120</v>
      </c>
      <c r="AL111" s="2">
        <v>2718629</v>
      </c>
      <c r="AM111" s="2">
        <v>2031822</v>
      </c>
      <c r="AN111" s="2">
        <v>7377267</v>
      </c>
      <c r="AO111" s="2">
        <v>15819838</v>
      </c>
      <c r="AP111" s="2">
        <v>0.88890000000000002</v>
      </c>
      <c r="AQ111" s="2">
        <v>0.2</v>
      </c>
      <c r="AR111" s="2">
        <v>656385</v>
      </c>
      <c r="AS111" s="2">
        <v>483318</v>
      </c>
      <c r="AT111" s="2">
        <v>361217</v>
      </c>
      <c r="AU111" s="2">
        <v>1311531</v>
      </c>
      <c r="AV111" s="2">
        <v>2812451</v>
      </c>
      <c r="AW111" s="2">
        <v>0.88890000000000002</v>
      </c>
      <c r="AX111" s="2">
        <v>0.33889999999999998</v>
      </c>
      <c r="AY111" s="2">
        <v>0.65</v>
      </c>
      <c r="AZ111" s="2">
        <v>813319</v>
      </c>
      <c r="BA111" s="2">
        <v>598873</v>
      </c>
      <c r="BB111" s="2">
        <v>447580</v>
      </c>
      <c r="BC111" s="2">
        <v>1625101</v>
      </c>
      <c r="BD111" s="2">
        <v>3484873</v>
      </c>
      <c r="BE111" s="2">
        <v>22117162</v>
      </c>
      <c r="BF111" s="2">
        <v>0</v>
      </c>
      <c r="BG111" s="2">
        <v>49443</v>
      </c>
      <c r="BH111" s="2">
        <v>0</v>
      </c>
      <c r="BI111" s="2">
        <v>341505</v>
      </c>
      <c r="BJ111" s="2">
        <v>0</v>
      </c>
      <c r="BK111" s="2">
        <v>0</v>
      </c>
      <c r="BL111" s="2">
        <v>0</v>
      </c>
      <c r="BM111" s="2">
        <v>0</v>
      </c>
      <c r="BN111" s="2">
        <v>2813</v>
      </c>
      <c r="BO111" s="2">
        <v>18.5</v>
      </c>
      <c r="BP111" s="2">
        <v>52041</v>
      </c>
      <c r="BQ111" s="2">
        <v>442989</v>
      </c>
      <c r="BR111" s="2">
        <v>22560151</v>
      </c>
      <c r="BS111" s="2">
        <v>0</v>
      </c>
      <c r="BT111" s="2">
        <v>22560151</v>
      </c>
      <c r="BU111" s="2">
        <v>2940730</v>
      </c>
      <c r="BV111" s="2">
        <v>19619421</v>
      </c>
      <c r="BW111" s="2">
        <v>1348443</v>
      </c>
      <c r="BX111" s="2">
        <v>18270978</v>
      </c>
      <c r="BY111" s="2">
        <v>5643.1</v>
      </c>
      <c r="BZ111" s="2">
        <v>1516.8</v>
      </c>
      <c r="CA111" s="2">
        <v>8559454</v>
      </c>
      <c r="CB111" s="2">
        <v>0</v>
      </c>
      <c r="CC111" s="2">
        <v>0</v>
      </c>
      <c r="CD111" s="2">
        <v>2940730</v>
      </c>
      <c r="CE111" s="2">
        <v>1348443</v>
      </c>
      <c r="CF111" s="2">
        <v>4270281</v>
      </c>
      <c r="CG111" s="2">
        <v>1865981</v>
      </c>
      <c r="CH111" s="2">
        <v>6136262</v>
      </c>
      <c r="CI111" s="2">
        <v>0</v>
      </c>
      <c r="CJ111" s="2">
        <v>18270978</v>
      </c>
      <c r="CK111" s="2" t="b">
        <v>0</v>
      </c>
      <c r="CL111" s="2">
        <v>0</v>
      </c>
      <c r="CM111" s="2">
        <v>14147.02</v>
      </c>
      <c r="CN111" s="2">
        <v>13007.6</v>
      </c>
      <c r="CO111" s="2">
        <v>13393.46</v>
      </c>
      <c r="CP111" s="2">
        <v>15925.36</v>
      </c>
      <c r="CQ111" s="4">
        <v>45072.426678240743</v>
      </c>
      <c r="CR111" s="4">
        <v>73415</v>
      </c>
    </row>
    <row r="112" spans="1:96" x14ac:dyDescent="0.35">
      <c r="A112" s="5">
        <v>12596</v>
      </c>
      <c r="B112" s="3" t="s">
        <v>163</v>
      </c>
      <c r="C112" s="3" t="s">
        <v>226</v>
      </c>
      <c r="D112" s="2" t="s">
        <v>227</v>
      </c>
      <c r="E112" s="2">
        <v>8093</v>
      </c>
      <c r="F112" s="2">
        <v>8215</v>
      </c>
      <c r="G112" s="2">
        <v>8458</v>
      </c>
      <c r="H112" s="2">
        <v>9802</v>
      </c>
      <c r="I112" s="2">
        <v>6.5600000000000006E-2</v>
      </c>
      <c r="J112" s="2">
        <v>531</v>
      </c>
      <c r="K112" s="2">
        <v>539</v>
      </c>
      <c r="L112" s="2">
        <v>555</v>
      </c>
      <c r="M112" s="2">
        <v>643</v>
      </c>
      <c r="N112" s="2">
        <v>6.7000000000000004E-2</v>
      </c>
      <c r="O112" s="2">
        <v>542</v>
      </c>
      <c r="P112" s="2">
        <v>550</v>
      </c>
      <c r="Q112" s="2">
        <v>567</v>
      </c>
      <c r="R112" s="2">
        <v>657</v>
      </c>
      <c r="S112" s="2">
        <v>9166</v>
      </c>
      <c r="T112" s="2">
        <v>9304</v>
      </c>
      <c r="U112" s="2">
        <v>9580</v>
      </c>
      <c r="V112" s="2">
        <v>11102</v>
      </c>
      <c r="W112" s="2">
        <v>1.1040000000000001</v>
      </c>
      <c r="X112" s="2">
        <v>1.026</v>
      </c>
      <c r="Y112" s="2">
        <v>10119</v>
      </c>
      <c r="Z112" s="2">
        <v>11391</v>
      </c>
      <c r="AA112" s="2">
        <v>558.11</v>
      </c>
      <c r="AB112" s="2">
        <v>403.78</v>
      </c>
      <c r="AC112" s="2">
        <v>285.88</v>
      </c>
      <c r="AD112" s="2">
        <v>1199.25</v>
      </c>
      <c r="AE112" s="2">
        <v>2447.02</v>
      </c>
      <c r="AF112" s="2">
        <v>558.11</v>
      </c>
      <c r="AG112" s="2">
        <v>403.78</v>
      </c>
      <c r="AH112" s="2">
        <v>285.88</v>
      </c>
      <c r="AI112" s="2">
        <v>1199.25</v>
      </c>
      <c r="AJ112" s="2">
        <v>2447.02</v>
      </c>
      <c r="AK112" s="2">
        <v>5647515</v>
      </c>
      <c r="AL112" s="2">
        <v>3756769</v>
      </c>
      <c r="AM112" s="2">
        <v>2738730</v>
      </c>
      <c r="AN112" s="2">
        <v>13660657</v>
      </c>
      <c r="AO112" s="2">
        <v>25803671</v>
      </c>
      <c r="AP112" s="2">
        <v>0.88980000000000004</v>
      </c>
      <c r="AQ112" s="2">
        <v>0.2</v>
      </c>
      <c r="AR112" s="2">
        <v>1005032</v>
      </c>
      <c r="AS112" s="2">
        <v>668555</v>
      </c>
      <c r="AT112" s="2">
        <v>487384</v>
      </c>
      <c r="AU112" s="2">
        <v>2431050</v>
      </c>
      <c r="AV112" s="2">
        <v>4592021</v>
      </c>
      <c r="AW112" s="2">
        <v>0.88980000000000004</v>
      </c>
      <c r="AX112" s="2">
        <v>0.33979999999999999</v>
      </c>
      <c r="AY112" s="2">
        <v>0.65</v>
      </c>
      <c r="AZ112" s="2">
        <v>1247367</v>
      </c>
      <c r="BA112" s="2">
        <v>829758</v>
      </c>
      <c r="BB112" s="2">
        <v>604903</v>
      </c>
      <c r="BC112" s="2">
        <v>3017229</v>
      </c>
      <c r="BD112" s="2">
        <v>5699257</v>
      </c>
      <c r="BE112" s="2">
        <v>36094949</v>
      </c>
      <c r="BF112" s="2">
        <v>0</v>
      </c>
      <c r="BG112" s="2">
        <v>0</v>
      </c>
      <c r="BH112" s="2">
        <v>0</v>
      </c>
      <c r="BI112" s="2">
        <v>645726</v>
      </c>
      <c r="BJ112" s="2">
        <v>0</v>
      </c>
      <c r="BK112" s="2">
        <v>0</v>
      </c>
      <c r="BL112" s="2">
        <v>0</v>
      </c>
      <c r="BM112" s="2">
        <v>0</v>
      </c>
      <c r="BN112" s="2">
        <v>2813</v>
      </c>
      <c r="BO112" s="2">
        <v>38.11</v>
      </c>
      <c r="BP112" s="2">
        <v>107203</v>
      </c>
      <c r="BQ112" s="2">
        <v>752929</v>
      </c>
      <c r="BR112" s="2">
        <v>36847878</v>
      </c>
      <c r="BS112" s="2">
        <v>0</v>
      </c>
      <c r="BT112" s="2">
        <v>36847878</v>
      </c>
      <c r="BU112" s="2">
        <v>4953248</v>
      </c>
      <c r="BV112" s="2">
        <v>31894630</v>
      </c>
      <c r="BW112" s="2">
        <v>2599698</v>
      </c>
      <c r="BX112" s="2">
        <v>29294932</v>
      </c>
      <c r="BY112" s="2">
        <v>6743.74</v>
      </c>
      <c r="BZ112" s="2">
        <v>2447.02</v>
      </c>
      <c r="CA112" s="2">
        <v>16502067</v>
      </c>
      <c r="CB112" s="2">
        <v>0</v>
      </c>
      <c r="CC112" s="2">
        <v>0</v>
      </c>
      <c r="CD112" s="2">
        <v>4953248</v>
      </c>
      <c r="CE112" s="2">
        <v>2599698</v>
      </c>
      <c r="CF112" s="2">
        <v>8949121</v>
      </c>
      <c r="CG112" s="2">
        <v>3996336</v>
      </c>
      <c r="CH112" s="2">
        <v>12945457</v>
      </c>
      <c r="CI112" s="2">
        <v>0</v>
      </c>
      <c r="CJ112" s="2">
        <v>29294932</v>
      </c>
      <c r="CK112" s="2" t="b">
        <v>0</v>
      </c>
      <c r="CL112" s="2">
        <v>0</v>
      </c>
      <c r="CM112" s="2">
        <v>14154.76</v>
      </c>
      <c r="CN112" s="2">
        <v>13014.71</v>
      </c>
      <c r="CO112" s="2">
        <v>13400.79</v>
      </c>
      <c r="CP112" s="2">
        <v>15934.07</v>
      </c>
      <c r="CQ112" s="4">
        <v>45072.427222222221</v>
      </c>
      <c r="CR112" s="4">
        <v>73415</v>
      </c>
    </row>
    <row r="113" spans="1:96" x14ac:dyDescent="0.35">
      <c r="A113" s="5">
        <v>170</v>
      </c>
      <c r="B113" s="3" t="s">
        <v>228</v>
      </c>
      <c r="C113" s="3" t="s">
        <v>229</v>
      </c>
      <c r="D113" s="2" t="s">
        <v>230</v>
      </c>
      <c r="E113" s="2">
        <v>8093</v>
      </c>
      <c r="F113" s="2">
        <v>8215</v>
      </c>
      <c r="G113" s="2">
        <v>8458</v>
      </c>
      <c r="H113" s="2">
        <v>9802</v>
      </c>
      <c r="I113" s="2">
        <v>6.5600000000000006E-2</v>
      </c>
      <c r="J113" s="2">
        <v>531</v>
      </c>
      <c r="K113" s="2">
        <v>539</v>
      </c>
      <c r="L113" s="2">
        <v>555</v>
      </c>
      <c r="M113" s="2">
        <v>643</v>
      </c>
      <c r="N113" s="2">
        <v>6.7000000000000004E-2</v>
      </c>
      <c r="O113" s="2">
        <v>542</v>
      </c>
      <c r="P113" s="2">
        <v>550</v>
      </c>
      <c r="Q113" s="2">
        <v>567</v>
      </c>
      <c r="R113" s="2">
        <v>657</v>
      </c>
      <c r="S113" s="2">
        <v>9166</v>
      </c>
      <c r="T113" s="2">
        <v>9304</v>
      </c>
      <c r="U113" s="2">
        <v>9580</v>
      </c>
      <c r="V113" s="2">
        <v>11102</v>
      </c>
      <c r="W113" s="2">
        <v>1.1040000000000001</v>
      </c>
      <c r="X113" s="2">
        <v>1.026</v>
      </c>
      <c r="Y113" s="2">
        <v>10119</v>
      </c>
      <c r="Z113" s="2">
        <v>11391</v>
      </c>
      <c r="AA113" s="2">
        <v>85.41</v>
      </c>
      <c r="AB113" s="2">
        <v>60.15</v>
      </c>
      <c r="AC113" s="2">
        <v>44.28</v>
      </c>
      <c r="AD113" s="2">
        <v>0</v>
      </c>
      <c r="AE113" s="2">
        <v>189.84</v>
      </c>
      <c r="AF113" s="2">
        <v>85.41</v>
      </c>
      <c r="AG113" s="2">
        <v>60.15</v>
      </c>
      <c r="AH113" s="2">
        <v>44.28</v>
      </c>
      <c r="AI113" s="2">
        <v>0</v>
      </c>
      <c r="AJ113" s="2">
        <v>189.84</v>
      </c>
      <c r="AK113" s="2">
        <v>864264</v>
      </c>
      <c r="AL113" s="2">
        <v>559636</v>
      </c>
      <c r="AM113" s="2">
        <v>424202</v>
      </c>
      <c r="AN113" s="2">
        <v>0</v>
      </c>
      <c r="AO113" s="2">
        <v>1848102</v>
      </c>
      <c r="AP113" s="2">
        <v>0.46629999999999999</v>
      </c>
      <c r="AQ113" s="2">
        <v>0.2</v>
      </c>
      <c r="AR113" s="2">
        <v>80601</v>
      </c>
      <c r="AS113" s="2">
        <v>52192</v>
      </c>
      <c r="AT113" s="2">
        <v>39561</v>
      </c>
      <c r="AU113" s="2">
        <v>0</v>
      </c>
      <c r="AV113" s="2">
        <v>172354</v>
      </c>
      <c r="AW113" s="2">
        <v>0.46629999999999999</v>
      </c>
      <c r="AX113" s="2">
        <v>0</v>
      </c>
      <c r="AY113" s="2">
        <v>0.65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2020456</v>
      </c>
      <c r="BF113" s="2">
        <v>0</v>
      </c>
      <c r="BG113" s="2">
        <v>4201</v>
      </c>
      <c r="BH113" s="2">
        <v>0</v>
      </c>
      <c r="BI113" s="2">
        <v>25107</v>
      </c>
      <c r="BJ113" s="2">
        <v>0</v>
      </c>
      <c r="BK113" s="2">
        <v>0</v>
      </c>
      <c r="BL113" s="2">
        <v>0</v>
      </c>
      <c r="BM113" s="2">
        <v>0</v>
      </c>
      <c r="BN113" s="2">
        <v>2813</v>
      </c>
      <c r="BO113" s="2">
        <v>0</v>
      </c>
      <c r="BP113" s="2">
        <v>0</v>
      </c>
      <c r="BQ113" s="2">
        <v>29308</v>
      </c>
      <c r="BR113" s="2">
        <v>2049764</v>
      </c>
      <c r="BS113" s="2">
        <v>0</v>
      </c>
      <c r="BT113" s="2">
        <v>2049764</v>
      </c>
      <c r="BU113" s="2">
        <v>350489</v>
      </c>
      <c r="BV113" s="2">
        <v>1699275</v>
      </c>
      <c r="BW113" s="2">
        <v>156837</v>
      </c>
      <c r="BX113" s="2">
        <v>1542438</v>
      </c>
      <c r="BY113" s="2">
        <v>5244.16</v>
      </c>
      <c r="BZ113" s="2">
        <v>189.84</v>
      </c>
      <c r="CA113" s="2">
        <v>995551</v>
      </c>
      <c r="CB113" s="2">
        <v>0</v>
      </c>
      <c r="CC113" s="2">
        <v>0</v>
      </c>
      <c r="CD113" s="2">
        <v>350489</v>
      </c>
      <c r="CE113" s="2">
        <v>156837</v>
      </c>
      <c r="CF113" s="2">
        <v>488225</v>
      </c>
      <c r="CG113" s="2">
        <v>178079</v>
      </c>
      <c r="CH113" s="2">
        <v>666304</v>
      </c>
      <c r="CI113" s="2">
        <v>0</v>
      </c>
      <c r="CJ113" s="2">
        <v>1542438</v>
      </c>
      <c r="CK113" s="2" t="b">
        <v>0</v>
      </c>
      <c r="CL113" s="2">
        <v>0</v>
      </c>
      <c r="CM113" s="2">
        <v>11062.7</v>
      </c>
      <c r="CN113" s="2">
        <v>10171.69</v>
      </c>
      <c r="CO113" s="2">
        <v>10473.43</v>
      </c>
      <c r="CP113" s="2">
        <v>12453.32</v>
      </c>
      <c r="CQ113" s="4">
        <v>45072.426678240743</v>
      </c>
      <c r="CR113" s="4">
        <v>73415</v>
      </c>
    </row>
    <row r="114" spans="1:96" x14ac:dyDescent="0.35">
      <c r="A114" s="5">
        <v>173</v>
      </c>
      <c r="B114" s="3" t="s">
        <v>228</v>
      </c>
      <c r="C114" s="3" t="s">
        <v>231</v>
      </c>
      <c r="D114" s="2" t="s">
        <v>232</v>
      </c>
      <c r="E114" s="2">
        <v>8093</v>
      </c>
      <c r="F114" s="2">
        <v>8215</v>
      </c>
      <c r="G114" s="2">
        <v>8458</v>
      </c>
      <c r="H114" s="2">
        <v>9802</v>
      </c>
      <c r="I114" s="2">
        <v>6.5600000000000006E-2</v>
      </c>
      <c r="J114" s="2">
        <v>531</v>
      </c>
      <c r="K114" s="2">
        <v>539</v>
      </c>
      <c r="L114" s="2">
        <v>555</v>
      </c>
      <c r="M114" s="2">
        <v>643</v>
      </c>
      <c r="N114" s="2">
        <v>6.7000000000000004E-2</v>
      </c>
      <c r="O114" s="2">
        <v>542</v>
      </c>
      <c r="P114" s="2">
        <v>550</v>
      </c>
      <c r="Q114" s="2">
        <v>567</v>
      </c>
      <c r="R114" s="2">
        <v>657</v>
      </c>
      <c r="S114" s="2">
        <v>9166</v>
      </c>
      <c r="T114" s="2">
        <v>9304</v>
      </c>
      <c r="U114" s="2">
        <v>9580</v>
      </c>
      <c r="V114" s="2">
        <v>11102</v>
      </c>
      <c r="W114" s="2">
        <v>1.1040000000000001</v>
      </c>
      <c r="X114" s="2">
        <v>1.026</v>
      </c>
      <c r="Y114" s="2">
        <v>10119</v>
      </c>
      <c r="Z114" s="2">
        <v>11391</v>
      </c>
      <c r="AA114" s="2">
        <v>82.39</v>
      </c>
      <c r="AB114" s="2">
        <v>60.45</v>
      </c>
      <c r="AC114" s="2">
        <v>39.75</v>
      </c>
      <c r="AD114" s="2">
        <v>0</v>
      </c>
      <c r="AE114" s="2">
        <v>182.59</v>
      </c>
      <c r="AF114" s="2">
        <v>82.39</v>
      </c>
      <c r="AG114" s="2">
        <v>60.45</v>
      </c>
      <c r="AH114" s="2">
        <v>39.75</v>
      </c>
      <c r="AI114" s="2">
        <v>0</v>
      </c>
      <c r="AJ114" s="2">
        <v>182.59</v>
      </c>
      <c r="AK114" s="2">
        <v>833704</v>
      </c>
      <c r="AL114" s="2">
        <v>562427</v>
      </c>
      <c r="AM114" s="2">
        <v>380805</v>
      </c>
      <c r="AN114" s="2">
        <v>0</v>
      </c>
      <c r="AO114" s="2">
        <v>1776936</v>
      </c>
      <c r="AP114" s="2">
        <v>0.44919999999999999</v>
      </c>
      <c r="AQ114" s="2">
        <v>0.2</v>
      </c>
      <c r="AR114" s="2">
        <v>74900</v>
      </c>
      <c r="AS114" s="2">
        <v>50528</v>
      </c>
      <c r="AT114" s="2">
        <v>34212</v>
      </c>
      <c r="AU114" s="2">
        <v>0</v>
      </c>
      <c r="AV114" s="2">
        <v>159640</v>
      </c>
      <c r="AW114" s="2">
        <v>0.44919999999999999</v>
      </c>
      <c r="AX114" s="2">
        <v>0</v>
      </c>
      <c r="AY114" s="2">
        <v>0.65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1936576</v>
      </c>
      <c r="BF114" s="2">
        <v>0</v>
      </c>
      <c r="BG114" s="2">
        <v>0</v>
      </c>
      <c r="BH114" s="2">
        <v>0</v>
      </c>
      <c r="BI114" s="2">
        <v>21049</v>
      </c>
      <c r="BJ114" s="2">
        <v>0</v>
      </c>
      <c r="BK114" s="2">
        <v>0</v>
      </c>
      <c r="BL114" s="2">
        <v>28452</v>
      </c>
      <c r="BM114" s="2">
        <v>0</v>
      </c>
      <c r="BN114" s="2">
        <v>2813</v>
      </c>
      <c r="BO114" s="2">
        <v>0</v>
      </c>
      <c r="BP114" s="2">
        <v>0</v>
      </c>
      <c r="BQ114" s="2">
        <v>49501</v>
      </c>
      <c r="BR114" s="2">
        <v>1986077</v>
      </c>
      <c r="BS114" s="2">
        <v>0</v>
      </c>
      <c r="BT114" s="2">
        <v>1986077</v>
      </c>
      <c r="BU114" s="2">
        <v>48292</v>
      </c>
      <c r="BV114" s="2">
        <v>1937785</v>
      </c>
      <c r="BW114" s="2">
        <v>153133</v>
      </c>
      <c r="BX114" s="2">
        <v>1784652</v>
      </c>
      <c r="BY114" s="2">
        <v>5323.6</v>
      </c>
      <c r="BZ114" s="2">
        <v>182.59</v>
      </c>
      <c r="CA114" s="2">
        <v>972036</v>
      </c>
      <c r="CB114" s="2">
        <v>0</v>
      </c>
      <c r="CC114" s="2">
        <v>0</v>
      </c>
      <c r="CD114" s="2">
        <v>48292</v>
      </c>
      <c r="CE114" s="2">
        <v>153133</v>
      </c>
      <c r="CF114" s="2">
        <v>770611</v>
      </c>
      <c r="CG114" s="2">
        <v>204858</v>
      </c>
      <c r="CH114" s="2">
        <v>975469</v>
      </c>
      <c r="CI114" s="2">
        <v>0</v>
      </c>
      <c r="CJ114" s="2">
        <v>1784652</v>
      </c>
      <c r="CK114" s="2" t="b">
        <v>0</v>
      </c>
      <c r="CL114" s="2">
        <v>0</v>
      </c>
      <c r="CM114" s="2">
        <v>11028.09</v>
      </c>
      <c r="CN114" s="2">
        <v>10139.870000000001</v>
      </c>
      <c r="CO114" s="2">
        <v>10440.67</v>
      </c>
      <c r="CP114" s="2">
        <v>12414.37</v>
      </c>
      <c r="CQ114" s="4">
        <v>45072.426828703705</v>
      </c>
      <c r="CR114" s="4">
        <v>73415</v>
      </c>
    </row>
    <row r="115" spans="1:96" x14ac:dyDescent="0.35">
      <c r="A115" s="5">
        <v>174</v>
      </c>
      <c r="B115" s="3" t="s">
        <v>228</v>
      </c>
      <c r="C115" s="3" t="s">
        <v>233</v>
      </c>
      <c r="D115" s="2" t="s">
        <v>234</v>
      </c>
      <c r="E115" s="2">
        <v>8093</v>
      </c>
      <c r="F115" s="2">
        <v>8215</v>
      </c>
      <c r="G115" s="2">
        <v>8458</v>
      </c>
      <c r="H115" s="2">
        <v>9802</v>
      </c>
      <c r="I115" s="2">
        <v>6.5600000000000006E-2</v>
      </c>
      <c r="J115" s="2">
        <v>531</v>
      </c>
      <c r="K115" s="2">
        <v>539</v>
      </c>
      <c r="L115" s="2">
        <v>555</v>
      </c>
      <c r="M115" s="2">
        <v>643</v>
      </c>
      <c r="N115" s="2">
        <v>6.7000000000000004E-2</v>
      </c>
      <c r="O115" s="2">
        <v>542</v>
      </c>
      <c r="P115" s="2">
        <v>550</v>
      </c>
      <c r="Q115" s="2">
        <v>567</v>
      </c>
      <c r="R115" s="2">
        <v>657</v>
      </c>
      <c r="S115" s="2">
        <v>9166</v>
      </c>
      <c r="T115" s="2">
        <v>9304</v>
      </c>
      <c r="U115" s="2">
        <v>9580</v>
      </c>
      <c r="V115" s="2">
        <v>11102</v>
      </c>
      <c r="W115" s="2">
        <v>1.1040000000000001</v>
      </c>
      <c r="X115" s="2">
        <v>1.026</v>
      </c>
      <c r="Y115" s="2">
        <v>10119</v>
      </c>
      <c r="Z115" s="2">
        <v>11391</v>
      </c>
      <c r="AA115" s="2">
        <v>88.7</v>
      </c>
      <c r="AB115" s="2">
        <v>64.5</v>
      </c>
      <c r="AC115" s="2">
        <v>41.02</v>
      </c>
      <c r="AD115" s="2">
        <v>0</v>
      </c>
      <c r="AE115" s="2">
        <v>194.22</v>
      </c>
      <c r="AF115" s="2">
        <v>88.7</v>
      </c>
      <c r="AG115" s="2">
        <v>64.5</v>
      </c>
      <c r="AH115" s="2">
        <v>41.02</v>
      </c>
      <c r="AI115" s="2">
        <v>0</v>
      </c>
      <c r="AJ115" s="2">
        <v>194.22</v>
      </c>
      <c r="AK115" s="2">
        <v>897555</v>
      </c>
      <c r="AL115" s="2">
        <v>600108</v>
      </c>
      <c r="AM115" s="2">
        <v>392972</v>
      </c>
      <c r="AN115" s="2">
        <v>0</v>
      </c>
      <c r="AO115" s="2">
        <v>1890635</v>
      </c>
      <c r="AP115" s="2">
        <v>0.50870000000000004</v>
      </c>
      <c r="AQ115" s="2">
        <v>0.2</v>
      </c>
      <c r="AR115" s="2">
        <v>91317</v>
      </c>
      <c r="AS115" s="2">
        <v>61055</v>
      </c>
      <c r="AT115" s="2">
        <v>39981</v>
      </c>
      <c r="AU115" s="2">
        <v>0</v>
      </c>
      <c r="AV115" s="2">
        <v>192353</v>
      </c>
      <c r="AW115" s="2">
        <v>0.50870000000000004</v>
      </c>
      <c r="AX115" s="2">
        <v>0</v>
      </c>
      <c r="AY115" s="2">
        <v>0.65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2082988</v>
      </c>
      <c r="BF115" s="2">
        <v>0</v>
      </c>
      <c r="BG115" s="2">
        <v>0</v>
      </c>
      <c r="BH115" s="2">
        <v>0</v>
      </c>
      <c r="BI115" s="2">
        <v>26602</v>
      </c>
      <c r="BJ115" s="2">
        <v>0</v>
      </c>
      <c r="BK115" s="2">
        <v>0</v>
      </c>
      <c r="BL115" s="2">
        <v>0</v>
      </c>
      <c r="BM115" s="2">
        <v>0</v>
      </c>
      <c r="BN115" s="2">
        <v>2813</v>
      </c>
      <c r="BO115" s="2">
        <v>0</v>
      </c>
      <c r="BP115" s="2">
        <v>0</v>
      </c>
      <c r="BQ115" s="2">
        <v>26602</v>
      </c>
      <c r="BR115" s="2">
        <v>2109590</v>
      </c>
      <c r="BS115" s="2">
        <v>0</v>
      </c>
      <c r="BT115" s="2">
        <v>2109590</v>
      </c>
      <c r="BU115" s="2">
        <v>506936</v>
      </c>
      <c r="BV115" s="2">
        <v>1602654</v>
      </c>
      <c r="BW115" s="2">
        <v>159757</v>
      </c>
      <c r="BX115" s="2">
        <v>1442897</v>
      </c>
      <c r="BY115" s="2">
        <v>5221.32</v>
      </c>
      <c r="BZ115" s="2">
        <v>194.22</v>
      </c>
      <c r="CA115" s="2">
        <v>1014085</v>
      </c>
      <c r="CB115" s="2">
        <v>0</v>
      </c>
      <c r="CC115" s="2">
        <v>0</v>
      </c>
      <c r="CD115" s="2">
        <v>506936</v>
      </c>
      <c r="CE115" s="2">
        <v>159757</v>
      </c>
      <c r="CF115" s="2">
        <v>347392</v>
      </c>
      <c r="CG115" s="2">
        <v>135511</v>
      </c>
      <c r="CH115" s="2">
        <v>482903</v>
      </c>
      <c r="CI115" s="2">
        <v>0</v>
      </c>
      <c r="CJ115" s="2">
        <v>1442897</v>
      </c>
      <c r="CK115" s="2" t="b">
        <v>0</v>
      </c>
      <c r="CL115" s="2">
        <v>0</v>
      </c>
      <c r="CM115" s="2">
        <v>11148.51</v>
      </c>
      <c r="CN115" s="2">
        <v>10250.59</v>
      </c>
      <c r="CO115" s="2">
        <v>10554.67</v>
      </c>
      <c r="CP115" s="2">
        <v>12549.92</v>
      </c>
      <c r="CQ115" s="4">
        <v>45072.427025462966</v>
      </c>
      <c r="CR115" s="4">
        <v>73415</v>
      </c>
    </row>
    <row r="116" spans="1:96" x14ac:dyDescent="0.35">
      <c r="A116" s="5">
        <v>175</v>
      </c>
      <c r="B116" s="3" t="s">
        <v>228</v>
      </c>
      <c r="C116" s="3" t="s">
        <v>235</v>
      </c>
      <c r="D116" s="2" t="s">
        <v>236</v>
      </c>
      <c r="E116" s="2">
        <v>8093</v>
      </c>
      <c r="F116" s="2">
        <v>8215</v>
      </c>
      <c r="G116" s="2">
        <v>8458</v>
      </c>
      <c r="H116" s="2">
        <v>9802</v>
      </c>
      <c r="I116" s="2">
        <v>6.5600000000000006E-2</v>
      </c>
      <c r="J116" s="2">
        <v>531</v>
      </c>
      <c r="K116" s="2">
        <v>539</v>
      </c>
      <c r="L116" s="2">
        <v>555</v>
      </c>
      <c r="M116" s="2">
        <v>643</v>
      </c>
      <c r="N116" s="2">
        <v>6.7000000000000004E-2</v>
      </c>
      <c r="O116" s="2">
        <v>542</v>
      </c>
      <c r="P116" s="2">
        <v>550</v>
      </c>
      <c r="Q116" s="2">
        <v>567</v>
      </c>
      <c r="R116" s="2">
        <v>657</v>
      </c>
      <c r="S116" s="2">
        <v>9166</v>
      </c>
      <c r="T116" s="2">
        <v>9304</v>
      </c>
      <c r="U116" s="2">
        <v>9580</v>
      </c>
      <c r="V116" s="2">
        <v>11102</v>
      </c>
      <c r="W116" s="2">
        <v>1.1040000000000001</v>
      </c>
      <c r="X116" s="2">
        <v>1.026</v>
      </c>
      <c r="Y116" s="2">
        <v>10119</v>
      </c>
      <c r="Z116" s="2">
        <v>11391</v>
      </c>
      <c r="AA116" s="2">
        <v>0</v>
      </c>
      <c r="AB116" s="2">
        <v>0</v>
      </c>
      <c r="AC116" s="2">
        <v>25.76</v>
      </c>
      <c r="AD116" s="2">
        <v>1.64</v>
      </c>
      <c r="AE116" s="2">
        <v>27.4</v>
      </c>
      <c r="AF116" s="2">
        <v>42.4</v>
      </c>
      <c r="AG116" s="2">
        <v>23.27</v>
      </c>
      <c r="AH116" s="2">
        <v>25.76</v>
      </c>
      <c r="AI116" s="2">
        <v>55.63</v>
      </c>
      <c r="AJ116" s="2">
        <v>147.06</v>
      </c>
      <c r="AK116" s="2">
        <v>0</v>
      </c>
      <c r="AL116" s="2">
        <v>0</v>
      </c>
      <c r="AM116" s="2">
        <v>246781</v>
      </c>
      <c r="AN116" s="2">
        <v>18681</v>
      </c>
      <c r="AO116" s="2">
        <v>265462</v>
      </c>
      <c r="AP116" s="2">
        <v>0.69089999999999996</v>
      </c>
      <c r="AQ116" s="2">
        <v>0.2</v>
      </c>
      <c r="AR116" s="2">
        <v>59286</v>
      </c>
      <c r="AS116" s="2">
        <v>29917</v>
      </c>
      <c r="AT116" s="2">
        <v>34100</v>
      </c>
      <c r="AU116" s="2">
        <v>87562</v>
      </c>
      <c r="AV116" s="2">
        <v>210865</v>
      </c>
      <c r="AW116" s="2">
        <v>0.69089999999999996</v>
      </c>
      <c r="AX116" s="2">
        <v>0.1409</v>
      </c>
      <c r="AY116" s="2">
        <v>0.65</v>
      </c>
      <c r="AZ116" s="2">
        <v>39294</v>
      </c>
      <c r="BA116" s="2">
        <v>19829</v>
      </c>
      <c r="BB116" s="2">
        <v>22601</v>
      </c>
      <c r="BC116" s="2">
        <v>58036</v>
      </c>
      <c r="BD116" s="2">
        <v>139760</v>
      </c>
      <c r="BE116" s="2">
        <v>616087</v>
      </c>
      <c r="BF116" s="2">
        <v>1793058</v>
      </c>
      <c r="BG116" s="2">
        <v>0</v>
      </c>
      <c r="BH116" s="2">
        <v>0</v>
      </c>
      <c r="BI116" s="2">
        <v>83384</v>
      </c>
      <c r="BJ116" s="2">
        <v>0</v>
      </c>
      <c r="BK116" s="2">
        <v>0</v>
      </c>
      <c r="BL116" s="2">
        <v>0</v>
      </c>
      <c r="BM116" s="2">
        <v>0</v>
      </c>
      <c r="BN116" s="2">
        <v>2813</v>
      </c>
      <c r="BO116" s="2">
        <v>2.2999999999999998</v>
      </c>
      <c r="BP116" s="2">
        <v>6470</v>
      </c>
      <c r="BQ116" s="2">
        <v>1882912</v>
      </c>
      <c r="BR116" s="2">
        <v>2498999</v>
      </c>
      <c r="BS116" s="2">
        <v>0</v>
      </c>
      <c r="BT116" s="2">
        <v>2498999</v>
      </c>
      <c r="BU116" s="2">
        <v>1667445</v>
      </c>
      <c r="BV116" s="2">
        <v>831554</v>
      </c>
      <c r="BW116" s="2">
        <v>29412</v>
      </c>
      <c r="BX116" s="2">
        <v>802142</v>
      </c>
      <c r="BY116" s="2">
        <v>3662.96</v>
      </c>
      <c r="BZ116" s="2">
        <v>147.06</v>
      </c>
      <c r="CA116" s="2">
        <v>538675</v>
      </c>
      <c r="CB116" s="2">
        <v>823449</v>
      </c>
      <c r="CC116" s="2">
        <v>0</v>
      </c>
      <c r="CD116" s="2">
        <v>1667445</v>
      </c>
      <c r="CE116" s="2">
        <v>29412</v>
      </c>
      <c r="CF116" s="2">
        <v>0</v>
      </c>
      <c r="CG116" s="2">
        <v>392075</v>
      </c>
      <c r="CH116" s="2">
        <v>392075</v>
      </c>
      <c r="CI116" s="2">
        <v>0</v>
      </c>
      <c r="CJ116" s="2">
        <v>802142</v>
      </c>
      <c r="CK116" s="2" t="b">
        <v>0</v>
      </c>
      <c r="CL116" s="2">
        <v>0</v>
      </c>
      <c r="CM116" s="2">
        <v>12443.99</v>
      </c>
      <c r="CN116" s="2">
        <v>11441.73</v>
      </c>
      <c r="CO116" s="2">
        <v>11781.15</v>
      </c>
      <c r="CP116" s="2">
        <v>14008.25</v>
      </c>
      <c r="CQ116" s="4">
        <v>45072.427037037036</v>
      </c>
      <c r="CR116" s="4">
        <v>73415</v>
      </c>
    </row>
    <row r="117" spans="1:96" x14ac:dyDescent="0.35">
      <c r="A117" s="5">
        <v>176</v>
      </c>
      <c r="B117" s="3" t="s">
        <v>228</v>
      </c>
      <c r="C117" s="3" t="s">
        <v>237</v>
      </c>
      <c r="D117" s="2" t="s">
        <v>238</v>
      </c>
      <c r="E117" s="2">
        <v>8093</v>
      </c>
      <c r="F117" s="2">
        <v>8215</v>
      </c>
      <c r="G117" s="2">
        <v>8458</v>
      </c>
      <c r="H117" s="2">
        <v>9802</v>
      </c>
      <c r="I117" s="2">
        <v>6.5600000000000006E-2</v>
      </c>
      <c r="J117" s="2">
        <v>531</v>
      </c>
      <c r="K117" s="2">
        <v>539</v>
      </c>
      <c r="L117" s="2">
        <v>555</v>
      </c>
      <c r="M117" s="2">
        <v>643</v>
      </c>
      <c r="N117" s="2">
        <v>6.7000000000000004E-2</v>
      </c>
      <c r="O117" s="2">
        <v>542</v>
      </c>
      <c r="P117" s="2">
        <v>550</v>
      </c>
      <c r="Q117" s="2">
        <v>567</v>
      </c>
      <c r="R117" s="2">
        <v>657</v>
      </c>
      <c r="S117" s="2">
        <v>9166</v>
      </c>
      <c r="T117" s="2">
        <v>9304</v>
      </c>
      <c r="U117" s="2">
        <v>9580</v>
      </c>
      <c r="V117" s="2">
        <v>11102</v>
      </c>
      <c r="W117" s="2">
        <v>1.1040000000000001</v>
      </c>
      <c r="X117" s="2">
        <v>1.026</v>
      </c>
      <c r="Y117" s="2">
        <v>10119</v>
      </c>
      <c r="Z117" s="2">
        <v>11391</v>
      </c>
      <c r="AA117" s="2">
        <v>0</v>
      </c>
      <c r="AB117" s="2">
        <v>0</v>
      </c>
      <c r="AC117" s="2">
        <v>6.51</v>
      </c>
      <c r="AD117" s="2">
        <v>1.54</v>
      </c>
      <c r="AE117" s="2">
        <v>8.0500000000000007</v>
      </c>
      <c r="AF117" s="2">
        <v>27.63</v>
      </c>
      <c r="AG117" s="2">
        <v>21.25</v>
      </c>
      <c r="AH117" s="2">
        <v>19.66</v>
      </c>
      <c r="AI117" s="2">
        <v>19.97</v>
      </c>
      <c r="AJ117" s="2">
        <v>88.51</v>
      </c>
      <c r="AK117" s="2">
        <v>0</v>
      </c>
      <c r="AL117" s="2">
        <v>0</v>
      </c>
      <c r="AM117" s="2">
        <v>62366</v>
      </c>
      <c r="AN117" s="2">
        <v>17542</v>
      </c>
      <c r="AO117" s="2">
        <v>79908</v>
      </c>
      <c r="AP117" s="2">
        <v>0.69799999999999995</v>
      </c>
      <c r="AQ117" s="2">
        <v>0.2</v>
      </c>
      <c r="AR117" s="2">
        <v>39030</v>
      </c>
      <c r="AS117" s="2">
        <v>27600</v>
      </c>
      <c r="AT117" s="2">
        <v>26293</v>
      </c>
      <c r="AU117" s="2">
        <v>31756</v>
      </c>
      <c r="AV117" s="2">
        <v>124679</v>
      </c>
      <c r="AW117" s="2">
        <v>0.69799999999999995</v>
      </c>
      <c r="AX117" s="2">
        <v>0.14799999999999999</v>
      </c>
      <c r="AY117" s="2">
        <v>0.65</v>
      </c>
      <c r="AZ117" s="2">
        <v>26896</v>
      </c>
      <c r="BA117" s="2">
        <v>19020</v>
      </c>
      <c r="BB117" s="2">
        <v>18119</v>
      </c>
      <c r="BC117" s="2">
        <v>21883</v>
      </c>
      <c r="BD117" s="2">
        <v>85918</v>
      </c>
      <c r="BE117" s="2">
        <v>290505</v>
      </c>
      <c r="BF117" s="2">
        <v>1434160</v>
      </c>
      <c r="BG117" s="2">
        <v>0</v>
      </c>
      <c r="BH117" s="2">
        <v>0</v>
      </c>
      <c r="BI117" s="2">
        <v>97048</v>
      </c>
      <c r="BJ117" s="2">
        <v>0</v>
      </c>
      <c r="BK117" s="2">
        <v>0</v>
      </c>
      <c r="BL117" s="2">
        <v>0</v>
      </c>
      <c r="BM117" s="2">
        <v>0</v>
      </c>
      <c r="BN117" s="2">
        <v>2813</v>
      </c>
      <c r="BO117" s="2">
        <v>0.76</v>
      </c>
      <c r="BP117" s="2">
        <v>2138</v>
      </c>
      <c r="BQ117" s="2">
        <v>1533346</v>
      </c>
      <c r="BR117" s="2">
        <v>1823851</v>
      </c>
      <c r="BS117" s="2">
        <v>0</v>
      </c>
      <c r="BT117" s="2">
        <v>1823851</v>
      </c>
      <c r="BU117" s="2">
        <v>457244</v>
      </c>
      <c r="BV117" s="2">
        <v>1366607</v>
      </c>
      <c r="BW117" s="2">
        <v>130470</v>
      </c>
      <c r="BX117" s="2">
        <v>1236137</v>
      </c>
      <c r="BY117" s="2">
        <v>917.72</v>
      </c>
      <c r="BZ117" s="2">
        <v>88.51</v>
      </c>
      <c r="CA117" s="2">
        <v>81227</v>
      </c>
      <c r="CB117" s="2">
        <v>869799</v>
      </c>
      <c r="CC117" s="2">
        <v>0</v>
      </c>
      <c r="CD117" s="2">
        <v>457244</v>
      </c>
      <c r="CE117" s="2">
        <v>130470</v>
      </c>
      <c r="CF117" s="2">
        <v>363312</v>
      </c>
      <c r="CG117" s="2">
        <v>462941</v>
      </c>
      <c r="CH117" s="2">
        <v>826253</v>
      </c>
      <c r="CI117" s="2">
        <v>0</v>
      </c>
      <c r="CJ117" s="2">
        <v>1236137</v>
      </c>
      <c r="CK117" s="2" t="b">
        <v>0</v>
      </c>
      <c r="CL117" s="2">
        <v>0</v>
      </c>
      <c r="CM117" s="2">
        <v>12505.06</v>
      </c>
      <c r="CN117" s="2">
        <v>11497.88</v>
      </c>
      <c r="CO117" s="2">
        <v>11838.96</v>
      </c>
      <c r="CP117" s="2">
        <v>14077</v>
      </c>
      <c r="CQ117" s="4">
        <v>45072.427164351851</v>
      </c>
      <c r="CR117" s="4">
        <v>73415</v>
      </c>
    </row>
    <row r="118" spans="1:96" x14ac:dyDescent="0.35">
      <c r="A118" s="5">
        <v>177</v>
      </c>
      <c r="B118" s="3" t="s">
        <v>228</v>
      </c>
      <c r="C118" s="3" t="s">
        <v>239</v>
      </c>
      <c r="D118" s="2" t="s">
        <v>240</v>
      </c>
      <c r="E118" s="2">
        <v>8093</v>
      </c>
      <c r="F118" s="2">
        <v>8215</v>
      </c>
      <c r="G118" s="2">
        <v>8458</v>
      </c>
      <c r="H118" s="2">
        <v>9802</v>
      </c>
      <c r="I118" s="2">
        <v>6.5600000000000006E-2</v>
      </c>
      <c r="J118" s="2">
        <v>531</v>
      </c>
      <c r="K118" s="2">
        <v>539</v>
      </c>
      <c r="L118" s="2">
        <v>555</v>
      </c>
      <c r="M118" s="2">
        <v>643</v>
      </c>
      <c r="N118" s="2">
        <v>6.7000000000000004E-2</v>
      </c>
      <c r="O118" s="2">
        <v>542</v>
      </c>
      <c r="P118" s="2">
        <v>550</v>
      </c>
      <c r="Q118" s="2">
        <v>567</v>
      </c>
      <c r="R118" s="2">
        <v>657</v>
      </c>
      <c r="S118" s="2">
        <v>9166</v>
      </c>
      <c r="T118" s="2">
        <v>9304</v>
      </c>
      <c r="U118" s="2">
        <v>9580</v>
      </c>
      <c r="V118" s="2">
        <v>11102</v>
      </c>
      <c r="W118" s="2">
        <v>1.1040000000000001</v>
      </c>
      <c r="X118" s="2">
        <v>1.026</v>
      </c>
      <c r="Y118" s="2">
        <v>10119</v>
      </c>
      <c r="Z118" s="2">
        <v>11391</v>
      </c>
      <c r="AA118" s="2">
        <v>396.22</v>
      </c>
      <c r="AB118" s="2">
        <v>288.2</v>
      </c>
      <c r="AC118" s="2">
        <v>210.01</v>
      </c>
      <c r="AD118" s="2">
        <v>486</v>
      </c>
      <c r="AE118" s="2">
        <v>1380.43</v>
      </c>
      <c r="AF118" s="2">
        <v>396.22</v>
      </c>
      <c r="AG118" s="2">
        <v>288.2</v>
      </c>
      <c r="AH118" s="2">
        <v>210.01</v>
      </c>
      <c r="AI118" s="2">
        <v>486</v>
      </c>
      <c r="AJ118" s="2">
        <v>1380.43</v>
      </c>
      <c r="AK118" s="2">
        <v>4009350</v>
      </c>
      <c r="AL118" s="2">
        <v>2681413</v>
      </c>
      <c r="AM118" s="2">
        <v>2011896</v>
      </c>
      <c r="AN118" s="2">
        <v>5536026</v>
      </c>
      <c r="AO118" s="2">
        <v>14238685</v>
      </c>
      <c r="AP118" s="2">
        <v>0.81499999999999995</v>
      </c>
      <c r="AQ118" s="2">
        <v>0.2</v>
      </c>
      <c r="AR118" s="2">
        <v>653524</v>
      </c>
      <c r="AS118" s="2">
        <v>437070</v>
      </c>
      <c r="AT118" s="2">
        <v>327939</v>
      </c>
      <c r="AU118" s="2">
        <v>902372</v>
      </c>
      <c r="AV118" s="2">
        <v>2320905</v>
      </c>
      <c r="AW118" s="2">
        <v>0.81499999999999995</v>
      </c>
      <c r="AX118" s="2">
        <v>0.26500000000000001</v>
      </c>
      <c r="AY118" s="2">
        <v>0.65</v>
      </c>
      <c r="AZ118" s="2">
        <v>690611</v>
      </c>
      <c r="BA118" s="2">
        <v>461873</v>
      </c>
      <c r="BB118" s="2">
        <v>346549</v>
      </c>
      <c r="BC118" s="2">
        <v>953580</v>
      </c>
      <c r="BD118" s="2">
        <v>2452613</v>
      </c>
      <c r="BE118" s="2">
        <v>19012203</v>
      </c>
      <c r="BF118" s="2">
        <v>0</v>
      </c>
      <c r="BG118" s="2">
        <v>0</v>
      </c>
      <c r="BH118" s="2">
        <v>0</v>
      </c>
      <c r="BI118" s="2">
        <v>121326</v>
      </c>
      <c r="BJ118" s="2">
        <v>0</v>
      </c>
      <c r="BK118" s="2">
        <v>0</v>
      </c>
      <c r="BL118" s="2">
        <v>0</v>
      </c>
      <c r="BM118" s="2">
        <v>0</v>
      </c>
      <c r="BN118" s="2">
        <v>2813</v>
      </c>
      <c r="BO118" s="2">
        <v>23.61</v>
      </c>
      <c r="BP118" s="2">
        <v>66415</v>
      </c>
      <c r="BQ118" s="2">
        <v>187741</v>
      </c>
      <c r="BR118" s="2">
        <v>19199944</v>
      </c>
      <c r="BS118" s="2">
        <v>0</v>
      </c>
      <c r="BT118" s="2">
        <v>19199944</v>
      </c>
      <c r="BU118" s="2">
        <v>5668466</v>
      </c>
      <c r="BV118" s="2">
        <v>13531478</v>
      </c>
      <c r="BW118" s="2">
        <v>1183251</v>
      </c>
      <c r="BX118" s="2">
        <v>12348227</v>
      </c>
      <c r="BY118" s="2">
        <v>5440.99</v>
      </c>
      <c r="BZ118" s="2">
        <v>1380.43</v>
      </c>
      <c r="CA118" s="2">
        <v>7510906</v>
      </c>
      <c r="CB118" s="2">
        <v>0</v>
      </c>
      <c r="CC118" s="2">
        <v>0</v>
      </c>
      <c r="CD118" s="2">
        <v>5668466</v>
      </c>
      <c r="CE118" s="2">
        <v>1183251</v>
      </c>
      <c r="CF118" s="2">
        <v>659189</v>
      </c>
      <c r="CG118" s="2">
        <v>1498277</v>
      </c>
      <c r="CH118" s="2">
        <v>2157466</v>
      </c>
      <c r="CI118" s="2">
        <v>0</v>
      </c>
      <c r="CJ118" s="2">
        <v>12348227</v>
      </c>
      <c r="CK118" s="2" t="b">
        <v>0</v>
      </c>
      <c r="CL118" s="2">
        <v>0</v>
      </c>
      <c r="CM118" s="2">
        <v>13511.39</v>
      </c>
      <c r="CN118" s="2">
        <v>12423.17</v>
      </c>
      <c r="CO118" s="2">
        <v>12791.7</v>
      </c>
      <c r="CP118" s="2">
        <v>15209.83</v>
      </c>
      <c r="CQ118" s="4">
        <v>45072.427245370367</v>
      </c>
      <c r="CR118" s="4">
        <v>73415</v>
      </c>
    </row>
    <row r="119" spans="1:96" x14ac:dyDescent="0.35">
      <c r="A119" s="5">
        <v>178</v>
      </c>
      <c r="B119" s="3" t="s">
        <v>228</v>
      </c>
      <c r="C119" s="3" t="s">
        <v>241</v>
      </c>
      <c r="D119" s="2" t="s">
        <v>242</v>
      </c>
      <c r="E119" s="2">
        <v>8093</v>
      </c>
      <c r="F119" s="2">
        <v>8215</v>
      </c>
      <c r="G119" s="2">
        <v>8458</v>
      </c>
      <c r="H119" s="2">
        <v>9802</v>
      </c>
      <c r="I119" s="2">
        <v>6.5600000000000006E-2</v>
      </c>
      <c r="J119" s="2">
        <v>531</v>
      </c>
      <c r="K119" s="2">
        <v>539</v>
      </c>
      <c r="L119" s="2">
        <v>555</v>
      </c>
      <c r="M119" s="2">
        <v>643</v>
      </c>
      <c r="N119" s="2">
        <v>6.7000000000000004E-2</v>
      </c>
      <c r="O119" s="2">
        <v>542</v>
      </c>
      <c r="P119" s="2">
        <v>550</v>
      </c>
      <c r="Q119" s="2">
        <v>567</v>
      </c>
      <c r="R119" s="2">
        <v>657</v>
      </c>
      <c r="S119" s="2">
        <v>9166</v>
      </c>
      <c r="T119" s="2">
        <v>9304</v>
      </c>
      <c r="U119" s="2">
        <v>9580</v>
      </c>
      <c r="V119" s="2">
        <v>11102</v>
      </c>
      <c r="W119" s="2">
        <v>1.1040000000000001</v>
      </c>
      <c r="X119" s="2">
        <v>1.026</v>
      </c>
      <c r="Y119" s="2">
        <v>10119</v>
      </c>
      <c r="Z119" s="2">
        <v>11391</v>
      </c>
      <c r="AA119" s="2">
        <v>633.83000000000004</v>
      </c>
      <c r="AB119" s="2">
        <v>453.35</v>
      </c>
      <c r="AC119" s="2">
        <v>339.32</v>
      </c>
      <c r="AD119" s="2">
        <v>806.57</v>
      </c>
      <c r="AE119" s="2">
        <v>2233.0700000000002</v>
      </c>
      <c r="AF119" s="2">
        <v>633.83000000000004</v>
      </c>
      <c r="AG119" s="2">
        <v>453.35</v>
      </c>
      <c r="AH119" s="2">
        <v>339.32</v>
      </c>
      <c r="AI119" s="2">
        <v>806.57</v>
      </c>
      <c r="AJ119" s="2">
        <v>2233.0700000000002</v>
      </c>
      <c r="AK119" s="2">
        <v>6413726</v>
      </c>
      <c r="AL119" s="2">
        <v>4217968</v>
      </c>
      <c r="AM119" s="2">
        <v>3250686</v>
      </c>
      <c r="AN119" s="2">
        <v>9187639</v>
      </c>
      <c r="AO119" s="2">
        <v>23070019</v>
      </c>
      <c r="AP119" s="2">
        <v>0.83050000000000002</v>
      </c>
      <c r="AQ119" s="2">
        <v>0.2</v>
      </c>
      <c r="AR119" s="2">
        <v>1065320</v>
      </c>
      <c r="AS119" s="2">
        <v>700605</v>
      </c>
      <c r="AT119" s="2">
        <v>539939</v>
      </c>
      <c r="AU119" s="2">
        <v>1526067</v>
      </c>
      <c r="AV119" s="2">
        <v>3831931</v>
      </c>
      <c r="AW119" s="2">
        <v>0.83050000000000002</v>
      </c>
      <c r="AX119" s="2">
        <v>0.28050000000000003</v>
      </c>
      <c r="AY119" s="2">
        <v>0.65</v>
      </c>
      <c r="AZ119" s="2">
        <v>1169383</v>
      </c>
      <c r="BA119" s="2">
        <v>769041</v>
      </c>
      <c r="BB119" s="2">
        <v>592681</v>
      </c>
      <c r="BC119" s="2">
        <v>1675136</v>
      </c>
      <c r="BD119" s="2">
        <v>4206241</v>
      </c>
      <c r="BE119" s="2">
        <v>31108191</v>
      </c>
      <c r="BF119" s="2">
        <v>0</v>
      </c>
      <c r="BG119" s="2">
        <v>39598</v>
      </c>
      <c r="BH119" s="2">
        <v>0</v>
      </c>
      <c r="BI119" s="2">
        <v>208378</v>
      </c>
      <c r="BJ119" s="2">
        <v>0</v>
      </c>
      <c r="BK119" s="2">
        <v>0</v>
      </c>
      <c r="BL119" s="2">
        <v>0</v>
      </c>
      <c r="BM119" s="2">
        <v>0</v>
      </c>
      <c r="BN119" s="2">
        <v>2813</v>
      </c>
      <c r="BO119" s="2">
        <v>39.15</v>
      </c>
      <c r="BP119" s="2">
        <v>110129</v>
      </c>
      <c r="BQ119" s="2">
        <v>358105</v>
      </c>
      <c r="BR119" s="2">
        <v>31466296</v>
      </c>
      <c r="BS119" s="2">
        <v>0</v>
      </c>
      <c r="BT119" s="2">
        <v>31466296</v>
      </c>
      <c r="BU119" s="2">
        <v>6613255</v>
      </c>
      <c r="BV119" s="2">
        <v>24853041</v>
      </c>
      <c r="BW119" s="2">
        <v>1905188</v>
      </c>
      <c r="BX119" s="2">
        <v>22947853</v>
      </c>
      <c r="BY119" s="2">
        <v>5415.66</v>
      </c>
      <c r="BZ119" s="2">
        <v>2233.0700000000002</v>
      </c>
      <c r="CA119" s="2">
        <v>12093548</v>
      </c>
      <c r="CB119" s="2">
        <v>0</v>
      </c>
      <c r="CC119" s="2">
        <v>0</v>
      </c>
      <c r="CD119" s="2">
        <v>6613255</v>
      </c>
      <c r="CE119" s="2">
        <v>1905188</v>
      </c>
      <c r="CF119" s="2">
        <v>3575105</v>
      </c>
      <c r="CG119" s="2">
        <v>2306996</v>
      </c>
      <c r="CH119" s="2">
        <v>5882101</v>
      </c>
      <c r="CI119" s="2">
        <v>0</v>
      </c>
      <c r="CJ119" s="2">
        <v>22947853</v>
      </c>
      <c r="CK119" s="2" t="b">
        <v>0</v>
      </c>
      <c r="CL119" s="2">
        <v>0</v>
      </c>
      <c r="CM119" s="2">
        <v>13644.71</v>
      </c>
      <c r="CN119" s="2">
        <v>12545.75</v>
      </c>
      <c r="CO119" s="2">
        <v>12917.91</v>
      </c>
      <c r="CP119" s="2">
        <v>15359.91</v>
      </c>
      <c r="CQ119" s="4">
        <v>45072.42696759259</v>
      </c>
      <c r="CR119" s="4">
        <v>73415</v>
      </c>
    </row>
    <row r="120" spans="1:96" x14ac:dyDescent="0.35">
      <c r="A120" s="5">
        <v>12152</v>
      </c>
      <c r="B120" s="3" t="s">
        <v>228</v>
      </c>
      <c r="C120" s="3" t="s">
        <v>243</v>
      </c>
      <c r="D120" s="2" t="s">
        <v>244</v>
      </c>
      <c r="E120" s="2">
        <v>8093</v>
      </c>
      <c r="F120" s="2">
        <v>8215</v>
      </c>
      <c r="G120" s="2">
        <v>8458</v>
      </c>
      <c r="H120" s="2">
        <v>9802</v>
      </c>
      <c r="I120" s="2">
        <v>6.5600000000000006E-2</v>
      </c>
      <c r="J120" s="2">
        <v>531</v>
      </c>
      <c r="K120" s="2">
        <v>539</v>
      </c>
      <c r="L120" s="2">
        <v>555</v>
      </c>
      <c r="M120" s="2">
        <v>643</v>
      </c>
      <c r="N120" s="2">
        <v>6.7000000000000004E-2</v>
      </c>
      <c r="O120" s="2">
        <v>542</v>
      </c>
      <c r="P120" s="2">
        <v>550</v>
      </c>
      <c r="Q120" s="2">
        <v>567</v>
      </c>
      <c r="R120" s="2">
        <v>657</v>
      </c>
      <c r="S120" s="2">
        <v>9166</v>
      </c>
      <c r="T120" s="2">
        <v>9304</v>
      </c>
      <c r="U120" s="2">
        <v>9580</v>
      </c>
      <c r="V120" s="2">
        <v>11102</v>
      </c>
      <c r="W120" s="2">
        <v>1.1040000000000001</v>
      </c>
      <c r="X120" s="2">
        <v>1.026</v>
      </c>
      <c r="Y120" s="2">
        <v>10119</v>
      </c>
      <c r="Z120" s="2">
        <v>11391</v>
      </c>
      <c r="AA120" s="2">
        <v>179.39</v>
      </c>
      <c r="AB120" s="2">
        <v>120.96</v>
      </c>
      <c r="AC120" s="2">
        <v>105.28</v>
      </c>
      <c r="AD120" s="2">
        <v>284.13</v>
      </c>
      <c r="AE120" s="2">
        <v>689.76</v>
      </c>
      <c r="AF120" s="2">
        <v>179.39</v>
      </c>
      <c r="AG120" s="2">
        <v>120.96</v>
      </c>
      <c r="AH120" s="2">
        <v>105.28</v>
      </c>
      <c r="AI120" s="2">
        <v>284.13</v>
      </c>
      <c r="AJ120" s="2">
        <v>689.76</v>
      </c>
      <c r="AK120" s="2">
        <v>1815247</v>
      </c>
      <c r="AL120" s="2">
        <v>1125412</v>
      </c>
      <c r="AM120" s="2">
        <v>1008582</v>
      </c>
      <c r="AN120" s="2">
        <v>3236525</v>
      </c>
      <c r="AO120" s="2">
        <v>7185766</v>
      </c>
      <c r="AP120" s="2">
        <v>0.81079999999999997</v>
      </c>
      <c r="AQ120" s="2">
        <v>0.2</v>
      </c>
      <c r="AR120" s="2">
        <v>294361</v>
      </c>
      <c r="AS120" s="2">
        <v>182497</v>
      </c>
      <c r="AT120" s="2">
        <v>163552</v>
      </c>
      <c r="AU120" s="2">
        <v>524835</v>
      </c>
      <c r="AV120" s="2">
        <v>1165245</v>
      </c>
      <c r="AW120" s="2">
        <v>0.81079999999999997</v>
      </c>
      <c r="AX120" s="2">
        <v>0.26079999999999998</v>
      </c>
      <c r="AY120" s="2">
        <v>0.65</v>
      </c>
      <c r="AZ120" s="2">
        <v>307721</v>
      </c>
      <c r="BA120" s="2">
        <v>190780</v>
      </c>
      <c r="BB120" s="2">
        <v>170975</v>
      </c>
      <c r="BC120" s="2">
        <v>548656</v>
      </c>
      <c r="BD120" s="2">
        <v>1218132</v>
      </c>
      <c r="BE120" s="2">
        <v>9569143</v>
      </c>
      <c r="BF120" s="2">
        <v>0</v>
      </c>
      <c r="BG120" s="2">
        <v>39902</v>
      </c>
      <c r="BH120" s="2">
        <v>0</v>
      </c>
      <c r="BI120" s="2">
        <v>43154</v>
      </c>
      <c r="BJ120" s="2">
        <v>0</v>
      </c>
      <c r="BK120" s="2">
        <v>0</v>
      </c>
      <c r="BL120" s="2">
        <v>0</v>
      </c>
      <c r="BM120" s="2">
        <v>0</v>
      </c>
      <c r="BN120" s="2">
        <v>2813</v>
      </c>
      <c r="BO120" s="2">
        <v>10.95</v>
      </c>
      <c r="BP120" s="2">
        <v>30802</v>
      </c>
      <c r="BQ120" s="2">
        <v>113858</v>
      </c>
      <c r="BR120" s="2">
        <v>9683001</v>
      </c>
      <c r="BS120" s="2">
        <v>0</v>
      </c>
      <c r="BT120" s="2">
        <v>9683001</v>
      </c>
      <c r="BU120" s="2">
        <v>2011074</v>
      </c>
      <c r="BV120" s="2">
        <v>7671927</v>
      </c>
      <c r="BW120" s="2">
        <v>627658</v>
      </c>
      <c r="BX120" s="2">
        <v>7044269</v>
      </c>
      <c r="BY120" s="2">
        <v>5776.15</v>
      </c>
      <c r="BZ120" s="2">
        <v>689.76</v>
      </c>
      <c r="CA120" s="2">
        <v>3984157</v>
      </c>
      <c r="CB120" s="2">
        <v>0</v>
      </c>
      <c r="CC120" s="2">
        <v>0</v>
      </c>
      <c r="CD120" s="2">
        <v>2011074</v>
      </c>
      <c r="CE120" s="2">
        <v>627658</v>
      </c>
      <c r="CF120" s="2">
        <v>1345425</v>
      </c>
      <c r="CG120" s="2">
        <v>997927</v>
      </c>
      <c r="CH120" s="2">
        <v>2343352</v>
      </c>
      <c r="CI120" s="2">
        <v>0</v>
      </c>
      <c r="CJ120" s="2">
        <v>7044269</v>
      </c>
      <c r="CK120" s="2" t="b">
        <v>0</v>
      </c>
      <c r="CL120" s="2">
        <v>0</v>
      </c>
      <c r="CM120" s="2">
        <v>13475.27</v>
      </c>
      <c r="CN120" s="2">
        <v>12389.95</v>
      </c>
      <c r="CO120" s="2">
        <v>12757.49</v>
      </c>
      <c r="CP120" s="2">
        <v>15169.17</v>
      </c>
      <c r="CQ120" s="4">
        <v>45072.426782407405</v>
      </c>
      <c r="CR120" s="4">
        <v>73415</v>
      </c>
    </row>
    <row r="121" spans="1:96" x14ac:dyDescent="0.35">
      <c r="A121" s="5">
        <v>179</v>
      </c>
      <c r="B121" s="3" t="s">
        <v>245</v>
      </c>
      <c r="C121" s="3" t="s">
        <v>246</v>
      </c>
      <c r="D121" s="2" t="s">
        <v>247</v>
      </c>
      <c r="E121" s="2">
        <v>8093</v>
      </c>
      <c r="F121" s="2">
        <v>8215</v>
      </c>
      <c r="G121" s="2">
        <v>8458</v>
      </c>
      <c r="H121" s="2">
        <v>9802</v>
      </c>
      <c r="I121" s="2">
        <v>6.5600000000000006E-2</v>
      </c>
      <c r="J121" s="2">
        <v>531</v>
      </c>
      <c r="K121" s="2">
        <v>539</v>
      </c>
      <c r="L121" s="2">
        <v>555</v>
      </c>
      <c r="M121" s="2">
        <v>643</v>
      </c>
      <c r="N121" s="2">
        <v>6.7000000000000004E-2</v>
      </c>
      <c r="O121" s="2">
        <v>542</v>
      </c>
      <c r="P121" s="2">
        <v>550</v>
      </c>
      <c r="Q121" s="2">
        <v>567</v>
      </c>
      <c r="R121" s="2">
        <v>657</v>
      </c>
      <c r="S121" s="2">
        <v>9166</v>
      </c>
      <c r="T121" s="2">
        <v>9304</v>
      </c>
      <c r="U121" s="2">
        <v>9580</v>
      </c>
      <c r="V121" s="2">
        <v>11102</v>
      </c>
      <c r="W121" s="2">
        <v>1.1040000000000001</v>
      </c>
      <c r="X121" s="2">
        <v>1.026</v>
      </c>
      <c r="Y121" s="2">
        <v>10119</v>
      </c>
      <c r="Z121" s="2">
        <v>11391</v>
      </c>
      <c r="AA121" s="2">
        <v>187.35</v>
      </c>
      <c r="AB121" s="2">
        <v>152.16999999999999</v>
      </c>
      <c r="AC121" s="2">
        <v>141.78</v>
      </c>
      <c r="AD121" s="2">
        <v>0</v>
      </c>
      <c r="AE121" s="2">
        <v>481.3</v>
      </c>
      <c r="AF121" s="2">
        <v>187.35</v>
      </c>
      <c r="AG121" s="2">
        <v>152.16999999999999</v>
      </c>
      <c r="AH121" s="2">
        <v>141.78</v>
      </c>
      <c r="AI121" s="2">
        <v>0</v>
      </c>
      <c r="AJ121" s="2">
        <v>481.3</v>
      </c>
      <c r="AK121" s="2">
        <v>1895795</v>
      </c>
      <c r="AL121" s="2">
        <v>1415790</v>
      </c>
      <c r="AM121" s="2">
        <v>1358252</v>
      </c>
      <c r="AN121" s="2">
        <v>0</v>
      </c>
      <c r="AO121" s="2">
        <v>4669837</v>
      </c>
      <c r="AP121" s="2">
        <v>0.68420000000000003</v>
      </c>
      <c r="AQ121" s="2">
        <v>0.2</v>
      </c>
      <c r="AR121" s="2">
        <v>259421</v>
      </c>
      <c r="AS121" s="2">
        <v>193737</v>
      </c>
      <c r="AT121" s="2">
        <v>185863</v>
      </c>
      <c r="AU121" s="2">
        <v>0</v>
      </c>
      <c r="AV121" s="2">
        <v>639021</v>
      </c>
      <c r="AW121" s="2">
        <v>0.68420000000000003</v>
      </c>
      <c r="AX121" s="2">
        <v>0.13420000000000001</v>
      </c>
      <c r="AY121" s="2">
        <v>0.65</v>
      </c>
      <c r="AZ121" s="2">
        <v>165370</v>
      </c>
      <c r="BA121" s="2">
        <v>123499</v>
      </c>
      <c r="BB121" s="2">
        <v>118480</v>
      </c>
      <c r="BC121" s="2">
        <v>0</v>
      </c>
      <c r="BD121" s="2">
        <v>407349</v>
      </c>
      <c r="BE121" s="2">
        <v>5716207</v>
      </c>
      <c r="BF121" s="2">
        <v>0</v>
      </c>
      <c r="BG121" s="2">
        <v>0</v>
      </c>
      <c r="BH121" s="2">
        <v>0</v>
      </c>
      <c r="BI121" s="2">
        <v>148497</v>
      </c>
      <c r="BJ121" s="2">
        <v>0</v>
      </c>
      <c r="BK121" s="2">
        <v>0</v>
      </c>
      <c r="BL121" s="2">
        <v>0</v>
      </c>
      <c r="BM121" s="2">
        <v>0</v>
      </c>
      <c r="BN121" s="2">
        <v>2813</v>
      </c>
      <c r="BO121" s="2">
        <v>12.86</v>
      </c>
      <c r="BP121" s="2">
        <v>36175</v>
      </c>
      <c r="BQ121" s="2">
        <v>184672</v>
      </c>
      <c r="BR121" s="2">
        <v>5900879</v>
      </c>
      <c r="BS121" s="2">
        <v>0</v>
      </c>
      <c r="BT121" s="2">
        <v>5900879</v>
      </c>
      <c r="BU121" s="2">
        <v>1996802</v>
      </c>
      <c r="BV121" s="2">
        <v>3904077</v>
      </c>
      <c r="BW121" s="2">
        <v>387997</v>
      </c>
      <c r="BX121" s="2">
        <v>3516080</v>
      </c>
      <c r="BY121" s="2">
        <v>5117.16</v>
      </c>
      <c r="BZ121" s="2">
        <v>481.3</v>
      </c>
      <c r="CA121" s="2">
        <v>2462889</v>
      </c>
      <c r="CB121" s="2">
        <v>0</v>
      </c>
      <c r="CC121" s="2">
        <v>0</v>
      </c>
      <c r="CD121" s="2">
        <v>1996802</v>
      </c>
      <c r="CE121" s="2">
        <v>387997</v>
      </c>
      <c r="CF121" s="2">
        <v>78090</v>
      </c>
      <c r="CG121" s="2">
        <v>639289</v>
      </c>
      <c r="CH121" s="2">
        <v>717379</v>
      </c>
      <c r="CI121" s="2">
        <v>0</v>
      </c>
      <c r="CJ121" s="2">
        <v>3516080</v>
      </c>
      <c r="CK121" s="2" t="b">
        <v>0</v>
      </c>
      <c r="CL121" s="2">
        <v>0</v>
      </c>
      <c r="CM121" s="2">
        <v>12386.36</v>
      </c>
      <c r="CN121" s="2">
        <v>11388.75</v>
      </c>
      <c r="CO121" s="2">
        <v>11726.59</v>
      </c>
      <c r="CP121" s="2">
        <v>13943.38</v>
      </c>
      <c r="CQ121" s="4">
        <v>45072.426620370374</v>
      </c>
      <c r="CR121" s="4">
        <v>73415</v>
      </c>
    </row>
    <row r="122" spans="1:96" x14ac:dyDescent="0.35">
      <c r="A122" s="5">
        <v>180</v>
      </c>
      <c r="B122" s="3" t="s">
        <v>245</v>
      </c>
      <c r="C122" s="3" t="s">
        <v>248</v>
      </c>
      <c r="D122" s="2" t="s">
        <v>249</v>
      </c>
      <c r="E122" s="2">
        <v>8093</v>
      </c>
      <c r="F122" s="2">
        <v>8215</v>
      </c>
      <c r="G122" s="2">
        <v>8458</v>
      </c>
      <c r="H122" s="2">
        <v>9802</v>
      </c>
      <c r="I122" s="2">
        <v>6.5600000000000006E-2</v>
      </c>
      <c r="J122" s="2">
        <v>531</v>
      </c>
      <c r="K122" s="2">
        <v>539</v>
      </c>
      <c r="L122" s="2">
        <v>555</v>
      </c>
      <c r="M122" s="2">
        <v>643</v>
      </c>
      <c r="N122" s="2">
        <v>6.7000000000000004E-2</v>
      </c>
      <c r="O122" s="2">
        <v>542</v>
      </c>
      <c r="P122" s="2">
        <v>550</v>
      </c>
      <c r="Q122" s="2">
        <v>567</v>
      </c>
      <c r="R122" s="2">
        <v>657</v>
      </c>
      <c r="S122" s="2">
        <v>9166</v>
      </c>
      <c r="T122" s="2">
        <v>9304</v>
      </c>
      <c r="U122" s="2">
        <v>9580</v>
      </c>
      <c r="V122" s="2">
        <v>11102</v>
      </c>
      <c r="W122" s="2">
        <v>1.1040000000000001</v>
      </c>
      <c r="X122" s="2">
        <v>1.026</v>
      </c>
      <c r="Y122" s="2">
        <v>10119</v>
      </c>
      <c r="Z122" s="2">
        <v>11391</v>
      </c>
      <c r="AA122" s="2">
        <v>0</v>
      </c>
      <c r="AB122" s="2">
        <v>0</v>
      </c>
      <c r="AC122" s="2">
        <v>0</v>
      </c>
      <c r="AD122" s="2">
        <v>1483.42</v>
      </c>
      <c r="AE122" s="2">
        <v>1483.42</v>
      </c>
      <c r="AF122" s="2">
        <v>0</v>
      </c>
      <c r="AG122" s="2">
        <v>0</v>
      </c>
      <c r="AH122" s="2">
        <v>0</v>
      </c>
      <c r="AI122" s="2">
        <v>1483.42</v>
      </c>
      <c r="AJ122" s="2">
        <v>1483.42</v>
      </c>
      <c r="AK122" s="2">
        <v>0</v>
      </c>
      <c r="AL122" s="2">
        <v>0</v>
      </c>
      <c r="AM122" s="2">
        <v>0</v>
      </c>
      <c r="AN122" s="2">
        <v>16897637</v>
      </c>
      <c r="AO122" s="2">
        <v>16897637</v>
      </c>
      <c r="AP122" s="2">
        <v>0.4345</v>
      </c>
      <c r="AQ122" s="2">
        <v>0.2</v>
      </c>
      <c r="AR122" s="2">
        <v>0</v>
      </c>
      <c r="AS122" s="2">
        <v>0</v>
      </c>
      <c r="AT122" s="2">
        <v>0</v>
      </c>
      <c r="AU122" s="2">
        <v>1468405</v>
      </c>
      <c r="AV122" s="2">
        <v>1468405</v>
      </c>
      <c r="AW122" s="2">
        <v>0.4345</v>
      </c>
      <c r="AX122" s="2">
        <v>0</v>
      </c>
      <c r="AY122" s="2">
        <v>0.65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18366042</v>
      </c>
      <c r="BF122" s="2">
        <v>0</v>
      </c>
      <c r="BG122" s="2">
        <v>0</v>
      </c>
      <c r="BH122" s="2">
        <v>0</v>
      </c>
      <c r="BI122" s="2">
        <v>249023</v>
      </c>
      <c r="BJ122" s="2">
        <v>0</v>
      </c>
      <c r="BK122" s="2">
        <v>0</v>
      </c>
      <c r="BL122" s="2">
        <v>0</v>
      </c>
      <c r="BM122" s="2">
        <v>0</v>
      </c>
      <c r="BN122" s="2">
        <v>2813</v>
      </c>
      <c r="BO122" s="2">
        <v>0</v>
      </c>
      <c r="BP122" s="2">
        <v>0</v>
      </c>
      <c r="BQ122" s="2">
        <v>249023</v>
      </c>
      <c r="BR122" s="2">
        <v>18615065</v>
      </c>
      <c r="BS122" s="2">
        <v>0</v>
      </c>
      <c r="BT122" s="2">
        <v>18615065</v>
      </c>
      <c r="BU122" s="2">
        <v>7299316</v>
      </c>
      <c r="BV122" s="2">
        <v>11315749</v>
      </c>
      <c r="BW122" s="2">
        <v>1431300</v>
      </c>
      <c r="BX122" s="2">
        <v>9884449</v>
      </c>
      <c r="BY122" s="2">
        <v>6124.64</v>
      </c>
      <c r="BZ122" s="2">
        <v>1483.42</v>
      </c>
      <c r="CA122" s="2">
        <v>9085413</v>
      </c>
      <c r="CB122" s="2">
        <v>0</v>
      </c>
      <c r="CC122" s="2">
        <v>0</v>
      </c>
      <c r="CD122" s="2">
        <v>7299316</v>
      </c>
      <c r="CE122" s="2">
        <v>1431300</v>
      </c>
      <c r="CF122" s="2">
        <v>354797</v>
      </c>
      <c r="CG122" s="2">
        <v>1866236</v>
      </c>
      <c r="CH122" s="2">
        <v>2221033</v>
      </c>
      <c r="CI122" s="2">
        <v>0</v>
      </c>
      <c r="CJ122" s="2">
        <v>9884449</v>
      </c>
      <c r="CK122" s="2" t="b">
        <v>0</v>
      </c>
      <c r="CL122" s="2">
        <v>0</v>
      </c>
      <c r="CM122" s="2">
        <v>10998.34</v>
      </c>
      <c r="CN122" s="2">
        <v>10112.52</v>
      </c>
      <c r="CO122" s="2">
        <v>10412.5</v>
      </c>
      <c r="CP122" s="2">
        <v>12380.88</v>
      </c>
      <c r="CQ122" s="4">
        <v>45072.42695601852</v>
      </c>
      <c r="CR122" s="4">
        <v>73415</v>
      </c>
    </row>
    <row r="123" spans="1:96" x14ac:dyDescent="0.35">
      <c r="A123" s="5">
        <v>181</v>
      </c>
      <c r="B123" s="3" t="s">
        <v>245</v>
      </c>
      <c r="C123" s="3" t="s">
        <v>250</v>
      </c>
      <c r="D123" s="2" t="s">
        <v>251</v>
      </c>
      <c r="E123" s="2">
        <v>8093</v>
      </c>
      <c r="F123" s="2">
        <v>8215</v>
      </c>
      <c r="G123" s="2">
        <v>8458</v>
      </c>
      <c r="H123" s="2">
        <v>9802</v>
      </c>
      <c r="I123" s="2">
        <v>6.5600000000000006E-2</v>
      </c>
      <c r="J123" s="2">
        <v>531</v>
      </c>
      <c r="K123" s="2">
        <v>539</v>
      </c>
      <c r="L123" s="2">
        <v>555</v>
      </c>
      <c r="M123" s="2">
        <v>643</v>
      </c>
      <c r="N123" s="2">
        <v>6.7000000000000004E-2</v>
      </c>
      <c r="O123" s="2">
        <v>542</v>
      </c>
      <c r="P123" s="2">
        <v>550</v>
      </c>
      <c r="Q123" s="2">
        <v>567</v>
      </c>
      <c r="R123" s="2">
        <v>657</v>
      </c>
      <c r="S123" s="2">
        <v>9166</v>
      </c>
      <c r="T123" s="2">
        <v>9304</v>
      </c>
      <c r="U123" s="2">
        <v>9580</v>
      </c>
      <c r="V123" s="2">
        <v>11102</v>
      </c>
      <c r="W123" s="2">
        <v>1.1040000000000001</v>
      </c>
      <c r="X123" s="2">
        <v>1.026</v>
      </c>
      <c r="Y123" s="2">
        <v>10119</v>
      </c>
      <c r="Z123" s="2">
        <v>11391</v>
      </c>
      <c r="AA123" s="2">
        <v>12.04</v>
      </c>
      <c r="AB123" s="2">
        <v>4.1100000000000003</v>
      </c>
      <c r="AC123" s="2">
        <v>3.28</v>
      </c>
      <c r="AD123" s="2">
        <v>0</v>
      </c>
      <c r="AE123" s="2">
        <v>19.43</v>
      </c>
      <c r="AF123" s="2">
        <v>12.04</v>
      </c>
      <c r="AG123" s="2">
        <v>4.1100000000000003</v>
      </c>
      <c r="AH123" s="2">
        <v>3.28</v>
      </c>
      <c r="AI123" s="2">
        <v>0</v>
      </c>
      <c r="AJ123" s="2">
        <v>19.43</v>
      </c>
      <c r="AK123" s="2">
        <v>121833</v>
      </c>
      <c r="AL123" s="2">
        <v>38239</v>
      </c>
      <c r="AM123" s="2">
        <v>31422</v>
      </c>
      <c r="AN123" s="2">
        <v>0</v>
      </c>
      <c r="AO123" s="2">
        <v>191494</v>
      </c>
      <c r="AP123" s="2">
        <v>0.58179999999999998</v>
      </c>
      <c r="AQ123" s="2">
        <v>0.2</v>
      </c>
      <c r="AR123" s="2">
        <v>14176</v>
      </c>
      <c r="AS123" s="2">
        <v>4450</v>
      </c>
      <c r="AT123" s="2">
        <v>3656</v>
      </c>
      <c r="AU123" s="2">
        <v>0</v>
      </c>
      <c r="AV123" s="2">
        <v>22282</v>
      </c>
      <c r="AW123" s="2">
        <v>0.58179999999999998</v>
      </c>
      <c r="AX123" s="2">
        <v>3.1800000000000002E-2</v>
      </c>
      <c r="AY123" s="2">
        <v>0.65</v>
      </c>
      <c r="AZ123" s="2">
        <v>2518</v>
      </c>
      <c r="BA123" s="2">
        <v>790</v>
      </c>
      <c r="BB123" s="2">
        <v>650</v>
      </c>
      <c r="BC123" s="2">
        <v>0</v>
      </c>
      <c r="BD123" s="2">
        <v>3958</v>
      </c>
      <c r="BE123" s="2">
        <v>217734</v>
      </c>
      <c r="BF123" s="2">
        <v>0</v>
      </c>
      <c r="BG123" s="2">
        <v>5885</v>
      </c>
      <c r="BH123" s="2">
        <v>0</v>
      </c>
      <c r="BI123" s="2">
        <v>35906</v>
      </c>
      <c r="BJ123" s="2">
        <v>0</v>
      </c>
      <c r="BK123" s="2">
        <v>0</v>
      </c>
      <c r="BL123" s="2">
        <v>0</v>
      </c>
      <c r="BM123" s="2">
        <v>0</v>
      </c>
      <c r="BN123" s="2">
        <v>2813</v>
      </c>
      <c r="BO123" s="2">
        <v>0.26</v>
      </c>
      <c r="BP123" s="2">
        <v>731</v>
      </c>
      <c r="BQ123" s="2">
        <v>42522</v>
      </c>
      <c r="BR123" s="2">
        <v>260256</v>
      </c>
      <c r="BS123" s="2">
        <v>0</v>
      </c>
      <c r="BT123" s="2">
        <v>260256</v>
      </c>
      <c r="BU123" s="2">
        <v>229012</v>
      </c>
      <c r="BV123" s="2">
        <v>31244</v>
      </c>
      <c r="BW123" s="2">
        <v>3886</v>
      </c>
      <c r="BX123" s="2">
        <v>27358</v>
      </c>
      <c r="BY123" s="2">
        <v>57.14</v>
      </c>
      <c r="BZ123" s="2">
        <v>19.43</v>
      </c>
      <c r="CA123" s="2">
        <v>1110</v>
      </c>
      <c r="CB123" s="2">
        <v>351500</v>
      </c>
      <c r="CC123" s="2">
        <v>0</v>
      </c>
      <c r="CD123" s="2">
        <v>229012</v>
      </c>
      <c r="CE123" s="2">
        <v>3886</v>
      </c>
      <c r="CF123" s="2">
        <v>119712</v>
      </c>
      <c r="CG123" s="2">
        <v>90577</v>
      </c>
      <c r="CH123" s="2">
        <v>210289</v>
      </c>
      <c r="CI123" s="2">
        <v>182931</v>
      </c>
      <c r="CJ123" s="2">
        <v>210289</v>
      </c>
      <c r="CK123" s="2" t="b">
        <v>1</v>
      </c>
      <c r="CL123" s="2">
        <v>0</v>
      </c>
      <c r="CM123" s="2">
        <v>11505.61</v>
      </c>
      <c r="CN123" s="2">
        <v>10578.93</v>
      </c>
      <c r="CO123" s="2">
        <v>10892.75</v>
      </c>
      <c r="CP123" s="2">
        <v>12951.91</v>
      </c>
      <c r="CQ123" s="4">
        <v>45072.42664351852</v>
      </c>
      <c r="CR123" s="4">
        <v>73415</v>
      </c>
    </row>
    <row r="124" spans="1:96" x14ac:dyDescent="0.35">
      <c r="A124" s="5">
        <v>182</v>
      </c>
      <c r="B124" s="3" t="s">
        <v>245</v>
      </c>
      <c r="C124" s="3" t="s">
        <v>252</v>
      </c>
      <c r="D124" s="2" t="s">
        <v>253</v>
      </c>
      <c r="E124" s="2">
        <v>8093</v>
      </c>
      <c r="F124" s="2">
        <v>8215</v>
      </c>
      <c r="G124" s="2">
        <v>8458</v>
      </c>
      <c r="H124" s="2">
        <v>9802</v>
      </c>
      <c r="I124" s="2">
        <v>6.5600000000000006E-2</v>
      </c>
      <c r="J124" s="2">
        <v>531</v>
      </c>
      <c r="K124" s="2">
        <v>539</v>
      </c>
      <c r="L124" s="2">
        <v>555</v>
      </c>
      <c r="M124" s="2">
        <v>643</v>
      </c>
      <c r="N124" s="2">
        <v>6.7000000000000004E-2</v>
      </c>
      <c r="O124" s="2">
        <v>542</v>
      </c>
      <c r="P124" s="2">
        <v>550</v>
      </c>
      <c r="Q124" s="2">
        <v>567</v>
      </c>
      <c r="R124" s="2">
        <v>657</v>
      </c>
      <c r="S124" s="2">
        <v>9166</v>
      </c>
      <c r="T124" s="2">
        <v>9304</v>
      </c>
      <c r="U124" s="2">
        <v>9580</v>
      </c>
      <c r="V124" s="2">
        <v>11102</v>
      </c>
      <c r="W124" s="2">
        <v>1.1040000000000001</v>
      </c>
      <c r="X124" s="2">
        <v>1.026</v>
      </c>
      <c r="Y124" s="2">
        <v>10119</v>
      </c>
      <c r="Z124" s="2">
        <v>11391</v>
      </c>
      <c r="AA124" s="2">
        <v>77.39</v>
      </c>
      <c r="AB124" s="2">
        <v>52.99</v>
      </c>
      <c r="AC124" s="2">
        <v>39.49</v>
      </c>
      <c r="AD124" s="2">
        <v>0</v>
      </c>
      <c r="AE124" s="2">
        <v>169.87</v>
      </c>
      <c r="AF124" s="2">
        <v>77.39</v>
      </c>
      <c r="AG124" s="2">
        <v>52.99</v>
      </c>
      <c r="AH124" s="2">
        <v>39.49</v>
      </c>
      <c r="AI124" s="2">
        <v>0</v>
      </c>
      <c r="AJ124" s="2">
        <v>169.87</v>
      </c>
      <c r="AK124" s="2">
        <v>783109</v>
      </c>
      <c r="AL124" s="2">
        <v>493019</v>
      </c>
      <c r="AM124" s="2">
        <v>378314</v>
      </c>
      <c r="AN124" s="2">
        <v>0</v>
      </c>
      <c r="AO124" s="2">
        <v>1654442</v>
      </c>
      <c r="AP124" s="2">
        <v>0.63719999999999999</v>
      </c>
      <c r="AQ124" s="2">
        <v>0.2</v>
      </c>
      <c r="AR124" s="2">
        <v>99799</v>
      </c>
      <c r="AS124" s="2">
        <v>62830</v>
      </c>
      <c r="AT124" s="2">
        <v>48212</v>
      </c>
      <c r="AU124" s="2">
        <v>0</v>
      </c>
      <c r="AV124" s="2">
        <v>210841</v>
      </c>
      <c r="AW124" s="2">
        <v>0.63719999999999999</v>
      </c>
      <c r="AX124" s="2">
        <v>8.72E-2</v>
      </c>
      <c r="AY124" s="2">
        <v>0.65</v>
      </c>
      <c r="AZ124" s="2">
        <v>44387</v>
      </c>
      <c r="BA124" s="2">
        <v>27944</v>
      </c>
      <c r="BB124" s="2">
        <v>21443</v>
      </c>
      <c r="BC124" s="2">
        <v>0</v>
      </c>
      <c r="BD124" s="2">
        <v>93774</v>
      </c>
      <c r="BE124" s="2">
        <v>1959057</v>
      </c>
      <c r="BF124" s="2">
        <v>0</v>
      </c>
      <c r="BG124" s="2">
        <v>0</v>
      </c>
      <c r="BH124" s="2">
        <v>0</v>
      </c>
      <c r="BI124" s="2">
        <v>34412</v>
      </c>
      <c r="BJ124" s="2">
        <v>0</v>
      </c>
      <c r="BK124" s="2">
        <v>0</v>
      </c>
      <c r="BL124" s="2">
        <v>7669</v>
      </c>
      <c r="BM124" s="2">
        <v>0</v>
      </c>
      <c r="BN124" s="2">
        <v>2813</v>
      </c>
      <c r="BO124" s="2">
        <v>5.61</v>
      </c>
      <c r="BP124" s="2">
        <v>15781</v>
      </c>
      <c r="BQ124" s="2">
        <v>57862</v>
      </c>
      <c r="BR124" s="2">
        <v>2016919</v>
      </c>
      <c r="BS124" s="2">
        <v>0</v>
      </c>
      <c r="BT124" s="2">
        <v>2016919</v>
      </c>
      <c r="BU124" s="2">
        <v>1028113</v>
      </c>
      <c r="BV124" s="2">
        <v>988806</v>
      </c>
      <c r="BW124" s="2">
        <v>77720</v>
      </c>
      <c r="BX124" s="2">
        <v>911086</v>
      </c>
      <c r="BY124" s="2">
        <v>5267.72</v>
      </c>
      <c r="BZ124" s="2">
        <v>169.87</v>
      </c>
      <c r="CA124" s="2">
        <v>894828</v>
      </c>
      <c r="CB124" s="2">
        <v>0</v>
      </c>
      <c r="CC124" s="2">
        <v>0</v>
      </c>
      <c r="CD124" s="2">
        <v>1028113</v>
      </c>
      <c r="CE124" s="2">
        <v>77720</v>
      </c>
      <c r="CF124" s="2">
        <v>0</v>
      </c>
      <c r="CG124" s="2">
        <v>217810</v>
      </c>
      <c r="CH124" s="2">
        <v>217810</v>
      </c>
      <c r="CI124" s="2">
        <v>0</v>
      </c>
      <c r="CJ124" s="2">
        <v>911086</v>
      </c>
      <c r="CK124" s="2" t="b">
        <v>0</v>
      </c>
      <c r="CL124" s="2">
        <v>0</v>
      </c>
      <c r="CM124" s="2">
        <v>11982.11</v>
      </c>
      <c r="CN124" s="2">
        <v>11017.05</v>
      </c>
      <c r="CO124" s="2">
        <v>11343.87</v>
      </c>
      <c r="CP124" s="2">
        <v>13488.31</v>
      </c>
      <c r="CQ124" s="4">
        <v>45072.42664351852</v>
      </c>
      <c r="CR124" s="4">
        <v>73415</v>
      </c>
    </row>
    <row r="125" spans="1:96" x14ac:dyDescent="0.35">
      <c r="A125" s="5">
        <v>183</v>
      </c>
      <c r="B125" s="3" t="s">
        <v>245</v>
      </c>
      <c r="C125" s="3" t="s">
        <v>254</v>
      </c>
      <c r="D125" s="2" t="s">
        <v>255</v>
      </c>
      <c r="E125" s="2">
        <v>8093</v>
      </c>
      <c r="F125" s="2">
        <v>8215</v>
      </c>
      <c r="G125" s="2">
        <v>8458</v>
      </c>
      <c r="H125" s="2">
        <v>9802</v>
      </c>
      <c r="I125" s="2">
        <v>6.5600000000000006E-2</v>
      </c>
      <c r="J125" s="2">
        <v>531</v>
      </c>
      <c r="K125" s="2">
        <v>539</v>
      </c>
      <c r="L125" s="2">
        <v>555</v>
      </c>
      <c r="M125" s="2">
        <v>643</v>
      </c>
      <c r="N125" s="2">
        <v>6.7000000000000004E-2</v>
      </c>
      <c r="O125" s="2">
        <v>542</v>
      </c>
      <c r="P125" s="2">
        <v>550</v>
      </c>
      <c r="Q125" s="2">
        <v>567</v>
      </c>
      <c r="R125" s="2">
        <v>657</v>
      </c>
      <c r="S125" s="2">
        <v>9166</v>
      </c>
      <c r="T125" s="2">
        <v>9304</v>
      </c>
      <c r="U125" s="2">
        <v>9580</v>
      </c>
      <c r="V125" s="2">
        <v>11102</v>
      </c>
      <c r="W125" s="2">
        <v>1.1040000000000001</v>
      </c>
      <c r="X125" s="2">
        <v>1.026</v>
      </c>
      <c r="Y125" s="2">
        <v>10119</v>
      </c>
      <c r="Z125" s="2">
        <v>11391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21.02</v>
      </c>
      <c r="AG125" s="2">
        <v>10.42</v>
      </c>
      <c r="AH125" s="2">
        <v>7.4</v>
      </c>
      <c r="AI125" s="2">
        <v>0</v>
      </c>
      <c r="AJ125" s="2">
        <v>38.840000000000003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0.74580000000000002</v>
      </c>
      <c r="AQ125" s="2">
        <v>0.2</v>
      </c>
      <c r="AR125" s="2">
        <v>31727</v>
      </c>
      <c r="AS125" s="2">
        <v>14461</v>
      </c>
      <c r="AT125" s="2">
        <v>10574</v>
      </c>
      <c r="AU125" s="2">
        <v>0</v>
      </c>
      <c r="AV125" s="2">
        <v>56762</v>
      </c>
      <c r="AW125" s="2">
        <v>0.74580000000000002</v>
      </c>
      <c r="AX125" s="2">
        <v>0.1958</v>
      </c>
      <c r="AY125" s="2">
        <v>0.65</v>
      </c>
      <c r="AZ125" s="2">
        <v>27071</v>
      </c>
      <c r="BA125" s="2">
        <v>12339</v>
      </c>
      <c r="BB125" s="2">
        <v>9022</v>
      </c>
      <c r="BC125" s="2">
        <v>0</v>
      </c>
      <c r="BD125" s="2">
        <v>48432</v>
      </c>
      <c r="BE125" s="2">
        <v>105194</v>
      </c>
      <c r="BF125" s="2">
        <v>503003</v>
      </c>
      <c r="BG125" s="2">
        <v>0</v>
      </c>
      <c r="BH125" s="2">
        <v>0</v>
      </c>
      <c r="BI125" s="2">
        <v>59120</v>
      </c>
      <c r="BJ125" s="2">
        <v>0</v>
      </c>
      <c r="BK125" s="2">
        <v>0</v>
      </c>
      <c r="BL125" s="2">
        <v>0</v>
      </c>
      <c r="BM125" s="2">
        <v>0</v>
      </c>
      <c r="BN125" s="2">
        <v>2813</v>
      </c>
      <c r="BO125" s="2">
        <v>0.9</v>
      </c>
      <c r="BP125" s="2">
        <v>2532</v>
      </c>
      <c r="BQ125" s="2">
        <v>564655</v>
      </c>
      <c r="BR125" s="2">
        <v>669849</v>
      </c>
      <c r="BS125" s="2">
        <v>0</v>
      </c>
      <c r="BT125" s="2">
        <v>669849</v>
      </c>
      <c r="BU125" s="2">
        <v>195464</v>
      </c>
      <c r="BV125" s="2">
        <v>474385</v>
      </c>
      <c r="BW125" s="2">
        <v>40737</v>
      </c>
      <c r="BX125" s="2">
        <v>433648</v>
      </c>
      <c r="BY125" s="2">
        <v>86.68</v>
      </c>
      <c r="BZ125" s="2">
        <v>38.840000000000003</v>
      </c>
      <c r="CA125" s="2">
        <v>3367</v>
      </c>
      <c r="CB125" s="2">
        <v>254802</v>
      </c>
      <c r="CC125" s="2">
        <v>0</v>
      </c>
      <c r="CD125" s="2">
        <v>195464</v>
      </c>
      <c r="CE125" s="2">
        <v>40737</v>
      </c>
      <c r="CF125" s="2">
        <v>21968</v>
      </c>
      <c r="CG125" s="2">
        <v>148045</v>
      </c>
      <c r="CH125" s="2">
        <v>170013</v>
      </c>
      <c r="CI125" s="2">
        <v>0</v>
      </c>
      <c r="CJ125" s="2">
        <v>433648</v>
      </c>
      <c r="CK125" s="2" t="b">
        <v>0</v>
      </c>
      <c r="CL125" s="2">
        <v>0</v>
      </c>
      <c r="CM125" s="2">
        <v>12916.2</v>
      </c>
      <c r="CN125" s="2">
        <v>11875.9</v>
      </c>
      <c r="CO125" s="2">
        <v>12228.2</v>
      </c>
      <c r="CP125" s="2">
        <v>14539.81</v>
      </c>
      <c r="CQ125" s="4">
        <v>45072.426655092589</v>
      </c>
      <c r="CR125" s="4">
        <v>73415</v>
      </c>
    </row>
    <row r="126" spans="1:96" x14ac:dyDescent="0.35">
      <c r="A126" s="5">
        <v>184</v>
      </c>
      <c r="B126" s="3" t="s">
        <v>245</v>
      </c>
      <c r="C126" s="3" t="s">
        <v>256</v>
      </c>
      <c r="D126" s="2" t="s">
        <v>257</v>
      </c>
      <c r="E126" s="2">
        <v>8093</v>
      </c>
      <c r="F126" s="2">
        <v>8215</v>
      </c>
      <c r="G126" s="2">
        <v>8458</v>
      </c>
      <c r="H126" s="2">
        <v>9802</v>
      </c>
      <c r="I126" s="2">
        <v>6.5600000000000006E-2</v>
      </c>
      <c r="J126" s="2">
        <v>531</v>
      </c>
      <c r="K126" s="2">
        <v>539</v>
      </c>
      <c r="L126" s="2">
        <v>555</v>
      </c>
      <c r="M126" s="2">
        <v>643</v>
      </c>
      <c r="N126" s="2">
        <v>6.7000000000000004E-2</v>
      </c>
      <c r="O126" s="2">
        <v>542</v>
      </c>
      <c r="P126" s="2">
        <v>550</v>
      </c>
      <c r="Q126" s="2">
        <v>567</v>
      </c>
      <c r="R126" s="2">
        <v>657</v>
      </c>
      <c r="S126" s="2">
        <v>9166</v>
      </c>
      <c r="T126" s="2">
        <v>9304</v>
      </c>
      <c r="U126" s="2">
        <v>9580</v>
      </c>
      <c r="V126" s="2">
        <v>11102</v>
      </c>
      <c r="W126" s="2">
        <v>1.1040000000000001</v>
      </c>
      <c r="X126" s="2">
        <v>1.026</v>
      </c>
      <c r="Y126" s="2">
        <v>10119</v>
      </c>
      <c r="Z126" s="2">
        <v>11391</v>
      </c>
      <c r="AA126" s="2">
        <v>70.16</v>
      </c>
      <c r="AB126" s="2">
        <v>53.21</v>
      </c>
      <c r="AC126" s="2">
        <v>22.51</v>
      </c>
      <c r="AD126" s="2">
        <v>0</v>
      </c>
      <c r="AE126" s="2">
        <v>145.88</v>
      </c>
      <c r="AF126" s="2">
        <v>70.16</v>
      </c>
      <c r="AG126" s="2">
        <v>53.21</v>
      </c>
      <c r="AH126" s="2">
        <v>22.51</v>
      </c>
      <c r="AI126" s="2">
        <v>0</v>
      </c>
      <c r="AJ126" s="2">
        <v>145.88</v>
      </c>
      <c r="AK126" s="2">
        <v>709949</v>
      </c>
      <c r="AL126" s="2">
        <v>495066</v>
      </c>
      <c r="AM126" s="2">
        <v>215646</v>
      </c>
      <c r="AN126" s="2">
        <v>0</v>
      </c>
      <c r="AO126" s="2">
        <v>1420661</v>
      </c>
      <c r="AP126" s="2">
        <v>0.62090000000000001</v>
      </c>
      <c r="AQ126" s="2">
        <v>0.2</v>
      </c>
      <c r="AR126" s="2">
        <v>88161</v>
      </c>
      <c r="AS126" s="2">
        <v>61477</v>
      </c>
      <c r="AT126" s="2">
        <v>26779</v>
      </c>
      <c r="AU126" s="2">
        <v>0</v>
      </c>
      <c r="AV126" s="2">
        <v>176417</v>
      </c>
      <c r="AW126" s="2">
        <v>0.62090000000000001</v>
      </c>
      <c r="AX126" s="2">
        <v>7.0900000000000005E-2</v>
      </c>
      <c r="AY126" s="2">
        <v>0.65</v>
      </c>
      <c r="AZ126" s="2">
        <v>32718</v>
      </c>
      <c r="BA126" s="2">
        <v>22815</v>
      </c>
      <c r="BB126" s="2">
        <v>9938</v>
      </c>
      <c r="BC126" s="2">
        <v>0</v>
      </c>
      <c r="BD126" s="2">
        <v>65471</v>
      </c>
      <c r="BE126" s="2">
        <v>1662549</v>
      </c>
      <c r="BF126" s="2">
        <v>0</v>
      </c>
      <c r="BG126" s="2">
        <v>0</v>
      </c>
      <c r="BH126" s="2">
        <v>0</v>
      </c>
      <c r="BI126" s="2">
        <v>39001</v>
      </c>
      <c r="BJ126" s="2">
        <v>0</v>
      </c>
      <c r="BK126" s="2">
        <v>0</v>
      </c>
      <c r="BL126" s="2">
        <v>20084</v>
      </c>
      <c r="BM126" s="2">
        <v>0</v>
      </c>
      <c r="BN126" s="2">
        <v>2813</v>
      </c>
      <c r="BO126" s="2">
        <v>4.79</v>
      </c>
      <c r="BP126" s="2">
        <v>13474</v>
      </c>
      <c r="BQ126" s="2">
        <v>72559</v>
      </c>
      <c r="BR126" s="2">
        <v>1735108</v>
      </c>
      <c r="BS126" s="2">
        <v>0</v>
      </c>
      <c r="BT126" s="2">
        <v>1735108</v>
      </c>
      <c r="BU126" s="2">
        <v>390846</v>
      </c>
      <c r="BV126" s="2">
        <v>1344262</v>
      </c>
      <c r="BW126" s="2">
        <v>127430</v>
      </c>
      <c r="BX126" s="2">
        <v>1216832</v>
      </c>
      <c r="BY126" s="2">
        <v>5544.85</v>
      </c>
      <c r="BZ126" s="2">
        <v>145.88</v>
      </c>
      <c r="CA126" s="2">
        <v>808883</v>
      </c>
      <c r="CB126" s="2">
        <v>0</v>
      </c>
      <c r="CC126" s="2">
        <v>0</v>
      </c>
      <c r="CD126" s="2">
        <v>390846</v>
      </c>
      <c r="CE126" s="2">
        <v>127430</v>
      </c>
      <c r="CF126" s="2">
        <v>290607</v>
      </c>
      <c r="CG126" s="2">
        <v>170324</v>
      </c>
      <c r="CH126" s="2">
        <v>460931</v>
      </c>
      <c r="CI126" s="2">
        <v>0</v>
      </c>
      <c r="CJ126" s="2">
        <v>1216832</v>
      </c>
      <c r="CK126" s="2" t="b">
        <v>0</v>
      </c>
      <c r="CL126" s="2">
        <v>0</v>
      </c>
      <c r="CM126" s="2">
        <v>11841.91</v>
      </c>
      <c r="CN126" s="2">
        <v>10888.15</v>
      </c>
      <c r="CO126" s="2">
        <v>11211.14</v>
      </c>
      <c r="CP126" s="2">
        <v>13330.49</v>
      </c>
      <c r="CQ126" s="4">
        <v>45072.426712962966</v>
      </c>
      <c r="CR126" s="4">
        <v>73415</v>
      </c>
    </row>
    <row r="127" spans="1:96" x14ac:dyDescent="0.35">
      <c r="A127" s="5">
        <v>185</v>
      </c>
      <c r="B127" s="3" t="s">
        <v>245</v>
      </c>
      <c r="C127" s="3" t="s">
        <v>258</v>
      </c>
      <c r="D127" s="2" t="s">
        <v>259</v>
      </c>
      <c r="E127" s="2">
        <v>8093</v>
      </c>
      <c r="F127" s="2">
        <v>8215</v>
      </c>
      <c r="G127" s="2">
        <v>8458</v>
      </c>
      <c r="H127" s="2">
        <v>9802</v>
      </c>
      <c r="I127" s="2">
        <v>6.5600000000000006E-2</v>
      </c>
      <c r="J127" s="2">
        <v>531</v>
      </c>
      <c r="K127" s="2">
        <v>539</v>
      </c>
      <c r="L127" s="2">
        <v>555</v>
      </c>
      <c r="M127" s="2">
        <v>643</v>
      </c>
      <c r="N127" s="2">
        <v>6.7000000000000004E-2</v>
      </c>
      <c r="O127" s="2">
        <v>542</v>
      </c>
      <c r="P127" s="2">
        <v>550</v>
      </c>
      <c r="Q127" s="2">
        <v>567</v>
      </c>
      <c r="R127" s="2">
        <v>657</v>
      </c>
      <c r="S127" s="2">
        <v>9166</v>
      </c>
      <c r="T127" s="2">
        <v>9304</v>
      </c>
      <c r="U127" s="2">
        <v>9580</v>
      </c>
      <c r="V127" s="2">
        <v>11102</v>
      </c>
      <c r="W127" s="2">
        <v>1.1040000000000001</v>
      </c>
      <c r="X127" s="2">
        <v>1.026</v>
      </c>
      <c r="Y127" s="2">
        <v>10119</v>
      </c>
      <c r="Z127" s="2">
        <v>11391</v>
      </c>
      <c r="AA127" s="2">
        <v>353.76</v>
      </c>
      <c r="AB127" s="2">
        <v>237.32</v>
      </c>
      <c r="AC127" s="2">
        <v>0</v>
      </c>
      <c r="AD127" s="2">
        <v>0</v>
      </c>
      <c r="AE127" s="2">
        <v>591.08000000000004</v>
      </c>
      <c r="AF127" s="2">
        <v>353.76</v>
      </c>
      <c r="AG127" s="2">
        <v>237.32</v>
      </c>
      <c r="AH127" s="2">
        <v>0</v>
      </c>
      <c r="AI127" s="2">
        <v>0</v>
      </c>
      <c r="AJ127" s="2">
        <v>591.08000000000004</v>
      </c>
      <c r="AK127" s="2">
        <v>3579697</v>
      </c>
      <c r="AL127" s="2">
        <v>2208025</v>
      </c>
      <c r="AM127" s="2">
        <v>0</v>
      </c>
      <c r="AN127" s="2">
        <v>0</v>
      </c>
      <c r="AO127" s="2">
        <v>5787722</v>
      </c>
      <c r="AP127" s="2">
        <v>0.44409999999999999</v>
      </c>
      <c r="AQ127" s="2">
        <v>0.2</v>
      </c>
      <c r="AR127" s="2">
        <v>317949</v>
      </c>
      <c r="AS127" s="2">
        <v>196117</v>
      </c>
      <c r="AT127" s="2">
        <v>0</v>
      </c>
      <c r="AU127" s="2">
        <v>0</v>
      </c>
      <c r="AV127" s="2">
        <v>514066</v>
      </c>
      <c r="AW127" s="2">
        <v>0.44409999999999999</v>
      </c>
      <c r="AX127" s="2">
        <v>0</v>
      </c>
      <c r="AY127" s="2">
        <v>0.65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6301788</v>
      </c>
      <c r="BF127" s="2">
        <v>0</v>
      </c>
      <c r="BG127" s="2">
        <v>26378</v>
      </c>
      <c r="BH127" s="2">
        <v>0</v>
      </c>
      <c r="BI127" s="2">
        <v>53769</v>
      </c>
      <c r="BJ127" s="2">
        <v>0</v>
      </c>
      <c r="BK127" s="2">
        <v>0</v>
      </c>
      <c r="BL127" s="2">
        <v>0</v>
      </c>
      <c r="BM127" s="2">
        <v>0</v>
      </c>
      <c r="BN127" s="2">
        <v>2813</v>
      </c>
      <c r="BO127" s="2">
        <v>32.14</v>
      </c>
      <c r="BP127" s="2">
        <v>90410</v>
      </c>
      <c r="BQ127" s="2">
        <v>170557</v>
      </c>
      <c r="BR127" s="2">
        <v>6472345</v>
      </c>
      <c r="BS127" s="2">
        <v>0</v>
      </c>
      <c r="BT127" s="2">
        <v>6472345</v>
      </c>
      <c r="BU127" s="2">
        <v>1134729</v>
      </c>
      <c r="BV127" s="2">
        <v>5337616</v>
      </c>
      <c r="BW127" s="2">
        <v>467853</v>
      </c>
      <c r="BX127" s="2">
        <v>4869763</v>
      </c>
      <c r="BY127" s="2">
        <v>5024.34</v>
      </c>
      <c r="BZ127" s="2">
        <v>591.08000000000004</v>
      </c>
      <c r="CA127" s="2">
        <v>2969787</v>
      </c>
      <c r="CB127" s="2">
        <v>0</v>
      </c>
      <c r="CC127" s="2">
        <v>0</v>
      </c>
      <c r="CD127" s="2">
        <v>1134729</v>
      </c>
      <c r="CE127" s="2">
        <v>467853</v>
      </c>
      <c r="CF127" s="2">
        <v>1367205</v>
      </c>
      <c r="CG127" s="2">
        <v>586216</v>
      </c>
      <c r="CH127" s="2">
        <v>1953421</v>
      </c>
      <c r="CI127" s="2">
        <v>0</v>
      </c>
      <c r="CJ127" s="2">
        <v>4869763</v>
      </c>
      <c r="CK127" s="2" t="b">
        <v>0</v>
      </c>
      <c r="CL127" s="2">
        <v>0</v>
      </c>
      <c r="CM127" s="2">
        <v>11017.77</v>
      </c>
      <c r="CN127" s="2">
        <v>10130.379999999999</v>
      </c>
      <c r="CO127" s="2">
        <v>10430.9</v>
      </c>
      <c r="CP127" s="2">
        <v>12402.75</v>
      </c>
      <c r="CQ127" s="4">
        <v>45072.426712962966</v>
      </c>
      <c r="CR127" s="4">
        <v>73415</v>
      </c>
    </row>
    <row r="128" spans="1:96" x14ac:dyDescent="0.35">
      <c r="A128" s="5">
        <v>186</v>
      </c>
      <c r="B128" s="3" t="s">
        <v>245</v>
      </c>
      <c r="C128" s="3" t="s">
        <v>260</v>
      </c>
      <c r="D128" s="2" t="s">
        <v>261</v>
      </c>
      <c r="E128" s="2">
        <v>8093</v>
      </c>
      <c r="F128" s="2">
        <v>8215</v>
      </c>
      <c r="G128" s="2">
        <v>8458</v>
      </c>
      <c r="H128" s="2">
        <v>9802</v>
      </c>
      <c r="I128" s="2">
        <v>6.5600000000000006E-2</v>
      </c>
      <c r="J128" s="2">
        <v>531</v>
      </c>
      <c r="K128" s="2">
        <v>539</v>
      </c>
      <c r="L128" s="2">
        <v>555</v>
      </c>
      <c r="M128" s="2">
        <v>643</v>
      </c>
      <c r="N128" s="2">
        <v>6.7000000000000004E-2</v>
      </c>
      <c r="O128" s="2">
        <v>542</v>
      </c>
      <c r="P128" s="2">
        <v>550</v>
      </c>
      <c r="Q128" s="2">
        <v>567</v>
      </c>
      <c r="R128" s="2">
        <v>657</v>
      </c>
      <c r="S128" s="2">
        <v>9166</v>
      </c>
      <c r="T128" s="2">
        <v>9304</v>
      </c>
      <c r="U128" s="2">
        <v>9580</v>
      </c>
      <c r="V128" s="2">
        <v>11102</v>
      </c>
      <c r="W128" s="2">
        <v>1.1040000000000001</v>
      </c>
      <c r="X128" s="2">
        <v>1.026</v>
      </c>
      <c r="Y128" s="2">
        <v>10119</v>
      </c>
      <c r="Z128" s="2">
        <v>11391</v>
      </c>
      <c r="AA128" s="2">
        <v>53.99</v>
      </c>
      <c r="AB128" s="2">
        <v>37.5</v>
      </c>
      <c r="AC128" s="2">
        <v>24.57</v>
      </c>
      <c r="AD128" s="2">
        <v>0</v>
      </c>
      <c r="AE128" s="2">
        <v>116.06</v>
      </c>
      <c r="AF128" s="2">
        <v>53.99</v>
      </c>
      <c r="AG128" s="2">
        <v>37.5</v>
      </c>
      <c r="AH128" s="2">
        <v>24.57</v>
      </c>
      <c r="AI128" s="2">
        <v>0</v>
      </c>
      <c r="AJ128" s="2">
        <v>116.06</v>
      </c>
      <c r="AK128" s="2">
        <v>546325</v>
      </c>
      <c r="AL128" s="2">
        <v>348900</v>
      </c>
      <c r="AM128" s="2">
        <v>235381</v>
      </c>
      <c r="AN128" s="2">
        <v>0</v>
      </c>
      <c r="AO128" s="2">
        <v>1130606</v>
      </c>
      <c r="AP128" s="2">
        <v>0.40939999999999999</v>
      </c>
      <c r="AQ128" s="2">
        <v>0.2</v>
      </c>
      <c r="AR128" s="2">
        <v>44733</v>
      </c>
      <c r="AS128" s="2">
        <v>28568</v>
      </c>
      <c r="AT128" s="2">
        <v>19273</v>
      </c>
      <c r="AU128" s="2">
        <v>0</v>
      </c>
      <c r="AV128" s="2">
        <v>92574</v>
      </c>
      <c r="AW128" s="2">
        <v>0.40939999999999999</v>
      </c>
      <c r="AX128" s="2">
        <v>0</v>
      </c>
      <c r="AY128" s="2">
        <v>0.65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1223180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36763</v>
      </c>
      <c r="BM128" s="2">
        <v>0</v>
      </c>
      <c r="BN128" s="2">
        <v>2813</v>
      </c>
      <c r="BO128" s="2">
        <v>3.73</v>
      </c>
      <c r="BP128" s="2">
        <v>10492</v>
      </c>
      <c r="BQ128" s="2">
        <v>47255</v>
      </c>
      <c r="BR128" s="2">
        <v>1270435</v>
      </c>
      <c r="BS128" s="2">
        <v>0</v>
      </c>
      <c r="BT128" s="2">
        <v>1270435</v>
      </c>
      <c r="BU128" s="2">
        <v>473942</v>
      </c>
      <c r="BV128" s="2">
        <v>796493</v>
      </c>
      <c r="BW128" s="2">
        <v>101037</v>
      </c>
      <c r="BX128" s="2">
        <v>695456</v>
      </c>
      <c r="BY128" s="2">
        <v>5526.05</v>
      </c>
      <c r="BZ128" s="2">
        <v>116.06</v>
      </c>
      <c r="CA128" s="2">
        <v>641353</v>
      </c>
      <c r="CB128" s="2">
        <v>0</v>
      </c>
      <c r="CC128" s="2">
        <v>0</v>
      </c>
      <c r="CD128" s="2">
        <v>473942</v>
      </c>
      <c r="CE128" s="2">
        <v>101037</v>
      </c>
      <c r="CF128" s="2">
        <v>66374</v>
      </c>
      <c r="CG128" s="2">
        <v>129504</v>
      </c>
      <c r="CH128" s="2">
        <v>195878</v>
      </c>
      <c r="CI128" s="2">
        <v>0</v>
      </c>
      <c r="CJ128" s="2">
        <v>695456</v>
      </c>
      <c r="CK128" s="2" t="b">
        <v>0</v>
      </c>
      <c r="CL128" s="2">
        <v>0</v>
      </c>
      <c r="CM128" s="2">
        <v>10947.54</v>
      </c>
      <c r="CN128" s="2">
        <v>10065.81</v>
      </c>
      <c r="CO128" s="2">
        <v>10364.41</v>
      </c>
      <c r="CP128" s="2">
        <v>12323.7</v>
      </c>
      <c r="CQ128" s="4">
        <v>45072.426747685182</v>
      </c>
      <c r="CR128" s="4">
        <v>73415</v>
      </c>
    </row>
    <row r="129" spans="1:96" x14ac:dyDescent="0.35">
      <c r="A129" s="5">
        <v>188</v>
      </c>
      <c r="B129" s="3" t="s">
        <v>245</v>
      </c>
      <c r="C129" s="3" t="s">
        <v>262</v>
      </c>
      <c r="D129" s="2" t="s">
        <v>263</v>
      </c>
      <c r="E129" s="2">
        <v>8093</v>
      </c>
      <c r="F129" s="2">
        <v>8215</v>
      </c>
      <c r="G129" s="2">
        <v>8458</v>
      </c>
      <c r="H129" s="2">
        <v>9802</v>
      </c>
      <c r="I129" s="2">
        <v>6.5600000000000006E-2</v>
      </c>
      <c r="J129" s="2">
        <v>531</v>
      </c>
      <c r="K129" s="2">
        <v>539</v>
      </c>
      <c r="L129" s="2">
        <v>555</v>
      </c>
      <c r="M129" s="2">
        <v>643</v>
      </c>
      <c r="N129" s="2">
        <v>6.7000000000000004E-2</v>
      </c>
      <c r="O129" s="2">
        <v>542</v>
      </c>
      <c r="P129" s="2">
        <v>550</v>
      </c>
      <c r="Q129" s="2">
        <v>567</v>
      </c>
      <c r="R129" s="2">
        <v>657</v>
      </c>
      <c r="S129" s="2">
        <v>9166</v>
      </c>
      <c r="T129" s="2">
        <v>9304</v>
      </c>
      <c r="U129" s="2">
        <v>9580</v>
      </c>
      <c r="V129" s="2">
        <v>11102</v>
      </c>
      <c r="W129" s="2">
        <v>1.1040000000000001</v>
      </c>
      <c r="X129" s="2">
        <v>1.026</v>
      </c>
      <c r="Y129" s="2">
        <v>10119</v>
      </c>
      <c r="Z129" s="2">
        <v>11391</v>
      </c>
      <c r="AA129" s="2">
        <v>0</v>
      </c>
      <c r="AB129" s="2">
        <v>0</v>
      </c>
      <c r="AC129" s="2">
        <v>0</v>
      </c>
      <c r="AD129" s="2">
        <v>1062.52</v>
      </c>
      <c r="AE129" s="2">
        <v>1062.52</v>
      </c>
      <c r="AF129" s="2">
        <v>0</v>
      </c>
      <c r="AG129" s="2">
        <v>0</v>
      </c>
      <c r="AH129" s="2">
        <v>0</v>
      </c>
      <c r="AI129" s="2">
        <v>1062.52</v>
      </c>
      <c r="AJ129" s="2">
        <v>1062.52</v>
      </c>
      <c r="AK129" s="2">
        <v>0</v>
      </c>
      <c r="AL129" s="2">
        <v>0</v>
      </c>
      <c r="AM129" s="2">
        <v>0</v>
      </c>
      <c r="AN129" s="2">
        <v>12103165</v>
      </c>
      <c r="AO129" s="2">
        <v>12103165</v>
      </c>
      <c r="AP129" s="2">
        <v>0.51780000000000004</v>
      </c>
      <c r="AQ129" s="2">
        <v>0.2</v>
      </c>
      <c r="AR129" s="2">
        <v>0</v>
      </c>
      <c r="AS129" s="2">
        <v>0</v>
      </c>
      <c r="AT129" s="2">
        <v>0</v>
      </c>
      <c r="AU129" s="2">
        <v>1253404</v>
      </c>
      <c r="AV129" s="2">
        <v>1253404</v>
      </c>
      <c r="AW129" s="2">
        <v>0.51780000000000004</v>
      </c>
      <c r="AX129" s="2">
        <v>0</v>
      </c>
      <c r="AY129" s="2">
        <v>0.65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13356569</v>
      </c>
      <c r="BF129" s="2">
        <v>0</v>
      </c>
      <c r="BG129" s="2">
        <v>0</v>
      </c>
      <c r="BH129" s="2">
        <v>0</v>
      </c>
      <c r="BI129" s="2">
        <v>205526</v>
      </c>
      <c r="BJ129" s="2">
        <v>0</v>
      </c>
      <c r="BK129" s="2">
        <v>0</v>
      </c>
      <c r="BL129" s="2">
        <v>0</v>
      </c>
      <c r="BM129" s="2">
        <v>0</v>
      </c>
      <c r="BN129" s="2">
        <v>2813</v>
      </c>
      <c r="BO129" s="2">
        <v>0</v>
      </c>
      <c r="BP129" s="2">
        <v>0</v>
      </c>
      <c r="BQ129" s="2">
        <v>205526</v>
      </c>
      <c r="BR129" s="2">
        <v>13562095</v>
      </c>
      <c r="BS129" s="2">
        <v>0</v>
      </c>
      <c r="BT129" s="2">
        <v>13562095</v>
      </c>
      <c r="BU129" s="2">
        <v>5896785</v>
      </c>
      <c r="BV129" s="2">
        <v>7665310</v>
      </c>
      <c r="BW129" s="2">
        <v>1027562</v>
      </c>
      <c r="BX129" s="2">
        <v>6637748</v>
      </c>
      <c r="BY129" s="2">
        <v>6138.85</v>
      </c>
      <c r="BZ129" s="2">
        <v>1062.52</v>
      </c>
      <c r="CA129" s="2">
        <v>6522651</v>
      </c>
      <c r="CB129" s="2">
        <v>0</v>
      </c>
      <c r="CC129" s="2">
        <v>0</v>
      </c>
      <c r="CD129" s="2">
        <v>5896785</v>
      </c>
      <c r="CE129" s="2">
        <v>1027562</v>
      </c>
      <c r="CF129" s="2">
        <v>0</v>
      </c>
      <c r="CG129" s="2">
        <v>976116</v>
      </c>
      <c r="CH129" s="2">
        <v>976116</v>
      </c>
      <c r="CI129" s="2">
        <v>0</v>
      </c>
      <c r="CJ129" s="2">
        <v>6637748</v>
      </c>
      <c r="CK129" s="2" t="b">
        <v>0</v>
      </c>
      <c r="CL129" s="2">
        <v>0</v>
      </c>
      <c r="CM129" s="2">
        <v>11166.92</v>
      </c>
      <c r="CN129" s="2">
        <v>10267.52</v>
      </c>
      <c r="CO129" s="2">
        <v>10572.1</v>
      </c>
      <c r="CP129" s="2">
        <v>12570.65</v>
      </c>
      <c r="CQ129" s="4">
        <v>45072.426759259259</v>
      </c>
      <c r="CR129" s="4">
        <v>73415</v>
      </c>
    </row>
    <row r="130" spans="1:96" x14ac:dyDescent="0.35">
      <c r="A130" s="5">
        <v>189</v>
      </c>
      <c r="B130" s="3" t="s">
        <v>245</v>
      </c>
      <c r="C130" s="3" t="s">
        <v>264</v>
      </c>
      <c r="D130" s="2" t="s">
        <v>265</v>
      </c>
      <c r="E130" s="2">
        <v>8093</v>
      </c>
      <c r="F130" s="2">
        <v>8215</v>
      </c>
      <c r="G130" s="2">
        <v>8458</v>
      </c>
      <c r="H130" s="2">
        <v>9802</v>
      </c>
      <c r="I130" s="2">
        <v>6.5600000000000006E-2</v>
      </c>
      <c r="J130" s="2">
        <v>531</v>
      </c>
      <c r="K130" s="2">
        <v>539</v>
      </c>
      <c r="L130" s="2">
        <v>555</v>
      </c>
      <c r="M130" s="2">
        <v>643</v>
      </c>
      <c r="N130" s="2">
        <v>6.7000000000000004E-2</v>
      </c>
      <c r="O130" s="2">
        <v>542</v>
      </c>
      <c r="P130" s="2">
        <v>550</v>
      </c>
      <c r="Q130" s="2">
        <v>567</v>
      </c>
      <c r="R130" s="2">
        <v>657</v>
      </c>
      <c r="S130" s="2">
        <v>9166</v>
      </c>
      <c r="T130" s="2">
        <v>9304</v>
      </c>
      <c r="U130" s="2">
        <v>9580</v>
      </c>
      <c r="V130" s="2">
        <v>11102</v>
      </c>
      <c r="W130" s="2">
        <v>1.1040000000000001</v>
      </c>
      <c r="X130" s="2">
        <v>1.026</v>
      </c>
      <c r="Y130" s="2">
        <v>10119</v>
      </c>
      <c r="Z130" s="2">
        <v>11391</v>
      </c>
      <c r="AA130" s="2">
        <v>149.66999999999999</v>
      </c>
      <c r="AB130" s="2">
        <v>119.34</v>
      </c>
      <c r="AC130" s="2">
        <v>0</v>
      </c>
      <c r="AD130" s="2">
        <v>0</v>
      </c>
      <c r="AE130" s="2">
        <v>269.01</v>
      </c>
      <c r="AF130" s="2">
        <v>149.66999999999999</v>
      </c>
      <c r="AG130" s="2">
        <v>119.34</v>
      </c>
      <c r="AH130" s="2">
        <v>0</v>
      </c>
      <c r="AI130" s="2">
        <v>0</v>
      </c>
      <c r="AJ130" s="2">
        <v>269.01</v>
      </c>
      <c r="AK130" s="2">
        <v>1514511</v>
      </c>
      <c r="AL130" s="2">
        <v>1110339</v>
      </c>
      <c r="AM130" s="2">
        <v>0</v>
      </c>
      <c r="AN130" s="2">
        <v>0</v>
      </c>
      <c r="AO130" s="2">
        <v>2624850</v>
      </c>
      <c r="AP130" s="2">
        <v>0.37030000000000002</v>
      </c>
      <c r="AQ130" s="2">
        <v>0.2</v>
      </c>
      <c r="AR130" s="2">
        <v>112165</v>
      </c>
      <c r="AS130" s="2">
        <v>82232</v>
      </c>
      <c r="AT130" s="2">
        <v>0</v>
      </c>
      <c r="AU130" s="2">
        <v>0</v>
      </c>
      <c r="AV130" s="2">
        <v>194397</v>
      </c>
      <c r="AW130" s="2">
        <v>0.37030000000000002</v>
      </c>
      <c r="AX130" s="2">
        <v>0</v>
      </c>
      <c r="AY130" s="2">
        <v>0.65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2819247</v>
      </c>
      <c r="BF130" s="2">
        <v>0</v>
      </c>
      <c r="BG130" s="2">
        <v>0</v>
      </c>
      <c r="BH130" s="2">
        <v>0</v>
      </c>
      <c r="BI130" s="2">
        <v>75046</v>
      </c>
      <c r="BJ130" s="2">
        <v>0</v>
      </c>
      <c r="BK130" s="2">
        <v>0</v>
      </c>
      <c r="BL130" s="2">
        <v>0</v>
      </c>
      <c r="BM130" s="2">
        <v>0</v>
      </c>
      <c r="BN130" s="2">
        <v>2813</v>
      </c>
      <c r="BO130" s="2">
        <v>10.26</v>
      </c>
      <c r="BP130" s="2">
        <v>28861</v>
      </c>
      <c r="BQ130" s="2">
        <v>103907</v>
      </c>
      <c r="BR130" s="2">
        <v>2923154</v>
      </c>
      <c r="BS130" s="2">
        <v>0</v>
      </c>
      <c r="BT130" s="2">
        <v>2923154</v>
      </c>
      <c r="BU130" s="2">
        <v>648423</v>
      </c>
      <c r="BV130" s="2">
        <v>2274731</v>
      </c>
      <c r="BW130" s="2">
        <v>216719</v>
      </c>
      <c r="BX130" s="2">
        <v>2058012</v>
      </c>
      <c r="BY130" s="2">
        <v>5113.8</v>
      </c>
      <c r="BZ130" s="2">
        <v>269.01</v>
      </c>
      <c r="CA130" s="2">
        <v>1375663</v>
      </c>
      <c r="CB130" s="2">
        <v>0</v>
      </c>
      <c r="CC130" s="2">
        <v>0</v>
      </c>
      <c r="CD130" s="2">
        <v>648423</v>
      </c>
      <c r="CE130" s="2">
        <v>216719</v>
      </c>
      <c r="CF130" s="2">
        <v>510521</v>
      </c>
      <c r="CG130" s="2">
        <v>343577</v>
      </c>
      <c r="CH130" s="2">
        <v>854098</v>
      </c>
      <c r="CI130" s="2">
        <v>0</v>
      </c>
      <c r="CJ130" s="2">
        <v>2058012</v>
      </c>
      <c r="CK130" s="2" t="b">
        <v>0</v>
      </c>
      <c r="CL130" s="2">
        <v>0</v>
      </c>
      <c r="CM130" s="2">
        <v>10868.41</v>
      </c>
      <c r="CN130" s="2">
        <v>9993.0499999999993</v>
      </c>
      <c r="CO130" s="2">
        <v>10289.49</v>
      </c>
      <c r="CP130" s="2">
        <v>12234.62</v>
      </c>
      <c r="CQ130" s="4">
        <v>45072.426759259259</v>
      </c>
      <c r="CR130" s="4">
        <v>73415</v>
      </c>
    </row>
    <row r="131" spans="1:96" x14ac:dyDescent="0.35">
      <c r="A131" s="5">
        <v>190</v>
      </c>
      <c r="B131" s="3" t="s">
        <v>245</v>
      </c>
      <c r="C131" s="3" t="s">
        <v>266</v>
      </c>
      <c r="D131" s="2" t="s">
        <v>267</v>
      </c>
      <c r="E131" s="2">
        <v>8093</v>
      </c>
      <c r="F131" s="2">
        <v>8215</v>
      </c>
      <c r="G131" s="2">
        <v>8458</v>
      </c>
      <c r="H131" s="2">
        <v>9802</v>
      </c>
      <c r="I131" s="2">
        <v>6.5600000000000006E-2</v>
      </c>
      <c r="J131" s="2">
        <v>531</v>
      </c>
      <c r="K131" s="2">
        <v>539</v>
      </c>
      <c r="L131" s="2">
        <v>555</v>
      </c>
      <c r="M131" s="2">
        <v>643</v>
      </c>
      <c r="N131" s="2">
        <v>6.7000000000000004E-2</v>
      </c>
      <c r="O131" s="2">
        <v>542</v>
      </c>
      <c r="P131" s="2">
        <v>550</v>
      </c>
      <c r="Q131" s="2">
        <v>567</v>
      </c>
      <c r="R131" s="2">
        <v>657</v>
      </c>
      <c r="S131" s="2">
        <v>9166</v>
      </c>
      <c r="T131" s="2">
        <v>9304</v>
      </c>
      <c r="U131" s="2">
        <v>9580</v>
      </c>
      <c r="V131" s="2">
        <v>11102</v>
      </c>
      <c r="W131" s="2">
        <v>1.1040000000000001</v>
      </c>
      <c r="X131" s="2">
        <v>1.026</v>
      </c>
      <c r="Y131" s="2">
        <v>10119</v>
      </c>
      <c r="Z131" s="2">
        <v>11391</v>
      </c>
      <c r="AA131" s="2">
        <v>41.36</v>
      </c>
      <c r="AB131" s="2">
        <v>24.46</v>
      </c>
      <c r="AC131" s="2">
        <v>0</v>
      </c>
      <c r="AD131" s="2">
        <v>0</v>
      </c>
      <c r="AE131" s="2">
        <v>65.819999999999993</v>
      </c>
      <c r="AF131" s="2">
        <v>41.36</v>
      </c>
      <c r="AG131" s="2">
        <v>24.46</v>
      </c>
      <c r="AH131" s="2">
        <v>0</v>
      </c>
      <c r="AI131" s="2">
        <v>0</v>
      </c>
      <c r="AJ131" s="2">
        <v>65.819999999999993</v>
      </c>
      <c r="AK131" s="2">
        <v>418522</v>
      </c>
      <c r="AL131" s="2">
        <v>227576</v>
      </c>
      <c r="AM131" s="2">
        <v>0</v>
      </c>
      <c r="AN131" s="2">
        <v>0</v>
      </c>
      <c r="AO131" s="2">
        <v>646098</v>
      </c>
      <c r="AP131" s="2">
        <v>0.2969</v>
      </c>
      <c r="AQ131" s="2">
        <v>0.2</v>
      </c>
      <c r="AR131" s="2">
        <v>24852</v>
      </c>
      <c r="AS131" s="2">
        <v>13513</v>
      </c>
      <c r="AT131" s="2">
        <v>0</v>
      </c>
      <c r="AU131" s="2">
        <v>0</v>
      </c>
      <c r="AV131" s="2">
        <v>38365</v>
      </c>
      <c r="AW131" s="2">
        <v>0.2969</v>
      </c>
      <c r="AX131" s="2">
        <v>0</v>
      </c>
      <c r="AY131" s="2">
        <v>0.65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684463</v>
      </c>
      <c r="BF131" s="2">
        <v>0</v>
      </c>
      <c r="BG131" s="2">
        <v>2631</v>
      </c>
      <c r="BH131" s="2">
        <v>0</v>
      </c>
      <c r="BI131" s="2">
        <v>0</v>
      </c>
      <c r="BJ131" s="2">
        <v>0</v>
      </c>
      <c r="BK131" s="2">
        <v>0</v>
      </c>
      <c r="BL131" s="2">
        <v>109381</v>
      </c>
      <c r="BM131" s="2">
        <v>0</v>
      </c>
      <c r="BN131" s="2">
        <v>2813</v>
      </c>
      <c r="BO131" s="2">
        <v>0</v>
      </c>
      <c r="BP131" s="2">
        <v>0</v>
      </c>
      <c r="BQ131" s="2">
        <v>112012</v>
      </c>
      <c r="BR131" s="2">
        <v>796475</v>
      </c>
      <c r="BS131" s="2">
        <v>0</v>
      </c>
      <c r="BT131" s="2">
        <v>796475</v>
      </c>
      <c r="BU131" s="2">
        <v>61962</v>
      </c>
      <c r="BV131" s="2">
        <v>734513</v>
      </c>
      <c r="BW131" s="2">
        <v>60417</v>
      </c>
      <c r="BX131" s="2">
        <v>674096</v>
      </c>
      <c r="BY131" s="2">
        <v>35.69</v>
      </c>
      <c r="BZ131" s="2">
        <v>65.819999999999993</v>
      </c>
      <c r="CA131" s="2">
        <v>2349</v>
      </c>
      <c r="CB131" s="2">
        <v>350767</v>
      </c>
      <c r="CC131" s="2">
        <v>0</v>
      </c>
      <c r="CD131" s="2">
        <v>61962</v>
      </c>
      <c r="CE131" s="2">
        <v>60417</v>
      </c>
      <c r="CF131" s="2">
        <v>230737</v>
      </c>
      <c r="CG131" s="2">
        <v>101213</v>
      </c>
      <c r="CH131" s="2">
        <v>331950</v>
      </c>
      <c r="CI131" s="2">
        <v>0</v>
      </c>
      <c r="CJ131" s="2">
        <v>674096</v>
      </c>
      <c r="CK131" s="2" t="b">
        <v>0</v>
      </c>
      <c r="CL131" s="2">
        <v>0</v>
      </c>
      <c r="CM131" s="2">
        <v>10719.87</v>
      </c>
      <c r="CN131" s="2">
        <v>9856.4699999999993</v>
      </c>
      <c r="CO131" s="2">
        <v>10148.86</v>
      </c>
      <c r="CP131" s="2">
        <v>12067.4</v>
      </c>
      <c r="CQ131" s="4">
        <v>45072.426759259259</v>
      </c>
      <c r="CR131" s="4">
        <v>73415</v>
      </c>
    </row>
    <row r="132" spans="1:96" x14ac:dyDescent="0.35">
      <c r="A132" s="5">
        <v>191</v>
      </c>
      <c r="B132" s="3" t="s">
        <v>245</v>
      </c>
      <c r="C132" s="3" t="s">
        <v>268</v>
      </c>
      <c r="D132" s="2" t="s">
        <v>269</v>
      </c>
      <c r="E132" s="2">
        <v>8093</v>
      </c>
      <c r="F132" s="2">
        <v>8215</v>
      </c>
      <c r="G132" s="2">
        <v>8458</v>
      </c>
      <c r="H132" s="2">
        <v>9802</v>
      </c>
      <c r="I132" s="2">
        <v>6.5600000000000006E-2</v>
      </c>
      <c r="J132" s="2">
        <v>531</v>
      </c>
      <c r="K132" s="2">
        <v>539</v>
      </c>
      <c r="L132" s="2">
        <v>555</v>
      </c>
      <c r="M132" s="2">
        <v>643</v>
      </c>
      <c r="N132" s="2">
        <v>6.7000000000000004E-2</v>
      </c>
      <c r="O132" s="2">
        <v>542</v>
      </c>
      <c r="P132" s="2">
        <v>550</v>
      </c>
      <c r="Q132" s="2">
        <v>567</v>
      </c>
      <c r="R132" s="2">
        <v>657</v>
      </c>
      <c r="S132" s="2">
        <v>9166</v>
      </c>
      <c r="T132" s="2">
        <v>9304</v>
      </c>
      <c r="U132" s="2">
        <v>9580</v>
      </c>
      <c r="V132" s="2">
        <v>11102</v>
      </c>
      <c r="W132" s="2">
        <v>1.1040000000000001</v>
      </c>
      <c r="X132" s="2">
        <v>1.026</v>
      </c>
      <c r="Y132" s="2">
        <v>10119</v>
      </c>
      <c r="Z132" s="2">
        <v>11391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3.47</v>
      </c>
      <c r="AG132" s="2">
        <v>6.14</v>
      </c>
      <c r="AH132" s="2">
        <v>2.09</v>
      </c>
      <c r="AI132" s="2">
        <v>0</v>
      </c>
      <c r="AJ132" s="2">
        <v>11.7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0.73529999999999995</v>
      </c>
      <c r="AQ132" s="2">
        <v>0.2</v>
      </c>
      <c r="AR132" s="2">
        <v>5164</v>
      </c>
      <c r="AS132" s="2">
        <v>8401</v>
      </c>
      <c r="AT132" s="2">
        <v>2944</v>
      </c>
      <c r="AU132" s="2">
        <v>0</v>
      </c>
      <c r="AV132" s="2">
        <v>16509</v>
      </c>
      <c r="AW132" s="2">
        <v>0.73529999999999995</v>
      </c>
      <c r="AX132" s="2">
        <v>0.18529999999999999</v>
      </c>
      <c r="AY132" s="2">
        <v>0.65</v>
      </c>
      <c r="AZ132" s="2">
        <v>4229</v>
      </c>
      <c r="BA132" s="2">
        <v>6881</v>
      </c>
      <c r="BB132" s="2">
        <v>2412</v>
      </c>
      <c r="BC132" s="2">
        <v>0</v>
      </c>
      <c r="BD132" s="2">
        <v>13522</v>
      </c>
      <c r="BE132" s="2">
        <v>30031</v>
      </c>
      <c r="BF132" s="2">
        <v>250923</v>
      </c>
      <c r="BG132" s="2">
        <v>808</v>
      </c>
      <c r="BH132" s="2">
        <v>0</v>
      </c>
      <c r="BI132" s="2">
        <v>17630</v>
      </c>
      <c r="BJ132" s="2">
        <v>0</v>
      </c>
      <c r="BK132" s="2">
        <v>0</v>
      </c>
      <c r="BL132" s="2">
        <v>0</v>
      </c>
      <c r="BM132" s="2">
        <v>0</v>
      </c>
      <c r="BN132" s="2">
        <v>2813</v>
      </c>
      <c r="BO132" s="2">
        <v>0.84</v>
      </c>
      <c r="BP132" s="2">
        <v>2363</v>
      </c>
      <c r="BQ132" s="2">
        <v>271724</v>
      </c>
      <c r="BR132" s="2">
        <v>301755</v>
      </c>
      <c r="BS132" s="2">
        <v>0</v>
      </c>
      <c r="BT132" s="2">
        <v>301755</v>
      </c>
      <c r="BU132" s="2">
        <v>68583</v>
      </c>
      <c r="BV132" s="2">
        <v>233172</v>
      </c>
      <c r="BW132" s="2">
        <v>19275</v>
      </c>
      <c r="BX132" s="2">
        <v>213897</v>
      </c>
      <c r="BY132" s="2">
        <v>167.46</v>
      </c>
      <c r="BZ132" s="2">
        <v>11.7</v>
      </c>
      <c r="CA132" s="2">
        <v>1959</v>
      </c>
      <c r="CB132" s="2">
        <v>117847</v>
      </c>
      <c r="CC132" s="2">
        <v>0</v>
      </c>
      <c r="CD132" s="2">
        <v>68583</v>
      </c>
      <c r="CE132" s="2">
        <v>19275</v>
      </c>
      <c r="CF132" s="2">
        <v>31948</v>
      </c>
      <c r="CG132" s="2">
        <v>49546</v>
      </c>
      <c r="CH132" s="2">
        <v>81494</v>
      </c>
      <c r="CI132" s="2">
        <v>0</v>
      </c>
      <c r="CJ132" s="2">
        <v>213897</v>
      </c>
      <c r="CK132" s="2" t="b">
        <v>0</v>
      </c>
      <c r="CL132" s="2">
        <v>0</v>
      </c>
      <c r="CM132" s="2">
        <v>12825.88</v>
      </c>
      <c r="CN132" s="2">
        <v>11792.87</v>
      </c>
      <c r="CO132" s="2">
        <v>12142.7</v>
      </c>
      <c r="CP132" s="2">
        <v>14438.15</v>
      </c>
      <c r="CQ132" s="4">
        <v>45072.426782407405</v>
      </c>
      <c r="CR132" s="4">
        <v>73415</v>
      </c>
    </row>
    <row r="133" spans="1:96" x14ac:dyDescent="0.35">
      <c r="A133" s="5">
        <v>192</v>
      </c>
      <c r="B133" s="3" t="s">
        <v>245</v>
      </c>
      <c r="C133" s="3" t="s">
        <v>270</v>
      </c>
      <c r="D133" s="2" t="s">
        <v>271</v>
      </c>
      <c r="E133" s="2">
        <v>8093</v>
      </c>
      <c r="F133" s="2">
        <v>8215</v>
      </c>
      <c r="G133" s="2">
        <v>8458</v>
      </c>
      <c r="H133" s="2">
        <v>9802</v>
      </c>
      <c r="I133" s="2">
        <v>6.5600000000000006E-2</v>
      </c>
      <c r="J133" s="2">
        <v>531</v>
      </c>
      <c r="K133" s="2">
        <v>539</v>
      </c>
      <c r="L133" s="2">
        <v>555</v>
      </c>
      <c r="M133" s="2">
        <v>643</v>
      </c>
      <c r="N133" s="2">
        <v>6.7000000000000004E-2</v>
      </c>
      <c r="O133" s="2">
        <v>542</v>
      </c>
      <c r="P133" s="2">
        <v>550</v>
      </c>
      <c r="Q133" s="2">
        <v>567</v>
      </c>
      <c r="R133" s="2">
        <v>657</v>
      </c>
      <c r="S133" s="2">
        <v>9166</v>
      </c>
      <c r="T133" s="2">
        <v>9304</v>
      </c>
      <c r="U133" s="2">
        <v>9580</v>
      </c>
      <c r="V133" s="2">
        <v>11102</v>
      </c>
      <c r="W133" s="2">
        <v>1.1040000000000001</v>
      </c>
      <c r="X133" s="2">
        <v>1.026</v>
      </c>
      <c r="Y133" s="2">
        <v>10119</v>
      </c>
      <c r="Z133" s="2">
        <v>11391</v>
      </c>
      <c r="AA133" s="2">
        <v>98.41</v>
      </c>
      <c r="AB133" s="2">
        <v>65.760000000000005</v>
      </c>
      <c r="AC133" s="2">
        <v>37.93</v>
      </c>
      <c r="AD133" s="2">
        <v>0</v>
      </c>
      <c r="AE133" s="2">
        <v>202.1</v>
      </c>
      <c r="AF133" s="2">
        <v>98.41</v>
      </c>
      <c r="AG133" s="2">
        <v>65.760000000000005</v>
      </c>
      <c r="AH133" s="2">
        <v>37.93</v>
      </c>
      <c r="AI133" s="2">
        <v>0</v>
      </c>
      <c r="AJ133" s="2">
        <v>202.1</v>
      </c>
      <c r="AK133" s="2">
        <v>995811</v>
      </c>
      <c r="AL133" s="2">
        <v>611831</v>
      </c>
      <c r="AM133" s="2">
        <v>363369</v>
      </c>
      <c r="AN133" s="2">
        <v>0</v>
      </c>
      <c r="AO133" s="2">
        <v>1971011</v>
      </c>
      <c r="AP133" s="2">
        <v>0.39240000000000003</v>
      </c>
      <c r="AQ133" s="2">
        <v>0.2</v>
      </c>
      <c r="AR133" s="2">
        <v>78151</v>
      </c>
      <c r="AS133" s="2">
        <v>48017</v>
      </c>
      <c r="AT133" s="2">
        <v>28517</v>
      </c>
      <c r="AU133" s="2">
        <v>0</v>
      </c>
      <c r="AV133" s="2">
        <v>154685</v>
      </c>
      <c r="AW133" s="2">
        <v>0.39240000000000003</v>
      </c>
      <c r="AX133" s="2">
        <v>0</v>
      </c>
      <c r="AY133" s="2">
        <v>0.65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2125696</v>
      </c>
      <c r="BF133" s="2">
        <v>0</v>
      </c>
      <c r="BG133" s="2">
        <v>2515</v>
      </c>
      <c r="BH133" s="2">
        <v>0</v>
      </c>
      <c r="BI133" s="2">
        <v>17902</v>
      </c>
      <c r="BJ133" s="2">
        <v>0</v>
      </c>
      <c r="BK133" s="2">
        <v>0</v>
      </c>
      <c r="BL133" s="2">
        <v>0</v>
      </c>
      <c r="BM133" s="2">
        <v>0</v>
      </c>
      <c r="BN133" s="2">
        <v>2813</v>
      </c>
      <c r="BO133" s="2">
        <v>8.0299999999999994</v>
      </c>
      <c r="BP133" s="2">
        <v>22588</v>
      </c>
      <c r="BQ133" s="2">
        <v>43005</v>
      </c>
      <c r="BR133" s="2">
        <v>2168701</v>
      </c>
      <c r="BS133" s="2">
        <v>0</v>
      </c>
      <c r="BT133" s="2">
        <v>2168701</v>
      </c>
      <c r="BU133" s="2">
        <v>601161</v>
      </c>
      <c r="BV133" s="2">
        <v>1567540</v>
      </c>
      <c r="BW133" s="2">
        <v>162580</v>
      </c>
      <c r="BX133" s="2">
        <v>1404960</v>
      </c>
      <c r="BY133" s="2">
        <v>5106.42</v>
      </c>
      <c r="BZ133" s="2">
        <v>202.1</v>
      </c>
      <c r="CA133" s="2">
        <v>1032007</v>
      </c>
      <c r="CB133" s="2">
        <v>0</v>
      </c>
      <c r="CC133" s="2">
        <v>0</v>
      </c>
      <c r="CD133" s="2">
        <v>601161</v>
      </c>
      <c r="CE133" s="2">
        <v>162580</v>
      </c>
      <c r="CF133" s="2">
        <v>268266</v>
      </c>
      <c r="CG133" s="2">
        <v>184608</v>
      </c>
      <c r="CH133" s="2">
        <v>452874</v>
      </c>
      <c r="CI133" s="2">
        <v>0</v>
      </c>
      <c r="CJ133" s="2">
        <v>1404960</v>
      </c>
      <c r="CK133" s="2" t="b">
        <v>0</v>
      </c>
      <c r="CL133" s="2">
        <v>0</v>
      </c>
      <c r="CM133" s="2">
        <v>10913.14</v>
      </c>
      <c r="CN133" s="2">
        <v>10034.18</v>
      </c>
      <c r="CO133" s="2">
        <v>10331.84</v>
      </c>
      <c r="CP133" s="2">
        <v>12284.97</v>
      </c>
      <c r="CQ133" s="4">
        <v>45072.426805555559</v>
      </c>
      <c r="CR133" s="4">
        <v>73415</v>
      </c>
    </row>
    <row r="134" spans="1:96" x14ac:dyDescent="0.35">
      <c r="A134" s="5">
        <v>193</v>
      </c>
      <c r="B134" s="3" t="s">
        <v>245</v>
      </c>
      <c r="C134" s="3" t="s">
        <v>272</v>
      </c>
      <c r="D134" s="2" t="s">
        <v>273</v>
      </c>
      <c r="E134" s="2">
        <v>8093</v>
      </c>
      <c r="F134" s="2">
        <v>8215</v>
      </c>
      <c r="G134" s="2">
        <v>8458</v>
      </c>
      <c r="H134" s="2">
        <v>9802</v>
      </c>
      <c r="I134" s="2">
        <v>6.5600000000000006E-2</v>
      </c>
      <c r="J134" s="2">
        <v>531</v>
      </c>
      <c r="K134" s="2">
        <v>539</v>
      </c>
      <c r="L134" s="2">
        <v>555</v>
      </c>
      <c r="M134" s="2">
        <v>643</v>
      </c>
      <c r="N134" s="2">
        <v>6.7000000000000004E-2</v>
      </c>
      <c r="O134" s="2">
        <v>542</v>
      </c>
      <c r="P134" s="2">
        <v>550</v>
      </c>
      <c r="Q134" s="2">
        <v>567</v>
      </c>
      <c r="R134" s="2">
        <v>657</v>
      </c>
      <c r="S134" s="2">
        <v>9166</v>
      </c>
      <c r="T134" s="2">
        <v>9304</v>
      </c>
      <c r="U134" s="2">
        <v>9580</v>
      </c>
      <c r="V134" s="2">
        <v>11102</v>
      </c>
      <c r="W134" s="2">
        <v>1.1040000000000001</v>
      </c>
      <c r="X134" s="2">
        <v>1.026</v>
      </c>
      <c r="Y134" s="2">
        <v>10119</v>
      </c>
      <c r="Z134" s="2">
        <v>11391</v>
      </c>
      <c r="AA134" s="2">
        <v>194.63</v>
      </c>
      <c r="AB134" s="2">
        <v>146.34</v>
      </c>
      <c r="AC134" s="2">
        <v>102.07</v>
      </c>
      <c r="AD134" s="2">
        <v>0</v>
      </c>
      <c r="AE134" s="2">
        <v>443.04</v>
      </c>
      <c r="AF134" s="2">
        <v>194.63</v>
      </c>
      <c r="AG134" s="2">
        <v>146.34</v>
      </c>
      <c r="AH134" s="2">
        <v>102.07</v>
      </c>
      <c r="AI134" s="2">
        <v>0</v>
      </c>
      <c r="AJ134" s="2">
        <v>443.04</v>
      </c>
      <c r="AK134" s="2">
        <v>1969461</v>
      </c>
      <c r="AL134" s="2">
        <v>1361547</v>
      </c>
      <c r="AM134" s="2">
        <v>977831</v>
      </c>
      <c r="AN134" s="2">
        <v>0</v>
      </c>
      <c r="AO134" s="2">
        <v>4308839</v>
      </c>
      <c r="AP134" s="2">
        <v>0.2727</v>
      </c>
      <c r="AQ134" s="2">
        <v>0.2</v>
      </c>
      <c r="AR134" s="2">
        <v>107414</v>
      </c>
      <c r="AS134" s="2">
        <v>74259</v>
      </c>
      <c r="AT134" s="2">
        <v>53331</v>
      </c>
      <c r="AU134" s="2">
        <v>0</v>
      </c>
      <c r="AV134" s="2">
        <v>235004</v>
      </c>
      <c r="AW134" s="2">
        <v>0.2727</v>
      </c>
      <c r="AX134" s="2">
        <v>0</v>
      </c>
      <c r="AY134" s="2">
        <v>0.65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4543843</v>
      </c>
      <c r="BF134" s="2">
        <v>0</v>
      </c>
      <c r="BG134" s="2">
        <v>0</v>
      </c>
      <c r="BH134" s="2">
        <v>0</v>
      </c>
      <c r="BI134" s="2">
        <v>42624</v>
      </c>
      <c r="BJ134" s="2">
        <v>0</v>
      </c>
      <c r="BK134" s="2">
        <v>0</v>
      </c>
      <c r="BL134" s="2">
        <v>0</v>
      </c>
      <c r="BM134" s="2">
        <v>0</v>
      </c>
      <c r="BN134" s="2">
        <v>2813</v>
      </c>
      <c r="BO134" s="2">
        <v>15.51</v>
      </c>
      <c r="BP134" s="2">
        <v>43630</v>
      </c>
      <c r="BQ134" s="2">
        <v>86254</v>
      </c>
      <c r="BR134" s="2">
        <v>4630097</v>
      </c>
      <c r="BS134" s="2">
        <v>0</v>
      </c>
      <c r="BT134" s="2">
        <v>4630097</v>
      </c>
      <c r="BU134" s="2">
        <v>1068183</v>
      </c>
      <c r="BV134" s="2">
        <v>3561914</v>
      </c>
      <c r="BW134" s="2">
        <v>351125</v>
      </c>
      <c r="BX134" s="2">
        <v>3210789</v>
      </c>
      <c r="BY134" s="2">
        <v>5030.75</v>
      </c>
      <c r="BZ134" s="2">
        <v>443.04</v>
      </c>
      <c r="CA134" s="2">
        <v>2228823</v>
      </c>
      <c r="CB134" s="2">
        <v>0</v>
      </c>
      <c r="CC134" s="2">
        <v>0</v>
      </c>
      <c r="CD134" s="2">
        <v>1068183</v>
      </c>
      <c r="CE134" s="2">
        <v>351125</v>
      </c>
      <c r="CF134" s="2">
        <v>809515</v>
      </c>
      <c r="CG134" s="2">
        <v>352715</v>
      </c>
      <c r="CH134" s="2">
        <v>1162230</v>
      </c>
      <c r="CI134" s="2">
        <v>0</v>
      </c>
      <c r="CJ134" s="2">
        <v>3210789</v>
      </c>
      <c r="CK134" s="2" t="b">
        <v>0</v>
      </c>
      <c r="CL134" s="2">
        <v>0</v>
      </c>
      <c r="CM134" s="2">
        <v>10670.89</v>
      </c>
      <c r="CN134" s="2">
        <v>9811.44</v>
      </c>
      <c r="CO134" s="2">
        <v>10102.49</v>
      </c>
      <c r="CP134" s="2">
        <v>12012.27</v>
      </c>
      <c r="CQ134" s="4">
        <v>45072.426805555559</v>
      </c>
      <c r="CR134" s="4">
        <v>73415</v>
      </c>
    </row>
    <row r="135" spans="1:96" x14ac:dyDescent="0.35">
      <c r="A135" s="5">
        <v>194</v>
      </c>
      <c r="B135" s="3" t="s">
        <v>245</v>
      </c>
      <c r="C135" s="3" t="s">
        <v>274</v>
      </c>
      <c r="D135" s="2" t="s">
        <v>275</v>
      </c>
      <c r="E135" s="2">
        <v>8093</v>
      </c>
      <c r="F135" s="2">
        <v>8215</v>
      </c>
      <c r="G135" s="2">
        <v>8458</v>
      </c>
      <c r="H135" s="2">
        <v>9802</v>
      </c>
      <c r="I135" s="2">
        <v>6.5600000000000006E-2</v>
      </c>
      <c r="J135" s="2">
        <v>531</v>
      </c>
      <c r="K135" s="2">
        <v>539</v>
      </c>
      <c r="L135" s="2">
        <v>555</v>
      </c>
      <c r="M135" s="2">
        <v>643</v>
      </c>
      <c r="N135" s="2">
        <v>6.7000000000000004E-2</v>
      </c>
      <c r="O135" s="2">
        <v>542</v>
      </c>
      <c r="P135" s="2">
        <v>550</v>
      </c>
      <c r="Q135" s="2">
        <v>567</v>
      </c>
      <c r="R135" s="2">
        <v>657</v>
      </c>
      <c r="S135" s="2">
        <v>9166</v>
      </c>
      <c r="T135" s="2">
        <v>9304</v>
      </c>
      <c r="U135" s="2">
        <v>9580</v>
      </c>
      <c r="V135" s="2">
        <v>11102</v>
      </c>
      <c r="W135" s="2">
        <v>1.1040000000000001</v>
      </c>
      <c r="X135" s="2">
        <v>1.026</v>
      </c>
      <c r="Y135" s="2">
        <v>10119</v>
      </c>
      <c r="Z135" s="2">
        <v>11391</v>
      </c>
      <c r="AA135" s="2">
        <v>228.17</v>
      </c>
      <c r="AB135" s="2">
        <v>192.52</v>
      </c>
      <c r="AC135" s="2">
        <v>119.92</v>
      </c>
      <c r="AD135" s="2">
        <v>26.46</v>
      </c>
      <c r="AE135" s="2">
        <v>567.07000000000005</v>
      </c>
      <c r="AF135" s="2">
        <v>278.31</v>
      </c>
      <c r="AG135" s="2">
        <v>227.76</v>
      </c>
      <c r="AH135" s="2">
        <v>144.05000000000001</v>
      </c>
      <c r="AI135" s="2">
        <v>294.42</v>
      </c>
      <c r="AJ135" s="2">
        <v>944.54</v>
      </c>
      <c r="AK135" s="2">
        <v>2308852</v>
      </c>
      <c r="AL135" s="2">
        <v>1791206</v>
      </c>
      <c r="AM135" s="2">
        <v>1148834</v>
      </c>
      <c r="AN135" s="2">
        <v>301406</v>
      </c>
      <c r="AO135" s="2">
        <v>5550298</v>
      </c>
      <c r="AP135" s="2">
        <v>0.77490000000000003</v>
      </c>
      <c r="AQ135" s="2">
        <v>0.2</v>
      </c>
      <c r="AR135" s="2">
        <v>436458</v>
      </c>
      <c r="AS135" s="2">
        <v>328415</v>
      </c>
      <c r="AT135" s="2">
        <v>213872</v>
      </c>
      <c r="AU135" s="2">
        <v>519762</v>
      </c>
      <c r="AV135" s="2">
        <v>1498507</v>
      </c>
      <c r="AW135" s="2">
        <v>0.77490000000000003</v>
      </c>
      <c r="AX135" s="2">
        <v>0.22489999999999999</v>
      </c>
      <c r="AY135" s="2">
        <v>0.65</v>
      </c>
      <c r="AZ135" s="2">
        <v>411689</v>
      </c>
      <c r="BA135" s="2">
        <v>309778</v>
      </c>
      <c r="BB135" s="2">
        <v>201735</v>
      </c>
      <c r="BC135" s="2">
        <v>490266</v>
      </c>
      <c r="BD135" s="2">
        <v>1413468</v>
      </c>
      <c r="BE135" s="2">
        <v>8462273</v>
      </c>
      <c r="BF135" s="2">
        <v>4802968</v>
      </c>
      <c r="BG135" s="2">
        <v>0</v>
      </c>
      <c r="BH135" s="2">
        <v>0</v>
      </c>
      <c r="BI135" s="2">
        <v>627806</v>
      </c>
      <c r="BJ135" s="2">
        <v>0</v>
      </c>
      <c r="BK135" s="2">
        <v>0</v>
      </c>
      <c r="BL135" s="2">
        <v>0</v>
      </c>
      <c r="BM135" s="2">
        <v>0</v>
      </c>
      <c r="BN135" s="2">
        <v>2813</v>
      </c>
      <c r="BO135" s="2">
        <v>2.08</v>
      </c>
      <c r="BP135" s="2">
        <v>5851</v>
      </c>
      <c r="BQ135" s="2">
        <v>5436625</v>
      </c>
      <c r="BR135" s="2">
        <v>13898898</v>
      </c>
      <c r="BS135" s="2">
        <v>0</v>
      </c>
      <c r="BT135" s="2">
        <v>13898898</v>
      </c>
      <c r="BU135" s="2">
        <v>2081685</v>
      </c>
      <c r="BV135" s="2">
        <v>11817213</v>
      </c>
      <c r="BW135" s="2">
        <v>871956</v>
      </c>
      <c r="BX135" s="2">
        <v>10945257</v>
      </c>
      <c r="BY135" s="2">
        <v>3858.81</v>
      </c>
      <c r="BZ135" s="2">
        <v>944.54</v>
      </c>
      <c r="CA135" s="2">
        <v>3644800</v>
      </c>
      <c r="CB135" s="2">
        <v>2185952</v>
      </c>
      <c r="CC135" s="2">
        <v>0</v>
      </c>
      <c r="CD135" s="2">
        <v>2081685</v>
      </c>
      <c r="CE135" s="2">
        <v>871956</v>
      </c>
      <c r="CF135" s="2">
        <v>2877111</v>
      </c>
      <c r="CG135" s="2">
        <v>1812347</v>
      </c>
      <c r="CH135" s="2">
        <v>4689458</v>
      </c>
      <c r="CI135" s="2">
        <v>0</v>
      </c>
      <c r="CJ135" s="2">
        <v>10945257</v>
      </c>
      <c r="CK135" s="2" t="b">
        <v>0</v>
      </c>
      <c r="CL135" s="2">
        <v>0</v>
      </c>
      <c r="CM135" s="2">
        <v>13166.49</v>
      </c>
      <c r="CN135" s="2">
        <v>12106.04</v>
      </c>
      <c r="CO135" s="2">
        <v>12465.16</v>
      </c>
      <c r="CP135" s="2">
        <v>14821.57</v>
      </c>
      <c r="CQ135" s="4">
        <v>45072.426828703705</v>
      </c>
      <c r="CR135" s="4">
        <v>73415</v>
      </c>
    </row>
    <row r="136" spans="1:96" x14ac:dyDescent="0.35">
      <c r="A136" s="5">
        <v>195</v>
      </c>
      <c r="B136" s="3" t="s">
        <v>245</v>
      </c>
      <c r="C136" s="3" t="s">
        <v>276</v>
      </c>
      <c r="D136" s="2" t="s">
        <v>277</v>
      </c>
      <c r="E136" s="2">
        <v>8093</v>
      </c>
      <c r="F136" s="2">
        <v>8215</v>
      </c>
      <c r="G136" s="2">
        <v>8458</v>
      </c>
      <c r="H136" s="2">
        <v>9802</v>
      </c>
      <c r="I136" s="2">
        <v>6.5600000000000006E-2</v>
      </c>
      <c r="J136" s="2">
        <v>531</v>
      </c>
      <c r="K136" s="2">
        <v>539</v>
      </c>
      <c r="L136" s="2">
        <v>555</v>
      </c>
      <c r="M136" s="2">
        <v>643</v>
      </c>
      <c r="N136" s="2">
        <v>6.7000000000000004E-2</v>
      </c>
      <c r="O136" s="2">
        <v>542</v>
      </c>
      <c r="P136" s="2">
        <v>550</v>
      </c>
      <c r="Q136" s="2">
        <v>567</v>
      </c>
      <c r="R136" s="2">
        <v>657</v>
      </c>
      <c r="S136" s="2">
        <v>9166</v>
      </c>
      <c r="T136" s="2">
        <v>9304</v>
      </c>
      <c r="U136" s="2">
        <v>9580</v>
      </c>
      <c r="V136" s="2">
        <v>11102</v>
      </c>
      <c r="W136" s="2">
        <v>1.1040000000000001</v>
      </c>
      <c r="X136" s="2">
        <v>1.026</v>
      </c>
      <c r="Y136" s="2">
        <v>10119</v>
      </c>
      <c r="Z136" s="2">
        <v>11391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14.8</v>
      </c>
      <c r="AG136" s="2">
        <v>13.39</v>
      </c>
      <c r="AH136" s="2">
        <v>3.72</v>
      </c>
      <c r="AI136" s="2">
        <v>0</v>
      </c>
      <c r="AJ136" s="2">
        <v>31.91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0.4773</v>
      </c>
      <c r="AQ136" s="2">
        <v>0.2</v>
      </c>
      <c r="AR136" s="2">
        <v>14296</v>
      </c>
      <c r="AS136" s="2">
        <v>11892</v>
      </c>
      <c r="AT136" s="2">
        <v>3402</v>
      </c>
      <c r="AU136" s="2">
        <v>0</v>
      </c>
      <c r="AV136" s="2">
        <v>29590</v>
      </c>
      <c r="AW136" s="2">
        <v>0.4773</v>
      </c>
      <c r="AX136" s="2">
        <v>0</v>
      </c>
      <c r="AY136" s="2">
        <v>0.65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29590</v>
      </c>
      <c r="BF136" s="2">
        <v>500410</v>
      </c>
      <c r="BG136" s="2">
        <v>3506</v>
      </c>
      <c r="BH136" s="2">
        <v>0</v>
      </c>
      <c r="BI136" s="2">
        <v>33725</v>
      </c>
      <c r="BJ136" s="2">
        <v>0</v>
      </c>
      <c r="BK136" s="2">
        <v>0</v>
      </c>
      <c r="BL136" s="2">
        <v>0</v>
      </c>
      <c r="BM136" s="2">
        <v>0</v>
      </c>
      <c r="BN136" s="2">
        <v>2813</v>
      </c>
      <c r="BO136" s="2">
        <v>0.85</v>
      </c>
      <c r="BP136" s="2">
        <v>2391</v>
      </c>
      <c r="BQ136" s="2">
        <v>540032</v>
      </c>
      <c r="BR136" s="2">
        <v>569622</v>
      </c>
      <c r="BS136" s="2">
        <v>0</v>
      </c>
      <c r="BT136" s="2">
        <v>569622</v>
      </c>
      <c r="BU136" s="2">
        <v>98601</v>
      </c>
      <c r="BV136" s="2">
        <v>471021</v>
      </c>
      <c r="BW136" s="2">
        <v>36888</v>
      </c>
      <c r="BX136" s="2">
        <v>434133</v>
      </c>
      <c r="BY136" s="2">
        <v>54.39</v>
      </c>
      <c r="BZ136" s="2">
        <v>31.91</v>
      </c>
      <c r="CA136" s="2">
        <v>1736</v>
      </c>
      <c r="CB136" s="2">
        <v>232170</v>
      </c>
      <c r="CC136" s="2">
        <v>0</v>
      </c>
      <c r="CD136" s="2">
        <v>98601</v>
      </c>
      <c r="CE136" s="2">
        <v>36888</v>
      </c>
      <c r="CF136" s="2">
        <v>98417</v>
      </c>
      <c r="CG136" s="2">
        <v>87521</v>
      </c>
      <c r="CH136" s="2">
        <v>185938</v>
      </c>
      <c r="CI136" s="2">
        <v>0</v>
      </c>
      <c r="CJ136" s="2">
        <v>434133</v>
      </c>
      <c r="CK136" s="2" t="b">
        <v>0</v>
      </c>
      <c r="CL136" s="2">
        <v>0</v>
      </c>
      <c r="CM136" s="2">
        <v>11084.96</v>
      </c>
      <c r="CN136" s="2">
        <v>10192.16</v>
      </c>
      <c r="CO136" s="2">
        <v>10494.51</v>
      </c>
      <c r="CP136" s="2">
        <v>12478.38</v>
      </c>
      <c r="CQ136" s="4">
        <v>45072.426828703705</v>
      </c>
      <c r="CR136" s="4">
        <v>73415</v>
      </c>
    </row>
    <row r="137" spans="1:96" x14ac:dyDescent="0.35">
      <c r="A137" s="5">
        <v>196</v>
      </c>
      <c r="B137" s="3" t="s">
        <v>245</v>
      </c>
      <c r="C137" s="3" t="s">
        <v>278</v>
      </c>
      <c r="D137" s="2" t="s">
        <v>279</v>
      </c>
      <c r="E137" s="2">
        <v>8093</v>
      </c>
      <c r="F137" s="2">
        <v>8215</v>
      </c>
      <c r="G137" s="2">
        <v>8458</v>
      </c>
      <c r="H137" s="2">
        <v>9802</v>
      </c>
      <c r="I137" s="2">
        <v>6.5600000000000006E-2</v>
      </c>
      <c r="J137" s="2">
        <v>531</v>
      </c>
      <c r="K137" s="2">
        <v>539</v>
      </c>
      <c r="L137" s="2">
        <v>555</v>
      </c>
      <c r="M137" s="2">
        <v>643</v>
      </c>
      <c r="N137" s="2">
        <v>6.7000000000000004E-2</v>
      </c>
      <c r="O137" s="2">
        <v>542</v>
      </c>
      <c r="P137" s="2">
        <v>550</v>
      </c>
      <c r="Q137" s="2">
        <v>567</v>
      </c>
      <c r="R137" s="2">
        <v>657</v>
      </c>
      <c r="S137" s="2">
        <v>9166</v>
      </c>
      <c r="T137" s="2">
        <v>9304</v>
      </c>
      <c r="U137" s="2">
        <v>9580</v>
      </c>
      <c r="V137" s="2">
        <v>11102</v>
      </c>
      <c r="W137" s="2">
        <v>1.1040000000000001</v>
      </c>
      <c r="X137" s="2">
        <v>1.026</v>
      </c>
      <c r="Y137" s="2">
        <v>10119</v>
      </c>
      <c r="Z137" s="2">
        <v>11391</v>
      </c>
      <c r="AA137" s="2">
        <v>50.07</v>
      </c>
      <c r="AB137" s="2">
        <v>30.37</v>
      </c>
      <c r="AC137" s="2">
        <v>23.84</v>
      </c>
      <c r="AD137" s="2">
        <v>0</v>
      </c>
      <c r="AE137" s="2">
        <v>104.28</v>
      </c>
      <c r="AF137" s="2">
        <v>50.07</v>
      </c>
      <c r="AG137" s="2">
        <v>30.37</v>
      </c>
      <c r="AH137" s="2">
        <v>23.84</v>
      </c>
      <c r="AI137" s="2">
        <v>0</v>
      </c>
      <c r="AJ137" s="2">
        <v>104.28</v>
      </c>
      <c r="AK137" s="2">
        <v>506658</v>
      </c>
      <c r="AL137" s="2">
        <v>282562</v>
      </c>
      <c r="AM137" s="2">
        <v>228387</v>
      </c>
      <c r="AN137" s="2">
        <v>0</v>
      </c>
      <c r="AO137" s="2">
        <v>1017607</v>
      </c>
      <c r="AP137" s="2">
        <v>0.92210000000000003</v>
      </c>
      <c r="AQ137" s="2">
        <v>0.2</v>
      </c>
      <c r="AR137" s="2">
        <v>93438</v>
      </c>
      <c r="AS137" s="2">
        <v>52110</v>
      </c>
      <c r="AT137" s="2">
        <v>42119</v>
      </c>
      <c r="AU137" s="2">
        <v>0</v>
      </c>
      <c r="AV137" s="2">
        <v>187667</v>
      </c>
      <c r="AW137" s="2">
        <v>0.92210000000000003</v>
      </c>
      <c r="AX137" s="2">
        <v>0.37209999999999999</v>
      </c>
      <c r="AY137" s="2">
        <v>0.65</v>
      </c>
      <c r="AZ137" s="2">
        <v>122543</v>
      </c>
      <c r="BA137" s="2">
        <v>68342</v>
      </c>
      <c r="BB137" s="2">
        <v>55239</v>
      </c>
      <c r="BC137" s="2">
        <v>0</v>
      </c>
      <c r="BD137" s="2">
        <v>246124</v>
      </c>
      <c r="BE137" s="2">
        <v>1451398</v>
      </c>
      <c r="BF137" s="2">
        <v>0</v>
      </c>
      <c r="BG137" s="2">
        <v>0</v>
      </c>
      <c r="BH137" s="2">
        <v>0</v>
      </c>
      <c r="BI137" s="2">
        <v>20992</v>
      </c>
      <c r="BJ137" s="2">
        <v>0</v>
      </c>
      <c r="BK137" s="2">
        <v>0</v>
      </c>
      <c r="BL137" s="2">
        <v>0</v>
      </c>
      <c r="BM137" s="2">
        <v>0</v>
      </c>
      <c r="BN137" s="2">
        <v>2813</v>
      </c>
      <c r="BO137" s="2">
        <v>3.21</v>
      </c>
      <c r="BP137" s="2">
        <v>9030</v>
      </c>
      <c r="BQ137" s="2">
        <v>30022</v>
      </c>
      <c r="BR137" s="2">
        <v>1481420</v>
      </c>
      <c r="BS137" s="2">
        <v>0</v>
      </c>
      <c r="BT137" s="2">
        <v>1481420</v>
      </c>
      <c r="BU137" s="2">
        <v>393891</v>
      </c>
      <c r="BV137" s="2">
        <v>1087529</v>
      </c>
      <c r="BW137" s="2">
        <v>89446</v>
      </c>
      <c r="BX137" s="2">
        <v>998083</v>
      </c>
      <c r="BY137" s="2">
        <v>5444.71</v>
      </c>
      <c r="BZ137" s="2">
        <v>104.28</v>
      </c>
      <c r="CA137" s="2">
        <v>567774</v>
      </c>
      <c r="CB137" s="2">
        <v>0</v>
      </c>
      <c r="CC137" s="2">
        <v>0</v>
      </c>
      <c r="CD137" s="2">
        <v>393891</v>
      </c>
      <c r="CE137" s="2">
        <v>89446</v>
      </c>
      <c r="CF137" s="2">
        <v>84437</v>
      </c>
      <c r="CG137" s="2">
        <v>144984</v>
      </c>
      <c r="CH137" s="2">
        <v>229421</v>
      </c>
      <c r="CI137" s="2">
        <v>0</v>
      </c>
      <c r="CJ137" s="2">
        <v>998083</v>
      </c>
      <c r="CK137" s="2" t="b">
        <v>0</v>
      </c>
      <c r="CL137" s="2">
        <v>0</v>
      </c>
      <c r="CM137" s="2">
        <v>14432.58</v>
      </c>
      <c r="CN137" s="2">
        <v>13270.16</v>
      </c>
      <c r="CO137" s="2">
        <v>13663.81</v>
      </c>
      <c r="CP137" s="2">
        <v>16246.81</v>
      </c>
      <c r="CQ137" s="4">
        <v>45072.426863425928</v>
      </c>
      <c r="CR137" s="4">
        <v>73415</v>
      </c>
    </row>
    <row r="138" spans="1:96" x14ac:dyDescent="0.35">
      <c r="A138" s="5">
        <v>197</v>
      </c>
      <c r="B138" s="3" t="s">
        <v>245</v>
      </c>
      <c r="C138" s="3" t="s">
        <v>280</v>
      </c>
      <c r="D138" s="2" t="s">
        <v>281</v>
      </c>
      <c r="E138" s="2">
        <v>8093</v>
      </c>
      <c r="F138" s="2">
        <v>8215</v>
      </c>
      <c r="G138" s="2">
        <v>8458</v>
      </c>
      <c r="H138" s="2">
        <v>9802</v>
      </c>
      <c r="I138" s="2">
        <v>6.5600000000000006E-2</v>
      </c>
      <c r="J138" s="2">
        <v>531</v>
      </c>
      <c r="K138" s="2">
        <v>539</v>
      </c>
      <c r="L138" s="2">
        <v>555</v>
      </c>
      <c r="M138" s="2">
        <v>643</v>
      </c>
      <c r="N138" s="2">
        <v>6.7000000000000004E-2</v>
      </c>
      <c r="O138" s="2">
        <v>542</v>
      </c>
      <c r="P138" s="2">
        <v>550</v>
      </c>
      <c r="Q138" s="2">
        <v>567</v>
      </c>
      <c r="R138" s="2">
        <v>657</v>
      </c>
      <c r="S138" s="2">
        <v>9166</v>
      </c>
      <c r="T138" s="2">
        <v>9304</v>
      </c>
      <c r="U138" s="2">
        <v>9580</v>
      </c>
      <c r="V138" s="2">
        <v>11102</v>
      </c>
      <c r="W138" s="2">
        <v>1.1040000000000001</v>
      </c>
      <c r="X138" s="2">
        <v>1.026</v>
      </c>
      <c r="Y138" s="2">
        <v>10119</v>
      </c>
      <c r="Z138" s="2">
        <v>11391</v>
      </c>
      <c r="AA138" s="2">
        <v>4.0199999999999996</v>
      </c>
      <c r="AB138" s="2">
        <v>2.13</v>
      </c>
      <c r="AC138" s="2">
        <v>1.27</v>
      </c>
      <c r="AD138" s="2">
        <v>0</v>
      </c>
      <c r="AE138" s="2">
        <v>7.42</v>
      </c>
      <c r="AF138" s="2">
        <v>4.0199999999999996</v>
      </c>
      <c r="AG138" s="2">
        <v>2.13</v>
      </c>
      <c r="AH138" s="2">
        <v>1.27</v>
      </c>
      <c r="AI138" s="2">
        <v>0</v>
      </c>
      <c r="AJ138" s="2">
        <v>7.42</v>
      </c>
      <c r="AK138" s="2">
        <v>40678</v>
      </c>
      <c r="AL138" s="2">
        <v>19818</v>
      </c>
      <c r="AM138" s="2">
        <v>12167</v>
      </c>
      <c r="AN138" s="2">
        <v>0</v>
      </c>
      <c r="AO138" s="2">
        <v>72663</v>
      </c>
      <c r="AP138" s="2">
        <v>0.66669999999999996</v>
      </c>
      <c r="AQ138" s="2">
        <v>0.2</v>
      </c>
      <c r="AR138" s="2">
        <v>5424</v>
      </c>
      <c r="AS138" s="2">
        <v>2642</v>
      </c>
      <c r="AT138" s="2">
        <v>1622</v>
      </c>
      <c r="AU138" s="2">
        <v>0</v>
      </c>
      <c r="AV138" s="2">
        <v>9688</v>
      </c>
      <c r="AW138" s="2">
        <v>0.66669999999999996</v>
      </c>
      <c r="AX138" s="2">
        <v>0.1167</v>
      </c>
      <c r="AY138" s="2">
        <v>0.65</v>
      </c>
      <c r="AZ138" s="2">
        <v>3086</v>
      </c>
      <c r="BA138" s="2">
        <v>1503</v>
      </c>
      <c r="BB138" s="2">
        <v>923</v>
      </c>
      <c r="BC138" s="2">
        <v>0</v>
      </c>
      <c r="BD138" s="2">
        <v>5512</v>
      </c>
      <c r="BE138" s="2">
        <v>87863</v>
      </c>
      <c r="BF138" s="2">
        <v>0</v>
      </c>
      <c r="BG138" s="2">
        <v>0</v>
      </c>
      <c r="BH138" s="2">
        <v>0</v>
      </c>
      <c r="BI138" s="2">
        <v>15299</v>
      </c>
      <c r="BJ138" s="2">
        <v>0</v>
      </c>
      <c r="BK138" s="2">
        <v>137554</v>
      </c>
      <c r="BL138" s="2">
        <v>0</v>
      </c>
      <c r="BM138" s="2">
        <v>0</v>
      </c>
      <c r="BN138" s="2">
        <v>2813</v>
      </c>
      <c r="BO138" s="2">
        <v>0.5</v>
      </c>
      <c r="BP138" s="2">
        <v>1407</v>
      </c>
      <c r="BQ138" s="2">
        <v>154260</v>
      </c>
      <c r="BR138" s="2">
        <v>242123</v>
      </c>
      <c r="BS138" s="2">
        <v>0</v>
      </c>
      <c r="BT138" s="2">
        <v>242123</v>
      </c>
      <c r="BU138" s="2">
        <v>35863</v>
      </c>
      <c r="BV138" s="2">
        <v>206260</v>
      </c>
      <c r="BW138" s="2">
        <v>7313</v>
      </c>
      <c r="BX138" s="2">
        <v>198947</v>
      </c>
      <c r="BY138" s="2">
        <v>87.87</v>
      </c>
      <c r="BZ138" s="2">
        <v>7.42</v>
      </c>
      <c r="CA138" s="2">
        <v>652</v>
      </c>
      <c r="CB138" s="2">
        <v>120897</v>
      </c>
      <c r="CC138" s="2">
        <v>0</v>
      </c>
      <c r="CD138" s="2">
        <v>35863</v>
      </c>
      <c r="CE138" s="2">
        <v>7313</v>
      </c>
      <c r="CF138" s="2">
        <v>78373</v>
      </c>
      <c r="CG138" s="2">
        <v>173565</v>
      </c>
      <c r="CH138" s="2">
        <v>251938</v>
      </c>
      <c r="CI138" s="2">
        <v>52991</v>
      </c>
      <c r="CJ138" s="2">
        <v>251938</v>
      </c>
      <c r="CK138" s="2" t="b">
        <v>0</v>
      </c>
      <c r="CL138" s="2">
        <v>0</v>
      </c>
      <c r="CM138" s="2">
        <v>12235.84</v>
      </c>
      <c r="CN138" s="2">
        <v>11250.35</v>
      </c>
      <c r="CO138" s="2">
        <v>11584.09</v>
      </c>
      <c r="CP138" s="2">
        <v>13773.94</v>
      </c>
      <c r="CQ138" s="4">
        <v>45072.426874999997</v>
      </c>
      <c r="CR138" s="4">
        <v>73415</v>
      </c>
    </row>
    <row r="139" spans="1:96" x14ac:dyDescent="0.35">
      <c r="A139" s="5">
        <v>198</v>
      </c>
      <c r="B139" s="3" t="s">
        <v>245</v>
      </c>
      <c r="C139" s="3" t="s">
        <v>282</v>
      </c>
      <c r="D139" s="2" t="s">
        <v>283</v>
      </c>
      <c r="E139" s="2">
        <v>8093</v>
      </c>
      <c r="F139" s="2">
        <v>8215</v>
      </c>
      <c r="G139" s="2">
        <v>8458</v>
      </c>
      <c r="H139" s="2">
        <v>9802</v>
      </c>
      <c r="I139" s="2">
        <v>6.5600000000000006E-2</v>
      </c>
      <c r="J139" s="2">
        <v>531</v>
      </c>
      <c r="K139" s="2">
        <v>539</v>
      </c>
      <c r="L139" s="2">
        <v>555</v>
      </c>
      <c r="M139" s="2">
        <v>643</v>
      </c>
      <c r="N139" s="2">
        <v>6.7000000000000004E-2</v>
      </c>
      <c r="O139" s="2">
        <v>542</v>
      </c>
      <c r="P139" s="2">
        <v>550</v>
      </c>
      <c r="Q139" s="2">
        <v>567</v>
      </c>
      <c r="R139" s="2">
        <v>657</v>
      </c>
      <c r="S139" s="2">
        <v>9166</v>
      </c>
      <c r="T139" s="2">
        <v>9304</v>
      </c>
      <c r="U139" s="2">
        <v>9580</v>
      </c>
      <c r="V139" s="2">
        <v>11102</v>
      </c>
      <c r="W139" s="2">
        <v>1.1040000000000001</v>
      </c>
      <c r="X139" s="2">
        <v>1.026</v>
      </c>
      <c r="Y139" s="2">
        <v>10119</v>
      </c>
      <c r="Z139" s="2">
        <v>11391</v>
      </c>
      <c r="AA139" s="2">
        <v>429.79</v>
      </c>
      <c r="AB139" s="2">
        <v>332.21</v>
      </c>
      <c r="AC139" s="2">
        <v>232.86</v>
      </c>
      <c r="AD139" s="2">
        <v>0</v>
      </c>
      <c r="AE139" s="2">
        <v>994.86</v>
      </c>
      <c r="AF139" s="2">
        <v>429.79</v>
      </c>
      <c r="AG139" s="2">
        <v>332.21</v>
      </c>
      <c r="AH139" s="2">
        <v>232.86</v>
      </c>
      <c r="AI139" s="2">
        <v>0</v>
      </c>
      <c r="AJ139" s="2">
        <v>994.86</v>
      </c>
      <c r="AK139" s="2">
        <v>4349045</v>
      </c>
      <c r="AL139" s="2">
        <v>3090882</v>
      </c>
      <c r="AM139" s="2">
        <v>2230799</v>
      </c>
      <c r="AN139" s="2">
        <v>0</v>
      </c>
      <c r="AO139" s="2">
        <v>9670726</v>
      </c>
      <c r="AP139" s="2">
        <v>0.59189999999999998</v>
      </c>
      <c r="AQ139" s="2">
        <v>0.2</v>
      </c>
      <c r="AR139" s="2">
        <v>514840</v>
      </c>
      <c r="AS139" s="2">
        <v>365899</v>
      </c>
      <c r="AT139" s="2">
        <v>264082</v>
      </c>
      <c r="AU139" s="2">
        <v>0</v>
      </c>
      <c r="AV139" s="2">
        <v>1144821</v>
      </c>
      <c r="AW139" s="2">
        <v>0.59189999999999998</v>
      </c>
      <c r="AX139" s="2">
        <v>4.19E-2</v>
      </c>
      <c r="AY139" s="2">
        <v>0.65</v>
      </c>
      <c r="AZ139" s="2">
        <v>118446</v>
      </c>
      <c r="BA139" s="2">
        <v>84180</v>
      </c>
      <c r="BB139" s="2">
        <v>60756</v>
      </c>
      <c r="BC139" s="2">
        <v>0</v>
      </c>
      <c r="BD139" s="2">
        <v>263382</v>
      </c>
      <c r="BE139" s="2">
        <v>11078929</v>
      </c>
      <c r="BF139" s="2">
        <v>0</v>
      </c>
      <c r="BG139" s="2">
        <v>55345</v>
      </c>
      <c r="BH139" s="2">
        <v>0</v>
      </c>
      <c r="BI139" s="2">
        <v>170422</v>
      </c>
      <c r="BJ139" s="2">
        <v>0</v>
      </c>
      <c r="BK139" s="2">
        <v>0</v>
      </c>
      <c r="BL139" s="2">
        <v>0</v>
      </c>
      <c r="BM139" s="2">
        <v>0</v>
      </c>
      <c r="BN139" s="2">
        <v>2813</v>
      </c>
      <c r="BO139" s="2">
        <v>22.03</v>
      </c>
      <c r="BP139" s="2">
        <v>61970</v>
      </c>
      <c r="BQ139" s="2">
        <v>287737</v>
      </c>
      <c r="BR139" s="2">
        <v>11366666</v>
      </c>
      <c r="BS139" s="2">
        <v>0</v>
      </c>
      <c r="BT139" s="2">
        <v>11366666</v>
      </c>
      <c r="BU139" s="2">
        <v>6032045</v>
      </c>
      <c r="BV139" s="2">
        <v>5334621</v>
      </c>
      <c r="BW139" s="2">
        <v>198972</v>
      </c>
      <c r="BX139" s="2">
        <v>5135649</v>
      </c>
      <c r="BY139" s="2">
        <v>5029.1099999999997</v>
      </c>
      <c r="BZ139" s="2">
        <v>994.86</v>
      </c>
      <c r="CA139" s="2">
        <v>5003260</v>
      </c>
      <c r="CB139" s="2">
        <v>0</v>
      </c>
      <c r="CC139" s="2">
        <v>0</v>
      </c>
      <c r="CD139" s="2">
        <v>6032045</v>
      </c>
      <c r="CE139" s="2">
        <v>198972</v>
      </c>
      <c r="CF139" s="2">
        <v>0</v>
      </c>
      <c r="CG139" s="2">
        <v>1183790</v>
      </c>
      <c r="CH139" s="2">
        <v>1183790</v>
      </c>
      <c r="CI139" s="2">
        <v>0</v>
      </c>
      <c r="CJ139" s="2">
        <v>5135649</v>
      </c>
      <c r="CK139" s="2" t="b">
        <v>0</v>
      </c>
      <c r="CL139" s="2">
        <v>0</v>
      </c>
      <c r="CM139" s="2">
        <v>11592.48</v>
      </c>
      <c r="CN139" s="2">
        <v>10658.8</v>
      </c>
      <c r="CO139" s="2">
        <v>10974.99</v>
      </c>
      <c r="CP139" s="2">
        <v>13049.7</v>
      </c>
      <c r="CQ139" s="4">
        <v>45072.426886574074</v>
      </c>
      <c r="CR139" s="4">
        <v>73415</v>
      </c>
    </row>
    <row r="140" spans="1:96" x14ac:dyDescent="0.35">
      <c r="A140" s="5">
        <v>199</v>
      </c>
      <c r="B140" s="3" t="s">
        <v>245</v>
      </c>
      <c r="C140" s="3" t="s">
        <v>284</v>
      </c>
      <c r="D140" s="2" t="s">
        <v>285</v>
      </c>
      <c r="E140" s="2">
        <v>8093</v>
      </c>
      <c r="F140" s="2">
        <v>8215</v>
      </c>
      <c r="G140" s="2">
        <v>8458</v>
      </c>
      <c r="H140" s="2">
        <v>9802</v>
      </c>
      <c r="I140" s="2">
        <v>6.5600000000000006E-2</v>
      </c>
      <c r="J140" s="2">
        <v>531</v>
      </c>
      <c r="K140" s="2">
        <v>539</v>
      </c>
      <c r="L140" s="2">
        <v>555</v>
      </c>
      <c r="M140" s="2">
        <v>643</v>
      </c>
      <c r="N140" s="2">
        <v>6.7000000000000004E-2</v>
      </c>
      <c r="O140" s="2">
        <v>542</v>
      </c>
      <c r="P140" s="2">
        <v>550</v>
      </c>
      <c r="Q140" s="2">
        <v>567</v>
      </c>
      <c r="R140" s="2">
        <v>657</v>
      </c>
      <c r="S140" s="2">
        <v>9166</v>
      </c>
      <c r="T140" s="2">
        <v>9304</v>
      </c>
      <c r="U140" s="2">
        <v>9580</v>
      </c>
      <c r="V140" s="2">
        <v>11102</v>
      </c>
      <c r="W140" s="2">
        <v>1.1040000000000001</v>
      </c>
      <c r="X140" s="2">
        <v>1.026</v>
      </c>
      <c r="Y140" s="2">
        <v>10119</v>
      </c>
      <c r="Z140" s="2">
        <v>11391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5.96</v>
      </c>
      <c r="AG140" s="2">
        <v>5.84</v>
      </c>
      <c r="AH140" s="2">
        <v>5.87</v>
      </c>
      <c r="AI140" s="2">
        <v>0</v>
      </c>
      <c r="AJ140" s="2">
        <v>17.670000000000002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0.87760000000000005</v>
      </c>
      <c r="AQ140" s="2">
        <v>0.2</v>
      </c>
      <c r="AR140" s="2">
        <v>10585</v>
      </c>
      <c r="AS140" s="2">
        <v>9537</v>
      </c>
      <c r="AT140" s="2">
        <v>9870</v>
      </c>
      <c r="AU140" s="2">
        <v>0</v>
      </c>
      <c r="AV140" s="2">
        <v>29992</v>
      </c>
      <c r="AW140" s="2">
        <v>0.87760000000000005</v>
      </c>
      <c r="AX140" s="2">
        <v>0.3276</v>
      </c>
      <c r="AY140" s="2">
        <v>0.65</v>
      </c>
      <c r="AZ140" s="2">
        <v>12842</v>
      </c>
      <c r="BA140" s="2">
        <v>11570</v>
      </c>
      <c r="BB140" s="2">
        <v>11975</v>
      </c>
      <c r="BC140" s="2">
        <v>0</v>
      </c>
      <c r="BD140" s="2">
        <v>36387</v>
      </c>
      <c r="BE140" s="2">
        <v>66379</v>
      </c>
      <c r="BF140" s="2">
        <v>253454</v>
      </c>
      <c r="BG140" s="2">
        <v>7085</v>
      </c>
      <c r="BH140" s="2">
        <v>0</v>
      </c>
      <c r="BI140" s="2">
        <v>763</v>
      </c>
      <c r="BJ140" s="2">
        <v>0</v>
      </c>
      <c r="BK140" s="2">
        <v>0</v>
      </c>
      <c r="BL140" s="2">
        <v>0</v>
      </c>
      <c r="BM140" s="2">
        <v>0</v>
      </c>
      <c r="BN140" s="2">
        <v>2813</v>
      </c>
      <c r="BO140" s="2">
        <v>1.74</v>
      </c>
      <c r="BP140" s="2">
        <v>4895</v>
      </c>
      <c r="BQ140" s="2">
        <v>266197</v>
      </c>
      <c r="BR140" s="2">
        <v>332576</v>
      </c>
      <c r="BS140" s="2">
        <v>0</v>
      </c>
      <c r="BT140" s="2">
        <v>332576</v>
      </c>
      <c r="BU140" s="2">
        <v>116305</v>
      </c>
      <c r="BV140" s="2">
        <v>216271</v>
      </c>
      <c r="BW140" s="2">
        <v>18516</v>
      </c>
      <c r="BX140" s="2">
        <v>197755</v>
      </c>
      <c r="BY140" s="2">
        <v>52.7</v>
      </c>
      <c r="BZ140" s="2">
        <v>17.670000000000002</v>
      </c>
      <c r="CA140" s="2">
        <v>931</v>
      </c>
      <c r="CB140" s="2">
        <v>116793</v>
      </c>
      <c r="CC140" s="2">
        <v>0</v>
      </c>
      <c r="CD140" s="2">
        <v>116305</v>
      </c>
      <c r="CE140" s="2">
        <v>18516</v>
      </c>
      <c r="CF140" s="2">
        <v>0</v>
      </c>
      <c r="CG140" s="2">
        <v>257873</v>
      </c>
      <c r="CH140" s="2">
        <v>257873</v>
      </c>
      <c r="CI140" s="2">
        <v>60118</v>
      </c>
      <c r="CJ140" s="2">
        <v>257873</v>
      </c>
      <c r="CK140" s="2" t="b">
        <v>1</v>
      </c>
      <c r="CL140" s="2">
        <v>0</v>
      </c>
      <c r="CM140" s="2">
        <v>14049.83</v>
      </c>
      <c r="CN140" s="2">
        <v>12918.23</v>
      </c>
      <c r="CO140" s="2">
        <v>13301.45</v>
      </c>
      <c r="CP140" s="2">
        <v>15815.95</v>
      </c>
      <c r="CQ140" s="4">
        <v>45072.42696759259</v>
      </c>
      <c r="CR140" s="4">
        <v>73415</v>
      </c>
    </row>
    <row r="141" spans="1:96" x14ac:dyDescent="0.35">
      <c r="A141" s="5">
        <v>200</v>
      </c>
      <c r="B141" s="3" t="s">
        <v>245</v>
      </c>
      <c r="C141" s="3" t="s">
        <v>286</v>
      </c>
      <c r="D141" s="2" t="s">
        <v>193</v>
      </c>
      <c r="E141" s="2">
        <v>8093</v>
      </c>
      <c r="F141" s="2">
        <v>8215</v>
      </c>
      <c r="G141" s="2">
        <v>8458</v>
      </c>
      <c r="H141" s="2">
        <v>9802</v>
      </c>
      <c r="I141" s="2">
        <v>6.5600000000000006E-2</v>
      </c>
      <c r="J141" s="2">
        <v>531</v>
      </c>
      <c r="K141" s="2">
        <v>539</v>
      </c>
      <c r="L141" s="2">
        <v>555</v>
      </c>
      <c r="M141" s="2">
        <v>643</v>
      </c>
      <c r="N141" s="2">
        <v>6.7000000000000004E-2</v>
      </c>
      <c r="O141" s="2">
        <v>542</v>
      </c>
      <c r="P141" s="2">
        <v>550</v>
      </c>
      <c r="Q141" s="2">
        <v>567</v>
      </c>
      <c r="R141" s="2">
        <v>657</v>
      </c>
      <c r="S141" s="2">
        <v>9166</v>
      </c>
      <c r="T141" s="2">
        <v>9304</v>
      </c>
      <c r="U141" s="2">
        <v>9580</v>
      </c>
      <c r="V141" s="2">
        <v>11102</v>
      </c>
      <c r="W141" s="2">
        <v>1.1040000000000001</v>
      </c>
      <c r="X141" s="2">
        <v>1.026</v>
      </c>
      <c r="Y141" s="2">
        <v>10119</v>
      </c>
      <c r="Z141" s="2">
        <v>11391</v>
      </c>
      <c r="AA141" s="2">
        <v>237.68</v>
      </c>
      <c r="AB141" s="2">
        <v>186.94</v>
      </c>
      <c r="AC141" s="2">
        <v>105.08</v>
      </c>
      <c r="AD141" s="2">
        <v>0</v>
      </c>
      <c r="AE141" s="2">
        <v>529.70000000000005</v>
      </c>
      <c r="AF141" s="2">
        <v>237.68</v>
      </c>
      <c r="AG141" s="2">
        <v>186.94</v>
      </c>
      <c r="AH141" s="2">
        <v>105.08</v>
      </c>
      <c r="AI141" s="2">
        <v>0</v>
      </c>
      <c r="AJ141" s="2">
        <v>529.70000000000005</v>
      </c>
      <c r="AK141" s="2">
        <v>2405084</v>
      </c>
      <c r="AL141" s="2">
        <v>1739290</v>
      </c>
      <c r="AM141" s="2">
        <v>1006666</v>
      </c>
      <c r="AN141" s="2">
        <v>0</v>
      </c>
      <c r="AO141" s="2">
        <v>5151040</v>
      </c>
      <c r="AP141" s="2">
        <v>0.50280000000000002</v>
      </c>
      <c r="AQ141" s="2">
        <v>0.2</v>
      </c>
      <c r="AR141" s="2">
        <v>241855</v>
      </c>
      <c r="AS141" s="2">
        <v>174903</v>
      </c>
      <c r="AT141" s="2">
        <v>101230</v>
      </c>
      <c r="AU141" s="2">
        <v>0</v>
      </c>
      <c r="AV141" s="2">
        <v>517988</v>
      </c>
      <c r="AW141" s="2">
        <v>0.50280000000000002</v>
      </c>
      <c r="AX141" s="2">
        <v>0</v>
      </c>
      <c r="AY141" s="2">
        <v>0.65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5669028</v>
      </c>
      <c r="BF141" s="2">
        <v>0</v>
      </c>
      <c r="BG141" s="2">
        <v>37829</v>
      </c>
      <c r="BH141" s="2">
        <v>0</v>
      </c>
      <c r="BI141" s="2">
        <v>43677</v>
      </c>
      <c r="BJ141" s="2">
        <v>0</v>
      </c>
      <c r="BK141" s="2">
        <v>0</v>
      </c>
      <c r="BL141" s="2">
        <v>0</v>
      </c>
      <c r="BM141" s="2">
        <v>0</v>
      </c>
      <c r="BN141" s="2">
        <v>2813</v>
      </c>
      <c r="BO141" s="2">
        <v>14.77</v>
      </c>
      <c r="BP141" s="2">
        <v>41548</v>
      </c>
      <c r="BQ141" s="2">
        <v>123054</v>
      </c>
      <c r="BR141" s="2">
        <v>5792082</v>
      </c>
      <c r="BS141" s="2">
        <v>0</v>
      </c>
      <c r="BT141" s="2">
        <v>5792082</v>
      </c>
      <c r="BU141" s="2">
        <v>1442577</v>
      </c>
      <c r="BV141" s="2">
        <v>4349505</v>
      </c>
      <c r="BW141" s="2">
        <v>419794</v>
      </c>
      <c r="BX141" s="2">
        <v>3929711</v>
      </c>
      <c r="BY141" s="2">
        <v>5030.59</v>
      </c>
      <c r="BZ141" s="2">
        <v>529.70000000000005</v>
      </c>
      <c r="CA141" s="2">
        <v>2664704</v>
      </c>
      <c r="CB141" s="2">
        <v>0</v>
      </c>
      <c r="CC141" s="2">
        <v>0</v>
      </c>
      <c r="CD141" s="2">
        <v>1442577</v>
      </c>
      <c r="CE141" s="2">
        <v>419794</v>
      </c>
      <c r="CF141" s="2">
        <v>802333</v>
      </c>
      <c r="CG141" s="2">
        <v>492856</v>
      </c>
      <c r="CH141" s="2">
        <v>1295189</v>
      </c>
      <c r="CI141" s="2">
        <v>0</v>
      </c>
      <c r="CJ141" s="2">
        <v>3929711</v>
      </c>
      <c r="CK141" s="2" t="b">
        <v>0</v>
      </c>
      <c r="CL141" s="2">
        <v>0</v>
      </c>
      <c r="CM141" s="2">
        <v>11136.57</v>
      </c>
      <c r="CN141" s="2">
        <v>10239.61</v>
      </c>
      <c r="CO141" s="2">
        <v>10543.36</v>
      </c>
      <c r="CP141" s="2">
        <v>12536.48</v>
      </c>
      <c r="CQ141" s="4">
        <v>45072.426979166667</v>
      </c>
      <c r="CR141" s="4">
        <v>73415</v>
      </c>
    </row>
    <row r="142" spans="1:96" x14ac:dyDescent="0.35">
      <c r="A142" s="5">
        <v>201</v>
      </c>
      <c r="B142" s="3" t="s">
        <v>245</v>
      </c>
      <c r="C142" s="3" t="s">
        <v>287</v>
      </c>
      <c r="D142" s="2" t="s">
        <v>288</v>
      </c>
      <c r="E142" s="2">
        <v>8093</v>
      </c>
      <c r="F142" s="2">
        <v>8215</v>
      </c>
      <c r="G142" s="2">
        <v>8458</v>
      </c>
      <c r="H142" s="2">
        <v>9802</v>
      </c>
      <c r="I142" s="2">
        <v>6.5600000000000006E-2</v>
      </c>
      <c r="J142" s="2">
        <v>531</v>
      </c>
      <c r="K142" s="2">
        <v>539</v>
      </c>
      <c r="L142" s="2">
        <v>555</v>
      </c>
      <c r="M142" s="2">
        <v>643</v>
      </c>
      <c r="N142" s="2">
        <v>6.7000000000000004E-2</v>
      </c>
      <c r="O142" s="2">
        <v>542</v>
      </c>
      <c r="P142" s="2">
        <v>550</v>
      </c>
      <c r="Q142" s="2">
        <v>567</v>
      </c>
      <c r="R142" s="2">
        <v>657</v>
      </c>
      <c r="S142" s="2">
        <v>9166</v>
      </c>
      <c r="T142" s="2">
        <v>9304</v>
      </c>
      <c r="U142" s="2">
        <v>9580</v>
      </c>
      <c r="V142" s="2">
        <v>11102</v>
      </c>
      <c r="W142" s="2">
        <v>1.1040000000000001</v>
      </c>
      <c r="X142" s="2">
        <v>1.026</v>
      </c>
      <c r="Y142" s="2">
        <v>10119</v>
      </c>
      <c r="Z142" s="2">
        <v>11391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32.36</v>
      </c>
      <c r="AG142" s="2">
        <v>14.85</v>
      </c>
      <c r="AH142" s="2">
        <v>12.8</v>
      </c>
      <c r="AI142" s="2">
        <v>0</v>
      </c>
      <c r="AJ142" s="2">
        <v>60.01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0.83430000000000004</v>
      </c>
      <c r="AQ142" s="2">
        <v>0.2</v>
      </c>
      <c r="AR142" s="2">
        <v>54638</v>
      </c>
      <c r="AS142" s="2">
        <v>23054</v>
      </c>
      <c r="AT142" s="2">
        <v>20461</v>
      </c>
      <c r="AU142" s="2">
        <v>0</v>
      </c>
      <c r="AV142" s="2">
        <v>98153</v>
      </c>
      <c r="AW142" s="2">
        <v>0.83430000000000004</v>
      </c>
      <c r="AX142" s="2">
        <v>0.2843</v>
      </c>
      <c r="AY142" s="2">
        <v>0.65</v>
      </c>
      <c r="AZ142" s="2">
        <v>60511</v>
      </c>
      <c r="BA142" s="2">
        <v>25532</v>
      </c>
      <c r="BB142" s="2">
        <v>22660</v>
      </c>
      <c r="BC142" s="2">
        <v>0</v>
      </c>
      <c r="BD142" s="2">
        <v>108703</v>
      </c>
      <c r="BE142" s="2">
        <v>206856</v>
      </c>
      <c r="BF142" s="2">
        <v>778207</v>
      </c>
      <c r="BG142" s="2">
        <v>0</v>
      </c>
      <c r="BH142" s="2">
        <v>0</v>
      </c>
      <c r="BI142" s="2">
        <v>18983</v>
      </c>
      <c r="BJ142" s="2">
        <v>0</v>
      </c>
      <c r="BK142" s="2">
        <v>0</v>
      </c>
      <c r="BL142" s="2">
        <v>0</v>
      </c>
      <c r="BM142" s="2">
        <v>0</v>
      </c>
      <c r="BN142" s="2">
        <v>2813</v>
      </c>
      <c r="BO142" s="2">
        <v>1.74</v>
      </c>
      <c r="BP142" s="2">
        <v>4895</v>
      </c>
      <c r="BQ142" s="2">
        <v>802085</v>
      </c>
      <c r="BR142" s="2">
        <v>1008941</v>
      </c>
      <c r="BS142" s="2">
        <v>0</v>
      </c>
      <c r="BT142" s="2">
        <v>1008941</v>
      </c>
      <c r="BU142" s="2">
        <v>21562</v>
      </c>
      <c r="BV142" s="2">
        <v>987379</v>
      </c>
      <c r="BW142" s="2">
        <v>58380</v>
      </c>
      <c r="BX142" s="2">
        <v>928999</v>
      </c>
      <c r="BY142" s="2">
        <v>57.48</v>
      </c>
      <c r="BZ142" s="2">
        <v>60.01</v>
      </c>
      <c r="CA142" s="2">
        <v>3449</v>
      </c>
      <c r="CB142" s="2">
        <v>242608</v>
      </c>
      <c r="CC142" s="2">
        <v>0</v>
      </c>
      <c r="CD142" s="2">
        <v>21562</v>
      </c>
      <c r="CE142" s="2">
        <v>58380</v>
      </c>
      <c r="CF142" s="2">
        <v>166115</v>
      </c>
      <c r="CG142" s="2">
        <v>79318</v>
      </c>
      <c r="CH142" s="2">
        <v>245433</v>
      </c>
      <c r="CI142" s="2">
        <v>0</v>
      </c>
      <c r="CJ142" s="2">
        <v>928999</v>
      </c>
      <c r="CK142" s="2" t="b">
        <v>0</v>
      </c>
      <c r="CL142" s="2">
        <v>0</v>
      </c>
      <c r="CM142" s="2">
        <v>13677.4</v>
      </c>
      <c r="CN142" s="2">
        <v>12575.8</v>
      </c>
      <c r="CO142" s="2">
        <v>12948.85</v>
      </c>
      <c r="CP142" s="2">
        <v>15396.7</v>
      </c>
      <c r="CQ142" s="4">
        <v>45072.426990740743</v>
      </c>
      <c r="CR142" s="4">
        <v>73415</v>
      </c>
    </row>
    <row r="143" spans="1:96" x14ac:dyDescent="0.35">
      <c r="A143" s="5">
        <v>202</v>
      </c>
      <c r="B143" s="3" t="s">
        <v>245</v>
      </c>
      <c r="C143" s="3" t="s">
        <v>289</v>
      </c>
      <c r="D143" s="2" t="s">
        <v>290</v>
      </c>
      <c r="E143" s="2">
        <v>8093</v>
      </c>
      <c r="F143" s="2">
        <v>8215</v>
      </c>
      <c r="G143" s="2">
        <v>8458</v>
      </c>
      <c r="H143" s="2">
        <v>9802</v>
      </c>
      <c r="I143" s="2">
        <v>6.5600000000000006E-2</v>
      </c>
      <c r="J143" s="2">
        <v>531</v>
      </c>
      <c r="K143" s="2">
        <v>539</v>
      </c>
      <c r="L143" s="2">
        <v>555</v>
      </c>
      <c r="M143" s="2">
        <v>643</v>
      </c>
      <c r="N143" s="2">
        <v>6.7000000000000004E-2</v>
      </c>
      <c r="O143" s="2">
        <v>542</v>
      </c>
      <c r="P143" s="2">
        <v>550</v>
      </c>
      <c r="Q143" s="2">
        <v>567</v>
      </c>
      <c r="R143" s="2">
        <v>657</v>
      </c>
      <c r="S143" s="2">
        <v>9166</v>
      </c>
      <c r="T143" s="2">
        <v>9304</v>
      </c>
      <c r="U143" s="2">
        <v>9580</v>
      </c>
      <c r="V143" s="2">
        <v>11102</v>
      </c>
      <c r="W143" s="2">
        <v>1.1040000000000001</v>
      </c>
      <c r="X143" s="2">
        <v>1.026</v>
      </c>
      <c r="Y143" s="2">
        <v>10119</v>
      </c>
      <c r="Z143" s="2">
        <v>11391</v>
      </c>
      <c r="AA143" s="2">
        <v>150.85</v>
      </c>
      <c r="AB143" s="2">
        <v>101.16</v>
      </c>
      <c r="AC143" s="2">
        <v>57.37</v>
      </c>
      <c r="AD143" s="2">
        <v>0</v>
      </c>
      <c r="AE143" s="2">
        <v>309.38</v>
      </c>
      <c r="AF143" s="2">
        <v>150.85</v>
      </c>
      <c r="AG143" s="2">
        <v>101.16</v>
      </c>
      <c r="AH143" s="2">
        <v>57.37</v>
      </c>
      <c r="AI143" s="2">
        <v>0</v>
      </c>
      <c r="AJ143" s="2">
        <v>309.38</v>
      </c>
      <c r="AK143" s="2">
        <v>1526451</v>
      </c>
      <c r="AL143" s="2">
        <v>941193</v>
      </c>
      <c r="AM143" s="2">
        <v>549605</v>
      </c>
      <c r="AN143" s="2">
        <v>0</v>
      </c>
      <c r="AO143" s="2">
        <v>3017249</v>
      </c>
      <c r="AP143" s="2">
        <v>0.7712</v>
      </c>
      <c r="AQ143" s="2">
        <v>0.2</v>
      </c>
      <c r="AR143" s="2">
        <v>235440</v>
      </c>
      <c r="AS143" s="2">
        <v>145170</v>
      </c>
      <c r="AT143" s="2">
        <v>84771</v>
      </c>
      <c r="AU143" s="2">
        <v>0</v>
      </c>
      <c r="AV143" s="2">
        <v>465381</v>
      </c>
      <c r="AW143" s="2">
        <v>0.7712</v>
      </c>
      <c r="AX143" s="2">
        <v>0.22120000000000001</v>
      </c>
      <c r="AY143" s="2">
        <v>0.65</v>
      </c>
      <c r="AZ143" s="2">
        <v>219473</v>
      </c>
      <c r="BA143" s="2">
        <v>135325</v>
      </c>
      <c r="BB143" s="2">
        <v>79022</v>
      </c>
      <c r="BC143" s="2">
        <v>0</v>
      </c>
      <c r="BD143" s="2">
        <v>433820</v>
      </c>
      <c r="BE143" s="2">
        <v>3916450</v>
      </c>
      <c r="BF143" s="2">
        <v>0</v>
      </c>
      <c r="BG143" s="2">
        <v>2564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2813</v>
      </c>
      <c r="BO143" s="2">
        <v>18.809999999999999</v>
      </c>
      <c r="BP143" s="2">
        <v>52913</v>
      </c>
      <c r="BQ143" s="2">
        <v>55477</v>
      </c>
      <c r="BR143" s="2">
        <v>3971927</v>
      </c>
      <c r="BS143" s="2">
        <v>0</v>
      </c>
      <c r="BT143" s="2">
        <v>3971927</v>
      </c>
      <c r="BU143" s="2">
        <v>623083</v>
      </c>
      <c r="BV143" s="2">
        <v>3348844</v>
      </c>
      <c r="BW143" s="2">
        <v>252383</v>
      </c>
      <c r="BX143" s="2">
        <v>3096461</v>
      </c>
      <c r="BY143" s="2">
        <v>5178.24</v>
      </c>
      <c r="BZ143" s="2">
        <v>309.38</v>
      </c>
      <c r="CA143" s="2">
        <v>1602044</v>
      </c>
      <c r="CB143" s="2">
        <v>0</v>
      </c>
      <c r="CC143" s="2">
        <v>0</v>
      </c>
      <c r="CD143" s="2">
        <v>623083</v>
      </c>
      <c r="CE143" s="2">
        <v>252383</v>
      </c>
      <c r="CF143" s="2">
        <v>726578</v>
      </c>
      <c r="CG143" s="2">
        <v>322016</v>
      </c>
      <c r="CH143" s="2">
        <v>1048594</v>
      </c>
      <c r="CI143" s="2">
        <v>0</v>
      </c>
      <c r="CJ143" s="2">
        <v>3096461</v>
      </c>
      <c r="CK143" s="2" t="b">
        <v>0</v>
      </c>
      <c r="CL143" s="2">
        <v>0</v>
      </c>
      <c r="CM143" s="2">
        <v>13134.66</v>
      </c>
      <c r="CN143" s="2">
        <v>12076.78</v>
      </c>
      <c r="CO143" s="2">
        <v>12435.03</v>
      </c>
      <c r="CP143" s="2">
        <v>14785.75</v>
      </c>
      <c r="CQ143" s="4">
        <v>45072.427060185182</v>
      </c>
      <c r="CR143" s="4">
        <v>73415</v>
      </c>
    </row>
    <row r="144" spans="1:96" x14ac:dyDescent="0.35">
      <c r="A144" s="5">
        <v>204</v>
      </c>
      <c r="B144" s="3" t="s">
        <v>245</v>
      </c>
      <c r="C144" s="3" t="s">
        <v>291</v>
      </c>
      <c r="D144" s="2" t="s">
        <v>292</v>
      </c>
      <c r="E144" s="2">
        <v>8093</v>
      </c>
      <c r="F144" s="2">
        <v>8215</v>
      </c>
      <c r="G144" s="2">
        <v>8458</v>
      </c>
      <c r="H144" s="2">
        <v>9802</v>
      </c>
      <c r="I144" s="2">
        <v>6.5600000000000006E-2</v>
      </c>
      <c r="J144" s="2">
        <v>531</v>
      </c>
      <c r="K144" s="2">
        <v>539</v>
      </c>
      <c r="L144" s="2">
        <v>555</v>
      </c>
      <c r="M144" s="2">
        <v>643</v>
      </c>
      <c r="N144" s="2">
        <v>6.7000000000000004E-2</v>
      </c>
      <c r="O144" s="2">
        <v>542</v>
      </c>
      <c r="P144" s="2">
        <v>550</v>
      </c>
      <c r="Q144" s="2">
        <v>567</v>
      </c>
      <c r="R144" s="2">
        <v>657</v>
      </c>
      <c r="S144" s="2">
        <v>9166</v>
      </c>
      <c r="T144" s="2">
        <v>9304</v>
      </c>
      <c r="U144" s="2">
        <v>9580</v>
      </c>
      <c r="V144" s="2">
        <v>11102</v>
      </c>
      <c r="W144" s="2">
        <v>1.1040000000000001</v>
      </c>
      <c r="X144" s="2">
        <v>1.026</v>
      </c>
      <c r="Y144" s="2">
        <v>10119</v>
      </c>
      <c r="Z144" s="2">
        <v>11391</v>
      </c>
      <c r="AA144" s="2">
        <v>74.03</v>
      </c>
      <c r="AB144" s="2">
        <v>55.91</v>
      </c>
      <c r="AC144" s="2">
        <v>38.28</v>
      </c>
      <c r="AD144" s="2">
        <v>0</v>
      </c>
      <c r="AE144" s="2">
        <v>168.22</v>
      </c>
      <c r="AF144" s="2">
        <v>74.03</v>
      </c>
      <c r="AG144" s="2">
        <v>55.91</v>
      </c>
      <c r="AH144" s="2">
        <v>38.28</v>
      </c>
      <c r="AI144" s="2">
        <v>0</v>
      </c>
      <c r="AJ144" s="2">
        <v>168.22</v>
      </c>
      <c r="AK144" s="2">
        <v>749110</v>
      </c>
      <c r="AL144" s="2">
        <v>520187</v>
      </c>
      <c r="AM144" s="2">
        <v>366722</v>
      </c>
      <c r="AN144" s="2">
        <v>0</v>
      </c>
      <c r="AO144" s="2">
        <v>1636019</v>
      </c>
      <c r="AP144" s="2">
        <v>0.71109999999999995</v>
      </c>
      <c r="AQ144" s="2">
        <v>0.2</v>
      </c>
      <c r="AR144" s="2">
        <v>106538</v>
      </c>
      <c r="AS144" s="2">
        <v>73981</v>
      </c>
      <c r="AT144" s="2">
        <v>52155</v>
      </c>
      <c r="AU144" s="2">
        <v>0</v>
      </c>
      <c r="AV144" s="2">
        <v>232674</v>
      </c>
      <c r="AW144" s="2">
        <v>0.71109999999999995</v>
      </c>
      <c r="AX144" s="2">
        <v>0.16109999999999999</v>
      </c>
      <c r="AY144" s="2">
        <v>0.65</v>
      </c>
      <c r="AZ144" s="2">
        <v>78443</v>
      </c>
      <c r="BA144" s="2">
        <v>54471</v>
      </c>
      <c r="BB144" s="2">
        <v>38401</v>
      </c>
      <c r="BC144" s="2">
        <v>0</v>
      </c>
      <c r="BD144" s="2">
        <v>171315</v>
      </c>
      <c r="BE144" s="2">
        <v>2040008</v>
      </c>
      <c r="BF144" s="2">
        <v>0</v>
      </c>
      <c r="BG144" s="2">
        <v>11388</v>
      </c>
      <c r="BH144" s="2">
        <v>0</v>
      </c>
      <c r="BI144" s="2">
        <v>27883</v>
      </c>
      <c r="BJ144" s="2">
        <v>0</v>
      </c>
      <c r="BK144" s="2">
        <v>0</v>
      </c>
      <c r="BL144" s="2">
        <v>0</v>
      </c>
      <c r="BM144" s="2">
        <v>0</v>
      </c>
      <c r="BN144" s="2">
        <v>2813</v>
      </c>
      <c r="BO144" s="2">
        <v>4.13</v>
      </c>
      <c r="BP144" s="2">
        <v>11618</v>
      </c>
      <c r="BQ144" s="2">
        <v>50889</v>
      </c>
      <c r="BR144" s="2">
        <v>2090897</v>
      </c>
      <c r="BS144" s="2">
        <v>0</v>
      </c>
      <c r="BT144" s="2">
        <v>2090897</v>
      </c>
      <c r="BU144" s="2">
        <v>388328</v>
      </c>
      <c r="BV144" s="2">
        <v>1702569</v>
      </c>
      <c r="BW144" s="2">
        <v>134330</v>
      </c>
      <c r="BX144" s="2">
        <v>1568239</v>
      </c>
      <c r="BY144" s="2">
        <v>5068.8599999999997</v>
      </c>
      <c r="BZ144" s="2">
        <v>168.22</v>
      </c>
      <c r="CA144" s="2">
        <v>852684</v>
      </c>
      <c r="CB144" s="2">
        <v>0</v>
      </c>
      <c r="CC144" s="2">
        <v>0</v>
      </c>
      <c r="CD144" s="2">
        <v>388328</v>
      </c>
      <c r="CE144" s="2">
        <v>134330</v>
      </c>
      <c r="CF144" s="2">
        <v>330026</v>
      </c>
      <c r="CG144" s="2">
        <v>214360</v>
      </c>
      <c r="CH144" s="2">
        <v>544386</v>
      </c>
      <c r="CI144" s="2">
        <v>0</v>
      </c>
      <c r="CJ144" s="2">
        <v>1568239</v>
      </c>
      <c r="CK144" s="2" t="b">
        <v>0</v>
      </c>
      <c r="CL144" s="2">
        <v>0</v>
      </c>
      <c r="CM144" s="2">
        <v>12617.74</v>
      </c>
      <c r="CN144" s="2">
        <v>11601.48</v>
      </c>
      <c r="CO144" s="2">
        <v>11945.64</v>
      </c>
      <c r="CP144" s="2">
        <v>14203.84</v>
      </c>
      <c r="CQ144" s="4">
        <v>45072.427118055559</v>
      </c>
      <c r="CR144" s="4">
        <v>73415</v>
      </c>
    </row>
    <row r="145" spans="1:96" x14ac:dyDescent="0.35">
      <c r="A145" s="5">
        <v>205</v>
      </c>
      <c r="B145" s="3" t="s">
        <v>245</v>
      </c>
      <c r="C145" s="3" t="s">
        <v>293</v>
      </c>
      <c r="D145" s="2" t="s">
        <v>294</v>
      </c>
      <c r="E145" s="2">
        <v>8093</v>
      </c>
      <c r="F145" s="2">
        <v>8215</v>
      </c>
      <c r="G145" s="2">
        <v>8458</v>
      </c>
      <c r="H145" s="2">
        <v>9802</v>
      </c>
      <c r="I145" s="2">
        <v>6.5600000000000006E-2</v>
      </c>
      <c r="J145" s="2">
        <v>531</v>
      </c>
      <c r="K145" s="2">
        <v>539</v>
      </c>
      <c r="L145" s="2">
        <v>555</v>
      </c>
      <c r="M145" s="2">
        <v>643</v>
      </c>
      <c r="N145" s="2">
        <v>6.7000000000000004E-2</v>
      </c>
      <c r="O145" s="2">
        <v>542</v>
      </c>
      <c r="P145" s="2">
        <v>550</v>
      </c>
      <c r="Q145" s="2">
        <v>567</v>
      </c>
      <c r="R145" s="2">
        <v>657</v>
      </c>
      <c r="S145" s="2">
        <v>9166</v>
      </c>
      <c r="T145" s="2">
        <v>9304</v>
      </c>
      <c r="U145" s="2">
        <v>9580</v>
      </c>
      <c r="V145" s="2">
        <v>11102</v>
      </c>
      <c r="W145" s="2">
        <v>1.1040000000000001</v>
      </c>
      <c r="X145" s="2">
        <v>1.026</v>
      </c>
      <c r="Y145" s="2">
        <v>10119</v>
      </c>
      <c r="Z145" s="2">
        <v>11391</v>
      </c>
      <c r="AA145" s="2">
        <v>228.14</v>
      </c>
      <c r="AB145" s="2">
        <v>136.24</v>
      </c>
      <c r="AC145" s="2">
        <v>0</v>
      </c>
      <c r="AD145" s="2">
        <v>0</v>
      </c>
      <c r="AE145" s="2">
        <v>364.38</v>
      </c>
      <c r="AF145" s="2">
        <v>228.14</v>
      </c>
      <c r="AG145" s="2">
        <v>136.24</v>
      </c>
      <c r="AH145" s="2">
        <v>0</v>
      </c>
      <c r="AI145" s="2">
        <v>0</v>
      </c>
      <c r="AJ145" s="2">
        <v>364.38</v>
      </c>
      <c r="AK145" s="2">
        <v>2308549</v>
      </c>
      <c r="AL145" s="2">
        <v>1267577</v>
      </c>
      <c r="AM145" s="2">
        <v>0</v>
      </c>
      <c r="AN145" s="2">
        <v>0</v>
      </c>
      <c r="AO145" s="2">
        <v>3576126</v>
      </c>
      <c r="AP145" s="2">
        <v>0.7198</v>
      </c>
      <c r="AQ145" s="2">
        <v>0.2</v>
      </c>
      <c r="AR145" s="2">
        <v>332339</v>
      </c>
      <c r="AS145" s="2">
        <v>182480</v>
      </c>
      <c r="AT145" s="2">
        <v>0</v>
      </c>
      <c r="AU145" s="2">
        <v>0</v>
      </c>
      <c r="AV145" s="2">
        <v>514819</v>
      </c>
      <c r="AW145" s="2">
        <v>0.7198</v>
      </c>
      <c r="AX145" s="2">
        <v>0.16980000000000001</v>
      </c>
      <c r="AY145" s="2">
        <v>0.65</v>
      </c>
      <c r="AZ145" s="2">
        <v>254795</v>
      </c>
      <c r="BA145" s="2">
        <v>139902</v>
      </c>
      <c r="BB145" s="2">
        <v>0</v>
      </c>
      <c r="BC145" s="2">
        <v>0</v>
      </c>
      <c r="BD145" s="2">
        <v>394697</v>
      </c>
      <c r="BE145" s="2">
        <v>4485642</v>
      </c>
      <c r="BF145" s="2">
        <v>0</v>
      </c>
      <c r="BG145" s="2">
        <v>0</v>
      </c>
      <c r="BH145" s="2">
        <v>0</v>
      </c>
      <c r="BI145" s="2">
        <v>64435</v>
      </c>
      <c r="BJ145" s="2">
        <v>0</v>
      </c>
      <c r="BK145" s="2">
        <v>0</v>
      </c>
      <c r="BL145" s="2">
        <v>0</v>
      </c>
      <c r="BM145" s="2">
        <v>0</v>
      </c>
      <c r="BN145" s="2">
        <v>2813</v>
      </c>
      <c r="BO145" s="2">
        <v>16.399999999999999</v>
      </c>
      <c r="BP145" s="2">
        <v>46133</v>
      </c>
      <c r="BQ145" s="2">
        <v>110568</v>
      </c>
      <c r="BR145" s="2">
        <v>4596210</v>
      </c>
      <c r="BS145" s="2">
        <v>0</v>
      </c>
      <c r="BT145" s="2">
        <v>4596210</v>
      </c>
      <c r="BU145" s="2">
        <v>516510</v>
      </c>
      <c r="BV145" s="2">
        <v>4079700</v>
      </c>
      <c r="BW145" s="2">
        <v>292729</v>
      </c>
      <c r="BX145" s="2">
        <v>3786971</v>
      </c>
      <c r="BY145" s="2">
        <v>5099.4799999999996</v>
      </c>
      <c r="BZ145" s="2">
        <v>364.38</v>
      </c>
      <c r="CA145" s="2">
        <v>1858149</v>
      </c>
      <c r="CB145" s="2">
        <v>0</v>
      </c>
      <c r="CC145" s="2">
        <v>0</v>
      </c>
      <c r="CD145" s="2">
        <v>516510</v>
      </c>
      <c r="CE145" s="2">
        <v>292729</v>
      </c>
      <c r="CF145" s="2">
        <v>1048910</v>
      </c>
      <c r="CG145" s="2">
        <v>611017</v>
      </c>
      <c r="CH145" s="2">
        <v>1659927</v>
      </c>
      <c r="CI145" s="2">
        <v>0</v>
      </c>
      <c r="CJ145" s="2">
        <v>3786971</v>
      </c>
      <c r="CK145" s="2" t="b">
        <v>0</v>
      </c>
      <c r="CL145" s="2">
        <v>0</v>
      </c>
      <c r="CM145" s="2">
        <v>12692.57</v>
      </c>
      <c r="CN145" s="2">
        <v>11670.29</v>
      </c>
      <c r="CO145" s="2">
        <v>12016.48</v>
      </c>
      <c r="CP145" s="2">
        <v>14288.07</v>
      </c>
      <c r="CQ145" s="4">
        <v>45072.427152777775</v>
      </c>
      <c r="CR145" s="4">
        <v>73415</v>
      </c>
    </row>
    <row r="146" spans="1:96" x14ac:dyDescent="0.35">
      <c r="A146" s="5">
        <v>206</v>
      </c>
      <c r="B146" s="3" t="s">
        <v>245</v>
      </c>
      <c r="C146" s="3" t="s">
        <v>295</v>
      </c>
      <c r="D146" s="2" t="s">
        <v>296</v>
      </c>
      <c r="E146" s="2">
        <v>8093</v>
      </c>
      <c r="F146" s="2">
        <v>8215</v>
      </c>
      <c r="G146" s="2">
        <v>8458</v>
      </c>
      <c r="H146" s="2">
        <v>9802</v>
      </c>
      <c r="I146" s="2">
        <v>6.5600000000000006E-2</v>
      </c>
      <c r="J146" s="2">
        <v>531</v>
      </c>
      <c r="K146" s="2">
        <v>539</v>
      </c>
      <c r="L146" s="2">
        <v>555</v>
      </c>
      <c r="M146" s="2">
        <v>643</v>
      </c>
      <c r="N146" s="2">
        <v>6.7000000000000004E-2</v>
      </c>
      <c r="O146" s="2">
        <v>542</v>
      </c>
      <c r="P146" s="2">
        <v>550</v>
      </c>
      <c r="Q146" s="2">
        <v>567</v>
      </c>
      <c r="R146" s="2">
        <v>657</v>
      </c>
      <c r="S146" s="2">
        <v>9166</v>
      </c>
      <c r="T146" s="2">
        <v>9304</v>
      </c>
      <c r="U146" s="2">
        <v>9580</v>
      </c>
      <c r="V146" s="2">
        <v>11102</v>
      </c>
      <c r="W146" s="2">
        <v>1.1040000000000001</v>
      </c>
      <c r="X146" s="2">
        <v>1.026</v>
      </c>
      <c r="Y146" s="2">
        <v>10119</v>
      </c>
      <c r="Z146" s="2">
        <v>11391</v>
      </c>
      <c r="AA146" s="2">
        <v>189.15</v>
      </c>
      <c r="AB146" s="2">
        <v>120.9</v>
      </c>
      <c r="AC146" s="2">
        <v>107.47</v>
      </c>
      <c r="AD146" s="2">
        <v>11.14</v>
      </c>
      <c r="AE146" s="2">
        <v>428.66</v>
      </c>
      <c r="AF146" s="2">
        <v>218.73</v>
      </c>
      <c r="AG146" s="2">
        <v>142.44999999999999</v>
      </c>
      <c r="AH146" s="2">
        <v>115.37</v>
      </c>
      <c r="AI146" s="2">
        <v>226.84</v>
      </c>
      <c r="AJ146" s="2">
        <v>703.39</v>
      </c>
      <c r="AK146" s="2">
        <v>1914009</v>
      </c>
      <c r="AL146" s="2">
        <v>1124854</v>
      </c>
      <c r="AM146" s="2">
        <v>1029563</v>
      </c>
      <c r="AN146" s="2">
        <v>126896</v>
      </c>
      <c r="AO146" s="2">
        <v>4195322</v>
      </c>
      <c r="AP146" s="2">
        <v>0.621</v>
      </c>
      <c r="AQ146" s="2">
        <v>0.2</v>
      </c>
      <c r="AR146" s="2">
        <v>274895</v>
      </c>
      <c r="AS146" s="2">
        <v>164609</v>
      </c>
      <c r="AT146" s="2">
        <v>137271</v>
      </c>
      <c r="AU146" s="2">
        <v>320925</v>
      </c>
      <c r="AV146" s="2">
        <v>897700</v>
      </c>
      <c r="AW146" s="2">
        <v>0.621</v>
      </c>
      <c r="AX146" s="2">
        <v>7.0999999999999994E-2</v>
      </c>
      <c r="AY146" s="2">
        <v>0.65</v>
      </c>
      <c r="AZ146" s="2">
        <v>102145</v>
      </c>
      <c r="BA146" s="2">
        <v>61165</v>
      </c>
      <c r="BB146" s="2">
        <v>51007</v>
      </c>
      <c r="BC146" s="2">
        <v>119249</v>
      </c>
      <c r="BD146" s="2">
        <v>333566</v>
      </c>
      <c r="BE146" s="2">
        <v>5426588</v>
      </c>
      <c r="BF146" s="2">
        <v>4136041</v>
      </c>
      <c r="BG146" s="2">
        <v>0</v>
      </c>
      <c r="BH146" s="2">
        <v>0</v>
      </c>
      <c r="BI146" s="2">
        <v>953683</v>
      </c>
      <c r="BJ146" s="2">
        <v>0</v>
      </c>
      <c r="BK146" s="2">
        <v>0</v>
      </c>
      <c r="BL146" s="2">
        <v>357002</v>
      </c>
      <c r="BM146" s="2">
        <v>0</v>
      </c>
      <c r="BN146" s="2">
        <v>2813</v>
      </c>
      <c r="BO146" s="2">
        <v>16.43</v>
      </c>
      <c r="BP146" s="2">
        <v>46218</v>
      </c>
      <c r="BQ146" s="2">
        <v>5492944</v>
      </c>
      <c r="BR146" s="2">
        <v>10919532</v>
      </c>
      <c r="BS146" s="2">
        <v>0</v>
      </c>
      <c r="BT146" s="2">
        <v>10919532</v>
      </c>
      <c r="BU146" s="2">
        <v>4909835</v>
      </c>
      <c r="BV146" s="2">
        <v>6009697</v>
      </c>
      <c r="BW146" s="2">
        <v>748706</v>
      </c>
      <c r="BX146" s="2">
        <v>5260991</v>
      </c>
      <c r="BY146" s="2">
        <v>2818.01</v>
      </c>
      <c r="BZ146" s="2">
        <v>703.39</v>
      </c>
      <c r="CA146" s="2">
        <v>1982160</v>
      </c>
      <c r="CB146" s="2">
        <v>2487395</v>
      </c>
      <c r="CC146" s="2">
        <v>0</v>
      </c>
      <c r="CD146" s="2">
        <v>4909835</v>
      </c>
      <c r="CE146" s="2">
        <v>748706</v>
      </c>
      <c r="CF146" s="2">
        <v>0</v>
      </c>
      <c r="CG146" s="2">
        <v>1673495</v>
      </c>
      <c r="CH146" s="2">
        <v>1673495</v>
      </c>
      <c r="CI146" s="2">
        <v>0</v>
      </c>
      <c r="CJ146" s="2">
        <v>5260991</v>
      </c>
      <c r="CK146" s="2" t="b">
        <v>0</v>
      </c>
      <c r="CL146" s="2">
        <v>0</v>
      </c>
      <c r="CM146" s="2">
        <v>11842.77</v>
      </c>
      <c r="CN146" s="2">
        <v>10888.94</v>
      </c>
      <c r="CO146" s="2">
        <v>11211.95</v>
      </c>
      <c r="CP146" s="2">
        <v>13331.46</v>
      </c>
      <c r="CQ146" s="4">
        <v>45072.427152777775</v>
      </c>
      <c r="CR146" s="4">
        <v>73415</v>
      </c>
    </row>
    <row r="147" spans="1:96" x14ac:dyDescent="0.35">
      <c r="A147" s="5">
        <v>207</v>
      </c>
      <c r="B147" s="3" t="s">
        <v>245</v>
      </c>
      <c r="C147" s="3" t="s">
        <v>297</v>
      </c>
      <c r="D147" s="2" t="s">
        <v>298</v>
      </c>
      <c r="E147" s="2">
        <v>8093</v>
      </c>
      <c r="F147" s="2">
        <v>8215</v>
      </c>
      <c r="G147" s="2">
        <v>8458</v>
      </c>
      <c r="H147" s="2">
        <v>9802</v>
      </c>
      <c r="I147" s="2">
        <v>6.5600000000000006E-2</v>
      </c>
      <c r="J147" s="2">
        <v>531</v>
      </c>
      <c r="K147" s="2">
        <v>539</v>
      </c>
      <c r="L147" s="2">
        <v>555</v>
      </c>
      <c r="M147" s="2">
        <v>643</v>
      </c>
      <c r="N147" s="2">
        <v>6.7000000000000004E-2</v>
      </c>
      <c r="O147" s="2">
        <v>542</v>
      </c>
      <c r="P147" s="2">
        <v>550</v>
      </c>
      <c r="Q147" s="2">
        <v>567</v>
      </c>
      <c r="R147" s="2">
        <v>657</v>
      </c>
      <c r="S147" s="2">
        <v>9166</v>
      </c>
      <c r="T147" s="2">
        <v>9304</v>
      </c>
      <c r="U147" s="2">
        <v>9580</v>
      </c>
      <c r="V147" s="2">
        <v>11102</v>
      </c>
      <c r="W147" s="2">
        <v>1.1040000000000001</v>
      </c>
      <c r="X147" s="2">
        <v>1.026</v>
      </c>
      <c r="Y147" s="2">
        <v>10119</v>
      </c>
      <c r="Z147" s="2">
        <v>11391</v>
      </c>
      <c r="AA147" s="2">
        <v>88.76</v>
      </c>
      <c r="AB147" s="2">
        <v>61.74</v>
      </c>
      <c r="AC147" s="2">
        <v>36.869999999999997</v>
      </c>
      <c r="AD147" s="2">
        <v>0</v>
      </c>
      <c r="AE147" s="2">
        <v>187.37</v>
      </c>
      <c r="AF147" s="2">
        <v>88.76</v>
      </c>
      <c r="AG147" s="2">
        <v>61.74</v>
      </c>
      <c r="AH147" s="2">
        <v>36.869999999999997</v>
      </c>
      <c r="AI147" s="2">
        <v>0</v>
      </c>
      <c r="AJ147" s="2">
        <v>187.37</v>
      </c>
      <c r="AK147" s="2">
        <v>898162</v>
      </c>
      <c r="AL147" s="2">
        <v>574429</v>
      </c>
      <c r="AM147" s="2">
        <v>353215</v>
      </c>
      <c r="AN147" s="2">
        <v>0</v>
      </c>
      <c r="AO147" s="2">
        <v>1825806</v>
      </c>
      <c r="AP147" s="2">
        <v>0.57769999999999999</v>
      </c>
      <c r="AQ147" s="2">
        <v>0.2</v>
      </c>
      <c r="AR147" s="2">
        <v>103774</v>
      </c>
      <c r="AS147" s="2">
        <v>66370</v>
      </c>
      <c r="AT147" s="2">
        <v>40810</v>
      </c>
      <c r="AU147" s="2">
        <v>0</v>
      </c>
      <c r="AV147" s="2">
        <v>210954</v>
      </c>
      <c r="AW147" s="2">
        <v>0.57769999999999999</v>
      </c>
      <c r="AX147" s="2">
        <v>2.7699999999999999E-2</v>
      </c>
      <c r="AY147" s="2">
        <v>0.65</v>
      </c>
      <c r="AZ147" s="2">
        <v>16171</v>
      </c>
      <c r="BA147" s="2">
        <v>10343</v>
      </c>
      <c r="BB147" s="2">
        <v>6360</v>
      </c>
      <c r="BC147" s="2">
        <v>0</v>
      </c>
      <c r="BD147" s="2">
        <v>32874</v>
      </c>
      <c r="BE147" s="2">
        <v>2069634</v>
      </c>
      <c r="BF147" s="2">
        <v>0</v>
      </c>
      <c r="BG147" s="2">
        <v>0</v>
      </c>
      <c r="BH147" s="2">
        <v>0</v>
      </c>
      <c r="BI147" s="2">
        <v>18934</v>
      </c>
      <c r="BJ147" s="2">
        <v>0</v>
      </c>
      <c r="BK147" s="2">
        <v>0</v>
      </c>
      <c r="BL147" s="2">
        <v>17706</v>
      </c>
      <c r="BM147" s="2">
        <v>0</v>
      </c>
      <c r="BN147" s="2">
        <v>2813</v>
      </c>
      <c r="BO147" s="2">
        <v>6.56</v>
      </c>
      <c r="BP147" s="2">
        <v>18453</v>
      </c>
      <c r="BQ147" s="2">
        <v>55093</v>
      </c>
      <c r="BR147" s="2">
        <v>2124727</v>
      </c>
      <c r="BS147" s="2">
        <v>0</v>
      </c>
      <c r="BT147" s="2">
        <v>2124727</v>
      </c>
      <c r="BU147" s="2">
        <v>783968</v>
      </c>
      <c r="BV147" s="2">
        <v>1340759</v>
      </c>
      <c r="BW147" s="2">
        <v>151658</v>
      </c>
      <c r="BX147" s="2">
        <v>1189101</v>
      </c>
      <c r="BY147" s="2">
        <v>5137.8100000000004</v>
      </c>
      <c r="BZ147" s="2">
        <v>187.37</v>
      </c>
      <c r="CA147" s="2">
        <v>962671</v>
      </c>
      <c r="CB147" s="2">
        <v>0</v>
      </c>
      <c r="CC147" s="2">
        <v>0</v>
      </c>
      <c r="CD147" s="2">
        <v>783968</v>
      </c>
      <c r="CE147" s="2">
        <v>151658</v>
      </c>
      <c r="CF147" s="2">
        <v>27045</v>
      </c>
      <c r="CG147" s="2">
        <v>323215</v>
      </c>
      <c r="CH147" s="2">
        <v>350260</v>
      </c>
      <c r="CI147" s="2">
        <v>0</v>
      </c>
      <c r="CJ147" s="2">
        <v>1189101</v>
      </c>
      <c r="CK147" s="2" t="b">
        <v>0</v>
      </c>
      <c r="CL147" s="2">
        <v>0</v>
      </c>
      <c r="CM147" s="2">
        <v>11470.34</v>
      </c>
      <c r="CN147" s="2">
        <v>10546.5</v>
      </c>
      <c r="CO147" s="2">
        <v>10859.36</v>
      </c>
      <c r="CP147" s="2">
        <v>12912.21</v>
      </c>
      <c r="CQ147" s="4">
        <v>45072.427187499998</v>
      </c>
      <c r="CR147" s="4">
        <v>73415</v>
      </c>
    </row>
    <row r="148" spans="1:96" x14ac:dyDescent="0.35">
      <c r="A148" s="5">
        <v>208</v>
      </c>
      <c r="B148" s="3" t="s">
        <v>245</v>
      </c>
      <c r="C148" s="3" t="s">
        <v>299</v>
      </c>
      <c r="D148" s="2" t="s">
        <v>300</v>
      </c>
      <c r="E148" s="2">
        <v>8093</v>
      </c>
      <c r="F148" s="2">
        <v>8215</v>
      </c>
      <c r="G148" s="2">
        <v>8458</v>
      </c>
      <c r="H148" s="2">
        <v>9802</v>
      </c>
      <c r="I148" s="2">
        <v>6.5600000000000006E-2</v>
      </c>
      <c r="J148" s="2">
        <v>531</v>
      </c>
      <c r="K148" s="2">
        <v>539</v>
      </c>
      <c r="L148" s="2">
        <v>555</v>
      </c>
      <c r="M148" s="2">
        <v>643</v>
      </c>
      <c r="N148" s="2">
        <v>6.7000000000000004E-2</v>
      </c>
      <c r="O148" s="2">
        <v>542</v>
      </c>
      <c r="P148" s="2">
        <v>550</v>
      </c>
      <c r="Q148" s="2">
        <v>567</v>
      </c>
      <c r="R148" s="2">
        <v>657</v>
      </c>
      <c r="S148" s="2">
        <v>9166</v>
      </c>
      <c r="T148" s="2">
        <v>9304</v>
      </c>
      <c r="U148" s="2">
        <v>9580</v>
      </c>
      <c r="V148" s="2">
        <v>11102</v>
      </c>
      <c r="W148" s="2">
        <v>1.1040000000000001</v>
      </c>
      <c r="X148" s="2">
        <v>1.026</v>
      </c>
      <c r="Y148" s="2">
        <v>10119</v>
      </c>
      <c r="Z148" s="2">
        <v>11391</v>
      </c>
      <c r="AA148" s="2">
        <v>141.28</v>
      </c>
      <c r="AB148" s="2">
        <v>110.86</v>
      </c>
      <c r="AC148" s="2">
        <v>72.81</v>
      </c>
      <c r="AD148" s="2">
        <v>0.95</v>
      </c>
      <c r="AE148" s="2">
        <v>325.89999999999998</v>
      </c>
      <c r="AF148" s="2">
        <v>141.28</v>
      </c>
      <c r="AG148" s="2">
        <v>110.86</v>
      </c>
      <c r="AH148" s="2">
        <v>72.81</v>
      </c>
      <c r="AI148" s="2">
        <v>136.54</v>
      </c>
      <c r="AJ148" s="2">
        <v>461.49</v>
      </c>
      <c r="AK148" s="2">
        <v>1429612</v>
      </c>
      <c r="AL148" s="2">
        <v>1031441</v>
      </c>
      <c r="AM148" s="2">
        <v>697520</v>
      </c>
      <c r="AN148" s="2">
        <v>10821</v>
      </c>
      <c r="AO148" s="2">
        <v>3169394</v>
      </c>
      <c r="AP148" s="2">
        <v>0.53290000000000004</v>
      </c>
      <c r="AQ148" s="2">
        <v>0.2</v>
      </c>
      <c r="AR148" s="2">
        <v>152368</v>
      </c>
      <c r="AS148" s="2">
        <v>109931</v>
      </c>
      <c r="AT148" s="2">
        <v>74342</v>
      </c>
      <c r="AU148" s="2">
        <v>165767</v>
      </c>
      <c r="AV148" s="2">
        <v>502408</v>
      </c>
      <c r="AW148" s="2">
        <v>0.53290000000000004</v>
      </c>
      <c r="AX148" s="2">
        <v>0</v>
      </c>
      <c r="AY148" s="2">
        <v>0.65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3671802</v>
      </c>
      <c r="BF148" s="2">
        <v>1916074</v>
      </c>
      <c r="BG148" s="2">
        <v>28978</v>
      </c>
      <c r="BH148" s="2">
        <v>0</v>
      </c>
      <c r="BI148" s="2">
        <v>47717</v>
      </c>
      <c r="BJ148" s="2">
        <v>0</v>
      </c>
      <c r="BK148" s="2">
        <v>0</v>
      </c>
      <c r="BL148" s="2">
        <v>450865</v>
      </c>
      <c r="BM148" s="2">
        <v>0</v>
      </c>
      <c r="BN148" s="2">
        <v>2813</v>
      </c>
      <c r="BO148" s="2">
        <v>6.71</v>
      </c>
      <c r="BP148" s="2">
        <v>18875</v>
      </c>
      <c r="BQ148" s="2">
        <v>2462509</v>
      </c>
      <c r="BR148" s="2">
        <v>6134311</v>
      </c>
      <c r="BS148" s="2">
        <v>0</v>
      </c>
      <c r="BT148" s="2">
        <v>6134311</v>
      </c>
      <c r="BU148" s="2">
        <v>2178932</v>
      </c>
      <c r="BV148" s="2">
        <v>3955379</v>
      </c>
      <c r="BW148" s="2">
        <v>478645</v>
      </c>
      <c r="BX148" s="2">
        <v>3476734</v>
      </c>
      <c r="BY148" s="2">
        <v>4031.23</v>
      </c>
      <c r="BZ148" s="2">
        <v>461.49</v>
      </c>
      <c r="CA148" s="2">
        <v>1860372</v>
      </c>
      <c r="CB148" s="2">
        <v>1190962</v>
      </c>
      <c r="CC148" s="2">
        <v>0</v>
      </c>
      <c r="CD148" s="2">
        <v>2178932</v>
      </c>
      <c r="CE148" s="2">
        <v>478645</v>
      </c>
      <c r="CF148" s="2">
        <v>393757</v>
      </c>
      <c r="CG148" s="2">
        <v>446759</v>
      </c>
      <c r="CH148" s="2">
        <v>840516</v>
      </c>
      <c r="CI148" s="2">
        <v>0</v>
      </c>
      <c r="CJ148" s="2">
        <v>3476734</v>
      </c>
      <c r="CK148" s="2" t="b">
        <v>0</v>
      </c>
      <c r="CL148" s="2">
        <v>0</v>
      </c>
      <c r="CM148" s="2">
        <v>11197.48</v>
      </c>
      <c r="CN148" s="2">
        <v>10295.620000000001</v>
      </c>
      <c r="CO148" s="2">
        <v>10601.04</v>
      </c>
      <c r="CP148" s="2">
        <v>12605.05</v>
      </c>
      <c r="CQ148" s="4">
        <v>45072.426747685182</v>
      </c>
      <c r="CR148" s="4">
        <v>73415</v>
      </c>
    </row>
    <row r="149" spans="1:96" x14ac:dyDescent="0.35">
      <c r="A149" s="5">
        <v>209</v>
      </c>
      <c r="B149" s="3" t="s">
        <v>245</v>
      </c>
      <c r="C149" s="3" t="s">
        <v>301</v>
      </c>
      <c r="D149" s="2" t="s">
        <v>302</v>
      </c>
      <c r="E149" s="2">
        <v>8093</v>
      </c>
      <c r="F149" s="2">
        <v>8215</v>
      </c>
      <c r="G149" s="2">
        <v>8458</v>
      </c>
      <c r="H149" s="2">
        <v>9802</v>
      </c>
      <c r="I149" s="2">
        <v>6.5600000000000006E-2</v>
      </c>
      <c r="J149" s="2">
        <v>531</v>
      </c>
      <c r="K149" s="2">
        <v>539</v>
      </c>
      <c r="L149" s="2">
        <v>555</v>
      </c>
      <c r="M149" s="2">
        <v>643</v>
      </c>
      <c r="N149" s="2">
        <v>6.7000000000000004E-2</v>
      </c>
      <c r="O149" s="2">
        <v>542</v>
      </c>
      <c r="P149" s="2">
        <v>550</v>
      </c>
      <c r="Q149" s="2">
        <v>567</v>
      </c>
      <c r="R149" s="2">
        <v>657</v>
      </c>
      <c r="S149" s="2">
        <v>9166</v>
      </c>
      <c r="T149" s="2">
        <v>9304</v>
      </c>
      <c r="U149" s="2">
        <v>9580</v>
      </c>
      <c r="V149" s="2">
        <v>11102</v>
      </c>
      <c r="W149" s="2">
        <v>1.1040000000000001</v>
      </c>
      <c r="X149" s="2">
        <v>1.026</v>
      </c>
      <c r="Y149" s="2">
        <v>10119</v>
      </c>
      <c r="Z149" s="2">
        <v>11391</v>
      </c>
      <c r="AA149" s="2">
        <v>0</v>
      </c>
      <c r="AB149" s="2">
        <v>0.01</v>
      </c>
      <c r="AC149" s="2">
        <v>0</v>
      </c>
      <c r="AD149" s="2">
        <v>0</v>
      </c>
      <c r="AE149" s="2">
        <v>0.01</v>
      </c>
      <c r="AF149" s="2">
        <v>20.09</v>
      </c>
      <c r="AG149" s="2">
        <v>8.75</v>
      </c>
      <c r="AH149" s="2">
        <v>6.67</v>
      </c>
      <c r="AI149" s="2">
        <v>10.61</v>
      </c>
      <c r="AJ149" s="2">
        <v>46.12</v>
      </c>
      <c r="AK149" s="2">
        <v>0</v>
      </c>
      <c r="AL149" s="2">
        <v>93</v>
      </c>
      <c r="AM149" s="2">
        <v>0</v>
      </c>
      <c r="AN149" s="2">
        <v>0</v>
      </c>
      <c r="AO149" s="2">
        <v>93</v>
      </c>
      <c r="AP149" s="2">
        <v>0.26669999999999999</v>
      </c>
      <c r="AQ149" s="2">
        <v>0.2</v>
      </c>
      <c r="AR149" s="2">
        <v>10844</v>
      </c>
      <c r="AS149" s="2">
        <v>4342</v>
      </c>
      <c r="AT149" s="2">
        <v>3408</v>
      </c>
      <c r="AU149" s="2">
        <v>6447</v>
      </c>
      <c r="AV149" s="2">
        <v>25041</v>
      </c>
      <c r="AW149" s="2">
        <v>0.26669999999999999</v>
      </c>
      <c r="AX149" s="2">
        <v>0</v>
      </c>
      <c r="AY149" s="2">
        <v>0.65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25134</v>
      </c>
      <c r="BF149" s="2">
        <v>1414039</v>
      </c>
      <c r="BG149" s="2">
        <v>0</v>
      </c>
      <c r="BH149" s="2">
        <v>0</v>
      </c>
      <c r="BI149" s="2">
        <v>50981</v>
      </c>
      <c r="BJ149" s="2">
        <v>0</v>
      </c>
      <c r="BK149" s="2">
        <v>0</v>
      </c>
      <c r="BL149" s="2">
        <v>0</v>
      </c>
      <c r="BM149" s="2">
        <v>0</v>
      </c>
      <c r="BN149" s="2">
        <v>2813</v>
      </c>
      <c r="BO149" s="2">
        <v>0</v>
      </c>
      <c r="BP149" s="2">
        <v>0</v>
      </c>
      <c r="BQ149" s="2">
        <v>1465020</v>
      </c>
      <c r="BR149" s="2">
        <v>1490154</v>
      </c>
      <c r="BS149" s="2">
        <v>0</v>
      </c>
      <c r="BT149" s="2">
        <v>1490154</v>
      </c>
      <c r="BU149" s="2">
        <v>784605</v>
      </c>
      <c r="BV149" s="2">
        <v>705549</v>
      </c>
      <c r="BW149" s="2">
        <v>119976</v>
      </c>
      <c r="BX149" s="2">
        <v>585573</v>
      </c>
      <c r="BY149" s="2">
        <v>4380.58</v>
      </c>
      <c r="BZ149" s="2">
        <v>46.12</v>
      </c>
      <c r="CA149" s="2">
        <v>202032</v>
      </c>
      <c r="CB149" s="2">
        <v>523868</v>
      </c>
      <c r="CC149" s="2">
        <v>0</v>
      </c>
      <c r="CD149" s="2">
        <v>784605</v>
      </c>
      <c r="CE149" s="2">
        <v>119976</v>
      </c>
      <c r="CF149" s="2">
        <v>0</v>
      </c>
      <c r="CG149" s="2">
        <v>297308</v>
      </c>
      <c r="CH149" s="2">
        <v>297308</v>
      </c>
      <c r="CI149" s="2">
        <v>0</v>
      </c>
      <c r="CJ149" s="2">
        <v>585573</v>
      </c>
      <c r="CK149" s="2" t="b">
        <v>0</v>
      </c>
      <c r="CL149" s="2">
        <v>0</v>
      </c>
      <c r="CM149" s="2">
        <v>10658.75</v>
      </c>
      <c r="CN149" s="2">
        <v>9800.2800000000007</v>
      </c>
      <c r="CO149" s="2">
        <v>10091</v>
      </c>
      <c r="CP149" s="2">
        <v>11998.6</v>
      </c>
      <c r="CQ149" s="4">
        <v>45072.426874999997</v>
      </c>
      <c r="CR149" s="4">
        <v>73415</v>
      </c>
    </row>
    <row r="150" spans="1:96" x14ac:dyDescent="0.35">
      <c r="A150" s="5">
        <v>210</v>
      </c>
      <c r="B150" s="3" t="s">
        <v>245</v>
      </c>
      <c r="C150" s="3" t="s">
        <v>303</v>
      </c>
      <c r="D150" s="2" t="s">
        <v>304</v>
      </c>
      <c r="E150" s="2">
        <v>8093</v>
      </c>
      <c r="F150" s="2">
        <v>8215</v>
      </c>
      <c r="G150" s="2">
        <v>8458</v>
      </c>
      <c r="H150" s="2">
        <v>9802</v>
      </c>
      <c r="I150" s="2">
        <v>6.5600000000000006E-2</v>
      </c>
      <c r="J150" s="2">
        <v>531</v>
      </c>
      <c r="K150" s="2">
        <v>539</v>
      </c>
      <c r="L150" s="2">
        <v>555</v>
      </c>
      <c r="M150" s="2">
        <v>643</v>
      </c>
      <c r="N150" s="2">
        <v>6.7000000000000004E-2</v>
      </c>
      <c r="O150" s="2">
        <v>542</v>
      </c>
      <c r="P150" s="2">
        <v>550</v>
      </c>
      <c r="Q150" s="2">
        <v>567</v>
      </c>
      <c r="R150" s="2">
        <v>657</v>
      </c>
      <c r="S150" s="2">
        <v>9166</v>
      </c>
      <c r="T150" s="2">
        <v>9304</v>
      </c>
      <c r="U150" s="2">
        <v>9580</v>
      </c>
      <c r="V150" s="2">
        <v>11102</v>
      </c>
      <c r="W150" s="2">
        <v>1.1040000000000001</v>
      </c>
      <c r="X150" s="2">
        <v>1.026</v>
      </c>
      <c r="Y150" s="2">
        <v>10119</v>
      </c>
      <c r="Z150" s="2">
        <v>11391</v>
      </c>
      <c r="AA150" s="2">
        <v>929.45</v>
      </c>
      <c r="AB150" s="2">
        <v>660.54</v>
      </c>
      <c r="AC150" s="2">
        <v>665.75</v>
      </c>
      <c r="AD150" s="2">
        <v>1279.8</v>
      </c>
      <c r="AE150" s="2">
        <v>3535.54</v>
      </c>
      <c r="AF150" s="2">
        <v>929.45</v>
      </c>
      <c r="AG150" s="2">
        <v>660.54</v>
      </c>
      <c r="AH150" s="2">
        <v>665.75</v>
      </c>
      <c r="AI150" s="2">
        <v>1279.8</v>
      </c>
      <c r="AJ150" s="2">
        <v>3535.54</v>
      </c>
      <c r="AK150" s="2">
        <v>9405105</v>
      </c>
      <c r="AL150" s="2">
        <v>6145664</v>
      </c>
      <c r="AM150" s="2">
        <v>6377885</v>
      </c>
      <c r="AN150" s="2">
        <v>14578202</v>
      </c>
      <c r="AO150" s="2">
        <v>36506856</v>
      </c>
      <c r="AP150" s="2">
        <v>0.71760000000000002</v>
      </c>
      <c r="AQ150" s="2">
        <v>0.2</v>
      </c>
      <c r="AR150" s="2">
        <v>1349821</v>
      </c>
      <c r="AS150" s="2">
        <v>882026</v>
      </c>
      <c r="AT150" s="2">
        <v>915354</v>
      </c>
      <c r="AU150" s="2">
        <v>2092264</v>
      </c>
      <c r="AV150" s="2">
        <v>5239465</v>
      </c>
      <c r="AW150" s="2">
        <v>0.71760000000000002</v>
      </c>
      <c r="AX150" s="2">
        <v>0.1676</v>
      </c>
      <c r="AY150" s="2">
        <v>0.65</v>
      </c>
      <c r="AZ150" s="2">
        <v>1024592</v>
      </c>
      <c r="BA150" s="2">
        <v>669509</v>
      </c>
      <c r="BB150" s="2">
        <v>694807</v>
      </c>
      <c r="BC150" s="2">
        <v>1588149</v>
      </c>
      <c r="BD150" s="2">
        <v>3977057</v>
      </c>
      <c r="BE150" s="2">
        <v>45723378</v>
      </c>
      <c r="BF150" s="2">
        <v>0</v>
      </c>
      <c r="BG150" s="2">
        <v>210990</v>
      </c>
      <c r="BH150" s="2">
        <v>0</v>
      </c>
      <c r="BI150" s="2">
        <v>384657</v>
      </c>
      <c r="BJ150" s="2">
        <v>0</v>
      </c>
      <c r="BK150" s="2">
        <v>0</v>
      </c>
      <c r="BL150" s="2">
        <v>0</v>
      </c>
      <c r="BM150" s="2">
        <v>0</v>
      </c>
      <c r="BN150" s="2">
        <v>2813</v>
      </c>
      <c r="BO150" s="2">
        <v>63.29</v>
      </c>
      <c r="BP150" s="2">
        <v>178035</v>
      </c>
      <c r="BQ150" s="2">
        <v>773682</v>
      </c>
      <c r="BR150" s="2">
        <v>46497060</v>
      </c>
      <c r="BS150" s="2">
        <v>0</v>
      </c>
      <c r="BT150" s="2">
        <v>46497060</v>
      </c>
      <c r="BU150" s="2">
        <v>17747806</v>
      </c>
      <c r="BV150" s="2">
        <v>28749254</v>
      </c>
      <c r="BW150" s="2">
        <v>3087908</v>
      </c>
      <c r="BX150" s="2">
        <v>25661346</v>
      </c>
      <c r="BY150" s="2">
        <v>5544.01</v>
      </c>
      <c r="BZ150" s="2">
        <v>3535.54</v>
      </c>
      <c r="CA150" s="2">
        <v>19601069</v>
      </c>
      <c r="CB150" s="2">
        <v>0</v>
      </c>
      <c r="CC150" s="2">
        <v>0</v>
      </c>
      <c r="CD150" s="2">
        <v>17747806</v>
      </c>
      <c r="CE150" s="2">
        <v>3087908</v>
      </c>
      <c r="CF150" s="2">
        <v>0</v>
      </c>
      <c r="CG150" s="2">
        <v>6371883</v>
      </c>
      <c r="CH150" s="2">
        <v>6371883</v>
      </c>
      <c r="CI150" s="2">
        <v>0</v>
      </c>
      <c r="CJ150" s="2">
        <v>25661346</v>
      </c>
      <c r="CK150" s="2" t="b">
        <v>0</v>
      </c>
      <c r="CL150" s="2">
        <v>0</v>
      </c>
      <c r="CM150" s="2">
        <v>12673.64</v>
      </c>
      <c r="CN150" s="2">
        <v>11652.89</v>
      </c>
      <c r="CO150" s="2">
        <v>11998.57</v>
      </c>
      <c r="CP150" s="2">
        <v>14266.77</v>
      </c>
      <c r="CQ150" s="4">
        <v>45072.426747685182</v>
      </c>
      <c r="CR150" s="4">
        <v>73415</v>
      </c>
    </row>
    <row r="151" spans="1:96" x14ac:dyDescent="0.35">
      <c r="A151" s="5">
        <v>12760</v>
      </c>
      <c r="B151" s="3" t="s">
        <v>245</v>
      </c>
      <c r="C151" s="3" t="s">
        <v>305</v>
      </c>
      <c r="D151" s="2" t="s">
        <v>306</v>
      </c>
      <c r="E151" s="2">
        <v>8093</v>
      </c>
      <c r="F151" s="2">
        <v>8215</v>
      </c>
      <c r="G151" s="2">
        <v>8458</v>
      </c>
      <c r="H151" s="2">
        <v>9802</v>
      </c>
      <c r="I151" s="2">
        <v>6.5600000000000006E-2</v>
      </c>
      <c r="J151" s="2">
        <v>531</v>
      </c>
      <c r="K151" s="2">
        <v>539</v>
      </c>
      <c r="L151" s="2">
        <v>555</v>
      </c>
      <c r="M151" s="2">
        <v>643</v>
      </c>
      <c r="N151" s="2">
        <v>6.7000000000000004E-2</v>
      </c>
      <c r="O151" s="2">
        <v>542</v>
      </c>
      <c r="P151" s="2">
        <v>550</v>
      </c>
      <c r="Q151" s="2">
        <v>567</v>
      </c>
      <c r="R151" s="2">
        <v>657</v>
      </c>
      <c r="S151" s="2">
        <v>9166</v>
      </c>
      <c r="T151" s="2">
        <v>9304</v>
      </c>
      <c r="U151" s="2">
        <v>9580</v>
      </c>
      <c r="V151" s="2">
        <v>11102</v>
      </c>
      <c r="W151" s="2">
        <v>1.1040000000000001</v>
      </c>
      <c r="X151" s="2">
        <v>1.026</v>
      </c>
      <c r="Y151" s="2">
        <v>10119</v>
      </c>
      <c r="Z151" s="2">
        <v>11391</v>
      </c>
      <c r="AA151" s="2">
        <v>477.64</v>
      </c>
      <c r="AB151" s="2">
        <v>365.99</v>
      </c>
      <c r="AC151" s="2">
        <v>256.05</v>
      </c>
      <c r="AD151" s="2">
        <v>0</v>
      </c>
      <c r="AE151" s="2">
        <v>1099.68</v>
      </c>
      <c r="AF151" s="2">
        <v>477.64</v>
      </c>
      <c r="AG151" s="2">
        <v>365.99</v>
      </c>
      <c r="AH151" s="2">
        <v>256.05</v>
      </c>
      <c r="AI151" s="2">
        <v>0</v>
      </c>
      <c r="AJ151" s="2">
        <v>1099.68</v>
      </c>
      <c r="AK151" s="2">
        <v>4833239</v>
      </c>
      <c r="AL151" s="2">
        <v>3405171</v>
      </c>
      <c r="AM151" s="2">
        <v>2452959</v>
      </c>
      <c r="AN151" s="2">
        <v>0</v>
      </c>
      <c r="AO151" s="2">
        <v>10691369</v>
      </c>
      <c r="AP151" s="2">
        <v>0.8014</v>
      </c>
      <c r="AQ151" s="2">
        <v>0.2</v>
      </c>
      <c r="AR151" s="2">
        <v>774672</v>
      </c>
      <c r="AS151" s="2">
        <v>545781</v>
      </c>
      <c r="AT151" s="2">
        <v>393160</v>
      </c>
      <c r="AU151" s="2">
        <v>0</v>
      </c>
      <c r="AV151" s="2">
        <v>1713613</v>
      </c>
      <c r="AW151" s="2">
        <v>0.8014</v>
      </c>
      <c r="AX151" s="2">
        <v>0.25140000000000001</v>
      </c>
      <c r="AY151" s="2">
        <v>0.65</v>
      </c>
      <c r="AZ151" s="2">
        <v>789800</v>
      </c>
      <c r="BA151" s="2">
        <v>556439</v>
      </c>
      <c r="BB151" s="2">
        <v>400838</v>
      </c>
      <c r="BC151" s="2">
        <v>0</v>
      </c>
      <c r="BD151" s="2">
        <v>1747077</v>
      </c>
      <c r="BE151" s="2">
        <v>14152059</v>
      </c>
      <c r="BF151" s="2">
        <v>0</v>
      </c>
      <c r="BG151" s="2">
        <v>42752</v>
      </c>
      <c r="BH151" s="2">
        <v>0</v>
      </c>
      <c r="BI151" s="2">
        <v>79679</v>
      </c>
      <c r="BJ151" s="2">
        <v>0</v>
      </c>
      <c r="BK151" s="2">
        <v>0</v>
      </c>
      <c r="BL151" s="2">
        <v>0</v>
      </c>
      <c r="BM151" s="2">
        <v>0</v>
      </c>
      <c r="BN151" s="2">
        <v>2813</v>
      </c>
      <c r="BO151" s="2">
        <v>24.42</v>
      </c>
      <c r="BP151" s="2">
        <v>68693</v>
      </c>
      <c r="BQ151" s="2">
        <v>191124</v>
      </c>
      <c r="BR151" s="2">
        <v>14343183</v>
      </c>
      <c r="BS151" s="2">
        <v>0</v>
      </c>
      <c r="BT151" s="2">
        <v>14343183</v>
      </c>
      <c r="BU151" s="2">
        <v>3011890</v>
      </c>
      <c r="BV151" s="2">
        <v>11331293</v>
      </c>
      <c r="BW151" s="2">
        <v>919417</v>
      </c>
      <c r="BX151" s="2">
        <v>10411876</v>
      </c>
      <c r="BY151" s="2">
        <v>5307.14</v>
      </c>
      <c r="BZ151" s="2">
        <v>1099.68</v>
      </c>
      <c r="CA151" s="2">
        <v>5836156</v>
      </c>
      <c r="CB151" s="2">
        <v>0</v>
      </c>
      <c r="CC151" s="2">
        <v>0</v>
      </c>
      <c r="CD151" s="2">
        <v>3011890</v>
      </c>
      <c r="CE151" s="2">
        <v>919417</v>
      </c>
      <c r="CF151" s="2">
        <v>1904849</v>
      </c>
      <c r="CG151" s="2">
        <v>1135418</v>
      </c>
      <c r="CH151" s="2">
        <v>3040267</v>
      </c>
      <c r="CI151" s="2">
        <v>0</v>
      </c>
      <c r="CJ151" s="2">
        <v>10411876</v>
      </c>
      <c r="CK151" s="2" t="b">
        <v>0</v>
      </c>
      <c r="CL151" s="2">
        <v>0</v>
      </c>
      <c r="CM151" s="2">
        <v>13394.42</v>
      </c>
      <c r="CN151" s="2">
        <v>12315.61</v>
      </c>
      <c r="CO151" s="2">
        <v>12680.95</v>
      </c>
      <c r="CP151" s="2">
        <v>15078.15</v>
      </c>
      <c r="CQ151" s="4">
        <v>45072.426759259259</v>
      </c>
      <c r="CR151" s="4">
        <v>73415</v>
      </c>
    </row>
    <row r="152" spans="1:96" x14ac:dyDescent="0.35">
      <c r="A152" s="5">
        <v>211</v>
      </c>
      <c r="B152" s="3" t="s">
        <v>307</v>
      </c>
      <c r="C152" s="3" t="s">
        <v>308</v>
      </c>
      <c r="D152" s="2" t="s">
        <v>309</v>
      </c>
      <c r="E152" s="2">
        <v>8093</v>
      </c>
      <c r="F152" s="2">
        <v>8215</v>
      </c>
      <c r="G152" s="2">
        <v>8458</v>
      </c>
      <c r="H152" s="2">
        <v>9802</v>
      </c>
      <c r="I152" s="2">
        <v>6.5600000000000006E-2</v>
      </c>
      <c r="J152" s="2">
        <v>531</v>
      </c>
      <c r="K152" s="2">
        <v>539</v>
      </c>
      <c r="L152" s="2">
        <v>555</v>
      </c>
      <c r="M152" s="2">
        <v>643</v>
      </c>
      <c r="N152" s="2">
        <v>6.7000000000000004E-2</v>
      </c>
      <c r="O152" s="2">
        <v>542</v>
      </c>
      <c r="P152" s="2">
        <v>550</v>
      </c>
      <c r="Q152" s="2">
        <v>567</v>
      </c>
      <c r="R152" s="2">
        <v>657</v>
      </c>
      <c r="S152" s="2">
        <v>9166</v>
      </c>
      <c r="T152" s="2">
        <v>9304</v>
      </c>
      <c r="U152" s="2">
        <v>9580</v>
      </c>
      <c r="V152" s="2">
        <v>11102</v>
      </c>
      <c r="W152" s="2">
        <v>1.1040000000000001</v>
      </c>
      <c r="X152" s="2">
        <v>1.026</v>
      </c>
      <c r="Y152" s="2">
        <v>10119</v>
      </c>
      <c r="Z152" s="2">
        <v>11391</v>
      </c>
      <c r="AA152" s="2">
        <v>1610.9</v>
      </c>
      <c r="AB152" s="2">
        <v>1298.6199999999999</v>
      </c>
      <c r="AC152" s="2">
        <v>884.5</v>
      </c>
      <c r="AD152" s="2">
        <v>0</v>
      </c>
      <c r="AE152" s="2">
        <v>3794.02</v>
      </c>
      <c r="AF152" s="2">
        <v>1610.9</v>
      </c>
      <c r="AG152" s="2">
        <v>1298.6199999999999</v>
      </c>
      <c r="AH152" s="2">
        <v>884.5</v>
      </c>
      <c r="AI152" s="2">
        <v>0</v>
      </c>
      <c r="AJ152" s="2">
        <v>3794.02</v>
      </c>
      <c r="AK152" s="2">
        <v>16300697</v>
      </c>
      <c r="AL152" s="2">
        <v>12082360</v>
      </c>
      <c r="AM152" s="2">
        <v>8473510</v>
      </c>
      <c r="AN152" s="2">
        <v>0</v>
      </c>
      <c r="AO152" s="2">
        <v>36856567</v>
      </c>
      <c r="AP152" s="2">
        <v>0.88859999999999995</v>
      </c>
      <c r="AQ152" s="2">
        <v>0.2</v>
      </c>
      <c r="AR152" s="2">
        <v>2896960</v>
      </c>
      <c r="AS152" s="2">
        <v>2147277</v>
      </c>
      <c r="AT152" s="2">
        <v>1505912</v>
      </c>
      <c r="AU152" s="2">
        <v>0</v>
      </c>
      <c r="AV152" s="2">
        <v>6550149</v>
      </c>
      <c r="AW152" s="2">
        <v>0.88859999999999995</v>
      </c>
      <c r="AX152" s="2">
        <v>0.33860000000000001</v>
      </c>
      <c r="AY152" s="2">
        <v>0.65</v>
      </c>
      <c r="AZ152" s="2">
        <v>3587620</v>
      </c>
      <c r="BA152" s="2">
        <v>2659207</v>
      </c>
      <c r="BB152" s="2">
        <v>1864935</v>
      </c>
      <c r="BC152" s="2">
        <v>0</v>
      </c>
      <c r="BD152" s="2">
        <v>8111762</v>
      </c>
      <c r="BE152" s="2">
        <v>51518478</v>
      </c>
      <c r="BF152" s="2">
        <v>0</v>
      </c>
      <c r="BG152" s="2">
        <v>332942</v>
      </c>
      <c r="BH152" s="2">
        <v>0</v>
      </c>
      <c r="BI152" s="2">
        <v>205717</v>
      </c>
      <c r="BJ152" s="2">
        <v>0</v>
      </c>
      <c r="BK152" s="2">
        <v>0</v>
      </c>
      <c r="BL152" s="2">
        <v>0</v>
      </c>
      <c r="BM152" s="2">
        <v>0</v>
      </c>
      <c r="BN152" s="2">
        <v>2813</v>
      </c>
      <c r="BO152" s="2">
        <v>96.64</v>
      </c>
      <c r="BP152" s="2">
        <v>271848</v>
      </c>
      <c r="BQ152" s="2">
        <v>810507</v>
      </c>
      <c r="BR152" s="2">
        <v>52328985</v>
      </c>
      <c r="BS152" s="2">
        <v>0</v>
      </c>
      <c r="BT152" s="2">
        <v>52328985</v>
      </c>
      <c r="BU152" s="2">
        <v>2937516</v>
      </c>
      <c r="BV152" s="2">
        <v>49391469</v>
      </c>
      <c r="BW152" s="2">
        <v>3016422</v>
      </c>
      <c r="BX152" s="2">
        <v>46375047</v>
      </c>
      <c r="BY152" s="2">
        <v>5046.7</v>
      </c>
      <c r="BZ152" s="2">
        <v>3794.02</v>
      </c>
      <c r="CA152" s="2">
        <v>19147281</v>
      </c>
      <c r="CB152" s="2">
        <v>0</v>
      </c>
      <c r="CC152" s="2">
        <v>0</v>
      </c>
      <c r="CD152" s="2">
        <v>2937516</v>
      </c>
      <c r="CE152" s="2">
        <v>3016422</v>
      </c>
      <c r="CF152" s="2">
        <v>13193343</v>
      </c>
      <c r="CG152" s="2">
        <v>4017746</v>
      </c>
      <c r="CH152" s="2">
        <v>17211089</v>
      </c>
      <c r="CI152" s="2">
        <v>0</v>
      </c>
      <c r="CJ152" s="2">
        <v>46375047</v>
      </c>
      <c r="CK152" s="2" t="b">
        <v>0</v>
      </c>
      <c r="CL152" s="2">
        <v>0</v>
      </c>
      <c r="CM152" s="2">
        <v>14144.44</v>
      </c>
      <c r="CN152" s="2">
        <v>13005.22</v>
      </c>
      <c r="CO152" s="2">
        <v>13391.02</v>
      </c>
      <c r="CP152" s="2">
        <v>15922.45</v>
      </c>
      <c r="CQ152" s="4">
        <v>45072.426655092589</v>
      </c>
      <c r="CR152" s="4">
        <v>73415</v>
      </c>
    </row>
    <row r="153" spans="1:96" x14ac:dyDescent="0.35">
      <c r="A153" s="5">
        <v>212</v>
      </c>
      <c r="B153" s="3" t="s">
        <v>307</v>
      </c>
      <c r="C153" s="3" t="s">
        <v>310</v>
      </c>
      <c r="D153" s="2" t="s">
        <v>311</v>
      </c>
      <c r="E153" s="2">
        <v>8093</v>
      </c>
      <c r="F153" s="2">
        <v>8215</v>
      </c>
      <c r="G153" s="2">
        <v>8458</v>
      </c>
      <c r="H153" s="2">
        <v>9802</v>
      </c>
      <c r="I153" s="2">
        <v>6.5600000000000006E-2</v>
      </c>
      <c r="J153" s="2">
        <v>531</v>
      </c>
      <c r="K153" s="2">
        <v>539</v>
      </c>
      <c r="L153" s="2">
        <v>555</v>
      </c>
      <c r="M153" s="2">
        <v>643</v>
      </c>
      <c r="N153" s="2">
        <v>6.7000000000000004E-2</v>
      </c>
      <c r="O153" s="2">
        <v>542</v>
      </c>
      <c r="P153" s="2">
        <v>550</v>
      </c>
      <c r="Q153" s="2">
        <v>567</v>
      </c>
      <c r="R153" s="2">
        <v>657</v>
      </c>
      <c r="S153" s="2">
        <v>9166</v>
      </c>
      <c r="T153" s="2">
        <v>9304</v>
      </c>
      <c r="U153" s="2">
        <v>9580</v>
      </c>
      <c r="V153" s="2">
        <v>11102</v>
      </c>
      <c r="W153" s="2">
        <v>1.1040000000000001</v>
      </c>
      <c r="X153" s="2">
        <v>1.026</v>
      </c>
      <c r="Y153" s="2">
        <v>10119</v>
      </c>
      <c r="Z153" s="2">
        <v>11391</v>
      </c>
      <c r="AA153" s="2">
        <v>0</v>
      </c>
      <c r="AB153" s="2">
        <v>0</v>
      </c>
      <c r="AC153" s="2">
        <v>0</v>
      </c>
      <c r="AD153" s="2">
        <v>1967.02</v>
      </c>
      <c r="AE153" s="2">
        <v>1967.02</v>
      </c>
      <c r="AF153" s="2">
        <v>0</v>
      </c>
      <c r="AG153" s="2">
        <v>0</v>
      </c>
      <c r="AH153" s="2">
        <v>0</v>
      </c>
      <c r="AI153" s="2">
        <v>1967.02</v>
      </c>
      <c r="AJ153" s="2">
        <v>1967.02</v>
      </c>
      <c r="AK153" s="2">
        <v>0</v>
      </c>
      <c r="AL153" s="2">
        <v>0</v>
      </c>
      <c r="AM153" s="2">
        <v>0</v>
      </c>
      <c r="AN153" s="2">
        <v>22406325</v>
      </c>
      <c r="AO153" s="2">
        <v>22406325</v>
      </c>
      <c r="AP153" s="2">
        <v>0.77780000000000005</v>
      </c>
      <c r="AQ153" s="2">
        <v>0.2</v>
      </c>
      <c r="AR153" s="2">
        <v>0</v>
      </c>
      <c r="AS153" s="2">
        <v>0</v>
      </c>
      <c r="AT153" s="2">
        <v>0</v>
      </c>
      <c r="AU153" s="2">
        <v>3485528</v>
      </c>
      <c r="AV153" s="2">
        <v>3485528</v>
      </c>
      <c r="AW153" s="2">
        <v>0.77780000000000005</v>
      </c>
      <c r="AX153" s="2">
        <v>0.2278</v>
      </c>
      <c r="AY153" s="2">
        <v>0.65</v>
      </c>
      <c r="AZ153" s="2">
        <v>0</v>
      </c>
      <c r="BA153" s="2">
        <v>0</v>
      </c>
      <c r="BB153" s="2">
        <v>0</v>
      </c>
      <c r="BC153" s="2">
        <v>3317705</v>
      </c>
      <c r="BD153" s="2">
        <v>3317705</v>
      </c>
      <c r="BE153" s="2">
        <v>29209558</v>
      </c>
      <c r="BF153" s="2">
        <v>0</v>
      </c>
      <c r="BG153" s="2">
        <v>0</v>
      </c>
      <c r="BH153" s="2">
        <v>0</v>
      </c>
      <c r="BI153" s="2">
        <v>164190</v>
      </c>
      <c r="BJ153" s="2">
        <v>0</v>
      </c>
      <c r="BK153" s="2">
        <v>0</v>
      </c>
      <c r="BL153" s="2">
        <v>0</v>
      </c>
      <c r="BM153" s="2">
        <v>0</v>
      </c>
      <c r="BN153" s="2">
        <v>2813</v>
      </c>
      <c r="BO153" s="2">
        <v>0</v>
      </c>
      <c r="BP153" s="2">
        <v>0</v>
      </c>
      <c r="BQ153" s="2">
        <v>164190</v>
      </c>
      <c r="BR153" s="2">
        <v>29373748</v>
      </c>
      <c r="BS153" s="2">
        <v>0</v>
      </c>
      <c r="BT153" s="2">
        <v>29373748</v>
      </c>
      <c r="BU153" s="2">
        <v>3367400</v>
      </c>
      <c r="BV153" s="2">
        <v>26006348</v>
      </c>
      <c r="BW153" s="2">
        <v>1891450</v>
      </c>
      <c r="BX153" s="2">
        <v>24114898</v>
      </c>
      <c r="BY153" s="2">
        <v>6103.8</v>
      </c>
      <c r="BZ153" s="2">
        <v>1967.02</v>
      </c>
      <c r="CA153" s="2">
        <v>12006297</v>
      </c>
      <c r="CB153" s="2">
        <v>0</v>
      </c>
      <c r="CC153" s="2">
        <v>0</v>
      </c>
      <c r="CD153" s="2">
        <v>3367400</v>
      </c>
      <c r="CE153" s="2">
        <v>1891450</v>
      </c>
      <c r="CF153" s="2">
        <v>6747447</v>
      </c>
      <c r="CG153" s="2">
        <v>2492007</v>
      </c>
      <c r="CH153" s="2">
        <v>9239454</v>
      </c>
      <c r="CI153" s="2">
        <v>0</v>
      </c>
      <c r="CJ153" s="2">
        <v>24114898</v>
      </c>
      <c r="CK153" s="2" t="b">
        <v>0</v>
      </c>
      <c r="CL153" s="2">
        <v>0</v>
      </c>
      <c r="CM153" s="2">
        <v>13191.43</v>
      </c>
      <c r="CN153" s="2">
        <v>12128.97</v>
      </c>
      <c r="CO153" s="2">
        <v>12488.78</v>
      </c>
      <c r="CP153" s="2">
        <v>14849.65</v>
      </c>
      <c r="CQ153" s="4">
        <v>45072.426655092589</v>
      </c>
      <c r="CR153" s="4">
        <v>73415</v>
      </c>
    </row>
    <row r="154" spans="1:96" x14ac:dyDescent="0.35">
      <c r="A154" s="5">
        <v>213</v>
      </c>
      <c r="B154" s="3" t="s">
        <v>307</v>
      </c>
      <c r="C154" s="3" t="s">
        <v>312</v>
      </c>
      <c r="D154" s="2" t="s">
        <v>313</v>
      </c>
      <c r="E154" s="2">
        <v>8093</v>
      </c>
      <c r="F154" s="2">
        <v>8215</v>
      </c>
      <c r="G154" s="2">
        <v>8458</v>
      </c>
      <c r="H154" s="2">
        <v>9802</v>
      </c>
      <c r="I154" s="2">
        <v>6.5600000000000006E-2</v>
      </c>
      <c r="J154" s="2">
        <v>531</v>
      </c>
      <c r="K154" s="2">
        <v>539</v>
      </c>
      <c r="L154" s="2">
        <v>555</v>
      </c>
      <c r="M154" s="2">
        <v>643</v>
      </c>
      <c r="N154" s="2">
        <v>6.7000000000000004E-2</v>
      </c>
      <c r="O154" s="2">
        <v>542</v>
      </c>
      <c r="P154" s="2">
        <v>550</v>
      </c>
      <c r="Q154" s="2">
        <v>567</v>
      </c>
      <c r="R154" s="2">
        <v>657</v>
      </c>
      <c r="S154" s="2">
        <v>9166</v>
      </c>
      <c r="T154" s="2">
        <v>9304</v>
      </c>
      <c r="U154" s="2">
        <v>9580</v>
      </c>
      <c r="V154" s="2">
        <v>11102</v>
      </c>
      <c r="W154" s="2">
        <v>1.1040000000000001</v>
      </c>
      <c r="X154" s="2">
        <v>1.026</v>
      </c>
      <c r="Y154" s="2">
        <v>10119</v>
      </c>
      <c r="Z154" s="2">
        <v>11391</v>
      </c>
      <c r="AA154" s="2">
        <v>2319.4299999999998</v>
      </c>
      <c r="AB154" s="2">
        <v>1834.51</v>
      </c>
      <c r="AC154" s="2">
        <v>1352.34</v>
      </c>
      <c r="AD154" s="2">
        <v>3023.11</v>
      </c>
      <c r="AE154" s="2">
        <v>8529.39</v>
      </c>
      <c r="AF154" s="2">
        <v>2319.4299999999998</v>
      </c>
      <c r="AG154" s="2">
        <v>1834.51</v>
      </c>
      <c r="AH154" s="2">
        <v>1352.34</v>
      </c>
      <c r="AI154" s="2">
        <v>3023.11</v>
      </c>
      <c r="AJ154" s="2">
        <v>8529.39</v>
      </c>
      <c r="AK154" s="2">
        <v>23470312</v>
      </c>
      <c r="AL154" s="2">
        <v>17068281</v>
      </c>
      <c r="AM154" s="2">
        <v>12955417</v>
      </c>
      <c r="AN154" s="2">
        <v>34436246</v>
      </c>
      <c r="AO154" s="2">
        <v>87930256</v>
      </c>
      <c r="AP154" s="2">
        <v>0.9143</v>
      </c>
      <c r="AQ154" s="2">
        <v>0.2</v>
      </c>
      <c r="AR154" s="2">
        <v>4291781</v>
      </c>
      <c r="AS154" s="2">
        <v>3121106</v>
      </c>
      <c r="AT154" s="2">
        <v>2369028</v>
      </c>
      <c r="AU154" s="2">
        <v>6297012</v>
      </c>
      <c r="AV154" s="2">
        <v>16078927</v>
      </c>
      <c r="AW154" s="2">
        <v>0.9143</v>
      </c>
      <c r="AX154" s="2">
        <v>0.36430000000000001</v>
      </c>
      <c r="AY154" s="2">
        <v>0.65</v>
      </c>
      <c r="AZ154" s="2">
        <v>5557653</v>
      </c>
      <c r="BA154" s="2">
        <v>4041684</v>
      </c>
      <c r="BB154" s="2">
        <v>3067778</v>
      </c>
      <c r="BC154" s="2">
        <v>8154331</v>
      </c>
      <c r="BD154" s="2">
        <v>20821446</v>
      </c>
      <c r="BE154" s="2">
        <v>124830629</v>
      </c>
      <c r="BF154" s="2">
        <v>0</v>
      </c>
      <c r="BG154" s="2">
        <v>0</v>
      </c>
      <c r="BH154" s="2">
        <v>0</v>
      </c>
      <c r="BI154" s="2">
        <v>192866</v>
      </c>
      <c r="BJ154" s="2">
        <v>0</v>
      </c>
      <c r="BK154" s="2">
        <v>0</v>
      </c>
      <c r="BL154" s="2">
        <v>0</v>
      </c>
      <c r="BM154" s="2">
        <v>0</v>
      </c>
      <c r="BN154" s="2">
        <v>2813</v>
      </c>
      <c r="BO154" s="2">
        <v>97.29</v>
      </c>
      <c r="BP154" s="2">
        <v>273677</v>
      </c>
      <c r="BQ154" s="2">
        <v>466543</v>
      </c>
      <c r="BR154" s="2">
        <v>125297172</v>
      </c>
      <c r="BS154" s="2">
        <v>0</v>
      </c>
      <c r="BT154" s="2">
        <v>125297172</v>
      </c>
      <c r="BU154" s="2">
        <v>6269407</v>
      </c>
      <c r="BV154" s="2">
        <v>119027765</v>
      </c>
      <c r="BW154" s="2">
        <v>7120632</v>
      </c>
      <c r="BX154" s="2">
        <v>111907133</v>
      </c>
      <c r="BY154" s="2">
        <v>5299.26</v>
      </c>
      <c r="BZ154" s="2">
        <v>8529.39</v>
      </c>
      <c r="CA154" s="2">
        <v>45199455</v>
      </c>
      <c r="CB154" s="2">
        <v>0</v>
      </c>
      <c r="CC154" s="2">
        <v>0</v>
      </c>
      <c r="CD154" s="2">
        <v>6269407</v>
      </c>
      <c r="CE154" s="2">
        <v>7120632</v>
      </c>
      <c r="CF154" s="2">
        <v>31809416</v>
      </c>
      <c r="CG154" s="2">
        <v>10592130</v>
      </c>
      <c r="CH154" s="2">
        <v>42401546</v>
      </c>
      <c r="CI154" s="2">
        <v>0</v>
      </c>
      <c r="CJ154" s="2">
        <v>111907133</v>
      </c>
      <c r="CK154" s="2" t="b">
        <v>0</v>
      </c>
      <c r="CL154" s="2">
        <v>0</v>
      </c>
      <c r="CM154" s="2">
        <v>14365.49</v>
      </c>
      <c r="CN154" s="2">
        <v>13208.47</v>
      </c>
      <c r="CO154" s="2">
        <v>13600.29</v>
      </c>
      <c r="CP154" s="2">
        <v>16171.29</v>
      </c>
      <c r="CQ154" s="4">
        <v>45072.426666666666</v>
      </c>
      <c r="CR154" s="4">
        <v>73415</v>
      </c>
    </row>
    <row r="155" spans="1:96" x14ac:dyDescent="0.35">
      <c r="A155" s="5">
        <v>214</v>
      </c>
      <c r="B155" s="3" t="s">
        <v>307</v>
      </c>
      <c r="C155" s="3" t="s">
        <v>314</v>
      </c>
      <c r="D155" s="2" t="s">
        <v>315</v>
      </c>
      <c r="E155" s="2">
        <v>8093</v>
      </c>
      <c r="F155" s="2">
        <v>8215</v>
      </c>
      <c r="G155" s="2">
        <v>8458</v>
      </c>
      <c r="H155" s="2">
        <v>9802</v>
      </c>
      <c r="I155" s="2">
        <v>6.5600000000000006E-2</v>
      </c>
      <c r="J155" s="2">
        <v>531</v>
      </c>
      <c r="K155" s="2">
        <v>539</v>
      </c>
      <c r="L155" s="2">
        <v>555</v>
      </c>
      <c r="M155" s="2">
        <v>643</v>
      </c>
      <c r="N155" s="2">
        <v>6.7000000000000004E-2</v>
      </c>
      <c r="O155" s="2">
        <v>542</v>
      </c>
      <c r="P155" s="2">
        <v>550</v>
      </c>
      <c r="Q155" s="2">
        <v>567</v>
      </c>
      <c r="R155" s="2">
        <v>657</v>
      </c>
      <c r="S155" s="2">
        <v>9166</v>
      </c>
      <c r="T155" s="2">
        <v>9304</v>
      </c>
      <c r="U155" s="2">
        <v>9580</v>
      </c>
      <c r="V155" s="2">
        <v>11102</v>
      </c>
      <c r="W155" s="2">
        <v>1.1040000000000001</v>
      </c>
      <c r="X155" s="2">
        <v>1.026</v>
      </c>
      <c r="Y155" s="2">
        <v>10119</v>
      </c>
      <c r="Z155" s="2">
        <v>11391</v>
      </c>
      <c r="AA155" s="2">
        <v>332.65</v>
      </c>
      <c r="AB155" s="2">
        <v>251.9</v>
      </c>
      <c r="AC155" s="2">
        <v>169.01</v>
      </c>
      <c r="AD155" s="2">
        <v>343.88</v>
      </c>
      <c r="AE155" s="2">
        <v>1097.44</v>
      </c>
      <c r="AF155" s="2">
        <v>332.65</v>
      </c>
      <c r="AG155" s="2">
        <v>251.9</v>
      </c>
      <c r="AH155" s="2">
        <v>169.01</v>
      </c>
      <c r="AI155" s="2">
        <v>343.88</v>
      </c>
      <c r="AJ155" s="2">
        <v>1097.44</v>
      </c>
      <c r="AK155" s="2">
        <v>3366085</v>
      </c>
      <c r="AL155" s="2">
        <v>2343678</v>
      </c>
      <c r="AM155" s="2">
        <v>1619116</v>
      </c>
      <c r="AN155" s="2">
        <v>3917137</v>
      </c>
      <c r="AO155" s="2">
        <v>11246016</v>
      </c>
      <c r="AP155" s="2">
        <v>0.89280000000000004</v>
      </c>
      <c r="AQ155" s="2">
        <v>0.2</v>
      </c>
      <c r="AR155" s="2">
        <v>601048</v>
      </c>
      <c r="AS155" s="2">
        <v>418487</v>
      </c>
      <c r="AT155" s="2">
        <v>289109</v>
      </c>
      <c r="AU155" s="2">
        <v>699444</v>
      </c>
      <c r="AV155" s="2">
        <v>2008088</v>
      </c>
      <c r="AW155" s="2">
        <v>0.89280000000000004</v>
      </c>
      <c r="AX155" s="2">
        <v>0.34279999999999999</v>
      </c>
      <c r="AY155" s="2">
        <v>0.65</v>
      </c>
      <c r="AZ155" s="2">
        <v>750031</v>
      </c>
      <c r="BA155" s="2">
        <v>522218</v>
      </c>
      <c r="BB155" s="2">
        <v>360771</v>
      </c>
      <c r="BC155" s="2">
        <v>872816</v>
      </c>
      <c r="BD155" s="2">
        <v>2505836</v>
      </c>
      <c r="BE155" s="2">
        <v>15759940</v>
      </c>
      <c r="BF155" s="2">
        <v>0</v>
      </c>
      <c r="BG155" s="2">
        <v>97981</v>
      </c>
      <c r="BH155" s="2">
        <v>0</v>
      </c>
      <c r="BI155" s="2">
        <v>166512</v>
      </c>
      <c r="BJ155" s="2">
        <v>0</v>
      </c>
      <c r="BK155" s="2">
        <v>155000</v>
      </c>
      <c r="BL155" s="2">
        <v>0</v>
      </c>
      <c r="BM155" s="2">
        <v>0</v>
      </c>
      <c r="BN155" s="2">
        <v>2813</v>
      </c>
      <c r="BO155" s="2">
        <v>17.670000000000002</v>
      </c>
      <c r="BP155" s="2">
        <v>49706</v>
      </c>
      <c r="BQ155" s="2">
        <v>469199</v>
      </c>
      <c r="BR155" s="2">
        <v>16229139</v>
      </c>
      <c r="BS155" s="2">
        <v>0</v>
      </c>
      <c r="BT155" s="2">
        <v>16229139</v>
      </c>
      <c r="BU155" s="2">
        <v>3546173</v>
      </c>
      <c r="BV155" s="2">
        <v>12682966</v>
      </c>
      <c r="BW155" s="2">
        <v>977252</v>
      </c>
      <c r="BX155" s="2">
        <v>11705714</v>
      </c>
      <c r="BY155" s="2">
        <v>5652.48</v>
      </c>
      <c r="BZ155" s="2">
        <v>1097.44</v>
      </c>
      <c r="CA155" s="2">
        <v>6203258</v>
      </c>
      <c r="CB155" s="2">
        <v>0</v>
      </c>
      <c r="CC155" s="2">
        <v>0</v>
      </c>
      <c r="CD155" s="2">
        <v>3546173</v>
      </c>
      <c r="CE155" s="2">
        <v>977252</v>
      </c>
      <c r="CF155" s="2">
        <v>1679833</v>
      </c>
      <c r="CG155" s="2">
        <v>1758614</v>
      </c>
      <c r="CH155" s="2">
        <v>3438447</v>
      </c>
      <c r="CI155" s="2">
        <v>0</v>
      </c>
      <c r="CJ155" s="2">
        <v>11705714</v>
      </c>
      <c r="CK155" s="2" t="b">
        <v>0</v>
      </c>
      <c r="CL155" s="2">
        <v>0</v>
      </c>
      <c r="CM155" s="2">
        <v>14180.56</v>
      </c>
      <c r="CN155" s="2">
        <v>13038.44</v>
      </c>
      <c r="CO155" s="2">
        <v>13425.22</v>
      </c>
      <c r="CP155" s="2">
        <v>15963.12</v>
      </c>
      <c r="CQ155" s="4">
        <v>45072.426666666666</v>
      </c>
      <c r="CR155" s="4">
        <v>73415</v>
      </c>
    </row>
    <row r="156" spans="1:96" x14ac:dyDescent="0.35">
      <c r="A156" s="5">
        <v>215</v>
      </c>
      <c r="B156" s="3" t="s">
        <v>307</v>
      </c>
      <c r="C156" s="3" t="s">
        <v>316</v>
      </c>
      <c r="D156" s="2" t="s">
        <v>317</v>
      </c>
      <c r="E156" s="2">
        <v>8093</v>
      </c>
      <c r="F156" s="2">
        <v>8215</v>
      </c>
      <c r="G156" s="2">
        <v>8458</v>
      </c>
      <c r="H156" s="2">
        <v>9802</v>
      </c>
      <c r="I156" s="2">
        <v>6.5600000000000006E-2</v>
      </c>
      <c r="J156" s="2">
        <v>531</v>
      </c>
      <c r="K156" s="2">
        <v>539</v>
      </c>
      <c r="L156" s="2">
        <v>555</v>
      </c>
      <c r="M156" s="2">
        <v>643</v>
      </c>
      <c r="N156" s="2">
        <v>6.7000000000000004E-2</v>
      </c>
      <c r="O156" s="2">
        <v>542</v>
      </c>
      <c r="P156" s="2">
        <v>550</v>
      </c>
      <c r="Q156" s="2">
        <v>567</v>
      </c>
      <c r="R156" s="2">
        <v>657</v>
      </c>
      <c r="S156" s="2">
        <v>9166</v>
      </c>
      <c r="T156" s="2">
        <v>9304</v>
      </c>
      <c r="U156" s="2">
        <v>9580</v>
      </c>
      <c r="V156" s="2">
        <v>11102</v>
      </c>
      <c r="W156" s="2">
        <v>1.1040000000000001</v>
      </c>
      <c r="X156" s="2">
        <v>1.026</v>
      </c>
      <c r="Y156" s="2">
        <v>10119</v>
      </c>
      <c r="Z156" s="2">
        <v>11391</v>
      </c>
      <c r="AA156" s="2">
        <v>0</v>
      </c>
      <c r="AB156" s="2">
        <v>0</v>
      </c>
      <c r="AC156" s="2">
        <v>0</v>
      </c>
      <c r="AD156" s="2">
        <v>4044</v>
      </c>
      <c r="AE156" s="2">
        <v>4044</v>
      </c>
      <c r="AF156" s="2">
        <v>0</v>
      </c>
      <c r="AG156" s="2">
        <v>0</v>
      </c>
      <c r="AH156" s="2">
        <v>0</v>
      </c>
      <c r="AI156" s="2">
        <v>4044</v>
      </c>
      <c r="AJ156" s="2">
        <v>4044</v>
      </c>
      <c r="AK156" s="2">
        <v>0</v>
      </c>
      <c r="AL156" s="2">
        <v>0</v>
      </c>
      <c r="AM156" s="2">
        <v>0</v>
      </c>
      <c r="AN156" s="2">
        <v>46065204</v>
      </c>
      <c r="AO156" s="2">
        <v>46065204</v>
      </c>
      <c r="AP156" s="2">
        <v>0.77800000000000002</v>
      </c>
      <c r="AQ156" s="2">
        <v>0.2</v>
      </c>
      <c r="AR156" s="2">
        <v>0</v>
      </c>
      <c r="AS156" s="2">
        <v>0</v>
      </c>
      <c r="AT156" s="2">
        <v>0</v>
      </c>
      <c r="AU156" s="2">
        <v>7167746</v>
      </c>
      <c r="AV156" s="2">
        <v>7167746</v>
      </c>
      <c r="AW156" s="2">
        <v>0.77800000000000002</v>
      </c>
      <c r="AX156" s="2">
        <v>0.22800000000000001</v>
      </c>
      <c r="AY156" s="2">
        <v>0.65</v>
      </c>
      <c r="AZ156" s="2">
        <v>0</v>
      </c>
      <c r="BA156" s="2">
        <v>0</v>
      </c>
      <c r="BB156" s="2">
        <v>0</v>
      </c>
      <c r="BC156" s="2">
        <v>6826863</v>
      </c>
      <c r="BD156" s="2">
        <v>6826863</v>
      </c>
      <c r="BE156" s="2">
        <v>60059813</v>
      </c>
      <c r="BF156" s="2">
        <v>0</v>
      </c>
      <c r="BG156" s="2">
        <v>132598</v>
      </c>
      <c r="BH156" s="2">
        <v>0</v>
      </c>
      <c r="BI156" s="2">
        <v>210945</v>
      </c>
      <c r="BJ156" s="2">
        <v>0</v>
      </c>
      <c r="BK156" s="2">
        <v>0</v>
      </c>
      <c r="BL156" s="2">
        <v>0</v>
      </c>
      <c r="BM156" s="2">
        <v>0</v>
      </c>
      <c r="BN156" s="2">
        <v>2813</v>
      </c>
      <c r="BO156" s="2">
        <v>0</v>
      </c>
      <c r="BP156" s="2">
        <v>0</v>
      </c>
      <c r="BQ156" s="2">
        <v>343543</v>
      </c>
      <c r="BR156" s="2">
        <v>60403356</v>
      </c>
      <c r="BS156" s="2">
        <v>0</v>
      </c>
      <c r="BT156" s="2">
        <v>60403356</v>
      </c>
      <c r="BU156" s="2">
        <v>5545906</v>
      </c>
      <c r="BV156" s="2">
        <v>54857450</v>
      </c>
      <c r="BW156" s="2">
        <v>3860992</v>
      </c>
      <c r="BX156" s="2">
        <v>50996458</v>
      </c>
      <c r="BY156" s="2">
        <v>6060.41</v>
      </c>
      <c r="BZ156" s="2">
        <v>4044</v>
      </c>
      <c r="CA156" s="2">
        <v>24508298</v>
      </c>
      <c r="CB156" s="2">
        <v>0</v>
      </c>
      <c r="CC156" s="2">
        <v>0</v>
      </c>
      <c r="CD156" s="2">
        <v>5545906</v>
      </c>
      <c r="CE156" s="2">
        <v>3860992</v>
      </c>
      <c r="CF156" s="2">
        <v>15101400</v>
      </c>
      <c r="CG156" s="2">
        <v>4442102</v>
      </c>
      <c r="CH156" s="2">
        <v>19543502</v>
      </c>
      <c r="CI156" s="2">
        <v>0</v>
      </c>
      <c r="CJ156" s="2">
        <v>50996458</v>
      </c>
      <c r="CK156" s="2" t="b">
        <v>0</v>
      </c>
      <c r="CL156" s="2">
        <v>0</v>
      </c>
      <c r="CM156" s="2">
        <v>13193.15</v>
      </c>
      <c r="CN156" s="2">
        <v>12130.56</v>
      </c>
      <c r="CO156" s="2">
        <v>12490.4</v>
      </c>
      <c r="CP156" s="2">
        <v>14851.59</v>
      </c>
      <c r="CQ156" s="4">
        <v>45072.426678240743</v>
      </c>
      <c r="CR156" s="4">
        <v>73415</v>
      </c>
    </row>
    <row r="157" spans="1:96" x14ac:dyDescent="0.35">
      <c r="A157" s="5">
        <v>216</v>
      </c>
      <c r="B157" s="3" t="s">
        <v>307</v>
      </c>
      <c r="C157" s="3" t="s">
        <v>318</v>
      </c>
      <c r="D157" s="2" t="s">
        <v>319</v>
      </c>
      <c r="E157" s="2">
        <v>8093</v>
      </c>
      <c r="F157" s="2">
        <v>8215</v>
      </c>
      <c r="G157" s="2">
        <v>8458</v>
      </c>
      <c r="H157" s="2">
        <v>9802</v>
      </c>
      <c r="I157" s="2">
        <v>6.5600000000000006E-2</v>
      </c>
      <c r="J157" s="2">
        <v>531</v>
      </c>
      <c r="K157" s="2">
        <v>539</v>
      </c>
      <c r="L157" s="2">
        <v>555</v>
      </c>
      <c r="M157" s="2">
        <v>643</v>
      </c>
      <c r="N157" s="2">
        <v>6.7000000000000004E-2</v>
      </c>
      <c r="O157" s="2">
        <v>542</v>
      </c>
      <c r="P157" s="2">
        <v>550</v>
      </c>
      <c r="Q157" s="2">
        <v>567</v>
      </c>
      <c r="R157" s="2">
        <v>657</v>
      </c>
      <c r="S157" s="2">
        <v>9166</v>
      </c>
      <c r="T157" s="2">
        <v>9304</v>
      </c>
      <c r="U157" s="2">
        <v>9580</v>
      </c>
      <c r="V157" s="2">
        <v>11102</v>
      </c>
      <c r="W157" s="2">
        <v>1.1040000000000001</v>
      </c>
      <c r="X157" s="2">
        <v>1.026</v>
      </c>
      <c r="Y157" s="2">
        <v>10119</v>
      </c>
      <c r="Z157" s="2">
        <v>11391</v>
      </c>
      <c r="AA157" s="2">
        <v>2226.96</v>
      </c>
      <c r="AB157" s="2">
        <v>1689.94</v>
      </c>
      <c r="AC157" s="2">
        <v>1180.25</v>
      </c>
      <c r="AD157" s="2">
        <v>0</v>
      </c>
      <c r="AE157" s="2">
        <v>5097.1499999999996</v>
      </c>
      <c r="AF157" s="2">
        <v>2226.96</v>
      </c>
      <c r="AG157" s="2">
        <v>1689.94</v>
      </c>
      <c r="AH157" s="2">
        <v>1180.25</v>
      </c>
      <c r="AI157" s="2">
        <v>0</v>
      </c>
      <c r="AJ157" s="2">
        <v>5097.1499999999996</v>
      </c>
      <c r="AK157" s="2">
        <v>22534608</v>
      </c>
      <c r="AL157" s="2">
        <v>15723202</v>
      </c>
      <c r="AM157" s="2">
        <v>11306795</v>
      </c>
      <c r="AN157" s="2">
        <v>0</v>
      </c>
      <c r="AO157" s="2">
        <v>49564605</v>
      </c>
      <c r="AP157" s="2">
        <v>0.87860000000000005</v>
      </c>
      <c r="AQ157" s="2">
        <v>0.2</v>
      </c>
      <c r="AR157" s="2">
        <v>3959781</v>
      </c>
      <c r="AS157" s="2">
        <v>2762881</v>
      </c>
      <c r="AT157" s="2">
        <v>1986830</v>
      </c>
      <c r="AU157" s="2">
        <v>0</v>
      </c>
      <c r="AV157" s="2">
        <v>8709492</v>
      </c>
      <c r="AW157" s="2">
        <v>0.87860000000000005</v>
      </c>
      <c r="AX157" s="2">
        <v>0.3286</v>
      </c>
      <c r="AY157" s="2">
        <v>0.65</v>
      </c>
      <c r="AZ157" s="2">
        <v>4813167</v>
      </c>
      <c r="BA157" s="2">
        <v>3358319</v>
      </c>
      <c r="BB157" s="2">
        <v>2415018</v>
      </c>
      <c r="BC157" s="2">
        <v>0</v>
      </c>
      <c r="BD157" s="2">
        <v>10586504</v>
      </c>
      <c r="BE157" s="2">
        <v>68860601</v>
      </c>
      <c r="BF157" s="2">
        <v>0</v>
      </c>
      <c r="BG157" s="2">
        <v>758914</v>
      </c>
      <c r="BH157" s="2">
        <v>0</v>
      </c>
      <c r="BI157" s="2">
        <v>138666</v>
      </c>
      <c r="BJ157" s="2">
        <v>0</v>
      </c>
      <c r="BK157" s="2">
        <v>0</v>
      </c>
      <c r="BL157" s="2">
        <v>0</v>
      </c>
      <c r="BM157" s="2">
        <v>0</v>
      </c>
      <c r="BN157" s="2">
        <v>2813</v>
      </c>
      <c r="BO157" s="2">
        <v>92.51</v>
      </c>
      <c r="BP157" s="2">
        <v>260231</v>
      </c>
      <c r="BQ157" s="2">
        <v>1157811</v>
      </c>
      <c r="BR157" s="2">
        <v>70018412</v>
      </c>
      <c r="BS157" s="2">
        <v>0</v>
      </c>
      <c r="BT157" s="2">
        <v>70018412</v>
      </c>
      <c r="BU157" s="2">
        <v>3775219</v>
      </c>
      <c r="BV157" s="2">
        <v>66243193</v>
      </c>
      <c r="BW157" s="2">
        <v>4054830</v>
      </c>
      <c r="BX157" s="2">
        <v>62188363</v>
      </c>
      <c r="BY157" s="2">
        <v>5049.6499999999996</v>
      </c>
      <c r="BZ157" s="2">
        <v>5097.1499999999996</v>
      </c>
      <c r="CA157" s="2">
        <v>25738823</v>
      </c>
      <c r="CB157" s="2">
        <v>0</v>
      </c>
      <c r="CC157" s="2">
        <v>0</v>
      </c>
      <c r="CD157" s="2">
        <v>3775219</v>
      </c>
      <c r="CE157" s="2">
        <v>4054830</v>
      </c>
      <c r="CF157" s="2">
        <v>17908774</v>
      </c>
      <c r="CG157" s="2">
        <v>5545650</v>
      </c>
      <c r="CH157" s="2">
        <v>23454424</v>
      </c>
      <c r="CI157" s="2">
        <v>0</v>
      </c>
      <c r="CJ157" s="2">
        <v>62188363</v>
      </c>
      <c r="CK157" s="2" t="b">
        <v>0</v>
      </c>
      <c r="CL157" s="2">
        <v>0</v>
      </c>
      <c r="CM157" s="2">
        <v>14058.43</v>
      </c>
      <c r="CN157" s="2">
        <v>12926.14</v>
      </c>
      <c r="CO157" s="2">
        <v>13309.59</v>
      </c>
      <c r="CP157" s="2">
        <v>15825.63</v>
      </c>
      <c r="CQ157" s="4">
        <v>45072.426736111112</v>
      </c>
      <c r="CR157" s="4">
        <v>73415</v>
      </c>
    </row>
    <row r="158" spans="1:96" x14ac:dyDescent="0.35">
      <c r="A158" s="5">
        <v>217</v>
      </c>
      <c r="B158" s="3" t="s">
        <v>307</v>
      </c>
      <c r="C158" s="3" t="s">
        <v>320</v>
      </c>
      <c r="D158" s="2" t="s">
        <v>321</v>
      </c>
      <c r="E158" s="2">
        <v>8093</v>
      </c>
      <c r="F158" s="2">
        <v>8215</v>
      </c>
      <c r="G158" s="2">
        <v>8458</v>
      </c>
      <c r="H158" s="2">
        <v>9802</v>
      </c>
      <c r="I158" s="2">
        <v>6.5600000000000006E-2</v>
      </c>
      <c r="J158" s="2">
        <v>531</v>
      </c>
      <c r="K158" s="2">
        <v>539</v>
      </c>
      <c r="L158" s="2">
        <v>555</v>
      </c>
      <c r="M158" s="2">
        <v>643</v>
      </c>
      <c r="N158" s="2">
        <v>6.7000000000000004E-2</v>
      </c>
      <c r="O158" s="2">
        <v>542</v>
      </c>
      <c r="P158" s="2">
        <v>550</v>
      </c>
      <c r="Q158" s="2">
        <v>567</v>
      </c>
      <c r="R158" s="2">
        <v>657</v>
      </c>
      <c r="S158" s="2">
        <v>9166</v>
      </c>
      <c r="T158" s="2">
        <v>9304</v>
      </c>
      <c r="U158" s="2">
        <v>9580</v>
      </c>
      <c r="V158" s="2">
        <v>11102</v>
      </c>
      <c r="W158" s="2">
        <v>1.1040000000000001</v>
      </c>
      <c r="X158" s="2">
        <v>1.026</v>
      </c>
      <c r="Y158" s="2">
        <v>10119</v>
      </c>
      <c r="Z158" s="2">
        <v>11391</v>
      </c>
      <c r="AA158" s="2">
        <v>534.24</v>
      </c>
      <c r="AB158" s="2">
        <v>382.62</v>
      </c>
      <c r="AC158" s="2">
        <v>266.89</v>
      </c>
      <c r="AD158" s="2">
        <v>0</v>
      </c>
      <c r="AE158" s="2">
        <v>1183.75</v>
      </c>
      <c r="AF158" s="2">
        <v>534.24</v>
      </c>
      <c r="AG158" s="2">
        <v>382.62</v>
      </c>
      <c r="AH158" s="2">
        <v>266.89</v>
      </c>
      <c r="AI158" s="2">
        <v>0</v>
      </c>
      <c r="AJ158" s="2">
        <v>1183.75</v>
      </c>
      <c r="AK158" s="2">
        <v>5405975</v>
      </c>
      <c r="AL158" s="2">
        <v>3559896</v>
      </c>
      <c r="AM158" s="2">
        <v>2556806</v>
      </c>
      <c r="AN158" s="2">
        <v>0</v>
      </c>
      <c r="AO158" s="2">
        <v>11522677</v>
      </c>
      <c r="AP158" s="2">
        <v>0.82320000000000004</v>
      </c>
      <c r="AQ158" s="2">
        <v>0.2</v>
      </c>
      <c r="AR158" s="2">
        <v>890040</v>
      </c>
      <c r="AS158" s="2">
        <v>586101</v>
      </c>
      <c r="AT158" s="2">
        <v>420953</v>
      </c>
      <c r="AU158" s="2">
        <v>0</v>
      </c>
      <c r="AV158" s="2">
        <v>1897094</v>
      </c>
      <c r="AW158" s="2">
        <v>0.82320000000000004</v>
      </c>
      <c r="AX158" s="2">
        <v>0.2732</v>
      </c>
      <c r="AY158" s="2">
        <v>0.65</v>
      </c>
      <c r="AZ158" s="2">
        <v>959993</v>
      </c>
      <c r="BA158" s="2">
        <v>632166</v>
      </c>
      <c r="BB158" s="2">
        <v>454038</v>
      </c>
      <c r="BC158" s="2">
        <v>0</v>
      </c>
      <c r="BD158" s="2">
        <v>2046197</v>
      </c>
      <c r="BE158" s="2">
        <v>15465968</v>
      </c>
      <c r="BF158" s="2">
        <v>0</v>
      </c>
      <c r="BG158" s="2">
        <v>0</v>
      </c>
      <c r="BH158" s="2">
        <v>0</v>
      </c>
      <c r="BI158" s="2">
        <v>67767</v>
      </c>
      <c r="BJ158" s="2">
        <v>0</v>
      </c>
      <c r="BK158" s="2">
        <v>0</v>
      </c>
      <c r="BL158" s="2">
        <v>0</v>
      </c>
      <c r="BM158" s="2">
        <v>0</v>
      </c>
      <c r="BN158" s="2">
        <v>2813</v>
      </c>
      <c r="BO158" s="2">
        <v>34</v>
      </c>
      <c r="BP158" s="2">
        <v>95642</v>
      </c>
      <c r="BQ158" s="2">
        <v>163409</v>
      </c>
      <c r="BR158" s="2">
        <v>15629377</v>
      </c>
      <c r="BS158" s="2">
        <v>0</v>
      </c>
      <c r="BT158" s="2">
        <v>15629377</v>
      </c>
      <c r="BU158" s="2">
        <v>1161945</v>
      </c>
      <c r="BV158" s="2">
        <v>14467432</v>
      </c>
      <c r="BW158" s="2">
        <v>939938</v>
      </c>
      <c r="BX158" s="2">
        <v>13527494</v>
      </c>
      <c r="BY158" s="2">
        <v>5040.25</v>
      </c>
      <c r="BZ158" s="2">
        <v>1183.75</v>
      </c>
      <c r="CA158" s="2">
        <v>5966396</v>
      </c>
      <c r="CB158" s="2">
        <v>0</v>
      </c>
      <c r="CC158" s="2">
        <v>0</v>
      </c>
      <c r="CD158" s="2">
        <v>1161945</v>
      </c>
      <c r="CE158" s="2">
        <v>939938</v>
      </c>
      <c r="CF158" s="2">
        <v>3864513</v>
      </c>
      <c r="CG158" s="2">
        <v>1364345</v>
      </c>
      <c r="CH158" s="2">
        <v>5228858</v>
      </c>
      <c r="CI158" s="2">
        <v>0</v>
      </c>
      <c r="CJ158" s="2">
        <v>13527494</v>
      </c>
      <c r="CK158" s="2" t="b">
        <v>0</v>
      </c>
      <c r="CL158" s="2">
        <v>0</v>
      </c>
      <c r="CM158" s="2">
        <v>13581.92</v>
      </c>
      <c r="CN158" s="2">
        <v>12488.01</v>
      </c>
      <c r="CO158" s="2">
        <v>12858.47</v>
      </c>
      <c r="CP158" s="2">
        <v>15289.23</v>
      </c>
      <c r="CQ158" s="4">
        <v>45072.426793981482</v>
      </c>
      <c r="CR158" s="4">
        <v>73415</v>
      </c>
    </row>
    <row r="159" spans="1:96" x14ac:dyDescent="0.35">
      <c r="A159" s="5">
        <v>218</v>
      </c>
      <c r="B159" s="3" t="s">
        <v>307</v>
      </c>
      <c r="C159" s="3" t="s">
        <v>322</v>
      </c>
      <c r="D159" s="2" t="s">
        <v>323</v>
      </c>
      <c r="E159" s="2">
        <v>8093</v>
      </c>
      <c r="F159" s="2">
        <v>8215</v>
      </c>
      <c r="G159" s="2">
        <v>8458</v>
      </c>
      <c r="H159" s="2">
        <v>9802</v>
      </c>
      <c r="I159" s="2">
        <v>6.5600000000000006E-2</v>
      </c>
      <c r="J159" s="2">
        <v>531</v>
      </c>
      <c r="K159" s="2">
        <v>539</v>
      </c>
      <c r="L159" s="2">
        <v>555</v>
      </c>
      <c r="M159" s="2">
        <v>643</v>
      </c>
      <c r="N159" s="2">
        <v>6.7000000000000004E-2</v>
      </c>
      <c r="O159" s="2">
        <v>542</v>
      </c>
      <c r="P159" s="2">
        <v>550</v>
      </c>
      <c r="Q159" s="2">
        <v>567</v>
      </c>
      <c r="R159" s="2">
        <v>657</v>
      </c>
      <c r="S159" s="2">
        <v>9166</v>
      </c>
      <c r="T159" s="2">
        <v>9304</v>
      </c>
      <c r="U159" s="2">
        <v>9580</v>
      </c>
      <c r="V159" s="2">
        <v>11102</v>
      </c>
      <c r="W159" s="2">
        <v>1.1040000000000001</v>
      </c>
      <c r="X159" s="2">
        <v>1.026</v>
      </c>
      <c r="Y159" s="2">
        <v>10119</v>
      </c>
      <c r="Z159" s="2">
        <v>11391</v>
      </c>
      <c r="AA159" s="2">
        <v>452.58</v>
      </c>
      <c r="AB159" s="2">
        <v>318.08</v>
      </c>
      <c r="AC159" s="2">
        <v>235.5</v>
      </c>
      <c r="AD159" s="2">
        <v>548.09</v>
      </c>
      <c r="AE159" s="2">
        <v>1554.25</v>
      </c>
      <c r="AF159" s="2">
        <v>452.58</v>
      </c>
      <c r="AG159" s="2">
        <v>318.08</v>
      </c>
      <c r="AH159" s="2">
        <v>235.5</v>
      </c>
      <c r="AI159" s="2">
        <v>548.09</v>
      </c>
      <c r="AJ159" s="2">
        <v>1554.25</v>
      </c>
      <c r="AK159" s="2">
        <v>4579657</v>
      </c>
      <c r="AL159" s="2">
        <v>2959416</v>
      </c>
      <c r="AM159" s="2">
        <v>2256090</v>
      </c>
      <c r="AN159" s="2">
        <v>6243293</v>
      </c>
      <c r="AO159" s="2">
        <v>16038456</v>
      </c>
      <c r="AP159" s="2">
        <v>0.81020000000000003</v>
      </c>
      <c r="AQ159" s="2">
        <v>0.2</v>
      </c>
      <c r="AR159" s="2">
        <v>742088</v>
      </c>
      <c r="AS159" s="2">
        <v>479544</v>
      </c>
      <c r="AT159" s="2">
        <v>365577</v>
      </c>
      <c r="AU159" s="2">
        <v>1011663</v>
      </c>
      <c r="AV159" s="2">
        <v>2598872</v>
      </c>
      <c r="AW159" s="2">
        <v>0.81020000000000003</v>
      </c>
      <c r="AX159" s="2">
        <v>0.26019999999999999</v>
      </c>
      <c r="AY159" s="2">
        <v>0.65</v>
      </c>
      <c r="AZ159" s="2">
        <v>774557</v>
      </c>
      <c r="BA159" s="2">
        <v>500526</v>
      </c>
      <c r="BB159" s="2">
        <v>381573</v>
      </c>
      <c r="BC159" s="2">
        <v>1055928</v>
      </c>
      <c r="BD159" s="2">
        <v>2712584</v>
      </c>
      <c r="BE159" s="2">
        <v>21349912</v>
      </c>
      <c r="BF159" s="2">
        <v>0</v>
      </c>
      <c r="BG159" s="2">
        <v>0</v>
      </c>
      <c r="BH159" s="2">
        <v>0</v>
      </c>
      <c r="BI159" s="2">
        <v>353701</v>
      </c>
      <c r="BJ159" s="2">
        <v>0</v>
      </c>
      <c r="BK159" s="2">
        <v>0</v>
      </c>
      <c r="BL159" s="2">
        <v>0</v>
      </c>
      <c r="BM159" s="2">
        <v>0</v>
      </c>
      <c r="BN159" s="2">
        <v>2813</v>
      </c>
      <c r="BO159" s="2">
        <v>24.54</v>
      </c>
      <c r="BP159" s="2">
        <v>69031</v>
      </c>
      <c r="BQ159" s="2">
        <v>422732</v>
      </c>
      <c r="BR159" s="2">
        <v>21772644</v>
      </c>
      <c r="BS159" s="2">
        <v>0</v>
      </c>
      <c r="BT159" s="2">
        <v>21772644</v>
      </c>
      <c r="BU159" s="2">
        <v>3399636</v>
      </c>
      <c r="BV159" s="2">
        <v>18373008</v>
      </c>
      <c r="BW159" s="2">
        <v>1287681</v>
      </c>
      <c r="BX159" s="2">
        <v>17085327</v>
      </c>
      <c r="BY159" s="2">
        <v>5258.98</v>
      </c>
      <c r="BZ159" s="2">
        <v>1554.25</v>
      </c>
      <c r="CA159" s="2">
        <v>8173770</v>
      </c>
      <c r="CB159" s="2">
        <v>0</v>
      </c>
      <c r="CC159" s="2">
        <v>0</v>
      </c>
      <c r="CD159" s="2">
        <v>3399636</v>
      </c>
      <c r="CE159" s="2">
        <v>1287681</v>
      </c>
      <c r="CF159" s="2">
        <v>3486453</v>
      </c>
      <c r="CG159" s="2">
        <v>2545979</v>
      </c>
      <c r="CH159" s="2">
        <v>6032432</v>
      </c>
      <c r="CI159" s="2">
        <v>0</v>
      </c>
      <c r="CJ159" s="2">
        <v>17085327</v>
      </c>
      <c r="CK159" s="2" t="b">
        <v>0</v>
      </c>
      <c r="CL159" s="2">
        <v>0</v>
      </c>
      <c r="CM159" s="2">
        <v>13470.11</v>
      </c>
      <c r="CN159" s="2">
        <v>12385.21</v>
      </c>
      <c r="CO159" s="2">
        <v>12752.61</v>
      </c>
      <c r="CP159" s="2">
        <v>15163.36</v>
      </c>
      <c r="CQ159" s="4">
        <v>45072.426793981482</v>
      </c>
      <c r="CR159" s="4">
        <v>73415</v>
      </c>
    </row>
    <row r="160" spans="1:96" x14ac:dyDescent="0.35">
      <c r="A160" s="5">
        <v>219</v>
      </c>
      <c r="B160" s="3" t="s">
        <v>307</v>
      </c>
      <c r="C160" s="3" t="s">
        <v>324</v>
      </c>
      <c r="D160" s="2" t="s">
        <v>325</v>
      </c>
      <c r="E160" s="2">
        <v>8093</v>
      </c>
      <c r="F160" s="2">
        <v>8215</v>
      </c>
      <c r="G160" s="2">
        <v>8458</v>
      </c>
      <c r="H160" s="2">
        <v>9802</v>
      </c>
      <c r="I160" s="2">
        <v>6.5600000000000006E-2</v>
      </c>
      <c r="J160" s="2">
        <v>531</v>
      </c>
      <c r="K160" s="2">
        <v>539</v>
      </c>
      <c r="L160" s="2">
        <v>555</v>
      </c>
      <c r="M160" s="2">
        <v>643</v>
      </c>
      <c r="N160" s="2">
        <v>6.7000000000000004E-2</v>
      </c>
      <c r="O160" s="2">
        <v>542</v>
      </c>
      <c r="P160" s="2">
        <v>550</v>
      </c>
      <c r="Q160" s="2">
        <v>567</v>
      </c>
      <c r="R160" s="2">
        <v>657</v>
      </c>
      <c r="S160" s="2">
        <v>9166</v>
      </c>
      <c r="T160" s="2">
        <v>9304</v>
      </c>
      <c r="U160" s="2">
        <v>9580</v>
      </c>
      <c r="V160" s="2">
        <v>11102</v>
      </c>
      <c r="W160" s="2">
        <v>1.1040000000000001</v>
      </c>
      <c r="X160" s="2">
        <v>1.026</v>
      </c>
      <c r="Y160" s="2">
        <v>10119</v>
      </c>
      <c r="Z160" s="2">
        <v>11391</v>
      </c>
      <c r="AA160" s="2">
        <v>1375.35</v>
      </c>
      <c r="AB160" s="2">
        <v>950.42</v>
      </c>
      <c r="AC160" s="2">
        <v>659.84</v>
      </c>
      <c r="AD160" s="2">
        <v>1339.74</v>
      </c>
      <c r="AE160" s="2">
        <v>4325.3500000000004</v>
      </c>
      <c r="AF160" s="2">
        <v>1375.35</v>
      </c>
      <c r="AG160" s="2">
        <v>950.42</v>
      </c>
      <c r="AH160" s="2">
        <v>659.84</v>
      </c>
      <c r="AI160" s="2">
        <v>1339.74</v>
      </c>
      <c r="AJ160" s="2">
        <v>4325.3500000000004</v>
      </c>
      <c r="AK160" s="2">
        <v>13917167</v>
      </c>
      <c r="AL160" s="2">
        <v>8842708</v>
      </c>
      <c r="AM160" s="2">
        <v>6321267</v>
      </c>
      <c r="AN160" s="2">
        <v>15260978</v>
      </c>
      <c r="AO160" s="2">
        <v>44342120</v>
      </c>
      <c r="AP160" s="2">
        <v>0.61960000000000004</v>
      </c>
      <c r="AQ160" s="2">
        <v>0.2</v>
      </c>
      <c r="AR160" s="2">
        <v>1724615</v>
      </c>
      <c r="AS160" s="2">
        <v>1095788</v>
      </c>
      <c r="AT160" s="2">
        <v>783331</v>
      </c>
      <c r="AU160" s="2">
        <v>1891140</v>
      </c>
      <c r="AV160" s="2">
        <v>5494874</v>
      </c>
      <c r="AW160" s="2">
        <v>0.61960000000000004</v>
      </c>
      <c r="AX160" s="2">
        <v>6.9599999999999995E-2</v>
      </c>
      <c r="AY160" s="2">
        <v>0.65</v>
      </c>
      <c r="AZ160" s="2">
        <v>629613</v>
      </c>
      <c r="BA160" s="2">
        <v>400044</v>
      </c>
      <c r="BB160" s="2">
        <v>285974</v>
      </c>
      <c r="BC160" s="2">
        <v>690407</v>
      </c>
      <c r="BD160" s="2">
        <v>2006038</v>
      </c>
      <c r="BE160" s="2">
        <v>51843032</v>
      </c>
      <c r="BF160" s="2">
        <v>0</v>
      </c>
      <c r="BG160" s="2">
        <v>0</v>
      </c>
      <c r="BH160" s="2">
        <v>0</v>
      </c>
      <c r="BI160" s="2">
        <v>270516</v>
      </c>
      <c r="BJ160" s="2">
        <v>0</v>
      </c>
      <c r="BK160" s="2">
        <v>0</v>
      </c>
      <c r="BL160" s="2">
        <v>0</v>
      </c>
      <c r="BM160" s="2">
        <v>0</v>
      </c>
      <c r="BN160" s="2">
        <v>2813</v>
      </c>
      <c r="BO160" s="2">
        <v>96.15</v>
      </c>
      <c r="BP160" s="2">
        <v>270470</v>
      </c>
      <c r="BQ160" s="2">
        <v>540986</v>
      </c>
      <c r="BR160" s="2">
        <v>52384018</v>
      </c>
      <c r="BS160" s="2">
        <v>0</v>
      </c>
      <c r="BT160" s="2">
        <v>52384018</v>
      </c>
      <c r="BU160" s="2">
        <v>7809513</v>
      </c>
      <c r="BV160" s="2">
        <v>44574505</v>
      </c>
      <c r="BW160" s="2">
        <v>3661096</v>
      </c>
      <c r="BX160" s="2">
        <v>40913409</v>
      </c>
      <c r="BY160" s="2">
        <v>5372.84</v>
      </c>
      <c r="BZ160" s="2">
        <v>4325.3500000000004</v>
      </c>
      <c r="CA160" s="2">
        <v>23239413</v>
      </c>
      <c r="CB160" s="2">
        <v>0</v>
      </c>
      <c r="CC160" s="2">
        <v>0</v>
      </c>
      <c r="CD160" s="2">
        <v>7809513</v>
      </c>
      <c r="CE160" s="2">
        <v>3661096</v>
      </c>
      <c r="CF160" s="2">
        <v>11768804</v>
      </c>
      <c r="CG160" s="2">
        <v>3237967</v>
      </c>
      <c r="CH160" s="2">
        <v>15006771</v>
      </c>
      <c r="CI160" s="2">
        <v>0</v>
      </c>
      <c r="CJ160" s="2">
        <v>40913409</v>
      </c>
      <c r="CK160" s="2" t="b">
        <v>0</v>
      </c>
      <c r="CL160" s="2">
        <v>0</v>
      </c>
      <c r="CM160" s="2">
        <v>11830.73</v>
      </c>
      <c r="CN160" s="2">
        <v>10877.86</v>
      </c>
      <c r="CO160" s="2">
        <v>11200.55</v>
      </c>
      <c r="CP160" s="2">
        <v>13317.9</v>
      </c>
      <c r="CQ160" s="4">
        <v>45072.426805555559</v>
      </c>
      <c r="CR160" s="4">
        <v>73415</v>
      </c>
    </row>
    <row r="161" spans="1:96" x14ac:dyDescent="0.35">
      <c r="A161" s="5">
        <v>220</v>
      </c>
      <c r="B161" s="3" t="s">
        <v>307</v>
      </c>
      <c r="C161" s="3" t="s">
        <v>326</v>
      </c>
      <c r="D161" s="2" t="s">
        <v>327</v>
      </c>
      <c r="E161" s="2">
        <v>8093</v>
      </c>
      <c r="F161" s="2">
        <v>8215</v>
      </c>
      <c r="G161" s="2">
        <v>8458</v>
      </c>
      <c r="H161" s="2">
        <v>9802</v>
      </c>
      <c r="I161" s="2">
        <v>6.5600000000000006E-2</v>
      </c>
      <c r="J161" s="2">
        <v>531</v>
      </c>
      <c r="K161" s="2">
        <v>539</v>
      </c>
      <c r="L161" s="2">
        <v>555</v>
      </c>
      <c r="M161" s="2">
        <v>643</v>
      </c>
      <c r="N161" s="2">
        <v>6.7000000000000004E-2</v>
      </c>
      <c r="O161" s="2">
        <v>542</v>
      </c>
      <c r="P161" s="2">
        <v>550</v>
      </c>
      <c r="Q161" s="2">
        <v>567</v>
      </c>
      <c r="R161" s="2">
        <v>657</v>
      </c>
      <c r="S161" s="2">
        <v>9166</v>
      </c>
      <c r="T161" s="2">
        <v>9304</v>
      </c>
      <c r="U161" s="2">
        <v>9580</v>
      </c>
      <c r="V161" s="2">
        <v>11102</v>
      </c>
      <c r="W161" s="2">
        <v>1.1040000000000001</v>
      </c>
      <c r="X161" s="2">
        <v>1.026</v>
      </c>
      <c r="Y161" s="2">
        <v>10119</v>
      </c>
      <c r="Z161" s="2">
        <v>11391</v>
      </c>
      <c r="AA161" s="2">
        <v>58.85</v>
      </c>
      <c r="AB161" s="2">
        <v>38.32</v>
      </c>
      <c r="AC161" s="2">
        <v>26.83</v>
      </c>
      <c r="AD161" s="2">
        <v>0</v>
      </c>
      <c r="AE161" s="2">
        <v>124</v>
      </c>
      <c r="AF161" s="2">
        <v>58.85</v>
      </c>
      <c r="AG161" s="2">
        <v>38.32</v>
      </c>
      <c r="AH161" s="2">
        <v>26.83</v>
      </c>
      <c r="AI161" s="2">
        <v>0</v>
      </c>
      <c r="AJ161" s="2">
        <v>124</v>
      </c>
      <c r="AK161" s="2">
        <v>595503</v>
      </c>
      <c r="AL161" s="2">
        <v>356529</v>
      </c>
      <c r="AM161" s="2">
        <v>257031</v>
      </c>
      <c r="AN161" s="2">
        <v>0</v>
      </c>
      <c r="AO161" s="2">
        <v>1209063</v>
      </c>
      <c r="AP161" s="2">
        <v>0.17799999999999999</v>
      </c>
      <c r="AQ161" s="2">
        <v>0.2</v>
      </c>
      <c r="AR161" s="2">
        <v>21200</v>
      </c>
      <c r="AS161" s="2">
        <v>12692</v>
      </c>
      <c r="AT161" s="2">
        <v>9150</v>
      </c>
      <c r="AU161" s="2">
        <v>0</v>
      </c>
      <c r="AV161" s="2">
        <v>43042</v>
      </c>
      <c r="AW161" s="2">
        <v>0.17799999999999999</v>
      </c>
      <c r="AX161" s="2">
        <v>0</v>
      </c>
      <c r="AY161" s="2">
        <v>0.65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1252105</v>
      </c>
      <c r="BF161" s="2">
        <v>0</v>
      </c>
      <c r="BG161" s="2">
        <v>3689</v>
      </c>
      <c r="BH161" s="2">
        <v>0</v>
      </c>
      <c r="BI161" s="2">
        <v>27118</v>
      </c>
      <c r="BJ161" s="2">
        <v>0</v>
      </c>
      <c r="BK161" s="2">
        <v>0</v>
      </c>
      <c r="BL161" s="2">
        <v>17062</v>
      </c>
      <c r="BM161" s="2">
        <v>0</v>
      </c>
      <c r="BN161" s="2">
        <v>2813</v>
      </c>
      <c r="BO161" s="2">
        <v>0.43</v>
      </c>
      <c r="BP161" s="2">
        <v>1210</v>
      </c>
      <c r="BQ161" s="2">
        <v>49079</v>
      </c>
      <c r="BR161" s="2">
        <v>1301184</v>
      </c>
      <c r="BS161" s="2">
        <v>0</v>
      </c>
      <c r="BT161" s="2">
        <v>1301184</v>
      </c>
      <c r="BU161" s="2">
        <v>205810</v>
      </c>
      <c r="BV161" s="2">
        <v>1095374</v>
      </c>
      <c r="BW161" s="2">
        <v>106112</v>
      </c>
      <c r="BX161" s="2">
        <v>989262</v>
      </c>
      <c r="BY161" s="2">
        <v>5431.97</v>
      </c>
      <c r="BZ161" s="2">
        <v>124</v>
      </c>
      <c r="CA161" s="2">
        <v>673564</v>
      </c>
      <c r="CB161" s="2">
        <v>0</v>
      </c>
      <c r="CC161" s="2">
        <v>0</v>
      </c>
      <c r="CD161" s="2">
        <v>205810</v>
      </c>
      <c r="CE161" s="2">
        <v>106112</v>
      </c>
      <c r="CF161" s="2">
        <v>361642</v>
      </c>
      <c r="CG161" s="2">
        <v>123939</v>
      </c>
      <c r="CH161" s="2">
        <v>485581</v>
      </c>
      <c r="CI161" s="2">
        <v>0</v>
      </c>
      <c r="CJ161" s="2">
        <v>989262</v>
      </c>
      <c r="CK161" s="2" t="b">
        <v>0</v>
      </c>
      <c r="CL161" s="2">
        <v>0</v>
      </c>
      <c r="CM161" s="2">
        <v>10479.24</v>
      </c>
      <c r="CN161" s="2">
        <v>9635.2199999999993</v>
      </c>
      <c r="CO161" s="2">
        <v>9921.0499999999993</v>
      </c>
      <c r="CP161" s="2">
        <v>11796.52</v>
      </c>
      <c r="CQ161" s="4">
        <v>45072.426874999997</v>
      </c>
      <c r="CR161" s="4">
        <v>73415</v>
      </c>
    </row>
    <row r="162" spans="1:96" x14ac:dyDescent="0.35">
      <c r="A162" s="5">
        <v>221</v>
      </c>
      <c r="B162" s="3" t="s">
        <v>307</v>
      </c>
      <c r="C162" s="3" t="s">
        <v>328</v>
      </c>
      <c r="D162" s="2" t="s">
        <v>329</v>
      </c>
      <c r="E162" s="2">
        <v>8093</v>
      </c>
      <c r="F162" s="2">
        <v>8215</v>
      </c>
      <c r="G162" s="2">
        <v>8458</v>
      </c>
      <c r="H162" s="2">
        <v>9802</v>
      </c>
      <c r="I162" s="2">
        <v>6.5600000000000006E-2</v>
      </c>
      <c r="J162" s="2">
        <v>531</v>
      </c>
      <c r="K162" s="2">
        <v>539</v>
      </c>
      <c r="L162" s="2">
        <v>555</v>
      </c>
      <c r="M162" s="2">
        <v>643</v>
      </c>
      <c r="N162" s="2">
        <v>6.7000000000000004E-2</v>
      </c>
      <c r="O162" s="2">
        <v>542</v>
      </c>
      <c r="P162" s="2">
        <v>550</v>
      </c>
      <c r="Q162" s="2">
        <v>567</v>
      </c>
      <c r="R162" s="2">
        <v>657</v>
      </c>
      <c r="S162" s="2">
        <v>9166</v>
      </c>
      <c r="T162" s="2">
        <v>9304</v>
      </c>
      <c r="U162" s="2">
        <v>9580</v>
      </c>
      <c r="V162" s="2">
        <v>11102</v>
      </c>
      <c r="W162" s="2">
        <v>1.1040000000000001</v>
      </c>
      <c r="X162" s="2">
        <v>1.026</v>
      </c>
      <c r="Y162" s="2">
        <v>10119</v>
      </c>
      <c r="Z162" s="2">
        <v>11391</v>
      </c>
      <c r="AA162" s="2">
        <v>543.53</v>
      </c>
      <c r="AB162" s="2">
        <v>427.25</v>
      </c>
      <c r="AC162" s="2">
        <v>319.66000000000003</v>
      </c>
      <c r="AD162" s="2">
        <v>0</v>
      </c>
      <c r="AE162" s="2">
        <v>1290.44</v>
      </c>
      <c r="AF162" s="2">
        <v>543.53</v>
      </c>
      <c r="AG162" s="2">
        <v>427.25</v>
      </c>
      <c r="AH162" s="2">
        <v>319.66000000000003</v>
      </c>
      <c r="AI162" s="2">
        <v>0</v>
      </c>
      <c r="AJ162" s="2">
        <v>1290.44</v>
      </c>
      <c r="AK162" s="2">
        <v>5499980</v>
      </c>
      <c r="AL162" s="2">
        <v>3975134</v>
      </c>
      <c r="AM162" s="2">
        <v>3062343</v>
      </c>
      <c r="AN162" s="2">
        <v>0</v>
      </c>
      <c r="AO162" s="2">
        <v>12537457</v>
      </c>
      <c r="AP162" s="2">
        <v>0.41499999999999998</v>
      </c>
      <c r="AQ162" s="2">
        <v>0.2</v>
      </c>
      <c r="AR162" s="2">
        <v>456498</v>
      </c>
      <c r="AS162" s="2">
        <v>329936</v>
      </c>
      <c r="AT162" s="2">
        <v>254174</v>
      </c>
      <c r="AU162" s="2">
        <v>0</v>
      </c>
      <c r="AV162" s="2">
        <v>1040608</v>
      </c>
      <c r="AW162" s="2">
        <v>0.41499999999999998</v>
      </c>
      <c r="AX162" s="2">
        <v>0</v>
      </c>
      <c r="AY162" s="2">
        <v>0.65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13578065</v>
      </c>
      <c r="BF162" s="2">
        <v>0</v>
      </c>
      <c r="BG162" s="2">
        <v>21859</v>
      </c>
      <c r="BH162" s="2">
        <v>0</v>
      </c>
      <c r="BI162" s="2">
        <v>69840</v>
      </c>
      <c r="BJ162" s="2">
        <v>0</v>
      </c>
      <c r="BK162" s="2">
        <v>0</v>
      </c>
      <c r="BL162" s="2">
        <v>0</v>
      </c>
      <c r="BM162" s="2">
        <v>0</v>
      </c>
      <c r="BN162" s="2">
        <v>2813</v>
      </c>
      <c r="BO162" s="2">
        <v>31.77</v>
      </c>
      <c r="BP162" s="2">
        <v>89369</v>
      </c>
      <c r="BQ162" s="2">
        <v>181068</v>
      </c>
      <c r="BR162" s="2">
        <v>13759133</v>
      </c>
      <c r="BS162" s="2">
        <v>0</v>
      </c>
      <c r="BT162" s="2">
        <v>13759133</v>
      </c>
      <c r="BU162" s="2">
        <v>2038773</v>
      </c>
      <c r="BV162" s="2">
        <v>11720360</v>
      </c>
      <c r="BW162" s="2">
        <v>1018284</v>
      </c>
      <c r="BX162" s="2">
        <v>10702076</v>
      </c>
      <c r="BY162" s="2">
        <v>5008.95</v>
      </c>
      <c r="BZ162" s="2">
        <v>1290.44</v>
      </c>
      <c r="CA162" s="2">
        <v>6463749</v>
      </c>
      <c r="CB162" s="2">
        <v>0</v>
      </c>
      <c r="CC162" s="2">
        <v>0</v>
      </c>
      <c r="CD162" s="2">
        <v>2038773</v>
      </c>
      <c r="CE162" s="2">
        <v>1018284</v>
      </c>
      <c r="CF162" s="2">
        <v>3406692</v>
      </c>
      <c r="CG162" s="2">
        <v>1060300</v>
      </c>
      <c r="CH162" s="2">
        <v>4466992</v>
      </c>
      <c r="CI162" s="2">
        <v>0</v>
      </c>
      <c r="CJ162" s="2">
        <v>10702076</v>
      </c>
      <c r="CK162" s="2" t="b">
        <v>0</v>
      </c>
      <c r="CL162" s="2">
        <v>0</v>
      </c>
      <c r="CM162" s="2">
        <v>10958.88</v>
      </c>
      <c r="CN162" s="2">
        <v>10076.23</v>
      </c>
      <c r="CO162" s="2">
        <v>10375.14</v>
      </c>
      <c r="CP162" s="2">
        <v>12336.45</v>
      </c>
      <c r="CQ162" s="4">
        <v>45072.426874999997</v>
      </c>
      <c r="CR162" s="4">
        <v>73415</v>
      </c>
    </row>
    <row r="163" spans="1:96" x14ac:dyDescent="0.35">
      <c r="A163" s="5">
        <v>222</v>
      </c>
      <c r="B163" s="3" t="s">
        <v>307</v>
      </c>
      <c r="C163" s="3" t="s">
        <v>330</v>
      </c>
      <c r="D163" s="2" t="s">
        <v>331</v>
      </c>
      <c r="E163" s="2">
        <v>8093</v>
      </c>
      <c r="F163" s="2">
        <v>8215</v>
      </c>
      <c r="G163" s="2">
        <v>8458</v>
      </c>
      <c r="H163" s="2">
        <v>9802</v>
      </c>
      <c r="I163" s="2">
        <v>6.5600000000000006E-2</v>
      </c>
      <c r="J163" s="2">
        <v>531</v>
      </c>
      <c r="K163" s="2">
        <v>539</v>
      </c>
      <c r="L163" s="2">
        <v>555</v>
      </c>
      <c r="M163" s="2">
        <v>643</v>
      </c>
      <c r="N163" s="2">
        <v>6.7000000000000004E-2</v>
      </c>
      <c r="O163" s="2">
        <v>542</v>
      </c>
      <c r="P163" s="2">
        <v>550</v>
      </c>
      <c r="Q163" s="2">
        <v>567</v>
      </c>
      <c r="R163" s="2">
        <v>657</v>
      </c>
      <c r="S163" s="2">
        <v>9166</v>
      </c>
      <c r="T163" s="2">
        <v>9304</v>
      </c>
      <c r="U163" s="2">
        <v>9580</v>
      </c>
      <c r="V163" s="2">
        <v>11102</v>
      </c>
      <c r="W163" s="2">
        <v>1.1040000000000001</v>
      </c>
      <c r="X163" s="2">
        <v>1.026</v>
      </c>
      <c r="Y163" s="2">
        <v>10119</v>
      </c>
      <c r="Z163" s="2">
        <v>11391</v>
      </c>
      <c r="AA163" s="2">
        <v>178.28</v>
      </c>
      <c r="AB163" s="2">
        <v>147.96</v>
      </c>
      <c r="AC163" s="2">
        <v>110.94</v>
      </c>
      <c r="AD163" s="2">
        <v>0</v>
      </c>
      <c r="AE163" s="2">
        <v>437.18</v>
      </c>
      <c r="AF163" s="2">
        <v>178.28</v>
      </c>
      <c r="AG163" s="2">
        <v>147.96</v>
      </c>
      <c r="AH163" s="2">
        <v>110.94</v>
      </c>
      <c r="AI163" s="2">
        <v>0</v>
      </c>
      <c r="AJ163" s="2">
        <v>437.18</v>
      </c>
      <c r="AK163" s="2">
        <v>1804015</v>
      </c>
      <c r="AL163" s="2">
        <v>1376620</v>
      </c>
      <c r="AM163" s="2">
        <v>1062805</v>
      </c>
      <c r="AN163" s="2">
        <v>0</v>
      </c>
      <c r="AO163" s="2">
        <v>4243440</v>
      </c>
      <c r="AP163" s="2">
        <v>0.86219999999999997</v>
      </c>
      <c r="AQ163" s="2">
        <v>0.2</v>
      </c>
      <c r="AR163" s="2">
        <v>311084</v>
      </c>
      <c r="AS163" s="2">
        <v>237384</v>
      </c>
      <c r="AT163" s="2">
        <v>183270</v>
      </c>
      <c r="AU163" s="2">
        <v>0</v>
      </c>
      <c r="AV163" s="2">
        <v>731738</v>
      </c>
      <c r="AW163" s="2">
        <v>0.86219999999999997</v>
      </c>
      <c r="AX163" s="2">
        <v>0.31219999999999998</v>
      </c>
      <c r="AY163" s="2">
        <v>0.65</v>
      </c>
      <c r="AZ163" s="2">
        <v>366089</v>
      </c>
      <c r="BA163" s="2">
        <v>279357</v>
      </c>
      <c r="BB163" s="2">
        <v>215675</v>
      </c>
      <c r="BC163" s="2">
        <v>0</v>
      </c>
      <c r="BD163" s="2">
        <v>861121</v>
      </c>
      <c r="BE163" s="2">
        <v>5836299</v>
      </c>
      <c r="BF163" s="2">
        <v>0</v>
      </c>
      <c r="BG163" s="2">
        <v>0</v>
      </c>
      <c r="BH163" s="2">
        <v>0</v>
      </c>
      <c r="BI163" s="2">
        <v>95411</v>
      </c>
      <c r="BJ163" s="2">
        <v>0</v>
      </c>
      <c r="BK163" s="2">
        <v>0</v>
      </c>
      <c r="BL163" s="2">
        <v>0</v>
      </c>
      <c r="BM163" s="2">
        <v>0</v>
      </c>
      <c r="BN163" s="2">
        <v>2813</v>
      </c>
      <c r="BO163" s="2">
        <v>6.3</v>
      </c>
      <c r="BP163" s="2">
        <v>17722</v>
      </c>
      <c r="BQ163" s="2">
        <v>113133</v>
      </c>
      <c r="BR163" s="2">
        <v>5949432</v>
      </c>
      <c r="BS163" s="2">
        <v>0</v>
      </c>
      <c r="BT163" s="2">
        <v>5949432</v>
      </c>
      <c r="BU163" s="2">
        <v>645500</v>
      </c>
      <c r="BV163" s="2">
        <v>5303932</v>
      </c>
      <c r="BW163" s="2">
        <v>347036</v>
      </c>
      <c r="BX163" s="2">
        <v>4956896</v>
      </c>
      <c r="BY163" s="2">
        <v>5038.84</v>
      </c>
      <c r="BZ163" s="2">
        <v>437.18</v>
      </c>
      <c r="CA163" s="2">
        <v>2202880</v>
      </c>
      <c r="CB163" s="2">
        <v>0</v>
      </c>
      <c r="CC163" s="2">
        <v>0</v>
      </c>
      <c r="CD163" s="2">
        <v>645500</v>
      </c>
      <c r="CE163" s="2">
        <v>347036</v>
      </c>
      <c r="CF163" s="2">
        <v>1210344</v>
      </c>
      <c r="CG163" s="2">
        <v>620233</v>
      </c>
      <c r="CH163" s="2">
        <v>1830577</v>
      </c>
      <c r="CI163" s="2">
        <v>0</v>
      </c>
      <c r="CJ163" s="2">
        <v>4956896</v>
      </c>
      <c r="CK163" s="2" t="b">
        <v>0</v>
      </c>
      <c r="CL163" s="2">
        <v>0</v>
      </c>
      <c r="CM163" s="2">
        <v>13917.37</v>
      </c>
      <c r="CN163" s="2">
        <v>12796.44</v>
      </c>
      <c r="CO163" s="2">
        <v>13176.04</v>
      </c>
      <c r="CP163" s="2">
        <v>15666.84</v>
      </c>
      <c r="CQ163" s="4">
        <v>45072.426886574074</v>
      </c>
      <c r="CR163" s="4">
        <v>73415</v>
      </c>
    </row>
    <row r="164" spans="1:96" x14ac:dyDescent="0.35">
      <c r="A164" s="5">
        <v>223</v>
      </c>
      <c r="B164" s="3" t="s">
        <v>307</v>
      </c>
      <c r="C164" s="3" t="s">
        <v>332</v>
      </c>
      <c r="D164" s="2" t="s">
        <v>333</v>
      </c>
      <c r="E164" s="2">
        <v>8093</v>
      </c>
      <c r="F164" s="2">
        <v>8215</v>
      </c>
      <c r="G164" s="2">
        <v>8458</v>
      </c>
      <c r="H164" s="2">
        <v>9802</v>
      </c>
      <c r="I164" s="2">
        <v>6.5600000000000006E-2</v>
      </c>
      <c r="J164" s="2">
        <v>531</v>
      </c>
      <c r="K164" s="2">
        <v>539</v>
      </c>
      <c r="L164" s="2">
        <v>555</v>
      </c>
      <c r="M164" s="2">
        <v>643</v>
      </c>
      <c r="N164" s="2">
        <v>6.7000000000000004E-2</v>
      </c>
      <c r="O164" s="2">
        <v>542</v>
      </c>
      <c r="P164" s="2">
        <v>550</v>
      </c>
      <c r="Q164" s="2">
        <v>567</v>
      </c>
      <c r="R164" s="2">
        <v>657</v>
      </c>
      <c r="S164" s="2">
        <v>9166</v>
      </c>
      <c r="T164" s="2">
        <v>9304</v>
      </c>
      <c r="U164" s="2">
        <v>9580</v>
      </c>
      <c r="V164" s="2">
        <v>11102</v>
      </c>
      <c r="W164" s="2">
        <v>1.1040000000000001</v>
      </c>
      <c r="X164" s="2">
        <v>1.026</v>
      </c>
      <c r="Y164" s="2">
        <v>10119</v>
      </c>
      <c r="Z164" s="2">
        <v>11391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30.66</v>
      </c>
      <c r="AG164" s="2">
        <v>25.15</v>
      </c>
      <c r="AH164" s="2">
        <v>13.88</v>
      </c>
      <c r="AI164" s="2">
        <v>0</v>
      </c>
      <c r="AJ164" s="2">
        <v>69.69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0.42580000000000001</v>
      </c>
      <c r="AQ164" s="2">
        <v>0.2</v>
      </c>
      <c r="AR164" s="2">
        <v>26421</v>
      </c>
      <c r="AS164" s="2">
        <v>19927</v>
      </c>
      <c r="AT164" s="2">
        <v>11324</v>
      </c>
      <c r="AU164" s="2">
        <v>0</v>
      </c>
      <c r="AV164" s="2">
        <v>57672</v>
      </c>
      <c r="AW164" s="2">
        <v>0.42580000000000001</v>
      </c>
      <c r="AX164" s="2">
        <v>0</v>
      </c>
      <c r="AY164" s="2">
        <v>0.65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57672</v>
      </c>
      <c r="BF164" s="2">
        <v>813652</v>
      </c>
      <c r="BG164" s="2">
        <v>2512</v>
      </c>
      <c r="BH164" s="2">
        <v>0</v>
      </c>
      <c r="BI164" s="2">
        <v>21660</v>
      </c>
      <c r="BJ164" s="2">
        <v>0</v>
      </c>
      <c r="BK164" s="2">
        <v>0</v>
      </c>
      <c r="BL164" s="2">
        <v>0</v>
      </c>
      <c r="BM164" s="2">
        <v>0</v>
      </c>
      <c r="BN164" s="2">
        <v>2813</v>
      </c>
      <c r="BO164" s="2">
        <v>0</v>
      </c>
      <c r="BP164" s="2">
        <v>0</v>
      </c>
      <c r="BQ164" s="2">
        <v>837824</v>
      </c>
      <c r="BR164" s="2">
        <v>895496</v>
      </c>
      <c r="BS164" s="2">
        <v>0</v>
      </c>
      <c r="BT164" s="2">
        <v>895496</v>
      </c>
      <c r="BU164" s="2">
        <v>218437</v>
      </c>
      <c r="BV164" s="2">
        <v>677059</v>
      </c>
      <c r="BW164" s="2">
        <v>61822</v>
      </c>
      <c r="BX164" s="2">
        <v>615237</v>
      </c>
      <c r="BY164" s="2">
        <v>104.82</v>
      </c>
      <c r="BZ164" s="2">
        <v>69.69</v>
      </c>
      <c r="CA164" s="2">
        <v>7305</v>
      </c>
      <c r="CB164" s="2">
        <v>512758</v>
      </c>
      <c r="CC164" s="2">
        <v>0</v>
      </c>
      <c r="CD164" s="2">
        <v>218437</v>
      </c>
      <c r="CE164" s="2">
        <v>61822</v>
      </c>
      <c r="CF164" s="2">
        <v>239804</v>
      </c>
      <c r="CG164" s="2">
        <v>108265</v>
      </c>
      <c r="CH164" s="2">
        <v>348069</v>
      </c>
      <c r="CI164" s="2">
        <v>0</v>
      </c>
      <c r="CJ164" s="2">
        <v>615237</v>
      </c>
      <c r="CK164" s="2" t="b">
        <v>0</v>
      </c>
      <c r="CL164" s="2">
        <v>0</v>
      </c>
      <c r="CM164" s="2">
        <v>10980.73</v>
      </c>
      <c r="CN164" s="2">
        <v>10096.33</v>
      </c>
      <c r="CO164" s="2">
        <v>10395.83</v>
      </c>
      <c r="CP164" s="2">
        <v>12361.06</v>
      </c>
      <c r="CQ164" s="4">
        <v>45072.426944444444</v>
      </c>
      <c r="CR164" s="4">
        <v>73415</v>
      </c>
    </row>
    <row r="165" spans="1:96" x14ac:dyDescent="0.35">
      <c r="A165" s="5">
        <v>224</v>
      </c>
      <c r="B165" s="3" t="s">
        <v>307</v>
      </c>
      <c r="C165" s="3" t="s">
        <v>334</v>
      </c>
      <c r="D165" s="2" t="s">
        <v>335</v>
      </c>
      <c r="E165" s="2">
        <v>8093</v>
      </c>
      <c r="F165" s="2">
        <v>8215</v>
      </c>
      <c r="G165" s="2">
        <v>8458</v>
      </c>
      <c r="H165" s="2">
        <v>9802</v>
      </c>
      <c r="I165" s="2">
        <v>6.5600000000000006E-2</v>
      </c>
      <c r="J165" s="2">
        <v>531</v>
      </c>
      <c r="K165" s="2">
        <v>539</v>
      </c>
      <c r="L165" s="2">
        <v>555</v>
      </c>
      <c r="M165" s="2">
        <v>643</v>
      </c>
      <c r="N165" s="2">
        <v>6.7000000000000004E-2</v>
      </c>
      <c r="O165" s="2">
        <v>542</v>
      </c>
      <c r="P165" s="2">
        <v>550</v>
      </c>
      <c r="Q165" s="2">
        <v>567</v>
      </c>
      <c r="R165" s="2">
        <v>657</v>
      </c>
      <c r="S165" s="2">
        <v>9166</v>
      </c>
      <c r="T165" s="2">
        <v>9304</v>
      </c>
      <c r="U165" s="2">
        <v>9580</v>
      </c>
      <c r="V165" s="2">
        <v>11102</v>
      </c>
      <c r="W165" s="2">
        <v>1.1040000000000001</v>
      </c>
      <c r="X165" s="2">
        <v>1.026</v>
      </c>
      <c r="Y165" s="2">
        <v>10119</v>
      </c>
      <c r="Z165" s="2">
        <v>11391</v>
      </c>
      <c r="AA165" s="2">
        <v>162.53</v>
      </c>
      <c r="AB165" s="2">
        <v>142.18</v>
      </c>
      <c r="AC165" s="2">
        <v>93.85</v>
      </c>
      <c r="AD165" s="2">
        <v>16.87</v>
      </c>
      <c r="AE165" s="2">
        <v>415.43</v>
      </c>
      <c r="AF165" s="2">
        <v>162.53</v>
      </c>
      <c r="AG165" s="2">
        <v>142.18</v>
      </c>
      <c r="AH165" s="2">
        <v>93.85</v>
      </c>
      <c r="AI165" s="2">
        <v>202.98</v>
      </c>
      <c r="AJ165" s="2">
        <v>601.54</v>
      </c>
      <c r="AK165" s="2">
        <v>1644641</v>
      </c>
      <c r="AL165" s="2">
        <v>1322843</v>
      </c>
      <c r="AM165" s="2">
        <v>899083</v>
      </c>
      <c r="AN165" s="2">
        <v>192166</v>
      </c>
      <c r="AO165" s="2">
        <v>4058733</v>
      </c>
      <c r="AP165" s="2">
        <v>0.9214</v>
      </c>
      <c r="AQ165" s="2">
        <v>0.2</v>
      </c>
      <c r="AR165" s="2">
        <v>303074</v>
      </c>
      <c r="AS165" s="2">
        <v>243773</v>
      </c>
      <c r="AT165" s="2">
        <v>165683</v>
      </c>
      <c r="AU165" s="2">
        <v>426082</v>
      </c>
      <c r="AV165" s="2">
        <v>1138612</v>
      </c>
      <c r="AW165" s="2">
        <v>0.9214</v>
      </c>
      <c r="AX165" s="2">
        <v>0.37140000000000001</v>
      </c>
      <c r="AY165" s="2">
        <v>0.65</v>
      </c>
      <c r="AZ165" s="2">
        <v>397033</v>
      </c>
      <c r="BA165" s="2">
        <v>319347</v>
      </c>
      <c r="BB165" s="2">
        <v>217048</v>
      </c>
      <c r="BC165" s="2">
        <v>558175</v>
      </c>
      <c r="BD165" s="2">
        <v>1491603</v>
      </c>
      <c r="BE165" s="2">
        <v>6688948</v>
      </c>
      <c r="BF165" s="2">
        <v>2516091</v>
      </c>
      <c r="BG165" s="2">
        <v>0</v>
      </c>
      <c r="BH165" s="2">
        <v>0</v>
      </c>
      <c r="BI165" s="2">
        <v>496017</v>
      </c>
      <c r="BJ165" s="2">
        <v>0</v>
      </c>
      <c r="BK165" s="2">
        <v>0</v>
      </c>
      <c r="BL165" s="2">
        <v>0</v>
      </c>
      <c r="BM165" s="2">
        <v>0</v>
      </c>
      <c r="BN165" s="2">
        <v>2813</v>
      </c>
      <c r="BO165" s="2">
        <v>24.21</v>
      </c>
      <c r="BP165" s="2">
        <v>68103</v>
      </c>
      <c r="BQ165" s="2">
        <v>3080211</v>
      </c>
      <c r="BR165" s="2">
        <v>9769159</v>
      </c>
      <c r="BS165" s="2">
        <v>0</v>
      </c>
      <c r="BT165" s="2">
        <v>9769159</v>
      </c>
      <c r="BU165" s="2">
        <v>1625652</v>
      </c>
      <c r="BV165" s="2">
        <v>8143507</v>
      </c>
      <c r="BW165" s="2">
        <v>591597</v>
      </c>
      <c r="BX165" s="2">
        <v>7551910</v>
      </c>
      <c r="BY165" s="2">
        <v>4450.2700000000004</v>
      </c>
      <c r="BZ165" s="2">
        <v>601.54</v>
      </c>
      <c r="CA165" s="2">
        <v>2677015</v>
      </c>
      <c r="CB165" s="2">
        <v>1296526</v>
      </c>
      <c r="CC165" s="2">
        <v>0</v>
      </c>
      <c r="CD165" s="2">
        <v>1625652</v>
      </c>
      <c r="CE165" s="2">
        <v>591597</v>
      </c>
      <c r="CF165" s="2">
        <v>1756292</v>
      </c>
      <c r="CG165" s="2">
        <v>1728707</v>
      </c>
      <c r="CH165" s="2">
        <v>3484999</v>
      </c>
      <c r="CI165" s="2">
        <v>0</v>
      </c>
      <c r="CJ165" s="2">
        <v>7551910</v>
      </c>
      <c r="CK165" s="2" t="b">
        <v>0</v>
      </c>
      <c r="CL165" s="2">
        <v>0</v>
      </c>
      <c r="CM165" s="2">
        <v>14426.56</v>
      </c>
      <c r="CN165" s="2">
        <v>13264.62</v>
      </c>
      <c r="CO165" s="2">
        <v>13658.11</v>
      </c>
      <c r="CP165" s="2">
        <v>16240.03</v>
      </c>
      <c r="CQ165" s="4">
        <v>45072.427106481482</v>
      </c>
      <c r="CR165" s="4">
        <v>73415</v>
      </c>
    </row>
    <row r="166" spans="1:96" x14ac:dyDescent="0.35">
      <c r="A166" s="5">
        <v>225</v>
      </c>
      <c r="B166" s="3" t="s">
        <v>307</v>
      </c>
      <c r="C166" s="3" t="s">
        <v>336</v>
      </c>
      <c r="D166" s="2" t="s">
        <v>337</v>
      </c>
      <c r="E166" s="2">
        <v>8093</v>
      </c>
      <c r="F166" s="2">
        <v>8215</v>
      </c>
      <c r="G166" s="2">
        <v>8458</v>
      </c>
      <c r="H166" s="2">
        <v>9802</v>
      </c>
      <c r="I166" s="2">
        <v>6.5600000000000006E-2</v>
      </c>
      <c r="J166" s="2">
        <v>531</v>
      </c>
      <c r="K166" s="2">
        <v>539</v>
      </c>
      <c r="L166" s="2">
        <v>555</v>
      </c>
      <c r="M166" s="2">
        <v>643</v>
      </c>
      <c r="N166" s="2">
        <v>6.7000000000000004E-2</v>
      </c>
      <c r="O166" s="2">
        <v>542</v>
      </c>
      <c r="P166" s="2">
        <v>550</v>
      </c>
      <c r="Q166" s="2">
        <v>567</v>
      </c>
      <c r="R166" s="2">
        <v>657</v>
      </c>
      <c r="S166" s="2">
        <v>9166</v>
      </c>
      <c r="T166" s="2">
        <v>9304</v>
      </c>
      <c r="U166" s="2">
        <v>9580</v>
      </c>
      <c r="V166" s="2">
        <v>11102</v>
      </c>
      <c r="W166" s="2">
        <v>1.1040000000000001</v>
      </c>
      <c r="X166" s="2">
        <v>1.026</v>
      </c>
      <c r="Y166" s="2">
        <v>10119</v>
      </c>
      <c r="Z166" s="2">
        <v>11391</v>
      </c>
      <c r="AA166" s="2">
        <v>165.63</v>
      </c>
      <c r="AB166" s="2">
        <v>128.38</v>
      </c>
      <c r="AC166" s="2">
        <v>76.5</v>
      </c>
      <c r="AD166" s="2">
        <v>0</v>
      </c>
      <c r="AE166" s="2">
        <v>370.51</v>
      </c>
      <c r="AF166" s="2">
        <v>165.63</v>
      </c>
      <c r="AG166" s="2">
        <v>128.38</v>
      </c>
      <c r="AH166" s="2">
        <v>76.5</v>
      </c>
      <c r="AI166" s="2">
        <v>0</v>
      </c>
      <c r="AJ166" s="2">
        <v>370.51</v>
      </c>
      <c r="AK166" s="2">
        <v>1676010</v>
      </c>
      <c r="AL166" s="2">
        <v>1194448</v>
      </c>
      <c r="AM166" s="2">
        <v>732870</v>
      </c>
      <c r="AN166" s="2">
        <v>0</v>
      </c>
      <c r="AO166" s="2">
        <v>3603328</v>
      </c>
      <c r="AP166" s="2">
        <v>0.94499999999999995</v>
      </c>
      <c r="AQ166" s="2">
        <v>0.2</v>
      </c>
      <c r="AR166" s="2">
        <v>316766</v>
      </c>
      <c r="AS166" s="2">
        <v>225751</v>
      </c>
      <c r="AT166" s="2">
        <v>138512</v>
      </c>
      <c r="AU166" s="2">
        <v>0</v>
      </c>
      <c r="AV166" s="2">
        <v>681029</v>
      </c>
      <c r="AW166" s="2">
        <v>0.94499999999999995</v>
      </c>
      <c r="AX166" s="2">
        <v>0.39500000000000002</v>
      </c>
      <c r="AY166" s="2">
        <v>0.65</v>
      </c>
      <c r="AZ166" s="2">
        <v>430316</v>
      </c>
      <c r="BA166" s="2">
        <v>306674</v>
      </c>
      <c r="BB166" s="2">
        <v>188164</v>
      </c>
      <c r="BC166" s="2">
        <v>0</v>
      </c>
      <c r="BD166" s="2">
        <v>925154</v>
      </c>
      <c r="BE166" s="2">
        <v>5209511</v>
      </c>
      <c r="BF166" s="2">
        <v>0</v>
      </c>
      <c r="BG166" s="2">
        <v>13857</v>
      </c>
      <c r="BH166" s="2">
        <v>0</v>
      </c>
      <c r="BI166" s="2">
        <v>58148</v>
      </c>
      <c r="BJ166" s="2">
        <v>0</v>
      </c>
      <c r="BK166" s="2">
        <v>0</v>
      </c>
      <c r="BL166" s="2">
        <v>0</v>
      </c>
      <c r="BM166" s="2">
        <v>0</v>
      </c>
      <c r="BN166" s="2">
        <v>2813</v>
      </c>
      <c r="BO166" s="2">
        <v>7.22</v>
      </c>
      <c r="BP166" s="2">
        <v>20310</v>
      </c>
      <c r="BQ166" s="2">
        <v>92315</v>
      </c>
      <c r="BR166" s="2">
        <v>5301826</v>
      </c>
      <c r="BS166" s="2">
        <v>0</v>
      </c>
      <c r="BT166" s="2">
        <v>5301826</v>
      </c>
      <c r="BU166" s="2">
        <v>500594</v>
      </c>
      <c r="BV166" s="2">
        <v>4801232</v>
      </c>
      <c r="BW166" s="2">
        <v>294217</v>
      </c>
      <c r="BX166" s="2">
        <v>4507015</v>
      </c>
      <c r="BY166" s="2">
        <v>5040.6000000000004</v>
      </c>
      <c r="BZ166" s="2">
        <v>370.51</v>
      </c>
      <c r="CA166" s="2">
        <v>1867593</v>
      </c>
      <c r="CB166" s="2">
        <v>0</v>
      </c>
      <c r="CC166" s="2">
        <v>0</v>
      </c>
      <c r="CD166" s="2">
        <v>500594</v>
      </c>
      <c r="CE166" s="2">
        <v>294217</v>
      </c>
      <c r="CF166" s="2">
        <v>1072782</v>
      </c>
      <c r="CG166" s="2">
        <v>541925</v>
      </c>
      <c r="CH166" s="2">
        <v>1614707</v>
      </c>
      <c r="CI166" s="2">
        <v>0</v>
      </c>
      <c r="CJ166" s="2">
        <v>4507015</v>
      </c>
      <c r="CK166" s="2" t="b">
        <v>0</v>
      </c>
      <c r="CL166" s="2">
        <v>0</v>
      </c>
      <c r="CM166" s="2">
        <v>14629.54</v>
      </c>
      <c r="CN166" s="2">
        <v>13451.26</v>
      </c>
      <c r="CO166" s="2">
        <v>13850.29</v>
      </c>
      <c r="CP166" s="2">
        <v>16468.54</v>
      </c>
      <c r="CQ166" s="4">
        <v>45072.427118055559</v>
      </c>
      <c r="CR166" s="4">
        <v>73415</v>
      </c>
    </row>
    <row r="167" spans="1:96" x14ac:dyDescent="0.35">
      <c r="A167" s="5">
        <v>226</v>
      </c>
      <c r="B167" s="3" t="s">
        <v>307</v>
      </c>
      <c r="C167" s="3" t="s">
        <v>338</v>
      </c>
      <c r="D167" s="2" t="s">
        <v>339</v>
      </c>
      <c r="E167" s="2">
        <v>8093</v>
      </c>
      <c r="F167" s="2">
        <v>8215</v>
      </c>
      <c r="G167" s="2">
        <v>8458</v>
      </c>
      <c r="H167" s="2">
        <v>9802</v>
      </c>
      <c r="I167" s="2">
        <v>6.5600000000000006E-2</v>
      </c>
      <c r="J167" s="2">
        <v>531</v>
      </c>
      <c r="K167" s="2">
        <v>539</v>
      </c>
      <c r="L167" s="2">
        <v>555</v>
      </c>
      <c r="M167" s="2">
        <v>643</v>
      </c>
      <c r="N167" s="2">
        <v>6.7000000000000004E-2</v>
      </c>
      <c r="O167" s="2">
        <v>542</v>
      </c>
      <c r="P167" s="2">
        <v>550</v>
      </c>
      <c r="Q167" s="2">
        <v>567</v>
      </c>
      <c r="R167" s="2">
        <v>657</v>
      </c>
      <c r="S167" s="2">
        <v>9166</v>
      </c>
      <c r="T167" s="2">
        <v>9304</v>
      </c>
      <c r="U167" s="2">
        <v>9580</v>
      </c>
      <c r="V167" s="2">
        <v>11102</v>
      </c>
      <c r="W167" s="2">
        <v>1.1040000000000001</v>
      </c>
      <c r="X167" s="2">
        <v>1.026</v>
      </c>
      <c r="Y167" s="2">
        <v>10119</v>
      </c>
      <c r="Z167" s="2">
        <v>11391</v>
      </c>
      <c r="AA167" s="2">
        <v>157.03</v>
      </c>
      <c r="AB167" s="2">
        <v>122.39</v>
      </c>
      <c r="AC167" s="2">
        <v>75.87</v>
      </c>
      <c r="AD167" s="2">
        <v>0</v>
      </c>
      <c r="AE167" s="2">
        <v>355.29</v>
      </c>
      <c r="AF167" s="2">
        <v>157.03</v>
      </c>
      <c r="AG167" s="2">
        <v>122.39</v>
      </c>
      <c r="AH167" s="2">
        <v>75.87</v>
      </c>
      <c r="AI167" s="2">
        <v>0</v>
      </c>
      <c r="AJ167" s="2">
        <v>355.29</v>
      </c>
      <c r="AK167" s="2">
        <v>1588987</v>
      </c>
      <c r="AL167" s="2">
        <v>1138717</v>
      </c>
      <c r="AM167" s="2">
        <v>726835</v>
      </c>
      <c r="AN167" s="2">
        <v>0</v>
      </c>
      <c r="AO167" s="2">
        <v>3454539</v>
      </c>
      <c r="AP167" s="2">
        <v>0.96730000000000005</v>
      </c>
      <c r="AQ167" s="2">
        <v>0.2</v>
      </c>
      <c r="AR167" s="2">
        <v>307405</v>
      </c>
      <c r="AS167" s="2">
        <v>220296</v>
      </c>
      <c r="AT167" s="2">
        <v>140613</v>
      </c>
      <c r="AU167" s="2">
        <v>0</v>
      </c>
      <c r="AV167" s="2">
        <v>668314</v>
      </c>
      <c r="AW167" s="2">
        <v>0.96730000000000005</v>
      </c>
      <c r="AX167" s="2">
        <v>0.4173</v>
      </c>
      <c r="AY167" s="2">
        <v>0.65</v>
      </c>
      <c r="AZ167" s="2">
        <v>431005</v>
      </c>
      <c r="BA167" s="2">
        <v>308871</v>
      </c>
      <c r="BB167" s="2">
        <v>197150</v>
      </c>
      <c r="BC167" s="2">
        <v>0</v>
      </c>
      <c r="BD167" s="2">
        <v>937026</v>
      </c>
      <c r="BE167" s="2">
        <v>5059879</v>
      </c>
      <c r="BF167" s="2">
        <v>0</v>
      </c>
      <c r="BG167" s="2">
        <v>0</v>
      </c>
      <c r="BH167" s="2">
        <v>0</v>
      </c>
      <c r="BI167" s="2">
        <v>70547</v>
      </c>
      <c r="BJ167" s="2">
        <v>0</v>
      </c>
      <c r="BK167" s="2">
        <v>0</v>
      </c>
      <c r="BL167" s="2">
        <v>0</v>
      </c>
      <c r="BM167" s="2">
        <v>0</v>
      </c>
      <c r="BN167" s="2">
        <v>2813</v>
      </c>
      <c r="BO167" s="2">
        <v>5.72</v>
      </c>
      <c r="BP167" s="2">
        <v>16090</v>
      </c>
      <c r="BQ167" s="2">
        <v>86637</v>
      </c>
      <c r="BR167" s="2">
        <v>5146516</v>
      </c>
      <c r="BS167" s="2">
        <v>0</v>
      </c>
      <c r="BT167" s="2">
        <v>5146516</v>
      </c>
      <c r="BU167" s="2">
        <v>759906</v>
      </c>
      <c r="BV167" s="2">
        <v>4386610</v>
      </c>
      <c r="BW167" s="2">
        <v>288025</v>
      </c>
      <c r="BX167" s="2">
        <v>4098585</v>
      </c>
      <c r="BY167" s="2">
        <v>5145.91</v>
      </c>
      <c r="BZ167" s="2">
        <v>355.29</v>
      </c>
      <c r="CA167" s="2">
        <v>1828290</v>
      </c>
      <c r="CB167" s="2">
        <v>0</v>
      </c>
      <c r="CC167" s="2">
        <v>0</v>
      </c>
      <c r="CD167" s="2">
        <v>759906</v>
      </c>
      <c r="CE167" s="2">
        <v>288025</v>
      </c>
      <c r="CF167" s="2">
        <v>780359</v>
      </c>
      <c r="CG167" s="2">
        <v>506805</v>
      </c>
      <c r="CH167" s="2">
        <v>1287164</v>
      </c>
      <c r="CI167" s="2">
        <v>0</v>
      </c>
      <c r="CJ167" s="2">
        <v>4098585</v>
      </c>
      <c r="CK167" s="2" t="b">
        <v>0</v>
      </c>
      <c r="CL167" s="2">
        <v>0</v>
      </c>
      <c r="CM167" s="2">
        <v>14821.35</v>
      </c>
      <c r="CN167" s="2">
        <v>13627.62</v>
      </c>
      <c r="CO167" s="2">
        <v>14031.87</v>
      </c>
      <c r="CP167" s="2">
        <v>16684.45</v>
      </c>
      <c r="CQ167" s="4">
        <v>45072.427233796298</v>
      </c>
      <c r="CR167" s="4">
        <v>73415</v>
      </c>
    </row>
    <row r="168" spans="1:96" x14ac:dyDescent="0.35">
      <c r="A168" s="5">
        <v>227</v>
      </c>
      <c r="B168" s="3" t="s">
        <v>340</v>
      </c>
      <c r="C168" s="3" t="s">
        <v>341</v>
      </c>
      <c r="D168" s="2" t="s">
        <v>342</v>
      </c>
      <c r="E168" s="2">
        <v>8093</v>
      </c>
      <c r="F168" s="2">
        <v>8215</v>
      </c>
      <c r="G168" s="2">
        <v>8458</v>
      </c>
      <c r="H168" s="2">
        <v>9802</v>
      </c>
      <c r="I168" s="2">
        <v>6.5600000000000006E-2</v>
      </c>
      <c r="J168" s="2">
        <v>531</v>
      </c>
      <c r="K168" s="2">
        <v>539</v>
      </c>
      <c r="L168" s="2">
        <v>555</v>
      </c>
      <c r="M168" s="2">
        <v>643</v>
      </c>
      <c r="N168" s="2">
        <v>6.7000000000000004E-2</v>
      </c>
      <c r="O168" s="2">
        <v>542</v>
      </c>
      <c r="P168" s="2">
        <v>550</v>
      </c>
      <c r="Q168" s="2">
        <v>567</v>
      </c>
      <c r="R168" s="2">
        <v>657</v>
      </c>
      <c r="S168" s="2">
        <v>9166</v>
      </c>
      <c r="T168" s="2">
        <v>9304</v>
      </c>
      <c r="U168" s="2">
        <v>9580</v>
      </c>
      <c r="V168" s="2">
        <v>11102</v>
      </c>
      <c r="W168" s="2">
        <v>1.1040000000000001</v>
      </c>
      <c r="X168" s="2">
        <v>1.026</v>
      </c>
      <c r="Y168" s="2">
        <v>10119</v>
      </c>
      <c r="Z168" s="2">
        <v>11391</v>
      </c>
      <c r="AA168" s="2">
        <v>60.31</v>
      </c>
      <c r="AB168" s="2">
        <v>40.909999999999997</v>
      </c>
      <c r="AC168" s="2">
        <v>18.16</v>
      </c>
      <c r="AD168" s="2">
        <v>0</v>
      </c>
      <c r="AE168" s="2">
        <v>119.38</v>
      </c>
      <c r="AF168" s="2">
        <v>60.31</v>
      </c>
      <c r="AG168" s="2">
        <v>40.909999999999997</v>
      </c>
      <c r="AH168" s="2">
        <v>18.16</v>
      </c>
      <c r="AI168" s="2">
        <v>28.3</v>
      </c>
      <c r="AJ168" s="2">
        <v>147.68</v>
      </c>
      <c r="AK168" s="2">
        <v>610277</v>
      </c>
      <c r="AL168" s="2">
        <v>380627</v>
      </c>
      <c r="AM168" s="2">
        <v>173973</v>
      </c>
      <c r="AN168" s="2">
        <v>0</v>
      </c>
      <c r="AO168" s="2">
        <v>1164877</v>
      </c>
      <c r="AP168" s="2">
        <v>0.63970000000000005</v>
      </c>
      <c r="AQ168" s="2">
        <v>0.2</v>
      </c>
      <c r="AR168" s="2">
        <v>78079</v>
      </c>
      <c r="AS168" s="2">
        <v>48697</v>
      </c>
      <c r="AT168" s="2">
        <v>22258</v>
      </c>
      <c r="AU168" s="2">
        <v>41243</v>
      </c>
      <c r="AV168" s="2">
        <v>190277</v>
      </c>
      <c r="AW168" s="2">
        <v>0.63970000000000005</v>
      </c>
      <c r="AX168" s="2">
        <v>8.9700000000000002E-2</v>
      </c>
      <c r="AY168" s="2">
        <v>0.65</v>
      </c>
      <c r="AZ168" s="2">
        <v>35582</v>
      </c>
      <c r="BA168" s="2">
        <v>22192</v>
      </c>
      <c r="BB168" s="2">
        <v>10143</v>
      </c>
      <c r="BC168" s="2">
        <v>18796</v>
      </c>
      <c r="BD168" s="2">
        <v>86713</v>
      </c>
      <c r="BE168" s="2">
        <v>1441867</v>
      </c>
      <c r="BF168" s="2">
        <v>820553</v>
      </c>
      <c r="BG168" s="2">
        <v>0</v>
      </c>
      <c r="BH168" s="2">
        <v>0</v>
      </c>
      <c r="BI168" s="2">
        <v>32608</v>
      </c>
      <c r="BJ168" s="2">
        <v>0</v>
      </c>
      <c r="BK168" s="2">
        <v>0</v>
      </c>
      <c r="BL168" s="2">
        <v>0</v>
      </c>
      <c r="BM168" s="2">
        <v>0</v>
      </c>
      <c r="BN168" s="2">
        <v>2813</v>
      </c>
      <c r="BO168" s="2">
        <v>4.5</v>
      </c>
      <c r="BP168" s="2">
        <v>12659</v>
      </c>
      <c r="BQ168" s="2">
        <v>865820</v>
      </c>
      <c r="BR168" s="2">
        <v>2307687</v>
      </c>
      <c r="BS168" s="2">
        <v>0</v>
      </c>
      <c r="BT168" s="2">
        <v>2307687</v>
      </c>
      <c r="BU168" s="2">
        <v>2974233</v>
      </c>
      <c r="BV168" s="2">
        <v>0</v>
      </c>
      <c r="BW168" s="2">
        <v>29536</v>
      </c>
      <c r="BX168" s="2">
        <v>0</v>
      </c>
      <c r="BY168" s="2">
        <v>4311.8100000000004</v>
      </c>
      <c r="BZ168" s="2">
        <v>147.68</v>
      </c>
      <c r="CA168" s="2">
        <v>636768</v>
      </c>
      <c r="CB168" s="2">
        <v>601238</v>
      </c>
      <c r="CC168" s="2">
        <v>0</v>
      </c>
      <c r="CD168" s="2">
        <v>2974233</v>
      </c>
      <c r="CE168" s="2">
        <v>29536</v>
      </c>
      <c r="CF168" s="2">
        <v>0</v>
      </c>
      <c r="CG168" s="2">
        <v>248617</v>
      </c>
      <c r="CH168" s="2">
        <v>248617</v>
      </c>
      <c r="CI168" s="2">
        <v>248617</v>
      </c>
      <c r="CJ168" s="2">
        <v>248617</v>
      </c>
      <c r="CK168" s="2" t="b">
        <v>1</v>
      </c>
      <c r="CL168" s="2">
        <v>666546</v>
      </c>
      <c r="CM168" s="2">
        <v>12003.61</v>
      </c>
      <c r="CN168" s="2">
        <v>11036.82</v>
      </c>
      <c r="CO168" s="2">
        <v>11364.23</v>
      </c>
      <c r="CP168" s="2">
        <v>13512.52</v>
      </c>
      <c r="CQ168" s="4">
        <v>45072.42664351852</v>
      </c>
      <c r="CR168" s="4">
        <v>73415</v>
      </c>
    </row>
    <row r="169" spans="1:96" x14ac:dyDescent="0.35">
      <c r="A169" s="5">
        <v>230</v>
      </c>
      <c r="B169" s="3" t="s">
        <v>340</v>
      </c>
      <c r="C169" s="3" t="s">
        <v>343</v>
      </c>
      <c r="D169" s="2" t="s">
        <v>344</v>
      </c>
      <c r="E169" s="2">
        <v>8093</v>
      </c>
      <c r="F169" s="2">
        <v>8215</v>
      </c>
      <c r="G169" s="2">
        <v>8458</v>
      </c>
      <c r="H169" s="2">
        <v>9802</v>
      </c>
      <c r="I169" s="2">
        <v>6.5600000000000006E-2</v>
      </c>
      <c r="J169" s="2">
        <v>531</v>
      </c>
      <c r="K169" s="2">
        <v>539</v>
      </c>
      <c r="L169" s="2">
        <v>555</v>
      </c>
      <c r="M169" s="2">
        <v>643</v>
      </c>
      <c r="N169" s="2">
        <v>6.7000000000000004E-2</v>
      </c>
      <c r="O169" s="2">
        <v>542</v>
      </c>
      <c r="P169" s="2">
        <v>550</v>
      </c>
      <c r="Q169" s="2">
        <v>567</v>
      </c>
      <c r="R169" s="2">
        <v>657</v>
      </c>
      <c r="S169" s="2">
        <v>9166</v>
      </c>
      <c r="T169" s="2">
        <v>9304</v>
      </c>
      <c r="U169" s="2">
        <v>9580</v>
      </c>
      <c r="V169" s="2">
        <v>11102</v>
      </c>
      <c r="W169" s="2">
        <v>1.1040000000000001</v>
      </c>
      <c r="X169" s="2">
        <v>1.026</v>
      </c>
      <c r="Y169" s="2">
        <v>10119</v>
      </c>
      <c r="Z169" s="2">
        <v>11391</v>
      </c>
      <c r="AA169" s="2">
        <v>0</v>
      </c>
      <c r="AB169" s="2">
        <v>0</v>
      </c>
      <c r="AC169" s="2">
        <v>3.13</v>
      </c>
      <c r="AD169" s="2">
        <v>0</v>
      </c>
      <c r="AE169" s="2">
        <v>3.13</v>
      </c>
      <c r="AF169" s="2">
        <v>11.74</v>
      </c>
      <c r="AG169" s="2">
        <v>5.29</v>
      </c>
      <c r="AH169" s="2">
        <v>3.13</v>
      </c>
      <c r="AI169" s="2">
        <v>5.98</v>
      </c>
      <c r="AJ169" s="2">
        <v>26.14</v>
      </c>
      <c r="AK169" s="2">
        <v>0</v>
      </c>
      <c r="AL169" s="2">
        <v>0</v>
      </c>
      <c r="AM169" s="2">
        <v>29985</v>
      </c>
      <c r="AN169" s="2">
        <v>0</v>
      </c>
      <c r="AO169" s="2">
        <v>29985</v>
      </c>
      <c r="AP169" s="2">
        <v>0.66669999999999996</v>
      </c>
      <c r="AQ169" s="2">
        <v>0.2</v>
      </c>
      <c r="AR169" s="2">
        <v>15840</v>
      </c>
      <c r="AS169" s="2">
        <v>6563</v>
      </c>
      <c r="AT169" s="2">
        <v>3998</v>
      </c>
      <c r="AU169" s="2">
        <v>9083</v>
      </c>
      <c r="AV169" s="2">
        <v>35484</v>
      </c>
      <c r="AW169" s="2">
        <v>0.66669999999999996</v>
      </c>
      <c r="AX169" s="2">
        <v>0.1167</v>
      </c>
      <c r="AY169" s="2">
        <v>0.65</v>
      </c>
      <c r="AZ169" s="2">
        <v>9011</v>
      </c>
      <c r="BA169" s="2">
        <v>3733</v>
      </c>
      <c r="BB169" s="2">
        <v>2275</v>
      </c>
      <c r="BC169" s="2">
        <v>5167</v>
      </c>
      <c r="BD169" s="2">
        <v>20186</v>
      </c>
      <c r="BE169" s="2">
        <v>85655</v>
      </c>
      <c r="BF169" s="2">
        <v>917994</v>
      </c>
      <c r="BG169" s="2">
        <v>0</v>
      </c>
      <c r="BH169" s="2">
        <v>0</v>
      </c>
      <c r="BI169" s="2">
        <v>165821</v>
      </c>
      <c r="BJ169" s="2">
        <v>0</v>
      </c>
      <c r="BK169" s="2">
        <v>0</v>
      </c>
      <c r="BL169" s="2">
        <v>0</v>
      </c>
      <c r="BM169" s="2">
        <v>0</v>
      </c>
      <c r="BN169" s="2">
        <v>2813</v>
      </c>
      <c r="BO169" s="2">
        <v>0</v>
      </c>
      <c r="BP169" s="2">
        <v>0</v>
      </c>
      <c r="BQ169" s="2">
        <v>1083815</v>
      </c>
      <c r="BR169" s="2">
        <v>1169470</v>
      </c>
      <c r="BS169" s="2">
        <v>0</v>
      </c>
      <c r="BT169" s="2">
        <v>1169470</v>
      </c>
      <c r="BU169" s="2">
        <v>944546</v>
      </c>
      <c r="BV169" s="2">
        <v>224924</v>
      </c>
      <c r="BW169" s="2">
        <v>5228</v>
      </c>
      <c r="BX169" s="2">
        <v>219696</v>
      </c>
      <c r="BY169" s="2">
        <v>837.32</v>
      </c>
      <c r="BZ169" s="2">
        <v>26.14</v>
      </c>
      <c r="CA169" s="2">
        <v>21888</v>
      </c>
      <c r="CB169" s="2">
        <v>758611</v>
      </c>
      <c r="CC169" s="2">
        <v>0</v>
      </c>
      <c r="CD169" s="2">
        <v>944546</v>
      </c>
      <c r="CE169" s="2">
        <v>5228</v>
      </c>
      <c r="CF169" s="2">
        <v>0</v>
      </c>
      <c r="CG169" s="2">
        <v>261047</v>
      </c>
      <c r="CH169" s="2">
        <v>261047</v>
      </c>
      <c r="CI169" s="2">
        <v>41351</v>
      </c>
      <c r="CJ169" s="2">
        <v>261047</v>
      </c>
      <c r="CK169" s="2" t="b">
        <v>1</v>
      </c>
      <c r="CL169" s="2">
        <v>0</v>
      </c>
      <c r="CM169" s="2">
        <v>12235.84</v>
      </c>
      <c r="CN169" s="2">
        <v>11250.35</v>
      </c>
      <c r="CO169" s="2">
        <v>11584.09</v>
      </c>
      <c r="CP169" s="2">
        <v>13773.94</v>
      </c>
      <c r="CQ169" s="4">
        <v>45072.426712962966</v>
      </c>
      <c r="CR169" s="4">
        <v>73415</v>
      </c>
    </row>
    <row r="170" spans="1:96" x14ac:dyDescent="0.35">
      <c r="A170" s="5">
        <v>231</v>
      </c>
      <c r="B170" s="3" t="s">
        <v>340</v>
      </c>
      <c r="C170" s="3" t="s">
        <v>345</v>
      </c>
      <c r="D170" s="2" t="s">
        <v>346</v>
      </c>
      <c r="E170" s="2">
        <v>8093</v>
      </c>
      <c r="F170" s="2">
        <v>8215</v>
      </c>
      <c r="G170" s="2">
        <v>8458</v>
      </c>
      <c r="H170" s="2">
        <v>9802</v>
      </c>
      <c r="I170" s="2">
        <v>6.5600000000000006E-2</v>
      </c>
      <c r="J170" s="2">
        <v>531</v>
      </c>
      <c r="K170" s="2">
        <v>539</v>
      </c>
      <c r="L170" s="2">
        <v>555</v>
      </c>
      <c r="M170" s="2">
        <v>643</v>
      </c>
      <c r="N170" s="2">
        <v>6.7000000000000004E-2</v>
      </c>
      <c r="O170" s="2">
        <v>542</v>
      </c>
      <c r="P170" s="2">
        <v>550</v>
      </c>
      <c r="Q170" s="2">
        <v>567</v>
      </c>
      <c r="R170" s="2">
        <v>657</v>
      </c>
      <c r="S170" s="2">
        <v>9166</v>
      </c>
      <c r="T170" s="2">
        <v>9304</v>
      </c>
      <c r="U170" s="2">
        <v>9580</v>
      </c>
      <c r="V170" s="2">
        <v>11102</v>
      </c>
      <c r="W170" s="2">
        <v>1.1040000000000001</v>
      </c>
      <c r="X170" s="2">
        <v>1.026</v>
      </c>
      <c r="Y170" s="2">
        <v>10119</v>
      </c>
      <c r="Z170" s="2">
        <v>11391</v>
      </c>
      <c r="AA170" s="2">
        <v>101.4</v>
      </c>
      <c r="AB170" s="2">
        <v>63.15</v>
      </c>
      <c r="AC170" s="2">
        <v>54.58</v>
      </c>
      <c r="AD170" s="2">
        <v>3.49</v>
      </c>
      <c r="AE170" s="2">
        <v>222.62</v>
      </c>
      <c r="AF170" s="2">
        <v>101.4</v>
      </c>
      <c r="AG170" s="2">
        <v>63.15</v>
      </c>
      <c r="AH170" s="2">
        <v>54.58</v>
      </c>
      <c r="AI170" s="2">
        <v>120.63</v>
      </c>
      <c r="AJ170" s="2">
        <v>339.76</v>
      </c>
      <c r="AK170" s="2">
        <v>1026067</v>
      </c>
      <c r="AL170" s="2">
        <v>587548</v>
      </c>
      <c r="AM170" s="2">
        <v>522876</v>
      </c>
      <c r="AN170" s="2">
        <v>39755</v>
      </c>
      <c r="AO170" s="2">
        <v>2176246</v>
      </c>
      <c r="AP170" s="2">
        <v>0.65269999999999995</v>
      </c>
      <c r="AQ170" s="2">
        <v>0.2</v>
      </c>
      <c r="AR170" s="2">
        <v>133943</v>
      </c>
      <c r="AS170" s="2">
        <v>76698</v>
      </c>
      <c r="AT170" s="2">
        <v>68256</v>
      </c>
      <c r="AU170" s="2">
        <v>179375</v>
      </c>
      <c r="AV170" s="2">
        <v>458272</v>
      </c>
      <c r="AW170" s="2">
        <v>0.65269999999999995</v>
      </c>
      <c r="AX170" s="2">
        <v>0.1027</v>
      </c>
      <c r="AY170" s="2">
        <v>0.65</v>
      </c>
      <c r="AZ170" s="2">
        <v>68495</v>
      </c>
      <c r="BA170" s="2">
        <v>39222</v>
      </c>
      <c r="BB170" s="2">
        <v>34905</v>
      </c>
      <c r="BC170" s="2">
        <v>91728</v>
      </c>
      <c r="BD170" s="2">
        <v>234350</v>
      </c>
      <c r="BE170" s="2">
        <v>2868868</v>
      </c>
      <c r="BF170" s="2">
        <v>1746363</v>
      </c>
      <c r="BG170" s="2">
        <v>0</v>
      </c>
      <c r="BH170" s="2">
        <v>0</v>
      </c>
      <c r="BI170" s="2">
        <v>261906</v>
      </c>
      <c r="BJ170" s="2">
        <v>0</v>
      </c>
      <c r="BK170" s="2">
        <v>0</v>
      </c>
      <c r="BL170" s="2">
        <v>0</v>
      </c>
      <c r="BM170" s="2">
        <v>0</v>
      </c>
      <c r="BN170" s="2">
        <v>2813</v>
      </c>
      <c r="BO170" s="2">
        <v>5.58</v>
      </c>
      <c r="BP170" s="2">
        <v>15697</v>
      </c>
      <c r="BQ170" s="2">
        <v>2023966</v>
      </c>
      <c r="BR170" s="2">
        <v>4892834</v>
      </c>
      <c r="BS170" s="2">
        <v>0</v>
      </c>
      <c r="BT170" s="2">
        <v>4892834</v>
      </c>
      <c r="BU170" s="2">
        <v>5565944</v>
      </c>
      <c r="BV170" s="2">
        <v>0</v>
      </c>
      <c r="BW170" s="2">
        <v>67952</v>
      </c>
      <c r="BX170" s="2">
        <v>0</v>
      </c>
      <c r="BY170" s="2">
        <v>4128.33</v>
      </c>
      <c r="BZ170" s="2">
        <v>339.76</v>
      </c>
      <c r="CA170" s="2">
        <v>1402641</v>
      </c>
      <c r="CB170" s="2">
        <v>991399</v>
      </c>
      <c r="CC170" s="2">
        <v>0</v>
      </c>
      <c r="CD170" s="2">
        <v>5565944</v>
      </c>
      <c r="CE170" s="2">
        <v>67952</v>
      </c>
      <c r="CF170" s="2">
        <v>0</v>
      </c>
      <c r="CG170" s="2">
        <v>445343</v>
      </c>
      <c r="CH170" s="2">
        <v>445343</v>
      </c>
      <c r="CI170" s="2">
        <v>445343</v>
      </c>
      <c r="CJ170" s="2">
        <v>445343</v>
      </c>
      <c r="CK170" s="2" t="b">
        <v>1</v>
      </c>
      <c r="CL170" s="2">
        <v>673110</v>
      </c>
      <c r="CM170" s="2">
        <v>12115.43</v>
      </c>
      <c r="CN170" s="2">
        <v>11139.63</v>
      </c>
      <c r="CO170" s="2">
        <v>11470.09</v>
      </c>
      <c r="CP170" s="2">
        <v>13638.39</v>
      </c>
      <c r="CQ170" s="4">
        <v>45072.426863425928</v>
      </c>
      <c r="CR170" s="4">
        <v>73415</v>
      </c>
    </row>
    <row r="171" spans="1:96" x14ac:dyDescent="0.35">
      <c r="A171" s="5">
        <v>232</v>
      </c>
      <c r="B171" s="3" t="s">
        <v>340</v>
      </c>
      <c r="C171" s="3" t="s">
        <v>347</v>
      </c>
      <c r="D171" s="2" t="s">
        <v>348</v>
      </c>
      <c r="E171" s="2">
        <v>8093</v>
      </c>
      <c r="F171" s="2">
        <v>8215</v>
      </c>
      <c r="G171" s="2">
        <v>8458</v>
      </c>
      <c r="H171" s="2">
        <v>9802</v>
      </c>
      <c r="I171" s="2">
        <v>6.5600000000000006E-2</v>
      </c>
      <c r="J171" s="2">
        <v>531</v>
      </c>
      <c r="K171" s="2">
        <v>539</v>
      </c>
      <c r="L171" s="2">
        <v>555</v>
      </c>
      <c r="M171" s="2">
        <v>643</v>
      </c>
      <c r="N171" s="2">
        <v>6.7000000000000004E-2</v>
      </c>
      <c r="O171" s="2">
        <v>542</v>
      </c>
      <c r="P171" s="2">
        <v>550</v>
      </c>
      <c r="Q171" s="2">
        <v>567</v>
      </c>
      <c r="R171" s="2">
        <v>657</v>
      </c>
      <c r="S171" s="2">
        <v>9166</v>
      </c>
      <c r="T171" s="2">
        <v>9304</v>
      </c>
      <c r="U171" s="2">
        <v>9580</v>
      </c>
      <c r="V171" s="2">
        <v>11102</v>
      </c>
      <c r="W171" s="2">
        <v>1.1040000000000001</v>
      </c>
      <c r="X171" s="2">
        <v>1.026</v>
      </c>
      <c r="Y171" s="2">
        <v>10119</v>
      </c>
      <c r="Z171" s="2">
        <v>11391</v>
      </c>
      <c r="AA171" s="2">
        <v>32.229999999999997</v>
      </c>
      <c r="AB171" s="2">
        <v>18.79</v>
      </c>
      <c r="AC171" s="2">
        <v>11.3</v>
      </c>
      <c r="AD171" s="2">
        <v>0</v>
      </c>
      <c r="AE171" s="2">
        <v>62.32</v>
      </c>
      <c r="AF171" s="2">
        <v>32.229999999999997</v>
      </c>
      <c r="AG171" s="2">
        <v>18.79</v>
      </c>
      <c r="AH171" s="2">
        <v>11.3</v>
      </c>
      <c r="AI171" s="2">
        <v>19.71</v>
      </c>
      <c r="AJ171" s="2">
        <v>82.03</v>
      </c>
      <c r="AK171" s="2">
        <v>326135</v>
      </c>
      <c r="AL171" s="2">
        <v>174822</v>
      </c>
      <c r="AM171" s="2">
        <v>108254</v>
      </c>
      <c r="AN171" s="2">
        <v>0</v>
      </c>
      <c r="AO171" s="2">
        <v>609211</v>
      </c>
      <c r="AP171" s="2">
        <v>0.44929999999999998</v>
      </c>
      <c r="AQ171" s="2">
        <v>0.2</v>
      </c>
      <c r="AR171" s="2">
        <v>29307</v>
      </c>
      <c r="AS171" s="2">
        <v>15710</v>
      </c>
      <c r="AT171" s="2">
        <v>9728</v>
      </c>
      <c r="AU171" s="2">
        <v>20175</v>
      </c>
      <c r="AV171" s="2">
        <v>74920</v>
      </c>
      <c r="AW171" s="2">
        <v>0.44929999999999998</v>
      </c>
      <c r="AX171" s="2">
        <v>0</v>
      </c>
      <c r="AY171" s="2">
        <v>0.65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684131</v>
      </c>
      <c r="BF171" s="2">
        <v>821678</v>
      </c>
      <c r="BG171" s="2">
        <v>0</v>
      </c>
      <c r="BH171" s="2">
        <v>0</v>
      </c>
      <c r="BI171" s="2">
        <v>11441</v>
      </c>
      <c r="BJ171" s="2">
        <v>0</v>
      </c>
      <c r="BK171" s="2">
        <v>0</v>
      </c>
      <c r="BL171" s="2">
        <v>0</v>
      </c>
      <c r="BM171" s="2">
        <v>0</v>
      </c>
      <c r="BN171" s="2">
        <v>2813</v>
      </c>
      <c r="BO171" s="2">
        <v>1.74</v>
      </c>
      <c r="BP171" s="2">
        <v>4895</v>
      </c>
      <c r="BQ171" s="2">
        <v>838014</v>
      </c>
      <c r="BR171" s="2">
        <v>1522145</v>
      </c>
      <c r="BS171" s="2">
        <v>0</v>
      </c>
      <c r="BT171" s="2">
        <v>1522145</v>
      </c>
      <c r="BU171" s="2">
        <v>2163680</v>
      </c>
      <c r="BV171" s="2">
        <v>0</v>
      </c>
      <c r="BW171" s="2">
        <v>16406</v>
      </c>
      <c r="BX171" s="2">
        <v>0</v>
      </c>
      <c r="BY171" s="2">
        <v>4905.7299999999996</v>
      </c>
      <c r="BZ171" s="2">
        <v>82.03</v>
      </c>
      <c r="CA171" s="2">
        <v>402417</v>
      </c>
      <c r="CB171" s="2">
        <v>415595</v>
      </c>
      <c r="CC171" s="2">
        <v>0</v>
      </c>
      <c r="CD171" s="2">
        <v>2163680</v>
      </c>
      <c r="CE171" s="2">
        <v>16406</v>
      </c>
      <c r="CF171" s="2">
        <v>0</v>
      </c>
      <c r="CG171" s="2">
        <v>28793</v>
      </c>
      <c r="CH171" s="2">
        <v>28793</v>
      </c>
      <c r="CI171" s="2">
        <v>28793</v>
      </c>
      <c r="CJ171" s="2">
        <v>28793</v>
      </c>
      <c r="CK171" s="2" t="b">
        <v>1</v>
      </c>
      <c r="CL171" s="2">
        <v>641535</v>
      </c>
      <c r="CM171" s="2">
        <v>11028.29</v>
      </c>
      <c r="CN171" s="2">
        <v>10140.06</v>
      </c>
      <c r="CO171" s="2">
        <v>10440.86</v>
      </c>
      <c r="CP171" s="2">
        <v>12414.6</v>
      </c>
      <c r="CQ171" s="4">
        <v>45072.42696759259</v>
      </c>
      <c r="CR171" s="4">
        <v>73415</v>
      </c>
    </row>
    <row r="172" spans="1:96" x14ac:dyDescent="0.35">
      <c r="A172" s="5">
        <v>233</v>
      </c>
      <c r="B172" s="3" t="s">
        <v>340</v>
      </c>
      <c r="C172" s="3" t="s">
        <v>349</v>
      </c>
      <c r="D172" s="2" t="s">
        <v>350</v>
      </c>
      <c r="E172" s="2">
        <v>8093</v>
      </c>
      <c r="F172" s="2">
        <v>8215</v>
      </c>
      <c r="G172" s="2">
        <v>8458</v>
      </c>
      <c r="H172" s="2">
        <v>9802</v>
      </c>
      <c r="I172" s="2">
        <v>6.5600000000000006E-2</v>
      </c>
      <c r="J172" s="2">
        <v>531</v>
      </c>
      <c r="K172" s="2">
        <v>539</v>
      </c>
      <c r="L172" s="2">
        <v>555</v>
      </c>
      <c r="M172" s="2">
        <v>643</v>
      </c>
      <c r="N172" s="2">
        <v>6.7000000000000004E-2</v>
      </c>
      <c r="O172" s="2">
        <v>542</v>
      </c>
      <c r="P172" s="2">
        <v>550</v>
      </c>
      <c r="Q172" s="2">
        <v>567</v>
      </c>
      <c r="R172" s="2">
        <v>657</v>
      </c>
      <c r="S172" s="2">
        <v>9166</v>
      </c>
      <c r="T172" s="2">
        <v>9304</v>
      </c>
      <c r="U172" s="2">
        <v>9580</v>
      </c>
      <c r="V172" s="2">
        <v>11102</v>
      </c>
      <c r="W172" s="2">
        <v>1.1040000000000001</v>
      </c>
      <c r="X172" s="2">
        <v>1.026</v>
      </c>
      <c r="Y172" s="2">
        <v>10119</v>
      </c>
      <c r="Z172" s="2">
        <v>11391</v>
      </c>
      <c r="AA172" s="2">
        <v>33.61</v>
      </c>
      <c r="AB172" s="2">
        <v>13.98</v>
      </c>
      <c r="AC172" s="2">
        <v>0</v>
      </c>
      <c r="AD172" s="2">
        <v>0</v>
      </c>
      <c r="AE172" s="2">
        <v>47.59</v>
      </c>
      <c r="AF172" s="2">
        <v>33.61</v>
      </c>
      <c r="AG172" s="2">
        <v>13.98</v>
      </c>
      <c r="AH172" s="2">
        <v>0</v>
      </c>
      <c r="AI172" s="2">
        <v>0</v>
      </c>
      <c r="AJ172" s="2">
        <v>47.59</v>
      </c>
      <c r="AK172" s="2">
        <v>340100</v>
      </c>
      <c r="AL172" s="2">
        <v>130070</v>
      </c>
      <c r="AM172" s="2">
        <v>0</v>
      </c>
      <c r="AN172" s="2">
        <v>0</v>
      </c>
      <c r="AO172" s="2">
        <v>470170</v>
      </c>
      <c r="AP172" s="2">
        <v>0.46410000000000001</v>
      </c>
      <c r="AQ172" s="2">
        <v>0.2</v>
      </c>
      <c r="AR172" s="2">
        <v>31568</v>
      </c>
      <c r="AS172" s="2">
        <v>12073</v>
      </c>
      <c r="AT172" s="2">
        <v>0</v>
      </c>
      <c r="AU172" s="2">
        <v>0</v>
      </c>
      <c r="AV172" s="2">
        <v>43641</v>
      </c>
      <c r="AW172" s="2">
        <v>0.46410000000000001</v>
      </c>
      <c r="AX172" s="2">
        <v>0</v>
      </c>
      <c r="AY172" s="2">
        <v>0.65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513811</v>
      </c>
      <c r="BF172" s="2">
        <v>0</v>
      </c>
      <c r="BG172" s="2">
        <v>0</v>
      </c>
      <c r="BH172" s="2">
        <v>0</v>
      </c>
      <c r="BI172" s="2">
        <v>31736</v>
      </c>
      <c r="BJ172" s="2">
        <v>0</v>
      </c>
      <c r="BK172" s="2">
        <v>0</v>
      </c>
      <c r="BL172" s="2">
        <v>3097</v>
      </c>
      <c r="BM172" s="2">
        <v>0</v>
      </c>
      <c r="BN172" s="2">
        <v>2813</v>
      </c>
      <c r="BO172" s="2">
        <v>0</v>
      </c>
      <c r="BP172" s="2">
        <v>0</v>
      </c>
      <c r="BQ172" s="2">
        <v>34833</v>
      </c>
      <c r="BR172" s="2">
        <v>548644</v>
      </c>
      <c r="BS172" s="2">
        <v>0</v>
      </c>
      <c r="BT172" s="2">
        <v>548644</v>
      </c>
      <c r="BU172" s="2">
        <v>1145796</v>
      </c>
      <c r="BV172" s="2">
        <v>0</v>
      </c>
      <c r="BW172" s="2">
        <v>13662</v>
      </c>
      <c r="BX172" s="2">
        <v>0</v>
      </c>
      <c r="BY172" s="2">
        <v>5094.08</v>
      </c>
      <c r="BZ172" s="2">
        <v>47.59</v>
      </c>
      <c r="CA172" s="2">
        <v>242427</v>
      </c>
      <c r="CB172" s="2">
        <v>0</v>
      </c>
      <c r="CC172" s="2">
        <v>0</v>
      </c>
      <c r="CD172" s="2">
        <v>1145796</v>
      </c>
      <c r="CE172" s="2">
        <v>13662</v>
      </c>
      <c r="CF172" s="2">
        <v>0</v>
      </c>
      <c r="CG172" s="2">
        <v>97223</v>
      </c>
      <c r="CH172" s="2">
        <v>97223</v>
      </c>
      <c r="CI172" s="2">
        <v>97223</v>
      </c>
      <c r="CJ172" s="2">
        <v>97223</v>
      </c>
      <c r="CK172" s="2" t="b">
        <v>1</v>
      </c>
      <c r="CL172" s="2">
        <v>597152</v>
      </c>
      <c r="CM172" s="2">
        <v>11058.25</v>
      </c>
      <c r="CN172" s="2">
        <v>10167.6</v>
      </c>
      <c r="CO172" s="2">
        <v>10469.219999999999</v>
      </c>
      <c r="CP172" s="2">
        <v>12448.31</v>
      </c>
      <c r="CQ172" s="4">
        <v>45072.427071759259</v>
      </c>
      <c r="CR172" s="4">
        <v>73415</v>
      </c>
    </row>
    <row r="173" spans="1:96" x14ac:dyDescent="0.35">
      <c r="A173" s="5">
        <v>12317</v>
      </c>
      <c r="B173" s="3" t="s">
        <v>340</v>
      </c>
      <c r="C173" s="3" t="s">
        <v>351</v>
      </c>
      <c r="D173" s="2" t="s">
        <v>352</v>
      </c>
      <c r="E173" s="2">
        <v>8093</v>
      </c>
      <c r="F173" s="2">
        <v>8215</v>
      </c>
      <c r="G173" s="2">
        <v>8458</v>
      </c>
      <c r="H173" s="2">
        <v>9802</v>
      </c>
      <c r="I173" s="2">
        <v>6.5600000000000006E-2</v>
      </c>
      <c r="J173" s="2">
        <v>531</v>
      </c>
      <c r="K173" s="2">
        <v>539</v>
      </c>
      <c r="L173" s="2">
        <v>555</v>
      </c>
      <c r="M173" s="2">
        <v>643</v>
      </c>
      <c r="N173" s="2">
        <v>6.7000000000000004E-2</v>
      </c>
      <c r="O173" s="2">
        <v>542</v>
      </c>
      <c r="P173" s="2">
        <v>550</v>
      </c>
      <c r="Q173" s="2">
        <v>567</v>
      </c>
      <c r="R173" s="2">
        <v>657</v>
      </c>
      <c r="S173" s="2">
        <v>9166</v>
      </c>
      <c r="T173" s="2">
        <v>9304</v>
      </c>
      <c r="U173" s="2">
        <v>9580</v>
      </c>
      <c r="V173" s="2">
        <v>11102</v>
      </c>
      <c r="W173" s="2">
        <v>1.1040000000000001</v>
      </c>
      <c r="X173" s="2">
        <v>1.026</v>
      </c>
      <c r="Y173" s="2">
        <v>10119</v>
      </c>
      <c r="Z173" s="2">
        <v>11391</v>
      </c>
      <c r="AA173" s="2">
        <v>576.25</v>
      </c>
      <c r="AB173" s="2">
        <v>418.03</v>
      </c>
      <c r="AC173" s="2">
        <v>308.68</v>
      </c>
      <c r="AD173" s="2">
        <v>608.01</v>
      </c>
      <c r="AE173" s="2">
        <v>1910.97</v>
      </c>
      <c r="AF173" s="2">
        <v>576.25</v>
      </c>
      <c r="AG173" s="2">
        <v>418.03</v>
      </c>
      <c r="AH173" s="2">
        <v>308.68</v>
      </c>
      <c r="AI173" s="2">
        <v>610.41999999999996</v>
      </c>
      <c r="AJ173" s="2">
        <v>1913.38</v>
      </c>
      <c r="AK173" s="2">
        <v>5831074</v>
      </c>
      <c r="AL173" s="2">
        <v>3889351</v>
      </c>
      <c r="AM173" s="2">
        <v>2957154</v>
      </c>
      <c r="AN173" s="2">
        <v>6925842</v>
      </c>
      <c r="AO173" s="2">
        <v>19603421</v>
      </c>
      <c r="AP173" s="2">
        <v>0.57669999999999999</v>
      </c>
      <c r="AQ173" s="2">
        <v>0.2</v>
      </c>
      <c r="AR173" s="2">
        <v>672556</v>
      </c>
      <c r="AS173" s="2">
        <v>448598</v>
      </c>
      <c r="AT173" s="2">
        <v>341078</v>
      </c>
      <c r="AU173" s="2">
        <v>801993</v>
      </c>
      <c r="AV173" s="2">
        <v>2264225</v>
      </c>
      <c r="AW173" s="2">
        <v>0.57669999999999999</v>
      </c>
      <c r="AX173" s="2">
        <v>2.6700000000000002E-2</v>
      </c>
      <c r="AY173" s="2">
        <v>0.65</v>
      </c>
      <c r="AZ173" s="2">
        <v>101198</v>
      </c>
      <c r="BA173" s="2">
        <v>67500</v>
      </c>
      <c r="BB173" s="2">
        <v>51321</v>
      </c>
      <c r="BC173" s="2">
        <v>120674</v>
      </c>
      <c r="BD173" s="2">
        <v>340693</v>
      </c>
      <c r="BE173" s="2">
        <v>22208339</v>
      </c>
      <c r="BF173" s="2">
        <v>662739</v>
      </c>
      <c r="BG173" s="2">
        <v>103549</v>
      </c>
      <c r="BH173" s="2">
        <v>0</v>
      </c>
      <c r="BI173" s="2">
        <v>225587</v>
      </c>
      <c r="BJ173" s="2">
        <v>0</v>
      </c>
      <c r="BK173" s="2">
        <v>0</v>
      </c>
      <c r="BL173" s="2">
        <v>0</v>
      </c>
      <c r="BM173" s="2">
        <v>0</v>
      </c>
      <c r="BN173" s="2">
        <v>2813</v>
      </c>
      <c r="BO173" s="2">
        <v>0.88</v>
      </c>
      <c r="BP173" s="2">
        <v>2475</v>
      </c>
      <c r="BQ173" s="2">
        <v>994350</v>
      </c>
      <c r="BR173" s="2">
        <v>23202689</v>
      </c>
      <c r="BS173" s="2">
        <v>0</v>
      </c>
      <c r="BT173" s="2">
        <v>23202689</v>
      </c>
      <c r="BU173" s="2">
        <v>16013522</v>
      </c>
      <c r="BV173" s="2">
        <v>7189167</v>
      </c>
      <c r="BW173" s="2">
        <v>382676</v>
      </c>
      <c r="BX173" s="2">
        <v>6806491</v>
      </c>
      <c r="BY173" s="2">
        <v>5869.3</v>
      </c>
      <c r="BZ173" s="2">
        <v>1913.38</v>
      </c>
      <c r="CA173" s="2">
        <v>11230201</v>
      </c>
      <c r="CB173" s="2">
        <v>409892</v>
      </c>
      <c r="CC173" s="2">
        <v>0</v>
      </c>
      <c r="CD173" s="2">
        <v>16013522</v>
      </c>
      <c r="CE173" s="2">
        <v>382676</v>
      </c>
      <c r="CF173" s="2">
        <v>0</v>
      </c>
      <c r="CG173" s="2">
        <v>2166467</v>
      </c>
      <c r="CH173" s="2">
        <v>2166467</v>
      </c>
      <c r="CI173" s="2">
        <v>0</v>
      </c>
      <c r="CJ173" s="2">
        <v>6806491</v>
      </c>
      <c r="CK173" s="2" t="b">
        <v>0</v>
      </c>
      <c r="CL173" s="2">
        <v>0</v>
      </c>
      <c r="CM173" s="2">
        <v>11461.74</v>
      </c>
      <c r="CN173" s="2">
        <v>10538.59</v>
      </c>
      <c r="CO173" s="2">
        <v>10851.22</v>
      </c>
      <c r="CP173" s="2">
        <v>12902.53</v>
      </c>
      <c r="CQ173" s="4">
        <v>45072.42664351852</v>
      </c>
      <c r="CR173" s="4">
        <v>73415</v>
      </c>
    </row>
    <row r="174" spans="1:96" x14ac:dyDescent="0.35">
      <c r="A174" s="5">
        <v>234</v>
      </c>
      <c r="B174" s="3" t="s">
        <v>353</v>
      </c>
      <c r="C174" s="3" t="s">
        <v>354</v>
      </c>
      <c r="D174" s="2" t="s">
        <v>355</v>
      </c>
      <c r="E174" s="2">
        <v>8093</v>
      </c>
      <c r="F174" s="2">
        <v>8215</v>
      </c>
      <c r="G174" s="2">
        <v>8458</v>
      </c>
      <c r="H174" s="2">
        <v>9802</v>
      </c>
      <c r="I174" s="2">
        <v>6.5600000000000006E-2</v>
      </c>
      <c r="J174" s="2">
        <v>531</v>
      </c>
      <c r="K174" s="2">
        <v>539</v>
      </c>
      <c r="L174" s="2">
        <v>555</v>
      </c>
      <c r="M174" s="2">
        <v>643</v>
      </c>
      <c r="N174" s="2">
        <v>6.7000000000000004E-2</v>
      </c>
      <c r="O174" s="2">
        <v>542</v>
      </c>
      <c r="P174" s="2">
        <v>550</v>
      </c>
      <c r="Q174" s="2">
        <v>567</v>
      </c>
      <c r="R174" s="2">
        <v>657</v>
      </c>
      <c r="S174" s="2">
        <v>9166</v>
      </c>
      <c r="T174" s="2">
        <v>9304</v>
      </c>
      <c r="U174" s="2">
        <v>9580</v>
      </c>
      <c r="V174" s="2">
        <v>11102</v>
      </c>
      <c r="W174" s="2">
        <v>1.1040000000000001</v>
      </c>
      <c r="X174" s="2">
        <v>1.026</v>
      </c>
      <c r="Y174" s="2">
        <v>10119</v>
      </c>
      <c r="Z174" s="2">
        <v>11391</v>
      </c>
      <c r="AA174" s="2">
        <v>1304.83</v>
      </c>
      <c r="AB174" s="2">
        <v>995.69</v>
      </c>
      <c r="AC174" s="2">
        <v>635.73</v>
      </c>
      <c r="AD174" s="2">
        <v>0</v>
      </c>
      <c r="AE174" s="2">
        <v>2936.25</v>
      </c>
      <c r="AF174" s="2">
        <v>1304.83</v>
      </c>
      <c r="AG174" s="2">
        <v>995.69</v>
      </c>
      <c r="AH174" s="2">
        <v>635.73</v>
      </c>
      <c r="AI174" s="2">
        <v>0</v>
      </c>
      <c r="AJ174" s="2">
        <v>2936.25</v>
      </c>
      <c r="AK174" s="2">
        <v>13203575</v>
      </c>
      <c r="AL174" s="2">
        <v>9263900</v>
      </c>
      <c r="AM174" s="2">
        <v>6090293</v>
      </c>
      <c r="AN174" s="2">
        <v>0</v>
      </c>
      <c r="AO174" s="2">
        <v>28557768</v>
      </c>
      <c r="AP174" s="2">
        <v>0.9637</v>
      </c>
      <c r="AQ174" s="2">
        <v>0.2</v>
      </c>
      <c r="AR174" s="2">
        <v>2544857</v>
      </c>
      <c r="AS174" s="2">
        <v>1785524</v>
      </c>
      <c r="AT174" s="2">
        <v>1173843</v>
      </c>
      <c r="AU174" s="2">
        <v>0</v>
      </c>
      <c r="AV174" s="2">
        <v>5504224</v>
      </c>
      <c r="AW174" s="2">
        <v>0.9637</v>
      </c>
      <c r="AX174" s="2">
        <v>0.41370000000000001</v>
      </c>
      <c r="AY174" s="2">
        <v>0.65</v>
      </c>
      <c r="AZ174" s="2">
        <v>3550507</v>
      </c>
      <c r="BA174" s="2">
        <v>2491109</v>
      </c>
      <c r="BB174" s="2">
        <v>1637710</v>
      </c>
      <c r="BC174" s="2">
        <v>0</v>
      </c>
      <c r="BD174" s="2">
        <v>7679326</v>
      </c>
      <c r="BE174" s="2">
        <v>41741318</v>
      </c>
      <c r="BF174" s="2">
        <v>0</v>
      </c>
      <c r="BG174" s="2">
        <v>4993</v>
      </c>
      <c r="BH174" s="2">
        <v>0</v>
      </c>
      <c r="BI174" s="2">
        <v>198467</v>
      </c>
      <c r="BJ174" s="2">
        <v>0</v>
      </c>
      <c r="BK174" s="2">
        <v>0</v>
      </c>
      <c r="BL174" s="2">
        <v>0</v>
      </c>
      <c r="BM174" s="2">
        <v>0</v>
      </c>
      <c r="BN174" s="2">
        <v>2813</v>
      </c>
      <c r="BO174" s="2">
        <v>57.47</v>
      </c>
      <c r="BP174" s="2">
        <v>161663</v>
      </c>
      <c r="BQ174" s="2">
        <v>365123</v>
      </c>
      <c r="BR174" s="2">
        <v>42106441</v>
      </c>
      <c r="BS174" s="2">
        <v>0</v>
      </c>
      <c r="BT174" s="2">
        <v>42106441</v>
      </c>
      <c r="BU174" s="2">
        <v>3119629</v>
      </c>
      <c r="BV174" s="2">
        <v>38986812</v>
      </c>
      <c r="BW174" s="2">
        <v>2365523</v>
      </c>
      <c r="BX174" s="2">
        <v>36621289</v>
      </c>
      <c r="BY174" s="2">
        <v>5113.8599999999997</v>
      </c>
      <c r="BZ174" s="2">
        <v>2936.25</v>
      </c>
      <c r="CA174" s="2">
        <v>15015571</v>
      </c>
      <c r="CB174" s="2">
        <v>0</v>
      </c>
      <c r="CC174" s="2">
        <v>0</v>
      </c>
      <c r="CD174" s="2">
        <v>3119629</v>
      </c>
      <c r="CE174" s="2">
        <v>2365523</v>
      </c>
      <c r="CF174" s="2">
        <v>9530419</v>
      </c>
      <c r="CG174" s="2">
        <v>3661309</v>
      </c>
      <c r="CH174" s="2">
        <v>13191728</v>
      </c>
      <c r="CI174" s="2">
        <v>0</v>
      </c>
      <c r="CJ174" s="2">
        <v>36621289</v>
      </c>
      <c r="CK174" s="2" t="b">
        <v>0</v>
      </c>
      <c r="CL174" s="2">
        <v>0</v>
      </c>
      <c r="CM174" s="2">
        <v>14790.39</v>
      </c>
      <c r="CN174" s="2">
        <v>13599.15</v>
      </c>
      <c r="CO174" s="2">
        <v>14002.56</v>
      </c>
      <c r="CP174" s="2">
        <v>16649.599999999999</v>
      </c>
      <c r="CQ174" s="4">
        <v>45072.426620370374</v>
      </c>
      <c r="CR174" s="4">
        <v>73415</v>
      </c>
    </row>
    <row r="175" spans="1:96" x14ac:dyDescent="0.35">
      <c r="A175" s="5">
        <v>235</v>
      </c>
      <c r="B175" s="3" t="s">
        <v>353</v>
      </c>
      <c r="C175" s="3" t="s">
        <v>356</v>
      </c>
      <c r="D175" s="2" t="s">
        <v>357</v>
      </c>
      <c r="E175" s="2">
        <v>8093</v>
      </c>
      <c r="F175" s="2">
        <v>8215</v>
      </c>
      <c r="G175" s="2">
        <v>8458</v>
      </c>
      <c r="H175" s="2">
        <v>9802</v>
      </c>
      <c r="I175" s="2">
        <v>6.5600000000000006E-2</v>
      </c>
      <c r="J175" s="2">
        <v>531</v>
      </c>
      <c r="K175" s="2">
        <v>539</v>
      </c>
      <c r="L175" s="2">
        <v>555</v>
      </c>
      <c r="M175" s="2">
        <v>643</v>
      </c>
      <c r="N175" s="2">
        <v>6.7000000000000004E-2</v>
      </c>
      <c r="O175" s="2">
        <v>542</v>
      </c>
      <c r="P175" s="2">
        <v>550</v>
      </c>
      <c r="Q175" s="2">
        <v>567</v>
      </c>
      <c r="R175" s="2">
        <v>657</v>
      </c>
      <c r="S175" s="2">
        <v>9166</v>
      </c>
      <c r="T175" s="2">
        <v>9304</v>
      </c>
      <c r="U175" s="2">
        <v>9580</v>
      </c>
      <c r="V175" s="2">
        <v>11102</v>
      </c>
      <c r="W175" s="2">
        <v>1.1040000000000001</v>
      </c>
      <c r="X175" s="2">
        <v>1.026</v>
      </c>
      <c r="Y175" s="2">
        <v>10119</v>
      </c>
      <c r="Z175" s="2">
        <v>11391</v>
      </c>
      <c r="AA175" s="2">
        <v>13101.65</v>
      </c>
      <c r="AB175" s="2">
        <v>9689.2900000000009</v>
      </c>
      <c r="AC175" s="2">
        <v>6169.42</v>
      </c>
      <c r="AD175" s="2">
        <v>0</v>
      </c>
      <c r="AE175" s="2">
        <v>28960.36</v>
      </c>
      <c r="AF175" s="2">
        <v>13101.65</v>
      </c>
      <c r="AG175" s="2">
        <v>9689.2900000000009</v>
      </c>
      <c r="AH175" s="2">
        <v>6169.42</v>
      </c>
      <c r="AI175" s="2">
        <v>0</v>
      </c>
      <c r="AJ175" s="2">
        <v>28960.36</v>
      </c>
      <c r="AK175" s="2">
        <v>132575596</v>
      </c>
      <c r="AL175" s="2">
        <v>90149154</v>
      </c>
      <c r="AM175" s="2">
        <v>59103044</v>
      </c>
      <c r="AN175" s="2">
        <v>0</v>
      </c>
      <c r="AO175" s="2">
        <v>281827794</v>
      </c>
      <c r="AP175" s="2">
        <v>0.89990000000000003</v>
      </c>
      <c r="AQ175" s="2">
        <v>0.2</v>
      </c>
      <c r="AR175" s="2">
        <v>23860956</v>
      </c>
      <c r="AS175" s="2">
        <v>16225045</v>
      </c>
      <c r="AT175" s="2">
        <v>10637366</v>
      </c>
      <c r="AU175" s="2">
        <v>0</v>
      </c>
      <c r="AV175" s="2">
        <v>50723367</v>
      </c>
      <c r="AW175" s="2">
        <v>0.89990000000000003</v>
      </c>
      <c r="AX175" s="2">
        <v>0.34989999999999999</v>
      </c>
      <c r="AY175" s="2">
        <v>0.65</v>
      </c>
      <c r="AZ175" s="2">
        <v>30152331</v>
      </c>
      <c r="BA175" s="2">
        <v>20503073</v>
      </c>
      <c r="BB175" s="2">
        <v>13442101</v>
      </c>
      <c r="BC175" s="2">
        <v>0</v>
      </c>
      <c r="BD175" s="2">
        <v>64097505</v>
      </c>
      <c r="BE175" s="2">
        <v>396648666</v>
      </c>
      <c r="BF175" s="2">
        <v>0</v>
      </c>
      <c r="BG175" s="2">
        <v>6647597</v>
      </c>
      <c r="BH175" s="2">
        <v>0</v>
      </c>
      <c r="BI175" s="2">
        <v>2450168</v>
      </c>
      <c r="BJ175" s="2">
        <v>0</v>
      </c>
      <c r="BK175" s="2">
        <v>0</v>
      </c>
      <c r="BL175" s="2">
        <v>0</v>
      </c>
      <c r="BM175" s="2">
        <v>0</v>
      </c>
      <c r="BN175" s="2">
        <v>2813</v>
      </c>
      <c r="BO175" s="2">
        <v>673.95</v>
      </c>
      <c r="BP175" s="2">
        <v>1895821</v>
      </c>
      <c r="BQ175" s="2">
        <v>10993586</v>
      </c>
      <c r="BR175" s="2">
        <v>407642252</v>
      </c>
      <c r="BS175" s="2">
        <v>0</v>
      </c>
      <c r="BT175" s="2">
        <v>407642252</v>
      </c>
      <c r="BU175" s="2">
        <v>26228265</v>
      </c>
      <c r="BV175" s="2">
        <v>381413987</v>
      </c>
      <c r="BW175" s="2">
        <v>23430709</v>
      </c>
      <c r="BX175" s="2">
        <v>357983278</v>
      </c>
      <c r="BY175" s="2">
        <v>5135.66</v>
      </c>
      <c r="BZ175" s="2">
        <v>28960.36</v>
      </c>
      <c r="CA175" s="2">
        <v>148730562</v>
      </c>
      <c r="CB175" s="2">
        <v>0</v>
      </c>
      <c r="CC175" s="2">
        <v>0</v>
      </c>
      <c r="CD175" s="2">
        <v>26228265</v>
      </c>
      <c r="CE175" s="2">
        <v>23430709</v>
      </c>
      <c r="CF175" s="2">
        <v>99071588</v>
      </c>
      <c r="CG175" s="2">
        <v>39117261</v>
      </c>
      <c r="CH175" s="2">
        <v>138188849</v>
      </c>
      <c r="CI175" s="2">
        <v>0</v>
      </c>
      <c r="CJ175" s="2">
        <v>357983278</v>
      </c>
      <c r="CK175" s="2" t="b">
        <v>0</v>
      </c>
      <c r="CL175" s="2">
        <v>0</v>
      </c>
      <c r="CM175" s="2">
        <v>14241.63</v>
      </c>
      <c r="CN175" s="2">
        <v>13094.59</v>
      </c>
      <c r="CO175" s="2">
        <v>13483.04</v>
      </c>
      <c r="CP175" s="2">
        <v>16031.86</v>
      </c>
      <c r="CQ175" s="4">
        <v>45072.426620370374</v>
      </c>
      <c r="CR175" s="4">
        <v>73415</v>
      </c>
    </row>
    <row r="176" spans="1:96" x14ac:dyDescent="0.35">
      <c r="A176" s="5">
        <v>236</v>
      </c>
      <c r="B176" s="3" t="s">
        <v>353</v>
      </c>
      <c r="C176" s="3" t="s">
        <v>358</v>
      </c>
      <c r="D176" s="2" t="s">
        <v>359</v>
      </c>
      <c r="E176" s="2">
        <v>8093</v>
      </c>
      <c r="F176" s="2">
        <v>8215</v>
      </c>
      <c r="G176" s="2">
        <v>8458</v>
      </c>
      <c r="H176" s="2">
        <v>9802</v>
      </c>
      <c r="I176" s="2">
        <v>6.5600000000000006E-2</v>
      </c>
      <c r="J176" s="2">
        <v>531</v>
      </c>
      <c r="K176" s="2">
        <v>539</v>
      </c>
      <c r="L176" s="2">
        <v>555</v>
      </c>
      <c r="M176" s="2">
        <v>643</v>
      </c>
      <c r="N176" s="2">
        <v>6.7000000000000004E-2</v>
      </c>
      <c r="O176" s="2">
        <v>542</v>
      </c>
      <c r="P176" s="2">
        <v>550</v>
      </c>
      <c r="Q176" s="2">
        <v>567</v>
      </c>
      <c r="R176" s="2">
        <v>657</v>
      </c>
      <c r="S176" s="2">
        <v>9166</v>
      </c>
      <c r="T176" s="2">
        <v>9304</v>
      </c>
      <c r="U176" s="2">
        <v>9580</v>
      </c>
      <c r="V176" s="2">
        <v>11102</v>
      </c>
      <c r="W176" s="2">
        <v>1.1040000000000001</v>
      </c>
      <c r="X176" s="2">
        <v>1.026</v>
      </c>
      <c r="Y176" s="2">
        <v>10119</v>
      </c>
      <c r="Z176" s="2">
        <v>11391</v>
      </c>
      <c r="AA176" s="2">
        <v>911.71</v>
      </c>
      <c r="AB176" s="2">
        <v>594.48</v>
      </c>
      <c r="AC176" s="2">
        <v>367.02</v>
      </c>
      <c r="AD176" s="2">
        <v>0</v>
      </c>
      <c r="AE176" s="2">
        <v>1873.21</v>
      </c>
      <c r="AF176" s="2">
        <v>911.71</v>
      </c>
      <c r="AG176" s="2">
        <v>594.48</v>
      </c>
      <c r="AH176" s="2">
        <v>367.02</v>
      </c>
      <c r="AI176" s="2">
        <v>0</v>
      </c>
      <c r="AJ176" s="2">
        <v>1873.21</v>
      </c>
      <c r="AK176" s="2">
        <v>9225593</v>
      </c>
      <c r="AL176" s="2">
        <v>5531042</v>
      </c>
      <c r="AM176" s="2">
        <v>3516052</v>
      </c>
      <c r="AN176" s="2">
        <v>0</v>
      </c>
      <c r="AO176" s="2">
        <v>18272687</v>
      </c>
      <c r="AP176" s="2">
        <v>0.94430000000000003</v>
      </c>
      <c r="AQ176" s="2">
        <v>0.2</v>
      </c>
      <c r="AR176" s="2">
        <v>1742346</v>
      </c>
      <c r="AS176" s="2">
        <v>1044593</v>
      </c>
      <c r="AT176" s="2">
        <v>664042</v>
      </c>
      <c r="AU176" s="2">
        <v>0</v>
      </c>
      <c r="AV176" s="2">
        <v>3450981</v>
      </c>
      <c r="AW176" s="2">
        <v>0.94430000000000003</v>
      </c>
      <c r="AX176" s="2">
        <v>0.39429999999999998</v>
      </c>
      <c r="AY176" s="2">
        <v>0.65</v>
      </c>
      <c r="AZ176" s="2">
        <v>2364473</v>
      </c>
      <c r="BA176" s="2">
        <v>1417578</v>
      </c>
      <c r="BB176" s="2">
        <v>901146</v>
      </c>
      <c r="BC176" s="2">
        <v>0</v>
      </c>
      <c r="BD176" s="2">
        <v>4683197</v>
      </c>
      <c r="BE176" s="2">
        <v>26406865</v>
      </c>
      <c r="BF176" s="2">
        <v>0</v>
      </c>
      <c r="BG176" s="2">
        <v>6171</v>
      </c>
      <c r="BH176" s="2">
        <v>0</v>
      </c>
      <c r="BI176" s="2">
        <v>190575</v>
      </c>
      <c r="BJ176" s="2">
        <v>0</v>
      </c>
      <c r="BK176" s="2">
        <v>0</v>
      </c>
      <c r="BL176" s="2">
        <v>0</v>
      </c>
      <c r="BM176" s="2">
        <v>0</v>
      </c>
      <c r="BN176" s="2">
        <v>2813</v>
      </c>
      <c r="BO176" s="2">
        <v>35.880000000000003</v>
      </c>
      <c r="BP176" s="2">
        <v>100930</v>
      </c>
      <c r="BQ176" s="2">
        <v>297676</v>
      </c>
      <c r="BR176" s="2">
        <v>26704541</v>
      </c>
      <c r="BS176" s="2">
        <v>0</v>
      </c>
      <c r="BT176" s="2">
        <v>26704541</v>
      </c>
      <c r="BU176" s="2">
        <v>5506442</v>
      </c>
      <c r="BV176" s="2">
        <v>21198099</v>
      </c>
      <c r="BW176" s="2">
        <v>1550339</v>
      </c>
      <c r="BX176" s="2">
        <v>19647760</v>
      </c>
      <c r="BY176" s="2">
        <v>5253.57</v>
      </c>
      <c r="BZ176" s="2">
        <v>1873.21</v>
      </c>
      <c r="CA176" s="2">
        <v>9841040</v>
      </c>
      <c r="CB176" s="2">
        <v>0</v>
      </c>
      <c r="CC176" s="2">
        <v>0</v>
      </c>
      <c r="CD176" s="2">
        <v>5506442</v>
      </c>
      <c r="CE176" s="2">
        <v>1550339</v>
      </c>
      <c r="CF176" s="2">
        <v>2784259</v>
      </c>
      <c r="CG176" s="2">
        <v>1542954</v>
      </c>
      <c r="CH176" s="2">
        <v>4327213</v>
      </c>
      <c r="CI176" s="2">
        <v>0</v>
      </c>
      <c r="CJ176" s="2">
        <v>19647760</v>
      </c>
      <c r="CK176" s="2" t="b">
        <v>0</v>
      </c>
      <c r="CL176" s="2">
        <v>0</v>
      </c>
      <c r="CM176" s="2">
        <v>14623.52</v>
      </c>
      <c r="CN176" s="2">
        <v>13445.72</v>
      </c>
      <c r="CO176" s="2">
        <v>13844.58</v>
      </c>
      <c r="CP176" s="2">
        <v>16461.759999999998</v>
      </c>
      <c r="CQ176" s="4">
        <v>45072.426631944443</v>
      </c>
      <c r="CR176" s="4">
        <v>73415</v>
      </c>
    </row>
    <row r="177" spans="1:96" x14ac:dyDescent="0.35">
      <c r="A177" s="5">
        <v>238</v>
      </c>
      <c r="B177" s="3" t="s">
        <v>353</v>
      </c>
      <c r="C177" s="3" t="s">
        <v>360</v>
      </c>
      <c r="D177" s="2" t="s">
        <v>361</v>
      </c>
      <c r="E177" s="2">
        <v>8093</v>
      </c>
      <c r="F177" s="2">
        <v>8215</v>
      </c>
      <c r="G177" s="2">
        <v>8458</v>
      </c>
      <c r="H177" s="2">
        <v>9802</v>
      </c>
      <c r="I177" s="2">
        <v>6.5600000000000006E-2</v>
      </c>
      <c r="J177" s="2">
        <v>531</v>
      </c>
      <c r="K177" s="2">
        <v>539</v>
      </c>
      <c r="L177" s="2">
        <v>555</v>
      </c>
      <c r="M177" s="2">
        <v>643</v>
      </c>
      <c r="N177" s="2">
        <v>6.7000000000000004E-2</v>
      </c>
      <c r="O177" s="2">
        <v>542</v>
      </c>
      <c r="P177" s="2">
        <v>550</v>
      </c>
      <c r="Q177" s="2">
        <v>567</v>
      </c>
      <c r="R177" s="2">
        <v>657</v>
      </c>
      <c r="S177" s="2">
        <v>9166</v>
      </c>
      <c r="T177" s="2">
        <v>9304</v>
      </c>
      <c r="U177" s="2">
        <v>9580</v>
      </c>
      <c r="V177" s="2">
        <v>11102</v>
      </c>
      <c r="W177" s="2">
        <v>1.1040000000000001</v>
      </c>
      <c r="X177" s="2">
        <v>1.026</v>
      </c>
      <c r="Y177" s="2">
        <v>10119</v>
      </c>
      <c r="Z177" s="2">
        <v>11391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10.73</v>
      </c>
      <c r="AG177" s="2">
        <v>4.2300000000000004</v>
      </c>
      <c r="AH177" s="2">
        <v>3</v>
      </c>
      <c r="AI177" s="2">
        <v>0</v>
      </c>
      <c r="AJ177" s="2">
        <v>17.96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0.38600000000000001</v>
      </c>
      <c r="AQ177" s="2">
        <v>0.2</v>
      </c>
      <c r="AR177" s="2">
        <v>8382</v>
      </c>
      <c r="AS177" s="2">
        <v>3038</v>
      </c>
      <c r="AT177" s="2">
        <v>2219</v>
      </c>
      <c r="AU177" s="2">
        <v>0</v>
      </c>
      <c r="AV177" s="2">
        <v>13639</v>
      </c>
      <c r="AW177" s="2">
        <v>0.38600000000000001</v>
      </c>
      <c r="AX177" s="2">
        <v>0</v>
      </c>
      <c r="AY177" s="2">
        <v>0.65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13639</v>
      </c>
      <c r="BF177" s="2">
        <v>256974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2813</v>
      </c>
      <c r="BO177" s="2">
        <v>0</v>
      </c>
      <c r="BP177" s="2">
        <v>0</v>
      </c>
      <c r="BQ177" s="2">
        <v>256974</v>
      </c>
      <c r="BR177" s="2">
        <v>270613</v>
      </c>
      <c r="BS177" s="2">
        <v>0</v>
      </c>
      <c r="BT177" s="2">
        <v>270613</v>
      </c>
      <c r="BU177" s="2">
        <v>79974</v>
      </c>
      <c r="BV177" s="2">
        <v>190639</v>
      </c>
      <c r="BW177" s="2">
        <v>19327</v>
      </c>
      <c r="BX177" s="2">
        <v>171312</v>
      </c>
      <c r="BY177" s="2">
        <v>88.3</v>
      </c>
      <c r="BZ177" s="2">
        <v>17.96</v>
      </c>
      <c r="CA177" s="2">
        <v>1586</v>
      </c>
      <c r="CB177" s="2">
        <v>115949</v>
      </c>
      <c r="CC177" s="2">
        <v>0</v>
      </c>
      <c r="CD177" s="2">
        <v>79974</v>
      </c>
      <c r="CE177" s="2">
        <v>19327</v>
      </c>
      <c r="CF177" s="2">
        <v>18234</v>
      </c>
      <c r="CG177" s="2">
        <v>15196</v>
      </c>
      <c r="CH177" s="2">
        <v>33430</v>
      </c>
      <c r="CI177" s="2">
        <v>0</v>
      </c>
      <c r="CJ177" s="2">
        <v>171312</v>
      </c>
      <c r="CK177" s="2" t="b">
        <v>0</v>
      </c>
      <c r="CL177" s="2">
        <v>0</v>
      </c>
      <c r="CM177" s="2">
        <v>10900.19</v>
      </c>
      <c r="CN177" s="2">
        <v>10022.27</v>
      </c>
      <c r="CO177" s="2">
        <v>10319.58</v>
      </c>
      <c r="CP177" s="2">
        <v>12270.39</v>
      </c>
      <c r="CQ177" s="4">
        <v>45072.42664351852</v>
      </c>
      <c r="CR177" s="4">
        <v>73415</v>
      </c>
    </row>
    <row r="178" spans="1:96" x14ac:dyDescent="0.35">
      <c r="A178" s="5">
        <v>239</v>
      </c>
      <c r="B178" s="3" t="s">
        <v>353</v>
      </c>
      <c r="C178" s="3" t="s">
        <v>362</v>
      </c>
      <c r="D178" s="2" t="s">
        <v>363</v>
      </c>
      <c r="E178" s="2">
        <v>8093</v>
      </c>
      <c r="F178" s="2">
        <v>8215</v>
      </c>
      <c r="G178" s="2">
        <v>8458</v>
      </c>
      <c r="H178" s="2">
        <v>9802</v>
      </c>
      <c r="I178" s="2">
        <v>6.5600000000000006E-2</v>
      </c>
      <c r="J178" s="2">
        <v>531</v>
      </c>
      <c r="K178" s="2">
        <v>539</v>
      </c>
      <c r="L178" s="2">
        <v>555</v>
      </c>
      <c r="M178" s="2">
        <v>643</v>
      </c>
      <c r="N178" s="2">
        <v>6.7000000000000004E-2</v>
      </c>
      <c r="O178" s="2">
        <v>542</v>
      </c>
      <c r="P178" s="2">
        <v>550</v>
      </c>
      <c r="Q178" s="2">
        <v>567</v>
      </c>
      <c r="R178" s="2">
        <v>657</v>
      </c>
      <c r="S178" s="2">
        <v>9166</v>
      </c>
      <c r="T178" s="2">
        <v>9304</v>
      </c>
      <c r="U178" s="2">
        <v>9580</v>
      </c>
      <c r="V178" s="2">
        <v>11102</v>
      </c>
      <c r="W178" s="2">
        <v>1.1040000000000001</v>
      </c>
      <c r="X178" s="2">
        <v>1.026</v>
      </c>
      <c r="Y178" s="2">
        <v>10119</v>
      </c>
      <c r="Z178" s="2">
        <v>11391</v>
      </c>
      <c r="AA178" s="2">
        <v>7723.25</v>
      </c>
      <c r="AB178" s="2">
        <v>6098.53</v>
      </c>
      <c r="AC178" s="2">
        <v>4145.58</v>
      </c>
      <c r="AD178" s="2">
        <v>0</v>
      </c>
      <c r="AE178" s="2">
        <v>17967.36</v>
      </c>
      <c r="AF178" s="2">
        <v>7723.25</v>
      </c>
      <c r="AG178" s="2">
        <v>6098.53</v>
      </c>
      <c r="AH178" s="2">
        <v>4145.58</v>
      </c>
      <c r="AI178" s="2">
        <v>0</v>
      </c>
      <c r="AJ178" s="2">
        <v>17967.36</v>
      </c>
      <c r="AK178" s="2">
        <v>78151567</v>
      </c>
      <c r="AL178" s="2">
        <v>56740723</v>
      </c>
      <c r="AM178" s="2">
        <v>39714656</v>
      </c>
      <c r="AN178" s="2">
        <v>0</v>
      </c>
      <c r="AO178" s="2">
        <v>174606946</v>
      </c>
      <c r="AP178" s="2">
        <v>0.74870000000000003</v>
      </c>
      <c r="AQ178" s="2">
        <v>0.2</v>
      </c>
      <c r="AR178" s="2">
        <v>11702416</v>
      </c>
      <c r="AS178" s="2">
        <v>8496356</v>
      </c>
      <c r="AT178" s="2">
        <v>5946873</v>
      </c>
      <c r="AU178" s="2">
        <v>0</v>
      </c>
      <c r="AV178" s="2">
        <v>26145645</v>
      </c>
      <c r="AW178" s="2">
        <v>0.74870000000000003</v>
      </c>
      <c r="AX178" s="2">
        <v>0.19869999999999999</v>
      </c>
      <c r="AY178" s="2">
        <v>0.65</v>
      </c>
      <c r="AZ178" s="2">
        <v>10093666</v>
      </c>
      <c r="BA178" s="2">
        <v>7328348</v>
      </c>
      <c r="BB178" s="2">
        <v>5129346</v>
      </c>
      <c r="BC178" s="2">
        <v>0</v>
      </c>
      <c r="BD178" s="2">
        <v>22551360</v>
      </c>
      <c r="BE178" s="2">
        <v>223303951</v>
      </c>
      <c r="BF178" s="2">
        <v>0</v>
      </c>
      <c r="BG178" s="2">
        <v>0</v>
      </c>
      <c r="BH178" s="2">
        <v>0</v>
      </c>
      <c r="BI178" s="2">
        <v>434387</v>
      </c>
      <c r="BJ178" s="2">
        <v>0</v>
      </c>
      <c r="BK178" s="2">
        <v>0</v>
      </c>
      <c r="BL178" s="2">
        <v>0</v>
      </c>
      <c r="BM178" s="2">
        <v>0</v>
      </c>
      <c r="BN178" s="2">
        <v>2813</v>
      </c>
      <c r="BO178" s="2">
        <v>605.54</v>
      </c>
      <c r="BP178" s="2">
        <v>1703384</v>
      </c>
      <c r="BQ178" s="2">
        <v>2137771</v>
      </c>
      <c r="BR178" s="2">
        <v>225441722</v>
      </c>
      <c r="BS178" s="2">
        <v>0</v>
      </c>
      <c r="BT178" s="2">
        <v>225441722</v>
      </c>
      <c r="BU178" s="2">
        <v>19041244</v>
      </c>
      <c r="BV178" s="2">
        <v>206400478</v>
      </c>
      <c r="BW178" s="2">
        <v>16060873</v>
      </c>
      <c r="BX178" s="2">
        <v>190339605</v>
      </c>
      <c r="BY178" s="2">
        <v>5674.16</v>
      </c>
      <c r="BZ178" s="2">
        <v>17967.36</v>
      </c>
      <c r="CA178" s="2">
        <v>101949675</v>
      </c>
      <c r="CB178" s="2">
        <v>0</v>
      </c>
      <c r="CC178" s="2">
        <v>0</v>
      </c>
      <c r="CD178" s="2">
        <v>19041244</v>
      </c>
      <c r="CE178" s="2">
        <v>16060873</v>
      </c>
      <c r="CF178" s="2">
        <v>66847558</v>
      </c>
      <c r="CG178" s="2">
        <v>10898437</v>
      </c>
      <c r="CH178" s="2">
        <v>77745995</v>
      </c>
      <c r="CI178" s="2">
        <v>0</v>
      </c>
      <c r="CJ178" s="2">
        <v>190339605</v>
      </c>
      <c r="CK178" s="2" t="b">
        <v>0</v>
      </c>
      <c r="CL178" s="2">
        <v>0</v>
      </c>
      <c r="CM178" s="2">
        <v>12941.14</v>
      </c>
      <c r="CN178" s="2">
        <v>11898.84</v>
      </c>
      <c r="CO178" s="2">
        <v>12251.81</v>
      </c>
      <c r="CP178" s="2">
        <v>14567.89</v>
      </c>
      <c r="CQ178" s="4">
        <v>45072.426979166667</v>
      </c>
      <c r="CR178" s="4">
        <v>73415</v>
      </c>
    </row>
    <row r="179" spans="1:96" x14ac:dyDescent="0.35">
      <c r="A179" s="5">
        <v>240</v>
      </c>
      <c r="B179" s="3" t="s">
        <v>353</v>
      </c>
      <c r="C179" s="3" t="s">
        <v>364</v>
      </c>
      <c r="D179" s="2" t="s">
        <v>365</v>
      </c>
      <c r="E179" s="2">
        <v>8093</v>
      </c>
      <c r="F179" s="2">
        <v>8215</v>
      </c>
      <c r="G179" s="2">
        <v>8458</v>
      </c>
      <c r="H179" s="2">
        <v>9802</v>
      </c>
      <c r="I179" s="2">
        <v>6.5600000000000006E-2</v>
      </c>
      <c r="J179" s="2">
        <v>531</v>
      </c>
      <c r="K179" s="2">
        <v>539</v>
      </c>
      <c r="L179" s="2">
        <v>555</v>
      </c>
      <c r="M179" s="2">
        <v>643</v>
      </c>
      <c r="N179" s="2">
        <v>6.7000000000000004E-2</v>
      </c>
      <c r="O179" s="2">
        <v>542</v>
      </c>
      <c r="P179" s="2">
        <v>550</v>
      </c>
      <c r="Q179" s="2">
        <v>567</v>
      </c>
      <c r="R179" s="2">
        <v>657</v>
      </c>
      <c r="S179" s="2">
        <v>9166</v>
      </c>
      <c r="T179" s="2">
        <v>9304</v>
      </c>
      <c r="U179" s="2">
        <v>9580</v>
      </c>
      <c r="V179" s="2">
        <v>11102</v>
      </c>
      <c r="W179" s="2">
        <v>1.1040000000000001</v>
      </c>
      <c r="X179" s="2">
        <v>1.026</v>
      </c>
      <c r="Y179" s="2">
        <v>10119</v>
      </c>
      <c r="Z179" s="2">
        <v>11391</v>
      </c>
      <c r="AA179" s="2">
        <v>135.29</v>
      </c>
      <c r="AB179" s="2">
        <v>126.54</v>
      </c>
      <c r="AC179" s="2">
        <v>79.319999999999993</v>
      </c>
      <c r="AD179" s="2">
        <v>0</v>
      </c>
      <c r="AE179" s="2">
        <v>341.15</v>
      </c>
      <c r="AF179" s="2">
        <v>135.29</v>
      </c>
      <c r="AG179" s="2">
        <v>126.54</v>
      </c>
      <c r="AH179" s="2">
        <v>79.319999999999993</v>
      </c>
      <c r="AI179" s="2">
        <v>0</v>
      </c>
      <c r="AJ179" s="2">
        <v>341.15</v>
      </c>
      <c r="AK179" s="2">
        <v>1369000</v>
      </c>
      <c r="AL179" s="2">
        <v>1177328</v>
      </c>
      <c r="AM179" s="2">
        <v>759886</v>
      </c>
      <c r="AN179" s="2">
        <v>0</v>
      </c>
      <c r="AO179" s="2">
        <v>3306214</v>
      </c>
      <c r="AP179" s="2">
        <v>0.97109999999999996</v>
      </c>
      <c r="AQ179" s="2">
        <v>0.2</v>
      </c>
      <c r="AR179" s="2">
        <v>265887</v>
      </c>
      <c r="AS179" s="2">
        <v>228661</v>
      </c>
      <c r="AT179" s="2">
        <v>147585</v>
      </c>
      <c r="AU179" s="2">
        <v>0</v>
      </c>
      <c r="AV179" s="2">
        <v>642133</v>
      </c>
      <c r="AW179" s="2">
        <v>0.97109999999999996</v>
      </c>
      <c r="AX179" s="2">
        <v>0.42109999999999997</v>
      </c>
      <c r="AY179" s="2">
        <v>0.65</v>
      </c>
      <c r="AZ179" s="2">
        <v>374716</v>
      </c>
      <c r="BA179" s="2">
        <v>322252</v>
      </c>
      <c r="BB179" s="2">
        <v>207992</v>
      </c>
      <c r="BC179" s="2">
        <v>0</v>
      </c>
      <c r="BD179" s="2">
        <v>904960</v>
      </c>
      <c r="BE179" s="2">
        <v>4853307</v>
      </c>
      <c r="BF179" s="2">
        <v>0</v>
      </c>
      <c r="BG179" s="2">
        <v>0</v>
      </c>
      <c r="BH179" s="2">
        <v>0</v>
      </c>
      <c r="BI179" s="2">
        <v>138342</v>
      </c>
      <c r="BJ179" s="2">
        <v>0</v>
      </c>
      <c r="BK179" s="2">
        <v>0</v>
      </c>
      <c r="BL179" s="2">
        <v>0</v>
      </c>
      <c r="BM179" s="2">
        <v>0</v>
      </c>
      <c r="BN179" s="2">
        <v>2813</v>
      </c>
      <c r="BO179" s="2">
        <v>8.26</v>
      </c>
      <c r="BP179" s="2">
        <v>23235</v>
      </c>
      <c r="BQ179" s="2">
        <v>161577</v>
      </c>
      <c r="BR179" s="2">
        <v>5014884</v>
      </c>
      <c r="BS179" s="2">
        <v>0</v>
      </c>
      <c r="BT179" s="2">
        <v>5014884</v>
      </c>
      <c r="BU179" s="2">
        <v>906870</v>
      </c>
      <c r="BV179" s="2">
        <v>4108014</v>
      </c>
      <c r="BW179" s="2">
        <v>273550</v>
      </c>
      <c r="BX179" s="2">
        <v>3834464</v>
      </c>
      <c r="BY179" s="2">
        <v>5089.87</v>
      </c>
      <c r="BZ179" s="2">
        <v>341.15</v>
      </c>
      <c r="CA179" s="2">
        <v>1736409</v>
      </c>
      <c r="CB179" s="2">
        <v>0</v>
      </c>
      <c r="CC179" s="2">
        <v>0</v>
      </c>
      <c r="CD179" s="2">
        <v>906870</v>
      </c>
      <c r="CE179" s="2">
        <v>273550</v>
      </c>
      <c r="CF179" s="2">
        <v>555989</v>
      </c>
      <c r="CG179" s="2">
        <v>609429</v>
      </c>
      <c r="CH179" s="2">
        <v>1165418</v>
      </c>
      <c r="CI179" s="2">
        <v>0</v>
      </c>
      <c r="CJ179" s="2">
        <v>3834464</v>
      </c>
      <c r="CK179" s="2" t="b">
        <v>0</v>
      </c>
      <c r="CL179" s="2">
        <v>0</v>
      </c>
      <c r="CM179" s="2">
        <v>14854.03</v>
      </c>
      <c r="CN179" s="2">
        <v>13657.67</v>
      </c>
      <c r="CO179" s="2">
        <v>14062.82</v>
      </c>
      <c r="CP179" s="2">
        <v>16721.25</v>
      </c>
      <c r="CQ179" s="4">
        <v>45072.426666666666</v>
      </c>
      <c r="CR179" s="4">
        <v>73415</v>
      </c>
    </row>
    <row r="180" spans="1:96" x14ac:dyDescent="0.35">
      <c r="A180" s="5">
        <v>241</v>
      </c>
      <c r="B180" s="3" t="s">
        <v>353</v>
      </c>
      <c r="C180" s="3" t="s">
        <v>366</v>
      </c>
      <c r="D180" s="2" t="s">
        <v>367</v>
      </c>
      <c r="E180" s="2">
        <v>8093</v>
      </c>
      <c r="F180" s="2">
        <v>8215</v>
      </c>
      <c r="G180" s="2">
        <v>8458</v>
      </c>
      <c r="H180" s="2">
        <v>9802</v>
      </c>
      <c r="I180" s="2">
        <v>6.5600000000000006E-2</v>
      </c>
      <c r="J180" s="2">
        <v>531</v>
      </c>
      <c r="K180" s="2">
        <v>539</v>
      </c>
      <c r="L180" s="2">
        <v>555</v>
      </c>
      <c r="M180" s="2">
        <v>643</v>
      </c>
      <c r="N180" s="2">
        <v>6.7000000000000004E-2</v>
      </c>
      <c r="O180" s="2">
        <v>542</v>
      </c>
      <c r="P180" s="2">
        <v>550</v>
      </c>
      <c r="Q180" s="2">
        <v>567</v>
      </c>
      <c r="R180" s="2">
        <v>657</v>
      </c>
      <c r="S180" s="2">
        <v>9166</v>
      </c>
      <c r="T180" s="2">
        <v>9304</v>
      </c>
      <c r="U180" s="2">
        <v>9580</v>
      </c>
      <c r="V180" s="2">
        <v>11102</v>
      </c>
      <c r="W180" s="2">
        <v>1.1040000000000001</v>
      </c>
      <c r="X180" s="2">
        <v>1.026</v>
      </c>
      <c r="Y180" s="2">
        <v>10119</v>
      </c>
      <c r="Z180" s="2">
        <v>11391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27.75</v>
      </c>
      <c r="AG180" s="2">
        <v>18.71</v>
      </c>
      <c r="AH180" s="2">
        <v>14.04</v>
      </c>
      <c r="AI180" s="2">
        <v>0</v>
      </c>
      <c r="AJ180" s="2">
        <v>60.5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0.64610000000000001</v>
      </c>
      <c r="AQ180" s="2">
        <v>0.2</v>
      </c>
      <c r="AR180" s="2">
        <v>36285</v>
      </c>
      <c r="AS180" s="2">
        <v>22494</v>
      </c>
      <c r="AT180" s="2">
        <v>17381</v>
      </c>
      <c r="AU180" s="2">
        <v>0</v>
      </c>
      <c r="AV180" s="2">
        <v>76160</v>
      </c>
      <c r="AW180" s="2">
        <v>0.64610000000000001</v>
      </c>
      <c r="AX180" s="2">
        <v>9.6100000000000005E-2</v>
      </c>
      <c r="AY180" s="2">
        <v>0.65</v>
      </c>
      <c r="AZ180" s="2">
        <v>17540</v>
      </c>
      <c r="BA180" s="2">
        <v>10874</v>
      </c>
      <c r="BB180" s="2">
        <v>8402</v>
      </c>
      <c r="BC180" s="2">
        <v>0</v>
      </c>
      <c r="BD180" s="2">
        <v>36816</v>
      </c>
      <c r="BE180" s="2">
        <v>112976</v>
      </c>
      <c r="BF180" s="2">
        <v>750068</v>
      </c>
      <c r="BG180" s="2">
        <v>0</v>
      </c>
      <c r="BH180" s="2">
        <v>0</v>
      </c>
      <c r="BI180" s="2">
        <v>44561</v>
      </c>
      <c r="BJ180" s="2">
        <v>0</v>
      </c>
      <c r="BK180" s="2">
        <v>0</v>
      </c>
      <c r="BL180" s="2">
        <v>0</v>
      </c>
      <c r="BM180" s="2">
        <v>0</v>
      </c>
      <c r="BN180" s="2">
        <v>2813</v>
      </c>
      <c r="BO180" s="2">
        <v>0.25</v>
      </c>
      <c r="BP180" s="2">
        <v>703</v>
      </c>
      <c r="BQ180" s="2">
        <v>795332</v>
      </c>
      <c r="BR180" s="2">
        <v>908308</v>
      </c>
      <c r="BS180" s="2">
        <v>0</v>
      </c>
      <c r="BT180" s="2">
        <v>908308</v>
      </c>
      <c r="BU180" s="2">
        <v>258823</v>
      </c>
      <c r="BV180" s="2">
        <v>649485</v>
      </c>
      <c r="BW180" s="2">
        <v>57682</v>
      </c>
      <c r="BX180" s="2">
        <v>591803</v>
      </c>
      <c r="BY180" s="2">
        <v>110.33</v>
      </c>
      <c r="BZ180" s="2">
        <v>60.5</v>
      </c>
      <c r="CA180" s="2">
        <v>6675</v>
      </c>
      <c r="CB180" s="2">
        <v>473878</v>
      </c>
      <c r="CC180" s="2">
        <v>0</v>
      </c>
      <c r="CD180" s="2">
        <v>258823</v>
      </c>
      <c r="CE180" s="2">
        <v>57682</v>
      </c>
      <c r="CF180" s="2">
        <v>164048</v>
      </c>
      <c r="CG180" s="2">
        <v>159815</v>
      </c>
      <c r="CH180" s="2">
        <v>323863</v>
      </c>
      <c r="CI180" s="2">
        <v>0</v>
      </c>
      <c r="CJ180" s="2">
        <v>591803</v>
      </c>
      <c r="CK180" s="2" t="b">
        <v>0</v>
      </c>
      <c r="CL180" s="2">
        <v>0</v>
      </c>
      <c r="CM180" s="2">
        <v>12058.66</v>
      </c>
      <c r="CN180" s="2">
        <v>11087.44</v>
      </c>
      <c r="CO180" s="2">
        <v>11416.34</v>
      </c>
      <c r="CP180" s="2">
        <v>13574.48</v>
      </c>
      <c r="CQ180" s="4">
        <v>45072.426666666666</v>
      </c>
      <c r="CR180" s="4">
        <v>73415</v>
      </c>
    </row>
    <row r="181" spans="1:96" x14ac:dyDescent="0.35">
      <c r="A181" s="5">
        <v>242</v>
      </c>
      <c r="B181" s="3" t="s">
        <v>353</v>
      </c>
      <c r="C181" s="3" t="s">
        <v>368</v>
      </c>
      <c r="D181" s="2" t="s">
        <v>369</v>
      </c>
      <c r="E181" s="2">
        <v>8093</v>
      </c>
      <c r="F181" s="2">
        <v>8215</v>
      </c>
      <c r="G181" s="2">
        <v>8458</v>
      </c>
      <c r="H181" s="2">
        <v>9802</v>
      </c>
      <c r="I181" s="2">
        <v>6.5600000000000006E-2</v>
      </c>
      <c r="J181" s="2">
        <v>531</v>
      </c>
      <c r="K181" s="2">
        <v>539</v>
      </c>
      <c r="L181" s="2">
        <v>555</v>
      </c>
      <c r="M181" s="2">
        <v>643</v>
      </c>
      <c r="N181" s="2">
        <v>6.7000000000000004E-2</v>
      </c>
      <c r="O181" s="2">
        <v>542</v>
      </c>
      <c r="P181" s="2">
        <v>550</v>
      </c>
      <c r="Q181" s="2">
        <v>567</v>
      </c>
      <c r="R181" s="2">
        <v>657</v>
      </c>
      <c r="S181" s="2">
        <v>9166</v>
      </c>
      <c r="T181" s="2">
        <v>9304</v>
      </c>
      <c r="U181" s="2">
        <v>9580</v>
      </c>
      <c r="V181" s="2">
        <v>11102</v>
      </c>
      <c r="W181" s="2">
        <v>1.1040000000000001</v>
      </c>
      <c r="X181" s="2">
        <v>1.026</v>
      </c>
      <c r="Y181" s="2">
        <v>10119</v>
      </c>
      <c r="Z181" s="2">
        <v>11391</v>
      </c>
      <c r="AA181" s="2">
        <v>2083.5500000000002</v>
      </c>
      <c r="AB181" s="2">
        <v>1619.47</v>
      </c>
      <c r="AC181" s="2">
        <v>1008.58</v>
      </c>
      <c r="AD181" s="2">
        <v>0</v>
      </c>
      <c r="AE181" s="2">
        <v>4711.6000000000004</v>
      </c>
      <c r="AF181" s="2">
        <v>2083.5500000000002</v>
      </c>
      <c r="AG181" s="2">
        <v>1619.47</v>
      </c>
      <c r="AH181" s="2">
        <v>1008.58</v>
      </c>
      <c r="AI181" s="2">
        <v>0</v>
      </c>
      <c r="AJ181" s="2">
        <v>4711.6000000000004</v>
      </c>
      <c r="AK181" s="2">
        <v>21083442</v>
      </c>
      <c r="AL181" s="2">
        <v>15067549</v>
      </c>
      <c r="AM181" s="2">
        <v>9662196</v>
      </c>
      <c r="AN181" s="2">
        <v>0</v>
      </c>
      <c r="AO181" s="2">
        <v>45813187</v>
      </c>
      <c r="AP181" s="2">
        <v>0.83260000000000001</v>
      </c>
      <c r="AQ181" s="2">
        <v>0.2</v>
      </c>
      <c r="AR181" s="2">
        <v>3510815</v>
      </c>
      <c r="AS181" s="2">
        <v>2509048</v>
      </c>
      <c r="AT181" s="2">
        <v>1608949</v>
      </c>
      <c r="AU181" s="2">
        <v>0</v>
      </c>
      <c r="AV181" s="2">
        <v>7628812</v>
      </c>
      <c r="AW181" s="2">
        <v>0.83260000000000001</v>
      </c>
      <c r="AX181" s="2">
        <v>0.28260000000000002</v>
      </c>
      <c r="AY181" s="2">
        <v>0.65</v>
      </c>
      <c r="AZ181" s="2">
        <v>3872818</v>
      </c>
      <c r="BA181" s="2">
        <v>2767758</v>
      </c>
      <c r="BB181" s="2">
        <v>1774849</v>
      </c>
      <c r="BC181" s="2">
        <v>0</v>
      </c>
      <c r="BD181" s="2">
        <v>8415425</v>
      </c>
      <c r="BE181" s="2">
        <v>61857424</v>
      </c>
      <c r="BF181" s="2">
        <v>0</v>
      </c>
      <c r="BG181" s="2">
        <v>1867504</v>
      </c>
      <c r="BH181" s="2">
        <v>0</v>
      </c>
      <c r="BI181" s="2">
        <v>188776</v>
      </c>
      <c r="BJ181" s="2">
        <v>0</v>
      </c>
      <c r="BK181" s="2">
        <v>0</v>
      </c>
      <c r="BL181" s="2">
        <v>0</v>
      </c>
      <c r="BM181" s="2">
        <v>0</v>
      </c>
      <c r="BN181" s="2">
        <v>2813</v>
      </c>
      <c r="BO181" s="2">
        <v>88.94</v>
      </c>
      <c r="BP181" s="2">
        <v>250188</v>
      </c>
      <c r="BQ181" s="2">
        <v>2306468</v>
      </c>
      <c r="BR181" s="2">
        <v>64163892</v>
      </c>
      <c r="BS181" s="2">
        <v>0</v>
      </c>
      <c r="BT181" s="2">
        <v>64163892</v>
      </c>
      <c r="BU181" s="2">
        <v>4093031</v>
      </c>
      <c r="BV181" s="2">
        <v>60070861</v>
      </c>
      <c r="BW181" s="2">
        <v>3801432</v>
      </c>
      <c r="BX181" s="2">
        <v>56269429</v>
      </c>
      <c r="BY181" s="2">
        <v>5121.47</v>
      </c>
      <c r="BZ181" s="2">
        <v>4711.6000000000004</v>
      </c>
      <c r="CA181" s="2">
        <v>24130318</v>
      </c>
      <c r="CB181" s="2">
        <v>0</v>
      </c>
      <c r="CC181" s="2">
        <v>0</v>
      </c>
      <c r="CD181" s="2">
        <v>4093031</v>
      </c>
      <c r="CE181" s="2">
        <v>3801432</v>
      </c>
      <c r="CF181" s="2">
        <v>16235855</v>
      </c>
      <c r="CG181" s="2">
        <v>9564057</v>
      </c>
      <c r="CH181" s="2">
        <v>25799912</v>
      </c>
      <c r="CI181" s="2">
        <v>0</v>
      </c>
      <c r="CJ181" s="2">
        <v>56269429</v>
      </c>
      <c r="CK181" s="2" t="b">
        <v>0</v>
      </c>
      <c r="CL181" s="2">
        <v>0</v>
      </c>
      <c r="CM181" s="2">
        <v>13662.77</v>
      </c>
      <c r="CN181" s="2">
        <v>12562.35</v>
      </c>
      <c r="CO181" s="2">
        <v>12935.01</v>
      </c>
      <c r="CP181" s="2">
        <v>15380.24</v>
      </c>
      <c r="CQ181" s="4">
        <v>45072.426712962966</v>
      </c>
      <c r="CR181" s="4">
        <v>73415</v>
      </c>
    </row>
    <row r="182" spans="1:96" x14ac:dyDescent="0.35">
      <c r="A182" s="5">
        <v>243</v>
      </c>
      <c r="B182" s="3" t="s">
        <v>353</v>
      </c>
      <c r="C182" s="3" t="s">
        <v>370</v>
      </c>
      <c r="D182" s="2" t="s">
        <v>371</v>
      </c>
      <c r="E182" s="2">
        <v>8093</v>
      </c>
      <c r="F182" s="2">
        <v>8215</v>
      </c>
      <c r="G182" s="2">
        <v>8458</v>
      </c>
      <c r="H182" s="2">
        <v>9802</v>
      </c>
      <c r="I182" s="2">
        <v>6.5600000000000006E-2</v>
      </c>
      <c r="J182" s="2">
        <v>531</v>
      </c>
      <c r="K182" s="2">
        <v>539</v>
      </c>
      <c r="L182" s="2">
        <v>555</v>
      </c>
      <c r="M182" s="2">
        <v>643</v>
      </c>
      <c r="N182" s="2">
        <v>6.7000000000000004E-2</v>
      </c>
      <c r="O182" s="2">
        <v>542</v>
      </c>
      <c r="P182" s="2">
        <v>550</v>
      </c>
      <c r="Q182" s="2">
        <v>567</v>
      </c>
      <c r="R182" s="2">
        <v>657</v>
      </c>
      <c r="S182" s="2">
        <v>9166</v>
      </c>
      <c r="T182" s="2">
        <v>9304</v>
      </c>
      <c r="U182" s="2">
        <v>9580</v>
      </c>
      <c r="V182" s="2">
        <v>11102</v>
      </c>
      <c r="W182" s="2">
        <v>1.1040000000000001</v>
      </c>
      <c r="X182" s="2">
        <v>1.026</v>
      </c>
      <c r="Y182" s="2">
        <v>10119</v>
      </c>
      <c r="Z182" s="2">
        <v>11391</v>
      </c>
      <c r="AA182" s="2">
        <v>0</v>
      </c>
      <c r="AB182" s="2">
        <v>0</v>
      </c>
      <c r="AC182" s="2">
        <v>0</v>
      </c>
      <c r="AD182" s="2">
        <v>4010.24</v>
      </c>
      <c r="AE182" s="2">
        <v>4010.24</v>
      </c>
      <c r="AF182" s="2">
        <v>0</v>
      </c>
      <c r="AG182" s="2">
        <v>0</v>
      </c>
      <c r="AH182" s="2">
        <v>0</v>
      </c>
      <c r="AI182" s="2">
        <v>4010.24</v>
      </c>
      <c r="AJ182" s="2">
        <v>4010.24</v>
      </c>
      <c r="AK182" s="2">
        <v>0</v>
      </c>
      <c r="AL182" s="2">
        <v>0</v>
      </c>
      <c r="AM182" s="2">
        <v>0</v>
      </c>
      <c r="AN182" s="2">
        <v>45680644</v>
      </c>
      <c r="AO182" s="2">
        <v>45680644</v>
      </c>
      <c r="AP182" s="2">
        <v>0.91290000000000004</v>
      </c>
      <c r="AQ182" s="2">
        <v>0.2</v>
      </c>
      <c r="AR182" s="2">
        <v>0</v>
      </c>
      <c r="AS182" s="2">
        <v>0</v>
      </c>
      <c r="AT182" s="2">
        <v>0</v>
      </c>
      <c r="AU182" s="2">
        <v>8340372</v>
      </c>
      <c r="AV182" s="2">
        <v>8340372</v>
      </c>
      <c r="AW182" s="2">
        <v>0.91290000000000004</v>
      </c>
      <c r="AX182" s="2">
        <v>0.3629</v>
      </c>
      <c r="AY182" s="2">
        <v>0.65</v>
      </c>
      <c r="AZ182" s="2">
        <v>0</v>
      </c>
      <c r="BA182" s="2">
        <v>0</v>
      </c>
      <c r="BB182" s="2">
        <v>0</v>
      </c>
      <c r="BC182" s="2">
        <v>10775379</v>
      </c>
      <c r="BD182" s="2">
        <v>10775379</v>
      </c>
      <c r="BE182" s="2">
        <v>64796395</v>
      </c>
      <c r="BF182" s="2">
        <v>0</v>
      </c>
      <c r="BG182" s="2">
        <v>921926</v>
      </c>
      <c r="BH182" s="2">
        <v>0</v>
      </c>
      <c r="BI182" s="2">
        <v>277179</v>
      </c>
      <c r="BJ182" s="2">
        <v>0</v>
      </c>
      <c r="BK182" s="2">
        <v>0</v>
      </c>
      <c r="BL182" s="2">
        <v>0</v>
      </c>
      <c r="BM182" s="2">
        <v>0</v>
      </c>
      <c r="BN182" s="2">
        <v>2813</v>
      </c>
      <c r="BO182" s="2">
        <v>0</v>
      </c>
      <c r="BP182" s="2">
        <v>0</v>
      </c>
      <c r="BQ182" s="2">
        <v>1199105</v>
      </c>
      <c r="BR182" s="2">
        <v>65995500</v>
      </c>
      <c r="BS182" s="2">
        <v>0</v>
      </c>
      <c r="BT182" s="2">
        <v>65995500</v>
      </c>
      <c r="BU182" s="2">
        <v>9095331</v>
      </c>
      <c r="BV182" s="2">
        <v>56900169</v>
      </c>
      <c r="BW182" s="2">
        <v>3909895</v>
      </c>
      <c r="BX182" s="2">
        <v>52990274</v>
      </c>
      <c r="BY182" s="2">
        <v>6188.87</v>
      </c>
      <c r="BZ182" s="2">
        <v>4010.24</v>
      </c>
      <c r="CA182" s="2">
        <v>24818854</v>
      </c>
      <c r="CB182" s="2">
        <v>0</v>
      </c>
      <c r="CC182" s="2">
        <v>0</v>
      </c>
      <c r="CD182" s="2">
        <v>9095331</v>
      </c>
      <c r="CE182" s="2">
        <v>3909895</v>
      </c>
      <c r="CF182" s="2">
        <v>11813628</v>
      </c>
      <c r="CG182" s="2">
        <v>7080615</v>
      </c>
      <c r="CH182" s="2">
        <v>18894243</v>
      </c>
      <c r="CI182" s="2">
        <v>0</v>
      </c>
      <c r="CJ182" s="2">
        <v>52990274</v>
      </c>
      <c r="CK182" s="2" t="b">
        <v>0</v>
      </c>
      <c r="CL182" s="2">
        <v>0</v>
      </c>
      <c r="CM182" s="2">
        <v>14353.45</v>
      </c>
      <c r="CN182" s="2">
        <v>13197.4</v>
      </c>
      <c r="CO182" s="2">
        <v>13588.89</v>
      </c>
      <c r="CP182" s="2">
        <v>16157.73</v>
      </c>
      <c r="CQ182" s="4">
        <v>45072.426712962966</v>
      </c>
      <c r="CR182" s="4">
        <v>73415</v>
      </c>
    </row>
    <row r="183" spans="1:96" x14ac:dyDescent="0.35">
      <c r="A183" s="5">
        <v>244</v>
      </c>
      <c r="B183" s="3" t="s">
        <v>353</v>
      </c>
      <c r="C183" s="3" t="s">
        <v>372</v>
      </c>
      <c r="D183" s="2" t="s">
        <v>373</v>
      </c>
      <c r="E183" s="2">
        <v>8093</v>
      </c>
      <c r="F183" s="2">
        <v>8215</v>
      </c>
      <c r="G183" s="2">
        <v>8458</v>
      </c>
      <c r="H183" s="2">
        <v>9802</v>
      </c>
      <c r="I183" s="2">
        <v>6.5600000000000006E-2</v>
      </c>
      <c r="J183" s="2">
        <v>531</v>
      </c>
      <c r="K183" s="2">
        <v>539</v>
      </c>
      <c r="L183" s="2">
        <v>555</v>
      </c>
      <c r="M183" s="2">
        <v>643</v>
      </c>
      <c r="N183" s="2">
        <v>6.7000000000000004E-2</v>
      </c>
      <c r="O183" s="2">
        <v>542</v>
      </c>
      <c r="P183" s="2">
        <v>550</v>
      </c>
      <c r="Q183" s="2">
        <v>567</v>
      </c>
      <c r="R183" s="2">
        <v>657</v>
      </c>
      <c r="S183" s="2">
        <v>9166</v>
      </c>
      <c r="T183" s="2">
        <v>9304</v>
      </c>
      <c r="U183" s="2">
        <v>9580</v>
      </c>
      <c r="V183" s="2">
        <v>11102</v>
      </c>
      <c r="W183" s="2">
        <v>1.1040000000000001</v>
      </c>
      <c r="X183" s="2">
        <v>1.026</v>
      </c>
      <c r="Y183" s="2">
        <v>10119</v>
      </c>
      <c r="Z183" s="2">
        <v>11391</v>
      </c>
      <c r="AA183" s="2">
        <v>105.72</v>
      </c>
      <c r="AB183" s="2">
        <v>63.93</v>
      </c>
      <c r="AC183" s="2">
        <v>51.1</v>
      </c>
      <c r="AD183" s="2">
        <v>0</v>
      </c>
      <c r="AE183" s="2">
        <v>220.75</v>
      </c>
      <c r="AF183" s="2">
        <v>105.72</v>
      </c>
      <c r="AG183" s="2">
        <v>63.93</v>
      </c>
      <c r="AH183" s="2">
        <v>51.1</v>
      </c>
      <c r="AI183" s="2">
        <v>0</v>
      </c>
      <c r="AJ183" s="2">
        <v>220.75</v>
      </c>
      <c r="AK183" s="2">
        <v>1069781</v>
      </c>
      <c r="AL183" s="2">
        <v>594805</v>
      </c>
      <c r="AM183" s="2">
        <v>489538</v>
      </c>
      <c r="AN183" s="2">
        <v>0</v>
      </c>
      <c r="AO183" s="2">
        <v>2154124</v>
      </c>
      <c r="AP183" s="2">
        <v>0.99839999999999995</v>
      </c>
      <c r="AQ183" s="2">
        <v>0.2</v>
      </c>
      <c r="AR183" s="2">
        <v>213614</v>
      </c>
      <c r="AS183" s="2">
        <v>118771</v>
      </c>
      <c r="AT183" s="2">
        <v>97751</v>
      </c>
      <c r="AU183" s="2">
        <v>0</v>
      </c>
      <c r="AV183" s="2">
        <v>430136</v>
      </c>
      <c r="AW183" s="2">
        <v>0.99839999999999995</v>
      </c>
      <c r="AX183" s="2">
        <v>0.44840000000000002</v>
      </c>
      <c r="AY183" s="2">
        <v>0.65</v>
      </c>
      <c r="AZ183" s="2">
        <v>311798</v>
      </c>
      <c r="BA183" s="2">
        <v>173362</v>
      </c>
      <c r="BB183" s="2">
        <v>142681</v>
      </c>
      <c r="BC183" s="2">
        <v>0</v>
      </c>
      <c r="BD183" s="2">
        <v>627841</v>
      </c>
      <c r="BE183" s="2">
        <v>3212101</v>
      </c>
      <c r="BF183" s="2">
        <v>0</v>
      </c>
      <c r="BG183" s="2">
        <v>0</v>
      </c>
      <c r="BH183" s="2">
        <v>0</v>
      </c>
      <c r="BI183" s="2">
        <v>58429</v>
      </c>
      <c r="BJ183" s="2">
        <v>0</v>
      </c>
      <c r="BK183" s="2">
        <v>0</v>
      </c>
      <c r="BL183" s="2">
        <v>0</v>
      </c>
      <c r="BM183" s="2">
        <v>0</v>
      </c>
      <c r="BN183" s="2">
        <v>2813</v>
      </c>
      <c r="BO183" s="2">
        <v>11.33</v>
      </c>
      <c r="BP183" s="2">
        <v>31871</v>
      </c>
      <c r="BQ183" s="2">
        <v>90300</v>
      </c>
      <c r="BR183" s="2">
        <v>3302401</v>
      </c>
      <c r="BS183" s="2">
        <v>0</v>
      </c>
      <c r="BT183" s="2">
        <v>3302401</v>
      </c>
      <c r="BU183" s="2">
        <v>459828</v>
      </c>
      <c r="BV183" s="2">
        <v>2842573</v>
      </c>
      <c r="BW183" s="2">
        <v>189928</v>
      </c>
      <c r="BX183" s="2">
        <v>2652645</v>
      </c>
      <c r="BY183" s="2">
        <v>5461.39</v>
      </c>
      <c r="BZ183" s="2">
        <v>220.75</v>
      </c>
      <c r="CA183" s="2">
        <v>1205602</v>
      </c>
      <c r="CB183" s="2">
        <v>0</v>
      </c>
      <c r="CC183" s="2">
        <v>0</v>
      </c>
      <c r="CD183" s="2">
        <v>459828</v>
      </c>
      <c r="CE183" s="2">
        <v>189928</v>
      </c>
      <c r="CF183" s="2">
        <v>555846</v>
      </c>
      <c r="CG183" s="2">
        <v>244101</v>
      </c>
      <c r="CH183" s="2">
        <v>799947</v>
      </c>
      <c r="CI183" s="2">
        <v>0</v>
      </c>
      <c r="CJ183" s="2">
        <v>2652645</v>
      </c>
      <c r="CK183" s="2" t="b">
        <v>0</v>
      </c>
      <c r="CL183" s="2">
        <v>0</v>
      </c>
      <c r="CM183" s="2">
        <v>15088.85</v>
      </c>
      <c r="CN183" s="2">
        <v>13873.57</v>
      </c>
      <c r="CO183" s="2">
        <v>14285.12</v>
      </c>
      <c r="CP183" s="2">
        <v>16985.580000000002</v>
      </c>
      <c r="CQ183" s="4">
        <v>45072.426724537036</v>
      </c>
      <c r="CR183" s="4">
        <v>73415</v>
      </c>
    </row>
    <row r="184" spans="1:96" x14ac:dyDescent="0.35">
      <c r="A184" s="5">
        <v>245</v>
      </c>
      <c r="B184" s="3" t="s">
        <v>353</v>
      </c>
      <c r="C184" s="3" t="s">
        <v>374</v>
      </c>
      <c r="D184" s="2" t="s">
        <v>375</v>
      </c>
      <c r="E184" s="2">
        <v>8093</v>
      </c>
      <c r="F184" s="2">
        <v>8215</v>
      </c>
      <c r="G184" s="2">
        <v>8458</v>
      </c>
      <c r="H184" s="2">
        <v>9802</v>
      </c>
      <c r="I184" s="2">
        <v>6.5600000000000006E-2</v>
      </c>
      <c r="J184" s="2">
        <v>531</v>
      </c>
      <c r="K184" s="2">
        <v>539</v>
      </c>
      <c r="L184" s="2">
        <v>555</v>
      </c>
      <c r="M184" s="2">
        <v>643</v>
      </c>
      <c r="N184" s="2">
        <v>6.7000000000000004E-2</v>
      </c>
      <c r="O184" s="2">
        <v>542</v>
      </c>
      <c r="P184" s="2">
        <v>550</v>
      </c>
      <c r="Q184" s="2">
        <v>567</v>
      </c>
      <c r="R184" s="2">
        <v>657</v>
      </c>
      <c r="S184" s="2">
        <v>9166</v>
      </c>
      <c r="T184" s="2">
        <v>9304</v>
      </c>
      <c r="U184" s="2">
        <v>9580</v>
      </c>
      <c r="V184" s="2">
        <v>11102</v>
      </c>
      <c r="W184" s="2">
        <v>1.1040000000000001</v>
      </c>
      <c r="X184" s="2">
        <v>1.026</v>
      </c>
      <c r="Y184" s="2">
        <v>10119</v>
      </c>
      <c r="Z184" s="2">
        <v>11391</v>
      </c>
      <c r="AA184" s="2">
        <v>482.4</v>
      </c>
      <c r="AB184" s="2">
        <v>326.73</v>
      </c>
      <c r="AC184" s="2">
        <v>214.43</v>
      </c>
      <c r="AD184" s="2">
        <v>0</v>
      </c>
      <c r="AE184" s="2">
        <v>1023.56</v>
      </c>
      <c r="AF184" s="2">
        <v>482.4</v>
      </c>
      <c r="AG184" s="2">
        <v>326.73</v>
      </c>
      <c r="AH184" s="2">
        <v>214.43</v>
      </c>
      <c r="AI184" s="2">
        <v>0</v>
      </c>
      <c r="AJ184" s="2">
        <v>1023.56</v>
      </c>
      <c r="AK184" s="2">
        <v>4881406</v>
      </c>
      <c r="AL184" s="2">
        <v>3039896</v>
      </c>
      <c r="AM184" s="2">
        <v>2054239</v>
      </c>
      <c r="AN184" s="2">
        <v>0</v>
      </c>
      <c r="AO184" s="2">
        <v>9975541</v>
      </c>
      <c r="AP184" s="2">
        <v>0.89929999999999999</v>
      </c>
      <c r="AQ184" s="2">
        <v>0.2</v>
      </c>
      <c r="AR184" s="2">
        <v>877970</v>
      </c>
      <c r="AS184" s="2">
        <v>546756</v>
      </c>
      <c r="AT184" s="2">
        <v>369475</v>
      </c>
      <c r="AU184" s="2">
        <v>0</v>
      </c>
      <c r="AV184" s="2">
        <v>1794201</v>
      </c>
      <c r="AW184" s="2">
        <v>0.89929999999999999</v>
      </c>
      <c r="AX184" s="2">
        <v>0.3493</v>
      </c>
      <c r="AY184" s="2">
        <v>0.65</v>
      </c>
      <c r="AZ184" s="2">
        <v>1108299</v>
      </c>
      <c r="BA184" s="2">
        <v>690193</v>
      </c>
      <c r="BB184" s="2">
        <v>466405</v>
      </c>
      <c r="BC184" s="2">
        <v>0</v>
      </c>
      <c r="BD184" s="2">
        <v>2264897</v>
      </c>
      <c r="BE184" s="2">
        <v>14034639</v>
      </c>
      <c r="BF184" s="2">
        <v>0</v>
      </c>
      <c r="BG184" s="2">
        <v>0</v>
      </c>
      <c r="BH184" s="2">
        <v>0</v>
      </c>
      <c r="BI184" s="2">
        <v>80222</v>
      </c>
      <c r="BJ184" s="2">
        <v>0</v>
      </c>
      <c r="BK184" s="2">
        <v>0</v>
      </c>
      <c r="BL184" s="2">
        <v>0</v>
      </c>
      <c r="BM184" s="2">
        <v>0</v>
      </c>
      <c r="BN184" s="2">
        <v>2813</v>
      </c>
      <c r="BO184" s="2">
        <v>40.76</v>
      </c>
      <c r="BP184" s="2">
        <v>114658</v>
      </c>
      <c r="BQ184" s="2">
        <v>194880</v>
      </c>
      <c r="BR184" s="2">
        <v>14229519</v>
      </c>
      <c r="BS184" s="2">
        <v>0</v>
      </c>
      <c r="BT184" s="2">
        <v>14229519</v>
      </c>
      <c r="BU184" s="2">
        <v>1444320</v>
      </c>
      <c r="BV184" s="2">
        <v>12785199</v>
      </c>
      <c r="BW184" s="2">
        <v>841842</v>
      </c>
      <c r="BX184" s="2">
        <v>11943357</v>
      </c>
      <c r="BY184" s="2">
        <v>5220.74</v>
      </c>
      <c r="BZ184" s="2">
        <v>1023.56</v>
      </c>
      <c r="CA184" s="2">
        <v>5343741</v>
      </c>
      <c r="CB184" s="2">
        <v>0</v>
      </c>
      <c r="CC184" s="2">
        <v>0</v>
      </c>
      <c r="CD184" s="2">
        <v>1444320</v>
      </c>
      <c r="CE184" s="2">
        <v>841842</v>
      </c>
      <c r="CF184" s="2">
        <v>3057579</v>
      </c>
      <c r="CG184" s="2">
        <v>1183338</v>
      </c>
      <c r="CH184" s="2">
        <v>4240917</v>
      </c>
      <c r="CI184" s="2">
        <v>0</v>
      </c>
      <c r="CJ184" s="2">
        <v>11943357</v>
      </c>
      <c r="CK184" s="2" t="b">
        <v>0</v>
      </c>
      <c r="CL184" s="2">
        <v>0</v>
      </c>
      <c r="CM184" s="2">
        <v>14236.47</v>
      </c>
      <c r="CN184" s="2">
        <v>13089.84</v>
      </c>
      <c r="CO184" s="2">
        <v>13478.15</v>
      </c>
      <c r="CP184" s="2">
        <v>16026.05</v>
      </c>
      <c r="CQ184" s="4">
        <v>45072.426736111112</v>
      </c>
      <c r="CR184" s="4">
        <v>73415</v>
      </c>
    </row>
    <row r="185" spans="1:96" x14ac:dyDescent="0.35">
      <c r="A185" s="5">
        <v>246</v>
      </c>
      <c r="B185" s="3" t="s">
        <v>353</v>
      </c>
      <c r="C185" s="3" t="s">
        <v>376</v>
      </c>
      <c r="D185" s="2" t="s">
        <v>377</v>
      </c>
      <c r="E185" s="2">
        <v>8093</v>
      </c>
      <c r="F185" s="2">
        <v>8215</v>
      </c>
      <c r="G185" s="2">
        <v>8458</v>
      </c>
      <c r="H185" s="2">
        <v>9802</v>
      </c>
      <c r="I185" s="2">
        <v>6.5600000000000006E-2</v>
      </c>
      <c r="J185" s="2">
        <v>531</v>
      </c>
      <c r="K185" s="2">
        <v>539</v>
      </c>
      <c r="L185" s="2">
        <v>555</v>
      </c>
      <c r="M185" s="2">
        <v>643</v>
      </c>
      <c r="N185" s="2">
        <v>6.7000000000000004E-2</v>
      </c>
      <c r="O185" s="2">
        <v>542</v>
      </c>
      <c r="P185" s="2">
        <v>550</v>
      </c>
      <c r="Q185" s="2">
        <v>567</v>
      </c>
      <c r="R185" s="2">
        <v>657</v>
      </c>
      <c r="S185" s="2">
        <v>9166</v>
      </c>
      <c r="T185" s="2">
        <v>9304</v>
      </c>
      <c r="U185" s="2">
        <v>9580</v>
      </c>
      <c r="V185" s="2">
        <v>11102</v>
      </c>
      <c r="W185" s="2">
        <v>1.1040000000000001</v>
      </c>
      <c r="X185" s="2">
        <v>1.026</v>
      </c>
      <c r="Y185" s="2">
        <v>10119</v>
      </c>
      <c r="Z185" s="2">
        <v>11391</v>
      </c>
      <c r="AA185" s="2">
        <v>76.55</v>
      </c>
      <c r="AB185" s="2">
        <v>57.55</v>
      </c>
      <c r="AC185" s="2">
        <v>39.82</v>
      </c>
      <c r="AD185" s="2">
        <v>0</v>
      </c>
      <c r="AE185" s="2">
        <v>173.92</v>
      </c>
      <c r="AF185" s="2">
        <v>76.55</v>
      </c>
      <c r="AG185" s="2">
        <v>57.55</v>
      </c>
      <c r="AH185" s="2">
        <v>39.82</v>
      </c>
      <c r="AI185" s="2">
        <v>0</v>
      </c>
      <c r="AJ185" s="2">
        <v>173.92</v>
      </c>
      <c r="AK185" s="2">
        <v>774609</v>
      </c>
      <c r="AL185" s="2">
        <v>535445</v>
      </c>
      <c r="AM185" s="2">
        <v>381476</v>
      </c>
      <c r="AN185" s="2">
        <v>0</v>
      </c>
      <c r="AO185" s="2">
        <v>1691530</v>
      </c>
      <c r="AP185" s="2">
        <v>0.78739999999999999</v>
      </c>
      <c r="AQ185" s="2">
        <v>0.2</v>
      </c>
      <c r="AR185" s="2">
        <v>121985</v>
      </c>
      <c r="AS185" s="2">
        <v>84322</v>
      </c>
      <c r="AT185" s="2">
        <v>60075</v>
      </c>
      <c r="AU185" s="2">
        <v>0</v>
      </c>
      <c r="AV185" s="2">
        <v>266382</v>
      </c>
      <c r="AW185" s="2">
        <v>0.78739999999999999</v>
      </c>
      <c r="AX185" s="2">
        <v>0.2374</v>
      </c>
      <c r="AY185" s="2">
        <v>0.65</v>
      </c>
      <c r="AZ185" s="2">
        <v>119530</v>
      </c>
      <c r="BA185" s="2">
        <v>82625</v>
      </c>
      <c r="BB185" s="2">
        <v>58865</v>
      </c>
      <c r="BC185" s="2">
        <v>0</v>
      </c>
      <c r="BD185" s="2">
        <v>261020</v>
      </c>
      <c r="BE185" s="2">
        <v>2218932</v>
      </c>
      <c r="BF185" s="2">
        <v>0</v>
      </c>
      <c r="BG185" s="2">
        <v>0</v>
      </c>
      <c r="BH185" s="2">
        <v>0</v>
      </c>
      <c r="BI185" s="2">
        <v>26230</v>
      </c>
      <c r="BJ185" s="2">
        <v>0</v>
      </c>
      <c r="BK185" s="2">
        <v>0</v>
      </c>
      <c r="BL185" s="2">
        <v>0</v>
      </c>
      <c r="BM185" s="2">
        <v>0</v>
      </c>
      <c r="BN185" s="2">
        <v>2813</v>
      </c>
      <c r="BO185" s="2">
        <v>3.68</v>
      </c>
      <c r="BP185" s="2">
        <v>10352</v>
      </c>
      <c r="BQ185" s="2">
        <v>36582</v>
      </c>
      <c r="BR185" s="2">
        <v>2255514</v>
      </c>
      <c r="BS185" s="2">
        <v>0</v>
      </c>
      <c r="BT185" s="2">
        <v>2255514</v>
      </c>
      <c r="BU185" s="2">
        <v>182934</v>
      </c>
      <c r="BV185" s="2">
        <v>2072580</v>
      </c>
      <c r="BW185" s="2">
        <v>228750</v>
      </c>
      <c r="BX185" s="2">
        <v>1843830</v>
      </c>
      <c r="BY185" s="2">
        <v>8348.83</v>
      </c>
      <c r="BZ185" s="2">
        <v>173.92</v>
      </c>
      <c r="CA185" s="2">
        <v>1452029</v>
      </c>
      <c r="CB185" s="2">
        <v>0</v>
      </c>
      <c r="CC185" s="2">
        <v>0</v>
      </c>
      <c r="CD185" s="2">
        <v>182934</v>
      </c>
      <c r="CE185" s="2">
        <v>228750</v>
      </c>
      <c r="CF185" s="2">
        <v>1040345</v>
      </c>
      <c r="CG185" s="2">
        <v>122871</v>
      </c>
      <c r="CH185" s="2">
        <v>1163216</v>
      </c>
      <c r="CI185" s="2">
        <v>0</v>
      </c>
      <c r="CJ185" s="2">
        <v>1843830</v>
      </c>
      <c r="CK185" s="2" t="b">
        <v>0</v>
      </c>
      <c r="CL185" s="2">
        <v>0</v>
      </c>
      <c r="CM185" s="2">
        <v>13274</v>
      </c>
      <c r="CN185" s="2">
        <v>12204.89</v>
      </c>
      <c r="CO185" s="2">
        <v>12566.95</v>
      </c>
      <c r="CP185" s="2">
        <v>14942.6</v>
      </c>
      <c r="CQ185" s="4">
        <v>45072.426736111112</v>
      </c>
      <c r="CR185" s="4">
        <v>73415</v>
      </c>
    </row>
    <row r="186" spans="1:96" x14ac:dyDescent="0.35">
      <c r="A186" s="5">
        <v>247</v>
      </c>
      <c r="B186" s="3" t="s">
        <v>353</v>
      </c>
      <c r="C186" s="3" t="s">
        <v>378</v>
      </c>
      <c r="D186" s="2" t="s">
        <v>379</v>
      </c>
      <c r="E186" s="2">
        <v>8093</v>
      </c>
      <c r="F186" s="2">
        <v>8215</v>
      </c>
      <c r="G186" s="2">
        <v>8458</v>
      </c>
      <c r="H186" s="2">
        <v>9802</v>
      </c>
      <c r="I186" s="2">
        <v>6.5600000000000006E-2</v>
      </c>
      <c r="J186" s="2">
        <v>531</v>
      </c>
      <c r="K186" s="2">
        <v>539</v>
      </c>
      <c r="L186" s="2">
        <v>555</v>
      </c>
      <c r="M186" s="2">
        <v>643</v>
      </c>
      <c r="N186" s="2">
        <v>6.7000000000000004E-2</v>
      </c>
      <c r="O186" s="2">
        <v>542</v>
      </c>
      <c r="P186" s="2">
        <v>550</v>
      </c>
      <c r="Q186" s="2">
        <v>567</v>
      </c>
      <c r="R186" s="2">
        <v>657</v>
      </c>
      <c r="S186" s="2">
        <v>9166</v>
      </c>
      <c r="T186" s="2">
        <v>9304</v>
      </c>
      <c r="U186" s="2">
        <v>9580</v>
      </c>
      <c r="V186" s="2">
        <v>11102</v>
      </c>
      <c r="W186" s="2">
        <v>1.1040000000000001</v>
      </c>
      <c r="X186" s="2">
        <v>1.026</v>
      </c>
      <c r="Y186" s="2">
        <v>10119</v>
      </c>
      <c r="Z186" s="2">
        <v>11391</v>
      </c>
      <c r="AA186" s="2">
        <v>1156.71</v>
      </c>
      <c r="AB186" s="2">
        <v>874.27</v>
      </c>
      <c r="AC186" s="2">
        <v>567.04</v>
      </c>
      <c r="AD186" s="2">
        <v>0</v>
      </c>
      <c r="AE186" s="2">
        <v>2598.02</v>
      </c>
      <c r="AF186" s="2">
        <v>1156.71</v>
      </c>
      <c r="AG186" s="2">
        <v>874.27</v>
      </c>
      <c r="AH186" s="2">
        <v>567.04</v>
      </c>
      <c r="AI186" s="2">
        <v>0</v>
      </c>
      <c r="AJ186" s="2">
        <v>2598.02</v>
      </c>
      <c r="AK186" s="2">
        <v>11704748</v>
      </c>
      <c r="AL186" s="2">
        <v>8134208</v>
      </c>
      <c r="AM186" s="2">
        <v>5432243</v>
      </c>
      <c r="AN186" s="2">
        <v>0</v>
      </c>
      <c r="AO186" s="2">
        <v>25271199</v>
      </c>
      <c r="AP186" s="2">
        <v>0.92430000000000001</v>
      </c>
      <c r="AQ186" s="2">
        <v>0.2</v>
      </c>
      <c r="AR186" s="2">
        <v>2163740</v>
      </c>
      <c r="AS186" s="2">
        <v>1503690</v>
      </c>
      <c r="AT186" s="2">
        <v>1004204</v>
      </c>
      <c r="AU186" s="2">
        <v>0</v>
      </c>
      <c r="AV186" s="2">
        <v>4671634</v>
      </c>
      <c r="AW186" s="2">
        <v>0.92430000000000001</v>
      </c>
      <c r="AX186" s="2">
        <v>0.37430000000000002</v>
      </c>
      <c r="AY186" s="2">
        <v>0.65</v>
      </c>
      <c r="AZ186" s="2">
        <v>2847707</v>
      </c>
      <c r="BA186" s="2">
        <v>1979012</v>
      </c>
      <c r="BB186" s="2">
        <v>1321638</v>
      </c>
      <c r="BC186" s="2">
        <v>0</v>
      </c>
      <c r="BD186" s="2">
        <v>6148357</v>
      </c>
      <c r="BE186" s="2">
        <v>36091190</v>
      </c>
      <c r="BF186" s="2">
        <v>0</v>
      </c>
      <c r="BG186" s="2">
        <v>0</v>
      </c>
      <c r="BH186" s="2">
        <v>0</v>
      </c>
      <c r="BI186" s="2">
        <v>146849</v>
      </c>
      <c r="BJ186" s="2">
        <v>0</v>
      </c>
      <c r="BK186" s="2">
        <v>0</v>
      </c>
      <c r="BL186" s="2">
        <v>0</v>
      </c>
      <c r="BM186" s="2">
        <v>0</v>
      </c>
      <c r="BN186" s="2">
        <v>2813</v>
      </c>
      <c r="BO186" s="2">
        <v>78.64</v>
      </c>
      <c r="BP186" s="2">
        <v>221214</v>
      </c>
      <c r="BQ186" s="2">
        <v>368063</v>
      </c>
      <c r="BR186" s="2">
        <v>36459253</v>
      </c>
      <c r="BS186" s="2">
        <v>0</v>
      </c>
      <c r="BT186" s="2">
        <v>36459253</v>
      </c>
      <c r="BU186" s="2">
        <v>1880026</v>
      </c>
      <c r="BV186" s="2">
        <v>34579227</v>
      </c>
      <c r="BW186" s="2">
        <v>2088134</v>
      </c>
      <c r="BX186" s="2">
        <v>32491093</v>
      </c>
      <c r="BY186" s="2">
        <v>5101.8900000000003</v>
      </c>
      <c r="BZ186" s="2">
        <v>2598.02</v>
      </c>
      <c r="CA186" s="2">
        <v>13254812</v>
      </c>
      <c r="CB186" s="2">
        <v>0</v>
      </c>
      <c r="CC186" s="2">
        <v>0</v>
      </c>
      <c r="CD186" s="2">
        <v>1880026</v>
      </c>
      <c r="CE186" s="2">
        <v>2088134</v>
      </c>
      <c r="CF186" s="2">
        <v>9286652</v>
      </c>
      <c r="CG186" s="2">
        <v>2291948</v>
      </c>
      <c r="CH186" s="2">
        <v>11578600</v>
      </c>
      <c r="CI186" s="2">
        <v>0</v>
      </c>
      <c r="CJ186" s="2">
        <v>32491093</v>
      </c>
      <c r="CK186" s="2" t="b">
        <v>0</v>
      </c>
      <c r="CL186" s="2">
        <v>0</v>
      </c>
      <c r="CM186" s="2">
        <v>14451.5</v>
      </c>
      <c r="CN186" s="2">
        <v>13287.55</v>
      </c>
      <c r="CO186" s="2">
        <v>13681.72</v>
      </c>
      <c r="CP186" s="2">
        <v>16268.11</v>
      </c>
      <c r="CQ186" s="4">
        <v>45072.426747685182</v>
      </c>
      <c r="CR186" s="4">
        <v>73415</v>
      </c>
    </row>
    <row r="187" spans="1:96" x14ac:dyDescent="0.35">
      <c r="A187" s="5">
        <v>248</v>
      </c>
      <c r="B187" s="3" t="s">
        <v>353</v>
      </c>
      <c r="C187" s="3" t="s">
        <v>380</v>
      </c>
      <c r="D187" s="2" t="s">
        <v>381</v>
      </c>
      <c r="E187" s="2">
        <v>8093</v>
      </c>
      <c r="F187" s="2">
        <v>8215</v>
      </c>
      <c r="G187" s="2">
        <v>8458</v>
      </c>
      <c r="H187" s="2">
        <v>9802</v>
      </c>
      <c r="I187" s="2">
        <v>6.5600000000000006E-2</v>
      </c>
      <c r="J187" s="2">
        <v>531</v>
      </c>
      <c r="K187" s="2">
        <v>539</v>
      </c>
      <c r="L187" s="2">
        <v>555</v>
      </c>
      <c r="M187" s="2">
        <v>643</v>
      </c>
      <c r="N187" s="2">
        <v>6.7000000000000004E-2</v>
      </c>
      <c r="O187" s="2">
        <v>542</v>
      </c>
      <c r="P187" s="2">
        <v>550</v>
      </c>
      <c r="Q187" s="2">
        <v>567</v>
      </c>
      <c r="R187" s="2">
        <v>657</v>
      </c>
      <c r="S187" s="2">
        <v>9166</v>
      </c>
      <c r="T187" s="2">
        <v>9304</v>
      </c>
      <c r="U187" s="2">
        <v>9580</v>
      </c>
      <c r="V187" s="2">
        <v>11102</v>
      </c>
      <c r="W187" s="2">
        <v>1.1040000000000001</v>
      </c>
      <c r="X187" s="2">
        <v>1.026</v>
      </c>
      <c r="Y187" s="2">
        <v>10119</v>
      </c>
      <c r="Z187" s="2">
        <v>11391</v>
      </c>
      <c r="AA187" s="2">
        <v>1345.66</v>
      </c>
      <c r="AB187" s="2">
        <v>1032.02</v>
      </c>
      <c r="AC187" s="2">
        <v>665.98</v>
      </c>
      <c r="AD187" s="2">
        <v>0</v>
      </c>
      <c r="AE187" s="2">
        <v>3043.66</v>
      </c>
      <c r="AF187" s="2">
        <v>1345.66</v>
      </c>
      <c r="AG187" s="2">
        <v>1032.02</v>
      </c>
      <c r="AH187" s="2">
        <v>665.98</v>
      </c>
      <c r="AI187" s="2">
        <v>0</v>
      </c>
      <c r="AJ187" s="2">
        <v>3043.66</v>
      </c>
      <c r="AK187" s="2">
        <v>13616734</v>
      </c>
      <c r="AL187" s="2">
        <v>9601914</v>
      </c>
      <c r="AM187" s="2">
        <v>6380088</v>
      </c>
      <c r="AN187" s="2">
        <v>0</v>
      </c>
      <c r="AO187" s="2">
        <v>29598736</v>
      </c>
      <c r="AP187" s="2">
        <v>0.58579999999999999</v>
      </c>
      <c r="AQ187" s="2">
        <v>0.2</v>
      </c>
      <c r="AR187" s="2">
        <v>1595337</v>
      </c>
      <c r="AS187" s="2">
        <v>1124960</v>
      </c>
      <c r="AT187" s="2">
        <v>747491</v>
      </c>
      <c r="AU187" s="2">
        <v>0</v>
      </c>
      <c r="AV187" s="2">
        <v>3467788</v>
      </c>
      <c r="AW187" s="2">
        <v>0.58579999999999999</v>
      </c>
      <c r="AX187" s="2">
        <v>3.5799999999999998E-2</v>
      </c>
      <c r="AY187" s="2">
        <v>0.65</v>
      </c>
      <c r="AZ187" s="2">
        <v>316861</v>
      </c>
      <c r="BA187" s="2">
        <v>223437</v>
      </c>
      <c r="BB187" s="2">
        <v>148465</v>
      </c>
      <c r="BC187" s="2">
        <v>0</v>
      </c>
      <c r="BD187" s="2">
        <v>688763</v>
      </c>
      <c r="BE187" s="2">
        <v>33755287</v>
      </c>
      <c r="BF187" s="2">
        <v>0</v>
      </c>
      <c r="BG187" s="2">
        <v>0</v>
      </c>
      <c r="BH187" s="2">
        <v>0</v>
      </c>
      <c r="BI187" s="2">
        <v>121420</v>
      </c>
      <c r="BJ187" s="2">
        <v>0</v>
      </c>
      <c r="BK187" s="2">
        <v>0</v>
      </c>
      <c r="BL187" s="2">
        <v>0</v>
      </c>
      <c r="BM187" s="2">
        <v>0</v>
      </c>
      <c r="BN187" s="2">
        <v>2813</v>
      </c>
      <c r="BO187" s="2">
        <v>125.67</v>
      </c>
      <c r="BP187" s="2">
        <v>353510</v>
      </c>
      <c r="BQ187" s="2">
        <v>474930</v>
      </c>
      <c r="BR187" s="2">
        <v>34230217</v>
      </c>
      <c r="BS187" s="2">
        <v>0</v>
      </c>
      <c r="BT187" s="2">
        <v>34230217</v>
      </c>
      <c r="BU187" s="2">
        <v>5278118</v>
      </c>
      <c r="BV187" s="2">
        <v>28952099</v>
      </c>
      <c r="BW187" s="2">
        <v>2483223</v>
      </c>
      <c r="BX187" s="2">
        <v>26468876</v>
      </c>
      <c r="BY187" s="2">
        <v>5178.84</v>
      </c>
      <c r="BZ187" s="2">
        <v>3043.66</v>
      </c>
      <c r="CA187" s="2">
        <v>15762628</v>
      </c>
      <c r="CB187" s="2">
        <v>0</v>
      </c>
      <c r="CC187" s="2">
        <v>0</v>
      </c>
      <c r="CD187" s="2">
        <v>5278118</v>
      </c>
      <c r="CE187" s="2">
        <v>2483223</v>
      </c>
      <c r="CF187" s="2">
        <v>8001287</v>
      </c>
      <c r="CG187" s="2">
        <v>2137424</v>
      </c>
      <c r="CH187" s="2">
        <v>10138711</v>
      </c>
      <c r="CI187" s="2">
        <v>0</v>
      </c>
      <c r="CJ187" s="2">
        <v>26468876</v>
      </c>
      <c r="CK187" s="2" t="b">
        <v>0</v>
      </c>
      <c r="CL187" s="2">
        <v>0</v>
      </c>
      <c r="CM187" s="2">
        <v>11540.01</v>
      </c>
      <c r="CN187" s="2">
        <v>10610.56</v>
      </c>
      <c r="CO187" s="2">
        <v>10925.32</v>
      </c>
      <c r="CP187" s="2">
        <v>12990.64</v>
      </c>
      <c r="CQ187" s="4">
        <v>45072.426759259259</v>
      </c>
      <c r="CR187" s="4">
        <v>73415</v>
      </c>
    </row>
    <row r="188" spans="1:96" x14ac:dyDescent="0.35">
      <c r="A188" s="5">
        <v>249</v>
      </c>
      <c r="B188" s="3" t="s">
        <v>353</v>
      </c>
      <c r="C188" s="3" t="s">
        <v>382</v>
      </c>
      <c r="D188" s="2" t="s">
        <v>383</v>
      </c>
      <c r="E188" s="2">
        <v>8093</v>
      </c>
      <c r="F188" s="2">
        <v>8215</v>
      </c>
      <c r="G188" s="2">
        <v>8458</v>
      </c>
      <c r="H188" s="2">
        <v>9802</v>
      </c>
      <c r="I188" s="2">
        <v>6.5600000000000006E-2</v>
      </c>
      <c r="J188" s="2">
        <v>531</v>
      </c>
      <c r="K188" s="2">
        <v>539</v>
      </c>
      <c r="L188" s="2">
        <v>555</v>
      </c>
      <c r="M188" s="2">
        <v>643</v>
      </c>
      <c r="N188" s="2">
        <v>6.7000000000000004E-2</v>
      </c>
      <c r="O188" s="2">
        <v>542</v>
      </c>
      <c r="P188" s="2">
        <v>550</v>
      </c>
      <c r="Q188" s="2">
        <v>567</v>
      </c>
      <c r="R188" s="2">
        <v>657</v>
      </c>
      <c r="S188" s="2">
        <v>9166</v>
      </c>
      <c r="T188" s="2">
        <v>9304</v>
      </c>
      <c r="U188" s="2">
        <v>9580</v>
      </c>
      <c r="V188" s="2">
        <v>11102</v>
      </c>
      <c r="W188" s="2">
        <v>1.1040000000000001</v>
      </c>
      <c r="X188" s="2">
        <v>1.026</v>
      </c>
      <c r="Y188" s="2">
        <v>10119</v>
      </c>
      <c r="Z188" s="2">
        <v>11391</v>
      </c>
      <c r="AA188" s="2">
        <v>79.459999999999994</v>
      </c>
      <c r="AB188" s="2">
        <v>60.91</v>
      </c>
      <c r="AC188" s="2">
        <v>34.619999999999997</v>
      </c>
      <c r="AD188" s="2">
        <v>0</v>
      </c>
      <c r="AE188" s="2">
        <v>174.99</v>
      </c>
      <c r="AF188" s="2">
        <v>79.459999999999994</v>
      </c>
      <c r="AG188" s="2">
        <v>60.91</v>
      </c>
      <c r="AH188" s="2">
        <v>34.619999999999997</v>
      </c>
      <c r="AI188" s="2">
        <v>0</v>
      </c>
      <c r="AJ188" s="2">
        <v>174.99</v>
      </c>
      <c r="AK188" s="2">
        <v>804056</v>
      </c>
      <c r="AL188" s="2">
        <v>566707</v>
      </c>
      <c r="AM188" s="2">
        <v>331660</v>
      </c>
      <c r="AN188" s="2">
        <v>0</v>
      </c>
      <c r="AO188" s="2">
        <v>1702423</v>
      </c>
      <c r="AP188" s="2">
        <v>0.6593</v>
      </c>
      <c r="AQ188" s="2">
        <v>0.2</v>
      </c>
      <c r="AR188" s="2">
        <v>106023</v>
      </c>
      <c r="AS188" s="2">
        <v>74726</v>
      </c>
      <c r="AT188" s="2">
        <v>43733</v>
      </c>
      <c r="AU188" s="2">
        <v>0</v>
      </c>
      <c r="AV188" s="2">
        <v>224482</v>
      </c>
      <c r="AW188" s="2">
        <v>0.6593</v>
      </c>
      <c r="AX188" s="2">
        <v>0.10929999999999999</v>
      </c>
      <c r="AY188" s="2">
        <v>0.65</v>
      </c>
      <c r="AZ188" s="2">
        <v>57124</v>
      </c>
      <c r="BA188" s="2">
        <v>40262</v>
      </c>
      <c r="BB188" s="2">
        <v>23563</v>
      </c>
      <c r="BC188" s="2">
        <v>0</v>
      </c>
      <c r="BD188" s="2">
        <v>120949</v>
      </c>
      <c r="BE188" s="2">
        <v>2047854</v>
      </c>
      <c r="BF188" s="2">
        <v>0</v>
      </c>
      <c r="BG188" s="2">
        <v>0</v>
      </c>
      <c r="BH188" s="2">
        <v>0</v>
      </c>
      <c r="BI188" s="2">
        <v>76591</v>
      </c>
      <c r="BJ188" s="2">
        <v>0</v>
      </c>
      <c r="BK188" s="2">
        <v>0</v>
      </c>
      <c r="BL188" s="2">
        <v>0</v>
      </c>
      <c r="BM188" s="2">
        <v>0</v>
      </c>
      <c r="BN188" s="2">
        <v>2813</v>
      </c>
      <c r="BO188" s="2">
        <v>9.81</v>
      </c>
      <c r="BP188" s="2">
        <v>27596</v>
      </c>
      <c r="BQ188" s="2">
        <v>104187</v>
      </c>
      <c r="BR188" s="2">
        <v>2152041</v>
      </c>
      <c r="BS188" s="2">
        <v>0</v>
      </c>
      <c r="BT188" s="2">
        <v>2152041</v>
      </c>
      <c r="BU188" s="2">
        <v>2787970</v>
      </c>
      <c r="BV188" s="2">
        <v>0</v>
      </c>
      <c r="BW188" s="2">
        <v>34998</v>
      </c>
      <c r="BX188" s="2">
        <v>0</v>
      </c>
      <c r="BY188" s="2">
        <v>5191.7</v>
      </c>
      <c r="BZ188" s="2">
        <v>174.99</v>
      </c>
      <c r="CA188" s="2">
        <v>908496</v>
      </c>
      <c r="CB188" s="2">
        <v>0</v>
      </c>
      <c r="CC188" s="2">
        <v>0</v>
      </c>
      <c r="CD188" s="2">
        <v>2787970</v>
      </c>
      <c r="CE188" s="2">
        <v>34998</v>
      </c>
      <c r="CF188" s="2">
        <v>0</v>
      </c>
      <c r="CG188" s="2">
        <v>152886</v>
      </c>
      <c r="CH188" s="2">
        <v>152886</v>
      </c>
      <c r="CI188" s="2">
        <v>152886</v>
      </c>
      <c r="CJ188" s="2">
        <v>152886</v>
      </c>
      <c r="CK188" s="2" t="b">
        <v>1</v>
      </c>
      <c r="CL188" s="2">
        <v>635929</v>
      </c>
      <c r="CM188" s="2">
        <v>12172.2</v>
      </c>
      <c r="CN188" s="2">
        <v>11191.83</v>
      </c>
      <c r="CO188" s="2">
        <v>11523.83</v>
      </c>
      <c r="CP188" s="2">
        <v>13702.29</v>
      </c>
      <c r="CQ188" s="4">
        <v>45072.426770833335</v>
      </c>
      <c r="CR188" s="4">
        <v>73415</v>
      </c>
    </row>
    <row r="189" spans="1:96" x14ac:dyDescent="0.35">
      <c r="A189" s="5">
        <v>250</v>
      </c>
      <c r="B189" s="3" t="s">
        <v>353</v>
      </c>
      <c r="C189" s="3" t="s">
        <v>384</v>
      </c>
      <c r="D189" s="2" t="s">
        <v>385</v>
      </c>
      <c r="E189" s="2">
        <v>8093</v>
      </c>
      <c r="F189" s="2">
        <v>8215</v>
      </c>
      <c r="G189" s="2">
        <v>8458</v>
      </c>
      <c r="H189" s="2">
        <v>9802</v>
      </c>
      <c r="I189" s="2">
        <v>6.5600000000000006E-2</v>
      </c>
      <c r="J189" s="2">
        <v>531</v>
      </c>
      <c r="K189" s="2">
        <v>539</v>
      </c>
      <c r="L189" s="2">
        <v>555</v>
      </c>
      <c r="M189" s="2">
        <v>643</v>
      </c>
      <c r="N189" s="2">
        <v>6.7000000000000004E-2</v>
      </c>
      <c r="O189" s="2">
        <v>542</v>
      </c>
      <c r="P189" s="2">
        <v>550</v>
      </c>
      <c r="Q189" s="2">
        <v>567</v>
      </c>
      <c r="R189" s="2">
        <v>657</v>
      </c>
      <c r="S189" s="2">
        <v>9166</v>
      </c>
      <c r="T189" s="2">
        <v>9304</v>
      </c>
      <c r="U189" s="2">
        <v>9580</v>
      </c>
      <c r="V189" s="2">
        <v>11102</v>
      </c>
      <c r="W189" s="2">
        <v>1.1040000000000001</v>
      </c>
      <c r="X189" s="2">
        <v>1.026</v>
      </c>
      <c r="Y189" s="2">
        <v>10119</v>
      </c>
      <c r="Z189" s="2">
        <v>11391</v>
      </c>
      <c r="AA189" s="2">
        <v>4085.23</v>
      </c>
      <c r="AB189" s="2">
        <v>3025.72</v>
      </c>
      <c r="AC189" s="2">
        <v>1984.1</v>
      </c>
      <c r="AD189" s="2">
        <v>0</v>
      </c>
      <c r="AE189" s="2">
        <v>9095.0499999999993</v>
      </c>
      <c r="AF189" s="2">
        <v>4085.23</v>
      </c>
      <c r="AG189" s="2">
        <v>3025.72</v>
      </c>
      <c r="AH189" s="2">
        <v>1984.1</v>
      </c>
      <c r="AI189" s="2">
        <v>0</v>
      </c>
      <c r="AJ189" s="2">
        <v>9095.0499999999993</v>
      </c>
      <c r="AK189" s="2">
        <v>41338442</v>
      </c>
      <c r="AL189" s="2">
        <v>28151299</v>
      </c>
      <c r="AM189" s="2">
        <v>19007678</v>
      </c>
      <c r="AN189" s="2">
        <v>0</v>
      </c>
      <c r="AO189" s="2">
        <v>88497419</v>
      </c>
      <c r="AP189" s="2">
        <v>0.93089999999999995</v>
      </c>
      <c r="AQ189" s="2">
        <v>0.2</v>
      </c>
      <c r="AR189" s="2">
        <v>7696391</v>
      </c>
      <c r="AS189" s="2">
        <v>5241209</v>
      </c>
      <c r="AT189" s="2">
        <v>3538849</v>
      </c>
      <c r="AU189" s="2">
        <v>0</v>
      </c>
      <c r="AV189" s="2">
        <v>16476449</v>
      </c>
      <c r="AW189" s="2">
        <v>0.93089999999999995</v>
      </c>
      <c r="AX189" s="2">
        <v>0.38090000000000002</v>
      </c>
      <c r="AY189" s="2">
        <v>0.65</v>
      </c>
      <c r="AZ189" s="2">
        <v>10234778</v>
      </c>
      <c r="BA189" s="2">
        <v>6969839</v>
      </c>
      <c r="BB189" s="2">
        <v>4706016</v>
      </c>
      <c r="BC189" s="2">
        <v>0</v>
      </c>
      <c r="BD189" s="2">
        <v>21910633</v>
      </c>
      <c r="BE189" s="2">
        <v>126884501</v>
      </c>
      <c r="BF189" s="2">
        <v>0</v>
      </c>
      <c r="BG189" s="2">
        <v>212241</v>
      </c>
      <c r="BH189" s="2">
        <v>0</v>
      </c>
      <c r="BI189" s="2">
        <v>286869</v>
      </c>
      <c r="BJ189" s="2">
        <v>0</v>
      </c>
      <c r="BK189" s="2">
        <v>0</v>
      </c>
      <c r="BL189" s="2">
        <v>0</v>
      </c>
      <c r="BM189" s="2">
        <v>0</v>
      </c>
      <c r="BN189" s="2">
        <v>2813</v>
      </c>
      <c r="BO189" s="2">
        <v>263.68</v>
      </c>
      <c r="BP189" s="2">
        <v>741732</v>
      </c>
      <c r="BQ189" s="2">
        <v>1240842</v>
      </c>
      <c r="BR189" s="2">
        <v>128125343</v>
      </c>
      <c r="BS189" s="2">
        <v>0</v>
      </c>
      <c r="BT189" s="2">
        <v>128125343</v>
      </c>
      <c r="BU189" s="2">
        <v>5652253</v>
      </c>
      <c r="BV189" s="2">
        <v>122473090</v>
      </c>
      <c r="BW189" s="2">
        <v>7368749</v>
      </c>
      <c r="BX189" s="2">
        <v>115104341</v>
      </c>
      <c r="BY189" s="2">
        <v>5142.8500000000004</v>
      </c>
      <c r="BZ189" s="2">
        <v>9095.0499999999993</v>
      </c>
      <c r="CA189" s="2">
        <v>46774478</v>
      </c>
      <c r="CB189" s="2">
        <v>0</v>
      </c>
      <c r="CC189" s="2">
        <v>0</v>
      </c>
      <c r="CD189" s="2">
        <v>5652253</v>
      </c>
      <c r="CE189" s="2">
        <v>7368749</v>
      </c>
      <c r="CF189" s="2">
        <v>33753476</v>
      </c>
      <c r="CG189" s="2">
        <v>6899521</v>
      </c>
      <c r="CH189" s="2">
        <v>40652997</v>
      </c>
      <c r="CI189" s="2">
        <v>0</v>
      </c>
      <c r="CJ189" s="2">
        <v>115104341</v>
      </c>
      <c r="CK189" s="2" t="b">
        <v>0</v>
      </c>
      <c r="CL189" s="2">
        <v>0</v>
      </c>
      <c r="CM189" s="2">
        <v>14508.27</v>
      </c>
      <c r="CN189" s="2">
        <v>13339.75</v>
      </c>
      <c r="CO189" s="2">
        <v>13735.47</v>
      </c>
      <c r="CP189" s="2">
        <v>16332.02</v>
      </c>
      <c r="CQ189" s="4">
        <v>45072.426782407405</v>
      </c>
      <c r="CR189" s="4">
        <v>73415</v>
      </c>
    </row>
    <row r="190" spans="1:96" x14ac:dyDescent="0.35">
      <c r="A190" s="5">
        <v>251</v>
      </c>
      <c r="B190" s="3" t="s">
        <v>353</v>
      </c>
      <c r="C190" s="3" t="s">
        <v>386</v>
      </c>
      <c r="D190" s="2" t="s">
        <v>387</v>
      </c>
      <c r="E190" s="2">
        <v>8093</v>
      </c>
      <c r="F190" s="2">
        <v>8215</v>
      </c>
      <c r="G190" s="2">
        <v>8458</v>
      </c>
      <c r="H190" s="2">
        <v>9802</v>
      </c>
      <c r="I190" s="2">
        <v>6.5600000000000006E-2</v>
      </c>
      <c r="J190" s="2">
        <v>531</v>
      </c>
      <c r="K190" s="2">
        <v>539</v>
      </c>
      <c r="L190" s="2">
        <v>555</v>
      </c>
      <c r="M190" s="2">
        <v>643</v>
      </c>
      <c r="N190" s="2">
        <v>6.7000000000000004E-2</v>
      </c>
      <c r="O190" s="2">
        <v>542</v>
      </c>
      <c r="P190" s="2">
        <v>550</v>
      </c>
      <c r="Q190" s="2">
        <v>567</v>
      </c>
      <c r="R190" s="2">
        <v>657</v>
      </c>
      <c r="S190" s="2">
        <v>9166</v>
      </c>
      <c r="T190" s="2">
        <v>9304</v>
      </c>
      <c r="U190" s="2">
        <v>9580</v>
      </c>
      <c r="V190" s="2">
        <v>11102</v>
      </c>
      <c r="W190" s="2">
        <v>1.1040000000000001</v>
      </c>
      <c r="X190" s="2">
        <v>1.026</v>
      </c>
      <c r="Y190" s="2">
        <v>10119</v>
      </c>
      <c r="Z190" s="2">
        <v>11391</v>
      </c>
      <c r="AA190" s="2">
        <v>0</v>
      </c>
      <c r="AB190" s="2">
        <v>0</v>
      </c>
      <c r="AC190" s="2">
        <v>0</v>
      </c>
      <c r="AD190" s="2">
        <v>40139.29</v>
      </c>
      <c r="AE190" s="2">
        <v>40139.29</v>
      </c>
      <c r="AF190" s="2">
        <v>0</v>
      </c>
      <c r="AG190" s="2">
        <v>0</v>
      </c>
      <c r="AH190" s="2">
        <v>0</v>
      </c>
      <c r="AI190" s="2">
        <v>40139.29</v>
      </c>
      <c r="AJ190" s="2">
        <v>40139.29</v>
      </c>
      <c r="AK190" s="2">
        <v>0</v>
      </c>
      <c r="AL190" s="2">
        <v>0</v>
      </c>
      <c r="AM190" s="2">
        <v>0</v>
      </c>
      <c r="AN190" s="2">
        <v>457226652</v>
      </c>
      <c r="AO190" s="2">
        <v>457226652</v>
      </c>
      <c r="AP190" s="2">
        <v>0.73470000000000002</v>
      </c>
      <c r="AQ190" s="2">
        <v>0.2</v>
      </c>
      <c r="AR190" s="2">
        <v>0</v>
      </c>
      <c r="AS190" s="2">
        <v>0</v>
      </c>
      <c r="AT190" s="2">
        <v>0</v>
      </c>
      <c r="AU190" s="2">
        <v>67184884</v>
      </c>
      <c r="AV190" s="2">
        <v>67184884</v>
      </c>
      <c r="AW190" s="2">
        <v>0.73470000000000002</v>
      </c>
      <c r="AX190" s="2">
        <v>0.1847</v>
      </c>
      <c r="AY190" s="2">
        <v>0.65</v>
      </c>
      <c r="AZ190" s="2">
        <v>0</v>
      </c>
      <c r="BA190" s="2">
        <v>0</v>
      </c>
      <c r="BB190" s="2">
        <v>0</v>
      </c>
      <c r="BC190" s="2">
        <v>54892346</v>
      </c>
      <c r="BD190" s="2">
        <v>54892346</v>
      </c>
      <c r="BE190" s="2">
        <v>579303882</v>
      </c>
      <c r="BF190" s="2">
        <v>0</v>
      </c>
      <c r="BG190" s="2">
        <v>0</v>
      </c>
      <c r="BH190" s="2">
        <v>0</v>
      </c>
      <c r="BI190" s="2">
        <v>2199503</v>
      </c>
      <c r="BJ190" s="2">
        <v>0</v>
      </c>
      <c r="BK190" s="2">
        <v>0</v>
      </c>
      <c r="BL190" s="2">
        <v>0</v>
      </c>
      <c r="BM190" s="2">
        <v>0</v>
      </c>
      <c r="BN190" s="2">
        <v>2813</v>
      </c>
      <c r="BO190" s="2">
        <v>0</v>
      </c>
      <c r="BP190" s="2">
        <v>0</v>
      </c>
      <c r="BQ190" s="2">
        <v>2199503</v>
      </c>
      <c r="BR190" s="2">
        <v>581503385</v>
      </c>
      <c r="BS190" s="2">
        <v>0</v>
      </c>
      <c r="BT190" s="2">
        <v>581503385</v>
      </c>
      <c r="BU190" s="2">
        <v>145654987</v>
      </c>
      <c r="BV190" s="2">
        <v>435848398</v>
      </c>
      <c r="BW190" s="2">
        <v>41125286</v>
      </c>
      <c r="BX190" s="2">
        <v>394723112</v>
      </c>
      <c r="BY190" s="2">
        <v>6503.61</v>
      </c>
      <c r="BZ190" s="2">
        <v>40139.29</v>
      </c>
      <c r="CA190" s="2">
        <v>261050288</v>
      </c>
      <c r="CB190" s="2">
        <v>0</v>
      </c>
      <c r="CC190" s="2">
        <v>0</v>
      </c>
      <c r="CD190" s="2">
        <v>145654987</v>
      </c>
      <c r="CE190" s="2">
        <v>41125286</v>
      </c>
      <c r="CF190" s="2">
        <v>74270015</v>
      </c>
      <c r="CG190" s="2">
        <v>42047238</v>
      </c>
      <c r="CH190" s="2">
        <v>116317253</v>
      </c>
      <c r="CI190" s="2">
        <v>0</v>
      </c>
      <c r="CJ190" s="2">
        <v>394723112</v>
      </c>
      <c r="CK190" s="2" t="b">
        <v>0</v>
      </c>
      <c r="CL190" s="2">
        <v>0</v>
      </c>
      <c r="CM190" s="2">
        <v>12820.72</v>
      </c>
      <c r="CN190" s="2">
        <v>11788.12</v>
      </c>
      <c r="CO190" s="2">
        <v>12137.81</v>
      </c>
      <c r="CP190" s="2">
        <v>14432.34</v>
      </c>
      <c r="CQ190" s="4">
        <v>45072.426817129628</v>
      </c>
      <c r="CR190" s="4">
        <v>73415</v>
      </c>
    </row>
    <row r="191" spans="1:96" x14ac:dyDescent="0.35">
      <c r="A191" s="5">
        <v>252</v>
      </c>
      <c r="B191" s="3" t="s">
        <v>353</v>
      </c>
      <c r="C191" s="3" t="s">
        <v>388</v>
      </c>
      <c r="D191" s="2" t="s">
        <v>389</v>
      </c>
      <c r="E191" s="2">
        <v>8093</v>
      </c>
      <c r="F191" s="2">
        <v>8215</v>
      </c>
      <c r="G191" s="2">
        <v>8458</v>
      </c>
      <c r="H191" s="2">
        <v>9802</v>
      </c>
      <c r="I191" s="2">
        <v>6.5600000000000006E-2</v>
      </c>
      <c r="J191" s="2">
        <v>531</v>
      </c>
      <c r="K191" s="2">
        <v>539</v>
      </c>
      <c r="L191" s="2">
        <v>555</v>
      </c>
      <c r="M191" s="2">
        <v>643</v>
      </c>
      <c r="N191" s="2">
        <v>6.7000000000000004E-2</v>
      </c>
      <c r="O191" s="2">
        <v>542</v>
      </c>
      <c r="P191" s="2">
        <v>550</v>
      </c>
      <c r="Q191" s="2">
        <v>567</v>
      </c>
      <c r="R191" s="2">
        <v>657</v>
      </c>
      <c r="S191" s="2">
        <v>9166</v>
      </c>
      <c r="T191" s="2">
        <v>9304</v>
      </c>
      <c r="U191" s="2">
        <v>9580</v>
      </c>
      <c r="V191" s="2">
        <v>11102</v>
      </c>
      <c r="W191" s="2">
        <v>1.1040000000000001</v>
      </c>
      <c r="X191" s="2">
        <v>1.026</v>
      </c>
      <c r="Y191" s="2">
        <v>10119</v>
      </c>
      <c r="Z191" s="2">
        <v>11391</v>
      </c>
      <c r="AA191" s="2">
        <v>355.81</v>
      </c>
      <c r="AB191" s="2">
        <v>250.47</v>
      </c>
      <c r="AC191" s="2">
        <v>176.65</v>
      </c>
      <c r="AD191" s="2">
        <v>0</v>
      </c>
      <c r="AE191" s="2">
        <v>782.93</v>
      </c>
      <c r="AF191" s="2">
        <v>355.81</v>
      </c>
      <c r="AG191" s="2">
        <v>250.47</v>
      </c>
      <c r="AH191" s="2">
        <v>176.65</v>
      </c>
      <c r="AI191" s="2">
        <v>0</v>
      </c>
      <c r="AJ191" s="2">
        <v>782.93</v>
      </c>
      <c r="AK191" s="2">
        <v>3600441</v>
      </c>
      <c r="AL191" s="2">
        <v>2330373</v>
      </c>
      <c r="AM191" s="2">
        <v>1692307</v>
      </c>
      <c r="AN191" s="2">
        <v>0</v>
      </c>
      <c r="AO191" s="2">
        <v>7623121</v>
      </c>
      <c r="AP191" s="2">
        <v>0.82720000000000005</v>
      </c>
      <c r="AQ191" s="2">
        <v>0.2</v>
      </c>
      <c r="AR191" s="2">
        <v>595657</v>
      </c>
      <c r="AS191" s="2">
        <v>385537</v>
      </c>
      <c r="AT191" s="2">
        <v>279975</v>
      </c>
      <c r="AU191" s="2">
        <v>0</v>
      </c>
      <c r="AV191" s="2">
        <v>1261169</v>
      </c>
      <c r="AW191" s="2">
        <v>0.82720000000000005</v>
      </c>
      <c r="AX191" s="2">
        <v>0.2772</v>
      </c>
      <c r="AY191" s="2">
        <v>0.65</v>
      </c>
      <c r="AZ191" s="2">
        <v>648728</v>
      </c>
      <c r="BA191" s="2">
        <v>419887</v>
      </c>
      <c r="BB191" s="2">
        <v>304920</v>
      </c>
      <c r="BC191" s="2">
        <v>0</v>
      </c>
      <c r="BD191" s="2">
        <v>1373535</v>
      </c>
      <c r="BE191" s="2">
        <v>10257825</v>
      </c>
      <c r="BF191" s="2">
        <v>0</v>
      </c>
      <c r="BG191" s="2">
        <v>0</v>
      </c>
      <c r="BH191" s="2">
        <v>0</v>
      </c>
      <c r="BI191" s="2">
        <v>236602</v>
      </c>
      <c r="BJ191" s="2">
        <v>0</v>
      </c>
      <c r="BK191" s="2">
        <v>0</v>
      </c>
      <c r="BL191" s="2">
        <v>0</v>
      </c>
      <c r="BM191" s="2">
        <v>0</v>
      </c>
      <c r="BN191" s="2">
        <v>2813</v>
      </c>
      <c r="BO191" s="2">
        <v>21.55</v>
      </c>
      <c r="BP191" s="2">
        <v>60620</v>
      </c>
      <c r="BQ191" s="2">
        <v>297222</v>
      </c>
      <c r="BR191" s="2">
        <v>10555047</v>
      </c>
      <c r="BS191" s="2">
        <v>0</v>
      </c>
      <c r="BT191" s="2">
        <v>10555047</v>
      </c>
      <c r="BU191" s="2">
        <v>2127369</v>
      </c>
      <c r="BV191" s="2">
        <v>8427678</v>
      </c>
      <c r="BW191" s="2">
        <v>647085</v>
      </c>
      <c r="BX191" s="2">
        <v>7780593</v>
      </c>
      <c r="BY191" s="2">
        <v>4604.6099999999997</v>
      </c>
      <c r="BZ191" s="2">
        <v>782.93</v>
      </c>
      <c r="CA191" s="2">
        <v>3605087</v>
      </c>
      <c r="CB191" s="2">
        <v>488649</v>
      </c>
      <c r="CC191" s="2">
        <v>0</v>
      </c>
      <c r="CD191" s="2">
        <v>2127369</v>
      </c>
      <c r="CE191" s="2">
        <v>647085</v>
      </c>
      <c r="CF191" s="2">
        <v>1319282</v>
      </c>
      <c r="CG191" s="2">
        <v>883675</v>
      </c>
      <c r="CH191" s="2">
        <v>2202957</v>
      </c>
      <c r="CI191" s="2">
        <v>0</v>
      </c>
      <c r="CJ191" s="2">
        <v>7780593</v>
      </c>
      <c r="CK191" s="2" t="b">
        <v>0</v>
      </c>
      <c r="CL191" s="2">
        <v>0</v>
      </c>
      <c r="CM191" s="2">
        <v>13616.33</v>
      </c>
      <c r="CN191" s="2">
        <v>12519.65</v>
      </c>
      <c r="CO191" s="2">
        <v>12891.04</v>
      </c>
      <c r="CP191" s="2">
        <v>15327.96</v>
      </c>
      <c r="CQ191" s="4">
        <v>45072.426817129628</v>
      </c>
      <c r="CR191" s="4">
        <v>73415</v>
      </c>
    </row>
    <row r="192" spans="1:96" x14ac:dyDescent="0.35">
      <c r="A192" s="5">
        <v>253</v>
      </c>
      <c r="B192" s="3" t="s">
        <v>353</v>
      </c>
      <c r="C192" s="3" t="s">
        <v>390</v>
      </c>
      <c r="D192" s="2" t="s">
        <v>391</v>
      </c>
      <c r="E192" s="2">
        <v>8093</v>
      </c>
      <c r="F192" s="2">
        <v>8215</v>
      </c>
      <c r="G192" s="2">
        <v>8458</v>
      </c>
      <c r="H192" s="2">
        <v>9802</v>
      </c>
      <c r="I192" s="2">
        <v>6.5600000000000006E-2</v>
      </c>
      <c r="J192" s="2">
        <v>531</v>
      </c>
      <c r="K192" s="2">
        <v>539</v>
      </c>
      <c r="L192" s="2">
        <v>555</v>
      </c>
      <c r="M192" s="2">
        <v>643</v>
      </c>
      <c r="N192" s="2">
        <v>6.7000000000000004E-2</v>
      </c>
      <c r="O192" s="2">
        <v>542</v>
      </c>
      <c r="P192" s="2">
        <v>550</v>
      </c>
      <c r="Q192" s="2">
        <v>567</v>
      </c>
      <c r="R192" s="2">
        <v>657</v>
      </c>
      <c r="S192" s="2">
        <v>9166</v>
      </c>
      <c r="T192" s="2">
        <v>9304</v>
      </c>
      <c r="U192" s="2">
        <v>9580</v>
      </c>
      <c r="V192" s="2">
        <v>11102</v>
      </c>
      <c r="W192" s="2">
        <v>1.1040000000000001</v>
      </c>
      <c r="X192" s="2">
        <v>1.026</v>
      </c>
      <c r="Y192" s="2">
        <v>10119</v>
      </c>
      <c r="Z192" s="2">
        <v>11391</v>
      </c>
      <c r="AA192" s="2">
        <v>647.48</v>
      </c>
      <c r="AB192" s="2">
        <v>485.99</v>
      </c>
      <c r="AC192" s="2">
        <v>306.87</v>
      </c>
      <c r="AD192" s="2">
        <v>0</v>
      </c>
      <c r="AE192" s="2">
        <v>1440.34</v>
      </c>
      <c r="AF192" s="2">
        <v>647.48</v>
      </c>
      <c r="AG192" s="2">
        <v>485.99</v>
      </c>
      <c r="AH192" s="2">
        <v>306.87</v>
      </c>
      <c r="AI192" s="2">
        <v>0</v>
      </c>
      <c r="AJ192" s="2">
        <v>1440.34</v>
      </c>
      <c r="AK192" s="2">
        <v>6551850</v>
      </c>
      <c r="AL192" s="2">
        <v>4521651</v>
      </c>
      <c r="AM192" s="2">
        <v>2939815</v>
      </c>
      <c r="AN192" s="2">
        <v>0</v>
      </c>
      <c r="AO192" s="2">
        <v>14013316</v>
      </c>
      <c r="AP192" s="2">
        <v>0.64490000000000003</v>
      </c>
      <c r="AQ192" s="2">
        <v>0.2</v>
      </c>
      <c r="AR192" s="2">
        <v>845058</v>
      </c>
      <c r="AS192" s="2">
        <v>583203</v>
      </c>
      <c r="AT192" s="2">
        <v>379177</v>
      </c>
      <c r="AU192" s="2">
        <v>0</v>
      </c>
      <c r="AV192" s="2">
        <v>1807438</v>
      </c>
      <c r="AW192" s="2">
        <v>0.64490000000000003</v>
      </c>
      <c r="AX192" s="2">
        <v>9.4899999999999998E-2</v>
      </c>
      <c r="AY192" s="2">
        <v>0.65</v>
      </c>
      <c r="AZ192" s="2">
        <v>404151</v>
      </c>
      <c r="BA192" s="2">
        <v>278918</v>
      </c>
      <c r="BB192" s="2">
        <v>181342</v>
      </c>
      <c r="BC192" s="2">
        <v>0</v>
      </c>
      <c r="BD192" s="2">
        <v>864411</v>
      </c>
      <c r="BE192" s="2">
        <v>16685165</v>
      </c>
      <c r="BF192" s="2">
        <v>0</v>
      </c>
      <c r="BG192" s="2">
        <v>0</v>
      </c>
      <c r="BH192" s="2">
        <v>0</v>
      </c>
      <c r="BI192" s="2">
        <v>209005</v>
      </c>
      <c r="BJ192" s="2">
        <v>0</v>
      </c>
      <c r="BK192" s="2">
        <v>0</v>
      </c>
      <c r="BL192" s="2">
        <v>0</v>
      </c>
      <c r="BM192" s="2">
        <v>0</v>
      </c>
      <c r="BN192" s="2">
        <v>2813</v>
      </c>
      <c r="BO192" s="2">
        <v>45.84</v>
      </c>
      <c r="BP192" s="2">
        <v>128948</v>
      </c>
      <c r="BQ192" s="2">
        <v>337953</v>
      </c>
      <c r="BR192" s="2">
        <v>17023118</v>
      </c>
      <c r="BS192" s="2">
        <v>0</v>
      </c>
      <c r="BT192" s="2">
        <v>17023118</v>
      </c>
      <c r="BU192" s="2">
        <v>2753471</v>
      </c>
      <c r="BV192" s="2">
        <v>14269647</v>
      </c>
      <c r="BW192" s="2">
        <v>1302421</v>
      </c>
      <c r="BX192" s="2">
        <v>12967226</v>
      </c>
      <c r="BY192" s="2">
        <v>5739.87</v>
      </c>
      <c r="BZ192" s="2">
        <v>1440.34</v>
      </c>
      <c r="CA192" s="2">
        <v>8267364</v>
      </c>
      <c r="CB192" s="2">
        <v>0</v>
      </c>
      <c r="CC192" s="2">
        <v>0</v>
      </c>
      <c r="CD192" s="2">
        <v>2753471</v>
      </c>
      <c r="CE192" s="2">
        <v>1302421</v>
      </c>
      <c r="CF192" s="2">
        <v>4211472</v>
      </c>
      <c r="CG192" s="2">
        <v>1127676</v>
      </c>
      <c r="CH192" s="2">
        <v>5339148</v>
      </c>
      <c r="CI192" s="2">
        <v>0</v>
      </c>
      <c r="CJ192" s="2">
        <v>12967226</v>
      </c>
      <c r="CK192" s="2" t="b">
        <v>0</v>
      </c>
      <c r="CL192" s="2">
        <v>0</v>
      </c>
      <c r="CM192" s="2">
        <v>12048.34</v>
      </c>
      <c r="CN192" s="2">
        <v>11077.95</v>
      </c>
      <c r="CO192" s="2">
        <v>11406.57</v>
      </c>
      <c r="CP192" s="2">
        <v>13562.87</v>
      </c>
      <c r="CQ192" s="4">
        <v>45072.426840277774</v>
      </c>
      <c r="CR192" s="4">
        <v>73415</v>
      </c>
    </row>
    <row r="193" spans="1:96" x14ac:dyDescent="0.35">
      <c r="A193" s="5">
        <v>254</v>
      </c>
      <c r="B193" s="3" t="s">
        <v>353</v>
      </c>
      <c r="C193" s="3" t="s">
        <v>392</v>
      </c>
      <c r="D193" s="2" t="s">
        <v>393</v>
      </c>
      <c r="E193" s="2">
        <v>8093</v>
      </c>
      <c r="F193" s="2">
        <v>8215</v>
      </c>
      <c r="G193" s="2">
        <v>8458</v>
      </c>
      <c r="H193" s="2">
        <v>9802</v>
      </c>
      <c r="I193" s="2">
        <v>6.5600000000000006E-2</v>
      </c>
      <c r="J193" s="2">
        <v>531</v>
      </c>
      <c r="K193" s="2">
        <v>539</v>
      </c>
      <c r="L193" s="2">
        <v>555</v>
      </c>
      <c r="M193" s="2">
        <v>643</v>
      </c>
      <c r="N193" s="2">
        <v>6.7000000000000004E-2</v>
      </c>
      <c r="O193" s="2">
        <v>542</v>
      </c>
      <c r="P193" s="2">
        <v>550</v>
      </c>
      <c r="Q193" s="2">
        <v>567</v>
      </c>
      <c r="R193" s="2">
        <v>657</v>
      </c>
      <c r="S193" s="2">
        <v>9166</v>
      </c>
      <c r="T193" s="2">
        <v>9304</v>
      </c>
      <c r="U193" s="2">
        <v>9580</v>
      </c>
      <c r="V193" s="2">
        <v>11102</v>
      </c>
      <c r="W193" s="2">
        <v>1.1040000000000001</v>
      </c>
      <c r="X193" s="2">
        <v>1.026</v>
      </c>
      <c r="Y193" s="2">
        <v>10119</v>
      </c>
      <c r="Z193" s="2">
        <v>11391</v>
      </c>
      <c r="AA193" s="2">
        <v>1243.93</v>
      </c>
      <c r="AB193" s="2">
        <v>945.19</v>
      </c>
      <c r="AC193" s="2">
        <v>600.17999999999995</v>
      </c>
      <c r="AD193" s="2">
        <v>0</v>
      </c>
      <c r="AE193" s="2">
        <v>2789.3</v>
      </c>
      <c r="AF193" s="2">
        <v>1243.93</v>
      </c>
      <c r="AG193" s="2">
        <v>945.19</v>
      </c>
      <c r="AH193" s="2">
        <v>600.17999999999995</v>
      </c>
      <c r="AI193" s="2">
        <v>0</v>
      </c>
      <c r="AJ193" s="2">
        <v>2789.3</v>
      </c>
      <c r="AK193" s="2">
        <v>12587328</v>
      </c>
      <c r="AL193" s="2">
        <v>8794048</v>
      </c>
      <c r="AM193" s="2">
        <v>5749724</v>
      </c>
      <c r="AN193" s="2">
        <v>0</v>
      </c>
      <c r="AO193" s="2">
        <v>27131100</v>
      </c>
      <c r="AP193" s="2">
        <v>0.93320000000000003</v>
      </c>
      <c r="AQ193" s="2">
        <v>0.2</v>
      </c>
      <c r="AR193" s="2">
        <v>2349299</v>
      </c>
      <c r="AS193" s="2">
        <v>1641321</v>
      </c>
      <c r="AT193" s="2">
        <v>1073129</v>
      </c>
      <c r="AU193" s="2">
        <v>0</v>
      </c>
      <c r="AV193" s="2">
        <v>5063749</v>
      </c>
      <c r="AW193" s="2">
        <v>0.93320000000000003</v>
      </c>
      <c r="AX193" s="2">
        <v>0.38319999999999999</v>
      </c>
      <c r="AY193" s="2">
        <v>0.65</v>
      </c>
      <c r="AZ193" s="2">
        <v>3135252</v>
      </c>
      <c r="BA193" s="2">
        <v>2190421</v>
      </c>
      <c r="BB193" s="2">
        <v>1432141</v>
      </c>
      <c r="BC193" s="2">
        <v>0</v>
      </c>
      <c r="BD193" s="2">
        <v>6757814</v>
      </c>
      <c r="BE193" s="2">
        <v>38952663</v>
      </c>
      <c r="BF193" s="2">
        <v>0</v>
      </c>
      <c r="BG193" s="2">
        <v>3719</v>
      </c>
      <c r="BH193" s="2">
        <v>0</v>
      </c>
      <c r="BI193" s="2">
        <v>315478</v>
      </c>
      <c r="BJ193" s="2">
        <v>0</v>
      </c>
      <c r="BK193" s="2">
        <v>0</v>
      </c>
      <c r="BL193" s="2">
        <v>0</v>
      </c>
      <c r="BM193" s="2">
        <v>0</v>
      </c>
      <c r="BN193" s="2">
        <v>2813</v>
      </c>
      <c r="BO193" s="2">
        <v>42.69</v>
      </c>
      <c r="BP193" s="2">
        <v>120087</v>
      </c>
      <c r="BQ193" s="2">
        <v>439284</v>
      </c>
      <c r="BR193" s="2">
        <v>39391947</v>
      </c>
      <c r="BS193" s="2">
        <v>0</v>
      </c>
      <c r="BT193" s="2">
        <v>39391947</v>
      </c>
      <c r="BU193" s="2">
        <v>1372518</v>
      </c>
      <c r="BV193" s="2">
        <v>38019429</v>
      </c>
      <c r="BW193" s="2">
        <v>2226843</v>
      </c>
      <c r="BX193" s="2">
        <v>35792586</v>
      </c>
      <c r="BY193" s="2">
        <v>5067.67</v>
      </c>
      <c r="BZ193" s="2">
        <v>2789.3</v>
      </c>
      <c r="CA193" s="2">
        <v>14135252</v>
      </c>
      <c r="CB193" s="2">
        <v>0</v>
      </c>
      <c r="CC193" s="2">
        <v>0</v>
      </c>
      <c r="CD193" s="2">
        <v>1372518</v>
      </c>
      <c r="CE193" s="2">
        <v>2226843</v>
      </c>
      <c r="CF193" s="2">
        <v>10535891</v>
      </c>
      <c r="CG193" s="2">
        <v>3469358</v>
      </c>
      <c r="CH193" s="2">
        <v>14005249</v>
      </c>
      <c r="CI193" s="2">
        <v>0</v>
      </c>
      <c r="CJ193" s="2">
        <v>35792586</v>
      </c>
      <c r="CK193" s="2" t="b">
        <v>0</v>
      </c>
      <c r="CL193" s="2">
        <v>0</v>
      </c>
      <c r="CM193" s="2">
        <v>14528.05</v>
      </c>
      <c r="CN193" s="2">
        <v>13357.94</v>
      </c>
      <c r="CO193" s="2">
        <v>13754.2</v>
      </c>
      <c r="CP193" s="2">
        <v>16354.29</v>
      </c>
      <c r="CQ193" s="4">
        <v>45072.426840277774</v>
      </c>
      <c r="CR193" s="4">
        <v>73415</v>
      </c>
    </row>
    <row r="194" spans="1:96" x14ac:dyDescent="0.35">
      <c r="A194" s="5">
        <v>255</v>
      </c>
      <c r="B194" s="3" t="s">
        <v>353</v>
      </c>
      <c r="C194" s="3" t="s">
        <v>394</v>
      </c>
      <c r="D194" s="2" t="s">
        <v>395</v>
      </c>
      <c r="E194" s="2">
        <v>8093</v>
      </c>
      <c r="F194" s="2">
        <v>8215</v>
      </c>
      <c r="G194" s="2">
        <v>8458</v>
      </c>
      <c r="H194" s="2">
        <v>9802</v>
      </c>
      <c r="I194" s="2">
        <v>6.5600000000000006E-2</v>
      </c>
      <c r="J194" s="2">
        <v>531</v>
      </c>
      <c r="K194" s="2">
        <v>539</v>
      </c>
      <c r="L194" s="2">
        <v>555</v>
      </c>
      <c r="M194" s="2">
        <v>643</v>
      </c>
      <c r="N194" s="2">
        <v>6.7000000000000004E-2</v>
      </c>
      <c r="O194" s="2">
        <v>542</v>
      </c>
      <c r="P194" s="2">
        <v>550</v>
      </c>
      <c r="Q194" s="2">
        <v>567</v>
      </c>
      <c r="R194" s="2">
        <v>657</v>
      </c>
      <c r="S194" s="2">
        <v>9166</v>
      </c>
      <c r="T194" s="2">
        <v>9304</v>
      </c>
      <c r="U194" s="2">
        <v>9580</v>
      </c>
      <c r="V194" s="2">
        <v>11102</v>
      </c>
      <c r="W194" s="2">
        <v>1.1040000000000001</v>
      </c>
      <c r="X194" s="2">
        <v>1.026</v>
      </c>
      <c r="Y194" s="2">
        <v>10119</v>
      </c>
      <c r="Z194" s="2">
        <v>11391</v>
      </c>
      <c r="AA194" s="2">
        <v>1107.3599999999999</v>
      </c>
      <c r="AB194" s="2">
        <v>882.8</v>
      </c>
      <c r="AC194" s="2">
        <v>624.58000000000004</v>
      </c>
      <c r="AD194" s="2">
        <v>0</v>
      </c>
      <c r="AE194" s="2">
        <v>2614.7399999999998</v>
      </c>
      <c r="AF194" s="2">
        <v>1107.3599999999999</v>
      </c>
      <c r="AG194" s="2">
        <v>882.8</v>
      </c>
      <c r="AH194" s="2">
        <v>624.58000000000004</v>
      </c>
      <c r="AI194" s="2">
        <v>0</v>
      </c>
      <c r="AJ194" s="2">
        <v>2614.7399999999998</v>
      </c>
      <c r="AK194" s="2">
        <v>11205376</v>
      </c>
      <c r="AL194" s="2">
        <v>8213571</v>
      </c>
      <c r="AM194" s="2">
        <v>5983476</v>
      </c>
      <c r="AN194" s="2">
        <v>0</v>
      </c>
      <c r="AO194" s="2">
        <v>25402423</v>
      </c>
      <c r="AP194" s="2">
        <v>0.8821</v>
      </c>
      <c r="AQ194" s="2">
        <v>0.2</v>
      </c>
      <c r="AR194" s="2">
        <v>1976852</v>
      </c>
      <c r="AS194" s="2">
        <v>1449038</v>
      </c>
      <c r="AT194" s="2">
        <v>1055605</v>
      </c>
      <c r="AU194" s="2">
        <v>0</v>
      </c>
      <c r="AV194" s="2">
        <v>4481495</v>
      </c>
      <c r="AW194" s="2">
        <v>0.8821</v>
      </c>
      <c r="AX194" s="2">
        <v>0.33210000000000001</v>
      </c>
      <c r="AY194" s="2">
        <v>0.65</v>
      </c>
      <c r="AZ194" s="2">
        <v>2418848</v>
      </c>
      <c r="BA194" s="2">
        <v>1773023</v>
      </c>
      <c r="BB194" s="2">
        <v>1291623</v>
      </c>
      <c r="BC194" s="2">
        <v>0</v>
      </c>
      <c r="BD194" s="2">
        <v>5483494</v>
      </c>
      <c r="BE194" s="2">
        <v>35367412</v>
      </c>
      <c r="BF194" s="2">
        <v>0</v>
      </c>
      <c r="BG194" s="2">
        <v>0</v>
      </c>
      <c r="BH194" s="2">
        <v>0</v>
      </c>
      <c r="BI194" s="2">
        <v>318130</v>
      </c>
      <c r="BJ194" s="2">
        <v>0</v>
      </c>
      <c r="BK194" s="2">
        <v>0</v>
      </c>
      <c r="BL194" s="2">
        <v>0</v>
      </c>
      <c r="BM194" s="2">
        <v>0</v>
      </c>
      <c r="BN194" s="2">
        <v>2813</v>
      </c>
      <c r="BO194" s="2">
        <v>63.42</v>
      </c>
      <c r="BP194" s="2">
        <v>178400</v>
      </c>
      <c r="BQ194" s="2">
        <v>496530</v>
      </c>
      <c r="BR194" s="2">
        <v>35863942</v>
      </c>
      <c r="BS194" s="2">
        <v>0</v>
      </c>
      <c r="BT194" s="2">
        <v>35863942</v>
      </c>
      <c r="BU194" s="2">
        <v>3704283</v>
      </c>
      <c r="BV194" s="2">
        <v>32159659</v>
      </c>
      <c r="BW194" s="2">
        <v>2193492</v>
      </c>
      <c r="BX194" s="2">
        <v>29966167</v>
      </c>
      <c r="BY194" s="2">
        <v>5325.04</v>
      </c>
      <c r="BZ194" s="2">
        <v>2614.7399999999998</v>
      </c>
      <c r="CA194" s="2">
        <v>13923595</v>
      </c>
      <c r="CB194" s="2">
        <v>0</v>
      </c>
      <c r="CC194" s="2">
        <v>0</v>
      </c>
      <c r="CD194" s="2">
        <v>3704283</v>
      </c>
      <c r="CE194" s="2">
        <v>2193492</v>
      </c>
      <c r="CF194" s="2">
        <v>8025820</v>
      </c>
      <c r="CG194" s="2">
        <v>3019582</v>
      </c>
      <c r="CH194" s="2">
        <v>11045402</v>
      </c>
      <c r="CI194" s="2">
        <v>0</v>
      </c>
      <c r="CJ194" s="2">
        <v>29966167</v>
      </c>
      <c r="CK194" s="2" t="b">
        <v>0</v>
      </c>
      <c r="CL194" s="2">
        <v>0</v>
      </c>
      <c r="CM194" s="2">
        <v>14088.53</v>
      </c>
      <c r="CN194" s="2">
        <v>12953.82</v>
      </c>
      <c r="CO194" s="2">
        <v>13338.09</v>
      </c>
      <c r="CP194" s="2">
        <v>15859.52</v>
      </c>
      <c r="CQ194" s="4">
        <v>45072.427060185182</v>
      </c>
      <c r="CR194" s="4">
        <v>73415</v>
      </c>
    </row>
    <row r="195" spans="1:96" x14ac:dyDescent="0.35">
      <c r="A195" s="5">
        <v>256</v>
      </c>
      <c r="B195" s="3" t="s">
        <v>353</v>
      </c>
      <c r="C195" s="3" t="s">
        <v>396</v>
      </c>
      <c r="D195" s="2" t="s">
        <v>397</v>
      </c>
      <c r="E195" s="2">
        <v>8093</v>
      </c>
      <c r="F195" s="2">
        <v>8215</v>
      </c>
      <c r="G195" s="2">
        <v>8458</v>
      </c>
      <c r="H195" s="2">
        <v>9802</v>
      </c>
      <c r="I195" s="2">
        <v>6.5600000000000006E-2</v>
      </c>
      <c r="J195" s="2">
        <v>531</v>
      </c>
      <c r="K195" s="2">
        <v>539</v>
      </c>
      <c r="L195" s="2">
        <v>555</v>
      </c>
      <c r="M195" s="2">
        <v>643</v>
      </c>
      <c r="N195" s="2">
        <v>6.7000000000000004E-2</v>
      </c>
      <c r="O195" s="2">
        <v>542</v>
      </c>
      <c r="P195" s="2">
        <v>550</v>
      </c>
      <c r="Q195" s="2">
        <v>567</v>
      </c>
      <c r="R195" s="2">
        <v>657</v>
      </c>
      <c r="S195" s="2">
        <v>9166</v>
      </c>
      <c r="T195" s="2">
        <v>9304</v>
      </c>
      <c r="U195" s="2">
        <v>9580</v>
      </c>
      <c r="V195" s="2">
        <v>11102</v>
      </c>
      <c r="W195" s="2">
        <v>1.1040000000000001</v>
      </c>
      <c r="X195" s="2">
        <v>1.026</v>
      </c>
      <c r="Y195" s="2">
        <v>10119</v>
      </c>
      <c r="Z195" s="2">
        <v>11391</v>
      </c>
      <c r="AA195" s="2">
        <v>10.49</v>
      </c>
      <c r="AB195" s="2">
        <v>5.75</v>
      </c>
      <c r="AC195" s="2">
        <v>1.56</v>
      </c>
      <c r="AD195" s="2">
        <v>0</v>
      </c>
      <c r="AE195" s="2">
        <v>17.8</v>
      </c>
      <c r="AF195" s="2">
        <v>10.49</v>
      </c>
      <c r="AG195" s="2">
        <v>5.75</v>
      </c>
      <c r="AH195" s="2">
        <v>1.56</v>
      </c>
      <c r="AI195" s="2">
        <v>0</v>
      </c>
      <c r="AJ195" s="2">
        <v>17.8</v>
      </c>
      <c r="AK195" s="2">
        <v>106148</v>
      </c>
      <c r="AL195" s="2">
        <v>53498</v>
      </c>
      <c r="AM195" s="2">
        <v>14945</v>
      </c>
      <c r="AN195" s="2">
        <v>0</v>
      </c>
      <c r="AO195" s="2">
        <v>174591</v>
      </c>
      <c r="AP195" s="2">
        <v>0.56669999999999998</v>
      </c>
      <c r="AQ195" s="2">
        <v>0.2</v>
      </c>
      <c r="AR195" s="2">
        <v>12031</v>
      </c>
      <c r="AS195" s="2">
        <v>6063</v>
      </c>
      <c r="AT195" s="2">
        <v>1694</v>
      </c>
      <c r="AU195" s="2">
        <v>0</v>
      </c>
      <c r="AV195" s="2">
        <v>19788</v>
      </c>
      <c r="AW195" s="2">
        <v>0.56669999999999998</v>
      </c>
      <c r="AX195" s="2">
        <v>1.67E-2</v>
      </c>
      <c r="AY195" s="2">
        <v>0.65</v>
      </c>
      <c r="AZ195" s="2">
        <v>1152</v>
      </c>
      <c r="BA195" s="2">
        <v>581</v>
      </c>
      <c r="BB195" s="2">
        <v>162</v>
      </c>
      <c r="BC195" s="2">
        <v>0</v>
      </c>
      <c r="BD195" s="2">
        <v>1895</v>
      </c>
      <c r="BE195" s="2">
        <v>196274</v>
      </c>
      <c r="BF195" s="2">
        <v>0</v>
      </c>
      <c r="BG195" s="2">
        <v>3577</v>
      </c>
      <c r="BH195" s="2">
        <v>0</v>
      </c>
      <c r="BI195" s="2">
        <v>25280</v>
      </c>
      <c r="BJ195" s="2">
        <v>0</v>
      </c>
      <c r="BK195" s="2">
        <v>0</v>
      </c>
      <c r="BL195" s="2">
        <v>0</v>
      </c>
      <c r="BM195" s="2">
        <v>0</v>
      </c>
      <c r="BN195" s="2">
        <v>2813</v>
      </c>
      <c r="BO195" s="2">
        <v>0</v>
      </c>
      <c r="BP195" s="2">
        <v>0</v>
      </c>
      <c r="BQ195" s="2">
        <v>28857</v>
      </c>
      <c r="BR195" s="2">
        <v>225131</v>
      </c>
      <c r="BS195" s="2">
        <v>0</v>
      </c>
      <c r="BT195" s="2">
        <v>225131</v>
      </c>
      <c r="BU195" s="2">
        <v>361061</v>
      </c>
      <c r="BV195" s="2">
        <v>0</v>
      </c>
      <c r="BW195" s="2">
        <v>3560</v>
      </c>
      <c r="BX195" s="2">
        <v>0</v>
      </c>
      <c r="BY195" s="2">
        <v>123.54</v>
      </c>
      <c r="BZ195" s="2">
        <v>17.8</v>
      </c>
      <c r="CA195" s="2">
        <v>2199</v>
      </c>
      <c r="CB195" s="2">
        <v>119506</v>
      </c>
      <c r="CC195" s="2">
        <v>0</v>
      </c>
      <c r="CD195" s="2">
        <v>361061</v>
      </c>
      <c r="CE195" s="2">
        <v>3560</v>
      </c>
      <c r="CF195" s="2">
        <v>0</v>
      </c>
      <c r="CG195" s="2">
        <v>65262</v>
      </c>
      <c r="CH195" s="2">
        <v>65262</v>
      </c>
      <c r="CI195" s="2">
        <v>65262</v>
      </c>
      <c r="CJ195" s="2">
        <v>65262</v>
      </c>
      <c r="CK195" s="2" t="b">
        <v>1</v>
      </c>
      <c r="CL195" s="2">
        <v>135930</v>
      </c>
      <c r="CM195" s="2">
        <v>11375.73</v>
      </c>
      <c r="CN195" s="2">
        <v>10459.51</v>
      </c>
      <c r="CO195" s="2">
        <v>10769.79</v>
      </c>
      <c r="CP195" s="2">
        <v>12805.71</v>
      </c>
      <c r="CQ195" s="4">
        <v>45072.426851851851</v>
      </c>
      <c r="CR195" s="4">
        <v>73415</v>
      </c>
    </row>
    <row r="196" spans="1:96" x14ac:dyDescent="0.35">
      <c r="A196" s="5">
        <v>257</v>
      </c>
      <c r="B196" s="3" t="s">
        <v>353</v>
      </c>
      <c r="C196" s="3" t="s">
        <v>398</v>
      </c>
      <c r="D196" s="2" t="s">
        <v>399</v>
      </c>
      <c r="E196" s="2">
        <v>8093</v>
      </c>
      <c r="F196" s="2">
        <v>8215</v>
      </c>
      <c r="G196" s="2">
        <v>8458</v>
      </c>
      <c r="H196" s="2">
        <v>9802</v>
      </c>
      <c r="I196" s="2">
        <v>6.5600000000000006E-2</v>
      </c>
      <c r="J196" s="2">
        <v>531</v>
      </c>
      <c r="K196" s="2">
        <v>539</v>
      </c>
      <c r="L196" s="2">
        <v>555</v>
      </c>
      <c r="M196" s="2">
        <v>643</v>
      </c>
      <c r="N196" s="2">
        <v>6.7000000000000004E-2</v>
      </c>
      <c r="O196" s="2">
        <v>542</v>
      </c>
      <c r="P196" s="2">
        <v>550</v>
      </c>
      <c r="Q196" s="2">
        <v>567</v>
      </c>
      <c r="R196" s="2">
        <v>657</v>
      </c>
      <c r="S196" s="2">
        <v>9166</v>
      </c>
      <c r="T196" s="2">
        <v>9304</v>
      </c>
      <c r="U196" s="2">
        <v>9580</v>
      </c>
      <c r="V196" s="2">
        <v>11102</v>
      </c>
      <c r="W196" s="2">
        <v>1.1040000000000001</v>
      </c>
      <c r="X196" s="2">
        <v>1.026</v>
      </c>
      <c r="Y196" s="2">
        <v>10119</v>
      </c>
      <c r="Z196" s="2">
        <v>11391</v>
      </c>
      <c r="AA196" s="2">
        <v>114.18</v>
      </c>
      <c r="AB196" s="2">
        <v>86.78</v>
      </c>
      <c r="AC196" s="2">
        <v>65.92</v>
      </c>
      <c r="AD196" s="2">
        <v>0</v>
      </c>
      <c r="AE196" s="2">
        <v>266.88</v>
      </c>
      <c r="AF196" s="2">
        <v>114.18</v>
      </c>
      <c r="AG196" s="2">
        <v>86.78</v>
      </c>
      <c r="AH196" s="2">
        <v>65.92</v>
      </c>
      <c r="AI196" s="2">
        <v>0</v>
      </c>
      <c r="AJ196" s="2">
        <v>266.88</v>
      </c>
      <c r="AK196" s="2">
        <v>1155387</v>
      </c>
      <c r="AL196" s="2">
        <v>807401</v>
      </c>
      <c r="AM196" s="2">
        <v>631514</v>
      </c>
      <c r="AN196" s="2">
        <v>0</v>
      </c>
      <c r="AO196" s="2">
        <v>2594302</v>
      </c>
      <c r="AP196" s="2">
        <v>0.93659999999999999</v>
      </c>
      <c r="AQ196" s="2">
        <v>0.2</v>
      </c>
      <c r="AR196" s="2">
        <v>216427</v>
      </c>
      <c r="AS196" s="2">
        <v>151242</v>
      </c>
      <c r="AT196" s="2">
        <v>118295</v>
      </c>
      <c r="AU196" s="2">
        <v>0</v>
      </c>
      <c r="AV196" s="2">
        <v>485964</v>
      </c>
      <c r="AW196" s="2">
        <v>0.93659999999999999</v>
      </c>
      <c r="AX196" s="2">
        <v>0.3866</v>
      </c>
      <c r="AY196" s="2">
        <v>0.65</v>
      </c>
      <c r="AZ196" s="2">
        <v>290337</v>
      </c>
      <c r="BA196" s="2">
        <v>202892</v>
      </c>
      <c r="BB196" s="2">
        <v>158693</v>
      </c>
      <c r="BC196" s="2">
        <v>0</v>
      </c>
      <c r="BD196" s="2">
        <v>651922</v>
      </c>
      <c r="BE196" s="2">
        <v>3732188</v>
      </c>
      <c r="BF196" s="2">
        <v>0</v>
      </c>
      <c r="BG196" s="2">
        <v>0</v>
      </c>
      <c r="BH196" s="2">
        <v>0</v>
      </c>
      <c r="BI196" s="2">
        <v>156077</v>
      </c>
      <c r="BJ196" s="2">
        <v>0</v>
      </c>
      <c r="BK196" s="2">
        <v>0</v>
      </c>
      <c r="BL196" s="2">
        <v>0</v>
      </c>
      <c r="BM196" s="2">
        <v>0</v>
      </c>
      <c r="BN196" s="2">
        <v>2813</v>
      </c>
      <c r="BO196" s="2">
        <v>8.3699999999999992</v>
      </c>
      <c r="BP196" s="2">
        <v>23545</v>
      </c>
      <c r="BQ196" s="2">
        <v>179622</v>
      </c>
      <c r="BR196" s="2">
        <v>3911810</v>
      </c>
      <c r="BS196" s="2">
        <v>0</v>
      </c>
      <c r="BT196" s="2">
        <v>3911810</v>
      </c>
      <c r="BU196" s="2">
        <v>958582</v>
      </c>
      <c r="BV196" s="2">
        <v>2953228</v>
      </c>
      <c r="BW196" s="2">
        <v>225884</v>
      </c>
      <c r="BX196" s="2">
        <v>2727344</v>
      </c>
      <c r="BY196" s="2">
        <v>5372.61</v>
      </c>
      <c r="BZ196" s="2">
        <v>266.88</v>
      </c>
      <c r="CA196" s="2">
        <v>1433842</v>
      </c>
      <c r="CB196" s="2">
        <v>0</v>
      </c>
      <c r="CC196" s="2">
        <v>0</v>
      </c>
      <c r="CD196" s="2">
        <v>958582</v>
      </c>
      <c r="CE196" s="2">
        <v>225884</v>
      </c>
      <c r="CF196" s="2">
        <v>249376</v>
      </c>
      <c r="CG196" s="2">
        <v>440006</v>
      </c>
      <c r="CH196" s="2">
        <v>689382</v>
      </c>
      <c r="CI196" s="2">
        <v>0</v>
      </c>
      <c r="CJ196" s="2">
        <v>2727344</v>
      </c>
      <c r="CK196" s="2" t="b">
        <v>0</v>
      </c>
      <c r="CL196" s="2">
        <v>0</v>
      </c>
      <c r="CM196" s="2">
        <v>14557.29</v>
      </c>
      <c r="CN196" s="2">
        <v>13384.83</v>
      </c>
      <c r="CO196" s="2">
        <v>13781.88</v>
      </c>
      <c r="CP196" s="2">
        <v>16387.21</v>
      </c>
      <c r="CQ196" s="4">
        <v>45072.426863425928</v>
      </c>
      <c r="CR196" s="4">
        <v>73415</v>
      </c>
    </row>
    <row r="197" spans="1:96" x14ac:dyDescent="0.35">
      <c r="A197" s="5">
        <v>258</v>
      </c>
      <c r="B197" s="3" t="s">
        <v>353</v>
      </c>
      <c r="C197" s="3" t="s">
        <v>400</v>
      </c>
      <c r="D197" s="2" t="s">
        <v>401</v>
      </c>
      <c r="E197" s="2">
        <v>8093</v>
      </c>
      <c r="F197" s="2">
        <v>8215</v>
      </c>
      <c r="G197" s="2">
        <v>8458</v>
      </c>
      <c r="H197" s="2">
        <v>9802</v>
      </c>
      <c r="I197" s="2">
        <v>6.5600000000000006E-2</v>
      </c>
      <c r="J197" s="2">
        <v>531</v>
      </c>
      <c r="K197" s="2">
        <v>539</v>
      </c>
      <c r="L197" s="2">
        <v>555</v>
      </c>
      <c r="M197" s="2">
        <v>643</v>
      </c>
      <c r="N197" s="2">
        <v>6.7000000000000004E-2</v>
      </c>
      <c r="O197" s="2">
        <v>542</v>
      </c>
      <c r="P197" s="2">
        <v>550</v>
      </c>
      <c r="Q197" s="2">
        <v>567</v>
      </c>
      <c r="R197" s="2">
        <v>657</v>
      </c>
      <c r="S197" s="2">
        <v>9166</v>
      </c>
      <c r="T197" s="2">
        <v>9304</v>
      </c>
      <c r="U197" s="2">
        <v>9580</v>
      </c>
      <c r="V197" s="2">
        <v>11102</v>
      </c>
      <c r="W197" s="2">
        <v>1.1040000000000001</v>
      </c>
      <c r="X197" s="2">
        <v>1.026</v>
      </c>
      <c r="Y197" s="2">
        <v>10119</v>
      </c>
      <c r="Z197" s="2">
        <v>11391</v>
      </c>
      <c r="AA197" s="2">
        <v>125.93</v>
      </c>
      <c r="AB197" s="2">
        <v>86.42</v>
      </c>
      <c r="AC197" s="2">
        <v>62.55</v>
      </c>
      <c r="AD197" s="2">
        <v>0</v>
      </c>
      <c r="AE197" s="2">
        <v>274.89999999999998</v>
      </c>
      <c r="AF197" s="2">
        <v>125.93</v>
      </c>
      <c r="AG197" s="2">
        <v>86.42</v>
      </c>
      <c r="AH197" s="2">
        <v>62.55</v>
      </c>
      <c r="AI197" s="2">
        <v>0</v>
      </c>
      <c r="AJ197" s="2">
        <v>274.89999999999998</v>
      </c>
      <c r="AK197" s="2">
        <v>1274286</v>
      </c>
      <c r="AL197" s="2">
        <v>804052</v>
      </c>
      <c r="AM197" s="2">
        <v>599229</v>
      </c>
      <c r="AN197" s="2">
        <v>0</v>
      </c>
      <c r="AO197" s="2">
        <v>2677567</v>
      </c>
      <c r="AP197" s="2">
        <v>0.50929999999999997</v>
      </c>
      <c r="AQ197" s="2">
        <v>0.2</v>
      </c>
      <c r="AR197" s="2">
        <v>129799</v>
      </c>
      <c r="AS197" s="2">
        <v>81901</v>
      </c>
      <c r="AT197" s="2">
        <v>61037</v>
      </c>
      <c r="AU197" s="2">
        <v>0</v>
      </c>
      <c r="AV197" s="2">
        <v>272737</v>
      </c>
      <c r="AW197" s="2">
        <v>0.50929999999999997</v>
      </c>
      <c r="AX197" s="2">
        <v>0</v>
      </c>
      <c r="AY197" s="2">
        <v>0.65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2950304</v>
      </c>
      <c r="BF197" s="2">
        <v>0</v>
      </c>
      <c r="BG197" s="2">
        <v>0</v>
      </c>
      <c r="BH197" s="2">
        <v>0</v>
      </c>
      <c r="BI197" s="2">
        <v>42435</v>
      </c>
      <c r="BJ197" s="2">
        <v>0</v>
      </c>
      <c r="BK197" s="2">
        <v>0</v>
      </c>
      <c r="BL197" s="2">
        <v>0</v>
      </c>
      <c r="BM197" s="2">
        <v>0</v>
      </c>
      <c r="BN197" s="2">
        <v>2813</v>
      </c>
      <c r="BO197" s="2">
        <v>15.04</v>
      </c>
      <c r="BP197" s="2">
        <v>42308</v>
      </c>
      <c r="BQ197" s="2">
        <v>84743</v>
      </c>
      <c r="BR197" s="2">
        <v>3035047</v>
      </c>
      <c r="BS197" s="2">
        <v>-1593</v>
      </c>
      <c r="BT197" s="2">
        <v>3033454</v>
      </c>
      <c r="BU197" s="2">
        <v>663417</v>
      </c>
      <c r="BV197" s="2">
        <v>2370037</v>
      </c>
      <c r="BW197" s="2">
        <v>221844</v>
      </c>
      <c r="BX197" s="2">
        <v>2148193</v>
      </c>
      <c r="BY197" s="2">
        <v>5122.5600000000004</v>
      </c>
      <c r="BZ197" s="2">
        <v>274.89999999999998</v>
      </c>
      <c r="CA197" s="2">
        <v>1408192</v>
      </c>
      <c r="CB197" s="2">
        <v>0</v>
      </c>
      <c r="CC197" s="2">
        <v>-1593</v>
      </c>
      <c r="CD197" s="2">
        <v>663417</v>
      </c>
      <c r="CE197" s="2">
        <v>221844</v>
      </c>
      <c r="CF197" s="2">
        <v>521338</v>
      </c>
      <c r="CG197" s="2">
        <v>141104</v>
      </c>
      <c r="CH197" s="2">
        <v>662442</v>
      </c>
      <c r="CI197" s="2">
        <v>0</v>
      </c>
      <c r="CJ197" s="2">
        <v>2148193</v>
      </c>
      <c r="CK197" s="2" t="b">
        <v>0</v>
      </c>
      <c r="CL197" s="2">
        <v>0</v>
      </c>
      <c r="CM197" s="2">
        <v>11149.72</v>
      </c>
      <c r="CN197" s="2">
        <v>10251.709999999999</v>
      </c>
      <c r="CO197" s="2">
        <v>10555.82</v>
      </c>
      <c r="CP197" s="2">
        <v>12551.29</v>
      </c>
      <c r="CQ197" s="4">
        <v>45078.336863425924</v>
      </c>
      <c r="CR197" s="4">
        <v>73415</v>
      </c>
    </row>
    <row r="198" spans="1:96" x14ac:dyDescent="0.35">
      <c r="A198" s="5">
        <v>259</v>
      </c>
      <c r="B198" s="3" t="s">
        <v>353</v>
      </c>
      <c r="C198" s="3" t="s">
        <v>402</v>
      </c>
      <c r="D198" s="2" t="s">
        <v>403</v>
      </c>
      <c r="E198" s="2">
        <v>8093</v>
      </c>
      <c r="F198" s="2">
        <v>8215</v>
      </c>
      <c r="G198" s="2">
        <v>8458</v>
      </c>
      <c r="H198" s="2">
        <v>9802</v>
      </c>
      <c r="I198" s="2">
        <v>6.5600000000000006E-2</v>
      </c>
      <c r="J198" s="2">
        <v>531</v>
      </c>
      <c r="K198" s="2">
        <v>539</v>
      </c>
      <c r="L198" s="2">
        <v>555</v>
      </c>
      <c r="M198" s="2">
        <v>643</v>
      </c>
      <c r="N198" s="2">
        <v>6.7000000000000004E-2</v>
      </c>
      <c r="O198" s="2">
        <v>542</v>
      </c>
      <c r="P198" s="2">
        <v>550</v>
      </c>
      <c r="Q198" s="2">
        <v>567</v>
      </c>
      <c r="R198" s="2">
        <v>657</v>
      </c>
      <c r="S198" s="2">
        <v>9166</v>
      </c>
      <c r="T198" s="2">
        <v>9304</v>
      </c>
      <c r="U198" s="2">
        <v>9580</v>
      </c>
      <c r="V198" s="2">
        <v>11102</v>
      </c>
      <c r="W198" s="2">
        <v>1.1040000000000001</v>
      </c>
      <c r="X198" s="2">
        <v>1.026</v>
      </c>
      <c r="Y198" s="2">
        <v>10119</v>
      </c>
      <c r="Z198" s="2">
        <v>11391</v>
      </c>
      <c r="AA198" s="2">
        <v>99.71</v>
      </c>
      <c r="AB198" s="2">
        <v>74.33</v>
      </c>
      <c r="AC198" s="2">
        <v>45.66</v>
      </c>
      <c r="AD198" s="2">
        <v>1.19</v>
      </c>
      <c r="AE198" s="2">
        <v>220.89</v>
      </c>
      <c r="AF198" s="2">
        <v>99.71</v>
      </c>
      <c r="AG198" s="2">
        <v>74.33</v>
      </c>
      <c r="AH198" s="2">
        <v>45.66</v>
      </c>
      <c r="AI198" s="2">
        <v>89.45</v>
      </c>
      <c r="AJ198" s="2">
        <v>309.14999999999998</v>
      </c>
      <c r="AK198" s="2">
        <v>1008965</v>
      </c>
      <c r="AL198" s="2">
        <v>691566</v>
      </c>
      <c r="AM198" s="2">
        <v>437423</v>
      </c>
      <c r="AN198" s="2">
        <v>13555</v>
      </c>
      <c r="AO198" s="2">
        <v>2151509</v>
      </c>
      <c r="AP198" s="2">
        <v>0.95630000000000004</v>
      </c>
      <c r="AQ198" s="2">
        <v>0.2</v>
      </c>
      <c r="AR198" s="2">
        <v>192975</v>
      </c>
      <c r="AS198" s="2">
        <v>132269</v>
      </c>
      <c r="AT198" s="2">
        <v>83661</v>
      </c>
      <c r="AU198" s="2">
        <v>194880</v>
      </c>
      <c r="AV198" s="2">
        <v>603785</v>
      </c>
      <c r="AW198" s="2">
        <v>0.95630000000000004</v>
      </c>
      <c r="AX198" s="2">
        <v>0.40629999999999999</v>
      </c>
      <c r="AY198" s="2">
        <v>0.65</v>
      </c>
      <c r="AZ198" s="2">
        <v>266463</v>
      </c>
      <c r="BA198" s="2">
        <v>182639</v>
      </c>
      <c r="BB198" s="2">
        <v>115521</v>
      </c>
      <c r="BC198" s="2">
        <v>269093</v>
      </c>
      <c r="BD198" s="2">
        <v>833716</v>
      </c>
      <c r="BE198" s="2">
        <v>3589010</v>
      </c>
      <c r="BF198" s="2">
        <v>1442254</v>
      </c>
      <c r="BG198" s="2">
        <v>0</v>
      </c>
      <c r="BH198" s="2">
        <v>0</v>
      </c>
      <c r="BI198" s="2">
        <v>110968</v>
      </c>
      <c r="BJ198" s="2">
        <v>0</v>
      </c>
      <c r="BK198" s="2">
        <v>0</v>
      </c>
      <c r="BL198" s="2">
        <v>0</v>
      </c>
      <c r="BM198" s="2">
        <v>0</v>
      </c>
      <c r="BN198" s="2">
        <v>2813</v>
      </c>
      <c r="BO198" s="2">
        <v>9.01</v>
      </c>
      <c r="BP198" s="2">
        <v>25345</v>
      </c>
      <c r="BQ198" s="2">
        <v>1578567</v>
      </c>
      <c r="BR198" s="2">
        <v>5167577</v>
      </c>
      <c r="BS198" s="2">
        <v>0</v>
      </c>
      <c r="BT198" s="2">
        <v>5167577</v>
      </c>
      <c r="BU198" s="2">
        <v>56780</v>
      </c>
      <c r="BV198" s="2">
        <v>5110797</v>
      </c>
      <c r="BW198" s="2">
        <v>342824</v>
      </c>
      <c r="BX198" s="2">
        <v>4767973</v>
      </c>
      <c r="BY198" s="2">
        <v>4416.53</v>
      </c>
      <c r="BZ198" s="2">
        <v>309.14999999999998</v>
      </c>
      <c r="CA198" s="2">
        <v>1365370</v>
      </c>
      <c r="CB198" s="2">
        <v>713842</v>
      </c>
      <c r="CC198" s="2">
        <v>0</v>
      </c>
      <c r="CD198" s="2">
        <v>56780</v>
      </c>
      <c r="CE198" s="2">
        <v>342824</v>
      </c>
      <c r="CF198" s="2">
        <v>1679608</v>
      </c>
      <c r="CG198" s="2">
        <v>434475</v>
      </c>
      <c r="CH198" s="2">
        <v>2114083</v>
      </c>
      <c r="CI198" s="2">
        <v>0</v>
      </c>
      <c r="CJ198" s="2">
        <v>4767973</v>
      </c>
      <c r="CK198" s="2" t="b">
        <v>0</v>
      </c>
      <c r="CL198" s="2">
        <v>0</v>
      </c>
      <c r="CM198" s="2">
        <v>14726.74</v>
      </c>
      <c r="CN198" s="2">
        <v>13540.62</v>
      </c>
      <c r="CO198" s="2">
        <v>13942.3</v>
      </c>
      <c r="CP198" s="2">
        <v>16577.95</v>
      </c>
      <c r="CQ198" s="4">
        <v>45072.426874999997</v>
      </c>
      <c r="CR198" s="4">
        <v>73415</v>
      </c>
    </row>
    <row r="199" spans="1:96" x14ac:dyDescent="0.35">
      <c r="A199" s="5">
        <v>260</v>
      </c>
      <c r="B199" s="3" t="s">
        <v>353</v>
      </c>
      <c r="C199" s="3" t="s">
        <v>404</v>
      </c>
      <c r="D199" s="2" t="s">
        <v>405</v>
      </c>
      <c r="E199" s="2">
        <v>8093</v>
      </c>
      <c r="F199" s="2">
        <v>8215</v>
      </c>
      <c r="G199" s="2">
        <v>8458</v>
      </c>
      <c r="H199" s="2">
        <v>9802</v>
      </c>
      <c r="I199" s="2">
        <v>6.5600000000000006E-2</v>
      </c>
      <c r="J199" s="2">
        <v>531</v>
      </c>
      <c r="K199" s="2">
        <v>539</v>
      </c>
      <c r="L199" s="2">
        <v>555</v>
      </c>
      <c r="M199" s="2">
        <v>643</v>
      </c>
      <c r="N199" s="2">
        <v>6.7000000000000004E-2</v>
      </c>
      <c r="O199" s="2">
        <v>542</v>
      </c>
      <c r="P199" s="2">
        <v>550</v>
      </c>
      <c r="Q199" s="2">
        <v>567</v>
      </c>
      <c r="R199" s="2">
        <v>657</v>
      </c>
      <c r="S199" s="2">
        <v>9166</v>
      </c>
      <c r="T199" s="2">
        <v>9304</v>
      </c>
      <c r="U199" s="2">
        <v>9580</v>
      </c>
      <c r="V199" s="2">
        <v>11102</v>
      </c>
      <c r="W199" s="2">
        <v>1.1040000000000001</v>
      </c>
      <c r="X199" s="2">
        <v>1.026</v>
      </c>
      <c r="Y199" s="2">
        <v>10119</v>
      </c>
      <c r="Z199" s="2">
        <v>11391</v>
      </c>
      <c r="AA199" s="2">
        <v>27.61</v>
      </c>
      <c r="AB199" s="2">
        <v>14.48</v>
      </c>
      <c r="AC199" s="2">
        <v>9.11</v>
      </c>
      <c r="AD199" s="2">
        <v>0</v>
      </c>
      <c r="AE199" s="2">
        <v>51.2</v>
      </c>
      <c r="AF199" s="2">
        <v>27.61</v>
      </c>
      <c r="AG199" s="2">
        <v>14.48</v>
      </c>
      <c r="AH199" s="2">
        <v>9.11</v>
      </c>
      <c r="AI199" s="2">
        <v>0</v>
      </c>
      <c r="AJ199" s="2">
        <v>51.2</v>
      </c>
      <c r="AK199" s="2">
        <v>279386</v>
      </c>
      <c r="AL199" s="2">
        <v>134722</v>
      </c>
      <c r="AM199" s="2">
        <v>87274</v>
      </c>
      <c r="AN199" s="2">
        <v>0</v>
      </c>
      <c r="AO199" s="2">
        <v>501382</v>
      </c>
      <c r="AP199" s="2">
        <v>0.4667</v>
      </c>
      <c r="AQ199" s="2">
        <v>0.2</v>
      </c>
      <c r="AR199" s="2">
        <v>26078</v>
      </c>
      <c r="AS199" s="2">
        <v>12575</v>
      </c>
      <c r="AT199" s="2">
        <v>8146</v>
      </c>
      <c r="AU199" s="2">
        <v>0</v>
      </c>
      <c r="AV199" s="2">
        <v>46799</v>
      </c>
      <c r="AW199" s="2">
        <v>0.4667</v>
      </c>
      <c r="AX199" s="2">
        <v>0</v>
      </c>
      <c r="AY199" s="2">
        <v>0.65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548181</v>
      </c>
      <c r="BF199" s="2">
        <v>0</v>
      </c>
      <c r="BG199" s="2">
        <v>0</v>
      </c>
      <c r="BH199" s="2">
        <v>0</v>
      </c>
      <c r="BI199" s="2">
        <v>61391</v>
      </c>
      <c r="BJ199" s="2">
        <v>0</v>
      </c>
      <c r="BK199" s="2">
        <v>0</v>
      </c>
      <c r="BL199" s="2">
        <v>0</v>
      </c>
      <c r="BM199" s="2">
        <v>0</v>
      </c>
      <c r="BN199" s="2">
        <v>2813</v>
      </c>
      <c r="BO199" s="2">
        <v>1.83</v>
      </c>
      <c r="BP199" s="2">
        <v>5148</v>
      </c>
      <c r="BQ199" s="2">
        <v>66539</v>
      </c>
      <c r="BR199" s="2">
        <v>614720</v>
      </c>
      <c r="BS199" s="2">
        <v>0</v>
      </c>
      <c r="BT199" s="2">
        <v>614720</v>
      </c>
      <c r="BU199" s="2">
        <v>2582421</v>
      </c>
      <c r="BV199" s="2">
        <v>0</v>
      </c>
      <c r="BW199" s="2">
        <v>17352</v>
      </c>
      <c r="BX199" s="2">
        <v>0</v>
      </c>
      <c r="BY199" s="2">
        <v>6823.45</v>
      </c>
      <c r="BZ199" s="2">
        <v>51.2</v>
      </c>
      <c r="CA199" s="2">
        <v>349361</v>
      </c>
      <c r="CB199" s="2">
        <v>0</v>
      </c>
      <c r="CC199" s="2">
        <v>0</v>
      </c>
      <c r="CD199" s="2">
        <v>2582421</v>
      </c>
      <c r="CE199" s="2">
        <v>17352</v>
      </c>
      <c r="CF199" s="2">
        <v>0</v>
      </c>
      <c r="CG199" s="2">
        <v>184477</v>
      </c>
      <c r="CH199" s="2">
        <v>184477</v>
      </c>
      <c r="CI199" s="2">
        <v>184477</v>
      </c>
      <c r="CJ199" s="2">
        <v>184477</v>
      </c>
      <c r="CK199" s="2" t="b">
        <v>1</v>
      </c>
      <c r="CL199" s="2">
        <v>1967701</v>
      </c>
      <c r="CM199" s="2">
        <v>11063.51</v>
      </c>
      <c r="CN199" s="2">
        <v>10172.44</v>
      </c>
      <c r="CO199" s="2">
        <v>10474.200000000001</v>
      </c>
      <c r="CP199" s="2">
        <v>12454.24</v>
      </c>
      <c r="CQ199" s="4">
        <v>45072.426886574074</v>
      </c>
      <c r="CR199" s="4">
        <v>73415</v>
      </c>
    </row>
    <row r="200" spans="1:96" x14ac:dyDescent="0.35">
      <c r="A200" s="5">
        <v>261</v>
      </c>
      <c r="B200" s="3" t="s">
        <v>353</v>
      </c>
      <c r="C200" s="3" t="s">
        <v>406</v>
      </c>
      <c r="D200" s="2" t="s">
        <v>407</v>
      </c>
      <c r="E200" s="2">
        <v>8093</v>
      </c>
      <c r="F200" s="2">
        <v>8215</v>
      </c>
      <c r="G200" s="2">
        <v>8458</v>
      </c>
      <c r="H200" s="2">
        <v>9802</v>
      </c>
      <c r="I200" s="2">
        <v>6.5600000000000006E-2</v>
      </c>
      <c r="J200" s="2">
        <v>531</v>
      </c>
      <c r="K200" s="2">
        <v>539</v>
      </c>
      <c r="L200" s="2">
        <v>555</v>
      </c>
      <c r="M200" s="2">
        <v>643</v>
      </c>
      <c r="N200" s="2">
        <v>6.7000000000000004E-2</v>
      </c>
      <c r="O200" s="2">
        <v>542</v>
      </c>
      <c r="P200" s="2">
        <v>550</v>
      </c>
      <c r="Q200" s="2">
        <v>567</v>
      </c>
      <c r="R200" s="2">
        <v>657</v>
      </c>
      <c r="S200" s="2">
        <v>9166</v>
      </c>
      <c r="T200" s="2">
        <v>9304</v>
      </c>
      <c r="U200" s="2">
        <v>9580</v>
      </c>
      <c r="V200" s="2">
        <v>11102</v>
      </c>
      <c r="W200" s="2">
        <v>1.1040000000000001</v>
      </c>
      <c r="X200" s="2">
        <v>1.026</v>
      </c>
      <c r="Y200" s="2">
        <v>10119</v>
      </c>
      <c r="Z200" s="2">
        <v>11391</v>
      </c>
      <c r="AA200" s="2">
        <v>17.420000000000002</v>
      </c>
      <c r="AB200" s="2">
        <v>18.440000000000001</v>
      </c>
      <c r="AC200" s="2">
        <v>14.73</v>
      </c>
      <c r="AD200" s="2">
        <v>0</v>
      </c>
      <c r="AE200" s="2">
        <v>50.59</v>
      </c>
      <c r="AF200" s="2">
        <v>17.420000000000002</v>
      </c>
      <c r="AG200" s="2">
        <v>18.440000000000001</v>
      </c>
      <c r="AH200" s="2">
        <v>14.73</v>
      </c>
      <c r="AI200" s="2">
        <v>0</v>
      </c>
      <c r="AJ200" s="2">
        <v>50.59</v>
      </c>
      <c r="AK200" s="2">
        <v>176273</v>
      </c>
      <c r="AL200" s="2">
        <v>171566</v>
      </c>
      <c r="AM200" s="2">
        <v>141113</v>
      </c>
      <c r="AN200" s="2">
        <v>0</v>
      </c>
      <c r="AO200" s="2">
        <v>488952</v>
      </c>
      <c r="AP200" s="2">
        <v>0.55200000000000005</v>
      </c>
      <c r="AQ200" s="2">
        <v>0.2</v>
      </c>
      <c r="AR200" s="2">
        <v>19461</v>
      </c>
      <c r="AS200" s="2">
        <v>18941</v>
      </c>
      <c r="AT200" s="2">
        <v>15579</v>
      </c>
      <c r="AU200" s="2">
        <v>0</v>
      </c>
      <c r="AV200" s="2">
        <v>53981</v>
      </c>
      <c r="AW200" s="2">
        <v>0.55200000000000005</v>
      </c>
      <c r="AX200" s="2">
        <v>2E-3</v>
      </c>
      <c r="AY200" s="2">
        <v>0.65</v>
      </c>
      <c r="AZ200" s="2">
        <v>229</v>
      </c>
      <c r="BA200" s="2">
        <v>223</v>
      </c>
      <c r="BB200" s="2">
        <v>183</v>
      </c>
      <c r="BC200" s="2">
        <v>0</v>
      </c>
      <c r="BD200" s="2">
        <v>635</v>
      </c>
      <c r="BE200" s="2">
        <v>543568</v>
      </c>
      <c r="BF200" s="2">
        <v>0</v>
      </c>
      <c r="BG200" s="2">
        <v>0</v>
      </c>
      <c r="BH200" s="2">
        <v>0</v>
      </c>
      <c r="BI200" s="2">
        <v>65255</v>
      </c>
      <c r="BJ200" s="2">
        <v>0</v>
      </c>
      <c r="BK200" s="2">
        <v>0</v>
      </c>
      <c r="BL200" s="2">
        <v>75078</v>
      </c>
      <c r="BM200" s="2">
        <v>0</v>
      </c>
      <c r="BN200" s="2">
        <v>2813</v>
      </c>
      <c r="BO200" s="2">
        <v>1.04</v>
      </c>
      <c r="BP200" s="2">
        <v>2926</v>
      </c>
      <c r="BQ200" s="2">
        <v>143259</v>
      </c>
      <c r="BR200" s="2">
        <v>686827</v>
      </c>
      <c r="BS200" s="2">
        <v>0</v>
      </c>
      <c r="BT200" s="2">
        <v>686827</v>
      </c>
      <c r="BU200" s="2">
        <v>1262302</v>
      </c>
      <c r="BV200" s="2">
        <v>0</v>
      </c>
      <c r="BW200" s="2">
        <v>14932</v>
      </c>
      <c r="BX200" s="2">
        <v>0</v>
      </c>
      <c r="BY200" s="2">
        <v>5875.26</v>
      </c>
      <c r="BZ200" s="2">
        <v>50.59</v>
      </c>
      <c r="CA200" s="2">
        <v>297229</v>
      </c>
      <c r="CB200" s="2">
        <v>0</v>
      </c>
      <c r="CC200" s="2">
        <v>0</v>
      </c>
      <c r="CD200" s="2">
        <v>1262302</v>
      </c>
      <c r="CE200" s="2">
        <v>14932</v>
      </c>
      <c r="CF200" s="2">
        <v>0</v>
      </c>
      <c r="CG200" s="2">
        <v>95884</v>
      </c>
      <c r="CH200" s="2">
        <v>95884</v>
      </c>
      <c r="CI200" s="2">
        <v>95884</v>
      </c>
      <c r="CJ200" s="2">
        <v>95884</v>
      </c>
      <c r="CK200" s="2" t="b">
        <v>1</v>
      </c>
      <c r="CL200" s="2">
        <v>575475</v>
      </c>
      <c r="CM200" s="2">
        <v>11249.29</v>
      </c>
      <c r="CN200" s="2">
        <v>10343.26</v>
      </c>
      <c r="CO200" s="2">
        <v>10650.09</v>
      </c>
      <c r="CP200" s="2">
        <v>12663.37</v>
      </c>
      <c r="CQ200" s="4">
        <v>45072.426886574074</v>
      </c>
      <c r="CR200" s="4">
        <v>73415</v>
      </c>
    </row>
    <row r="201" spans="1:96" x14ac:dyDescent="0.35">
      <c r="A201" s="5">
        <v>262</v>
      </c>
      <c r="B201" s="3" t="s">
        <v>353</v>
      </c>
      <c r="C201" s="3" t="s">
        <v>408</v>
      </c>
      <c r="D201" s="2" t="s">
        <v>409</v>
      </c>
      <c r="E201" s="2">
        <v>8093</v>
      </c>
      <c r="F201" s="2">
        <v>8215</v>
      </c>
      <c r="G201" s="2">
        <v>8458</v>
      </c>
      <c r="H201" s="2">
        <v>9802</v>
      </c>
      <c r="I201" s="2">
        <v>6.5600000000000006E-2</v>
      </c>
      <c r="J201" s="2">
        <v>531</v>
      </c>
      <c r="K201" s="2">
        <v>539</v>
      </c>
      <c r="L201" s="2">
        <v>555</v>
      </c>
      <c r="M201" s="2">
        <v>643</v>
      </c>
      <c r="N201" s="2">
        <v>6.7000000000000004E-2</v>
      </c>
      <c r="O201" s="2">
        <v>542</v>
      </c>
      <c r="P201" s="2">
        <v>550</v>
      </c>
      <c r="Q201" s="2">
        <v>567</v>
      </c>
      <c r="R201" s="2">
        <v>657</v>
      </c>
      <c r="S201" s="2">
        <v>9166</v>
      </c>
      <c r="T201" s="2">
        <v>9304</v>
      </c>
      <c r="U201" s="2">
        <v>9580</v>
      </c>
      <c r="V201" s="2">
        <v>11102</v>
      </c>
      <c r="W201" s="2">
        <v>1.1040000000000001</v>
      </c>
      <c r="X201" s="2">
        <v>1.026</v>
      </c>
      <c r="Y201" s="2">
        <v>10119</v>
      </c>
      <c r="Z201" s="2">
        <v>11391</v>
      </c>
      <c r="AA201" s="2">
        <v>884.08</v>
      </c>
      <c r="AB201" s="2">
        <v>706.53</v>
      </c>
      <c r="AC201" s="2">
        <v>446.59</v>
      </c>
      <c r="AD201" s="2">
        <v>774.33</v>
      </c>
      <c r="AE201" s="2">
        <v>2811.53</v>
      </c>
      <c r="AF201" s="2">
        <v>884.08</v>
      </c>
      <c r="AG201" s="2">
        <v>706.53</v>
      </c>
      <c r="AH201" s="2">
        <v>446.59</v>
      </c>
      <c r="AI201" s="2">
        <v>774.33</v>
      </c>
      <c r="AJ201" s="2">
        <v>2811.53</v>
      </c>
      <c r="AK201" s="2">
        <v>8946006</v>
      </c>
      <c r="AL201" s="2">
        <v>6573555</v>
      </c>
      <c r="AM201" s="2">
        <v>4278332</v>
      </c>
      <c r="AN201" s="2">
        <v>8820393</v>
      </c>
      <c r="AO201" s="2">
        <v>28618286</v>
      </c>
      <c r="AP201" s="2">
        <v>0.87660000000000005</v>
      </c>
      <c r="AQ201" s="2">
        <v>0.2</v>
      </c>
      <c r="AR201" s="2">
        <v>1568414</v>
      </c>
      <c r="AS201" s="2">
        <v>1152476</v>
      </c>
      <c r="AT201" s="2">
        <v>750077</v>
      </c>
      <c r="AU201" s="2">
        <v>1546391</v>
      </c>
      <c r="AV201" s="2">
        <v>5017358</v>
      </c>
      <c r="AW201" s="2">
        <v>0.87660000000000005</v>
      </c>
      <c r="AX201" s="2">
        <v>0.3266</v>
      </c>
      <c r="AY201" s="2">
        <v>0.65</v>
      </c>
      <c r="AZ201" s="2">
        <v>1899148</v>
      </c>
      <c r="BA201" s="2">
        <v>1395500</v>
      </c>
      <c r="BB201" s="2">
        <v>908247</v>
      </c>
      <c r="BC201" s="2">
        <v>1872481</v>
      </c>
      <c r="BD201" s="2">
        <v>6075376</v>
      </c>
      <c r="BE201" s="2">
        <v>39711020</v>
      </c>
      <c r="BF201" s="2">
        <v>0</v>
      </c>
      <c r="BG201" s="2">
        <v>0</v>
      </c>
      <c r="BH201" s="2">
        <v>0</v>
      </c>
      <c r="BI201" s="2">
        <v>705796</v>
      </c>
      <c r="BJ201" s="2">
        <v>0</v>
      </c>
      <c r="BK201" s="2">
        <v>155000</v>
      </c>
      <c r="BL201" s="2">
        <v>0</v>
      </c>
      <c r="BM201" s="2">
        <v>0</v>
      </c>
      <c r="BN201" s="2">
        <v>2813</v>
      </c>
      <c r="BO201" s="2">
        <v>38.9</v>
      </c>
      <c r="BP201" s="2">
        <v>109426</v>
      </c>
      <c r="BQ201" s="2">
        <v>970222</v>
      </c>
      <c r="BR201" s="2">
        <v>40681242</v>
      </c>
      <c r="BS201" s="2">
        <v>0</v>
      </c>
      <c r="BT201" s="2">
        <v>40681242</v>
      </c>
      <c r="BU201" s="2">
        <v>20818327</v>
      </c>
      <c r="BV201" s="2">
        <v>19862915</v>
      </c>
      <c r="BW201" s="2">
        <v>562306</v>
      </c>
      <c r="BX201" s="2">
        <v>19300609</v>
      </c>
      <c r="BY201" s="2">
        <v>5037.7</v>
      </c>
      <c r="BZ201" s="2">
        <v>2811.53</v>
      </c>
      <c r="CA201" s="2">
        <v>14163645</v>
      </c>
      <c r="CB201" s="2">
        <v>1283342</v>
      </c>
      <c r="CC201" s="2">
        <v>0</v>
      </c>
      <c r="CD201" s="2">
        <v>20818327</v>
      </c>
      <c r="CE201" s="2">
        <v>562306</v>
      </c>
      <c r="CF201" s="2">
        <v>0</v>
      </c>
      <c r="CG201" s="2">
        <v>3014505</v>
      </c>
      <c r="CH201" s="2">
        <v>3014505</v>
      </c>
      <c r="CI201" s="2">
        <v>0</v>
      </c>
      <c r="CJ201" s="2">
        <v>19300609</v>
      </c>
      <c r="CK201" s="2" t="b">
        <v>0</v>
      </c>
      <c r="CL201" s="2">
        <v>0</v>
      </c>
      <c r="CM201" s="2">
        <v>14041.23</v>
      </c>
      <c r="CN201" s="2">
        <v>12910.32</v>
      </c>
      <c r="CO201" s="2">
        <v>13293.3</v>
      </c>
      <c r="CP201" s="2">
        <v>15806.27</v>
      </c>
      <c r="CQ201" s="4">
        <v>45072.426921296297</v>
      </c>
      <c r="CR201" s="4">
        <v>73415</v>
      </c>
    </row>
    <row r="202" spans="1:96" x14ac:dyDescent="0.35">
      <c r="A202" s="5">
        <v>263</v>
      </c>
      <c r="B202" s="3" t="s">
        <v>353</v>
      </c>
      <c r="C202" s="3" t="s">
        <v>410</v>
      </c>
      <c r="D202" s="2" t="s">
        <v>411</v>
      </c>
      <c r="E202" s="2">
        <v>8093</v>
      </c>
      <c r="F202" s="2">
        <v>8215</v>
      </c>
      <c r="G202" s="2">
        <v>8458</v>
      </c>
      <c r="H202" s="2">
        <v>9802</v>
      </c>
      <c r="I202" s="2">
        <v>6.5600000000000006E-2</v>
      </c>
      <c r="J202" s="2">
        <v>531</v>
      </c>
      <c r="K202" s="2">
        <v>539</v>
      </c>
      <c r="L202" s="2">
        <v>555</v>
      </c>
      <c r="M202" s="2">
        <v>643</v>
      </c>
      <c r="N202" s="2">
        <v>6.7000000000000004E-2</v>
      </c>
      <c r="O202" s="2">
        <v>542</v>
      </c>
      <c r="P202" s="2">
        <v>550</v>
      </c>
      <c r="Q202" s="2">
        <v>567</v>
      </c>
      <c r="R202" s="2">
        <v>657</v>
      </c>
      <c r="S202" s="2">
        <v>9166</v>
      </c>
      <c r="T202" s="2">
        <v>9304</v>
      </c>
      <c r="U202" s="2">
        <v>9580</v>
      </c>
      <c r="V202" s="2">
        <v>11102</v>
      </c>
      <c r="W202" s="2">
        <v>1.1040000000000001</v>
      </c>
      <c r="X202" s="2">
        <v>1.026</v>
      </c>
      <c r="Y202" s="2">
        <v>10119</v>
      </c>
      <c r="Z202" s="2">
        <v>11391</v>
      </c>
      <c r="AA202" s="2">
        <v>566.58000000000004</v>
      </c>
      <c r="AB202" s="2">
        <v>369.05</v>
      </c>
      <c r="AC202" s="2">
        <v>253.4</v>
      </c>
      <c r="AD202" s="2">
        <v>284.68</v>
      </c>
      <c r="AE202" s="2">
        <v>1473.71</v>
      </c>
      <c r="AF202" s="2">
        <v>566.58000000000004</v>
      </c>
      <c r="AG202" s="2">
        <v>369.05</v>
      </c>
      <c r="AH202" s="2">
        <v>253.4</v>
      </c>
      <c r="AI202" s="2">
        <v>423.6</v>
      </c>
      <c r="AJ202" s="2">
        <v>1612.63</v>
      </c>
      <c r="AK202" s="2">
        <v>5733223</v>
      </c>
      <c r="AL202" s="2">
        <v>3433641</v>
      </c>
      <c r="AM202" s="2">
        <v>2427572</v>
      </c>
      <c r="AN202" s="2">
        <v>3242790</v>
      </c>
      <c r="AO202" s="2">
        <v>14837226</v>
      </c>
      <c r="AP202" s="2">
        <v>0.2913</v>
      </c>
      <c r="AQ202" s="2">
        <v>0.2</v>
      </c>
      <c r="AR202" s="2">
        <v>334018</v>
      </c>
      <c r="AS202" s="2">
        <v>200044</v>
      </c>
      <c r="AT202" s="2">
        <v>141430</v>
      </c>
      <c r="AU202" s="2">
        <v>281118</v>
      </c>
      <c r="AV202" s="2">
        <v>956610</v>
      </c>
      <c r="AW202" s="2">
        <v>0.2913</v>
      </c>
      <c r="AX202" s="2">
        <v>0</v>
      </c>
      <c r="AY202" s="2">
        <v>0.65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15793836</v>
      </c>
      <c r="BF202" s="2">
        <v>1905240</v>
      </c>
      <c r="BG202" s="2">
        <v>15124</v>
      </c>
      <c r="BH202" s="2">
        <v>0</v>
      </c>
      <c r="BI202" s="2">
        <v>341091</v>
      </c>
      <c r="BJ202" s="2">
        <v>0</v>
      </c>
      <c r="BK202" s="2">
        <v>151455</v>
      </c>
      <c r="BL202" s="2">
        <v>0</v>
      </c>
      <c r="BM202" s="2">
        <v>0</v>
      </c>
      <c r="BN202" s="2">
        <v>2813</v>
      </c>
      <c r="BO202" s="2">
        <v>40.270000000000003</v>
      </c>
      <c r="BP202" s="2">
        <v>113280</v>
      </c>
      <c r="BQ202" s="2">
        <v>2526190</v>
      </c>
      <c r="BR202" s="2">
        <v>18320026</v>
      </c>
      <c r="BS202" s="2">
        <v>0</v>
      </c>
      <c r="BT202" s="2">
        <v>18320026</v>
      </c>
      <c r="BU202" s="2">
        <v>2251555</v>
      </c>
      <c r="BV202" s="2">
        <v>16068471</v>
      </c>
      <c r="BW202" s="2">
        <v>1405417</v>
      </c>
      <c r="BX202" s="2">
        <v>14663054</v>
      </c>
      <c r="BY202" s="2">
        <v>4870.21</v>
      </c>
      <c r="BZ202" s="2">
        <v>1612.63</v>
      </c>
      <c r="CA202" s="2">
        <v>7853847</v>
      </c>
      <c r="CB202" s="2">
        <v>1270202</v>
      </c>
      <c r="CC202" s="2">
        <v>0</v>
      </c>
      <c r="CD202" s="2">
        <v>2251555</v>
      </c>
      <c r="CE202" s="2">
        <v>1405417</v>
      </c>
      <c r="CF202" s="2">
        <v>5467077</v>
      </c>
      <c r="CG202" s="2">
        <v>1897969</v>
      </c>
      <c r="CH202" s="2">
        <v>7365046</v>
      </c>
      <c r="CI202" s="2">
        <v>0</v>
      </c>
      <c r="CJ202" s="2">
        <v>14663054</v>
      </c>
      <c r="CK202" s="2" t="b">
        <v>0</v>
      </c>
      <c r="CL202" s="2">
        <v>0</v>
      </c>
      <c r="CM202" s="2">
        <v>10708.53</v>
      </c>
      <c r="CN202" s="2">
        <v>9846.0499999999993</v>
      </c>
      <c r="CO202" s="2">
        <v>10138.129999999999</v>
      </c>
      <c r="CP202" s="2">
        <v>12054.64</v>
      </c>
      <c r="CQ202" s="4">
        <v>45072.426944444444</v>
      </c>
      <c r="CR202" s="4">
        <v>73415</v>
      </c>
    </row>
    <row r="203" spans="1:96" x14ac:dyDescent="0.35">
      <c r="A203" s="5">
        <v>264</v>
      </c>
      <c r="B203" s="3" t="s">
        <v>353</v>
      </c>
      <c r="C203" s="3" t="s">
        <v>412</v>
      </c>
      <c r="D203" s="2" t="s">
        <v>413</v>
      </c>
      <c r="E203" s="2">
        <v>8093</v>
      </c>
      <c r="F203" s="2">
        <v>8215</v>
      </c>
      <c r="G203" s="2">
        <v>8458</v>
      </c>
      <c r="H203" s="2">
        <v>9802</v>
      </c>
      <c r="I203" s="2">
        <v>6.5600000000000006E-2</v>
      </c>
      <c r="J203" s="2">
        <v>531</v>
      </c>
      <c r="K203" s="2">
        <v>539</v>
      </c>
      <c r="L203" s="2">
        <v>555</v>
      </c>
      <c r="M203" s="2">
        <v>643</v>
      </c>
      <c r="N203" s="2">
        <v>6.7000000000000004E-2</v>
      </c>
      <c r="O203" s="2">
        <v>542</v>
      </c>
      <c r="P203" s="2">
        <v>550</v>
      </c>
      <c r="Q203" s="2">
        <v>567</v>
      </c>
      <c r="R203" s="2">
        <v>657</v>
      </c>
      <c r="S203" s="2">
        <v>9166</v>
      </c>
      <c r="T203" s="2">
        <v>9304</v>
      </c>
      <c r="U203" s="2">
        <v>9580</v>
      </c>
      <c r="V203" s="2">
        <v>11102</v>
      </c>
      <c r="W203" s="2">
        <v>1.1040000000000001</v>
      </c>
      <c r="X203" s="2">
        <v>1.026</v>
      </c>
      <c r="Y203" s="2">
        <v>10119</v>
      </c>
      <c r="Z203" s="2">
        <v>11391</v>
      </c>
      <c r="AA203" s="2">
        <v>1726.3</v>
      </c>
      <c r="AB203" s="2">
        <v>1319.67</v>
      </c>
      <c r="AC203" s="2">
        <v>974.02</v>
      </c>
      <c r="AD203" s="2">
        <v>0</v>
      </c>
      <c r="AE203" s="2">
        <v>4019.99</v>
      </c>
      <c r="AF203" s="2">
        <v>1726.3</v>
      </c>
      <c r="AG203" s="2">
        <v>1319.67</v>
      </c>
      <c r="AH203" s="2">
        <v>974.02</v>
      </c>
      <c r="AI203" s="2">
        <v>0</v>
      </c>
      <c r="AJ203" s="2">
        <v>4019.99</v>
      </c>
      <c r="AK203" s="2">
        <v>17468430</v>
      </c>
      <c r="AL203" s="2">
        <v>12278210</v>
      </c>
      <c r="AM203" s="2">
        <v>9331112</v>
      </c>
      <c r="AN203" s="2">
        <v>0</v>
      </c>
      <c r="AO203" s="2">
        <v>39077752</v>
      </c>
      <c r="AP203" s="2">
        <v>0.32579999999999998</v>
      </c>
      <c r="AQ203" s="2">
        <v>0.2</v>
      </c>
      <c r="AR203" s="2">
        <v>1138243</v>
      </c>
      <c r="AS203" s="2">
        <v>800048</v>
      </c>
      <c r="AT203" s="2">
        <v>608015</v>
      </c>
      <c r="AU203" s="2">
        <v>0</v>
      </c>
      <c r="AV203" s="2">
        <v>2546306</v>
      </c>
      <c r="AW203" s="2">
        <v>0.32579999999999998</v>
      </c>
      <c r="AX203" s="2">
        <v>0</v>
      </c>
      <c r="AY203" s="2">
        <v>0.65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41624058</v>
      </c>
      <c r="BF203" s="2">
        <v>0</v>
      </c>
      <c r="BG203" s="2">
        <v>88738</v>
      </c>
      <c r="BH203" s="2">
        <v>0</v>
      </c>
      <c r="BI203" s="2">
        <v>121623</v>
      </c>
      <c r="BJ203" s="2">
        <v>0</v>
      </c>
      <c r="BK203" s="2">
        <v>0</v>
      </c>
      <c r="BL203" s="2">
        <v>0</v>
      </c>
      <c r="BM203" s="2">
        <v>0</v>
      </c>
      <c r="BN203" s="2">
        <v>2813</v>
      </c>
      <c r="BO203" s="2">
        <v>105.3</v>
      </c>
      <c r="BP203" s="2">
        <v>296209</v>
      </c>
      <c r="BQ203" s="2">
        <v>506570</v>
      </c>
      <c r="BR203" s="2">
        <v>42130628</v>
      </c>
      <c r="BS203" s="2">
        <v>0</v>
      </c>
      <c r="BT203" s="2">
        <v>42130628</v>
      </c>
      <c r="BU203" s="2">
        <v>5222165</v>
      </c>
      <c r="BV203" s="2">
        <v>36908463</v>
      </c>
      <c r="BW203" s="2">
        <v>3179188</v>
      </c>
      <c r="BX203" s="2">
        <v>33729275</v>
      </c>
      <c r="BY203" s="2">
        <v>5020.01</v>
      </c>
      <c r="BZ203" s="2">
        <v>4019.99</v>
      </c>
      <c r="CA203" s="2">
        <v>20180390</v>
      </c>
      <c r="CB203" s="2">
        <v>0</v>
      </c>
      <c r="CC203" s="2">
        <v>0</v>
      </c>
      <c r="CD203" s="2">
        <v>5222165</v>
      </c>
      <c r="CE203" s="2">
        <v>3179188</v>
      </c>
      <c r="CF203" s="2">
        <v>11779037</v>
      </c>
      <c r="CG203" s="2">
        <v>2076127</v>
      </c>
      <c r="CH203" s="2">
        <v>13855164</v>
      </c>
      <c r="CI203" s="2">
        <v>0</v>
      </c>
      <c r="CJ203" s="2">
        <v>33729275</v>
      </c>
      <c r="CK203" s="2" t="b">
        <v>0</v>
      </c>
      <c r="CL203" s="2">
        <v>0</v>
      </c>
      <c r="CM203" s="2">
        <v>10778.35</v>
      </c>
      <c r="CN203" s="2">
        <v>9910.25</v>
      </c>
      <c r="CO203" s="2">
        <v>10204.23</v>
      </c>
      <c r="CP203" s="2">
        <v>12133.24</v>
      </c>
      <c r="CQ203" s="4">
        <v>45072.42695601852</v>
      </c>
      <c r="CR203" s="4">
        <v>73415</v>
      </c>
    </row>
    <row r="204" spans="1:96" x14ac:dyDescent="0.35">
      <c r="A204" s="5">
        <v>265</v>
      </c>
      <c r="B204" s="3" t="s">
        <v>353</v>
      </c>
      <c r="C204" s="3" t="s">
        <v>414</v>
      </c>
      <c r="D204" s="2" t="s">
        <v>415</v>
      </c>
      <c r="E204" s="2">
        <v>8093</v>
      </c>
      <c r="F204" s="2">
        <v>8215</v>
      </c>
      <c r="G204" s="2">
        <v>8458</v>
      </c>
      <c r="H204" s="2">
        <v>9802</v>
      </c>
      <c r="I204" s="2">
        <v>6.5600000000000006E-2</v>
      </c>
      <c r="J204" s="2">
        <v>531</v>
      </c>
      <c r="K204" s="2">
        <v>539</v>
      </c>
      <c r="L204" s="2">
        <v>555</v>
      </c>
      <c r="M204" s="2">
        <v>643</v>
      </c>
      <c r="N204" s="2">
        <v>6.7000000000000004E-2</v>
      </c>
      <c r="O204" s="2">
        <v>542</v>
      </c>
      <c r="P204" s="2">
        <v>550</v>
      </c>
      <c r="Q204" s="2">
        <v>567</v>
      </c>
      <c r="R204" s="2">
        <v>657</v>
      </c>
      <c r="S204" s="2">
        <v>9166</v>
      </c>
      <c r="T204" s="2">
        <v>9304</v>
      </c>
      <c r="U204" s="2">
        <v>9580</v>
      </c>
      <c r="V204" s="2">
        <v>11102</v>
      </c>
      <c r="W204" s="2">
        <v>1.1040000000000001</v>
      </c>
      <c r="X204" s="2">
        <v>1.026</v>
      </c>
      <c r="Y204" s="2">
        <v>10119</v>
      </c>
      <c r="Z204" s="2">
        <v>11391</v>
      </c>
      <c r="AA204" s="2">
        <v>76.3</v>
      </c>
      <c r="AB204" s="2">
        <v>55.3</v>
      </c>
      <c r="AC204" s="2">
        <v>40.44</v>
      </c>
      <c r="AD204" s="2">
        <v>0</v>
      </c>
      <c r="AE204" s="2">
        <v>172.04</v>
      </c>
      <c r="AF204" s="2">
        <v>76.3</v>
      </c>
      <c r="AG204" s="2">
        <v>55.3</v>
      </c>
      <c r="AH204" s="2">
        <v>40.44</v>
      </c>
      <c r="AI204" s="2">
        <v>0</v>
      </c>
      <c r="AJ204" s="2">
        <v>172.04</v>
      </c>
      <c r="AK204" s="2">
        <v>772080</v>
      </c>
      <c r="AL204" s="2">
        <v>514511</v>
      </c>
      <c r="AM204" s="2">
        <v>387415</v>
      </c>
      <c r="AN204" s="2">
        <v>0</v>
      </c>
      <c r="AO204" s="2">
        <v>1674006</v>
      </c>
      <c r="AP204" s="2">
        <v>0.94499999999999995</v>
      </c>
      <c r="AQ204" s="2">
        <v>0.2</v>
      </c>
      <c r="AR204" s="2">
        <v>145923</v>
      </c>
      <c r="AS204" s="2">
        <v>97243</v>
      </c>
      <c r="AT204" s="2">
        <v>73221</v>
      </c>
      <c r="AU204" s="2">
        <v>0</v>
      </c>
      <c r="AV204" s="2">
        <v>316387</v>
      </c>
      <c r="AW204" s="2">
        <v>0.94499999999999995</v>
      </c>
      <c r="AX204" s="2">
        <v>0.39500000000000002</v>
      </c>
      <c r="AY204" s="2">
        <v>0.65</v>
      </c>
      <c r="AZ204" s="2">
        <v>198231</v>
      </c>
      <c r="BA204" s="2">
        <v>132101</v>
      </c>
      <c r="BB204" s="2">
        <v>99469</v>
      </c>
      <c r="BC204" s="2">
        <v>0</v>
      </c>
      <c r="BD204" s="2">
        <v>429801</v>
      </c>
      <c r="BE204" s="2">
        <v>2420194</v>
      </c>
      <c r="BF204" s="2">
        <v>0</v>
      </c>
      <c r="BG204" s="2">
        <v>0</v>
      </c>
      <c r="BH204" s="2">
        <v>0</v>
      </c>
      <c r="BI204" s="2">
        <v>45399</v>
      </c>
      <c r="BJ204" s="2">
        <v>0</v>
      </c>
      <c r="BK204" s="2">
        <v>155000</v>
      </c>
      <c r="BL204" s="2">
        <v>0</v>
      </c>
      <c r="BM204" s="2">
        <v>0</v>
      </c>
      <c r="BN204" s="2">
        <v>2813</v>
      </c>
      <c r="BO204" s="2">
        <v>3.44</v>
      </c>
      <c r="BP204" s="2">
        <v>9677</v>
      </c>
      <c r="BQ204" s="2">
        <v>210076</v>
      </c>
      <c r="BR204" s="2">
        <v>2630270</v>
      </c>
      <c r="BS204" s="2">
        <v>0</v>
      </c>
      <c r="BT204" s="2">
        <v>2630270</v>
      </c>
      <c r="BU204" s="2">
        <v>1130073</v>
      </c>
      <c r="BV204" s="2">
        <v>1500197</v>
      </c>
      <c r="BW204" s="2">
        <v>34408</v>
      </c>
      <c r="BX204" s="2">
        <v>1465789</v>
      </c>
      <c r="BY204" s="2">
        <v>5344.41</v>
      </c>
      <c r="BZ204" s="2">
        <v>172.04</v>
      </c>
      <c r="CA204" s="2">
        <v>919452</v>
      </c>
      <c r="CB204" s="2">
        <v>0</v>
      </c>
      <c r="CC204" s="2">
        <v>0</v>
      </c>
      <c r="CD204" s="2">
        <v>1130073</v>
      </c>
      <c r="CE204" s="2">
        <v>34408</v>
      </c>
      <c r="CF204" s="2">
        <v>0</v>
      </c>
      <c r="CG204" s="2">
        <v>470602</v>
      </c>
      <c r="CH204" s="2">
        <v>470602</v>
      </c>
      <c r="CI204" s="2">
        <v>0</v>
      </c>
      <c r="CJ204" s="2">
        <v>1465789</v>
      </c>
      <c r="CK204" s="2" t="b">
        <v>0</v>
      </c>
      <c r="CL204" s="2">
        <v>0</v>
      </c>
      <c r="CM204" s="2">
        <v>14629.54</v>
      </c>
      <c r="CN204" s="2">
        <v>13451.26</v>
      </c>
      <c r="CO204" s="2">
        <v>13850.29</v>
      </c>
      <c r="CP204" s="2">
        <v>16468.54</v>
      </c>
      <c r="CQ204" s="4">
        <v>45072.427037037036</v>
      </c>
      <c r="CR204" s="4">
        <v>73415</v>
      </c>
    </row>
    <row r="205" spans="1:96" x14ac:dyDescent="0.35">
      <c r="A205" s="5">
        <v>266</v>
      </c>
      <c r="B205" s="3" t="s">
        <v>353</v>
      </c>
      <c r="C205" s="3" t="s">
        <v>416</v>
      </c>
      <c r="D205" s="2" t="s">
        <v>417</v>
      </c>
      <c r="E205" s="2">
        <v>8093</v>
      </c>
      <c r="F205" s="2">
        <v>8215</v>
      </c>
      <c r="G205" s="2">
        <v>8458</v>
      </c>
      <c r="H205" s="2">
        <v>9802</v>
      </c>
      <c r="I205" s="2">
        <v>6.5600000000000006E-2</v>
      </c>
      <c r="J205" s="2">
        <v>531</v>
      </c>
      <c r="K205" s="2">
        <v>539</v>
      </c>
      <c r="L205" s="2">
        <v>555</v>
      </c>
      <c r="M205" s="2">
        <v>643</v>
      </c>
      <c r="N205" s="2">
        <v>6.7000000000000004E-2</v>
      </c>
      <c r="O205" s="2">
        <v>542</v>
      </c>
      <c r="P205" s="2">
        <v>550</v>
      </c>
      <c r="Q205" s="2">
        <v>567</v>
      </c>
      <c r="R205" s="2">
        <v>657</v>
      </c>
      <c r="S205" s="2">
        <v>9166</v>
      </c>
      <c r="T205" s="2">
        <v>9304</v>
      </c>
      <c r="U205" s="2">
        <v>9580</v>
      </c>
      <c r="V205" s="2">
        <v>11102</v>
      </c>
      <c r="W205" s="2">
        <v>1.1040000000000001</v>
      </c>
      <c r="X205" s="2">
        <v>1.026</v>
      </c>
      <c r="Y205" s="2">
        <v>10119</v>
      </c>
      <c r="Z205" s="2">
        <v>11391</v>
      </c>
      <c r="AA205" s="2">
        <v>2434.5700000000002</v>
      </c>
      <c r="AB205" s="2">
        <v>1919.76</v>
      </c>
      <c r="AC205" s="2">
        <v>1395.39</v>
      </c>
      <c r="AD205" s="2">
        <v>0</v>
      </c>
      <c r="AE205" s="2">
        <v>5749.72</v>
      </c>
      <c r="AF205" s="2">
        <v>2434.5700000000002</v>
      </c>
      <c r="AG205" s="2">
        <v>1919.76</v>
      </c>
      <c r="AH205" s="2">
        <v>1395.39</v>
      </c>
      <c r="AI205" s="2">
        <v>0</v>
      </c>
      <c r="AJ205" s="2">
        <v>5749.72</v>
      </c>
      <c r="AK205" s="2">
        <v>24635414</v>
      </c>
      <c r="AL205" s="2">
        <v>17861447</v>
      </c>
      <c r="AM205" s="2">
        <v>13367836</v>
      </c>
      <c r="AN205" s="2">
        <v>0</v>
      </c>
      <c r="AO205" s="2">
        <v>55864697</v>
      </c>
      <c r="AP205" s="2">
        <v>0.34010000000000001</v>
      </c>
      <c r="AQ205" s="2">
        <v>0.2</v>
      </c>
      <c r="AR205" s="2">
        <v>1675701</v>
      </c>
      <c r="AS205" s="2">
        <v>1214936</v>
      </c>
      <c r="AT205" s="2">
        <v>909280</v>
      </c>
      <c r="AU205" s="2">
        <v>0</v>
      </c>
      <c r="AV205" s="2">
        <v>3799917</v>
      </c>
      <c r="AW205" s="2">
        <v>0.34010000000000001</v>
      </c>
      <c r="AX205" s="2">
        <v>0</v>
      </c>
      <c r="AY205" s="2">
        <v>0.65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59664614</v>
      </c>
      <c r="BF205" s="2">
        <v>0</v>
      </c>
      <c r="BG205" s="2">
        <v>167297</v>
      </c>
      <c r="BH205" s="2">
        <v>0</v>
      </c>
      <c r="BI205" s="2">
        <v>200988</v>
      </c>
      <c r="BJ205" s="2">
        <v>0</v>
      </c>
      <c r="BK205" s="2">
        <v>0</v>
      </c>
      <c r="BL205" s="2">
        <v>0</v>
      </c>
      <c r="BM205" s="2">
        <v>0</v>
      </c>
      <c r="BN205" s="2">
        <v>2813</v>
      </c>
      <c r="BO205" s="2">
        <v>131.54</v>
      </c>
      <c r="BP205" s="2">
        <v>370022</v>
      </c>
      <c r="BQ205" s="2">
        <v>738307</v>
      </c>
      <c r="BR205" s="2">
        <v>60402921</v>
      </c>
      <c r="BS205" s="2">
        <v>0</v>
      </c>
      <c r="BT205" s="2">
        <v>60402921</v>
      </c>
      <c r="BU205" s="2">
        <v>9604570</v>
      </c>
      <c r="BV205" s="2">
        <v>50798351</v>
      </c>
      <c r="BW205" s="2">
        <v>4557595</v>
      </c>
      <c r="BX205" s="2">
        <v>46240756</v>
      </c>
      <c r="BY205" s="2">
        <v>5031.57</v>
      </c>
      <c r="BZ205" s="2">
        <v>5749.72</v>
      </c>
      <c r="CA205" s="2">
        <v>28930119</v>
      </c>
      <c r="CB205" s="2">
        <v>0</v>
      </c>
      <c r="CC205" s="2">
        <v>0</v>
      </c>
      <c r="CD205" s="2">
        <v>9604570</v>
      </c>
      <c r="CE205" s="2">
        <v>4557595</v>
      </c>
      <c r="CF205" s="2">
        <v>14767954</v>
      </c>
      <c r="CG205" s="2">
        <v>3656619</v>
      </c>
      <c r="CH205" s="2">
        <v>18424573</v>
      </c>
      <c r="CI205" s="2">
        <v>0</v>
      </c>
      <c r="CJ205" s="2">
        <v>46240756</v>
      </c>
      <c r="CK205" s="2" t="b">
        <v>0</v>
      </c>
      <c r="CL205" s="2">
        <v>0</v>
      </c>
      <c r="CM205" s="2">
        <v>10807.29</v>
      </c>
      <c r="CN205" s="2">
        <v>9936.86</v>
      </c>
      <c r="CO205" s="2">
        <v>10231.629999999999</v>
      </c>
      <c r="CP205" s="2">
        <v>12165.82</v>
      </c>
      <c r="CQ205" s="4">
        <v>45072.427071759259</v>
      </c>
      <c r="CR205" s="4">
        <v>73415</v>
      </c>
    </row>
    <row r="206" spans="1:96" x14ac:dyDescent="0.35">
      <c r="A206" s="5">
        <v>267</v>
      </c>
      <c r="B206" s="3" t="s">
        <v>353</v>
      </c>
      <c r="C206" s="3" t="s">
        <v>418</v>
      </c>
      <c r="D206" s="2" t="s">
        <v>419</v>
      </c>
      <c r="E206" s="2">
        <v>8093</v>
      </c>
      <c r="F206" s="2">
        <v>8215</v>
      </c>
      <c r="G206" s="2">
        <v>8458</v>
      </c>
      <c r="H206" s="2">
        <v>9802</v>
      </c>
      <c r="I206" s="2">
        <v>6.5600000000000006E-2</v>
      </c>
      <c r="J206" s="2">
        <v>531</v>
      </c>
      <c r="K206" s="2">
        <v>539</v>
      </c>
      <c r="L206" s="2">
        <v>555</v>
      </c>
      <c r="M206" s="2">
        <v>643</v>
      </c>
      <c r="N206" s="2">
        <v>6.7000000000000004E-2</v>
      </c>
      <c r="O206" s="2">
        <v>542</v>
      </c>
      <c r="P206" s="2">
        <v>550</v>
      </c>
      <c r="Q206" s="2">
        <v>567</v>
      </c>
      <c r="R206" s="2">
        <v>657</v>
      </c>
      <c r="S206" s="2">
        <v>9166</v>
      </c>
      <c r="T206" s="2">
        <v>9304</v>
      </c>
      <c r="U206" s="2">
        <v>9580</v>
      </c>
      <c r="V206" s="2">
        <v>11102</v>
      </c>
      <c r="W206" s="2">
        <v>1.1040000000000001</v>
      </c>
      <c r="X206" s="2">
        <v>1.026</v>
      </c>
      <c r="Y206" s="2">
        <v>10119</v>
      </c>
      <c r="Z206" s="2">
        <v>11391</v>
      </c>
      <c r="AA206" s="2">
        <v>74.150000000000006</v>
      </c>
      <c r="AB206" s="2">
        <v>60.96</v>
      </c>
      <c r="AC206" s="2">
        <v>49.5</v>
      </c>
      <c r="AD206" s="2">
        <v>0</v>
      </c>
      <c r="AE206" s="2">
        <v>184.61</v>
      </c>
      <c r="AF206" s="2">
        <v>74.150000000000006</v>
      </c>
      <c r="AG206" s="2">
        <v>60.96</v>
      </c>
      <c r="AH206" s="2">
        <v>49.5</v>
      </c>
      <c r="AI206" s="2">
        <v>0</v>
      </c>
      <c r="AJ206" s="2">
        <v>184.61</v>
      </c>
      <c r="AK206" s="2">
        <v>750324</v>
      </c>
      <c r="AL206" s="2">
        <v>567172</v>
      </c>
      <c r="AM206" s="2">
        <v>474210</v>
      </c>
      <c r="AN206" s="2">
        <v>0</v>
      </c>
      <c r="AO206" s="2">
        <v>1791706</v>
      </c>
      <c r="AP206" s="2">
        <v>0.89029999999999998</v>
      </c>
      <c r="AQ206" s="2">
        <v>0.2</v>
      </c>
      <c r="AR206" s="2">
        <v>133603</v>
      </c>
      <c r="AS206" s="2">
        <v>100991</v>
      </c>
      <c r="AT206" s="2">
        <v>84438</v>
      </c>
      <c r="AU206" s="2">
        <v>0</v>
      </c>
      <c r="AV206" s="2">
        <v>319032</v>
      </c>
      <c r="AW206" s="2">
        <v>0.89029999999999998</v>
      </c>
      <c r="AX206" s="2">
        <v>0.34029999999999999</v>
      </c>
      <c r="AY206" s="2">
        <v>0.65</v>
      </c>
      <c r="AZ206" s="2">
        <v>165968</v>
      </c>
      <c r="BA206" s="2">
        <v>125456</v>
      </c>
      <c r="BB206" s="2">
        <v>104893</v>
      </c>
      <c r="BC206" s="2">
        <v>0</v>
      </c>
      <c r="BD206" s="2">
        <v>396317</v>
      </c>
      <c r="BE206" s="2">
        <v>2507055</v>
      </c>
      <c r="BF206" s="2">
        <v>0</v>
      </c>
      <c r="BG206" s="2">
        <v>0</v>
      </c>
      <c r="BH206" s="2">
        <v>0</v>
      </c>
      <c r="BI206" s="2">
        <v>98731</v>
      </c>
      <c r="BJ206" s="2">
        <v>0</v>
      </c>
      <c r="BK206" s="2">
        <v>154080</v>
      </c>
      <c r="BL206" s="2">
        <v>0</v>
      </c>
      <c r="BM206" s="2">
        <v>0</v>
      </c>
      <c r="BN206" s="2">
        <v>2813</v>
      </c>
      <c r="BO206" s="2">
        <v>4</v>
      </c>
      <c r="BP206" s="2">
        <v>11252</v>
      </c>
      <c r="BQ206" s="2">
        <v>264063</v>
      </c>
      <c r="BR206" s="2">
        <v>2771118</v>
      </c>
      <c r="BS206" s="2">
        <v>0</v>
      </c>
      <c r="BT206" s="2">
        <v>2771118</v>
      </c>
      <c r="BU206" s="2">
        <v>897607</v>
      </c>
      <c r="BV206" s="2">
        <v>1873511</v>
      </c>
      <c r="BW206" s="2">
        <v>151392</v>
      </c>
      <c r="BX206" s="2">
        <v>1722119</v>
      </c>
      <c r="BY206" s="2">
        <v>5205.5</v>
      </c>
      <c r="BZ206" s="2">
        <v>184.61</v>
      </c>
      <c r="CA206" s="2">
        <v>960987</v>
      </c>
      <c r="CB206" s="2">
        <v>0</v>
      </c>
      <c r="CC206" s="2">
        <v>0</v>
      </c>
      <c r="CD206" s="2">
        <v>897607</v>
      </c>
      <c r="CE206" s="2">
        <v>151392</v>
      </c>
      <c r="CF206" s="2">
        <v>0</v>
      </c>
      <c r="CG206" s="2">
        <v>374591</v>
      </c>
      <c r="CH206" s="2">
        <v>374591</v>
      </c>
      <c r="CI206" s="2">
        <v>0</v>
      </c>
      <c r="CJ206" s="2">
        <v>1722119</v>
      </c>
      <c r="CK206" s="2" t="b">
        <v>0</v>
      </c>
      <c r="CL206" s="2">
        <v>0</v>
      </c>
      <c r="CM206" s="2">
        <v>14159.06</v>
      </c>
      <c r="CN206" s="2">
        <v>13018.67</v>
      </c>
      <c r="CO206" s="2">
        <v>13404.86</v>
      </c>
      <c r="CP206" s="2">
        <v>15938.91</v>
      </c>
      <c r="CQ206" s="4">
        <v>45072.427129629628</v>
      </c>
      <c r="CR206" s="4">
        <v>73415</v>
      </c>
    </row>
    <row r="207" spans="1:96" x14ac:dyDescent="0.35">
      <c r="A207" s="5">
        <v>268</v>
      </c>
      <c r="B207" s="3" t="s">
        <v>353</v>
      </c>
      <c r="C207" s="3" t="s">
        <v>420</v>
      </c>
      <c r="D207" s="2" t="s">
        <v>421</v>
      </c>
      <c r="E207" s="2">
        <v>8093</v>
      </c>
      <c r="F207" s="2">
        <v>8215</v>
      </c>
      <c r="G207" s="2">
        <v>8458</v>
      </c>
      <c r="H207" s="2">
        <v>9802</v>
      </c>
      <c r="I207" s="2">
        <v>6.5600000000000006E-2</v>
      </c>
      <c r="J207" s="2">
        <v>531</v>
      </c>
      <c r="K207" s="2">
        <v>539</v>
      </c>
      <c r="L207" s="2">
        <v>555</v>
      </c>
      <c r="M207" s="2">
        <v>643</v>
      </c>
      <c r="N207" s="2">
        <v>6.7000000000000004E-2</v>
      </c>
      <c r="O207" s="2">
        <v>542</v>
      </c>
      <c r="P207" s="2">
        <v>550</v>
      </c>
      <c r="Q207" s="2">
        <v>567</v>
      </c>
      <c r="R207" s="2">
        <v>657</v>
      </c>
      <c r="S207" s="2">
        <v>9166</v>
      </c>
      <c r="T207" s="2">
        <v>9304</v>
      </c>
      <c r="U207" s="2">
        <v>9580</v>
      </c>
      <c r="V207" s="2">
        <v>11102</v>
      </c>
      <c r="W207" s="2">
        <v>1.1040000000000001</v>
      </c>
      <c r="X207" s="2">
        <v>1.026</v>
      </c>
      <c r="Y207" s="2">
        <v>10119</v>
      </c>
      <c r="Z207" s="2">
        <v>11391</v>
      </c>
      <c r="AA207" s="2">
        <v>1151.9000000000001</v>
      </c>
      <c r="AB207" s="2">
        <v>788.22</v>
      </c>
      <c r="AC207" s="2">
        <v>489.68</v>
      </c>
      <c r="AD207" s="2">
        <v>869.29</v>
      </c>
      <c r="AE207" s="2">
        <v>3299.09</v>
      </c>
      <c r="AF207" s="2">
        <v>1151.9000000000001</v>
      </c>
      <c r="AG207" s="2">
        <v>788.22</v>
      </c>
      <c r="AH207" s="2">
        <v>489.68</v>
      </c>
      <c r="AI207" s="2">
        <v>869.29</v>
      </c>
      <c r="AJ207" s="2">
        <v>3299.09</v>
      </c>
      <c r="AK207" s="2">
        <v>11656076</v>
      </c>
      <c r="AL207" s="2">
        <v>7333599</v>
      </c>
      <c r="AM207" s="2">
        <v>4691134</v>
      </c>
      <c r="AN207" s="2">
        <v>9902082</v>
      </c>
      <c r="AO207" s="2">
        <v>33582891</v>
      </c>
      <c r="AP207" s="2">
        <v>0.83789999999999998</v>
      </c>
      <c r="AQ207" s="2">
        <v>0.2</v>
      </c>
      <c r="AR207" s="2">
        <v>1953325</v>
      </c>
      <c r="AS207" s="2">
        <v>1228965</v>
      </c>
      <c r="AT207" s="2">
        <v>786140</v>
      </c>
      <c r="AU207" s="2">
        <v>1659391</v>
      </c>
      <c r="AV207" s="2">
        <v>5627821</v>
      </c>
      <c r="AW207" s="2">
        <v>0.83789999999999998</v>
      </c>
      <c r="AX207" s="2">
        <v>0.28789999999999999</v>
      </c>
      <c r="AY207" s="2">
        <v>0.65</v>
      </c>
      <c r="AZ207" s="2">
        <v>2181260</v>
      </c>
      <c r="BA207" s="2">
        <v>1372373</v>
      </c>
      <c r="BB207" s="2">
        <v>877875</v>
      </c>
      <c r="BC207" s="2">
        <v>1853026</v>
      </c>
      <c r="BD207" s="2">
        <v>6284534</v>
      </c>
      <c r="BE207" s="2">
        <v>45495246</v>
      </c>
      <c r="BF207" s="2">
        <v>0</v>
      </c>
      <c r="BG207" s="2">
        <v>0</v>
      </c>
      <c r="BH207" s="2">
        <v>0</v>
      </c>
      <c r="BI207" s="2">
        <v>415365</v>
      </c>
      <c r="BJ207" s="2">
        <v>0</v>
      </c>
      <c r="BK207" s="2">
        <v>0</v>
      </c>
      <c r="BL207" s="2">
        <v>0</v>
      </c>
      <c r="BM207" s="2">
        <v>0</v>
      </c>
      <c r="BN207" s="2">
        <v>2813</v>
      </c>
      <c r="BO207" s="2">
        <v>68.2</v>
      </c>
      <c r="BP207" s="2">
        <v>191847</v>
      </c>
      <c r="BQ207" s="2">
        <v>607212</v>
      </c>
      <c r="BR207" s="2">
        <v>46102458</v>
      </c>
      <c r="BS207" s="2">
        <v>0</v>
      </c>
      <c r="BT207" s="2">
        <v>46102458</v>
      </c>
      <c r="BU207" s="2">
        <v>8395388</v>
      </c>
      <c r="BV207" s="2">
        <v>37707070</v>
      </c>
      <c r="BW207" s="2">
        <v>2791150</v>
      </c>
      <c r="BX207" s="2">
        <v>34915920</v>
      </c>
      <c r="BY207" s="2">
        <v>5370.36</v>
      </c>
      <c r="BZ207" s="2">
        <v>3299.09</v>
      </c>
      <c r="CA207" s="2">
        <v>17717301</v>
      </c>
      <c r="CB207" s="2">
        <v>0</v>
      </c>
      <c r="CC207" s="2">
        <v>0</v>
      </c>
      <c r="CD207" s="2">
        <v>8395388</v>
      </c>
      <c r="CE207" s="2">
        <v>2791150</v>
      </c>
      <c r="CF207" s="2">
        <v>6530763</v>
      </c>
      <c r="CG207" s="2">
        <v>2746639</v>
      </c>
      <c r="CH207" s="2">
        <v>9277402</v>
      </c>
      <c r="CI207" s="2">
        <v>0</v>
      </c>
      <c r="CJ207" s="2">
        <v>34915920</v>
      </c>
      <c r="CK207" s="2" t="b">
        <v>0</v>
      </c>
      <c r="CL207" s="2">
        <v>0</v>
      </c>
      <c r="CM207" s="2">
        <v>13708.36</v>
      </c>
      <c r="CN207" s="2">
        <v>12604.27</v>
      </c>
      <c r="CO207" s="2">
        <v>12978.17</v>
      </c>
      <c r="CP207" s="2">
        <v>15431.56</v>
      </c>
      <c r="CQ207" s="4">
        <v>45072.427152777775</v>
      </c>
      <c r="CR207" s="4">
        <v>73415</v>
      </c>
    </row>
    <row r="208" spans="1:96" x14ac:dyDescent="0.35">
      <c r="A208" s="5">
        <v>269</v>
      </c>
      <c r="B208" s="3" t="s">
        <v>353</v>
      </c>
      <c r="C208" s="3" t="s">
        <v>422</v>
      </c>
      <c r="D208" s="2" t="s">
        <v>423</v>
      </c>
      <c r="E208" s="2">
        <v>8093</v>
      </c>
      <c r="F208" s="2">
        <v>8215</v>
      </c>
      <c r="G208" s="2">
        <v>8458</v>
      </c>
      <c r="H208" s="2">
        <v>9802</v>
      </c>
      <c r="I208" s="2">
        <v>6.5600000000000006E-2</v>
      </c>
      <c r="J208" s="2">
        <v>531</v>
      </c>
      <c r="K208" s="2">
        <v>539</v>
      </c>
      <c r="L208" s="2">
        <v>555</v>
      </c>
      <c r="M208" s="2">
        <v>643</v>
      </c>
      <c r="N208" s="2">
        <v>6.7000000000000004E-2</v>
      </c>
      <c r="O208" s="2">
        <v>542</v>
      </c>
      <c r="P208" s="2">
        <v>550</v>
      </c>
      <c r="Q208" s="2">
        <v>567</v>
      </c>
      <c r="R208" s="2">
        <v>657</v>
      </c>
      <c r="S208" s="2">
        <v>9166</v>
      </c>
      <c r="T208" s="2">
        <v>9304</v>
      </c>
      <c r="U208" s="2">
        <v>9580</v>
      </c>
      <c r="V208" s="2">
        <v>11102</v>
      </c>
      <c r="W208" s="2">
        <v>1.1040000000000001</v>
      </c>
      <c r="X208" s="2">
        <v>1.026</v>
      </c>
      <c r="Y208" s="2">
        <v>10119</v>
      </c>
      <c r="Z208" s="2">
        <v>11391</v>
      </c>
      <c r="AA208" s="2">
        <v>146.13</v>
      </c>
      <c r="AB208" s="2">
        <v>96.12</v>
      </c>
      <c r="AC208" s="2">
        <v>66.459999999999994</v>
      </c>
      <c r="AD208" s="2">
        <v>0</v>
      </c>
      <c r="AE208" s="2">
        <v>308.70999999999998</v>
      </c>
      <c r="AF208" s="2">
        <v>146.13</v>
      </c>
      <c r="AG208" s="2">
        <v>96.12</v>
      </c>
      <c r="AH208" s="2">
        <v>66.459999999999994</v>
      </c>
      <c r="AI208" s="2">
        <v>0</v>
      </c>
      <c r="AJ208" s="2">
        <v>308.70999999999998</v>
      </c>
      <c r="AK208" s="2">
        <v>1478689</v>
      </c>
      <c r="AL208" s="2">
        <v>894300</v>
      </c>
      <c r="AM208" s="2">
        <v>636687</v>
      </c>
      <c r="AN208" s="2">
        <v>0</v>
      </c>
      <c r="AO208" s="2">
        <v>3009676</v>
      </c>
      <c r="AP208" s="2">
        <v>0.70589999999999997</v>
      </c>
      <c r="AQ208" s="2">
        <v>0.2</v>
      </c>
      <c r="AR208" s="2">
        <v>208761</v>
      </c>
      <c r="AS208" s="2">
        <v>126257</v>
      </c>
      <c r="AT208" s="2">
        <v>89887</v>
      </c>
      <c r="AU208" s="2">
        <v>0</v>
      </c>
      <c r="AV208" s="2">
        <v>424905</v>
      </c>
      <c r="AW208" s="2">
        <v>0.70589999999999997</v>
      </c>
      <c r="AX208" s="2">
        <v>0.15590000000000001</v>
      </c>
      <c r="AY208" s="2">
        <v>0.65</v>
      </c>
      <c r="AZ208" s="2">
        <v>149843</v>
      </c>
      <c r="BA208" s="2">
        <v>90624</v>
      </c>
      <c r="BB208" s="2">
        <v>64519</v>
      </c>
      <c r="BC208" s="2">
        <v>0</v>
      </c>
      <c r="BD208" s="2">
        <v>304986</v>
      </c>
      <c r="BE208" s="2">
        <v>3739567</v>
      </c>
      <c r="BF208" s="2">
        <v>0</v>
      </c>
      <c r="BG208" s="2">
        <v>0</v>
      </c>
      <c r="BH208" s="2">
        <v>0</v>
      </c>
      <c r="BI208" s="2">
        <v>91305</v>
      </c>
      <c r="BJ208" s="2">
        <v>0</v>
      </c>
      <c r="BK208" s="2">
        <v>0</v>
      </c>
      <c r="BL208" s="2">
        <v>0</v>
      </c>
      <c r="BM208" s="2">
        <v>0</v>
      </c>
      <c r="BN208" s="2">
        <v>2813</v>
      </c>
      <c r="BO208" s="2">
        <v>14.23</v>
      </c>
      <c r="BP208" s="2">
        <v>40029</v>
      </c>
      <c r="BQ208" s="2">
        <v>131334</v>
      </c>
      <c r="BR208" s="2">
        <v>3870901</v>
      </c>
      <c r="BS208" s="2">
        <v>0</v>
      </c>
      <c r="BT208" s="2">
        <v>3870901</v>
      </c>
      <c r="BU208" s="2">
        <v>460528</v>
      </c>
      <c r="BV208" s="2">
        <v>3410373</v>
      </c>
      <c r="BW208" s="2">
        <v>251813</v>
      </c>
      <c r="BX208" s="2">
        <v>3158560</v>
      </c>
      <c r="BY208" s="2">
        <v>5177.78</v>
      </c>
      <c r="BZ208" s="2">
        <v>308.70999999999998</v>
      </c>
      <c r="CA208" s="2">
        <v>1598432</v>
      </c>
      <c r="CB208" s="2">
        <v>0</v>
      </c>
      <c r="CC208" s="2">
        <v>0</v>
      </c>
      <c r="CD208" s="2">
        <v>460528</v>
      </c>
      <c r="CE208" s="2">
        <v>251813</v>
      </c>
      <c r="CF208" s="2">
        <v>886091</v>
      </c>
      <c r="CG208" s="2">
        <v>356027</v>
      </c>
      <c r="CH208" s="2">
        <v>1242118</v>
      </c>
      <c r="CI208" s="2">
        <v>0</v>
      </c>
      <c r="CJ208" s="2">
        <v>3158560</v>
      </c>
      <c r="CK208" s="2" t="b">
        <v>0</v>
      </c>
      <c r="CL208" s="2">
        <v>0</v>
      </c>
      <c r="CM208" s="2">
        <v>12573.01</v>
      </c>
      <c r="CN208" s="2">
        <v>11560.36</v>
      </c>
      <c r="CO208" s="2">
        <v>11903.29</v>
      </c>
      <c r="CP208" s="2">
        <v>14153.49</v>
      </c>
      <c r="CQ208" s="4">
        <v>45072.427152777775</v>
      </c>
      <c r="CR208" s="4">
        <v>73415</v>
      </c>
    </row>
    <row r="209" spans="1:96" x14ac:dyDescent="0.35">
      <c r="A209" s="5">
        <v>270</v>
      </c>
      <c r="B209" s="3" t="s">
        <v>353</v>
      </c>
      <c r="C209" s="3" t="s">
        <v>424</v>
      </c>
      <c r="D209" s="2" t="s">
        <v>425</v>
      </c>
      <c r="E209" s="2">
        <v>8093</v>
      </c>
      <c r="F209" s="2">
        <v>8215</v>
      </c>
      <c r="G209" s="2">
        <v>8458</v>
      </c>
      <c r="H209" s="2">
        <v>9802</v>
      </c>
      <c r="I209" s="2">
        <v>6.5600000000000006E-2</v>
      </c>
      <c r="J209" s="2">
        <v>531</v>
      </c>
      <c r="K209" s="2">
        <v>539</v>
      </c>
      <c r="L209" s="2">
        <v>555</v>
      </c>
      <c r="M209" s="2">
        <v>643</v>
      </c>
      <c r="N209" s="2">
        <v>6.7000000000000004E-2</v>
      </c>
      <c r="O209" s="2">
        <v>542</v>
      </c>
      <c r="P209" s="2">
        <v>550</v>
      </c>
      <c r="Q209" s="2">
        <v>567</v>
      </c>
      <c r="R209" s="2">
        <v>657</v>
      </c>
      <c r="S209" s="2">
        <v>9166</v>
      </c>
      <c r="T209" s="2">
        <v>9304</v>
      </c>
      <c r="U209" s="2">
        <v>9580</v>
      </c>
      <c r="V209" s="2">
        <v>11102</v>
      </c>
      <c r="W209" s="2">
        <v>1.1040000000000001</v>
      </c>
      <c r="X209" s="2">
        <v>1.026</v>
      </c>
      <c r="Y209" s="2">
        <v>10119</v>
      </c>
      <c r="Z209" s="2">
        <v>11391</v>
      </c>
      <c r="AA209" s="2">
        <v>1282.68</v>
      </c>
      <c r="AB209" s="2">
        <v>956.43</v>
      </c>
      <c r="AC209" s="2">
        <v>607.45000000000005</v>
      </c>
      <c r="AD209" s="2">
        <v>0</v>
      </c>
      <c r="AE209" s="2">
        <v>2846.56</v>
      </c>
      <c r="AF209" s="2">
        <v>1282.68</v>
      </c>
      <c r="AG209" s="2">
        <v>956.43</v>
      </c>
      <c r="AH209" s="2">
        <v>607.45000000000005</v>
      </c>
      <c r="AI209" s="2">
        <v>0</v>
      </c>
      <c r="AJ209" s="2">
        <v>2846.56</v>
      </c>
      <c r="AK209" s="2">
        <v>12979439</v>
      </c>
      <c r="AL209" s="2">
        <v>8898625</v>
      </c>
      <c r="AM209" s="2">
        <v>5819371</v>
      </c>
      <c r="AN209" s="2">
        <v>0</v>
      </c>
      <c r="AO209" s="2">
        <v>27697435</v>
      </c>
      <c r="AP209" s="2">
        <v>0.88390000000000002</v>
      </c>
      <c r="AQ209" s="2">
        <v>0.2</v>
      </c>
      <c r="AR209" s="2">
        <v>2294505</v>
      </c>
      <c r="AS209" s="2">
        <v>1573099</v>
      </c>
      <c r="AT209" s="2">
        <v>1028748</v>
      </c>
      <c r="AU209" s="2">
        <v>0</v>
      </c>
      <c r="AV209" s="2">
        <v>4896352</v>
      </c>
      <c r="AW209" s="2">
        <v>0.88390000000000002</v>
      </c>
      <c r="AX209" s="2">
        <v>0.33389999999999997</v>
      </c>
      <c r="AY209" s="2">
        <v>0.65</v>
      </c>
      <c r="AZ209" s="2">
        <v>2816993</v>
      </c>
      <c r="BA209" s="2">
        <v>1931313</v>
      </c>
      <c r="BB209" s="2">
        <v>1263007</v>
      </c>
      <c r="BC209" s="2">
        <v>0</v>
      </c>
      <c r="BD209" s="2">
        <v>6011313</v>
      </c>
      <c r="BE209" s="2">
        <v>38605100</v>
      </c>
      <c r="BF209" s="2">
        <v>0</v>
      </c>
      <c r="BG209" s="2">
        <v>0</v>
      </c>
      <c r="BH209" s="2">
        <v>0</v>
      </c>
      <c r="BI209" s="2">
        <v>159819</v>
      </c>
      <c r="BJ209" s="2">
        <v>0</v>
      </c>
      <c r="BK209" s="2">
        <v>0</v>
      </c>
      <c r="BL209" s="2">
        <v>0</v>
      </c>
      <c r="BM209" s="2">
        <v>0</v>
      </c>
      <c r="BN209" s="2">
        <v>2813</v>
      </c>
      <c r="BO209" s="2">
        <v>82.9</v>
      </c>
      <c r="BP209" s="2">
        <v>233198</v>
      </c>
      <c r="BQ209" s="2">
        <v>393017</v>
      </c>
      <c r="BR209" s="2">
        <v>38998117</v>
      </c>
      <c r="BS209" s="2">
        <v>0</v>
      </c>
      <c r="BT209" s="2">
        <v>38998117</v>
      </c>
      <c r="BU209" s="2">
        <v>7491579</v>
      </c>
      <c r="BV209" s="2">
        <v>31506538</v>
      </c>
      <c r="BW209" s="2">
        <v>2770797</v>
      </c>
      <c r="BX209" s="2">
        <v>28735741</v>
      </c>
      <c r="BY209" s="2">
        <v>6178.75</v>
      </c>
      <c r="BZ209" s="2">
        <v>2846.56</v>
      </c>
      <c r="CA209" s="2">
        <v>17588183</v>
      </c>
      <c r="CB209" s="2">
        <v>0</v>
      </c>
      <c r="CC209" s="2">
        <v>0</v>
      </c>
      <c r="CD209" s="2">
        <v>7491579</v>
      </c>
      <c r="CE209" s="2">
        <v>2770797</v>
      </c>
      <c r="CF209" s="2">
        <v>7325807</v>
      </c>
      <c r="CG209" s="2">
        <v>2399812</v>
      </c>
      <c r="CH209" s="2">
        <v>9725619</v>
      </c>
      <c r="CI209" s="2">
        <v>0</v>
      </c>
      <c r="CJ209" s="2">
        <v>28735741</v>
      </c>
      <c r="CK209" s="2" t="b">
        <v>0</v>
      </c>
      <c r="CL209" s="2">
        <v>0</v>
      </c>
      <c r="CM209" s="2">
        <v>14104.01</v>
      </c>
      <c r="CN209" s="2">
        <v>12968.05</v>
      </c>
      <c r="CO209" s="2">
        <v>13352.75</v>
      </c>
      <c r="CP209" s="2">
        <v>15876.95</v>
      </c>
      <c r="CQ209" s="4">
        <v>45072.427164351851</v>
      </c>
      <c r="CR209" s="4">
        <v>73415</v>
      </c>
    </row>
    <row r="210" spans="1:96" x14ac:dyDescent="0.35">
      <c r="A210" s="5">
        <v>271</v>
      </c>
      <c r="B210" s="3" t="s">
        <v>353</v>
      </c>
      <c r="C210" s="3" t="s">
        <v>426</v>
      </c>
      <c r="D210" s="2" t="s">
        <v>427</v>
      </c>
      <c r="E210" s="2">
        <v>8093</v>
      </c>
      <c r="F210" s="2">
        <v>8215</v>
      </c>
      <c r="G210" s="2">
        <v>8458</v>
      </c>
      <c r="H210" s="2">
        <v>9802</v>
      </c>
      <c r="I210" s="2">
        <v>6.5600000000000006E-2</v>
      </c>
      <c r="J210" s="2">
        <v>531</v>
      </c>
      <c r="K210" s="2">
        <v>539</v>
      </c>
      <c r="L210" s="2">
        <v>555</v>
      </c>
      <c r="M210" s="2">
        <v>643</v>
      </c>
      <c r="N210" s="2">
        <v>6.7000000000000004E-2</v>
      </c>
      <c r="O210" s="2">
        <v>542</v>
      </c>
      <c r="P210" s="2">
        <v>550</v>
      </c>
      <c r="Q210" s="2">
        <v>567</v>
      </c>
      <c r="R210" s="2">
        <v>657</v>
      </c>
      <c r="S210" s="2">
        <v>9166</v>
      </c>
      <c r="T210" s="2">
        <v>9304</v>
      </c>
      <c r="U210" s="2">
        <v>9580</v>
      </c>
      <c r="V210" s="2">
        <v>11102</v>
      </c>
      <c r="W210" s="2">
        <v>1.1040000000000001</v>
      </c>
      <c r="X210" s="2">
        <v>1.026</v>
      </c>
      <c r="Y210" s="2">
        <v>10119</v>
      </c>
      <c r="Z210" s="2">
        <v>11391</v>
      </c>
      <c r="AA210" s="2">
        <v>1078.78</v>
      </c>
      <c r="AB210" s="2">
        <v>732.11</v>
      </c>
      <c r="AC210" s="2">
        <v>490.71</v>
      </c>
      <c r="AD210" s="2">
        <v>0</v>
      </c>
      <c r="AE210" s="2">
        <v>2301.6</v>
      </c>
      <c r="AF210" s="2">
        <v>1078.78</v>
      </c>
      <c r="AG210" s="2">
        <v>732.11</v>
      </c>
      <c r="AH210" s="2">
        <v>490.71</v>
      </c>
      <c r="AI210" s="2">
        <v>0</v>
      </c>
      <c r="AJ210" s="2">
        <v>2301.6</v>
      </c>
      <c r="AK210" s="2">
        <v>10916175</v>
      </c>
      <c r="AL210" s="2">
        <v>6811551</v>
      </c>
      <c r="AM210" s="2">
        <v>4701002</v>
      </c>
      <c r="AN210" s="2">
        <v>0</v>
      </c>
      <c r="AO210" s="2">
        <v>22428728</v>
      </c>
      <c r="AP210" s="2">
        <v>0.89480000000000004</v>
      </c>
      <c r="AQ210" s="2">
        <v>0.2</v>
      </c>
      <c r="AR210" s="2">
        <v>1953559</v>
      </c>
      <c r="AS210" s="2">
        <v>1218995</v>
      </c>
      <c r="AT210" s="2">
        <v>841291</v>
      </c>
      <c r="AU210" s="2">
        <v>0</v>
      </c>
      <c r="AV210" s="2">
        <v>4013845</v>
      </c>
      <c r="AW210" s="2">
        <v>0.89480000000000004</v>
      </c>
      <c r="AX210" s="2">
        <v>0.3448</v>
      </c>
      <c r="AY210" s="2">
        <v>0.65</v>
      </c>
      <c r="AZ210" s="2">
        <v>2446533</v>
      </c>
      <c r="BA210" s="2">
        <v>1526605</v>
      </c>
      <c r="BB210" s="2">
        <v>1053589</v>
      </c>
      <c r="BC210" s="2">
        <v>0</v>
      </c>
      <c r="BD210" s="2">
        <v>5026727</v>
      </c>
      <c r="BE210" s="2">
        <v>31469300</v>
      </c>
      <c r="BF210" s="2">
        <v>0</v>
      </c>
      <c r="BG210" s="2">
        <v>0</v>
      </c>
      <c r="BH210" s="2">
        <v>0</v>
      </c>
      <c r="BI210" s="2">
        <v>238531</v>
      </c>
      <c r="BJ210" s="2">
        <v>0</v>
      </c>
      <c r="BK210" s="2">
        <v>141583</v>
      </c>
      <c r="BL210" s="2">
        <v>0</v>
      </c>
      <c r="BM210" s="2">
        <v>0</v>
      </c>
      <c r="BN210" s="2">
        <v>2813</v>
      </c>
      <c r="BO210" s="2">
        <v>61.79</v>
      </c>
      <c r="BP210" s="2">
        <v>173815</v>
      </c>
      <c r="BQ210" s="2">
        <v>553929</v>
      </c>
      <c r="BR210" s="2">
        <v>32023229</v>
      </c>
      <c r="BS210" s="2">
        <v>0</v>
      </c>
      <c r="BT210" s="2">
        <v>32023229</v>
      </c>
      <c r="BU210" s="2">
        <v>6616007</v>
      </c>
      <c r="BV210" s="2">
        <v>25407222</v>
      </c>
      <c r="BW210" s="2">
        <v>1937326</v>
      </c>
      <c r="BX210" s="2">
        <v>23469896</v>
      </c>
      <c r="BY210" s="2">
        <v>5343.03</v>
      </c>
      <c r="BZ210" s="2">
        <v>2301.6</v>
      </c>
      <c r="CA210" s="2">
        <v>12297518</v>
      </c>
      <c r="CB210" s="2">
        <v>0</v>
      </c>
      <c r="CC210" s="2">
        <v>0</v>
      </c>
      <c r="CD210" s="2">
        <v>6616007</v>
      </c>
      <c r="CE210" s="2">
        <v>1937326</v>
      </c>
      <c r="CF210" s="2">
        <v>3744185</v>
      </c>
      <c r="CG210" s="2">
        <v>2292399</v>
      </c>
      <c r="CH210" s="2">
        <v>6036584</v>
      </c>
      <c r="CI210" s="2">
        <v>0</v>
      </c>
      <c r="CJ210" s="2">
        <v>23469896</v>
      </c>
      <c r="CK210" s="2" t="b">
        <v>0</v>
      </c>
      <c r="CL210" s="2">
        <v>0</v>
      </c>
      <c r="CM210" s="2">
        <v>14197.77</v>
      </c>
      <c r="CN210" s="2">
        <v>13054.26</v>
      </c>
      <c r="CO210" s="2">
        <v>13441.51</v>
      </c>
      <c r="CP210" s="2">
        <v>15982.48</v>
      </c>
      <c r="CQ210" s="4">
        <v>45072.427175925928</v>
      </c>
      <c r="CR210" s="4">
        <v>73415</v>
      </c>
    </row>
    <row r="211" spans="1:96" x14ac:dyDescent="0.35">
      <c r="A211" s="5">
        <v>272</v>
      </c>
      <c r="B211" s="3" t="s">
        <v>353</v>
      </c>
      <c r="C211" s="3" t="s">
        <v>428</v>
      </c>
      <c r="D211" s="2" t="s">
        <v>429</v>
      </c>
      <c r="E211" s="2">
        <v>8093</v>
      </c>
      <c r="F211" s="2">
        <v>8215</v>
      </c>
      <c r="G211" s="2">
        <v>8458</v>
      </c>
      <c r="H211" s="2">
        <v>9802</v>
      </c>
      <c r="I211" s="2">
        <v>6.5600000000000006E-2</v>
      </c>
      <c r="J211" s="2">
        <v>531</v>
      </c>
      <c r="K211" s="2">
        <v>539</v>
      </c>
      <c r="L211" s="2">
        <v>555</v>
      </c>
      <c r="M211" s="2">
        <v>643</v>
      </c>
      <c r="N211" s="2">
        <v>6.7000000000000004E-2</v>
      </c>
      <c r="O211" s="2">
        <v>542</v>
      </c>
      <c r="P211" s="2">
        <v>550</v>
      </c>
      <c r="Q211" s="2">
        <v>567</v>
      </c>
      <c r="R211" s="2">
        <v>657</v>
      </c>
      <c r="S211" s="2">
        <v>9166</v>
      </c>
      <c r="T211" s="2">
        <v>9304</v>
      </c>
      <c r="U211" s="2">
        <v>9580</v>
      </c>
      <c r="V211" s="2">
        <v>11102</v>
      </c>
      <c r="W211" s="2">
        <v>1.1040000000000001</v>
      </c>
      <c r="X211" s="2">
        <v>1.026</v>
      </c>
      <c r="Y211" s="2">
        <v>10119</v>
      </c>
      <c r="Z211" s="2">
        <v>11391</v>
      </c>
      <c r="AA211" s="2">
        <v>0</v>
      </c>
      <c r="AB211" s="2">
        <v>0</v>
      </c>
      <c r="AC211" s="2">
        <v>0</v>
      </c>
      <c r="AD211" s="2">
        <v>1091.1300000000001</v>
      </c>
      <c r="AE211" s="2">
        <v>1091.1300000000001</v>
      </c>
      <c r="AF211" s="2">
        <v>0</v>
      </c>
      <c r="AG211" s="2">
        <v>0</v>
      </c>
      <c r="AH211" s="2">
        <v>0</v>
      </c>
      <c r="AI211" s="2">
        <v>1091.1300000000001</v>
      </c>
      <c r="AJ211" s="2">
        <v>1091.1300000000001</v>
      </c>
      <c r="AK211" s="2">
        <v>0</v>
      </c>
      <c r="AL211" s="2">
        <v>0</v>
      </c>
      <c r="AM211" s="2">
        <v>0</v>
      </c>
      <c r="AN211" s="2">
        <v>12429062</v>
      </c>
      <c r="AO211" s="2">
        <v>12429062</v>
      </c>
      <c r="AP211" s="2">
        <v>0.76559999999999995</v>
      </c>
      <c r="AQ211" s="2">
        <v>0.2</v>
      </c>
      <c r="AR211" s="2">
        <v>0</v>
      </c>
      <c r="AS211" s="2">
        <v>0</v>
      </c>
      <c r="AT211" s="2">
        <v>0</v>
      </c>
      <c r="AU211" s="2">
        <v>1903138</v>
      </c>
      <c r="AV211" s="2">
        <v>1903138</v>
      </c>
      <c r="AW211" s="2">
        <v>0.76559999999999995</v>
      </c>
      <c r="AX211" s="2">
        <v>0.21560000000000001</v>
      </c>
      <c r="AY211" s="2">
        <v>0.65</v>
      </c>
      <c r="AZ211" s="2">
        <v>0</v>
      </c>
      <c r="BA211" s="2">
        <v>0</v>
      </c>
      <c r="BB211" s="2">
        <v>0</v>
      </c>
      <c r="BC211" s="2">
        <v>1741809</v>
      </c>
      <c r="BD211" s="2">
        <v>1741809</v>
      </c>
      <c r="BE211" s="2">
        <v>16074009</v>
      </c>
      <c r="BF211" s="2">
        <v>0</v>
      </c>
      <c r="BG211" s="2">
        <v>0</v>
      </c>
      <c r="BH211" s="2">
        <v>0</v>
      </c>
      <c r="BI211" s="2">
        <v>71476</v>
      </c>
      <c r="BJ211" s="2">
        <v>0</v>
      </c>
      <c r="BK211" s="2">
        <v>0</v>
      </c>
      <c r="BL211" s="2">
        <v>0</v>
      </c>
      <c r="BM211" s="2">
        <v>0</v>
      </c>
      <c r="BN211" s="2">
        <v>2813</v>
      </c>
      <c r="BO211" s="2">
        <v>0</v>
      </c>
      <c r="BP211" s="2">
        <v>0</v>
      </c>
      <c r="BQ211" s="2">
        <v>71476</v>
      </c>
      <c r="BR211" s="2">
        <v>16145485</v>
      </c>
      <c r="BS211" s="2">
        <v>0</v>
      </c>
      <c r="BT211" s="2">
        <v>16145485</v>
      </c>
      <c r="BU211" s="2">
        <v>9575744</v>
      </c>
      <c r="BV211" s="2">
        <v>6569741</v>
      </c>
      <c r="BW211" s="2">
        <v>3880982</v>
      </c>
      <c r="BX211" s="2">
        <v>2688759</v>
      </c>
      <c r="BY211" s="2">
        <v>26183.98</v>
      </c>
      <c r="BZ211" s="2">
        <v>1091.1300000000001</v>
      </c>
      <c r="CA211" s="2">
        <v>28570126</v>
      </c>
      <c r="CB211" s="2">
        <v>0</v>
      </c>
      <c r="CC211" s="2">
        <v>0</v>
      </c>
      <c r="CD211" s="2">
        <v>9575744</v>
      </c>
      <c r="CE211" s="2">
        <v>3880982</v>
      </c>
      <c r="CF211" s="2">
        <v>15113400</v>
      </c>
      <c r="CG211" s="2">
        <v>0</v>
      </c>
      <c r="CH211" s="2">
        <v>15113400</v>
      </c>
      <c r="CI211" s="2">
        <v>12424641</v>
      </c>
      <c r="CJ211" s="2">
        <v>15113400</v>
      </c>
      <c r="CK211" s="2" t="b">
        <v>0</v>
      </c>
      <c r="CL211" s="2">
        <v>0</v>
      </c>
      <c r="CM211" s="2">
        <v>13086.5</v>
      </c>
      <c r="CN211" s="2">
        <v>12032.49</v>
      </c>
      <c r="CO211" s="2">
        <v>12389.43</v>
      </c>
      <c r="CP211" s="2">
        <v>14731.52</v>
      </c>
      <c r="CQ211" s="4">
        <v>45072.427175925928</v>
      </c>
      <c r="CR211" s="4">
        <v>73415</v>
      </c>
    </row>
    <row r="212" spans="1:96" x14ac:dyDescent="0.35">
      <c r="A212" s="5">
        <v>273</v>
      </c>
      <c r="B212" s="3" t="s">
        <v>353</v>
      </c>
      <c r="C212" s="3" t="s">
        <v>430</v>
      </c>
      <c r="D212" s="2" t="s">
        <v>431</v>
      </c>
      <c r="E212" s="2">
        <v>8093</v>
      </c>
      <c r="F212" s="2">
        <v>8215</v>
      </c>
      <c r="G212" s="2">
        <v>8458</v>
      </c>
      <c r="H212" s="2">
        <v>9802</v>
      </c>
      <c r="I212" s="2">
        <v>6.5600000000000006E-2</v>
      </c>
      <c r="J212" s="2">
        <v>531</v>
      </c>
      <c r="K212" s="2">
        <v>539</v>
      </c>
      <c r="L212" s="2">
        <v>555</v>
      </c>
      <c r="M212" s="2">
        <v>643</v>
      </c>
      <c r="N212" s="2">
        <v>6.7000000000000004E-2</v>
      </c>
      <c r="O212" s="2">
        <v>542</v>
      </c>
      <c r="P212" s="2">
        <v>550</v>
      </c>
      <c r="Q212" s="2">
        <v>567</v>
      </c>
      <c r="R212" s="2">
        <v>657</v>
      </c>
      <c r="S212" s="2">
        <v>9166</v>
      </c>
      <c r="T212" s="2">
        <v>9304</v>
      </c>
      <c r="U212" s="2">
        <v>9580</v>
      </c>
      <c r="V212" s="2">
        <v>11102</v>
      </c>
      <c r="W212" s="2">
        <v>1.1040000000000001</v>
      </c>
      <c r="X212" s="2">
        <v>1.026</v>
      </c>
      <c r="Y212" s="2">
        <v>10119</v>
      </c>
      <c r="Z212" s="2">
        <v>11391</v>
      </c>
      <c r="AA212" s="2">
        <v>1274.67</v>
      </c>
      <c r="AB212" s="2">
        <v>910.88</v>
      </c>
      <c r="AC212" s="2">
        <v>624.75</v>
      </c>
      <c r="AD212" s="2">
        <v>1171.47</v>
      </c>
      <c r="AE212" s="2">
        <v>3981.77</v>
      </c>
      <c r="AF212" s="2">
        <v>1274.67</v>
      </c>
      <c r="AG212" s="2">
        <v>910.88</v>
      </c>
      <c r="AH212" s="2">
        <v>624.75</v>
      </c>
      <c r="AI212" s="2">
        <v>1171.47</v>
      </c>
      <c r="AJ212" s="2">
        <v>3981.77</v>
      </c>
      <c r="AK212" s="2">
        <v>12898386</v>
      </c>
      <c r="AL212" s="2">
        <v>8474828</v>
      </c>
      <c r="AM212" s="2">
        <v>5985105</v>
      </c>
      <c r="AN212" s="2">
        <v>13344215</v>
      </c>
      <c r="AO212" s="2">
        <v>40702534</v>
      </c>
      <c r="AP212" s="2">
        <v>0.40939999999999999</v>
      </c>
      <c r="AQ212" s="2">
        <v>0.2</v>
      </c>
      <c r="AR212" s="2">
        <v>1056120</v>
      </c>
      <c r="AS212" s="2">
        <v>693919</v>
      </c>
      <c r="AT212" s="2">
        <v>490060</v>
      </c>
      <c r="AU212" s="2">
        <v>1092624</v>
      </c>
      <c r="AV212" s="2">
        <v>3332723</v>
      </c>
      <c r="AW212" s="2">
        <v>0.40939999999999999</v>
      </c>
      <c r="AX212" s="2">
        <v>0</v>
      </c>
      <c r="AY212" s="2">
        <v>0.65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44035257</v>
      </c>
      <c r="BF212" s="2">
        <v>0</v>
      </c>
      <c r="BG212" s="2">
        <v>202363</v>
      </c>
      <c r="BH212" s="2">
        <v>0</v>
      </c>
      <c r="BI212" s="2">
        <v>586541</v>
      </c>
      <c r="BJ212" s="2">
        <v>0</v>
      </c>
      <c r="BK212" s="2">
        <v>0</v>
      </c>
      <c r="BL212" s="2">
        <v>0</v>
      </c>
      <c r="BM212" s="2">
        <v>0</v>
      </c>
      <c r="BN212" s="2">
        <v>2813</v>
      </c>
      <c r="BO212" s="2">
        <v>67.8</v>
      </c>
      <c r="BP212" s="2">
        <v>190721</v>
      </c>
      <c r="BQ212" s="2">
        <v>979625</v>
      </c>
      <c r="BR212" s="2">
        <v>45014882</v>
      </c>
      <c r="BS212" s="2">
        <v>0</v>
      </c>
      <c r="BT212" s="2">
        <v>45014882</v>
      </c>
      <c r="BU212" s="2">
        <v>12162185</v>
      </c>
      <c r="BV212" s="2">
        <v>32852697</v>
      </c>
      <c r="BW212" s="2">
        <v>3353941</v>
      </c>
      <c r="BX212" s="2">
        <v>29498756</v>
      </c>
      <c r="BY212" s="2">
        <v>5346.83</v>
      </c>
      <c r="BZ212" s="2">
        <v>3981.77</v>
      </c>
      <c r="CA212" s="2">
        <v>21289847</v>
      </c>
      <c r="CB212" s="2">
        <v>0</v>
      </c>
      <c r="CC212" s="2">
        <v>0</v>
      </c>
      <c r="CD212" s="2">
        <v>12162185</v>
      </c>
      <c r="CE212" s="2">
        <v>3353941</v>
      </c>
      <c r="CF212" s="2">
        <v>5773721</v>
      </c>
      <c r="CG212" s="2">
        <v>3357224</v>
      </c>
      <c r="CH212" s="2">
        <v>9130945</v>
      </c>
      <c r="CI212" s="2">
        <v>0</v>
      </c>
      <c r="CJ212" s="2">
        <v>29498756</v>
      </c>
      <c r="CK212" s="2" t="b">
        <v>0</v>
      </c>
      <c r="CL212" s="2">
        <v>0</v>
      </c>
      <c r="CM212" s="2">
        <v>10947.54</v>
      </c>
      <c r="CN212" s="2">
        <v>10065.81</v>
      </c>
      <c r="CO212" s="2">
        <v>10364.41</v>
      </c>
      <c r="CP212" s="2">
        <v>12323.7</v>
      </c>
      <c r="CQ212" s="4">
        <v>45072.427175925928</v>
      </c>
      <c r="CR212" s="4">
        <v>73415</v>
      </c>
    </row>
    <row r="213" spans="1:96" x14ac:dyDescent="0.35">
      <c r="A213" s="5">
        <v>274</v>
      </c>
      <c r="B213" s="3" t="s">
        <v>353</v>
      </c>
      <c r="C213" s="3" t="s">
        <v>432</v>
      </c>
      <c r="D213" s="2" t="s">
        <v>433</v>
      </c>
      <c r="E213" s="2">
        <v>8093</v>
      </c>
      <c r="F213" s="2">
        <v>8215</v>
      </c>
      <c r="G213" s="2">
        <v>8458</v>
      </c>
      <c r="H213" s="2">
        <v>9802</v>
      </c>
      <c r="I213" s="2">
        <v>6.5600000000000006E-2</v>
      </c>
      <c r="J213" s="2">
        <v>531</v>
      </c>
      <c r="K213" s="2">
        <v>539</v>
      </c>
      <c r="L213" s="2">
        <v>555</v>
      </c>
      <c r="M213" s="2">
        <v>643</v>
      </c>
      <c r="N213" s="2">
        <v>6.7000000000000004E-2</v>
      </c>
      <c r="O213" s="2">
        <v>542</v>
      </c>
      <c r="P213" s="2">
        <v>550</v>
      </c>
      <c r="Q213" s="2">
        <v>567</v>
      </c>
      <c r="R213" s="2">
        <v>657</v>
      </c>
      <c r="S213" s="2">
        <v>9166</v>
      </c>
      <c r="T213" s="2">
        <v>9304</v>
      </c>
      <c r="U213" s="2">
        <v>9580</v>
      </c>
      <c r="V213" s="2">
        <v>11102</v>
      </c>
      <c r="W213" s="2">
        <v>1.1040000000000001</v>
      </c>
      <c r="X213" s="2">
        <v>1.026</v>
      </c>
      <c r="Y213" s="2">
        <v>10119</v>
      </c>
      <c r="Z213" s="2">
        <v>11391</v>
      </c>
      <c r="AA213" s="2">
        <v>266.39</v>
      </c>
      <c r="AB213" s="2">
        <v>231.2</v>
      </c>
      <c r="AC213" s="2">
        <v>157.83000000000001</v>
      </c>
      <c r="AD213" s="2">
        <v>0</v>
      </c>
      <c r="AE213" s="2">
        <v>655.42</v>
      </c>
      <c r="AF213" s="2">
        <v>266.39</v>
      </c>
      <c r="AG213" s="2">
        <v>231.2</v>
      </c>
      <c r="AH213" s="2">
        <v>157.83000000000001</v>
      </c>
      <c r="AI213" s="2">
        <v>0</v>
      </c>
      <c r="AJ213" s="2">
        <v>655.42</v>
      </c>
      <c r="AK213" s="2">
        <v>2695600</v>
      </c>
      <c r="AL213" s="2">
        <v>2151085</v>
      </c>
      <c r="AM213" s="2">
        <v>1512011</v>
      </c>
      <c r="AN213" s="2">
        <v>0</v>
      </c>
      <c r="AO213" s="2">
        <v>6358696</v>
      </c>
      <c r="AP213" s="2">
        <v>0.99460000000000004</v>
      </c>
      <c r="AQ213" s="2">
        <v>0.2</v>
      </c>
      <c r="AR213" s="2">
        <v>536209</v>
      </c>
      <c r="AS213" s="2">
        <v>427894</v>
      </c>
      <c r="AT213" s="2">
        <v>300769</v>
      </c>
      <c r="AU213" s="2">
        <v>0</v>
      </c>
      <c r="AV213" s="2">
        <v>1264872</v>
      </c>
      <c r="AW213" s="2">
        <v>0.99460000000000004</v>
      </c>
      <c r="AX213" s="2">
        <v>0.4446</v>
      </c>
      <c r="AY213" s="2">
        <v>0.65</v>
      </c>
      <c r="AZ213" s="2">
        <v>779002</v>
      </c>
      <c r="BA213" s="2">
        <v>621642</v>
      </c>
      <c r="BB213" s="2">
        <v>436956</v>
      </c>
      <c r="BC213" s="2">
        <v>0</v>
      </c>
      <c r="BD213" s="2">
        <v>1837600</v>
      </c>
      <c r="BE213" s="2">
        <v>9461168</v>
      </c>
      <c r="BF213" s="2">
        <v>0</v>
      </c>
      <c r="BG213" s="2">
        <v>0</v>
      </c>
      <c r="BH213" s="2">
        <v>0</v>
      </c>
      <c r="BI213" s="2">
        <v>106477</v>
      </c>
      <c r="BJ213" s="2">
        <v>0</v>
      </c>
      <c r="BK213" s="2">
        <v>0</v>
      </c>
      <c r="BL213" s="2">
        <v>0</v>
      </c>
      <c r="BM213" s="2">
        <v>0</v>
      </c>
      <c r="BN213" s="2">
        <v>2813</v>
      </c>
      <c r="BO213" s="2">
        <v>12.41</v>
      </c>
      <c r="BP213" s="2">
        <v>34909</v>
      </c>
      <c r="BQ213" s="2">
        <v>141386</v>
      </c>
      <c r="BR213" s="2">
        <v>9602554</v>
      </c>
      <c r="BS213" s="2">
        <v>0</v>
      </c>
      <c r="BT213" s="2">
        <v>9602554</v>
      </c>
      <c r="BU213" s="2">
        <v>619212</v>
      </c>
      <c r="BV213" s="2">
        <v>8983342</v>
      </c>
      <c r="BW213" s="2">
        <v>526657</v>
      </c>
      <c r="BX213" s="2">
        <v>8456685</v>
      </c>
      <c r="BY213" s="2">
        <v>5100.63</v>
      </c>
      <c r="BZ213" s="2">
        <v>655.42</v>
      </c>
      <c r="CA213" s="2">
        <v>3343055</v>
      </c>
      <c r="CB213" s="2">
        <v>0</v>
      </c>
      <c r="CC213" s="2">
        <v>0</v>
      </c>
      <c r="CD213" s="2">
        <v>619212</v>
      </c>
      <c r="CE213" s="2">
        <v>526657</v>
      </c>
      <c r="CF213" s="2">
        <v>2197186</v>
      </c>
      <c r="CG213" s="2">
        <v>942101</v>
      </c>
      <c r="CH213" s="2">
        <v>3139287</v>
      </c>
      <c r="CI213" s="2">
        <v>0</v>
      </c>
      <c r="CJ213" s="2">
        <v>8456685</v>
      </c>
      <c r="CK213" s="2" t="b">
        <v>0</v>
      </c>
      <c r="CL213" s="2">
        <v>0</v>
      </c>
      <c r="CM213" s="2">
        <v>15056.16</v>
      </c>
      <c r="CN213" s="2">
        <v>13843.51</v>
      </c>
      <c r="CO213" s="2">
        <v>14254.18</v>
      </c>
      <c r="CP213" s="2">
        <v>16948.78</v>
      </c>
      <c r="CQ213" s="4">
        <v>45072.427210648151</v>
      </c>
      <c r="CR213" s="4">
        <v>73415</v>
      </c>
    </row>
    <row r="214" spans="1:96" x14ac:dyDescent="0.35">
      <c r="A214" s="5">
        <v>275</v>
      </c>
      <c r="B214" s="3" t="s">
        <v>353</v>
      </c>
      <c r="C214" s="3" t="s">
        <v>434</v>
      </c>
      <c r="D214" s="2" t="s">
        <v>435</v>
      </c>
      <c r="E214" s="2">
        <v>8093</v>
      </c>
      <c r="F214" s="2">
        <v>8215</v>
      </c>
      <c r="G214" s="2">
        <v>8458</v>
      </c>
      <c r="H214" s="2">
        <v>9802</v>
      </c>
      <c r="I214" s="2">
        <v>6.5600000000000006E-2</v>
      </c>
      <c r="J214" s="2">
        <v>531</v>
      </c>
      <c r="K214" s="2">
        <v>539</v>
      </c>
      <c r="L214" s="2">
        <v>555</v>
      </c>
      <c r="M214" s="2">
        <v>643</v>
      </c>
      <c r="N214" s="2">
        <v>6.7000000000000004E-2</v>
      </c>
      <c r="O214" s="2">
        <v>542</v>
      </c>
      <c r="P214" s="2">
        <v>550</v>
      </c>
      <c r="Q214" s="2">
        <v>567</v>
      </c>
      <c r="R214" s="2">
        <v>657</v>
      </c>
      <c r="S214" s="2">
        <v>9166</v>
      </c>
      <c r="T214" s="2">
        <v>9304</v>
      </c>
      <c r="U214" s="2">
        <v>9580</v>
      </c>
      <c r="V214" s="2">
        <v>11102</v>
      </c>
      <c r="W214" s="2">
        <v>1.1040000000000001</v>
      </c>
      <c r="X214" s="2">
        <v>1.026</v>
      </c>
      <c r="Y214" s="2">
        <v>10119</v>
      </c>
      <c r="Z214" s="2">
        <v>11391</v>
      </c>
      <c r="AA214" s="2">
        <v>1559.12</v>
      </c>
      <c r="AB214" s="2">
        <v>1137.3800000000001</v>
      </c>
      <c r="AC214" s="2">
        <v>747.65</v>
      </c>
      <c r="AD214" s="2">
        <v>0</v>
      </c>
      <c r="AE214" s="2">
        <v>3444.15</v>
      </c>
      <c r="AF214" s="2">
        <v>1559.12</v>
      </c>
      <c r="AG214" s="2">
        <v>1137.3800000000001</v>
      </c>
      <c r="AH214" s="2">
        <v>747.65</v>
      </c>
      <c r="AI214" s="2">
        <v>0</v>
      </c>
      <c r="AJ214" s="2">
        <v>3444.15</v>
      </c>
      <c r="AK214" s="2">
        <v>15776735</v>
      </c>
      <c r="AL214" s="2">
        <v>10582184</v>
      </c>
      <c r="AM214" s="2">
        <v>7162487</v>
      </c>
      <c r="AN214" s="2">
        <v>0</v>
      </c>
      <c r="AO214" s="2">
        <v>33521406</v>
      </c>
      <c r="AP214" s="2">
        <v>0.93300000000000005</v>
      </c>
      <c r="AQ214" s="2">
        <v>0.2</v>
      </c>
      <c r="AR214" s="2">
        <v>2943939</v>
      </c>
      <c r="AS214" s="2">
        <v>1974635</v>
      </c>
      <c r="AT214" s="2">
        <v>1336520</v>
      </c>
      <c r="AU214" s="2">
        <v>0</v>
      </c>
      <c r="AV214" s="2">
        <v>6255094</v>
      </c>
      <c r="AW214" s="2">
        <v>0.93300000000000005</v>
      </c>
      <c r="AX214" s="2">
        <v>0.38300000000000001</v>
      </c>
      <c r="AY214" s="2">
        <v>0.65</v>
      </c>
      <c r="AZ214" s="2">
        <v>3927618</v>
      </c>
      <c r="BA214" s="2">
        <v>2634435</v>
      </c>
      <c r="BB214" s="2">
        <v>1783101</v>
      </c>
      <c r="BC214" s="2">
        <v>0</v>
      </c>
      <c r="BD214" s="2">
        <v>8345154</v>
      </c>
      <c r="BE214" s="2">
        <v>48121654</v>
      </c>
      <c r="BF214" s="2">
        <v>0</v>
      </c>
      <c r="BG214" s="2">
        <v>55711</v>
      </c>
      <c r="BH214" s="2">
        <v>0</v>
      </c>
      <c r="BI214" s="2">
        <v>208400</v>
      </c>
      <c r="BJ214" s="2">
        <v>0</v>
      </c>
      <c r="BK214" s="2">
        <v>0</v>
      </c>
      <c r="BL214" s="2">
        <v>0</v>
      </c>
      <c r="BM214" s="2">
        <v>0</v>
      </c>
      <c r="BN214" s="2">
        <v>2813</v>
      </c>
      <c r="BO214" s="2">
        <v>80.09</v>
      </c>
      <c r="BP214" s="2">
        <v>225293</v>
      </c>
      <c r="BQ214" s="2">
        <v>489404</v>
      </c>
      <c r="BR214" s="2">
        <v>48611058</v>
      </c>
      <c r="BS214" s="2">
        <v>0</v>
      </c>
      <c r="BT214" s="2">
        <v>48611058</v>
      </c>
      <c r="BU214" s="2">
        <v>3632000</v>
      </c>
      <c r="BV214" s="2">
        <v>44979058</v>
      </c>
      <c r="BW214" s="2">
        <v>2755655</v>
      </c>
      <c r="BX214" s="2">
        <v>42223403</v>
      </c>
      <c r="BY214" s="2">
        <v>5078.75</v>
      </c>
      <c r="BZ214" s="2">
        <v>3444.15</v>
      </c>
      <c r="CA214" s="2">
        <v>17491977</v>
      </c>
      <c r="CB214" s="2">
        <v>0</v>
      </c>
      <c r="CC214" s="2">
        <v>0</v>
      </c>
      <c r="CD214" s="2">
        <v>3632000</v>
      </c>
      <c r="CE214" s="2">
        <v>2755655</v>
      </c>
      <c r="CF214" s="2">
        <v>11104322</v>
      </c>
      <c r="CG214" s="2">
        <v>3044649</v>
      </c>
      <c r="CH214" s="2">
        <v>14148971</v>
      </c>
      <c r="CI214" s="2">
        <v>0</v>
      </c>
      <c r="CJ214" s="2">
        <v>42223403</v>
      </c>
      <c r="CK214" s="2" t="b">
        <v>0</v>
      </c>
      <c r="CL214" s="2">
        <v>0</v>
      </c>
      <c r="CM214" s="2">
        <v>14526.33</v>
      </c>
      <c r="CN214" s="2">
        <v>13356.36</v>
      </c>
      <c r="CO214" s="2">
        <v>13752.57</v>
      </c>
      <c r="CP214" s="2">
        <v>16352.35</v>
      </c>
      <c r="CQ214" s="4">
        <v>45072.427222222221</v>
      </c>
      <c r="CR214" s="4">
        <v>73415</v>
      </c>
    </row>
    <row r="215" spans="1:96" x14ac:dyDescent="0.35">
      <c r="A215" s="5">
        <v>276</v>
      </c>
      <c r="B215" s="3" t="s">
        <v>353</v>
      </c>
      <c r="C215" s="3" t="s">
        <v>436</v>
      </c>
      <c r="D215" s="2" t="s">
        <v>437</v>
      </c>
      <c r="E215" s="2">
        <v>8093</v>
      </c>
      <c r="F215" s="2">
        <v>8215</v>
      </c>
      <c r="G215" s="2">
        <v>8458</v>
      </c>
      <c r="H215" s="2">
        <v>9802</v>
      </c>
      <c r="I215" s="2">
        <v>6.5600000000000006E-2</v>
      </c>
      <c r="J215" s="2">
        <v>531</v>
      </c>
      <c r="K215" s="2">
        <v>539</v>
      </c>
      <c r="L215" s="2">
        <v>555</v>
      </c>
      <c r="M215" s="2">
        <v>643</v>
      </c>
      <c r="N215" s="2">
        <v>6.7000000000000004E-2</v>
      </c>
      <c r="O215" s="2">
        <v>542</v>
      </c>
      <c r="P215" s="2">
        <v>550</v>
      </c>
      <c r="Q215" s="2">
        <v>567</v>
      </c>
      <c r="R215" s="2">
        <v>657</v>
      </c>
      <c r="S215" s="2">
        <v>9166</v>
      </c>
      <c r="T215" s="2">
        <v>9304</v>
      </c>
      <c r="U215" s="2">
        <v>9580</v>
      </c>
      <c r="V215" s="2">
        <v>11102</v>
      </c>
      <c r="W215" s="2">
        <v>1.1040000000000001</v>
      </c>
      <c r="X215" s="2">
        <v>1.026</v>
      </c>
      <c r="Y215" s="2">
        <v>10119</v>
      </c>
      <c r="Z215" s="2">
        <v>11391</v>
      </c>
      <c r="AA215" s="2">
        <v>0</v>
      </c>
      <c r="AB215" s="2">
        <v>0</v>
      </c>
      <c r="AC215" s="2">
        <v>0</v>
      </c>
      <c r="AD215" s="2">
        <v>1822.48</v>
      </c>
      <c r="AE215" s="2">
        <v>1822.48</v>
      </c>
      <c r="AF215" s="2">
        <v>0</v>
      </c>
      <c r="AG215" s="2">
        <v>0</v>
      </c>
      <c r="AH215" s="2">
        <v>0</v>
      </c>
      <c r="AI215" s="2">
        <v>1822.48</v>
      </c>
      <c r="AJ215" s="2">
        <v>1822.48</v>
      </c>
      <c r="AK215" s="2">
        <v>0</v>
      </c>
      <c r="AL215" s="2">
        <v>0</v>
      </c>
      <c r="AM215" s="2">
        <v>0</v>
      </c>
      <c r="AN215" s="2">
        <v>20759870</v>
      </c>
      <c r="AO215" s="2">
        <v>20759870</v>
      </c>
      <c r="AP215" s="2">
        <v>0.86560000000000004</v>
      </c>
      <c r="AQ215" s="2">
        <v>0.2</v>
      </c>
      <c r="AR215" s="2">
        <v>0</v>
      </c>
      <c r="AS215" s="2">
        <v>0</v>
      </c>
      <c r="AT215" s="2">
        <v>0</v>
      </c>
      <c r="AU215" s="2">
        <v>3593949</v>
      </c>
      <c r="AV215" s="2">
        <v>3593949</v>
      </c>
      <c r="AW215" s="2">
        <v>0.86560000000000004</v>
      </c>
      <c r="AX215" s="2">
        <v>0.31559999999999999</v>
      </c>
      <c r="AY215" s="2">
        <v>0.65</v>
      </c>
      <c r="AZ215" s="2">
        <v>0</v>
      </c>
      <c r="BA215" s="2">
        <v>0</v>
      </c>
      <c r="BB215" s="2">
        <v>0</v>
      </c>
      <c r="BC215" s="2">
        <v>4258680</v>
      </c>
      <c r="BD215" s="2">
        <v>4258680</v>
      </c>
      <c r="BE215" s="2">
        <v>28612499</v>
      </c>
      <c r="BF215" s="2">
        <v>0</v>
      </c>
      <c r="BG215" s="2">
        <v>0</v>
      </c>
      <c r="BH215" s="2">
        <v>0</v>
      </c>
      <c r="BI215" s="2">
        <v>159138</v>
      </c>
      <c r="BJ215" s="2">
        <v>0</v>
      </c>
      <c r="BK215" s="2">
        <v>155000</v>
      </c>
      <c r="BL215" s="2">
        <v>0</v>
      </c>
      <c r="BM215" s="2">
        <v>0</v>
      </c>
      <c r="BN215" s="2">
        <v>2813</v>
      </c>
      <c r="BO215" s="2">
        <v>0</v>
      </c>
      <c r="BP215" s="2">
        <v>0</v>
      </c>
      <c r="BQ215" s="2">
        <v>314138</v>
      </c>
      <c r="BR215" s="2">
        <v>28926637</v>
      </c>
      <c r="BS215" s="2">
        <v>0</v>
      </c>
      <c r="BT215" s="2">
        <v>28926637</v>
      </c>
      <c r="BU215" s="2">
        <v>9270275</v>
      </c>
      <c r="BV215" s="2">
        <v>19656362</v>
      </c>
      <c r="BW215" s="2">
        <v>2152875</v>
      </c>
      <c r="BX215" s="2">
        <v>17503487</v>
      </c>
      <c r="BY215" s="2">
        <v>7498.44</v>
      </c>
      <c r="BZ215" s="2">
        <v>1822.48</v>
      </c>
      <c r="CA215" s="2">
        <v>13665757</v>
      </c>
      <c r="CB215" s="2">
        <v>0</v>
      </c>
      <c r="CC215" s="2">
        <v>0</v>
      </c>
      <c r="CD215" s="2">
        <v>9270275</v>
      </c>
      <c r="CE215" s="2">
        <v>2152875</v>
      </c>
      <c r="CF215" s="2">
        <v>2242607</v>
      </c>
      <c r="CG215" s="2">
        <v>1869302</v>
      </c>
      <c r="CH215" s="2">
        <v>4111909</v>
      </c>
      <c r="CI215" s="2">
        <v>0</v>
      </c>
      <c r="CJ215" s="2">
        <v>17503487</v>
      </c>
      <c r="CK215" s="2" t="b">
        <v>0</v>
      </c>
      <c r="CL215" s="2">
        <v>0</v>
      </c>
      <c r="CM215" s="2">
        <v>13946.61</v>
      </c>
      <c r="CN215" s="2">
        <v>12823.33</v>
      </c>
      <c r="CO215" s="2">
        <v>13203.73</v>
      </c>
      <c r="CP215" s="2">
        <v>15699.76</v>
      </c>
      <c r="CQ215" s="4">
        <v>45072.427222222221</v>
      </c>
      <c r="CR215" s="4">
        <v>73415</v>
      </c>
    </row>
    <row r="216" spans="1:96" ht="31" x14ac:dyDescent="0.35">
      <c r="A216" s="5">
        <v>277</v>
      </c>
      <c r="B216" s="3" t="s">
        <v>353</v>
      </c>
      <c r="C216" s="3" t="s">
        <v>438</v>
      </c>
      <c r="D216" s="2" t="s">
        <v>439</v>
      </c>
      <c r="E216" s="2">
        <v>8093</v>
      </c>
      <c r="F216" s="2">
        <v>8215</v>
      </c>
      <c r="G216" s="2">
        <v>8458</v>
      </c>
      <c r="H216" s="2">
        <v>9802</v>
      </c>
      <c r="I216" s="2">
        <v>6.5600000000000006E-2</v>
      </c>
      <c r="J216" s="2">
        <v>531</v>
      </c>
      <c r="K216" s="2">
        <v>539</v>
      </c>
      <c r="L216" s="2">
        <v>555</v>
      </c>
      <c r="M216" s="2">
        <v>643</v>
      </c>
      <c r="N216" s="2">
        <v>6.7000000000000004E-2</v>
      </c>
      <c r="O216" s="2">
        <v>542</v>
      </c>
      <c r="P216" s="2">
        <v>550</v>
      </c>
      <c r="Q216" s="2">
        <v>567</v>
      </c>
      <c r="R216" s="2">
        <v>657</v>
      </c>
      <c r="S216" s="2">
        <v>9166</v>
      </c>
      <c r="T216" s="2">
        <v>9304</v>
      </c>
      <c r="U216" s="2">
        <v>9580</v>
      </c>
      <c r="V216" s="2">
        <v>11102</v>
      </c>
      <c r="W216" s="2">
        <v>1.1040000000000001</v>
      </c>
      <c r="X216" s="2">
        <v>1.026</v>
      </c>
      <c r="Y216" s="2">
        <v>10119</v>
      </c>
      <c r="Z216" s="2">
        <v>11391</v>
      </c>
      <c r="AA216" s="2">
        <v>437.86</v>
      </c>
      <c r="AB216" s="2">
        <v>313.92</v>
      </c>
      <c r="AC216" s="2">
        <v>240.42</v>
      </c>
      <c r="AD216" s="2">
        <v>0</v>
      </c>
      <c r="AE216" s="2">
        <v>992.2</v>
      </c>
      <c r="AF216" s="2">
        <v>437.86</v>
      </c>
      <c r="AG216" s="2">
        <v>313.92</v>
      </c>
      <c r="AH216" s="2">
        <v>240.42</v>
      </c>
      <c r="AI216" s="2">
        <v>0</v>
      </c>
      <c r="AJ216" s="2">
        <v>992.2</v>
      </c>
      <c r="AK216" s="2">
        <v>4430705</v>
      </c>
      <c r="AL216" s="2">
        <v>2920712</v>
      </c>
      <c r="AM216" s="2">
        <v>2303224</v>
      </c>
      <c r="AN216" s="2">
        <v>0</v>
      </c>
      <c r="AO216" s="2">
        <v>9654641</v>
      </c>
      <c r="AP216" s="2">
        <v>0.48780000000000001</v>
      </c>
      <c r="AQ216" s="2">
        <v>0.2</v>
      </c>
      <c r="AR216" s="2">
        <v>432260</v>
      </c>
      <c r="AS216" s="2">
        <v>284945</v>
      </c>
      <c r="AT216" s="2">
        <v>224702</v>
      </c>
      <c r="AU216" s="2">
        <v>0</v>
      </c>
      <c r="AV216" s="2">
        <v>941907</v>
      </c>
      <c r="AW216" s="2">
        <v>0.48780000000000001</v>
      </c>
      <c r="AX216" s="2">
        <v>0</v>
      </c>
      <c r="AY216" s="2">
        <v>0.65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10596548</v>
      </c>
      <c r="BF216" s="2">
        <v>0</v>
      </c>
      <c r="BG216" s="2">
        <v>0</v>
      </c>
      <c r="BH216" s="2">
        <v>0</v>
      </c>
      <c r="BI216" s="2">
        <v>178794</v>
      </c>
      <c r="BJ216" s="2">
        <v>0</v>
      </c>
      <c r="BK216" s="2">
        <v>0</v>
      </c>
      <c r="BL216" s="2">
        <v>0</v>
      </c>
      <c r="BM216" s="2">
        <v>0</v>
      </c>
      <c r="BN216" s="2">
        <v>2813</v>
      </c>
      <c r="BO216" s="2">
        <v>29.62</v>
      </c>
      <c r="BP216" s="2">
        <v>83321</v>
      </c>
      <c r="BQ216" s="2">
        <v>262115</v>
      </c>
      <c r="BR216" s="2">
        <v>10858663</v>
      </c>
      <c r="BS216" s="2">
        <v>0</v>
      </c>
      <c r="BT216" s="2">
        <v>10858663</v>
      </c>
      <c r="BU216" s="2">
        <v>6180455</v>
      </c>
      <c r="BV216" s="2">
        <v>4678208</v>
      </c>
      <c r="BW216" s="2">
        <v>198440</v>
      </c>
      <c r="BX216" s="2">
        <v>4479768</v>
      </c>
      <c r="BY216" s="2">
        <v>5194.6899999999996</v>
      </c>
      <c r="BZ216" s="2">
        <v>992.2</v>
      </c>
      <c r="CA216" s="2">
        <v>5154171</v>
      </c>
      <c r="CB216" s="2">
        <v>0</v>
      </c>
      <c r="CC216" s="2">
        <v>0</v>
      </c>
      <c r="CD216" s="2">
        <v>6180455</v>
      </c>
      <c r="CE216" s="2">
        <v>198440</v>
      </c>
      <c r="CF216" s="2">
        <v>0</v>
      </c>
      <c r="CG216" s="2">
        <v>805260</v>
      </c>
      <c r="CH216" s="2">
        <v>805260</v>
      </c>
      <c r="CI216" s="2">
        <v>0</v>
      </c>
      <c r="CJ216" s="2">
        <v>4479768</v>
      </c>
      <c r="CK216" s="2" t="b">
        <v>0</v>
      </c>
      <c r="CL216" s="2">
        <v>0</v>
      </c>
      <c r="CM216" s="2">
        <v>11106.21</v>
      </c>
      <c r="CN216" s="2">
        <v>10211.700000000001</v>
      </c>
      <c r="CO216" s="2">
        <v>10514.62</v>
      </c>
      <c r="CP216" s="2">
        <v>12502.31</v>
      </c>
      <c r="CQ216" s="4">
        <v>45072.427060185182</v>
      </c>
      <c r="CR216" s="4">
        <v>73415</v>
      </c>
    </row>
    <row r="217" spans="1:96" x14ac:dyDescent="0.35">
      <c r="A217" s="5">
        <v>278</v>
      </c>
      <c r="B217" s="3" t="s">
        <v>353</v>
      </c>
      <c r="C217" s="3" t="s">
        <v>440</v>
      </c>
      <c r="D217" s="2" t="s">
        <v>441</v>
      </c>
      <c r="E217" s="2">
        <v>8093</v>
      </c>
      <c r="F217" s="2">
        <v>8215</v>
      </c>
      <c r="G217" s="2">
        <v>8458</v>
      </c>
      <c r="H217" s="2">
        <v>9802</v>
      </c>
      <c r="I217" s="2">
        <v>6.5600000000000006E-2</v>
      </c>
      <c r="J217" s="2">
        <v>531</v>
      </c>
      <c r="K217" s="2">
        <v>539</v>
      </c>
      <c r="L217" s="2">
        <v>555</v>
      </c>
      <c r="M217" s="2">
        <v>643</v>
      </c>
      <c r="N217" s="2">
        <v>6.7000000000000004E-2</v>
      </c>
      <c r="O217" s="2">
        <v>542</v>
      </c>
      <c r="P217" s="2">
        <v>550</v>
      </c>
      <c r="Q217" s="2">
        <v>567</v>
      </c>
      <c r="R217" s="2">
        <v>657</v>
      </c>
      <c r="S217" s="2">
        <v>9166</v>
      </c>
      <c r="T217" s="2">
        <v>9304</v>
      </c>
      <c r="U217" s="2">
        <v>9580</v>
      </c>
      <c r="V217" s="2">
        <v>11102</v>
      </c>
      <c r="W217" s="2">
        <v>1.1040000000000001</v>
      </c>
      <c r="X217" s="2">
        <v>1.026</v>
      </c>
      <c r="Y217" s="2">
        <v>10119</v>
      </c>
      <c r="Z217" s="2">
        <v>11391</v>
      </c>
      <c r="AA217" s="2">
        <v>1497.31</v>
      </c>
      <c r="AB217" s="2">
        <v>1131.31</v>
      </c>
      <c r="AC217" s="2">
        <v>781.83</v>
      </c>
      <c r="AD217" s="2">
        <v>1492.72</v>
      </c>
      <c r="AE217" s="2">
        <v>4903.17</v>
      </c>
      <c r="AF217" s="2">
        <v>1497.31</v>
      </c>
      <c r="AG217" s="2">
        <v>1131.31</v>
      </c>
      <c r="AH217" s="2">
        <v>781.83</v>
      </c>
      <c r="AI217" s="2">
        <v>1492.72</v>
      </c>
      <c r="AJ217" s="2">
        <v>4903.17</v>
      </c>
      <c r="AK217" s="2">
        <v>15151280</v>
      </c>
      <c r="AL217" s="2">
        <v>10525708</v>
      </c>
      <c r="AM217" s="2">
        <v>7489931</v>
      </c>
      <c r="AN217" s="2">
        <v>17003574</v>
      </c>
      <c r="AO217" s="2">
        <v>50170493</v>
      </c>
      <c r="AP217" s="2">
        <v>0.56630000000000003</v>
      </c>
      <c r="AQ217" s="2">
        <v>0.2</v>
      </c>
      <c r="AR217" s="2">
        <v>1716034</v>
      </c>
      <c r="AS217" s="2">
        <v>1192142</v>
      </c>
      <c r="AT217" s="2">
        <v>848310</v>
      </c>
      <c r="AU217" s="2">
        <v>1925825</v>
      </c>
      <c r="AV217" s="2">
        <v>5682311</v>
      </c>
      <c r="AW217" s="2">
        <v>0.56630000000000003</v>
      </c>
      <c r="AX217" s="2">
        <v>1.6299999999999999E-2</v>
      </c>
      <c r="AY217" s="2">
        <v>0.65</v>
      </c>
      <c r="AZ217" s="2">
        <v>160528</v>
      </c>
      <c r="BA217" s="2">
        <v>111520</v>
      </c>
      <c r="BB217" s="2">
        <v>79356</v>
      </c>
      <c r="BC217" s="2">
        <v>180153</v>
      </c>
      <c r="BD217" s="2">
        <v>531557</v>
      </c>
      <c r="BE217" s="2">
        <v>56384361</v>
      </c>
      <c r="BF217" s="2">
        <v>0</v>
      </c>
      <c r="BG217" s="2">
        <v>213933</v>
      </c>
      <c r="BH217" s="2">
        <v>0</v>
      </c>
      <c r="BI217" s="2">
        <v>532175</v>
      </c>
      <c r="BJ217" s="2">
        <v>0</v>
      </c>
      <c r="BK217" s="2">
        <v>0</v>
      </c>
      <c r="BL217" s="2">
        <v>0</v>
      </c>
      <c r="BM217" s="2">
        <v>0</v>
      </c>
      <c r="BN217" s="2">
        <v>2813</v>
      </c>
      <c r="BO217" s="2">
        <v>96.17</v>
      </c>
      <c r="BP217" s="2">
        <v>270526</v>
      </c>
      <c r="BQ217" s="2">
        <v>1016634</v>
      </c>
      <c r="BR217" s="2">
        <v>57400995</v>
      </c>
      <c r="BS217" s="2">
        <v>0</v>
      </c>
      <c r="BT217" s="2">
        <v>57400995</v>
      </c>
      <c r="BU217" s="2">
        <v>5379254</v>
      </c>
      <c r="BV217" s="2">
        <v>52021741</v>
      </c>
      <c r="BW217" s="2">
        <v>4167849</v>
      </c>
      <c r="BX217" s="2">
        <v>47853892</v>
      </c>
      <c r="BY217" s="2">
        <v>5385.65</v>
      </c>
      <c r="BZ217" s="2">
        <v>4903.17</v>
      </c>
      <c r="CA217" s="2">
        <v>26406758</v>
      </c>
      <c r="CB217" s="2">
        <v>116558</v>
      </c>
      <c r="CC217" s="2">
        <v>0</v>
      </c>
      <c r="CD217" s="2">
        <v>5379254</v>
      </c>
      <c r="CE217" s="2">
        <v>4167849</v>
      </c>
      <c r="CF217" s="2">
        <v>16976213</v>
      </c>
      <c r="CG217" s="2">
        <v>4415638</v>
      </c>
      <c r="CH217" s="2">
        <v>21391851</v>
      </c>
      <c r="CI217" s="2">
        <v>0</v>
      </c>
      <c r="CJ217" s="2">
        <v>47853892</v>
      </c>
      <c r="CK217" s="2" t="b">
        <v>0</v>
      </c>
      <c r="CL217" s="2">
        <v>0</v>
      </c>
      <c r="CM217" s="2">
        <v>11372.29</v>
      </c>
      <c r="CN217" s="2">
        <v>10456.35</v>
      </c>
      <c r="CO217" s="2">
        <v>10766.53</v>
      </c>
      <c r="CP217" s="2">
        <v>12801.83</v>
      </c>
      <c r="CQ217" s="4">
        <v>45072.427129629628</v>
      </c>
      <c r="CR217" s="4">
        <v>73415</v>
      </c>
    </row>
    <row r="218" spans="1:96" x14ac:dyDescent="0.35">
      <c r="A218" s="5">
        <v>279</v>
      </c>
      <c r="B218" s="3" t="s">
        <v>353</v>
      </c>
      <c r="C218" s="3" t="s">
        <v>442</v>
      </c>
      <c r="D218" s="2" t="s">
        <v>443</v>
      </c>
      <c r="E218" s="2">
        <v>8093</v>
      </c>
      <c r="F218" s="2">
        <v>8215</v>
      </c>
      <c r="G218" s="2">
        <v>8458</v>
      </c>
      <c r="H218" s="2">
        <v>9802</v>
      </c>
      <c r="I218" s="2">
        <v>6.5600000000000006E-2</v>
      </c>
      <c r="J218" s="2">
        <v>531</v>
      </c>
      <c r="K218" s="2">
        <v>539</v>
      </c>
      <c r="L218" s="2">
        <v>555</v>
      </c>
      <c r="M218" s="2">
        <v>643</v>
      </c>
      <c r="N218" s="2">
        <v>6.7000000000000004E-2</v>
      </c>
      <c r="O218" s="2">
        <v>542</v>
      </c>
      <c r="P218" s="2">
        <v>550</v>
      </c>
      <c r="Q218" s="2">
        <v>567</v>
      </c>
      <c r="R218" s="2">
        <v>657</v>
      </c>
      <c r="S218" s="2">
        <v>9166</v>
      </c>
      <c r="T218" s="2">
        <v>9304</v>
      </c>
      <c r="U218" s="2">
        <v>9580</v>
      </c>
      <c r="V218" s="2">
        <v>11102</v>
      </c>
      <c r="W218" s="2">
        <v>1.1040000000000001</v>
      </c>
      <c r="X218" s="2">
        <v>1.026</v>
      </c>
      <c r="Y218" s="2">
        <v>10119</v>
      </c>
      <c r="Z218" s="2">
        <v>11391</v>
      </c>
      <c r="AA218" s="2">
        <v>1015.4</v>
      </c>
      <c r="AB218" s="2">
        <v>793.73</v>
      </c>
      <c r="AC218" s="2">
        <v>495.06</v>
      </c>
      <c r="AD218" s="2">
        <v>981.43</v>
      </c>
      <c r="AE218" s="2">
        <v>3285.62</v>
      </c>
      <c r="AF218" s="2">
        <v>1015.4</v>
      </c>
      <c r="AG218" s="2">
        <v>793.73</v>
      </c>
      <c r="AH218" s="2">
        <v>495.06</v>
      </c>
      <c r="AI218" s="2">
        <v>981.43</v>
      </c>
      <c r="AJ218" s="2">
        <v>3285.62</v>
      </c>
      <c r="AK218" s="2">
        <v>10274833</v>
      </c>
      <c r="AL218" s="2">
        <v>7384864</v>
      </c>
      <c r="AM218" s="2">
        <v>4742675</v>
      </c>
      <c r="AN218" s="2">
        <v>11179469</v>
      </c>
      <c r="AO218" s="2">
        <v>33581841</v>
      </c>
      <c r="AP218" s="2">
        <v>0.89529999999999998</v>
      </c>
      <c r="AQ218" s="2">
        <v>0.2</v>
      </c>
      <c r="AR218" s="2">
        <v>1839812</v>
      </c>
      <c r="AS218" s="2">
        <v>1322334</v>
      </c>
      <c r="AT218" s="2">
        <v>849223</v>
      </c>
      <c r="AU218" s="2">
        <v>2001796</v>
      </c>
      <c r="AV218" s="2">
        <v>6013165</v>
      </c>
      <c r="AW218" s="2">
        <v>0.89529999999999998</v>
      </c>
      <c r="AX218" s="2">
        <v>0.3453</v>
      </c>
      <c r="AY218" s="2">
        <v>0.65</v>
      </c>
      <c r="AZ218" s="2">
        <v>2306135</v>
      </c>
      <c r="BA218" s="2">
        <v>1657496</v>
      </c>
      <c r="BB218" s="2">
        <v>1064470</v>
      </c>
      <c r="BC218" s="2">
        <v>2509176</v>
      </c>
      <c r="BD218" s="2">
        <v>7537277</v>
      </c>
      <c r="BE218" s="2">
        <v>47132283</v>
      </c>
      <c r="BF218" s="2">
        <v>0</v>
      </c>
      <c r="BG218" s="2">
        <v>722511</v>
      </c>
      <c r="BH218" s="2">
        <v>0</v>
      </c>
      <c r="BI218" s="2">
        <v>161865</v>
      </c>
      <c r="BJ218" s="2">
        <v>0</v>
      </c>
      <c r="BK218" s="2">
        <v>0</v>
      </c>
      <c r="BL218" s="2">
        <v>0</v>
      </c>
      <c r="BM218" s="2">
        <v>0</v>
      </c>
      <c r="BN218" s="2">
        <v>2813</v>
      </c>
      <c r="BO218" s="2">
        <v>54.11</v>
      </c>
      <c r="BP218" s="2">
        <v>152211</v>
      </c>
      <c r="BQ218" s="2">
        <v>1036587</v>
      </c>
      <c r="BR218" s="2">
        <v>48168870</v>
      </c>
      <c r="BS218" s="2">
        <v>0</v>
      </c>
      <c r="BT218" s="2">
        <v>48168870</v>
      </c>
      <c r="BU218" s="2">
        <v>7315560</v>
      </c>
      <c r="BV218" s="2">
        <v>40853310</v>
      </c>
      <c r="BW218" s="2">
        <v>3180350</v>
      </c>
      <c r="BX218" s="2">
        <v>37672960</v>
      </c>
      <c r="BY218" s="2">
        <v>6144.28</v>
      </c>
      <c r="BZ218" s="2">
        <v>3285.62</v>
      </c>
      <c r="CA218" s="2">
        <v>20187769</v>
      </c>
      <c r="CB218" s="2">
        <v>0</v>
      </c>
      <c r="CC218" s="2">
        <v>0</v>
      </c>
      <c r="CD218" s="2">
        <v>7315560</v>
      </c>
      <c r="CE218" s="2">
        <v>3180350</v>
      </c>
      <c r="CF218" s="2">
        <v>9691859</v>
      </c>
      <c r="CG218" s="2">
        <v>4043519</v>
      </c>
      <c r="CH218" s="2">
        <v>13735378</v>
      </c>
      <c r="CI218" s="2">
        <v>0</v>
      </c>
      <c r="CJ218" s="2">
        <v>37672960</v>
      </c>
      <c r="CK218" s="2" t="b">
        <v>0</v>
      </c>
      <c r="CL218" s="2">
        <v>0</v>
      </c>
      <c r="CM218" s="2">
        <v>14202.07</v>
      </c>
      <c r="CN218" s="2">
        <v>13058.21</v>
      </c>
      <c r="CO218" s="2">
        <v>13445.58</v>
      </c>
      <c r="CP218" s="2">
        <v>15987.33</v>
      </c>
      <c r="CQ218" s="4">
        <v>45072.426886574074</v>
      </c>
      <c r="CR218" s="4">
        <v>73415</v>
      </c>
    </row>
    <row r="219" spans="1:96" x14ac:dyDescent="0.35">
      <c r="A219" s="5">
        <v>280</v>
      </c>
      <c r="B219" s="3" t="s">
        <v>353</v>
      </c>
      <c r="C219" s="3" t="s">
        <v>444</v>
      </c>
      <c r="D219" s="2" t="s">
        <v>445</v>
      </c>
      <c r="E219" s="2">
        <v>8093</v>
      </c>
      <c r="F219" s="2">
        <v>8215</v>
      </c>
      <c r="G219" s="2">
        <v>8458</v>
      </c>
      <c r="H219" s="2">
        <v>9802</v>
      </c>
      <c r="I219" s="2">
        <v>6.5600000000000006E-2</v>
      </c>
      <c r="J219" s="2">
        <v>531</v>
      </c>
      <c r="K219" s="2">
        <v>539</v>
      </c>
      <c r="L219" s="2">
        <v>555</v>
      </c>
      <c r="M219" s="2">
        <v>643</v>
      </c>
      <c r="N219" s="2">
        <v>6.7000000000000004E-2</v>
      </c>
      <c r="O219" s="2">
        <v>542</v>
      </c>
      <c r="P219" s="2">
        <v>550</v>
      </c>
      <c r="Q219" s="2">
        <v>567</v>
      </c>
      <c r="R219" s="2">
        <v>657</v>
      </c>
      <c r="S219" s="2">
        <v>9166</v>
      </c>
      <c r="T219" s="2">
        <v>9304</v>
      </c>
      <c r="U219" s="2">
        <v>9580</v>
      </c>
      <c r="V219" s="2">
        <v>11102</v>
      </c>
      <c r="W219" s="2">
        <v>1.1040000000000001</v>
      </c>
      <c r="X219" s="2">
        <v>1.026</v>
      </c>
      <c r="Y219" s="2">
        <v>10119</v>
      </c>
      <c r="Z219" s="2">
        <v>11391</v>
      </c>
      <c r="AA219" s="2">
        <v>206.78</v>
      </c>
      <c r="AB219" s="2">
        <v>134.29</v>
      </c>
      <c r="AC219" s="2">
        <v>88.72</v>
      </c>
      <c r="AD219" s="2">
        <v>254.56</v>
      </c>
      <c r="AE219" s="2">
        <v>684.35</v>
      </c>
      <c r="AF219" s="2">
        <v>206.78</v>
      </c>
      <c r="AG219" s="2">
        <v>134.29</v>
      </c>
      <c r="AH219" s="2">
        <v>88.72</v>
      </c>
      <c r="AI219" s="2">
        <v>254.56</v>
      </c>
      <c r="AJ219" s="2">
        <v>684.35</v>
      </c>
      <c r="AK219" s="2">
        <v>2092407</v>
      </c>
      <c r="AL219" s="2">
        <v>1249434</v>
      </c>
      <c r="AM219" s="2">
        <v>849938</v>
      </c>
      <c r="AN219" s="2">
        <v>2899693</v>
      </c>
      <c r="AO219" s="2">
        <v>7091472</v>
      </c>
      <c r="AP219" s="2">
        <v>0.72870000000000001</v>
      </c>
      <c r="AQ219" s="2">
        <v>0.2</v>
      </c>
      <c r="AR219" s="2">
        <v>304947</v>
      </c>
      <c r="AS219" s="2">
        <v>182093</v>
      </c>
      <c r="AT219" s="2">
        <v>123870</v>
      </c>
      <c r="AU219" s="2">
        <v>422601</v>
      </c>
      <c r="AV219" s="2">
        <v>1033511</v>
      </c>
      <c r="AW219" s="2">
        <v>0.72870000000000001</v>
      </c>
      <c r="AX219" s="2">
        <v>0.1787</v>
      </c>
      <c r="AY219" s="2">
        <v>0.65</v>
      </c>
      <c r="AZ219" s="2">
        <v>243044</v>
      </c>
      <c r="BA219" s="2">
        <v>145128</v>
      </c>
      <c r="BB219" s="2">
        <v>98725</v>
      </c>
      <c r="BC219" s="2">
        <v>336814</v>
      </c>
      <c r="BD219" s="2">
        <v>823711</v>
      </c>
      <c r="BE219" s="2">
        <v>8948694</v>
      </c>
      <c r="BF219" s="2">
        <v>0</v>
      </c>
      <c r="BG219" s="2">
        <v>85260</v>
      </c>
      <c r="BH219" s="2">
        <v>0</v>
      </c>
      <c r="BI219" s="2">
        <v>399543</v>
      </c>
      <c r="BJ219" s="2">
        <v>0</v>
      </c>
      <c r="BK219" s="2">
        <v>0</v>
      </c>
      <c r="BL219" s="2">
        <v>0</v>
      </c>
      <c r="BM219" s="2">
        <v>0</v>
      </c>
      <c r="BN219" s="2">
        <v>2813</v>
      </c>
      <c r="BO219" s="2">
        <v>16.16</v>
      </c>
      <c r="BP219" s="2">
        <v>45458</v>
      </c>
      <c r="BQ219" s="2">
        <v>530261</v>
      </c>
      <c r="BR219" s="2">
        <v>9478955</v>
      </c>
      <c r="BS219" s="2">
        <v>0</v>
      </c>
      <c r="BT219" s="2">
        <v>9478955</v>
      </c>
      <c r="BU219" s="2">
        <v>4989530</v>
      </c>
      <c r="BV219" s="2">
        <v>4489425</v>
      </c>
      <c r="BW219" s="2">
        <v>136870</v>
      </c>
      <c r="BX219" s="2">
        <v>4352555</v>
      </c>
      <c r="BY219" s="2">
        <v>5722.7</v>
      </c>
      <c r="BZ219" s="2">
        <v>684.35</v>
      </c>
      <c r="CA219" s="2">
        <v>3916330</v>
      </c>
      <c r="CB219" s="2">
        <v>0</v>
      </c>
      <c r="CC219" s="2">
        <v>0</v>
      </c>
      <c r="CD219" s="2">
        <v>4989530</v>
      </c>
      <c r="CE219" s="2">
        <v>136870</v>
      </c>
      <c r="CF219" s="2">
        <v>0</v>
      </c>
      <c r="CG219" s="2">
        <v>1189759</v>
      </c>
      <c r="CH219" s="2">
        <v>1189759</v>
      </c>
      <c r="CI219" s="2">
        <v>0</v>
      </c>
      <c r="CJ219" s="2">
        <v>4352555</v>
      </c>
      <c r="CK219" s="2" t="b">
        <v>0</v>
      </c>
      <c r="CL219" s="2">
        <v>0</v>
      </c>
      <c r="CM219" s="2">
        <v>12769.12</v>
      </c>
      <c r="CN219" s="2">
        <v>11740.67</v>
      </c>
      <c r="CO219" s="2">
        <v>12088.95</v>
      </c>
      <c r="CP219" s="2">
        <v>14374.25</v>
      </c>
      <c r="CQ219" s="4">
        <v>45072.426736111112</v>
      </c>
      <c r="CR219" s="4">
        <v>73415</v>
      </c>
    </row>
    <row r="220" spans="1:96" x14ac:dyDescent="0.35">
      <c r="A220" s="5">
        <v>281</v>
      </c>
      <c r="B220" s="3" t="s">
        <v>446</v>
      </c>
      <c r="C220" s="3" t="s">
        <v>447</v>
      </c>
      <c r="D220" s="2" t="s">
        <v>448</v>
      </c>
      <c r="E220" s="2">
        <v>8093</v>
      </c>
      <c r="F220" s="2">
        <v>8215</v>
      </c>
      <c r="G220" s="2">
        <v>8458</v>
      </c>
      <c r="H220" s="2">
        <v>9802</v>
      </c>
      <c r="I220" s="2">
        <v>6.5600000000000006E-2</v>
      </c>
      <c r="J220" s="2">
        <v>531</v>
      </c>
      <c r="K220" s="2">
        <v>539</v>
      </c>
      <c r="L220" s="2">
        <v>555</v>
      </c>
      <c r="M220" s="2">
        <v>643</v>
      </c>
      <c r="N220" s="2">
        <v>6.7000000000000004E-2</v>
      </c>
      <c r="O220" s="2">
        <v>542</v>
      </c>
      <c r="P220" s="2">
        <v>550</v>
      </c>
      <c r="Q220" s="2">
        <v>567</v>
      </c>
      <c r="R220" s="2">
        <v>657</v>
      </c>
      <c r="S220" s="2">
        <v>9166</v>
      </c>
      <c r="T220" s="2">
        <v>9304</v>
      </c>
      <c r="U220" s="2">
        <v>9580</v>
      </c>
      <c r="V220" s="2">
        <v>11102</v>
      </c>
      <c r="W220" s="2">
        <v>1.1040000000000001</v>
      </c>
      <c r="X220" s="2">
        <v>1.026</v>
      </c>
      <c r="Y220" s="2">
        <v>10119</v>
      </c>
      <c r="Z220" s="2">
        <v>11391</v>
      </c>
      <c r="AA220" s="2">
        <v>420.7</v>
      </c>
      <c r="AB220" s="2">
        <v>295.5</v>
      </c>
      <c r="AC220" s="2">
        <v>212.17</v>
      </c>
      <c r="AD220" s="2">
        <v>0</v>
      </c>
      <c r="AE220" s="2">
        <v>928.37</v>
      </c>
      <c r="AF220" s="2">
        <v>420.7</v>
      </c>
      <c r="AG220" s="2">
        <v>295.5</v>
      </c>
      <c r="AH220" s="2">
        <v>212.17</v>
      </c>
      <c r="AI220" s="2">
        <v>0</v>
      </c>
      <c r="AJ220" s="2">
        <v>928.37</v>
      </c>
      <c r="AK220" s="2">
        <v>4257063</v>
      </c>
      <c r="AL220" s="2">
        <v>2749332</v>
      </c>
      <c r="AM220" s="2">
        <v>2032589</v>
      </c>
      <c r="AN220" s="2">
        <v>0</v>
      </c>
      <c r="AO220" s="2">
        <v>9038984</v>
      </c>
      <c r="AP220" s="2">
        <v>0.9173</v>
      </c>
      <c r="AQ220" s="2">
        <v>0.2</v>
      </c>
      <c r="AR220" s="2">
        <v>781001</v>
      </c>
      <c r="AS220" s="2">
        <v>504392</v>
      </c>
      <c r="AT220" s="2">
        <v>372899</v>
      </c>
      <c r="AU220" s="2">
        <v>0</v>
      </c>
      <c r="AV220" s="2">
        <v>1658292</v>
      </c>
      <c r="AW220" s="2">
        <v>0.9173</v>
      </c>
      <c r="AX220" s="2">
        <v>0.36730000000000002</v>
      </c>
      <c r="AY220" s="2">
        <v>0.65</v>
      </c>
      <c r="AZ220" s="2">
        <v>1016353</v>
      </c>
      <c r="BA220" s="2">
        <v>656389</v>
      </c>
      <c r="BB220" s="2">
        <v>485270</v>
      </c>
      <c r="BC220" s="2">
        <v>0</v>
      </c>
      <c r="BD220" s="2">
        <v>2158012</v>
      </c>
      <c r="BE220" s="2">
        <v>12855288</v>
      </c>
      <c r="BF220" s="2">
        <v>0</v>
      </c>
      <c r="BG220" s="2">
        <v>43442</v>
      </c>
      <c r="BH220" s="2">
        <v>0</v>
      </c>
      <c r="BI220" s="2">
        <v>102102</v>
      </c>
      <c r="BJ220" s="2">
        <v>0</v>
      </c>
      <c r="BK220" s="2">
        <v>0</v>
      </c>
      <c r="BL220" s="2">
        <v>0</v>
      </c>
      <c r="BM220" s="2">
        <v>0</v>
      </c>
      <c r="BN220" s="2">
        <v>2813</v>
      </c>
      <c r="BO220" s="2">
        <v>28.33</v>
      </c>
      <c r="BP220" s="2">
        <v>79692</v>
      </c>
      <c r="BQ220" s="2">
        <v>225236</v>
      </c>
      <c r="BR220" s="2">
        <v>13080524</v>
      </c>
      <c r="BS220" s="2">
        <v>0</v>
      </c>
      <c r="BT220" s="2">
        <v>13080524</v>
      </c>
      <c r="BU220" s="2">
        <v>566590</v>
      </c>
      <c r="BV220" s="2">
        <v>12513934</v>
      </c>
      <c r="BW220" s="2">
        <v>738336</v>
      </c>
      <c r="BX220" s="2">
        <v>11775598</v>
      </c>
      <c r="BY220" s="2">
        <v>5048.32</v>
      </c>
      <c r="BZ220" s="2">
        <v>928.37</v>
      </c>
      <c r="CA220" s="2">
        <v>4686709</v>
      </c>
      <c r="CB220" s="2">
        <v>0</v>
      </c>
      <c r="CC220" s="2">
        <v>0</v>
      </c>
      <c r="CD220" s="2">
        <v>566590</v>
      </c>
      <c r="CE220" s="2">
        <v>738336</v>
      </c>
      <c r="CF220" s="2">
        <v>3381783</v>
      </c>
      <c r="CG220" s="2">
        <v>1109937</v>
      </c>
      <c r="CH220" s="2">
        <v>4491720</v>
      </c>
      <c r="CI220" s="2">
        <v>0</v>
      </c>
      <c r="CJ220" s="2">
        <v>11775598</v>
      </c>
      <c r="CK220" s="2" t="b">
        <v>0</v>
      </c>
      <c r="CL220" s="2">
        <v>0</v>
      </c>
      <c r="CM220" s="2">
        <v>14391.29</v>
      </c>
      <c r="CN220" s="2">
        <v>13232.2</v>
      </c>
      <c r="CO220" s="2">
        <v>13624.72</v>
      </c>
      <c r="CP220" s="2">
        <v>16200.34</v>
      </c>
      <c r="CQ220" s="4">
        <v>45072.426620370374</v>
      </c>
      <c r="CR220" s="4">
        <v>73415</v>
      </c>
    </row>
    <row r="221" spans="1:96" x14ac:dyDescent="0.35">
      <c r="A221" s="5">
        <v>282</v>
      </c>
      <c r="B221" s="3" t="s">
        <v>446</v>
      </c>
      <c r="C221" s="3" t="s">
        <v>449</v>
      </c>
      <c r="D221" s="2" t="s">
        <v>450</v>
      </c>
      <c r="E221" s="2">
        <v>8093</v>
      </c>
      <c r="F221" s="2">
        <v>8215</v>
      </c>
      <c r="G221" s="2">
        <v>8458</v>
      </c>
      <c r="H221" s="2">
        <v>9802</v>
      </c>
      <c r="I221" s="2">
        <v>6.5600000000000006E-2</v>
      </c>
      <c r="J221" s="2">
        <v>531</v>
      </c>
      <c r="K221" s="2">
        <v>539</v>
      </c>
      <c r="L221" s="2">
        <v>555</v>
      </c>
      <c r="M221" s="2">
        <v>643</v>
      </c>
      <c r="N221" s="2">
        <v>6.7000000000000004E-2</v>
      </c>
      <c r="O221" s="2">
        <v>542</v>
      </c>
      <c r="P221" s="2">
        <v>550</v>
      </c>
      <c r="Q221" s="2">
        <v>567</v>
      </c>
      <c r="R221" s="2">
        <v>657</v>
      </c>
      <c r="S221" s="2">
        <v>9166</v>
      </c>
      <c r="T221" s="2">
        <v>9304</v>
      </c>
      <c r="U221" s="2">
        <v>9580</v>
      </c>
      <c r="V221" s="2">
        <v>11102</v>
      </c>
      <c r="W221" s="2">
        <v>1.1040000000000001</v>
      </c>
      <c r="X221" s="2">
        <v>1.026</v>
      </c>
      <c r="Y221" s="2">
        <v>10119</v>
      </c>
      <c r="Z221" s="2">
        <v>11391</v>
      </c>
      <c r="AA221" s="2">
        <v>909.33</v>
      </c>
      <c r="AB221" s="2">
        <v>555.91</v>
      </c>
      <c r="AC221" s="2">
        <v>314.16000000000003</v>
      </c>
      <c r="AD221" s="2">
        <v>0</v>
      </c>
      <c r="AE221" s="2">
        <v>1779.4</v>
      </c>
      <c r="AF221" s="2">
        <v>909.33</v>
      </c>
      <c r="AG221" s="2">
        <v>555.91</v>
      </c>
      <c r="AH221" s="2">
        <v>314.16000000000003</v>
      </c>
      <c r="AI221" s="2">
        <v>0</v>
      </c>
      <c r="AJ221" s="2">
        <v>1779.4</v>
      </c>
      <c r="AK221" s="2">
        <v>9201510</v>
      </c>
      <c r="AL221" s="2">
        <v>5172187</v>
      </c>
      <c r="AM221" s="2">
        <v>3009653</v>
      </c>
      <c r="AN221" s="2">
        <v>0</v>
      </c>
      <c r="AO221" s="2">
        <v>17383350</v>
      </c>
      <c r="AP221" s="2">
        <v>0.46660000000000001</v>
      </c>
      <c r="AQ221" s="2">
        <v>0.2</v>
      </c>
      <c r="AR221" s="2">
        <v>858685</v>
      </c>
      <c r="AS221" s="2">
        <v>482668</v>
      </c>
      <c r="AT221" s="2">
        <v>280861</v>
      </c>
      <c r="AU221" s="2">
        <v>0</v>
      </c>
      <c r="AV221" s="2">
        <v>1622214</v>
      </c>
      <c r="AW221" s="2">
        <v>0.46660000000000001</v>
      </c>
      <c r="AX221" s="2">
        <v>0</v>
      </c>
      <c r="AY221" s="2">
        <v>0.65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19005564</v>
      </c>
      <c r="BF221" s="2">
        <v>0</v>
      </c>
      <c r="BG221" s="2">
        <v>140648</v>
      </c>
      <c r="BH221" s="2">
        <v>0</v>
      </c>
      <c r="BI221" s="2">
        <v>132560</v>
      </c>
      <c r="BJ221" s="2">
        <v>0</v>
      </c>
      <c r="BK221" s="2">
        <v>0</v>
      </c>
      <c r="BL221" s="2">
        <v>0</v>
      </c>
      <c r="BM221" s="2">
        <v>0</v>
      </c>
      <c r="BN221" s="2">
        <v>2813</v>
      </c>
      <c r="BO221" s="2">
        <v>59.02</v>
      </c>
      <c r="BP221" s="2">
        <v>166023</v>
      </c>
      <c r="BQ221" s="2">
        <v>439231</v>
      </c>
      <c r="BR221" s="2">
        <v>19444795</v>
      </c>
      <c r="BS221" s="2">
        <v>0</v>
      </c>
      <c r="BT221" s="2">
        <v>19444795</v>
      </c>
      <c r="BU221" s="2">
        <v>671210</v>
      </c>
      <c r="BV221" s="2">
        <v>18773585</v>
      </c>
      <c r="BW221" s="2">
        <v>1415307</v>
      </c>
      <c r="BX221" s="2">
        <v>17358278</v>
      </c>
      <c r="BY221" s="2">
        <v>5048.84</v>
      </c>
      <c r="BZ221" s="2">
        <v>1779.4</v>
      </c>
      <c r="CA221" s="2">
        <v>8983906</v>
      </c>
      <c r="CB221" s="2">
        <v>0</v>
      </c>
      <c r="CC221" s="2">
        <v>0</v>
      </c>
      <c r="CD221" s="2">
        <v>671210</v>
      </c>
      <c r="CE221" s="2">
        <v>1415307</v>
      </c>
      <c r="CF221" s="2">
        <v>6897389</v>
      </c>
      <c r="CG221" s="2">
        <v>1994973</v>
      </c>
      <c r="CH221" s="2">
        <v>8892362</v>
      </c>
      <c r="CI221" s="2">
        <v>0</v>
      </c>
      <c r="CJ221" s="2">
        <v>17358278</v>
      </c>
      <c r="CK221" s="2" t="b">
        <v>0</v>
      </c>
      <c r="CL221" s="2">
        <v>0</v>
      </c>
      <c r="CM221" s="2">
        <v>11063.31</v>
      </c>
      <c r="CN221" s="2">
        <v>10172.25</v>
      </c>
      <c r="CO221" s="2">
        <v>10474.01</v>
      </c>
      <c r="CP221" s="2">
        <v>12454.01</v>
      </c>
      <c r="CQ221" s="4">
        <v>45072.426678240743</v>
      </c>
      <c r="CR221" s="4">
        <v>73415</v>
      </c>
    </row>
    <row r="222" spans="1:96" x14ac:dyDescent="0.35">
      <c r="A222" s="5">
        <v>283</v>
      </c>
      <c r="B222" s="3" t="s">
        <v>446</v>
      </c>
      <c r="C222" s="3" t="s">
        <v>451</v>
      </c>
      <c r="D222" s="2" t="s">
        <v>452</v>
      </c>
      <c r="E222" s="2">
        <v>8093</v>
      </c>
      <c r="F222" s="2">
        <v>8215</v>
      </c>
      <c r="G222" s="2">
        <v>8458</v>
      </c>
      <c r="H222" s="2">
        <v>9802</v>
      </c>
      <c r="I222" s="2">
        <v>6.5600000000000006E-2</v>
      </c>
      <c r="J222" s="2">
        <v>531</v>
      </c>
      <c r="K222" s="2">
        <v>539</v>
      </c>
      <c r="L222" s="2">
        <v>555</v>
      </c>
      <c r="M222" s="2">
        <v>643</v>
      </c>
      <c r="N222" s="2">
        <v>6.7000000000000004E-2</v>
      </c>
      <c r="O222" s="2">
        <v>542</v>
      </c>
      <c r="P222" s="2">
        <v>550</v>
      </c>
      <c r="Q222" s="2">
        <v>567</v>
      </c>
      <c r="R222" s="2">
        <v>657</v>
      </c>
      <c r="S222" s="2">
        <v>9166</v>
      </c>
      <c r="T222" s="2">
        <v>9304</v>
      </c>
      <c r="U222" s="2">
        <v>9580</v>
      </c>
      <c r="V222" s="2">
        <v>11102</v>
      </c>
      <c r="W222" s="2">
        <v>1.1040000000000001</v>
      </c>
      <c r="X222" s="2">
        <v>1.026</v>
      </c>
      <c r="Y222" s="2">
        <v>10119</v>
      </c>
      <c r="Z222" s="2">
        <v>11391</v>
      </c>
      <c r="AA222" s="2">
        <v>999.78</v>
      </c>
      <c r="AB222" s="2">
        <v>756.92</v>
      </c>
      <c r="AC222" s="2">
        <v>497.42</v>
      </c>
      <c r="AD222" s="2">
        <v>873.87</v>
      </c>
      <c r="AE222" s="2">
        <v>3127.99</v>
      </c>
      <c r="AF222" s="2">
        <v>999.78</v>
      </c>
      <c r="AG222" s="2">
        <v>756.92</v>
      </c>
      <c r="AH222" s="2">
        <v>497.42</v>
      </c>
      <c r="AI222" s="2">
        <v>873.87</v>
      </c>
      <c r="AJ222" s="2">
        <v>3127.99</v>
      </c>
      <c r="AK222" s="2">
        <v>10116774</v>
      </c>
      <c r="AL222" s="2">
        <v>7042384</v>
      </c>
      <c r="AM222" s="2">
        <v>4765284</v>
      </c>
      <c r="AN222" s="2">
        <v>9954253</v>
      </c>
      <c r="AO222" s="2">
        <v>31878695</v>
      </c>
      <c r="AP222" s="2">
        <v>0.89800000000000002</v>
      </c>
      <c r="AQ222" s="2">
        <v>0.2</v>
      </c>
      <c r="AR222" s="2">
        <v>1816973</v>
      </c>
      <c r="AS222" s="2">
        <v>1264812</v>
      </c>
      <c r="AT222" s="2">
        <v>855845</v>
      </c>
      <c r="AU222" s="2">
        <v>1787784</v>
      </c>
      <c r="AV222" s="2">
        <v>5725414</v>
      </c>
      <c r="AW222" s="2">
        <v>0.89800000000000002</v>
      </c>
      <c r="AX222" s="2">
        <v>0.34799999999999998</v>
      </c>
      <c r="AY222" s="2">
        <v>0.65</v>
      </c>
      <c r="AZ222" s="2">
        <v>2288414</v>
      </c>
      <c r="BA222" s="2">
        <v>1592987</v>
      </c>
      <c r="BB222" s="2">
        <v>1077907</v>
      </c>
      <c r="BC222" s="2">
        <v>2251652</v>
      </c>
      <c r="BD222" s="2">
        <v>7210960</v>
      </c>
      <c r="BE222" s="2">
        <v>44815069</v>
      </c>
      <c r="BF222" s="2">
        <v>0</v>
      </c>
      <c r="BG222" s="2">
        <v>163925</v>
      </c>
      <c r="BH222" s="2">
        <v>0</v>
      </c>
      <c r="BI222" s="2">
        <v>108675</v>
      </c>
      <c r="BJ222" s="2">
        <v>0</v>
      </c>
      <c r="BK222" s="2">
        <v>0</v>
      </c>
      <c r="BL222" s="2">
        <v>0</v>
      </c>
      <c r="BM222" s="2">
        <v>0</v>
      </c>
      <c r="BN222" s="2">
        <v>2813</v>
      </c>
      <c r="BO222" s="2">
        <v>58.59</v>
      </c>
      <c r="BP222" s="2">
        <v>164814</v>
      </c>
      <c r="BQ222" s="2">
        <v>437414</v>
      </c>
      <c r="BR222" s="2">
        <v>45252483</v>
      </c>
      <c r="BS222" s="2">
        <v>0</v>
      </c>
      <c r="BT222" s="2">
        <v>45252483</v>
      </c>
      <c r="BU222" s="2">
        <v>3176046</v>
      </c>
      <c r="BV222" s="2">
        <v>42076437</v>
      </c>
      <c r="BW222" s="2">
        <v>2599664</v>
      </c>
      <c r="BX222" s="2">
        <v>39476773</v>
      </c>
      <c r="BY222" s="2">
        <v>5275.54</v>
      </c>
      <c r="BZ222" s="2">
        <v>3127.99</v>
      </c>
      <c r="CA222" s="2">
        <v>16501836</v>
      </c>
      <c r="CB222" s="2">
        <v>0</v>
      </c>
      <c r="CC222" s="2">
        <v>0</v>
      </c>
      <c r="CD222" s="2">
        <v>3176046</v>
      </c>
      <c r="CE222" s="2">
        <v>2599664</v>
      </c>
      <c r="CF222" s="2">
        <v>10726126</v>
      </c>
      <c r="CG222" s="2">
        <v>3043362</v>
      </c>
      <c r="CH222" s="2">
        <v>13769488</v>
      </c>
      <c r="CI222" s="2">
        <v>0</v>
      </c>
      <c r="CJ222" s="2">
        <v>39476773</v>
      </c>
      <c r="CK222" s="2" t="b">
        <v>0</v>
      </c>
      <c r="CL222" s="2">
        <v>0</v>
      </c>
      <c r="CM222" s="2">
        <v>14225.29</v>
      </c>
      <c r="CN222" s="2">
        <v>13079.56</v>
      </c>
      <c r="CO222" s="2">
        <v>13467.56</v>
      </c>
      <c r="CP222" s="2">
        <v>16013.47</v>
      </c>
      <c r="CQ222" s="4">
        <v>45072.426701388889</v>
      </c>
      <c r="CR222" s="4">
        <v>73415</v>
      </c>
    </row>
    <row r="223" spans="1:96" x14ac:dyDescent="0.35">
      <c r="A223" s="5">
        <v>285</v>
      </c>
      <c r="B223" s="3" t="s">
        <v>446</v>
      </c>
      <c r="C223" s="3" t="s">
        <v>453</v>
      </c>
      <c r="D223" s="2" t="s">
        <v>454</v>
      </c>
      <c r="E223" s="2">
        <v>8093</v>
      </c>
      <c r="F223" s="2">
        <v>8215</v>
      </c>
      <c r="G223" s="2">
        <v>8458</v>
      </c>
      <c r="H223" s="2">
        <v>9802</v>
      </c>
      <c r="I223" s="2">
        <v>6.5600000000000006E-2</v>
      </c>
      <c r="J223" s="2">
        <v>531</v>
      </c>
      <c r="K223" s="2">
        <v>539</v>
      </c>
      <c r="L223" s="2">
        <v>555</v>
      </c>
      <c r="M223" s="2">
        <v>643</v>
      </c>
      <c r="N223" s="2">
        <v>6.7000000000000004E-2</v>
      </c>
      <c r="O223" s="2">
        <v>542</v>
      </c>
      <c r="P223" s="2">
        <v>550</v>
      </c>
      <c r="Q223" s="2">
        <v>567</v>
      </c>
      <c r="R223" s="2">
        <v>657</v>
      </c>
      <c r="S223" s="2">
        <v>9166</v>
      </c>
      <c r="T223" s="2">
        <v>9304</v>
      </c>
      <c r="U223" s="2">
        <v>9580</v>
      </c>
      <c r="V223" s="2">
        <v>11102</v>
      </c>
      <c r="W223" s="2">
        <v>1.1040000000000001</v>
      </c>
      <c r="X223" s="2">
        <v>1.026</v>
      </c>
      <c r="Y223" s="2">
        <v>10119</v>
      </c>
      <c r="Z223" s="2">
        <v>11391</v>
      </c>
      <c r="AA223" s="2">
        <v>2517.77</v>
      </c>
      <c r="AB223" s="2">
        <v>1897.86</v>
      </c>
      <c r="AC223" s="2">
        <v>1267.67</v>
      </c>
      <c r="AD223" s="2">
        <v>0</v>
      </c>
      <c r="AE223" s="2">
        <v>5683.3</v>
      </c>
      <c r="AF223" s="2">
        <v>2517.77</v>
      </c>
      <c r="AG223" s="2">
        <v>1897.86</v>
      </c>
      <c r="AH223" s="2">
        <v>1267.67</v>
      </c>
      <c r="AI223" s="2">
        <v>0</v>
      </c>
      <c r="AJ223" s="2">
        <v>5683.3</v>
      </c>
      <c r="AK223" s="2">
        <v>25477315</v>
      </c>
      <c r="AL223" s="2">
        <v>17657689</v>
      </c>
      <c r="AM223" s="2">
        <v>12144279</v>
      </c>
      <c r="AN223" s="2">
        <v>0</v>
      </c>
      <c r="AO223" s="2">
        <v>55279283</v>
      </c>
      <c r="AP223" s="2">
        <v>0.8004</v>
      </c>
      <c r="AQ223" s="2">
        <v>0.2</v>
      </c>
      <c r="AR223" s="2">
        <v>4078409</v>
      </c>
      <c r="AS223" s="2">
        <v>2826643</v>
      </c>
      <c r="AT223" s="2">
        <v>1944056</v>
      </c>
      <c r="AU223" s="2">
        <v>0</v>
      </c>
      <c r="AV223" s="2">
        <v>8849108</v>
      </c>
      <c r="AW223" s="2">
        <v>0.8004</v>
      </c>
      <c r="AX223" s="2">
        <v>0.25040000000000001</v>
      </c>
      <c r="AY223" s="2">
        <v>0.65</v>
      </c>
      <c r="AZ223" s="2">
        <v>4146688</v>
      </c>
      <c r="BA223" s="2">
        <v>2873966</v>
      </c>
      <c r="BB223" s="2">
        <v>1976603</v>
      </c>
      <c r="BC223" s="2">
        <v>0</v>
      </c>
      <c r="BD223" s="2">
        <v>8997257</v>
      </c>
      <c r="BE223" s="2">
        <v>73125648</v>
      </c>
      <c r="BF223" s="2">
        <v>0</v>
      </c>
      <c r="BG223" s="2">
        <v>308432</v>
      </c>
      <c r="BH223" s="2">
        <v>0</v>
      </c>
      <c r="BI223" s="2">
        <v>281357</v>
      </c>
      <c r="BJ223" s="2">
        <v>0</v>
      </c>
      <c r="BK223" s="2">
        <v>0</v>
      </c>
      <c r="BL223" s="2">
        <v>0</v>
      </c>
      <c r="BM223" s="2">
        <v>0</v>
      </c>
      <c r="BN223" s="2">
        <v>2813</v>
      </c>
      <c r="BO223" s="2">
        <v>123.4</v>
      </c>
      <c r="BP223" s="2">
        <v>347124</v>
      </c>
      <c r="BQ223" s="2">
        <v>936913</v>
      </c>
      <c r="BR223" s="2">
        <v>74062561</v>
      </c>
      <c r="BS223" s="2">
        <v>0</v>
      </c>
      <c r="BT223" s="2">
        <v>74062561</v>
      </c>
      <c r="BU223" s="2">
        <v>3312283</v>
      </c>
      <c r="BV223" s="2">
        <v>70750278</v>
      </c>
      <c r="BW223" s="2">
        <v>4529145</v>
      </c>
      <c r="BX223" s="2">
        <v>66221133</v>
      </c>
      <c r="BY223" s="2">
        <v>5058.6099999999997</v>
      </c>
      <c r="BZ223" s="2">
        <v>5683.3</v>
      </c>
      <c r="CA223" s="2">
        <v>28749598</v>
      </c>
      <c r="CB223" s="2">
        <v>0</v>
      </c>
      <c r="CC223" s="2">
        <v>0</v>
      </c>
      <c r="CD223" s="2">
        <v>3312283</v>
      </c>
      <c r="CE223" s="2">
        <v>4529145</v>
      </c>
      <c r="CF223" s="2">
        <v>20908170</v>
      </c>
      <c r="CG223" s="2">
        <v>6378940</v>
      </c>
      <c r="CH223" s="2">
        <v>27287110</v>
      </c>
      <c r="CI223" s="2">
        <v>0</v>
      </c>
      <c r="CJ223" s="2">
        <v>66221133</v>
      </c>
      <c r="CK223" s="2" t="b">
        <v>0</v>
      </c>
      <c r="CL223" s="2">
        <v>0</v>
      </c>
      <c r="CM223" s="2">
        <v>13385.82</v>
      </c>
      <c r="CN223" s="2">
        <v>12307.7</v>
      </c>
      <c r="CO223" s="2">
        <v>12672.81</v>
      </c>
      <c r="CP223" s="2">
        <v>15068.47</v>
      </c>
      <c r="CQ223" s="4">
        <v>45072.426782407405</v>
      </c>
      <c r="CR223" s="4">
        <v>73415</v>
      </c>
    </row>
    <row r="224" spans="1:96" x14ac:dyDescent="0.35">
      <c r="A224" s="5">
        <v>286</v>
      </c>
      <c r="B224" s="3" t="s">
        <v>446</v>
      </c>
      <c r="C224" s="3" t="s">
        <v>455</v>
      </c>
      <c r="D224" s="2" t="s">
        <v>456</v>
      </c>
      <c r="E224" s="2">
        <v>8093</v>
      </c>
      <c r="F224" s="2">
        <v>8215</v>
      </c>
      <c r="G224" s="2">
        <v>8458</v>
      </c>
      <c r="H224" s="2">
        <v>9802</v>
      </c>
      <c r="I224" s="2">
        <v>6.5600000000000006E-2</v>
      </c>
      <c r="J224" s="2">
        <v>531</v>
      </c>
      <c r="K224" s="2">
        <v>539</v>
      </c>
      <c r="L224" s="2">
        <v>555</v>
      </c>
      <c r="M224" s="2">
        <v>643</v>
      </c>
      <c r="N224" s="2">
        <v>6.7000000000000004E-2</v>
      </c>
      <c r="O224" s="2">
        <v>542</v>
      </c>
      <c r="P224" s="2">
        <v>550</v>
      </c>
      <c r="Q224" s="2">
        <v>567</v>
      </c>
      <c r="R224" s="2">
        <v>657</v>
      </c>
      <c r="S224" s="2">
        <v>9166</v>
      </c>
      <c r="T224" s="2">
        <v>9304</v>
      </c>
      <c r="U224" s="2">
        <v>9580</v>
      </c>
      <c r="V224" s="2">
        <v>11102</v>
      </c>
      <c r="W224" s="2">
        <v>1.1040000000000001</v>
      </c>
      <c r="X224" s="2">
        <v>1.026</v>
      </c>
      <c r="Y224" s="2">
        <v>10119</v>
      </c>
      <c r="Z224" s="2">
        <v>11391</v>
      </c>
      <c r="AA224" s="2">
        <v>0</v>
      </c>
      <c r="AB224" s="2">
        <v>0</v>
      </c>
      <c r="AC224" s="2">
        <v>0</v>
      </c>
      <c r="AD224" s="2">
        <v>3840.51</v>
      </c>
      <c r="AE224" s="2">
        <v>3840.51</v>
      </c>
      <c r="AF224" s="2">
        <v>0</v>
      </c>
      <c r="AG224" s="2">
        <v>0</v>
      </c>
      <c r="AH224" s="2">
        <v>0</v>
      </c>
      <c r="AI224" s="2">
        <v>3840.51</v>
      </c>
      <c r="AJ224" s="2">
        <v>3840.51</v>
      </c>
      <c r="AK224" s="2">
        <v>0</v>
      </c>
      <c r="AL224" s="2">
        <v>0</v>
      </c>
      <c r="AM224" s="2">
        <v>0</v>
      </c>
      <c r="AN224" s="2">
        <v>43747249</v>
      </c>
      <c r="AO224" s="2">
        <v>43747249</v>
      </c>
      <c r="AP224" s="2">
        <v>0.69889999999999997</v>
      </c>
      <c r="AQ224" s="2">
        <v>0.2</v>
      </c>
      <c r="AR224" s="2">
        <v>0</v>
      </c>
      <c r="AS224" s="2">
        <v>0</v>
      </c>
      <c r="AT224" s="2">
        <v>0</v>
      </c>
      <c r="AU224" s="2">
        <v>6114991</v>
      </c>
      <c r="AV224" s="2">
        <v>6114991</v>
      </c>
      <c r="AW224" s="2">
        <v>0.69889999999999997</v>
      </c>
      <c r="AX224" s="2">
        <v>0.1489</v>
      </c>
      <c r="AY224" s="2">
        <v>0.65</v>
      </c>
      <c r="AZ224" s="2">
        <v>0</v>
      </c>
      <c r="BA224" s="2">
        <v>0</v>
      </c>
      <c r="BB224" s="2">
        <v>0</v>
      </c>
      <c r="BC224" s="2">
        <v>4234078</v>
      </c>
      <c r="BD224" s="2">
        <v>4234078</v>
      </c>
      <c r="BE224" s="2">
        <v>54096318</v>
      </c>
      <c r="BF224" s="2">
        <v>0</v>
      </c>
      <c r="BG224" s="2">
        <v>8842</v>
      </c>
      <c r="BH224" s="2">
        <v>0</v>
      </c>
      <c r="BI224" s="2">
        <v>259005</v>
      </c>
      <c r="BJ224" s="2">
        <v>0</v>
      </c>
      <c r="BK224" s="2">
        <v>0</v>
      </c>
      <c r="BL224" s="2">
        <v>0</v>
      </c>
      <c r="BM224" s="2">
        <v>0</v>
      </c>
      <c r="BN224" s="2">
        <v>2813</v>
      </c>
      <c r="BO224" s="2">
        <v>0</v>
      </c>
      <c r="BP224" s="2">
        <v>0</v>
      </c>
      <c r="BQ224" s="2">
        <v>267847</v>
      </c>
      <c r="BR224" s="2">
        <v>54364165</v>
      </c>
      <c r="BS224" s="2">
        <v>0</v>
      </c>
      <c r="BT224" s="2">
        <v>54364165</v>
      </c>
      <c r="BU224" s="2">
        <v>5550035</v>
      </c>
      <c r="BV224" s="2">
        <v>48814130</v>
      </c>
      <c r="BW224" s="2">
        <v>3683802</v>
      </c>
      <c r="BX224" s="2">
        <v>45130328</v>
      </c>
      <c r="BY224" s="2">
        <v>6088.66</v>
      </c>
      <c r="BZ224" s="2">
        <v>3840.51</v>
      </c>
      <c r="CA224" s="2">
        <v>23383560</v>
      </c>
      <c r="CB224" s="2">
        <v>0</v>
      </c>
      <c r="CC224" s="2">
        <v>0</v>
      </c>
      <c r="CD224" s="2">
        <v>5550035</v>
      </c>
      <c r="CE224" s="2">
        <v>3683802</v>
      </c>
      <c r="CF224" s="2">
        <v>14149723</v>
      </c>
      <c r="CG224" s="2">
        <v>4189029</v>
      </c>
      <c r="CH224" s="2">
        <v>18338752</v>
      </c>
      <c r="CI224" s="2">
        <v>0</v>
      </c>
      <c r="CJ224" s="2">
        <v>45130328</v>
      </c>
      <c r="CK224" s="2" t="b">
        <v>0</v>
      </c>
      <c r="CL224" s="2">
        <v>0</v>
      </c>
      <c r="CM224" s="2">
        <v>12512.8</v>
      </c>
      <c r="CN224" s="2">
        <v>11505</v>
      </c>
      <c r="CO224" s="2">
        <v>11846.29</v>
      </c>
      <c r="CP224" s="2">
        <v>14085.71</v>
      </c>
      <c r="CQ224" s="4">
        <v>45072.426782407405</v>
      </c>
      <c r="CR224" s="4">
        <v>73415</v>
      </c>
    </row>
    <row r="225" spans="1:96" x14ac:dyDescent="0.35">
      <c r="A225" s="5">
        <v>287</v>
      </c>
      <c r="B225" s="3" t="s">
        <v>446</v>
      </c>
      <c r="C225" s="3" t="s">
        <v>457</v>
      </c>
      <c r="D225" s="2" t="s">
        <v>458</v>
      </c>
      <c r="E225" s="2">
        <v>8093</v>
      </c>
      <c r="F225" s="2">
        <v>8215</v>
      </c>
      <c r="G225" s="2">
        <v>8458</v>
      </c>
      <c r="H225" s="2">
        <v>9802</v>
      </c>
      <c r="I225" s="2">
        <v>6.5600000000000006E-2</v>
      </c>
      <c r="J225" s="2">
        <v>531</v>
      </c>
      <c r="K225" s="2">
        <v>539</v>
      </c>
      <c r="L225" s="2">
        <v>555</v>
      </c>
      <c r="M225" s="2">
        <v>643</v>
      </c>
      <c r="N225" s="2">
        <v>6.7000000000000004E-2</v>
      </c>
      <c r="O225" s="2">
        <v>542</v>
      </c>
      <c r="P225" s="2">
        <v>550</v>
      </c>
      <c r="Q225" s="2">
        <v>567</v>
      </c>
      <c r="R225" s="2">
        <v>657</v>
      </c>
      <c r="S225" s="2">
        <v>9166</v>
      </c>
      <c r="T225" s="2">
        <v>9304</v>
      </c>
      <c r="U225" s="2">
        <v>9580</v>
      </c>
      <c r="V225" s="2">
        <v>11102</v>
      </c>
      <c r="W225" s="2">
        <v>1.1040000000000001</v>
      </c>
      <c r="X225" s="2">
        <v>1.026</v>
      </c>
      <c r="Y225" s="2">
        <v>10119</v>
      </c>
      <c r="Z225" s="2">
        <v>11391</v>
      </c>
      <c r="AA225" s="2">
        <v>166.02</v>
      </c>
      <c r="AB225" s="2">
        <v>135.68</v>
      </c>
      <c r="AC225" s="2">
        <v>89.49</v>
      </c>
      <c r="AD225" s="2">
        <v>0</v>
      </c>
      <c r="AE225" s="2">
        <v>391.19</v>
      </c>
      <c r="AF225" s="2">
        <v>166.02</v>
      </c>
      <c r="AG225" s="2">
        <v>135.68</v>
      </c>
      <c r="AH225" s="2">
        <v>89.49</v>
      </c>
      <c r="AI225" s="2">
        <v>0</v>
      </c>
      <c r="AJ225" s="2">
        <v>391.19</v>
      </c>
      <c r="AK225" s="2">
        <v>1679956</v>
      </c>
      <c r="AL225" s="2">
        <v>1262367</v>
      </c>
      <c r="AM225" s="2">
        <v>857314</v>
      </c>
      <c r="AN225" s="2">
        <v>0</v>
      </c>
      <c r="AO225" s="2">
        <v>3799637</v>
      </c>
      <c r="AP225" s="2">
        <v>0.43809999999999999</v>
      </c>
      <c r="AQ225" s="2">
        <v>0.2</v>
      </c>
      <c r="AR225" s="2">
        <v>147198</v>
      </c>
      <c r="AS225" s="2">
        <v>110609</v>
      </c>
      <c r="AT225" s="2">
        <v>75118</v>
      </c>
      <c r="AU225" s="2">
        <v>0</v>
      </c>
      <c r="AV225" s="2">
        <v>332925</v>
      </c>
      <c r="AW225" s="2">
        <v>0.43809999999999999</v>
      </c>
      <c r="AX225" s="2">
        <v>0</v>
      </c>
      <c r="AY225" s="2">
        <v>0.65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4132562</v>
      </c>
      <c r="BF225" s="2">
        <v>0</v>
      </c>
      <c r="BG225" s="2">
        <v>971</v>
      </c>
      <c r="BH225" s="2">
        <v>0</v>
      </c>
      <c r="BI225" s="2">
        <v>86411</v>
      </c>
      <c r="BJ225" s="2">
        <v>0</v>
      </c>
      <c r="BK225" s="2">
        <v>0</v>
      </c>
      <c r="BL225" s="2">
        <v>0</v>
      </c>
      <c r="BM225" s="2">
        <v>0</v>
      </c>
      <c r="BN225" s="2">
        <v>2813</v>
      </c>
      <c r="BO225" s="2">
        <v>5.22</v>
      </c>
      <c r="BP225" s="2">
        <v>14684</v>
      </c>
      <c r="BQ225" s="2">
        <v>102066</v>
      </c>
      <c r="BR225" s="2">
        <v>4234628</v>
      </c>
      <c r="BS225" s="2">
        <v>0</v>
      </c>
      <c r="BT225" s="2">
        <v>4234628</v>
      </c>
      <c r="BU225" s="2">
        <v>266610</v>
      </c>
      <c r="BV225" s="2">
        <v>3968018</v>
      </c>
      <c r="BW225" s="2">
        <v>308605</v>
      </c>
      <c r="BX225" s="2">
        <v>3659413</v>
      </c>
      <c r="BY225" s="2">
        <v>5007.6000000000004</v>
      </c>
      <c r="BZ225" s="2">
        <v>391.19</v>
      </c>
      <c r="CA225" s="2">
        <v>1958923</v>
      </c>
      <c r="CB225" s="2">
        <v>0</v>
      </c>
      <c r="CC225" s="2">
        <v>0</v>
      </c>
      <c r="CD225" s="2">
        <v>266610</v>
      </c>
      <c r="CE225" s="2">
        <v>308605</v>
      </c>
      <c r="CF225" s="2">
        <v>1383708</v>
      </c>
      <c r="CG225" s="2">
        <v>488626</v>
      </c>
      <c r="CH225" s="2">
        <v>1872334</v>
      </c>
      <c r="CI225" s="2">
        <v>0</v>
      </c>
      <c r="CJ225" s="2">
        <v>3659413</v>
      </c>
      <c r="CK225" s="2" t="b">
        <v>0</v>
      </c>
      <c r="CL225" s="2">
        <v>0</v>
      </c>
      <c r="CM225" s="2">
        <v>11005.63</v>
      </c>
      <c r="CN225" s="2">
        <v>10119.219999999999</v>
      </c>
      <c r="CO225" s="2">
        <v>10419.4</v>
      </c>
      <c r="CP225" s="2">
        <v>12389.08</v>
      </c>
      <c r="CQ225" s="4">
        <v>45072.426805555559</v>
      </c>
      <c r="CR225" s="4">
        <v>73415</v>
      </c>
    </row>
    <row r="226" spans="1:96" ht="31" x14ac:dyDescent="0.35">
      <c r="A226" s="5">
        <v>288</v>
      </c>
      <c r="B226" s="3" t="s">
        <v>446</v>
      </c>
      <c r="C226" s="3" t="s">
        <v>459</v>
      </c>
      <c r="D226" s="2" t="s">
        <v>460</v>
      </c>
      <c r="E226" s="2">
        <v>8093</v>
      </c>
      <c r="F226" s="2">
        <v>8215</v>
      </c>
      <c r="G226" s="2">
        <v>8458</v>
      </c>
      <c r="H226" s="2">
        <v>9802</v>
      </c>
      <c r="I226" s="2">
        <v>6.5600000000000006E-2</v>
      </c>
      <c r="J226" s="2">
        <v>531</v>
      </c>
      <c r="K226" s="2">
        <v>539</v>
      </c>
      <c r="L226" s="2">
        <v>555</v>
      </c>
      <c r="M226" s="2">
        <v>643</v>
      </c>
      <c r="N226" s="2">
        <v>6.7000000000000004E-2</v>
      </c>
      <c r="O226" s="2">
        <v>542</v>
      </c>
      <c r="P226" s="2">
        <v>550</v>
      </c>
      <c r="Q226" s="2">
        <v>567</v>
      </c>
      <c r="R226" s="2">
        <v>657</v>
      </c>
      <c r="S226" s="2">
        <v>9166</v>
      </c>
      <c r="T226" s="2">
        <v>9304</v>
      </c>
      <c r="U226" s="2">
        <v>9580</v>
      </c>
      <c r="V226" s="2">
        <v>11102</v>
      </c>
      <c r="W226" s="2">
        <v>1.1040000000000001</v>
      </c>
      <c r="X226" s="2">
        <v>1.026</v>
      </c>
      <c r="Y226" s="2">
        <v>10119</v>
      </c>
      <c r="Z226" s="2">
        <v>11391</v>
      </c>
      <c r="AA226" s="2">
        <v>363.92</v>
      </c>
      <c r="AB226" s="2">
        <v>270.41000000000003</v>
      </c>
      <c r="AC226" s="2">
        <v>173.23</v>
      </c>
      <c r="AD226" s="2">
        <v>0</v>
      </c>
      <c r="AE226" s="2">
        <v>807.56</v>
      </c>
      <c r="AF226" s="2">
        <v>363.92</v>
      </c>
      <c r="AG226" s="2">
        <v>270.41000000000003</v>
      </c>
      <c r="AH226" s="2">
        <v>173.23</v>
      </c>
      <c r="AI226" s="2">
        <v>0</v>
      </c>
      <c r="AJ226" s="2">
        <v>807.56</v>
      </c>
      <c r="AK226" s="2">
        <v>3682506</v>
      </c>
      <c r="AL226" s="2">
        <v>2515895</v>
      </c>
      <c r="AM226" s="2">
        <v>1659543</v>
      </c>
      <c r="AN226" s="2">
        <v>0</v>
      </c>
      <c r="AO226" s="2">
        <v>7857944</v>
      </c>
      <c r="AP226" s="2">
        <v>0.25990000000000002</v>
      </c>
      <c r="AQ226" s="2">
        <v>0.2</v>
      </c>
      <c r="AR226" s="2">
        <v>191417</v>
      </c>
      <c r="AS226" s="2">
        <v>130776</v>
      </c>
      <c r="AT226" s="2">
        <v>86263</v>
      </c>
      <c r="AU226" s="2">
        <v>0</v>
      </c>
      <c r="AV226" s="2">
        <v>408456</v>
      </c>
      <c r="AW226" s="2">
        <v>0.25990000000000002</v>
      </c>
      <c r="AX226" s="2">
        <v>0</v>
      </c>
      <c r="AY226" s="2">
        <v>0.65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8266400</v>
      </c>
      <c r="BF226" s="2">
        <v>0</v>
      </c>
      <c r="BG226" s="2">
        <v>0</v>
      </c>
      <c r="BH226" s="2">
        <v>0</v>
      </c>
      <c r="BI226" s="2">
        <v>152318</v>
      </c>
      <c r="BJ226" s="2">
        <v>0</v>
      </c>
      <c r="BK226" s="2">
        <v>0</v>
      </c>
      <c r="BL226" s="2">
        <v>0</v>
      </c>
      <c r="BM226" s="2">
        <v>0</v>
      </c>
      <c r="BN226" s="2">
        <v>2813</v>
      </c>
      <c r="BO226" s="2">
        <v>30.43</v>
      </c>
      <c r="BP226" s="2">
        <v>85600</v>
      </c>
      <c r="BQ226" s="2">
        <v>237918</v>
      </c>
      <c r="BR226" s="2">
        <v>8504318</v>
      </c>
      <c r="BS226" s="2">
        <v>0</v>
      </c>
      <c r="BT226" s="2">
        <v>8504318</v>
      </c>
      <c r="BU226" s="2">
        <v>569183</v>
      </c>
      <c r="BV226" s="2">
        <v>7935135</v>
      </c>
      <c r="BW226" s="2">
        <v>640765</v>
      </c>
      <c r="BX226" s="2">
        <v>7294370</v>
      </c>
      <c r="BY226" s="2">
        <v>5036.62</v>
      </c>
      <c r="BZ226" s="2">
        <v>807.56</v>
      </c>
      <c r="CA226" s="2">
        <v>4067373</v>
      </c>
      <c r="CB226" s="2">
        <v>0</v>
      </c>
      <c r="CC226" s="2">
        <v>0</v>
      </c>
      <c r="CD226" s="2">
        <v>569183</v>
      </c>
      <c r="CE226" s="2">
        <v>640765</v>
      </c>
      <c r="CF226" s="2">
        <v>2857425</v>
      </c>
      <c r="CG226" s="2">
        <v>733980</v>
      </c>
      <c r="CH226" s="2">
        <v>3591405</v>
      </c>
      <c r="CI226" s="2">
        <v>0</v>
      </c>
      <c r="CJ226" s="2">
        <v>7294370</v>
      </c>
      <c r="CK226" s="2" t="b">
        <v>0</v>
      </c>
      <c r="CL226" s="2">
        <v>0</v>
      </c>
      <c r="CM226" s="2">
        <v>10644.99</v>
      </c>
      <c r="CN226" s="2">
        <v>9787.6200000000008</v>
      </c>
      <c r="CO226" s="2">
        <v>10077.969999999999</v>
      </c>
      <c r="CP226" s="2">
        <v>11983.1</v>
      </c>
      <c r="CQ226" s="4">
        <v>45072.426817129628</v>
      </c>
      <c r="CR226" s="4">
        <v>73415</v>
      </c>
    </row>
    <row r="227" spans="1:96" x14ac:dyDescent="0.35">
      <c r="A227" s="5">
        <v>289</v>
      </c>
      <c r="B227" s="3" t="s">
        <v>446</v>
      </c>
      <c r="C227" s="3" t="s">
        <v>461</v>
      </c>
      <c r="D227" s="2" t="s">
        <v>462</v>
      </c>
      <c r="E227" s="2">
        <v>8093</v>
      </c>
      <c r="F227" s="2">
        <v>8215</v>
      </c>
      <c r="G227" s="2">
        <v>8458</v>
      </c>
      <c r="H227" s="2">
        <v>9802</v>
      </c>
      <c r="I227" s="2">
        <v>6.5600000000000006E-2</v>
      </c>
      <c r="J227" s="2">
        <v>531</v>
      </c>
      <c r="K227" s="2">
        <v>539</v>
      </c>
      <c r="L227" s="2">
        <v>555</v>
      </c>
      <c r="M227" s="2">
        <v>643</v>
      </c>
      <c r="N227" s="2">
        <v>6.7000000000000004E-2</v>
      </c>
      <c r="O227" s="2">
        <v>542</v>
      </c>
      <c r="P227" s="2">
        <v>550</v>
      </c>
      <c r="Q227" s="2">
        <v>567</v>
      </c>
      <c r="R227" s="2">
        <v>657</v>
      </c>
      <c r="S227" s="2">
        <v>9166</v>
      </c>
      <c r="T227" s="2">
        <v>9304</v>
      </c>
      <c r="U227" s="2">
        <v>9580</v>
      </c>
      <c r="V227" s="2">
        <v>11102</v>
      </c>
      <c r="W227" s="2">
        <v>1.1040000000000001</v>
      </c>
      <c r="X227" s="2">
        <v>1.026</v>
      </c>
      <c r="Y227" s="2">
        <v>10119</v>
      </c>
      <c r="Z227" s="2">
        <v>11391</v>
      </c>
      <c r="AA227" s="2">
        <v>153.04</v>
      </c>
      <c r="AB227" s="2">
        <v>124.38</v>
      </c>
      <c r="AC227" s="2">
        <v>86.1</v>
      </c>
      <c r="AD227" s="2">
        <v>0</v>
      </c>
      <c r="AE227" s="2">
        <v>363.52</v>
      </c>
      <c r="AF227" s="2">
        <v>153.04</v>
      </c>
      <c r="AG227" s="2">
        <v>124.38</v>
      </c>
      <c r="AH227" s="2">
        <v>86.1</v>
      </c>
      <c r="AI227" s="2">
        <v>0</v>
      </c>
      <c r="AJ227" s="2">
        <v>363.52</v>
      </c>
      <c r="AK227" s="2">
        <v>1548612</v>
      </c>
      <c r="AL227" s="2">
        <v>1157232</v>
      </c>
      <c r="AM227" s="2">
        <v>824838</v>
      </c>
      <c r="AN227" s="2">
        <v>0</v>
      </c>
      <c r="AO227" s="2">
        <v>3530682</v>
      </c>
      <c r="AP227" s="2">
        <v>0.75849999999999995</v>
      </c>
      <c r="AQ227" s="2">
        <v>0.2</v>
      </c>
      <c r="AR227" s="2">
        <v>234924</v>
      </c>
      <c r="AS227" s="2">
        <v>175552</v>
      </c>
      <c r="AT227" s="2">
        <v>125128</v>
      </c>
      <c r="AU227" s="2">
        <v>0</v>
      </c>
      <c r="AV227" s="2">
        <v>535604</v>
      </c>
      <c r="AW227" s="2">
        <v>0.75849999999999995</v>
      </c>
      <c r="AX227" s="2">
        <v>0.20849999999999999</v>
      </c>
      <c r="AY227" s="2">
        <v>0.65</v>
      </c>
      <c r="AZ227" s="2">
        <v>209876</v>
      </c>
      <c r="BA227" s="2">
        <v>156834</v>
      </c>
      <c r="BB227" s="2">
        <v>111786</v>
      </c>
      <c r="BC227" s="2">
        <v>0</v>
      </c>
      <c r="BD227" s="2">
        <v>478496</v>
      </c>
      <c r="BE227" s="2">
        <v>4544782</v>
      </c>
      <c r="BF227" s="2">
        <v>0</v>
      </c>
      <c r="BG227" s="2">
        <v>6232</v>
      </c>
      <c r="BH227" s="2">
        <v>0</v>
      </c>
      <c r="BI227" s="2">
        <v>134145</v>
      </c>
      <c r="BJ227" s="2">
        <v>0</v>
      </c>
      <c r="BK227" s="2">
        <v>0</v>
      </c>
      <c r="BL227" s="2">
        <v>0</v>
      </c>
      <c r="BM227" s="2">
        <v>0</v>
      </c>
      <c r="BN227" s="2">
        <v>2813</v>
      </c>
      <c r="BO227" s="2">
        <v>11.31</v>
      </c>
      <c r="BP227" s="2">
        <v>31815</v>
      </c>
      <c r="BQ227" s="2">
        <v>172192</v>
      </c>
      <c r="BR227" s="2">
        <v>4716974</v>
      </c>
      <c r="BS227" s="2">
        <v>0</v>
      </c>
      <c r="BT227" s="2">
        <v>4716974</v>
      </c>
      <c r="BU227" s="2">
        <v>195971</v>
      </c>
      <c r="BV227" s="2">
        <v>4521003</v>
      </c>
      <c r="BW227" s="2">
        <v>302469</v>
      </c>
      <c r="BX227" s="2">
        <v>4218534</v>
      </c>
      <c r="BY227" s="2">
        <v>5281.62</v>
      </c>
      <c r="BZ227" s="2">
        <v>363.52</v>
      </c>
      <c r="CA227" s="2">
        <v>1919975</v>
      </c>
      <c r="CB227" s="2">
        <v>0</v>
      </c>
      <c r="CC227" s="2">
        <v>0</v>
      </c>
      <c r="CD227" s="2">
        <v>195971</v>
      </c>
      <c r="CE227" s="2">
        <v>302469</v>
      </c>
      <c r="CF227" s="2">
        <v>1421535</v>
      </c>
      <c r="CG227" s="2">
        <v>548113</v>
      </c>
      <c r="CH227" s="2">
        <v>1969648</v>
      </c>
      <c r="CI227" s="2">
        <v>0</v>
      </c>
      <c r="CJ227" s="2">
        <v>4218534</v>
      </c>
      <c r="CK227" s="2" t="b">
        <v>0</v>
      </c>
      <c r="CL227" s="2">
        <v>0</v>
      </c>
      <c r="CM227" s="2">
        <v>13025.43</v>
      </c>
      <c r="CN227" s="2">
        <v>11976.34</v>
      </c>
      <c r="CO227" s="2">
        <v>12331.62</v>
      </c>
      <c r="CP227" s="2">
        <v>14662.78</v>
      </c>
      <c r="CQ227" s="4">
        <v>45072.426828703705</v>
      </c>
      <c r="CR227" s="4">
        <v>73415</v>
      </c>
    </row>
    <row r="228" spans="1:96" x14ac:dyDescent="0.35">
      <c r="A228" s="5">
        <v>290</v>
      </c>
      <c r="B228" s="3" t="s">
        <v>446</v>
      </c>
      <c r="C228" s="3" t="s">
        <v>463</v>
      </c>
      <c r="D228" s="2" t="s">
        <v>464</v>
      </c>
      <c r="E228" s="2">
        <v>8093</v>
      </c>
      <c r="F228" s="2">
        <v>8215</v>
      </c>
      <c r="G228" s="2">
        <v>8458</v>
      </c>
      <c r="H228" s="2">
        <v>9802</v>
      </c>
      <c r="I228" s="2">
        <v>6.5600000000000006E-2</v>
      </c>
      <c r="J228" s="2">
        <v>531</v>
      </c>
      <c r="K228" s="2">
        <v>539</v>
      </c>
      <c r="L228" s="2">
        <v>555</v>
      </c>
      <c r="M228" s="2">
        <v>643</v>
      </c>
      <c r="N228" s="2">
        <v>6.7000000000000004E-2</v>
      </c>
      <c r="O228" s="2">
        <v>542</v>
      </c>
      <c r="P228" s="2">
        <v>550</v>
      </c>
      <c r="Q228" s="2">
        <v>567</v>
      </c>
      <c r="R228" s="2">
        <v>657</v>
      </c>
      <c r="S228" s="2">
        <v>9166</v>
      </c>
      <c r="T228" s="2">
        <v>9304</v>
      </c>
      <c r="U228" s="2">
        <v>9580</v>
      </c>
      <c r="V228" s="2">
        <v>11102</v>
      </c>
      <c r="W228" s="2">
        <v>1.1040000000000001</v>
      </c>
      <c r="X228" s="2">
        <v>1.026</v>
      </c>
      <c r="Y228" s="2">
        <v>10119</v>
      </c>
      <c r="Z228" s="2">
        <v>11391</v>
      </c>
      <c r="AA228" s="2">
        <v>113.6</v>
      </c>
      <c r="AB228" s="2">
        <v>100.54</v>
      </c>
      <c r="AC228" s="2">
        <v>68.23</v>
      </c>
      <c r="AD228" s="2">
        <v>0</v>
      </c>
      <c r="AE228" s="2">
        <v>282.37</v>
      </c>
      <c r="AF228" s="2">
        <v>113.6</v>
      </c>
      <c r="AG228" s="2">
        <v>100.54</v>
      </c>
      <c r="AH228" s="2">
        <v>68.23</v>
      </c>
      <c r="AI228" s="2">
        <v>0</v>
      </c>
      <c r="AJ228" s="2">
        <v>282.37</v>
      </c>
      <c r="AK228" s="2">
        <v>1149518</v>
      </c>
      <c r="AL228" s="2">
        <v>935424</v>
      </c>
      <c r="AM228" s="2">
        <v>653643</v>
      </c>
      <c r="AN228" s="2">
        <v>0</v>
      </c>
      <c r="AO228" s="2">
        <v>2738585</v>
      </c>
      <c r="AP228" s="2">
        <v>0.94979999999999998</v>
      </c>
      <c r="AQ228" s="2">
        <v>0.2</v>
      </c>
      <c r="AR228" s="2">
        <v>218363</v>
      </c>
      <c r="AS228" s="2">
        <v>177693</v>
      </c>
      <c r="AT228" s="2">
        <v>124166</v>
      </c>
      <c r="AU228" s="2">
        <v>0</v>
      </c>
      <c r="AV228" s="2">
        <v>520222</v>
      </c>
      <c r="AW228" s="2">
        <v>0.94979999999999998</v>
      </c>
      <c r="AX228" s="2">
        <v>0.39979999999999999</v>
      </c>
      <c r="AY228" s="2">
        <v>0.65</v>
      </c>
      <c r="AZ228" s="2">
        <v>298725</v>
      </c>
      <c r="BA228" s="2">
        <v>243089</v>
      </c>
      <c r="BB228" s="2">
        <v>169862</v>
      </c>
      <c r="BC228" s="2">
        <v>0</v>
      </c>
      <c r="BD228" s="2">
        <v>711676</v>
      </c>
      <c r="BE228" s="2">
        <v>3970483</v>
      </c>
      <c r="BF228" s="2">
        <v>0</v>
      </c>
      <c r="BG228" s="2">
        <v>0</v>
      </c>
      <c r="BH228" s="2">
        <v>0</v>
      </c>
      <c r="BI228" s="2">
        <v>103110</v>
      </c>
      <c r="BJ228" s="2">
        <v>0</v>
      </c>
      <c r="BK228" s="2">
        <v>0</v>
      </c>
      <c r="BL228" s="2">
        <v>0</v>
      </c>
      <c r="BM228" s="2">
        <v>0</v>
      </c>
      <c r="BN228" s="2">
        <v>2813</v>
      </c>
      <c r="BO228" s="2">
        <v>3.83</v>
      </c>
      <c r="BP228" s="2">
        <v>10774</v>
      </c>
      <c r="BQ228" s="2">
        <v>113884</v>
      </c>
      <c r="BR228" s="2">
        <v>4084367</v>
      </c>
      <c r="BS228" s="2">
        <v>0</v>
      </c>
      <c r="BT228" s="2">
        <v>4084367</v>
      </c>
      <c r="BU228" s="2">
        <v>504085</v>
      </c>
      <c r="BV228" s="2">
        <v>3580282</v>
      </c>
      <c r="BW228" s="2">
        <v>224567</v>
      </c>
      <c r="BX228" s="2">
        <v>3355715</v>
      </c>
      <c r="BY228" s="2">
        <v>5048.2700000000004</v>
      </c>
      <c r="BZ228" s="2">
        <v>282.37</v>
      </c>
      <c r="CA228" s="2">
        <v>1425480</v>
      </c>
      <c r="CB228" s="2">
        <v>0</v>
      </c>
      <c r="CC228" s="2">
        <v>0</v>
      </c>
      <c r="CD228" s="2">
        <v>504085</v>
      </c>
      <c r="CE228" s="2">
        <v>224567</v>
      </c>
      <c r="CF228" s="2">
        <v>696828</v>
      </c>
      <c r="CG228" s="2">
        <v>685574</v>
      </c>
      <c r="CH228" s="2">
        <v>1382402</v>
      </c>
      <c r="CI228" s="2">
        <v>0</v>
      </c>
      <c r="CJ228" s="2">
        <v>3355715</v>
      </c>
      <c r="CK228" s="2" t="b">
        <v>0</v>
      </c>
      <c r="CL228" s="2">
        <v>0</v>
      </c>
      <c r="CM228" s="2">
        <v>14670.83</v>
      </c>
      <c r="CN228" s="2">
        <v>13489.22</v>
      </c>
      <c r="CO228" s="2">
        <v>13889.37</v>
      </c>
      <c r="CP228" s="2">
        <v>16515.009999999998</v>
      </c>
      <c r="CQ228" s="4">
        <v>45072.426840277774</v>
      </c>
      <c r="CR228" s="4">
        <v>73415</v>
      </c>
    </row>
    <row r="229" spans="1:96" x14ac:dyDescent="0.35">
      <c r="A229" s="5">
        <v>291</v>
      </c>
      <c r="B229" s="3" t="s">
        <v>446</v>
      </c>
      <c r="C229" s="3" t="s">
        <v>465</v>
      </c>
      <c r="D229" s="2" t="s">
        <v>466</v>
      </c>
      <c r="E229" s="2">
        <v>8093</v>
      </c>
      <c r="F229" s="2">
        <v>8215</v>
      </c>
      <c r="G229" s="2">
        <v>8458</v>
      </c>
      <c r="H229" s="2">
        <v>9802</v>
      </c>
      <c r="I229" s="2">
        <v>6.5600000000000006E-2</v>
      </c>
      <c r="J229" s="2">
        <v>531</v>
      </c>
      <c r="K229" s="2">
        <v>539</v>
      </c>
      <c r="L229" s="2">
        <v>555</v>
      </c>
      <c r="M229" s="2">
        <v>643</v>
      </c>
      <c r="N229" s="2">
        <v>6.7000000000000004E-2</v>
      </c>
      <c r="O229" s="2">
        <v>542</v>
      </c>
      <c r="P229" s="2">
        <v>550</v>
      </c>
      <c r="Q229" s="2">
        <v>567</v>
      </c>
      <c r="R229" s="2">
        <v>657</v>
      </c>
      <c r="S229" s="2">
        <v>9166</v>
      </c>
      <c r="T229" s="2">
        <v>9304</v>
      </c>
      <c r="U229" s="2">
        <v>9580</v>
      </c>
      <c r="V229" s="2">
        <v>11102</v>
      </c>
      <c r="W229" s="2">
        <v>1.1040000000000001</v>
      </c>
      <c r="X229" s="2">
        <v>1.026</v>
      </c>
      <c r="Y229" s="2">
        <v>10119</v>
      </c>
      <c r="Z229" s="2">
        <v>11391</v>
      </c>
      <c r="AA229" s="2">
        <v>1367.05</v>
      </c>
      <c r="AB229" s="2">
        <v>1071.58</v>
      </c>
      <c r="AC229" s="2">
        <v>626.64</v>
      </c>
      <c r="AD229" s="2">
        <v>0</v>
      </c>
      <c r="AE229" s="2">
        <v>3065.27</v>
      </c>
      <c r="AF229" s="2">
        <v>1367.05</v>
      </c>
      <c r="AG229" s="2">
        <v>1071.58</v>
      </c>
      <c r="AH229" s="2">
        <v>626.64</v>
      </c>
      <c r="AI229" s="2">
        <v>0</v>
      </c>
      <c r="AJ229" s="2">
        <v>3065.27</v>
      </c>
      <c r="AK229" s="2">
        <v>13833179</v>
      </c>
      <c r="AL229" s="2">
        <v>9969980</v>
      </c>
      <c r="AM229" s="2">
        <v>6003211</v>
      </c>
      <c r="AN229" s="2">
        <v>0</v>
      </c>
      <c r="AO229" s="2">
        <v>29806370</v>
      </c>
      <c r="AP229" s="2">
        <v>0.75700000000000001</v>
      </c>
      <c r="AQ229" s="2">
        <v>0.2</v>
      </c>
      <c r="AR229" s="2">
        <v>2094343</v>
      </c>
      <c r="AS229" s="2">
        <v>1509455</v>
      </c>
      <c r="AT229" s="2">
        <v>908886</v>
      </c>
      <c r="AU229" s="2">
        <v>0</v>
      </c>
      <c r="AV229" s="2">
        <v>4512684</v>
      </c>
      <c r="AW229" s="2">
        <v>0.75700000000000001</v>
      </c>
      <c r="AX229" s="2">
        <v>0.20699999999999999</v>
      </c>
      <c r="AY229" s="2">
        <v>0.65</v>
      </c>
      <c r="AZ229" s="2">
        <v>1861254</v>
      </c>
      <c r="BA229" s="2">
        <v>1341461</v>
      </c>
      <c r="BB229" s="2">
        <v>807732</v>
      </c>
      <c r="BC229" s="2">
        <v>0</v>
      </c>
      <c r="BD229" s="2">
        <v>4010447</v>
      </c>
      <c r="BE229" s="2">
        <v>38329501</v>
      </c>
      <c r="BF229" s="2">
        <v>0</v>
      </c>
      <c r="BG229" s="2">
        <v>164798</v>
      </c>
      <c r="BH229" s="2">
        <v>0</v>
      </c>
      <c r="BI229" s="2">
        <v>92014</v>
      </c>
      <c r="BJ229" s="2">
        <v>0</v>
      </c>
      <c r="BK229" s="2">
        <v>0</v>
      </c>
      <c r="BL229" s="2">
        <v>0</v>
      </c>
      <c r="BM229" s="2">
        <v>0</v>
      </c>
      <c r="BN229" s="2">
        <v>2813</v>
      </c>
      <c r="BO229" s="2">
        <v>81.92</v>
      </c>
      <c r="BP229" s="2">
        <v>230441</v>
      </c>
      <c r="BQ229" s="2">
        <v>487253</v>
      </c>
      <c r="BR229" s="2">
        <v>38816754</v>
      </c>
      <c r="BS229" s="2">
        <v>0</v>
      </c>
      <c r="BT229" s="2">
        <v>38816754</v>
      </c>
      <c r="BU229" s="2">
        <v>2518169</v>
      </c>
      <c r="BV229" s="2">
        <v>36298585</v>
      </c>
      <c r="BW229" s="2">
        <v>2455390</v>
      </c>
      <c r="BX229" s="2">
        <v>33843195</v>
      </c>
      <c r="BY229" s="2">
        <v>5084.72</v>
      </c>
      <c r="BZ229" s="2">
        <v>3065.27</v>
      </c>
      <c r="CA229" s="2">
        <v>15586040</v>
      </c>
      <c r="CB229" s="2">
        <v>0</v>
      </c>
      <c r="CC229" s="2">
        <v>0</v>
      </c>
      <c r="CD229" s="2">
        <v>2518169</v>
      </c>
      <c r="CE229" s="2">
        <v>2455390</v>
      </c>
      <c r="CF229" s="2">
        <v>10612481</v>
      </c>
      <c r="CG229" s="2">
        <v>2725733</v>
      </c>
      <c r="CH229" s="2">
        <v>13338214</v>
      </c>
      <c r="CI229" s="2">
        <v>0</v>
      </c>
      <c r="CJ229" s="2">
        <v>33843195</v>
      </c>
      <c r="CK229" s="2" t="b">
        <v>0</v>
      </c>
      <c r="CL229" s="2">
        <v>0</v>
      </c>
      <c r="CM229" s="2">
        <v>13012.53</v>
      </c>
      <c r="CN229" s="2">
        <v>11964.48</v>
      </c>
      <c r="CO229" s="2">
        <v>12319.4</v>
      </c>
      <c r="CP229" s="2">
        <v>14648.26</v>
      </c>
      <c r="CQ229" s="4">
        <v>45072.426851851851</v>
      </c>
      <c r="CR229" s="4">
        <v>73415</v>
      </c>
    </row>
    <row r="230" spans="1:96" x14ac:dyDescent="0.35">
      <c r="A230" s="5">
        <v>292</v>
      </c>
      <c r="B230" s="3" t="s">
        <v>446</v>
      </c>
      <c r="C230" s="3" t="s">
        <v>467</v>
      </c>
      <c r="D230" s="2" t="s">
        <v>468</v>
      </c>
      <c r="E230" s="2">
        <v>8093</v>
      </c>
      <c r="F230" s="2">
        <v>8215</v>
      </c>
      <c r="G230" s="2">
        <v>8458</v>
      </c>
      <c r="H230" s="2">
        <v>9802</v>
      </c>
      <c r="I230" s="2">
        <v>6.5600000000000006E-2</v>
      </c>
      <c r="J230" s="2">
        <v>531</v>
      </c>
      <c r="K230" s="2">
        <v>539</v>
      </c>
      <c r="L230" s="2">
        <v>555</v>
      </c>
      <c r="M230" s="2">
        <v>643</v>
      </c>
      <c r="N230" s="2">
        <v>6.7000000000000004E-2</v>
      </c>
      <c r="O230" s="2">
        <v>542</v>
      </c>
      <c r="P230" s="2">
        <v>550</v>
      </c>
      <c r="Q230" s="2">
        <v>567</v>
      </c>
      <c r="R230" s="2">
        <v>657</v>
      </c>
      <c r="S230" s="2">
        <v>9166</v>
      </c>
      <c r="T230" s="2">
        <v>9304</v>
      </c>
      <c r="U230" s="2">
        <v>9580</v>
      </c>
      <c r="V230" s="2">
        <v>11102</v>
      </c>
      <c r="W230" s="2">
        <v>1.1040000000000001</v>
      </c>
      <c r="X230" s="2">
        <v>1.026</v>
      </c>
      <c r="Y230" s="2">
        <v>10119</v>
      </c>
      <c r="Z230" s="2">
        <v>11391</v>
      </c>
      <c r="AA230" s="2">
        <v>0</v>
      </c>
      <c r="AB230" s="2">
        <v>0</v>
      </c>
      <c r="AC230" s="2">
        <v>0</v>
      </c>
      <c r="AD230" s="2">
        <v>1859.55</v>
      </c>
      <c r="AE230" s="2">
        <v>1859.55</v>
      </c>
      <c r="AF230" s="2">
        <v>0</v>
      </c>
      <c r="AG230" s="2">
        <v>0</v>
      </c>
      <c r="AH230" s="2">
        <v>0</v>
      </c>
      <c r="AI230" s="2">
        <v>1859.55</v>
      </c>
      <c r="AJ230" s="2">
        <v>1859.55</v>
      </c>
      <c r="AK230" s="2">
        <v>0</v>
      </c>
      <c r="AL230" s="2">
        <v>0</v>
      </c>
      <c r="AM230" s="2">
        <v>0</v>
      </c>
      <c r="AN230" s="2">
        <v>21182134</v>
      </c>
      <c r="AO230" s="2">
        <v>21182134</v>
      </c>
      <c r="AP230" s="2">
        <v>0.5897</v>
      </c>
      <c r="AQ230" s="2">
        <v>0.2</v>
      </c>
      <c r="AR230" s="2">
        <v>0</v>
      </c>
      <c r="AS230" s="2">
        <v>0</v>
      </c>
      <c r="AT230" s="2">
        <v>0</v>
      </c>
      <c r="AU230" s="2">
        <v>2498221</v>
      </c>
      <c r="AV230" s="2">
        <v>2498221</v>
      </c>
      <c r="AW230" s="2">
        <v>0.5897</v>
      </c>
      <c r="AX230" s="2">
        <v>3.9699999999999999E-2</v>
      </c>
      <c r="AY230" s="2">
        <v>0.65</v>
      </c>
      <c r="AZ230" s="2">
        <v>0</v>
      </c>
      <c r="BA230" s="2">
        <v>0</v>
      </c>
      <c r="BB230" s="2">
        <v>0</v>
      </c>
      <c r="BC230" s="2">
        <v>546605</v>
      </c>
      <c r="BD230" s="2">
        <v>546605</v>
      </c>
      <c r="BE230" s="2">
        <v>24226960</v>
      </c>
      <c r="BF230" s="2">
        <v>0</v>
      </c>
      <c r="BG230" s="2">
        <v>109133</v>
      </c>
      <c r="BH230" s="2">
        <v>0</v>
      </c>
      <c r="BI230" s="2">
        <v>121126</v>
      </c>
      <c r="BJ230" s="2">
        <v>0</v>
      </c>
      <c r="BK230" s="2">
        <v>0</v>
      </c>
      <c r="BL230" s="2">
        <v>0</v>
      </c>
      <c r="BM230" s="2">
        <v>0</v>
      </c>
      <c r="BN230" s="2">
        <v>2813</v>
      </c>
      <c r="BO230" s="2">
        <v>0</v>
      </c>
      <c r="BP230" s="2">
        <v>0</v>
      </c>
      <c r="BQ230" s="2">
        <v>230259</v>
      </c>
      <c r="BR230" s="2">
        <v>24457219</v>
      </c>
      <c r="BS230" s="2">
        <v>0</v>
      </c>
      <c r="BT230" s="2">
        <v>24457219</v>
      </c>
      <c r="BU230" s="2">
        <v>2592172</v>
      </c>
      <c r="BV230" s="2">
        <v>21865047</v>
      </c>
      <c r="BW230" s="2">
        <v>1792347</v>
      </c>
      <c r="BX230" s="2">
        <v>20072700</v>
      </c>
      <c r="BY230" s="2">
        <v>6118.28</v>
      </c>
      <c r="BZ230" s="2">
        <v>1859.55</v>
      </c>
      <c r="CA230" s="2">
        <v>11377248</v>
      </c>
      <c r="CB230" s="2">
        <v>0</v>
      </c>
      <c r="CC230" s="2">
        <v>0</v>
      </c>
      <c r="CD230" s="2">
        <v>2592172</v>
      </c>
      <c r="CE230" s="2">
        <v>1792347</v>
      </c>
      <c r="CF230" s="2">
        <v>6992729</v>
      </c>
      <c r="CG230" s="2">
        <v>1828526</v>
      </c>
      <c r="CH230" s="2">
        <v>8821255</v>
      </c>
      <c r="CI230" s="2">
        <v>0</v>
      </c>
      <c r="CJ230" s="2">
        <v>20072700</v>
      </c>
      <c r="CK230" s="2" t="b">
        <v>0</v>
      </c>
      <c r="CL230" s="2">
        <v>0</v>
      </c>
      <c r="CM230" s="2">
        <v>11573.56</v>
      </c>
      <c r="CN230" s="2">
        <v>10641.4</v>
      </c>
      <c r="CO230" s="2">
        <v>10957.08</v>
      </c>
      <c r="CP230" s="2">
        <v>13028.4</v>
      </c>
      <c r="CQ230" s="4">
        <v>45072.426851851851</v>
      </c>
      <c r="CR230" s="4">
        <v>73415</v>
      </c>
    </row>
    <row r="231" spans="1:96" x14ac:dyDescent="0.35">
      <c r="A231" s="5">
        <v>293</v>
      </c>
      <c r="B231" s="3" t="s">
        <v>446</v>
      </c>
      <c r="C231" s="3" t="s">
        <v>469</v>
      </c>
      <c r="D231" s="2" t="s">
        <v>72</v>
      </c>
      <c r="E231" s="2">
        <v>8093</v>
      </c>
      <c r="F231" s="2">
        <v>8215</v>
      </c>
      <c r="G231" s="2">
        <v>8458</v>
      </c>
      <c r="H231" s="2">
        <v>9802</v>
      </c>
      <c r="I231" s="2">
        <v>6.5600000000000006E-2</v>
      </c>
      <c r="J231" s="2">
        <v>531</v>
      </c>
      <c r="K231" s="2">
        <v>539</v>
      </c>
      <c r="L231" s="2">
        <v>555</v>
      </c>
      <c r="M231" s="2">
        <v>643</v>
      </c>
      <c r="N231" s="2">
        <v>6.7000000000000004E-2</v>
      </c>
      <c r="O231" s="2">
        <v>542</v>
      </c>
      <c r="P231" s="2">
        <v>550</v>
      </c>
      <c r="Q231" s="2">
        <v>567</v>
      </c>
      <c r="R231" s="2">
        <v>657</v>
      </c>
      <c r="S231" s="2">
        <v>9166</v>
      </c>
      <c r="T231" s="2">
        <v>9304</v>
      </c>
      <c r="U231" s="2">
        <v>9580</v>
      </c>
      <c r="V231" s="2">
        <v>11102</v>
      </c>
      <c r="W231" s="2">
        <v>1.1040000000000001</v>
      </c>
      <c r="X231" s="2">
        <v>1.026</v>
      </c>
      <c r="Y231" s="2">
        <v>10119</v>
      </c>
      <c r="Z231" s="2">
        <v>11391</v>
      </c>
      <c r="AA231" s="2">
        <v>683.21</v>
      </c>
      <c r="AB231" s="2">
        <v>507.35</v>
      </c>
      <c r="AC231" s="2">
        <v>377.51</v>
      </c>
      <c r="AD231" s="2">
        <v>0</v>
      </c>
      <c r="AE231" s="2">
        <v>1568.07</v>
      </c>
      <c r="AF231" s="2">
        <v>683.21</v>
      </c>
      <c r="AG231" s="2">
        <v>507.35</v>
      </c>
      <c r="AH231" s="2">
        <v>377.51</v>
      </c>
      <c r="AI231" s="2">
        <v>0</v>
      </c>
      <c r="AJ231" s="2">
        <v>1568.07</v>
      </c>
      <c r="AK231" s="2">
        <v>6913402</v>
      </c>
      <c r="AL231" s="2">
        <v>4720384</v>
      </c>
      <c r="AM231" s="2">
        <v>3616546</v>
      </c>
      <c r="AN231" s="2">
        <v>0</v>
      </c>
      <c r="AO231" s="2">
        <v>15250332</v>
      </c>
      <c r="AP231" s="2">
        <v>0.46500000000000002</v>
      </c>
      <c r="AQ231" s="2">
        <v>0.2</v>
      </c>
      <c r="AR231" s="2">
        <v>642946</v>
      </c>
      <c r="AS231" s="2">
        <v>438996</v>
      </c>
      <c r="AT231" s="2">
        <v>336339</v>
      </c>
      <c r="AU231" s="2">
        <v>0</v>
      </c>
      <c r="AV231" s="2">
        <v>1418281</v>
      </c>
      <c r="AW231" s="2">
        <v>0.46500000000000002</v>
      </c>
      <c r="AX231" s="2">
        <v>0</v>
      </c>
      <c r="AY231" s="2">
        <v>0.65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16668613</v>
      </c>
      <c r="BF231" s="2">
        <v>0</v>
      </c>
      <c r="BG231" s="2">
        <v>0</v>
      </c>
      <c r="BH231" s="2">
        <v>0</v>
      </c>
      <c r="BI231" s="2">
        <v>20318</v>
      </c>
      <c r="BJ231" s="2">
        <v>0</v>
      </c>
      <c r="BK231" s="2">
        <v>100750</v>
      </c>
      <c r="BL231" s="2">
        <v>0</v>
      </c>
      <c r="BM231" s="2">
        <v>0</v>
      </c>
      <c r="BN231" s="2">
        <v>2813</v>
      </c>
      <c r="BO231" s="2">
        <v>61.17</v>
      </c>
      <c r="BP231" s="2">
        <v>172071</v>
      </c>
      <c r="BQ231" s="2">
        <v>293139</v>
      </c>
      <c r="BR231" s="2">
        <v>16961752</v>
      </c>
      <c r="BS231" s="2">
        <v>0</v>
      </c>
      <c r="BT231" s="2">
        <v>16961752</v>
      </c>
      <c r="BU231" s="2">
        <v>1663823</v>
      </c>
      <c r="BV231" s="2">
        <v>15297929</v>
      </c>
      <c r="BW231" s="2">
        <v>1282494</v>
      </c>
      <c r="BX231" s="2">
        <v>14015435</v>
      </c>
      <c r="BY231" s="2">
        <v>5191.6400000000003</v>
      </c>
      <c r="BZ231" s="2">
        <v>1568.07</v>
      </c>
      <c r="CA231" s="2">
        <v>8140855</v>
      </c>
      <c r="CB231" s="2">
        <v>0</v>
      </c>
      <c r="CC231" s="2">
        <v>0</v>
      </c>
      <c r="CD231" s="2">
        <v>1663823</v>
      </c>
      <c r="CE231" s="2">
        <v>1282494</v>
      </c>
      <c r="CF231" s="2">
        <v>5194538</v>
      </c>
      <c r="CG231" s="2">
        <v>1445185</v>
      </c>
      <c r="CH231" s="2">
        <v>6639723</v>
      </c>
      <c r="CI231" s="2">
        <v>0</v>
      </c>
      <c r="CJ231" s="2">
        <v>14015435</v>
      </c>
      <c r="CK231" s="2" t="b">
        <v>0</v>
      </c>
      <c r="CL231" s="2">
        <v>0</v>
      </c>
      <c r="CM231" s="2">
        <v>11060.07</v>
      </c>
      <c r="CN231" s="2">
        <v>10169.27</v>
      </c>
      <c r="CO231" s="2">
        <v>10470.94</v>
      </c>
      <c r="CP231" s="2">
        <v>12450.36</v>
      </c>
      <c r="CQ231" s="4">
        <v>45072.426990740743</v>
      </c>
      <c r="CR231" s="4">
        <v>73415</v>
      </c>
    </row>
    <row r="232" spans="1:96" x14ac:dyDescent="0.35">
      <c r="A232" s="5">
        <v>294</v>
      </c>
      <c r="B232" s="3" t="s">
        <v>446</v>
      </c>
      <c r="C232" s="3" t="s">
        <v>470</v>
      </c>
      <c r="D232" s="2" t="s">
        <v>471</v>
      </c>
      <c r="E232" s="2">
        <v>8093</v>
      </c>
      <c r="F232" s="2">
        <v>8215</v>
      </c>
      <c r="G232" s="2">
        <v>8458</v>
      </c>
      <c r="H232" s="2">
        <v>9802</v>
      </c>
      <c r="I232" s="2">
        <v>6.5600000000000006E-2</v>
      </c>
      <c r="J232" s="2">
        <v>531</v>
      </c>
      <c r="K232" s="2">
        <v>539</v>
      </c>
      <c r="L232" s="2">
        <v>555</v>
      </c>
      <c r="M232" s="2">
        <v>643</v>
      </c>
      <c r="N232" s="2">
        <v>6.7000000000000004E-2</v>
      </c>
      <c r="O232" s="2">
        <v>542</v>
      </c>
      <c r="P232" s="2">
        <v>550</v>
      </c>
      <c r="Q232" s="2">
        <v>567</v>
      </c>
      <c r="R232" s="2">
        <v>657</v>
      </c>
      <c r="S232" s="2">
        <v>9166</v>
      </c>
      <c r="T232" s="2">
        <v>9304</v>
      </c>
      <c r="U232" s="2">
        <v>9580</v>
      </c>
      <c r="V232" s="2">
        <v>11102</v>
      </c>
      <c r="W232" s="2">
        <v>1.1040000000000001</v>
      </c>
      <c r="X232" s="2">
        <v>1.026</v>
      </c>
      <c r="Y232" s="2">
        <v>10119</v>
      </c>
      <c r="Z232" s="2">
        <v>11391</v>
      </c>
      <c r="AA232" s="2">
        <v>807.8</v>
      </c>
      <c r="AB232" s="2">
        <v>635.02</v>
      </c>
      <c r="AC232" s="2">
        <v>439.56</v>
      </c>
      <c r="AD232" s="2">
        <v>748.22</v>
      </c>
      <c r="AE232" s="2">
        <v>2630.6</v>
      </c>
      <c r="AF232" s="2">
        <v>807.8</v>
      </c>
      <c r="AG232" s="2">
        <v>635.02</v>
      </c>
      <c r="AH232" s="2">
        <v>439.56</v>
      </c>
      <c r="AI232" s="2">
        <v>748.22</v>
      </c>
      <c r="AJ232" s="2">
        <v>2630.6</v>
      </c>
      <c r="AK232" s="2">
        <v>8174128</v>
      </c>
      <c r="AL232" s="2">
        <v>5908226</v>
      </c>
      <c r="AM232" s="2">
        <v>4210985</v>
      </c>
      <c r="AN232" s="2">
        <v>8522974</v>
      </c>
      <c r="AO232" s="2">
        <v>26816313</v>
      </c>
      <c r="AP232" s="2">
        <v>0.96379999999999999</v>
      </c>
      <c r="AQ232" s="2">
        <v>0.2</v>
      </c>
      <c r="AR232" s="2">
        <v>1575645</v>
      </c>
      <c r="AS232" s="2">
        <v>1138870</v>
      </c>
      <c r="AT232" s="2">
        <v>811709</v>
      </c>
      <c r="AU232" s="2">
        <v>1642888</v>
      </c>
      <c r="AV232" s="2">
        <v>5169112</v>
      </c>
      <c r="AW232" s="2">
        <v>0.96379999999999999</v>
      </c>
      <c r="AX232" s="2">
        <v>0.4138</v>
      </c>
      <c r="AY232" s="2">
        <v>0.65</v>
      </c>
      <c r="AZ232" s="2">
        <v>2198595</v>
      </c>
      <c r="BA232" s="2">
        <v>1589136</v>
      </c>
      <c r="BB232" s="2">
        <v>1132629</v>
      </c>
      <c r="BC232" s="2">
        <v>2292424</v>
      </c>
      <c r="BD232" s="2">
        <v>7212784</v>
      </c>
      <c r="BE232" s="2">
        <v>39198209</v>
      </c>
      <c r="BF232" s="2">
        <v>0</v>
      </c>
      <c r="BG232" s="2">
        <v>0</v>
      </c>
      <c r="BH232" s="2">
        <v>0</v>
      </c>
      <c r="BI232" s="2">
        <v>213442</v>
      </c>
      <c r="BJ232" s="2">
        <v>0</v>
      </c>
      <c r="BK232" s="2">
        <v>0</v>
      </c>
      <c r="BL232" s="2">
        <v>0</v>
      </c>
      <c r="BM232" s="2">
        <v>0</v>
      </c>
      <c r="BN232" s="2">
        <v>2813</v>
      </c>
      <c r="BO232" s="2">
        <v>43.94</v>
      </c>
      <c r="BP232" s="2">
        <v>123603</v>
      </c>
      <c r="BQ232" s="2">
        <v>337045</v>
      </c>
      <c r="BR232" s="2">
        <v>39535254</v>
      </c>
      <c r="BS232" s="2">
        <v>0</v>
      </c>
      <c r="BT232" s="2">
        <v>39535254</v>
      </c>
      <c r="BU232" s="2">
        <v>1906959</v>
      </c>
      <c r="BV232" s="2">
        <v>37628295</v>
      </c>
      <c r="BW232" s="2">
        <v>2239399</v>
      </c>
      <c r="BX232" s="2">
        <v>35388896</v>
      </c>
      <c r="BY232" s="2">
        <v>5403.7</v>
      </c>
      <c r="BZ232" s="2">
        <v>2630.6</v>
      </c>
      <c r="CA232" s="2">
        <v>14214973</v>
      </c>
      <c r="CB232" s="2">
        <v>0</v>
      </c>
      <c r="CC232" s="2">
        <v>0</v>
      </c>
      <c r="CD232" s="2">
        <v>1906959</v>
      </c>
      <c r="CE232" s="2">
        <v>2239399</v>
      </c>
      <c r="CF232" s="2">
        <v>10068615</v>
      </c>
      <c r="CG232" s="2">
        <v>3127256</v>
      </c>
      <c r="CH232" s="2">
        <v>13195871</v>
      </c>
      <c r="CI232" s="2">
        <v>0</v>
      </c>
      <c r="CJ232" s="2">
        <v>35388896</v>
      </c>
      <c r="CK232" s="2" t="b">
        <v>0</v>
      </c>
      <c r="CL232" s="2">
        <v>0</v>
      </c>
      <c r="CM232" s="2">
        <v>14791.25</v>
      </c>
      <c r="CN232" s="2">
        <v>13599.94</v>
      </c>
      <c r="CO232" s="2">
        <v>14003.37</v>
      </c>
      <c r="CP232" s="2">
        <v>16650.57</v>
      </c>
      <c r="CQ232" s="4">
        <v>45072.427060185182</v>
      </c>
      <c r="CR232" s="4">
        <v>73415</v>
      </c>
    </row>
    <row r="233" spans="1:96" x14ac:dyDescent="0.35">
      <c r="A233" s="5">
        <v>295</v>
      </c>
      <c r="B233" s="3" t="s">
        <v>472</v>
      </c>
      <c r="C233" s="3" t="s">
        <v>473</v>
      </c>
      <c r="D233" s="2" t="s">
        <v>474</v>
      </c>
      <c r="E233" s="2">
        <v>8093</v>
      </c>
      <c r="F233" s="2">
        <v>8215</v>
      </c>
      <c r="G233" s="2">
        <v>8458</v>
      </c>
      <c r="H233" s="2">
        <v>9802</v>
      </c>
      <c r="I233" s="2">
        <v>6.5600000000000006E-2</v>
      </c>
      <c r="J233" s="2">
        <v>531</v>
      </c>
      <c r="K233" s="2">
        <v>539</v>
      </c>
      <c r="L233" s="2">
        <v>555</v>
      </c>
      <c r="M233" s="2">
        <v>643</v>
      </c>
      <c r="N233" s="2">
        <v>6.7000000000000004E-2</v>
      </c>
      <c r="O233" s="2">
        <v>542</v>
      </c>
      <c r="P233" s="2">
        <v>550</v>
      </c>
      <c r="Q233" s="2">
        <v>567</v>
      </c>
      <c r="R233" s="2">
        <v>657</v>
      </c>
      <c r="S233" s="2">
        <v>9166</v>
      </c>
      <c r="T233" s="2">
        <v>9304</v>
      </c>
      <c r="U233" s="2">
        <v>9580</v>
      </c>
      <c r="V233" s="2">
        <v>11102</v>
      </c>
      <c r="W233" s="2">
        <v>1.1040000000000001</v>
      </c>
      <c r="X233" s="2">
        <v>1.026</v>
      </c>
      <c r="Y233" s="2">
        <v>10119</v>
      </c>
      <c r="Z233" s="2">
        <v>11391</v>
      </c>
      <c r="AA233" s="2">
        <v>565.83000000000004</v>
      </c>
      <c r="AB233" s="2">
        <v>378.59</v>
      </c>
      <c r="AC233" s="2">
        <v>266.95</v>
      </c>
      <c r="AD233" s="2">
        <v>539.16</v>
      </c>
      <c r="AE233" s="2">
        <v>1750.53</v>
      </c>
      <c r="AF233" s="2">
        <v>565.83000000000004</v>
      </c>
      <c r="AG233" s="2">
        <v>378.59</v>
      </c>
      <c r="AH233" s="2">
        <v>266.95</v>
      </c>
      <c r="AI233" s="2">
        <v>539.16</v>
      </c>
      <c r="AJ233" s="2">
        <v>1750.53</v>
      </c>
      <c r="AK233" s="2">
        <v>5725634</v>
      </c>
      <c r="AL233" s="2">
        <v>3522401</v>
      </c>
      <c r="AM233" s="2">
        <v>2557381</v>
      </c>
      <c r="AN233" s="2">
        <v>6141572</v>
      </c>
      <c r="AO233" s="2">
        <v>17946988</v>
      </c>
      <c r="AP233" s="2">
        <v>0.70350000000000001</v>
      </c>
      <c r="AQ233" s="2">
        <v>0.2</v>
      </c>
      <c r="AR233" s="2">
        <v>805597</v>
      </c>
      <c r="AS233" s="2">
        <v>495602</v>
      </c>
      <c r="AT233" s="2">
        <v>359824</v>
      </c>
      <c r="AU233" s="2">
        <v>864119</v>
      </c>
      <c r="AV233" s="2">
        <v>2525142</v>
      </c>
      <c r="AW233" s="2">
        <v>0.70350000000000001</v>
      </c>
      <c r="AX233" s="2">
        <v>0.1535</v>
      </c>
      <c r="AY233" s="2">
        <v>0.65</v>
      </c>
      <c r="AZ233" s="2">
        <v>571275</v>
      </c>
      <c r="BA233" s="2">
        <v>351448</v>
      </c>
      <c r="BB233" s="2">
        <v>255163</v>
      </c>
      <c r="BC233" s="2">
        <v>612775</v>
      </c>
      <c r="BD233" s="2">
        <v>1790661</v>
      </c>
      <c r="BE233" s="2">
        <v>22262791</v>
      </c>
      <c r="BF233" s="2">
        <v>0</v>
      </c>
      <c r="BG233" s="2">
        <v>0</v>
      </c>
      <c r="BH233" s="2">
        <v>0</v>
      </c>
      <c r="BI233" s="2">
        <v>363845</v>
      </c>
      <c r="BJ233" s="2">
        <v>0</v>
      </c>
      <c r="BK233" s="2">
        <v>0</v>
      </c>
      <c r="BL233" s="2">
        <v>0</v>
      </c>
      <c r="BM233" s="2">
        <v>0</v>
      </c>
      <c r="BN233" s="2">
        <v>2813</v>
      </c>
      <c r="BO233" s="2">
        <v>21.78</v>
      </c>
      <c r="BP233" s="2">
        <v>61267</v>
      </c>
      <c r="BQ233" s="2">
        <v>425112</v>
      </c>
      <c r="BR233" s="2">
        <v>22687903</v>
      </c>
      <c r="BS233" s="2">
        <v>0</v>
      </c>
      <c r="BT233" s="2">
        <v>22687903</v>
      </c>
      <c r="BU233" s="2">
        <v>6825204</v>
      </c>
      <c r="BV233" s="2">
        <v>15862699</v>
      </c>
      <c r="BW233" s="2">
        <v>1479733</v>
      </c>
      <c r="BX233" s="2">
        <v>14382966</v>
      </c>
      <c r="BY233" s="2">
        <v>5350.66</v>
      </c>
      <c r="BZ233" s="2">
        <v>1750.53</v>
      </c>
      <c r="CA233" s="2">
        <v>9366491</v>
      </c>
      <c r="CB233" s="2">
        <v>409785</v>
      </c>
      <c r="CC233" s="2">
        <v>0</v>
      </c>
      <c r="CD233" s="2">
        <v>6825204</v>
      </c>
      <c r="CE233" s="2">
        <v>1479733</v>
      </c>
      <c r="CF233" s="2">
        <v>1471339</v>
      </c>
      <c r="CG233" s="2">
        <v>1695795</v>
      </c>
      <c r="CH233" s="2">
        <v>3167134</v>
      </c>
      <c r="CI233" s="2">
        <v>0</v>
      </c>
      <c r="CJ233" s="2">
        <v>14382966</v>
      </c>
      <c r="CK233" s="2" t="b">
        <v>0</v>
      </c>
      <c r="CL233" s="2">
        <v>0</v>
      </c>
      <c r="CM233" s="2">
        <v>12552.37</v>
      </c>
      <c r="CN233" s="2">
        <v>11541.38</v>
      </c>
      <c r="CO233" s="2">
        <v>11883.75</v>
      </c>
      <c r="CP233" s="2">
        <v>14130.25</v>
      </c>
      <c r="CQ233" s="4">
        <v>45072.426817129628</v>
      </c>
      <c r="CR233" s="4">
        <v>73415</v>
      </c>
    </row>
    <row r="234" spans="1:96" x14ac:dyDescent="0.35">
      <c r="A234" s="5">
        <v>296</v>
      </c>
      <c r="B234" s="3" t="s">
        <v>472</v>
      </c>
      <c r="C234" s="3" t="s">
        <v>475</v>
      </c>
      <c r="D234" s="2" t="s">
        <v>476</v>
      </c>
      <c r="E234" s="2">
        <v>8093</v>
      </c>
      <c r="F234" s="2">
        <v>8215</v>
      </c>
      <c r="G234" s="2">
        <v>8458</v>
      </c>
      <c r="H234" s="2">
        <v>9802</v>
      </c>
      <c r="I234" s="2">
        <v>6.5600000000000006E-2</v>
      </c>
      <c r="J234" s="2">
        <v>531</v>
      </c>
      <c r="K234" s="2">
        <v>539</v>
      </c>
      <c r="L234" s="2">
        <v>555</v>
      </c>
      <c r="M234" s="2">
        <v>643</v>
      </c>
      <c r="N234" s="2">
        <v>6.7000000000000004E-2</v>
      </c>
      <c r="O234" s="2">
        <v>542</v>
      </c>
      <c r="P234" s="2">
        <v>550</v>
      </c>
      <c r="Q234" s="2">
        <v>567</v>
      </c>
      <c r="R234" s="2">
        <v>657</v>
      </c>
      <c r="S234" s="2">
        <v>9166</v>
      </c>
      <c r="T234" s="2">
        <v>9304</v>
      </c>
      <c r="U234" s="2">
        <v>9580</v>
      </c>
      <c r="V234" s="2">
        <v>11102</v>
      </c>
      <c r="W234" s="2">
        <v>1.1040000000000001</v>
      </c>
      <c r="X234" s="2">
        <v>1.026</v>
      </c>
      <c r="Y234" s="2">
        <v>10119</v>
      </c>
      <c r="Z234" s="2">
        <v>11391</v>
      </c>
      <c r="AA234" s="2">
        <v>1093.72</v>
      </c>
      <c r="AB234" s="2">
        <v>859.59</v>
      </c>
      <c r="AC234" s="2">
        <v>526.51</v>
      </c>
      <c r="AD234" s="2">
        <v>933.35</v>
      </c>
      <c r="AE234" s="2">
        <v>3413.17</v>
      </c>
      <c r="AF234" s="2">
        <v>1093.72</v>
      </c>
      <c r="AG234" s="2">
        <v>859.59</v>
      </c>
      <c r="AH234" s="2">
        <v>526.51</v>
      </c>
      <c r="AI234" s="2">
        <v>933.35</v>
      </c>
      <c r="AJ234" s="2">
        <v>3413.17</v>
      </c>
      <c r="AK234" s="2">
        <v>11067353</v>
      </c>
      <c r="AL234" s="2">
        <v>7997625</v>
      </c>
      <c r="AM234" s="2">
        <v>5043966</v>
      </c>
      <c r="AN234" s="2">
        <v>10631790</v>
      </c>
      <c r="AO234" s="2">
        <v>34740734</v>
      </c>
      <c r="AP234" s="2">
        <v>0.86360000000000003</v>
      </c>
      <c r="AQ234" s="2">
        <v>0.2</v>
      </c>
      <c r="AR234" s="2">
        <v>1911553</v>
      </c>
      <c r="AS234" s="2">
        <v>1381350</v>
      </c>
      <c r="AT234" s="2">
        <v>871194</v>
      </c>
      <c r="AU234" s="2">
        <v>1836323</v>
      </c>
      <c r="AV234" s="2">
        <v>6000420</v>
      </c>
      <c r="AW234" s="2">
        <v>0.86360000000000003</v>
      </c>
      <c r="AX234" s="2">
        <v>0.31359999999999999</v>
      </c>
      <c r="AY234" s="2">
        <v>0.65</v>
      </c>
      <c r="AZ234" s="2">
        <v>2255969</v>
      </c>
      <c r="BA234" s="2">
        <v>1630236</v>
      </c>
      <c r="BB234" s="2">
        <v>1028162</v>
      </c>
      <c r="BC234" s="2">
        <v>2167184</v>
      </c>
      <c r="BD234" s="2">
        <v>7081551</v>
      </c>
      <c r="BE234" s="2">
        <v>47822705</v>
      </c>
      <c r="BF234" s="2">
        <v>0</v>
      </c>
      <c r="BG234" s="2">
        <v>0</v>
      </c>
      <c r="BH234" s="2">
        <v>0</v>
      </c>
      <c r="BI234" s="2">
        <v>661960</v>
      </c>
      <c r="BJ234" s="2">
        <v>0</v>
      </c>
      <c r="BK234" s="2">
        <v>0</v>
      </c>
      <c r="BL234" s="2">
        <v>0</v>
      </c>
      <c r="BM234" s="2">
        <v>0</v>
      </c>
      <c r="BN234" s="2">
        <v>2813</v>
      </c>
      <c r="BO234" s="2">
        <v>55.43</v>
      </c>
      <c r="BP234" s="2">
        <v>155925</v>
      </c>
      <c r="BQ234" s="2">
        <v>817885</v>
      </c>
      <c r="BR234" s="2">
        <v>48640590</v>
      </c>
      <c r="BS234" s="2">
        <v>0</v>
      </c>
      <c r="BT234" s="2">
        <v>48640590</v>
      </c>
      <c r="BU234" s="2">
        <v>8528900</v>
      </c>
      <c r="BV234" s="2">
        <v>40111690</v>
      </c>
      <c r="BW234" s="2">
        <v>2940670</v>
      </c>
      <c r="BX234" s="2">
        <v>37171020</v>
      </c>
      <c r="BY234" s="2">
        <v>5468.96</v>
      </c>
      <c r="BZ234" s="2">
        <v>3413.17</v>
      </c>
      <c r="CA234" s="2">
        <v>18666490</v>
      </c>
      <c r="CB234" s="2">
        <v>0</v>
      </c>
      <c r="CC234" s="2">
        <v>0</v>
      </c>
      <c r="CD234" s="2">
        <v>8528900</v>
      </c>
      <c r="CE234" s="2">
        <v>2940670</v>
      </c>
      <c r="CF234" s="2">
        <v>7196920</v>
      </c>
      <c r="CG234" s="2">
        <v>4206195</v>
      </c>
      <c r="CH234" s="2">
        <v>11403115</v>
      </c>
      <c r="CI234" s="2">
        <v>0</v>
      </c>
      <c r="CJ234" s="2">
        <v>37171020</v>
      </c>
      <c r="CK234" s="2" t="b">
        <v>0</v>
      </c>
      <c r="CL234" s="2">
        <v>0</v>
      </c>
      <c r="CM234" s="2">
        <v>13929.41</v>
      </c>
      <c r="CN234" s="2">
        <v>12807.51</v>
      </c>
      <c r="CO234" s="2">
        <v>13187.44</v>
      </c>
      <c r="CP234" s="2">
        <v>15680.39</v>
      </c>
      <c r="CQ234" s="4">
        <v>45072.426828703705</v>
      </c>
      <c r="CR234" s="4">
        <v>73415</v>
      </c>
    </row>
    <row r="235" spans="1:96" x14ac:dyDescent="0.35">
      <c r="A235" s="5">
        <v>297</v>
      </c>
      <c r="B235" s="3" t="s">
        <v>472</v>
      </c>
      <c r="C235" s="3" t="s">
        <v>477</v>
      </c>
      <c r="D235" s="2" t="s">
        <v>478</v>
      </c>
      <c r="E235" s="2">
        <v>8093</v>
      </c>
      <c r="F235" s="2">
        <v>8215</v>
      </c>
      <c r="G235" s="2">
        <v>8458</v>
      </c>
      <c r="H235" s="2">
        <v>9802</v>
      </c>
      <c r="I235" s="2">
        <v>6.5600000000000006E-2</v>
      </c>
      <c r="J235" s="2">
        <v>531</v>
      </c>
      <c r="K235" s="2">
        <v>539</v>
      </c>
      <c r="L235" s="2">
        <v>555</v>
      </c>
      <c r="M235" s="2">
        <v>643</v>
      </c>
      <c r="N235" s="2">
        <v>6.7000000000000004E-2</v>
      </c>
      <c r="O235" s="2">
        <v>542</v>
      </c>
      <c r="P235" s="2">
        <v>550</v>
      </c>
      <c r="Q235" s="2">
        <v>567</v>
      </c>
      <c r="R235" s="2">
        <v>657</v>
      </c>
      <c r="S235" s="2">
        <v>9166</v>
      </c>
      <c r="T235" s="2">
        <v>9304</v>
      </c>
      <c r="U235" s="2">
        <v>9580</v>
      </c>
      <c r="V235" s="2">
        <v>11102</v>
      </c>
      <c r="W235" s="2">
        <v>1.1040000000000001</v>
      </c>
      <c r="X235" s="2">
        <v>1.026</v>
      </c>
      <c r="Y235" s="2">
        <v>10119</v>
      </c>
      <c r="Z235" s="2">
        <v>11391</v>
      </c>
      <c r="AA235" s="2">
        <v>407.49</v>
      </c>
      <c r="AB235" s="2">
        <v>302.67</v>
      </c>
      <c r="AC235" s="2">
        <v>188.88</v>
      </c>
      <c r="AD235" s="2">
        <v>417.71</v>
      </c>
      <c r="AE235" s="2">
        <v>1316.75</v>
      </c>
      <c r="AF235" s="2">
        <v>407.49</v>
      </c>
      <c r="AG235" s="2">
        <v>302.67</v>
      </c>
      <c r="AH235" s="2">
        <v>188.88</v>
      </c>
      <c r="AI235" s="2">
        <v>417.71</v>
      </c>
      <c r="AJ235" s="2">
        <v>1316.75</v>
      </c>
      <c r="AK235" s="2">
        <v>4123391</v>
      </c>
      <c r="AL235" s="2">
        <v>2816042</v>
      </c>
      <c r="AM235" s="2">
        <v>1809470</v>
      </c>
      <c r="AN235" s="2">
        <v>4758135</v>
      </c>
      <c r="AO235" s="2">
        <v>13507038</v>
      </c>
      <c r="AP235" s="2">
        <v>0.68369999999999997</v>
      </c>
      <c r="AQ235" s="2">
        <v>0.2</v>
      </c>
      <c r="AR235" s="2">
        <v>563833</v>
      </c>
      <c r="AS235" s="2">
        <v>385066</v>
      </c>
      <c r="AT235" s="2">
        <v>247427</v>
      </c>
      <c r="AU235" s="2">
        <v>650627</v>
      </c>
      <c r="AV235" s="2">
        <v>1846953</v>
      </c>
      <c r="AW235" s="2">
        <v>0.68369999999999997</v>
      </c>
      <c r="AX235" s="2">
        <v>0.13370000000000001</v>
      </c>
      <c r="AY235" s="2">
        <v>0.65</v>
      </c>
      <c r="AZ235" s="2">
        <v>358343</v>
      </c>
      <c r="BA235" s="2">
        <v>244728</v>
      </c>
      <c r="BB235" s="2">
        <v>157252</v>
      </c>
      <c r="BC235" s="2">
        <v>413506</v>
      </c>
      <c r="BD235" s="2">
        <v>1173829</v>
      </c>
      <c r="BE235" s="2">
        <v>16527820</v>
      </c>
      <c r="BF235" s="2">
        <v>0</v>
      </c>
      <c r="BG235" s="2">
        <v>0</v>
      </c>
      <c r="BH235" s="2">
        <v>0</v>
      </c>
      <c r="BI235" s="2">
        <v>110420</v>
      </c>
      <c r="BJ235" s="2">
        <v>0</v>
      </c>
      <c r="BK235" s="2">
        <v>0</v>
      </c>
      <c r="BL235" s="2">
        <v>0</v>
      </c>
      <c r="BM235" s="2">
        <v>0</v>
      </c>
      <c r="BN235" s="2">
        <v>2813</v>
      </c>
      <c r="BO235" s="2">
        <v>25.52</v>
      </c>
      <c r="BP235" s="2">
        <v>71788</v>
      </c>
      <c r="BQ235" s="2">
        <v>182208</v>
      </c>
      <c r="BR235" s="2">
        <v>16710028</v>
      </c>
      <c r="BS235" s="2">
        <v>0</v>
      </c>
      <c r="BT235" s="2">
        <v>16710028</v>
      </c>
      <c r="BU235" s="2">
        <v>5441924</v>
      </c>
      <c r="BV235" s="2">
        <v>11268104</v>
      </c>
      <c r="BW235" s="2">
        <v>1095489</v>
      </c>
      <c r="BX235" s="2">
        <v>10172615</v>
      </c>
      <c r="BY235" s="2">
        <v>5281.03</v>
      </c>
      <c r="BZ235" s="2">
        <v>1316.75</v>
      </c>
      <c r="CA235" s="2">
        <v>6953796</v>
      </c>
      <c r="CB235" s="2">
        <v>0</v>
      </c>
      <c r="CC235" s="2">
        <v>0</v>
      </c>
      <c r="CD235" s="2">
        <v>5441924</v>
      </c>
      <c r="CE235" s="2">
        <v>1095489</v>
      </c>
      <c r="CF235" s="2">
        <v>416383</v>
      </c>
      <c r="CG235" s="2">
        <v>1263134</v>
      </c>
      <c r="CH235" s="2">
        <v>1679517</v>
      </c>
      <c r="CI235" s="2">
        <v>0</v>
      </c>
      <c r="CJ235" s="2">
        <v>10172615</v>
      </c>
      <c r="CK235" s="2" t="b">
        <v>0</v>
      </c>
      <c r="CL235" s="2">
        <v>0</v>
      </c>
      <c r="CM235" s="2">
        <v>12382.06</v>
      </c>
      <c r="CN235" s="2">
        <v>11384.79</v>
      </c>
      <c r="CO235" s="2">
        <v>11722.52</v>
      </c>
      <c r="CP235" s="2">
        <v>13938.54</v>
      </c>
      <c r="CQ235" s="4">
        <v>45072.426840277774</v>
      </c>
      <c r="CR235" s="4">
        <v>73415</v>
      </c>
    </row>
    <row r="236" spans="1:96" x14ac:dyDescent="0.35">
      <c r="A236" s="5">
        <v>298</v>
      </c>
      <c r="B236" s="3" t="s">
        <v>472</v>
      </c>
      <c r="C236" s="3" t="s">
        <v>479</v>
      </c>
      <c r="D236" s="2" t="s">
        <v>480</v>
      </c>
      <c r="E236" s="2">
        <v>8093</v>
      </c>
      <c r="F236" s="2">
        <v>8215</v>
      </c>
      <c r="G236" s="2">
        <v>8458</v>
      </c>
      <c r="H236" s="2">
        <v>9802</v>
      </c>
      <c r="I236" s="2">
        <v>6.5600000000000006E-2</v>
      </c>
      <c r="J236" s="2">
        <v>531</v>
      </c>
      <c r="K236" s="2">
        <v>539</v>
      </c>
      <c r="L236" s="2">
        <v>555</v>
      </c>
      <c r="M236" s="2">
        <v>643</v>
      </c>
      <c r="N236" s="2">
        <v>6.7000000000000004E-2</v>
      </c>
      <c r="O236" s="2">
        <v>542</v>
      </c>
      <c r="P236" s="2">
        <v>550</v>
      </c>
      <c r="Q236" s="2">
        <v>567</v>
      </c>
      <c r="R236" s="2">
        <v>657</v>
      </c>
      <c r="S236" s="2">
        <v>9166</v>
      </c>
      <c r="T236" s="2">
        <v>9304</v>
      </c>
      <c r="U236" s="2">
        <v>9580</v>
      </c>
      <c r="V236" s="2">
        <v>11102</v>
      </c>
      <c r="W236" s="2">
        <v>1.1040000000000001</v>
      </c>
      <c r="X236" s="2">
        <v>1.026</v>
      </c>
      <c r="Y236" s="2">
        <v>10119</v>
      </c>
      <c r="Z236" s="2">
        <v>11391</v>
      </c>
      <c r="AA236" s="2">
        <v>138.25</v>
      </c>
      <c r="AB236" s="2">
        <v>85.38</v>
      </c>
      <c r="AC236" s="2">
        <v>52.35</v>
      </c>
      <c r="AD236" s="2">
        <v>0</v>
      </c>
      <c r="AE236" s="2">
        <v>275.98</v>
      </c>
      <c r="AF236" s="2">
        <v>138.25</v>
      </c>
      <c r="AG236" s="2">
        <v>85.38</v>
      </c>
      <c r="AH236" s="2">
        <v>52.35</v>
      </c>
      <c r="AI236" s="2">
        <v>0</v>
      </c>
      <c r="AJ236" s="2">
        <v>275.98</v>
      </c>
      <c r="AK236" s="2">
        <v>1398952</v>
      </c>
      <c r="AL236" s="2">
        <v>794376</v>
      </c>
      <c r="AM236" s="2">
        <v>501513</v>
      </c>
      <c r="AN236" s="2">
        <v>0</v>
      </c>
      <c r="AO236" s="2">
        <v>2694841</v>
      </c>
      <c r="AP236" s="2">
        <v>0.83579999999999999</v>
      </c>
      <c r="AQ236" s="2">
        <v>0.2</v>
      </c>
      <c r="AR236" s="2">
        <v>233849</v>
      </c>
      <c r="AS236" s="2">
        <v>132788</v>
      </c>
      <c r="AT236" s="2">
        <v>83833</v>
      </c>
      <c r="AU236" s="2">
        <v>0</v>
      </c>
      <c r="AV236" s="2">
        <v>450470</v>
      </c>
      <c r="AW236" s="2">
        <v>0.83579999999999999</v>
      </c>
      <c r="AX236" s="2">
        <v>0.2858</v>
      </c>
      <c r="AY236" s="2">
        <v>0.65</v>
      </c>
      <c r="AZ236" s="2">
        <v>259883</v>
      </c>
      <c r="BA236" s="2">
        <v>147571</v>
      </c>
      <c r="BB236" s="2">
        <v>93166</v>
      </c>
      <c r="BC236" s="2">
        <v>0</v>
      </c>
      <c r="BD236" s="2">
        <v>500620</v>
      </c>
      <c r="BE236" s="2">
        <v>3645931</v>
      </c>
      <c r="BF236" s="2">
        <v>0</v>
      </c>
      <c r="BG236" s="2">
        <v>0</v>
      </c>
      <c r="BH236" s="2">
        <v>0</v>
      </c>
      <c r="BI236" s="2">
        <v>17712</v>
      </c>
      <c r="BJ236" s="2">
        <v>0</v>
      </c>
      <c r="BK236" s="2">
        <v>0</v>
      </c>
      <c r="BL236" s="2">
        <v>0</v>
      </c>
      <c r="BM236" s="2">
        <v>0</v>
      </c>
      <c r="BN236" s="2">
        <v>2813</v>
      </c>
      <c r="BO236" s="2">
        <v>9.8699999999999992</v>
      </c>
      <c r="BP236" s="2">
        <v>27764</v>
      </c>
      <c r="BQ236" s="2">
        <v>45476</v>
      </c>
      <c r="BR236" s="2">
        <v>3691407</v>
      </c>
      <c r="BS236" s="2">
        <v>0</v>
      </c>
      <c r="BT236" s="2">
        <v>3691407</v>
      </c>
      <c r="BU236" s="2">
        <v>824086</v>
      </c>
      <c r="BV236" s="2">
        <v>2867321</v>
      </c>
      <c r="BW236" s="2">
        <v>228675</v>
      </c>
      <c r="BX236" s="2">
        <v>2638646</v>
      </c>
      <c r="BY236" s="2">
        <v>5259.62</v>
      </c>
      <c r="BZ236" s="2">
        <v>275.98</v>
      </c>
      <c r="CA236" s="2">
        <v>1451550</v>
      </c>
      <c r="CB236" s="2">
        <v>0</v>
      </c>
      <c r="CC236" s="2">
        <v>0</v>
      </c>
      <c r="CD236" s="2">
        <v>824086</v>
      </c>
      <c r="CE236" s="2">
        <v>228675</v>
      </c>
      <c r="CF236" s="2">
        <v>398789</v>
      </c>
      <c r="CG236" s="2">
        <v>464204</v>
      </c>
      <c r="CH236" s="2">
        <v>862993</v>
      </c>
      <c r="CI236" s="2">
        <v>0</v>
      </c>
      <c r="CJ236" s="2">
        <v>2638646</v>
      </c>
      <c r="CK236" s="2" t="b">
        <v>0</v>
      </c>
      <c r="CL236" s="2">
        <v>0</v>
      </c>
      <c r="CM236" s="2">
        <v>13690.3</v>
      </c>
      <c r="CN236" s="2">
        <v>12587.66</v>
      </c>
      <c r="CO236" s="2">
        <v>12961.07</v>
      </c>
      <c r="CP236" s="2">
        <v>15411.23</v>
      </c>
      <c r="CQ236" s="4">
        <v>45072.426863425928</v>
      </c>
      <c r="CR236" s="4">
        <v>73415</v>
      </c>
    </row>
    <row r="237" spans="1:96" x14ac:dyDescent="0.35">
      <c r="A237" s="5">
        <v>299</v>
      </c>
      <c r="B237" s="3" t="s">
        <v>472</v>
      </c>
      <c r="C237" s="3" t="s">
        <v>481</v>
      </c>
      <c r="D237" s="2" t="s">
        <v>482</v>
      </c>
      <c r="E237" s="2">
        <v>8093</v>
      </c>
      <c r="F237" s="2">
        <v>8215</v>
      </c>
      <c r="G237" s="2">
        <v>8458</v>
      </c>
      <c r="H237" s="2">
        <v>9802</v>
      </c>
      <c r="I237" s="2">
        <v>6.5600000000000006E-2</v>
      </c>
      <c r="J237" s="2">
        <v>531</v>
      </c>
      <c r="K237" s="2">
        <v>539</v>
      </c>
      <c r="L237" s="2">
        <v>555</v>
      </c>
      <c r="M237" s="2">
        <v>643</v>
      </c>
      <c r="N237" s="2">
        <v>6.7000000000000004E-2</v>
      </c>
      <c r="O237" s="2">
        <v>542</v>
      </c>
      <c r="P237" s="2">
        <v>550</v>
      </c>
      <c r="Q237" s="2">
        <v>567</v>
      </c>
      <c r="R237" s="2">
        <v>657</v>
      </c>
      <c r="S237" s="2">
        <v>9166</v>
      </c>
      <c r="T237" s="2">
        <v>9304</v>
      </c>
      <c r="U237" s="2">
        <v>9580</v>
      </c>
      <c r="V237" s="2">
        <v>11102</v>
      </c>
      <c r="W237" s="2">
        <v>1.1040000000000001</v>
      </c>
      <c r="X237" s="2">
        <v>1.026</v>
      </c>
      <c r="Y237" s="2">
        <v>10119</v>
      </c>
      <c r="Z237" s="2">
        <v>11391</v>
      </c>
      <c r="AA237" s="2">
        <v>433.44</v>
      </c>
      <c r="AB237" s="2">
        <v>309.64</v>
      </c>
      <c r="AC237" s="2">
        <v>204.54</v>
      </c>
      <c r="AD237" s="2">
        <v>461.03</v>
      </c>
      <c r="AE237" s="2">
        <v>1408.65</v>
      </c>
      <c r="AF237" s="2">
        <v>433.44</v>
      </c>
      <c r="AG237" s="2">
        <v>309.64</v>
      </c>
      <c r="AH237" s="2">
        <v>204.54</v>
      </c>
      <c r="AI237" s="2">
        <v>461.03</v>
      </c>
      <c r="AJ237" s="2">
        <v>1408.65</v>
      </c>
      <c r="AK237" s="2">
        <v>4385979</v>
      </c>
      <c r="AL237" s="2">
        <v>2880891</v>
      </c>
      <c r="AM237" s="2">
        <v>1959493</v>
      </c>
      <c r="AN237" s="2">
        <v>5251593</v>
      </c>
      <c r="AO237" s="2">
        <v>14477956</v>
      </c>
      <c r="AP237" s="2">
        <v>0.54790000000000005</v>
      </c>
      <c r="AQ237" s="2">
        <v>0.2</v>
      </c>
      <c r="AR237" s="2">
        <v>480616</v>
      </c>
      <c r="AS237" s="2">
        <v>315688</v>
      </c>
      <c r="AT237" s="2">
        <v>214721</v>
      </c>
      <c r="AU237" s="2">
        <v>575470</v>
      </c>
      <c r="AV237" s="2">
        <v>1586495</v>
      </c>
      <c r="AW237" s="2">
        <v>0.54790000000000005</v>
      </c>
      <c r="AX237" s="2">
        <v>0</v>
      </c>
      <c r="AY237" s="2">
        <v>0.65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16064451</v>
      </c>
      <c r="BF237" s="2">
        <v>0</v>
      </c>
      <c r="BG237" s="2">
        <v>100196</v>
      </c>
      <c r="BH237" s="2">
        <v>0</v>
      </c>
      <c r="BI237" s="2">
        <v>124434</v>
      </c>
      <c r="BJ237" s="2">
        <v>0</v>
      </c>
      <c r="BK237" s="2">
        <v>0</v>
      </c>
      <c r="BL237" s="2">
        <v>0</v>
      </c>
      <c r="BM237" s="2">
        <v>0</v>
      </c>
      <c r="BN237" s="2">
        <v>2813</v>
      </c>
      <c r="BO237" s="2">
        <v>23.77</v>
      </c>
      <c r="BP237" s="2">
        <v>66865</v>
      </c>
      <c r="BQ237" s="2">
        <v>291495</v>
      </c>
      <c r="BR237" s="2">
        <v>16355946</v>
      </c>
      <c r="BS237" s="2">
        <v>0</v>
      </c>
      <c r="BT237" s="2">
        <v>16355946</v>
      </c>
      <c r="BU237" s="2">
        <v>6028753</v>
      </c>
      <c r="BV237" s="2">
        <v>10327193</v>
      </c>
      <c r="BW237" s="2">
        <v>1203071</v>
      </c>
      <c r="BX237" s="2">
        <v>9124122</v>
      </c>
      <c r="BY237" s="2">
        <v>5421.29</v>
      </c>
      <c r="BZ237" s="2">
        <v>1408.65</v>
      </c>
      <c r="CA237" s="2">
        <v>7636700</v>
      </c>
      <c r="CB237" s="2">
        <v>0</v>
      </c>
      <c r="CC237" s="2">
        <v>0</v>
      </c>
      <c r="CD237" s="2">
        <v>6028753</v>
      </c>
      <c r="CE237" s="2">
        <v>1203071</v>
      </c>
      <c r="CF237" s="2">
        <v>404876</v>
      </c>
      <c r="CG237" s="2">
        <v>1591900</v>
      </c>
      <c r="CH237" s="2">
        <v>1996776</v>
      </c>
      <c r="CI237" s="2">
        <v>0</v>
      </c>
      <c r="CJ237" s="2">
        <v>9124122</v>
      </c>
      <c r="CK237" s="2" t="b">
        <v>0</v>
      </c>
      <c r="CL237" s="2">
        <v>0</v>
      </c>
      <c r="CM237" s="2">
        <v>11227.84</v>
      </c>
      <c r="CN237" s="2">
        <v>10323.530000000001</v>
      </c>
      <c r="CO237" s="2">
        <v>10629.78</v>
      </c>
      <c r="CP237" s="2">
        <v>12639.23</v>
      </c>
      <c r="CQ237" s="4">
        <v>45072.426886574074</v>
      </c>
      <c r="CR237" s="4">
        <v>73415</v>
      </c>
    </row>
    <row r="238" spans="1:96" x14ac:dyDescent="0.35">
      <c r="A238" s="5">
        <v>14352</v>
      </c>
      <c r="B238" s="3" t="s">
        <v>472</v>
      </c>
      <c r="C238" s="3" t="s">
        <v>483</v>
      </c>
      <c r="D238" s="2" t="s">
        <v>484</v>
      </c>
      <c r="E238" s="2">
        <v>8093</v>
      </c>
      <c r="F238" s="2">
        <v>8215</v>
      </c>
      <c r="G238" s="2">
        <v>8458</v>
      </c>
      <c r="H238" s="2">
        <v>9802</v>
      </c>
      <c r="I238" s="2">
        <v>6.5600000000000006E-2</v>
      </c>
      <c r="J238" s="2">
        <v>531</v>
      </c>
      <c r="K238" s="2">
        <v>539</v>
      </c>
      <c r="L238" s="2">
        <v>555</v>
      </c>
      <c r="M238" s="2">
        <v>643</v>
      </c>
      <c r="N238" s="2">
        <v>6.7000000000000004E-2</v>
      </c>
      <c r="O238" s="2">
        <v>542</v>
      </c>
      <c r="P238" s="2">
        <v>550</v>
      </c>
      <c r="Q238" s="2">
        <v>567</v>
      </c>
      <c r="R238" s="2">
        <v>657</v>
      </c>
      <c r="S238" s="2">
        <v>9166</v>
      </c>
      <c r="T238" s="2">
        <v>9304</v>
      </c>
      <c r="U238" s="2">
        <v>9580</v>
      </c>
      <c r="V238" s="2">
        <v>11102</v>
      </c>
      <c r="W238" s="2">
        <v>1.1040000000000001</v>
      </c>
      <c r="X238" s="2">
        <v>1.026</v>
      </c>
      <c r="Y238" s="2">
        <v>10119</v>
      </c>
      <c r="Z238" s="2">
        <v>11391</v>
      </c>
      <c r="AA238" s="2">
        <v>257.54000000000002</v>
      </c>
      <c r="AB238" s="2">
        <v>180.48</v>
      </c>
      <c r="AC238" s="2">
        <v>101.06</v>
      </c>
      <c r="AD238" s="2">
        <v>303.58</v>
      </c>
      <c r="AE238" s="2">
        <v>842.66</v>
      </c>
      <c r="AF238" s="2">
        <v>257.54000000000002</v>
      </c>
      <c r="AG238" s="2">
        <v>180.48</v>
      </c>
      <c r="AH238" s="2">
        <v>101.06</v>
      </c>
      <c r="AI238" s="2">
        <v>303.58</v>
      </c>
      <c r="AJ238" s="2">
        <v>842.66</v>
      </c>
      <c r="AK238" s="2">
        <v>2606047</v>
      </c>
      <c r="AL238" s="2">
        <v>1679186</v>
      </c>
      <c r="AM238" s="2">
        <v>968155</v>
      </c>
      <c r="AN238" s="2">
        <v>3458080</v>
      </c>
      <c r="AO238" s="2">
        <v>8711468</v>
      </c>
      <c r="AP238" s="2">
        <v>0.83620000000000005</v>
      </c>
      <c r="AQ238" s="2">
        <v>0.2</v>
      </c>
      <c r="AR238" s="2">
        <v>435835</v>
      </c>
      <c r="AS238" s="2">
        <v>280827</v>
      </c>
      <c r="AT238" s="2">
        <v>161914</v>
      </c>
      <c r="AU238" s="2">
        <v>578329</v>
      </c>
      <c r="AV238" s="2">
        <v>1456905</v>
      </c>
      <c r="AW238" s="2">
        <v>0.83620000000000005</v>
      </c>
      <c r="AX238" s="2">
        <v>0.28620000000000001</v>
      </c>
      <c r="AY238" s="2">
        <v>0.65</v>
      </c>
      <c r="AZ238" s="2">
        <v>484803</v>
      </c>
      <c r="BA238" s="2">
        <v>312379</v>
      </c>
      <c r="BB238" s="2">
        <v>180106</v>
      </c>
      <c r="BC238" s="2">
        <v>643307</v>
      </c>
      <c r="BD238" s="2">
        <v>1620595</v>
      </c>
      <c r="BE238" s="2">
        <v>11788968</v>
      </c>
      <c r="BF238" s="2">
        <v>0</v>
      </c>
      <c r="BG238" s="2">
        <v>27664</v>
      </c>
      <c r="BH238" s="2">
        <v>0</v>
      </c>
      <c r="BI238" s="2">
        <v>198916</v>
      </c>
      <c r="BJ238" s="2">
        <v>0</v>
      </c>
      <c r="BK238" s="2">
        <v>0</v>
      </c>
      <c r="BL238" s="2">
        <v>0</v>
      </c>
      <c r="BM238" s="2">
        <v>0</v>
      </c>
      <c r="BN238" s="2">
        <v>2813</v>
      </c>
      <c r="BO238" s="2">
        <v>14.05</v>
      </c>
      <c r="BP238" s="2">
        <v>39523</v>
      </c>
      <c r="BQ238" s="2">
        <v>266103</v>
      </c>
      <c r="BR238" s="2">
        <v>12055071</v>
      </c>
      <c r="BS238" s="2">
        <v>0</v>
      </c>
      <c r="BT238" s="2">
        <v>12055071</v>
      </c>
      <c r="BU238" s="2">
        <v>2857181</v>
      </c>
      <c r="BV238" s="2">
        <v>9197890</v>
      </c>
      <c r="BW238" s="2">
        <v>747226</v>
      </c>
      <c r="BX238" s="2">
        <v>8450664</v>
      </c>
      <c r="BY238" s="2">
        <v>5628.79</v>
      </c>
      <c r="BZ238" s="2">
        <v>842.66</v>
      </c>
      <c r="CA238" s="2">
        <v>4743156</v>
      </c>
      <c r="CB238" s="2">
        <v>0</v>
      </c>
      <c r="CC238" s="2">
        <v>0</v>
      </c>
      <c r="CD238" s="2">
        <v>2857181</v>
      </c>
      <c r="CE238" s="2">
        <v>747226</v>
      </c>
      <c r="CF238" s="2">
        <v>1138749</v>
      </c>
      <c r="CG238" s="2">
        <v>1112950</v>
      </c>
      <c r="CH238" s="2">
        <v>2251699</v>
      </c>
      <c r="CI238" s="2">
        <v>0</v>
      </c>
      <c r="CJ238" s="2">
        <v>8450664</v>
      </c>
      <c r="CK238" s="2" t="b">
        <v>0</v>
      </c>
      <c r="CL238" s="2">
        <v>0</v>
      </c>
      <c r="CM238" s="2">
        <v>13693.74</v>
      </c>
      <c r="CN238" s="2">
        <v>12590.82</v>
      </c>
      <c r="CO238" s="2">
        <v>12964.33</v>
      </c>
      <c r="CP238" s="2">
        <v>15415.1</v>
      </c>
      <c r="CQ238" s="4">
        <v>45072.427199074074</v>
      </c>
      <c r="CR238" s="4">
        <v>73415</v>
      </c>
    </row>
    <row r="239" spans="1:96" x14ac:dyDescent="0.35">
      <c r="A239" s="5">
        <v>302</v>
      </c>
      <c r="B239" s="3" t="s">
        <v>485</v>
      </c>
      <c r="C239" s="3" t="s">
        <v>486</v>
      </c>
      <c r="D239" s="2" t="s">
        <v>487</v>
      </c>
      <c r="E239" s="2">
        <v>8093</v>
      </c>
      <c r="F239" s="2">
        <v>8215</v>
      </c>
      <c r="G239" s="2">
        <v>8458</v>
      </c>
      <c r="H239" s="2">
        <v>9802</v>
      </c>
      <c r="I239" s="2">
        <v>6.5600000000000006E-2</v>
      </c>
      <c r="J239" s="2">
        <v>531</v>
      </c>
      <c r="K239" s="2">
        <v>539</v>
      </c>
      <c r="L239" s="2">
        <v>555</v>
      </c>
      <c r="M239" s="2">
        <v>643</v>
      </c>
      <c r="N239" s="2">
        <v>6.7000000000000004E-2</v>
      </c>
      <c r="O239" s="2">
        <v>542</v>
      </c>
      <c r="P239" s="2">
        <v>550</v>
      </c>
      <c r="Q239" s="2">
        <v>567</v>
      </c>
      <c r="R239" s="2">
        <v>657</v>
      </c>
      <c r="S239" s="2">
        <v>9166</v>
      </c>
      <c r="T239" s="2">
        <v>9304</v>
      </c>
      <c r="U239" s="2">
        <v>9580</v>
      </c>
      <c r="V239" s="2">
        <v>11102</v>
      </c>
      <c r="W239" s="2">
        <v>1.1040000000000001</v>
      </c>
      <c r="X239" s="2">
        <v>1.026</v>
      </c>
      <c r="Y239" s="2">
        <v>10119</v>
      </c>
      <c r="Z239" s="2">
        <v>11391</v>
      </c>
      <c r="AA239" s="2">
        <v>37.11</v>
      </c>
      <c r="AB239" s="2">
        <v>27.75</v>
      </c>
      <c r="AC239" s="2">
        <v>20.23</v>
      </c>
      <c r="AD239" s="2">
        <v>0</v>
      </c>
      <c r="AE239" s="2">
        <v>85.09</v>
      </c>
      <c r="AF239" s="2">
        <v>37.11</v>
      </c>
      <c r="AG239" s="2">
        <v>27.75</v>
      </c>
      <c r="AH239" s="2">
        <v>20.23</v>
      </c>
      <c r="AI239" s="2">
        <v>38.909999999999997</v>
      </c>
      <c r="AJ239" s="2">
        <v>124</v>
      </c>
      <c r="AK239" s="2">
        <v>375516</v>
      </c>
      <c r="AL239" s="2">
        <v>258186</v>
      </c>
      <c r="AM239" s="2">
        <v>193803</v>
      </c>
      <c r="AN239" s="2">
        <v>0</v>
      </c>
      <c r="AO239" s="2">
        <v>827505</v>
      </c>
      <c r="AP239" s="2">
        <v>0.60540000000000005</v>
      </c>
      <c r="AQ239" s="2">
        <v>0.2</v>
      </c>
      <c r="AR239" s="2">
        <v>45467</v>
      </c>
      <c r="AS239" s="2">
        <v>31261</v>
      </c>
      <c r="AT239" s="2">
        <v>23466</v>
      </c>
      <c r="AU239" s="2">
        <v>53666</v>
      </c>
      <c r="AV239" s="2">
        <v>153860</v>
      </c>
      <c r="AW239" s="2">
        <v>0.60540000000000005</v>
      </c>
      <c r="AX239" s="2">
        <v>5.5399999999999998E-2</v>
      </c>
      <c r="AY239" s="2">
        <v>0.65</v>
      </c>
      <c r="AZ239" s="2">
        <v>13522</v>
      </c>
      <c r="BA239" s="2">
        <v>9297</v>
      </c>
      <c r="BB239" s="2">
        <v>6979</v>
      </c>
      <c r="BC239" s="2">
        <v>15960</v>
      </c>
      <c r="BD239" s="2">
        <v>45758</v>
      </c>
      <c r="BE239" s="2">
        <v>1027123</v>
      </c>
      <c r="BF239" s="2">
        <v>962133</v>
      </c>
      <c r="BG239" s="2">
        <v>0</v>
      </c>
      <c r="BH239" s="2">
        <v>0</v>
      </c>
      <c r="BI239" s="2">
        <v>158150</v>
      </c>
      <c r="BJ239" s="2">
        <v>0</v>
      </c>
      <c r="BK239" s="2">
        <v>0</v>
      </c>
      <c r="BL239" s="2">
        <v>0</v>
      </c>
      <c r="BM239" s="2">
        <v>0</v>
      </c>
      <c r="BN239" s="2">
        <v>2813</v>
      </c>
      <c r="BO239" s="2">
        <v>0</v>
      </c>
      <c r="BP239" s="2">
        <v>0</v>
      </c>
      <c r="BQ239" s="2">
        <v>1120283</v>
      </c>
      <c r="BR239" s="2">
        <v>2147406</v>
      </c>
      <c r="BS239" s="2">
        <v>0</v>
      </c>
      <c r="BT239" s="2">
        <v>2147406</v>
      </c>
      <c r="BU239" s="2">
        <v>1199233</v>
      </c>
      <c r="BV239" s="2">
        <v>948173</v>
      </c>
      <c r="BW239" s="2">
        <v>110225</v>
      </c>
      <c r="BX239" s="2">
        <v>837948</v>
      </c>
      <c r="BY239" s="2">
        <v>3470.66</v>
      </c>
      <c r="BZ239" s="2">
        <v>124</v>
      </c>
      <c r="CA239" s="2">
        <v>430362</v>
      </c>
      <c r="CB239" s="2">
        <v>779635</v>
      </c>
      <c r="CC239" s="2">
        <v>0</v>
      </c>
      <c r="CD239" s="2">
        <v>1199233</v>
      </c>
      <c r="CE239" s="2">
        <v>110225</v>
      </c>
      <c r="CF239" s="2">
        <v>0</v>
      </c>
      <c r="CG239" s="2">
        <v>563167</v>
      </c>
      <c r="CH239" s="2">
        <v>563167</v>
      </c>
      <c r="CI239" s="2">
        <v>0</v>
      </c>
      <c r="CJ239" s="2">
        <v>837948</v>
      </c>
      <c r="CK239" s="2" t="b">
        <v>0</v>
      </c>
      <c r="CL239" s="2">
        <v>0</v>
      </c>
      <c r="CM239" s="2">
        <v>11708.59</v>
      </c>
      <c r="CN239" s="2">
        <v>10765.57</v>
      </c>
      <c r="CO239" s="2">
        <v>11084.92</v>
      </c>
      <c r="CP239" s="2">
        <v>13180.41</v>
      </c>
      <c r="CQ239" s="4">
        <v>45072.42664351852</v>
      </c>
      <c r="CR239" s="4">
        <v>73415</v>
      </c>
    </row>
    <row r="240" spans="1:96" x14ac:dyDescent="0.35">
      <c r="A240" s="5">
        <v>303</v>
      </c>
      <c r="B240" s="3" t="s">
        <v>485</v>
      </c>
      <c r="C240" s="3" t="s">
        <v>488</v>
      </c>
      <c r="D240" s="2" t="s">
        <v>489</v>
      </c>
      <c r="E240" s="2">
        <v>8093</v>
      </c>
      <c r="F240" s="2">
        <v>8215</v>
      </c>
      <c r="G240" s="2">
        <v>8458</v>
      </c>
      <c r="H240" s="2">
        <v>9802</v>
      </c>
      <c r="I240" s="2">
        <v>6.5600000000000006E-2</v>
      </c>
      <c r="J240" s="2">
        <v>531</v>
      </c>
      <c r="K240" s="2">
        <v>539</v>
      </c>
      <c r="L240" s="2">
        <v>555</v>
      </c>
      <c r="M240" s="2">
        <v>643</v>
      </c>
      <c r="N240" s="2">
        <v>6.7000000000000004E-2</v>
      </c>
      <c r="O240" s="2">
        <v>542</v>
      </c>
      <c r="P240" s="2">
        <v>550</v>
      </c>
      <c r="Q240" s="2">
        <v>567</v>
      </c>
      <c r="R240" s="2">
        <v>657</v>
      </c>
      <c r="S240" s="2">
        <v>9166</v>
      </c>
      <c r="T240" s="2">
        <v>9304</v>
      </c>
      <c r="U240" s="2">
        <v>9580</v>
      </c>
      <c r="V240" s="2">
        <v>11102</v>
      </c>
      <c r="W240" s="2">
        <v>1.1040000000000001</v>
      </c>
      <c r="X240" s="2">
        <v>1.026</v>
      </c>
      <c r="Y240" s="2">
        <v>10119</v>
      </c>
      <c r="Z240" s="2">
        <v>11391</v>
      </c>
      <c r="AA240" s="2">
        <v>161.65</v>
      </c>
      <c r="AB240" s="2">
        <v>116.91</v>
      </c>
      <c r="AC240" s="2">
        <v>76.33</v>
      </c>
      <c r="AD240" s="2">
        <v>0</v>
      </c>
      <c r="AE240" s="2">
        <v>354.89</v>
      </c>
      <c r="AF240" s="2">
        <v>161.65</v>
      </c>
      <c r="AG240" s="2">
        <v>116.91</v>
      </c>
      <c r="AH240" s="2">
        <v>76.33</v>
      </c>
      <c r="AI240" s="2">
        <v>0</v>
      </c>
      <c r="AJ240" s="2">
        <v>354.89</v>
      </c>
      <c r="AK240" s="2">
        <v>1635736</v>
      </c>
      <c r="AL240" s="2">
        <v>1087731</v>
      </c>
      <c r="AM240" s="2">
        <v>731241</v>
      </c>
      <c r="AN240" s="2">
        <v>0</v>
      </c>
      <c r="AO240" s="2">
        <v>3454708</v>
      </c>
      <c r="AP240" s="2">
        <v>0.43509999999999999</v>
      </c>
      <c r="AQ240" s="2">
        <v>0.2</v>
      </c>
      <c r="AR240" s="2">
        <v>142342</v>
      </c>
      <c r="AS240" s="2">
        <v>94654</v>
      </c>
      <c r="AT240" s="2">
        <v>63633</v>
      </c>
      <c r="AU240" s="2">
        <v>0</v>
      </c>
      <c r="AV240" s="2">
        <v>300629</v>
      </c>
      <c r="AW240" s="2">
        <v>0.43509999999999999</v>
      </c>
      <c r="AX240" s="2">
        <v>0</v>
      </c>
      <c r="AY240" s="2">
        <v>0.65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3755337</v>
      </c>
      <c r="BF240" s="2">
        <v>0</v>
      </c>
      <c r="BG240" s="2">
        <v>0</v>
      </c>
      <c r="BH240" s="2">
        <v>0</v>
      </c>
      <c r="BI240" s="2">
        <v>69592</v>
      </c>
      <c r="BJ240" s="2">
        <v>0</v>
      </c>
      <c r="BK240" s="2">
        <v>0</v>
      </c>
      <c r="BL240" s="2">
        <v>0</v>
      </c>
      <c r="BM240" s="2">
        <v>0</v>
      </c>
      <c r="BN240" s="2">
        <v>2813</v>
      </c>
      <c r="BO240" s="2">
        <v>11.55</v>
      </c>
      <c r="BP240" s="2">
        <v>32490</v>
      </c>
      <c r="BQ240" s="2">
        <v>102082</v>
      </c>
      <c r="BR240" s="2">
        <v>3857419</v>
      </c>
      <c r="BS240" s="2">
        <v>0</v>
      </c>
      <c r="BT240" s="2">
        <v>3857419</v>
      </c>
      <c r="BU240" s="2">
        <v>378114</v>
      </c>
      <c r="BV240" s="2">
        <v>3479305</v>
      </c>
      <c r="BW240" s="2">
        <v>278728</v>
      </c>
      <c r="BX240" s="2">
        <v>3200577</v>
      </c>
      <c r="BY240" s="2">
        <v>4985.3999999999996</v>
      </c>
      <c r="BZ240" s="2">
        <v>354.89</v>
      </c>
      <c r="CA240" s="2">
        <v>1769269</v>
      </c>
      <c r="CB240" s="2">
        <v>0</v>
      </c>
      <c r="CC240" s="2">
        <v>0</v>
      </c>
      <c r="CD240" s="2">
        <v>378114</v>
      </c>
      <c r="CE240" s="2">
        <v>278728</v>
      </c>
      <c r="CF240" s="2">
        <v>1112427</v>
      </c>
      <c r="CG240" s="2">
        <v>353448</v>
      </c>
      <c r="CH240" s="2">
        <v>1465875</v>
      </c>
      <c r="CI240" s="2">
        <v>0</v>
      </c>
      <c r="CJ240" s="2">
        <v>3200577</v>
      </c>
      <c r="CK240" s="2" t="b">
        <v>0</v>
      </c>
      <c r="CL240" s="2">
        <v>0</v>
      </c>
      <c r="CM240" s="2">
        <v>10999.56</v>
      </c>
      <c r="CN240" s="2">
        <v>10113.629999999999</v>
      </c>
      <c r="CO240" s="2">
        <v>10413.65</v>
      </c>
      <c r="CP240" s="2">
        <v>12382.24</v>
      </c>
      <c r="CQ240" s="4">
        <v>45072.426805555559</v>
      </c>
      <c r="CR240" s="4">
        <v>73415</v>
      </c>
    </row>
    <row r="241" spans="1:96" x14ac:dyDescent="0.35">
      <c r="A241" s="5">
        <v>304</v>
      </c>
      <c r="B241" s="3" t="s">
        <v>485</v>
      </c>
      <c r="C241" s="3" t="s">
        <v>490</v>
      </c>
      <c r="D241" s="2" t="s">
        <v>491</v>
      </c>
      <c r="E241" s="2">
        <v>8093</v>
      </c>
      <c r="F241" s="2">
        <v>8215</v>
      </c>
      <c r="G241" s="2">
        <v>8458</v>
      </c>
      <c r="H241" s="2">
        <v>9802</v>
      </c>
      <c r="I241" s="2">
        <v>6.5600000000000006E-2</v>
      </c>
      <c r="J241" s="2">
        <v>531</v>
      </c>
      <c r="K241" s="2">
        <v>539</v>
      </c>
      <c r="L241" s="2">
        <v>555</v>
      </c>
      <c r="M241" s="2">
        <v>643</v>
      </c>
      <c r="N241" s="2">
        <v>6.7000000000000004E-2</v>
      </c>
      <c r="O241" s="2">
        <v>542</v>
      </c>
      <c r="P241" s="2">
        <v>550</v>
      </c>
      <c r="Q241" s="2">
        <v>567</v>
      </c>
      <c r="R241" s="2">
        <v>657</v>
      </c>
      <c r="S241" s="2">
        <v>9166</v>
      </c>
      <c r="T241" s="2">
        <v>9304</v>
      </c>
      <c r="U241" s="2">
        <v>9580</v>
      </c>
      <c r="V241" s="2">
        <v>11102</v>
      </c>
      <c r="W241" s="2">
        <v>1.1040000000000001</v>
      </c>
      <c r="X241" s="2">
        <v>1.026</v>
      </c>
      <c r="Y241" s="2">
        <v>10119</v>
      </c>
      <c r="Z241" s="2">
        <v>11391</v>
      </c>
      <c r="AA241" s="2">
        <v>97.91</v>
      </c>
      <c r="AB241" s="2">
        <v>64.19</v>
      </c>
      <c r="AC241" s="2">
        <v>36.43</v>
      </c>
      <c r="AD241" s="2">
        <v>0</v>
      </c>
      <c r="AE241" s="2">
        <v>198.53</v>
      </c>
      <c r="AF241" s="2">
        <v>97.91</v>
      </c>
      <c r="AG241" s="2">
        <v>64.19</v>
      </c>
      <c r="AH241" s="2">
        <v>36.43</v>
      </c>
      <c r="AI241" s="2">
        <v>0</v>
      </c>
      <c r="AJ241" s="2">
        <v>198.53</v>
      </c>
      <c r="AK241" s="2">
        <v>990751</v>
      </c>
      <c r="AL241" s="2">
        <v>597224</v>
      </c>
      <c r="AM241" s="2">
        <v>348999</v>
      </c>
      <c r="AN241" s="2">
        <v>0</v>
      </c>
      <c r="AO241" s="2">
        <v>1936974</v>
      </c>
      <c r="AP241" s="2">
        <v>0.52580000000000005</v>
      </c>
      <c r="AQ241" s="2">
        <v>0.2</v>
      </c>
      <c r="AR241" s="2">
        <v>104187</v>
      </c>
      <c r="AS241" s="2">
        <v>62804</v>
      </c>
      <c r="AT241" s="2">
        <v>36701</v>
      </c>
      <c r="AU241" s="2">
        <v>0</v>
      </c>
      <c r="AV241" s="2">
        <v>203692</v>
      </c>
      <c r="AW241" s="2">
        <v>0.52580000000000005</v>
      </c>
      <c r="AX241" s="2">
        <v>0</v>
      </c>
      <c r="AY241" s="2">
        <v>0.65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2140666</v>
      </c>
      <c r="BF241" s="2">
        <v>0</v>
      </c>
      <c r="BG241" s="2">
        <v>12363</v>
      </c>
      <c r="BH241" s="2">
        <v>0</v>
      </c>
      <c r="BI241" s="2">
        <v>20880</v>
      </c>
      <c r="BJ241" s="2">
        <v>0</v>
      </c>
      <c r="BK241" s="2">
        <v>0</v>
      </c>
      <c r="BL241" s="2">
        <v>0</v>
      </c>
      <c r="BM241" s="2">
        <v>0</v>
      </c>
      <c r="BN241" s="2">
        <v>2813</v>
      </c>
      <c r="BO241" s="2">
        <v>4.55</v>
      </c>
      <c r="BP241" s="2">
        <v>12799</v>
      </c>
      <c r="BQ241" s="2">
        <v>46042</v>
      </c>
      <c r="BR241" s="2">
        <v>2186708</v>
      </c>
      <c r="BS241" s="2">
        <v>0</v>
      </c>
      <c r="BT241" s="2">
        <v>2186708</v>
      </c>
      <c r="BU241" s="2">
        <v>268955</v>
      </c>
      <c r="BV241" s="2">
        <v>1917753</v>
      </c>
      <c r="BW241" s="2">
        <v>156967</v>
      </c>
      <c r="BX241" s="2">
        <v>1760786</v>
      </c>
      <c r="BY241" s="2">
        <v>5018.7700000000004</v>
      </c>
      <c r="BZ241" s="2">
        <v>198.53</v>
      </c>
      <c r="CA241" s="2">
        <v>996376</v>
      </c>
      <c r="CB241" s="2">
        <v>0</v>
      </c>
      <c r="CC241" s="2">
        <v>0</v>
      </c>
      <c r="CD241" s="2">
        <v>268955</v>
      </c>
      <c r="CE241" s="2">
        <v>156967</v>
      </c>
      <c r="CF241" s="2">
        <v>570454</v>
      </c>
      <c r="CG241" s="2">
        <v>198918</v>
      </c>
      <c r="CH241" s="2">
        <v>769372</v>
      </c>
      <c r="CI241" s="2">
        <v>0</v>
      </c>
      <c r="CJ241" s="2">
        <v>1760786</v>
      </c>
      <c r="CK241" s="2" t="b">
        <v>0</v>
      </c>
      <c r="CL241" s="2">
        <v>0</v>
      </c>
      <c r="CM241" s="2">
        <v>11183.11</v>
      </c>
      <c r="CN241" s="2">
        <v>10282.41</v>
      </c>
      <c r="CO241" s="2">
        <v>10587.43</v>
      </c>
      <c r="CP241" s="2">
        <v>12588.88</v>
      </c>
      <c r="CQ241" s="4">
        <v>45072.426805555559</v>
      </c>
      <c r="CR241" s="4">
        <v>73415</v>
      </c>
    </row>
    <row r="242" spans="1:96" x14ac:dyDescent="0.35">
      <c r="A242" s="5">
        <v>305</v>
      </c>
      <c r="B242" s="3" t="s">
        <v>485</v>
      </c>
      <c r="C242" s="3" t="s">
        <v>492</v>
      </c>
      <c r="D242" s="2" t="s">
        <v>493</v>
      </c>
      <c r="E242" s="2">
        <v>8093</v>
      </c>
      <c r="F242" s="2">
        <v>8215</v>
      </c>
      <c r="G242" s="2">
        <v>8458</v>
      </c>
      <c r="H242" s="2">
        <v>9802</v>
      </c>
      <c r="I242" s="2">
        <v>6.5600000000000006E-2</v>
      </c>
      <c r="J242" s="2">
        <v>531</v>
      </c>
      <c r="K242" s="2">
        <v>539</v>
      </c>
      <c r="L242" s="2">
        <v>555</v>
      </c>
      <c r="M242" s="2">
        <v>643</v>
      </c>
      <c r="N242" s="2">
        <v>6.7000000000000004E-2</v>
      </c>
      <c r="O242" s="2">
        <v>542</v>
      </c>
      <c r="P242" s="2">
        <v>550</v>
      </c>
      <c r="Q242" s="2">
        <v>567</v>
      </c>
      <c r="R242" s="2">
        <v>657</v>
      </c>
      <c r="S242" s="2">
        <v>9166</v>
      </c>
      <c r="T242" s="2">
        <v>9304</v>
      </c>
      <c r="U242" s="2">
        <v>9580</v>
      </c>
      <c r="V242" s="2">
        <v>11102</v>
      </c>
      <c r="W242" s="2">
        <v>1.1040000000000001</v>
      </c>
      <c r="X242" s="2">
        <v>1.026</v>
      </c>
      <c r="Y242" s="2">
        <v>10119</v>
      </c>
      <c r="Z242" s="2">
        <v>11391</v>
      </c>
      <c r="AA242" s="2">
        <v>0</v>
      </c>
      <c r="AB242" s="2">
        <v>0</v>
      </c>
      <c r="AC242" s="2">
        <v>0</v>
      </c>
      <c r="AD242" s="2">
        <v>800.18</v>
      </c>
      <c r="AE242" s="2">
        <v>800.18</v>
      </c>
      <c r="AF242" s="2">
        <v>0</v>
      </c>
      <c r="AG242" s="2">
        <v>0</v>
      </c>
      <c r="AH242" s="2">
        <v>0</v>
      </c>
      <c r="AI242" s="2">
        <v>800.18</v>
      </c>
      <c r="AJ242" s="2">
        <v>800.18</v>
      </c>
      <c r="AK242" s="2">
        <v>0</v>
      </c>
      <c r="AL242" s="2">
        <v>0</v>
      </c>
      <c r="AM242" s="2">
        <v>0</v>
      </c>
      <c r="AN242" s="2">
        <v>9114850</v>
      </c>
      <c r="AO242" s="2">
        <v>9114850</v>
      </c>
      <c r="AP242" s="2">
        <v>0.36499999999999999</v>
      </c>
      <c r="AQ242" s="2">
        <v>0.2</v>
      </c>
      <c r="AR242" s="2">
        <v>0</v>
      </c>
      <c r="AS242" s="2">
        <v>0</v>
      </c>
      <c r="AT242" s="2">
        <v>0</v>
      </c>
      <c r="AU242" s="2">
        <v>665384</v>
      </c>
      <c r="AV242" s="2">
        <v>665384</v>
      </c>
      <c r="AW242" s="2">
        <v>0.36499999999999999</v>
      </c>
      <c r="AX242" s="2">
        <v>0</v>
      </c>
      <c r="AY242" s="2">
        <v>0.65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9780234</v>
      </c>
      <c r="BF242" s="2">
        <v>0</v>
      </c>
      <c r="BG242" s="2">
        <v>6494</v>
      </c>
      <c r="BH242" s="2">
        <v>0</v>
      </c>
      <c r="BI242" s="2">
        <v>154078</v>
      </c>
      <c r="BJ242" s="2">
        <v>0</v>
      </c>
      <c r="BK242" s="2">
        <v>154980</v>
      </c>
      <c r="BL242" s="2">
        <v>0</v>
      </c>
      <c r="BM242" s="2">
        <v>0</v>
      </c>
      <c r="BN242" s="2">
        <v>2813</v>
      </c>
      <c r="BO242" s="2">
        <v>0</v>
      </c>
      <c r="BP242" s="2">
        <v>0</v>
      </c>
      <c r="BQ242" s="2">
        <v>315552</v>
      </c>
      <c r="BR242" s="2">
        <v>10095786</v>
      </c>
      <c r="BS242" s="2">
        <v>0</v>
      </c>
      <c r="BT242" s="2">
        <v>10095786</v>
      </c>
      <c r="BU242" s="2">
        <v>3420668</v>
      </c>
      <c r="BV242" s="2">
        <v>6675118</v>
      </c>
      <c r="BW242" s="2">
        <v>773704</v>
      </c>
      <c r="BX242" s="2">
        <v>5901414</v>
      </c>
      <c r="BY242" s="2">
        <v>6137.66</v>
      </c>
      <c r="BZ242" s="2">
        <v>800.18</v>
      </c>
      <c r="CA242" s="2">
        <v>4911233</v>
      </c>
      <c r="CB242" s="2">
        <v>0</v>
      </c>
      <c r="CC242" s="2">
        <v>0</v>
      </c>
      <c r="CD242" s="2">
        <v>3420668</v>
      </c>
      <c r="CE242" s="2">
        <v>773704</v>
      </c>
      <c r="CF242" s="2">
        <v>716861</v>
      </c>
      <c r="CG242" s="2">
        <v>1037247</v>
      </c>
      <c r="CH242" s="2">
        <v>1754108</v>
      </c>
      <c r="CI242" s="2">
        <v>0</v>
      </c>
      <c r="CJ242" s="2">
        <v>5901414</v>
      </c>
      <c r="CK242" s="2" t="b">
        <v>0</v>
      </c>
      <c r="CL242" s="2">
        <v>0</v>
      </c>
      <c r="CM242" s="2">
        <v>10857.69</v>
      </c>
      <c r="CN242" s="2">
        <v>9983.19</v>
      </c>
      <c r="CO242" s="2">
        <v>10279.34</v>
      </c>
      <c r="CP242" s="2">
        <v>12222.54</v>
      </c>
      <c r="CQ242" s="4">
        <v>45072.426840277774</v>
      </c>
      <c r="CR242" s="4">
        <v>73415</v>
      </c>
    </row>
    <row r="243" spans="1:96" x14ac:dyDescent="0.35">
      <c r="A243" s="5">
        <v>306</v>
      </c>
      <c r="B243" s="3" t="s">
        <v>485</v>
      </c>
      <c r="C243" s="3" t="s">
        <v>494</v>
      </c>
      <c r="D243" s="2" t="s">
        <v>495</v>
      </c>
      <c r="E243" s="2">
        <v>8093</v>
      </c>
      <c r="F243" s="2">
        <v>8215</v>
      </c>
      <c r="G243" s="2">
        <v>8458</v>
      </c>
      <c r="H243" s="2">
        <v>9802</v>
      </c>
      <c r="I243" s="2">
        <v>6.5600000000000006E-2</v>
      </c>
      <c r="J243" s="2">
        <v>531</v>
      </c>
      <c r="K243" s="2">
        <v>539</v>
      </c>
      <c r="L243" s="2">
        <v>555</v>
      </c>
      <c r="M243" s="2">
        <v>643</v>
      </c>
      <c r="N243" s="2">
        <v>6.7000000000000004E-2</v>
      </c>
      <c r="O243" s="2">
        <v>542</v>
      </c>
      <c r="P243" s="2">
        <v>550</v>
      </c>
      <c r="Q243" s="2">
        <v>567</v>
      </c>
      <c r="R243" s="2">
        <v>657</v>
      </c>
      <c r="S243" s="2">
        <v>9166</v>
      </c>
      <c r="T243" s="2">
        <v>9304</v>
      </c>
      <c r="U243" s="2">
        <v>9580</v>
      </c>
      <c r="V243" s="2">
        <v>11102</v>
      </c>
      <c r="W243" s="2">
        <v>1.1040000000000001</v>
      </c>
      <c r="X243" s="2">
        <v>1.026</v>
      </c>
      <c r="Y243" s="2">
        <v>10119</v>
      </c>
      <c r="Z243" s="2">
        <v>11391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5.9</v>
      </c>
      <c r="AG243" s="2">
        <v>4.9000000000000004</v>
      </c>
      <c r="AH243" s="2">
        <v>0.66</v>
      </c>
      <c r="AI243" s="2">
        <v>0</v>
      </c>
      <c r="AJ243" s="2">
        <v>11.46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0.94289999999999996</v>
      </c>
      <c r="AQ243" s="2">
        <v>0.2</v>
      </c>
      <c r="AR243" s="2">
        <v>11259</v>
      </c>
      <c r="AS243" s="2">
        <v>8597</v>
      </c>
      <c r="AT243" s="2">
        <v>1192</v>
      </c>
      <c r="AU243" s="2">
        <v>0</v>
      </c>
      <c r="AV243" s="2">
        <v>21048</v>
      </c>
      <c r="AW243" s="2">
        <v>0.94289999999999996</v>
      </c>
      <c r="AX243" s="2">
        <v>0.39290000000000003</v>
      </c>
      <c r="AY243" s="2">
        <v>0.65</v>
      </c>
      <c r="AZ243" s="2">
        <v>15247</v>
      </c>
      <c r="BA243" s="2">
        <v>11643</v>
      </c>
      <c r="BB243" s="2">
        <v>1615</v>
      </c>
      <c r="BC243" s="2">
        <v>0</v>
      </c>
      <c r="BD243" s="2">
        <v>28505</v>
      </c>
      <c r="BE243" s="2">
        <v>49553</v>
      </c>
      <c r="BF243" s="2">
        <v>253853</v>
      </c>
      <c r="BG243" s="2">
        <v>0</v>
      </c>
      <c r="BH243" s="2">
        <v>0</v>
      </c>
      <c r="BI243" s="2">
        <v>29914</v>
      </c>
      <c r="BJ243" s="2">
        <v>0</v>
      </c>
      <c r="BK243" s="2">
        <v>0</v>
      </c>
      <c r="BL243" s="2">
        <v>0</v>
      </c>
      <c r="BM243" s="2">
        <v>0</v>
      </c>
      <c r="BN243" s="2">
        <v>2813</v>
      </c>
      <c r="BO243" s="2">
        <v>0</v>
      </c>
      <c r="BP243" s="2">
        <v>0</v>
      </c>
      <c r="BQ243" s="2">
        <v>283767</v>
      </c>
      <c r="BR243" s="2">
        <v>333320</v>
      </c>
      <c r="BS243" s="2">
        <v>0</v>
      </c>
      <c r="BT243" s="2">
        <v>333320</v>
      </c>
      <c r="BU243" s="2">
        <v>73459</v>
      </c>
      <c r="BV243" s="2">
        <v>259861</v>
      </c>
      <c r="BW243" s="2">
        <v>19845</v>
      </c>
      <c r="BX243" s="2">
        <v>240016</v>
      </c>
      <c r="BY243" s="2">
        <v>536.33000000000004</v>
      </c>
      <c r="BZ243" s="2">
        <v>11.46</v>
      </c>
      <c r="CA243" s="2">
        <v>6146</v>
      </c>
      <c r="CB243" s="2">
        <v>118335</v>
      </c>
      <c r="CC243" s="2">
        <v>0</v>
      </c>
      <c r="CD243" s="2">
        <v>73459</v>
      </c>
      <c r="CE243" s="2">
        <v>19845</v>
      </c>
      <c r="CF243" s="2">
        <v>31177</v>
      </c>
      <c r="CG243" s="2">
        <v>147579</v>
      </c>
      <c r="CH243" s="2">
        <v>178756</v>
      </c>
      <c r="CI243" s="2">
        <v>0</v>
      </c>
      <c r="CJ243" s="2">
        <v>240016</v>
      </c>
      <c r="CK243" s="2" t="b">
        <v>0</v>
      </c>
      <c r="CL243" s="2">
        <v>0</v>
      </c>
      <c r="CM243" s="2">
        <v>14611.48</v>
      </c>
      <c r="CN243" s="2">
        <v>13434.65</v>
      </c>
      <c r="CO243" s="2">
        <v>13833.18</v>
      </c>
      <c r="CP243" s="2">
        <v>16448.21</v>
      </c>
      <c r="CQ243" s="4">
        <v>45072.427048611113</v>
      </c>
      <c r="CR243" s="4">
        <v>73415</v>
      </c>
    </row>
    <row r="244" spans="1:96" x14ac:dyDescent="0.35">
      <c r="A244" s="5">
        <v>307</v>
      </c>
      <c r="B244" s="3" t="s">
        <v>485</v>
      </c>
      <c r="C244" s="3" t="s">
        <v>496</v>
      </c>
      <c r="D244" s="2" t="s">
        <v>497</v>
      </c>
      <c r="E244" s="2">
        <v>8093</v>
      </c>
      <c r="F244" s="2">
        <v>8215</v>
      </c>
      <c r="G244" s="2">
        <v>8458</v>
      </c>
      <c r="H244" s="2">
        <v>9802</v>
      </c>
      <c r="I244" s="2">
        <v>6.5600000000000006E-2</v>
      </c>
      <c r="J244" s="2">
        <v>531</v>
      </c>
      <c r="K244" s="2">
        <v>539</v>
      </c>
      <c r="L244" s="2">
        <v>555</v>
      </c>
      <c r="M244" s="2">
        <v>643</v>
      </c>
      <c r="N244" s="2">
        <v>6.7000000000000004E-2</v>
      </c>
      <c r="O244" s="2">
        <v>542</v>
      </c>
      <c r="P244" s="2">
        <v>550</v>
      </c>
      <c r="Q244" s="2">
        <v>567</v>
      </c>
      <c r="R244" s="2">
        <v>657</v>
      </c>
      <c r="S244" s="2">
        <v>9166</v>
      </c>
      <c r="T244" s="2">
        <v>9304</v>
      </c>
      <c r="U244" s="2">
        <v>9580</v>
      </c>
      <c r="V244" s="2">
        <v>11102</v>
      </c>
      <c r="W244" s="2">
        <v>1.1040000000000001</v>
      </c>
      <c r="X244" s="2">
        <v>1.026</v>
      </c>
      <c r="Y244" s="2">
        <v>10119</v>
      </c>
      <c r="Z244" s="2">
        <v>11391</v>
      </c>
      <c r="AA244" s="2">
        <v>87.78</v>
      </c>
      <c r="AB244" s="2">
        <v>67.180000000000007</v>
      </c>
      <c r="AC244" s="2">
        <v>45.9</v>
      </c>
      <c r="AD244" s="2">
        <v>0</v>
      </c>
      <c r="AE244" s="2">
        <v>200.86</v>
      </c>
      <c r="AF244" s="2">
        <v>87.78</v>
      </c>
      <c r="AG244" s="2">
        <v>67.180000000000007</v>
      </c>
      <c r="AH244" s="2">
        <v>45.9</v>
      </c>
      <c r="AI244" s="2">
        <v>0</v>
      </c>
      <c r="AJ244" s="2">
        <v>200.86</v>
      </c>
      <c r="AK244" s="2">
        <v>888246</v>
      </c>
      <c r="AL244" s="2">
        <v>625043</v>
      </c>
      <c r="AM244" s="2">
        <v>439722</v>
      </c>
      <c r="AN244" s="2">
        <v>0</v>
      </c>
      <c r="AO244" s="2">
        <v>1953011</v>
      </c>
      <c r="AP244" s="2">
        <v>0.12770000000000001</v>
      </c>
      <c r="AQ244" s="2">
        <v>0.2</v>
      </c>
      <c r="AR244" s="2">
        <v>22686</v>
      </c>
      <c r="AS244" s="2">
        <v>15964</v>
      </c>
      <c r="AT244" s="2">
        <v>11230</v>
      </c>
      <c r="AU244" s="2">
        <v>0</v>
      </c>
      <c r="AV244" s="2">
        <v>49880</v>
      </c>
      <c r="AW244" s="2">
        <v>0.12770000000000001</v>
      </c>
      <c r="AX244" s="2">
        <v>0</v>
      </c>
      <c r="AY244" s="2">
        <v>0.65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2002891</v>
      </c>
      <c r="BF244" s="2">
        <v>0</v>
      </c>
      <c r="BG244" s="2">
        <v>11981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2813</v>
      </c>
      <c r="BO244" s="2">
        <v>1.89</v>
      </c>
      <c r="BP244" s="2">
        <v>5317</v>
      </c>
      <c r="BQ244" s="2">
        <v>17298</v>
      </c>
      <c r="BR244" s="2">
        <v>2020189</v>
      </c>
      <c r="BS244" s="2">
        <v>0</v>
      </c>
      <c r="BT244" s="2">
        <v>2020189</v>
      </c>
      <c r="BU244" s="2">
        <v>121708</v>
      </c>
      <c r="BV244" s="2">
        <v>1898481</v>
      </c>
      <c r="BW244" s="2">
        <v>156722</v>
      </c>
      <c r="BX244" s="2">
        <v>1741759</v>
      </c>
      <c r="BY244" s="2">
        <v>4952.8100000000004</v>
      </c>
      <c r="BZ244" s="2">
        <v>200.86</v>
      </c>
      <c r="CA244" s="2">
        <v>994821</v>
      </c>
      <c r="CB244" s="2">
        <v>0</v>
      </c>
      <c r="CC244" s="2">
        <v>0</v>
      </c>
      <c r="CD244" s="2">
        <v>121708</v>
      </c>
      <c r="CE244" s="2">
        <v>156722</v>
      </c>
      <c r="CF244" s="2">
        <v>716391</v>
      </c>
      <c r="CG244" s="2">
        <v>175874</v>
      </c>
      <c r="CH244" s="2">
        <v>892265</v>
      </c>
      <c r="CI244" s="2">
        <v>0</v>
      </c>
      <c r="CJ244" s="2">
        <v>1741759</v>
      </c>
      <c r="CK244" s="2" t="b">
        <v>0</v>
      </c>
      <c r="CL244" s="2">
        <v>0</v>
      </c>
      <c r="CM244" s="2">
        <v>10377.44</v>
      </c>
      <c r="CN244" s="2">
        <v>9541.6200000000008</v>
      </c>
      <c r="CO244" s="2">
        <v>9824.67</v>
      </c>
      <c r="CP244" s="2">
        <v>11681.93</v>
      </c>
      <c r="CQ244" s="4">
        <v>45072.427060185182</v>
      </c>
      <c r="CR244" s="4">
        <v>73415</v>
      </c>
    </row>
    <row r="245" spans="1:96" x14ac:dyDescent="0.35">
      <c r="A245" s="5">
        <v>308</v>
      </c>
      <c r="B245" s="3" t="s">
        <v>485</v>
      </c>
      <c r="C245" s="3" t="s">
        <v>498</v>
      </c>
      <c r="D245" s="2" t="s">
        <v>499</v>
      </c>
      <c r="E245" s="2">
        <v>8093</v>
      </c>
      <c r="F245" s="2">
        <v>8215</v>
      </c>
      <c r="G245" s="2">
        <v>8458</v>
      </c>
      <c r="H245" s="2">
        <v>9802</v>
      </c>
      <c r="I245" s="2">
        <v>6.5600000000000006E-2</v>
      </c>
      <c r="J245" s="2">
        <v>531</v>
      </c>
      <c r="K245" s="2">
        <v>539</v>
      </c>
      <c r="L245" s="2">
        <v>555</v>
      </c>
      <c r="M245" s="2">
        <v>643</v>
      </c>
      <c r="N245" s="2">
        <v>6.7000000000000004E-2</v>
      </c>
      <c r="O245" s="2">
        <v>542</v>
      </c>
      <c r="P245" s="2">
        <v>550</v>
      </c>
      <c r="Q245" s="2">
        <v>567</v>
      </c>
      <c r="R245" s="2">
        <v>657</v>
      </c>
      <c r="S245" s="2">
        <v>9166</v>
      </c>
      <c r="T245" s="2">
        <v>9304</v>
      </c>
      <c r="U245" s="2">
        <v>9580</v>
      </c>
      <c r="V245" s="2">
        <v>11102</v>
      </c>
      <c r="W245" s="2">
        <v>1.1040000000000001</v>
      </c>
      <c r="X245" s="2">
        <v>1.026</v>
      </c>
      <c r="Y245" s="2">
        <v>10119</v>
      </c>
      <c r="Z245" s="2">
        <v>11391</v>
      </c>
      <c r="AA245" s="2">
        <v>87.07</v>
      </c>
      <c r="AB245" s="2">
        <v>63.28</v>
      </c>
      <c r="AC245" s="2">
        <v>43.29</v>
      </c>
      <c r="AD245" s="2">
        <v>0</v>
      </c>
      <c r="AE245" s="2">
        <v>193.64</v>
      </c>
      <c r="AF245" s="2">
        <v>87.07</v>
      </c>
      <c r="AG245" s="2">
        <v>63.28</v>
      </c>
      <c r="AH245" s="2">
        <v>43.29</v>
      </c>
      <c r="AI245" s="2">
        <v>0</v>
      </c>
      <c r="AJ245" s="2">
        <v>193.64</v>
      </c>
      <c r="AK245" s="2">
        <v>881061</v>
      </c>
      <c r="AL245" s="2">
        <v>588757</v>
      </c>
      <c r="AM245" s="2">
        <v>414718</v>
      </c>
      <c r="AN245" s="2">
        <v>0</v>
      </c>
      <c r="AO245" s="2">
        <v>1884536</v>
      </c>
      <c r="AP245" s="2">
        <v>0.66720000000000002</v>
      </c>
      <c r="AQ245" s="2">
        <v>0.2</v>
      </c>
      <c r="AR245" s="2">
        <v>117569</v>
      </c>
      <c r="AS245" s="2">
        <v>78564</v>
      </c>
      <c r="AT245" s="2">
        <v>55340</v>
      </c>
      <c r="AU245" s="2">
        <v>0</v>
      </c>
      <c r="AV245" s="2">
        <v>251473</v>
      </c>
      <c r="AW245" s="2">
        <v>0.66720000000000002</v>
      </c>
      <c r="AX245" s="2">
        <v>0.1172</v>
      </c>
      <c r="AY245" s="2">
        <v>0.65</v>
      </c>
      <c r="AZ245" s="2">
        <v>67119</v>
      </c>
      <c r="BA245" s="2">
        <v>44852</v>
      </c>
      <c r="BB245" s="2">
        <v>31593</v>
      </c>
      <c r="BC245" s="2">
        <v>0</v>
      </c>
      <c r="BD245" s="2">
        <v>143564</v>
      </c>
      <c r="BE245" s="2">
        <v>2279573</v>
      </c>
      <c r="BF245" s="2">
        <v>0</v>
      </c>
      <c r="BG245" s="2">
        <v>3447</v>
      </c>
      <c r="BH245" s="2">
        <v>0</v>
      </c>
      <c r="BI245" s="2">
        <v>93212</v>
      </c>
      <c r="BJ245" s="2">
        <v>0</v>
      </c>
      <c r="BK245" s="2">
        <v>0</v>
      </c>
      <c r="BL245" s="2">
        <v>0</v>
      </c>
      <c r="BM245" s="2">
        <v>0</v>
      </c>
      <c r="BN245" s="2">
        <v>2813</v>
      </c>
      <c r="BO245" s="2">
        <v>6.45</v>
      </c>
      <c r="BP245" s="2">
        <v>18144</v>
      </c>
      <c r="BQ245" s="2">
        <v>114803</v>
      </c>
      <c r="BR245" s="2">
        <v>2394376</v>
      </c>
      <c r="BS245" s="2">
        <v>0</v>
      </c>
      <c r="BT245" s="2">
        <v>2394376</v>
      </c>
      <c r="BU245" s="2">
        <v>503141</v>
      </c>
      <c r="BV245" s="2">
        <v>1891235</v>
      </c>
      <c r="BW245" s="2">
        <v>152653</v>
      </c>
      <c r="BX245" s="2">
        <v>1738582</v>
      </c>
      <c r="BY245" s="2">
        <v>5004.09</v>
      </c>
      <c r="BZ245" s="2">
        <v>193.64</v>
      </c>
      <c r="CA245" s="2">
        <v>968992</v>
      </c>
      <c r="CB245" s="2">
        <v>0</v>
      </c>
      <c r="CC245" s="2">
        <v>0</v>
      </c>
      <c r="CD245" s="2">
        <v>503141</v>
      </c>
      <c r="CE245" s="2">
        <v>152653</v>
      </c>
      <c r="CF245" s="2">
        <v>313198</v>
      </c>
      <c r="CG245" s="2">
        <v>279835</v>
      </c>
      <c r="CH245" s="2">
        <v>593033</v>
      </c>
      <c r="CI245" s="2">
        <v>0</v>
      </c>
      <c r="CJ245" s="2">
        <v>1738582</v>
      </c>
      <c r="CK245" s="2" t="b">
        <v>0</v>
      </c>
      <c r="CL245" s="2">
        <v>0</v>
      </c>
      <c r="CM245" s="2">
        <v>12240.14</v>
      </c>
      <c r="CN245" s="2">
        <v>11254.3</v>
      </c>
      <c r="CO245" s="2">
        <v>11588.16</v>
      </c>
      <c r="CP245" s="2">
        <v>13778.78</v>
      </c>
      <c r="CQ245" s="4">
        <v>45072.427129629628</v>
      </c>
      <c r="CR245" s="4">
        <v>73415</v>
      </c>
    </row>
    <row r="246" spans="1:96" x14ac:dyDescent="0.35">
      <c r="A246" s="5">
        <v>309</v>
      </c>
      <c r="B246" s="3" t="s">
        <v>485</v>
      </c>
      <c r="C246" s="3" t="s">
        <v>500</v>
      </c>
      <c r="D246" s="2" t="s">
        <v>501</v>
      </c>
      <c r="E246" s="2">
        <v>8093</v>
      </c>
      <c r="F246" s="2">
        <v>8215</v>
      </c>
      <c r="G246" s="2">
        <v>8458</v>
      </c>
      <c r="H246" s="2">
        <v>9802</v>
      </c>
      <c r="I246" s="2">
        <v>6.5600000000000006E-2</v>
      </c>
      <c r="J246" s="2">
        <v>531</v>
      </c>
      <c r="K246" s="2">
        <v>539</v>
      </c>
      <c r="L246" s="2">
        <v>555</v>
      </c>
      <c r="M246" s="2">
        <v>643</v>
      </c>
      <c r="N246" s="2">
        <v>6.7000000000000004E-2</v>
      </c>
      <c r="O246" s="2">
        <v>542</v>
      </c>
      <c r="P246" s="2">
        <v>550</v>
      </c>
      <c r="Q246" s="2">
        <v>567</v>
      </c>
      <c r="R246" s="2">
        <v>657</v>
      </c>
      <c r="S246" s="2">
        <v>9166</v>
      </c>
      <c r="T246" s="2">
        <v>9304</v>
      </c>
      <c r="U246" s="2">
        <v>9580</v>
      </c>
      <c r="V246" s="2">
        <v>11102</v>
      </c>
      <c r="W246" s="2">
        <v>1.1040000000000001</v>
      </c>
      <c r="X246" s="2">
        <v>1.026</v>
      </c>
      <c r="Y246" s="2">
        <v>10119</v>
      </c>
      <c r="Z246" s="2">
        <v>11391</v>
      </c>
      <c r="AA246" s="2">
        <v>497.1</v>
      </c>
      <c r="AB246" s="2">
        <v>346.42</v>
      </c>
      <c r="AC246" s="2">
        <v>196.86</v>
      </c>
      <c r="AD246" s="2">
        <v>0</v>
      </c>
      <c r="AE246" s="2">
        <v>1040.3800000000001</v>
      </c>
      <c r="AF246" s="2">
        <v>497.1</v>
      </c>
      <c r="AG246" s="2">
        <v>346.42</v>
      </c>
      <c r="AH246" s="2">
        <v>196.86</v>
      </c>
      <c r="AI246" s="2">
        <v>0</v>
      </c>
      <c r="AJ246" s="2">
        <v>1040.3800000000001</v>
      </c>
      <c r="AK246" s="2">
        <v>5030155</v>
      </c>
      <c r="AL246" s="2">
        <v>3223092</v>
      </c>
      <c r="AM246" s="2">
        <v>1885919</v>
      </c>
      <c r="AN246" s="2">
        <v>0</v>
      </c>
      <c r="AO246" s="2">
        <v>10139166</v>
      </c>
      <c r="AP246" s="2">
        <v>0.61770000000000003</v>
      </c>
      <c r="AQ246" s="2">
        <v>0.2</v>
      </c>
      <c r="AR246" s="2">
        <v>621425</v>
      </c>
      <c r="AS246" s="2">
        <v>398181</v>
      </c>
      <c r="AT246" s="2">
        <v>232986</v>
      </c>
      <c r="AU246" s="2">
        <v>0</v>
      </c>
      <c r="AV246" s="2">
        <v>1252592</v>
      </c>
      <c r="AW246" s="2">
        <v>0.61770000000000003</v>
      </c>
      <c r="AX246" s="2">
        <v>6.7699999999999996E-2</v>
      </c>
      <c r="AY246" s="2">
        <v>0.65</v>
      </c>
      <c r="AZ246" s="2">
        <v>221352</v>
      </c>
      <c r="BA246" s="2">
        <v>141832</v>
      </c>
      <c r="BB246" s="2">
        <v>82990</v>
      </c>
      <c r="BC246" s="2">
        <v>0</v>
      </c>
      <c r="BD246" s="2">
        <v>446174</v>
      </c>
      <c r="BE246" s="2">
        <v>11837932</v>
      </c>
      <c r="BF246" s="2">
        <v>0</v>
      </c>
      <c r="BG246" s="2">
        <v>77154</v>
      </c>
      <c r="BH246" s="2">
        <v>0</v>
      </c>
      <c r="BI246" s="2">
        <v>97082</v>
      </c>
      <c r="BJ246" s="2">
        <v>0</v>
      </c>
      <c r="BK246" s="2">
        <v>0</v>
      </c>
      <c r="BL246" s="2">
        <v>0</v>
      </c>
      <c r="BM246" s="2">
        <v>0</v>
      </c>
      <c r="BN246" s="2">
        <v>2813</v>
      </c>
      <c r="BO246" s="2">
        <v>25.63</v>
      </c>
      <c r="BP246" s="2">
        <v>72097</v>
      </c>
      <c r="BQ246" s="2">
        <v>246333</v>
      </c>
      <c r="BR246" s="2">
        <v>12084265</v>
      </c>
      <c r="BS246" s="2">
        <v>0</v>
      </c>
      <c r="BT246" s="2">
        <v>12084265</v>
      </c>
      <c r="BU246" s="2">
        <v>2330030</v>
      </c>
      <c r="BV246" s="2">
        <v>9754235</v>
      </c>
      <c r="BW246" s="2">
        <v>829933</v>
      </c>
      <c r="BX246" s="2">
        <v>8924302</v>
      </c>
      <c r="BY246" s="2">
        <v>5063.6899999999996</v>
      </c>
      <c r="BZ246" s="2">
        <v>1040.3800000000001</v>
      </c>
      <c r="CA246" s="2">
        <v>5268162</v>
      </c>
      <c r="CB246" s="2">
        <v>0</v>
      </c>
      <c r="CC246" s="2">
        <v>0</v>
      </c>
      <c r="CD246" s="2">
        <v>2330030</v>
      </c>
      <c r="CE246" s="2">
        <v>829933</v>
      </c>
      <c r="CF246" s="2">
        <v>2108199</v>
      </c>
      <c r="CG246" s="2">
        <v>1099053</v>
      </c>
      <c r="CH246" s="2">
        <v>3207252</v>
      </c>
      <c r="CI246" s="2">
        <v>0</v>
      </c>
      <c r="CJ246" s="2">
        <v>8924302</v>
      </c>
      <c r="CK246" s="2" t="b">
        <v>0</v>
      </c>
      <c r="CL246" s="2">
        <v>0</v>
      </c>
      <c r="CM246" s="2">
        <v>11814.39</v>
      </c>
      <c r="CN246" s="2">
        <v>10862.84</v>
      </c>
      <c r="CO246" s="2">
        <v>11185.08</v>
      </c>
      <c r="CP246" s="2">
        <v>13299.51</v>
      </c>
      <c r="CQ246" s="4">
        <v>45072.427175925928</v>
      </c>
      <c r="CR246" s="4">
        <v>73415</v>
      </c>
    </row>
    <row r="247" spans="1:96" x14ac:dyDescent="0.35">
      <c r="A247" s="5">
        <v>310</v>
      </c>
      <c r="B247" s="3" t="s">
        <v>485</v>
      </c>
      <c r="C247" s="3" t="s">
        <v>502</v>
      </c>
      <c r="D247" s="2" t="s">
        <v>503</v>
      </c>
      <c r="E247" s="2">
        <v>8093</v>
      </c>
      <c r="F247" s="2">
        <v>8215</v>
      </c>
      <c r="G247" s="2">
        <v>8458</v>
      </c>
      <c r="H247" s="2">
        <v>9802</v>
      </c>
      <c r="I247" s="2">
        <v>6.5600000000000006E-2</v>
      </c>
      <c r="J247" s="2">
        <v>531</v>
      </c>
      <c r="K247" s="2">
        <v>539</v>
      </c>
      <c r="L247" s="2">
        <v>555</v>
      </c>
      <c r="M247" s="2">
        <v>643</v>
      </c>
      <c r="N247" s="2">
        <v>6.7000000000000004E-2</v>
      </c>
      <c r="O247" s="2">
        <v>542</v>
      </c>
      <c r="P247" s="2">
        <v>550</v>
      </c>
      <c r="Q247" s="2">
        <v>567</v>
      </c>
      <c r="R247" s="2">
        <v>657</v>
      </c>
      <c r="S247" s="2">
        <v>9166</v>
      </c>
      <c r="T247" s="2">
        <v>9304</v>
      </c>
      <c r="U247" s="2">
        <v>9580</v>
      </c>
      <c r="V247" s="2">
        <v>11102</v>
      </c>
      <c r="W247" s="2">
        <v>1.1040000000000001</v>
      </c>
      <c r="X247" s="2">
        <v>1.026</v>
      </c>
      <c r="Y247" s="2">
        <v>10119</v>
      </c>
      <c r="Z247" s="2">
        <v>11391</v>
      </c>
      <c r="AA247" s="2">
        <v>49.58</v>
      </c>
      <c r="AB247" s="2">
        <v>38.85</v>
      </c>
      <c r="AC247" s="2">
        <v>23.78</v>
      </c>
      <c r="AD247" s="2">
        <v>0</v>
      </c>
      <c r="AE247" s="2">
        <v>112.21</v>
      </c>
      <c r="AF247" s="2">
        <v>49.58</v>
      </c>
      <c r="AG247" s="2">
        <v>38.85</v>
      </c>
      <c r="AH247" s="2">
        <v>23.78</v>
      </c>
      <c r="AI247" s="2">
        <v>50.64</v>
      </c>
      <c r="AJ247" s="2">
        <v>162.85</v>
      </c>
      <c r="AK247" s="2">
        <v>501700</v>
      </c>
      <c r="AL247" s="2">
        <v>361460</v>
      </c>
      <c r="AM247" s="2">
        <v>227812</v>
      </c>
      <c r="AN247" s="2">
        <v>0</v>
      </c>
      <c r="AO247" s="2">
        <v>1090972</v>
      </c>
      <c r="AP247" s="2">
        <v>0.71509999999999996</v>
      </c>
      <c r="AQ247" s="2">
        <v>0.2</v>
      </c>
      <c r="AR247" s="2">
        <v>71753</v>
      </c>
      <c r="AS247" s="2">
        <v>51696</v>
      </c>
      <c r="AT247" s="2">
        <v>32582</v>
      </c>
      <c r="AU247" s="2">
        <v>82500</v>
      </c>
      <c r="AV247" s="2">
        <v>238531</v>
      </c>
      <c r="AW247" s="2">
        <v>0.71509999999999996</v>
      </c>
      <c r="AX247" s="2">
        <v>0.1651</v>
      </c>
      <c r="AY247" s="2">
        <v>0.65</v>
      </c>
      <c r="AZ247" s="2">
        <v>53840</v>
      </c>
      <c r="BA247" s="2">
        <v>38790</v>
      </c>
      <c r="BB247" s="2">
        <v>24448</v>
      </c>
      <c r="BC247" s="2">
        <v>61904</v>
      </c>
      <c r="BD247" s="2">
        <v>178982</v>
      </c>
      <c r="BE247" s="2">
        <v>1508485</v>
      </c>
      <c r="BF247" s="2">
        <v>977352</v>
      </c>
      <c r="BG247" s="2">
        <v>37075</v>
      </c>
      <c r="BH247" s="2">
        <v>0</v>
      </c>
      <c r="BI247" s="2">
        <v>11310</v>
      </c>
      <c r="BJ247" s="2">
        <v>0</v>
      </c>
      <c r="BK247" s="2">
        <v>0</v>
      </c>
      <c r="BL247" s="2">
        <v>0</v>
      </c>
      <c r="BM247" s="2">
        <v>0</v>
      </c>
      <c r="BN247" s="2">
        <v>2813</v>
      </c>
      <c r="BO247" s="2">
        <v>1.83</v>
      </c>
      <c r="BP247" s="2">
        <v>5148</v>
      </c>
      <c r="BQ247" s="2">
        <v>1030885</v>
      </c>
      <c r="BR247" s="2">
        <v>2539370</v>
      </c>
      <c r="BS247" s="2">
        <v>0</v>
      </c>
      <c r="BT247" s="2">
        <v>2539370</v>
      </c>
      <c r="BU247" s="2">
        <v>680232</v>
      </c>
      <c r="BV247" s="2">
        <v>1859138</v>
      </c>
      <c r="BW247" s="2">
        <v>194858</v>
      </c>
      <c r="BX247" s="2">
        <v>1664280</v>
      </c>
      <c r="BY247" s="2">
        <v>3754.06</v>
      </c>
      <c r="BZ247" s="2">
        <v>162.85</v>
      </c>
      <c r="CA247" s="2">
        <v>611349</v>
      </c>
      <c r="CB247" s="2">
        <v>795025</v>
      </c>
      <c r="CC247" s="2">
        <v>0</v>
      </c>
      <c r="CD247" s="2">
        <v>680232</v>
      </c>
      <c r="CE247" s="2">
        <v>194858</v>
      </c>
      <c r="CF247" s="2">
        <v>531284</v>
      </c>
      <c r="CG247" s="2">
        <v>523950</v>
      </c>
      <c r="CH247" s="2">
        <v>1055234</v>
      </c>
      <c r="CI247" s="2">
        <v>0</v>
      </c>
      <c r="CJ247" s="2">
        <v>1664280</v>
      </c>
      <c r="CK247" s="2" t="b">
        <v>0</v>
      </c>
      <c r="CL247" s="2">
        <v>0</v>
      </c>
      <c r="CM247" s="2">
        <v>12652.14</v>
      </c>
      <c r="CN247" s="2">
        <v>11633.12</v>
      </c>
      <c r="CO247" s="2">
        <v>11978.21</v>
      </c>
      <c r="CP247" s="2">
        <v>14242.57</v>
      </c>
      <c r="CQ247" s="4">
        <v>45072.427233796298</v>
      </c>
      <c r="CR247" s="4">
        <v>73415</v>
      </c>
    </row>
    <row r="248" spans="1:96" x14ac:dyDescent="0.35">
      <c r="A248" s="5">
        <v>311</v>
      </c>
      <c r="B248" s="3" t="s">
        <v>485</v>
      </c>
      <c r="C248" s="3" t="s">
        <v>504</v>
      </c>
      <c r="D248" s="2" t="s">
        <v>505</v>
      </c>
      <c r="E248" s="2">
        <v>8093</v>
      </c>
      <c r="F248" s="2">
        <v>8215</v>
      </c>
      <c r="G248" s="2">
        <v>8458</v>
      </c>
      <c r="H248" s="2">
        <v>9802</v>
      </c>
      <c r="I248" s="2">
        <v>6.5600000000000006E-2</v>
      </c>
      <c r="J248" s="2">
        <v>531</v>
      </c>
      <c r="K248" s="2">
        <v>539</v>
      </c>
      <c r="L248" s="2">
        <v>555</v>
      </c>
      <c r="M248" s="2">
        <v>643</v>
      </c>
      <c r="N248" s="2">
        <v>6.7000000000000004E-2</v>
      </c>
      <c r="O248" s="2">
        <v>542</v>
      </c>
      <c r="P248" s="2">
        <v>550</v>
      </c>
      <c r="Q248" s="2">
        <v>567</v>
      </c>
      <c r="R248" s="2">
        <v>657</v>
      </c>
      <c r="S248" s="2">
        <v>9166</v>
      </c>
      <c r="T248" s="2">
        <v>9304</v>
      </c>
      <c r="U248" s="2">
        <v>9580</v>
      </c>
      <c r="V248" s="2">
        <v>11102</v>
      </c>
      <c r="W248" s="2">
        <v>1.1040000000000001</v>
      </c>
      <c r="X248" s="2">
        <v>1.026</v>
      </c>
      <c r="Y248" s="2">
        <v>10119</v>
      </c>
      <c r="Z248" s="2">
        <v>11391</v>
      </c>
      <c r="AA248" s="2">
        <v>42.68</v>
      </c>
      <c r="AB248" s="2">
        <v>23.14</v>
      </c>
      <c r="AC248" s="2">
        <v>15.47</v>
      </c>
      <c r="AD248" s="2">
        <v>0.56000000000000005</v>
      </c>
      <c r="AE248" s="2">
        <v>81.849999999999994</v>
      </c>
      <c r="AF248" s="2">
        <v>42.68</v>
      </c>
      <c r="AG248" s="2">
        <v>23.14</v>
      </c>
      <c r="AH248" s="2">
        <v>15.47</v>
      </c>
      <c r="AI248" s="2">
        <v>40.51</v>
      </c>
      <c r="AJ248" s="2">
        <v>121.8</v>
      </c>
      <c r="AK248" s="2">
        <v>431879</v>
      </c>
      <c r="AL248" s="2">
        <v>215295</v>
      </c>
      <c r="AM248" s="2">
        <v>148203</v>
      </c>
      <c r="AN248" s="2">
        <v>6379</v>
      </c>
      <c r="AO248" s="2">
        <v>801756</v>
      </c>
      <c r="AP248" s="2">
        <v>0.67310000000000003</v>
      </c>
      <c r="AQ248" s="2">
        <v>0.2</v>
      </c>
      <c r="AR248" s="2">
        <v>58140</v>
      </c>
      <c r="AS248" s="2">
        <v>28983</v>
      </c>
      <c r="AT248" s="2">
        <v>19951</v>
      </c>
      <c r="AU248" s="2">
        <v>62120</v>
      </c>
      <c r="AV248" s="2">
        <v>169194</v>
      </c>
      <c r="AW248" s="2">
        <v>0.67310000000000003</v>
      </c>
      <c r="AX248" s="2">
        <v>0.1231</v>
      </c>
      <c r="AY248" s="2">
        <v>0.65</v>
      </c>
      <c r="AZ248" s="2">
        <v>34557</v>
      </c>
      <c r="BA248" s="2">
        <v>17227</v>
      </c>
      <c r="BB248" s="2">
        <v>11858</v>
      </c>
      <c r="BC248" s="2">
        <v>36923</v>
      </c>
      <c r="BD248" s="2">
        <v>100565</v>
      </c>
      <c r="BE248" s="2">
        <v>1071515</v>
      </c>
      <c r="BF248" s="2">
        <v>985667</v>
      </c>
      <c r="BG248" s="2">
        <v>0</v>
      </c>
      <c r="BH248" s="2">
        <v>0</v>
      </c>
      <c r="BI248" s="2">
        <v>106431</v>
      </c>
      <c r="BJ248" s="2">
        <v>0</v>
      </c>
      <c r="BK248" s="2">
        <v>0</v>
      </c>
      <c r="BL248" s="2">
        <v>0</v>
      </c>
      <c r="BM248" s="2">
        <v>0</v>
      </c>
      <c r="BN248" s="2">
        <v>2813</v>
      </c>
      <c r="BO248" s="2">
        <v>2.12</v>
      </c>
      <c r="BP248" s="2">
        <v>5964</v>
      </c>
      <c r="BQ248" s="2">
        <v>1098062</v>
      </c>
      <c r="BR248" s="2">
        <v>2169577</v>
      </c>
      <c r="BS248" s="2">
        <v>0</v>
      </c>
      <c r="BT248" s="2">
        <v>2169577</v>
      </c>
      <c r="BU248" s="2">
        <v>118655</v>
      </c>
      <c r="BV248" s="2">
        <v>2050922</v>
      </c>
      <c r="BW248" s="2">
        <v>170338</v>
      </c>
      <c r="BX248" s="2">
        <v>1880584</v>
      </c>
      <c r="BY248" s="2">
        <v>3494.29</v>
      </c>
      <c r="BZ248" s="2">
        <v>121.8</v>
      </c>
      <c r="CA248" s="2">
        <v>425605</v>
      </c>
      <c r="CB248" s="2">
        <v>806866</v>
      </c>
      <c r="CC248" s="2">
        <v>0</v>
      </c>
      <c r="CD248" s="2">
        <v>118655</v>
      </c>
      <c r="CE248" s="2">
        <v>170338</v>
      </c>
      <c r="CF248" s="2">
        <v>943478</v>
      </c>
      <c r="CG248" s="2">
        <v>461588</v>
      </c>
      <c r="CH248" s="2">
        <v>1405066</v>
      </c>
      <c r="CI248" s="2">
        <v>0</v>
      </c>
      <c r="CJ248" s="2">
        <v>1880584</v>
      </c>
      <c r="CK248" s="2" t="b">
        <v>0</v>
      </c>
      <c r="CL248" s="2">
        <v>0</v>
      </c>
      <c r="CM248" s="2">
        <v>12290.89</v>
      </c>
      <c r="CN248" s="2">
        <v>11300.96</v>
      </c>
      <c r="CO248" s="2">
        <v>11636.2</v>
      </c>
      <c r="CP248" s="2">
        <v>13835.91</v>
      </c>
      <c r="CQ248" s="4">
        <v>45072.426759259259</v>
      </c>
      <c r="CR248" s="4">
        <v>73415</v>
      </c>
    </row>
    <row r="249" spans="1:96" x14ac:dyDescent="0.35">
      <c r="A249" s="5">
        <v>312</v>
      </c>
      <c r="B249" s="3" t="s">
        <v>506</v>
      </c>
      <c r="C249" s="3" t="s">
        <v>507</v>
      </c>
      <c r="D249" s="2" t="s">
        <v>508</v>
      </c>
      <c r="E249" s="2">
        <v>8093</v>
      </c>
      <c r="F249" s="2">
        <v>8215</v>
      </c>
      <c r="G249" s="2">
        <v>8458</v>
      </c>
      <c r="H249" s="2">
        <v>9802</v>
      </c>
      <c r="I249" s="2">
        <v>6.5600000000000006E-2</v>
      </c>
      <c r="J249" s="2">
        <v>531</v>
      </c>
      <c r="K249" s="2">
        <v>539</v>
      </c>
      <c r="L249" s="2">
        <v>555</v>
      </c>
      <c r="M249" s="2">
        <v>643</v>
      </c>
      <c r="N249" s="2">
        <v>6.7000000000000004E-2</v>
      </c>
      <c r="O249" s="2">
        <v>542</v>
      </c>
      <c r="P249" s="2">
        <v>550</v>
      </c>
      <c r="Q249" s="2">
        <v>567</v>
      </c>
      <c r="R249" s="2">
        <v>657</v>
      </c>
      <c r="S249" s="2">
        <v>9166</v>
      </c>
      <c r="T249" s="2">
        <v>9304</v>
      </c>
      <c r="U249" s="2">
        <v>9580</v>
      </c>
      <c r="V249" s="2">
        <v>11102</v>
      </c>
      <c r="W249" s="2">
        <v>1.1040000000000001</v>
      </c>
      <c r="X249" s="2">
        <v>1.026</v>
      </c>
      <c r="Y249" s="2">
        <v>10119</v>
      </c>
      <c r="Z249" s="2">
        <v>11391</v>
      </c>
      <c r="AA249" s="2">
        <v>5462.38</v>
      </c>
      <c r="AB249" s="2">
        <v>4327.72</v>
      </c>
      <c r="AC249" s="2">
        <v>3079.62</v>
      </c>
      <c r="AD249" s="2">
        <v>6331.02</v>
      </c>
      <c r="AE249" s="2">
        <v>19200.740000000002</v>
      </c>
      <c r="AF249" s="2">
        <v>5462.38</v>
      </c>
      <c r="AG249" s="2">
        <v>4327.72</v>
      </c>
      <c r="AH249" s="2">
        <v>3079.62</v>
      </c>
      <c r="AI249" s="2">
        <v>6331.02</v>
      </c>
      <c r="AJ249" s="2">
        <v>19200.740000000002</v>
      </c>
      <c r="AK249" s="2">
        <v>55273823</v>
      </c>
      <c r="AL249" s="2">
        <v>40265107</v>
      </c>
      <c r="AM249" s="2">
        <v>29502760</v>
      </c>
      <c r="AN249" s="2">
        <v>72116649</v>
      </c>
      <c r="AO249" s="2">
        <v>197158339</v>
      </c>
      <c r="AP249" s="2">
        <v>0.60329999999999995</v>
      </c>
      <c r="AQ249" s="2">
        <v>0.2</v>
      </c>
      <c r="AR249" s="2">
        <v>6669340</v>
      </c>
      <c r="AS249" s="2">
        <v>4858388</v>
      </c>
      <c r="AT249" s="2">
        <v>3559803</v>
      </c>
      <c r="AU249" s="2">
        <v>8701595</v>
      </c>
      <c r="AV249" s="2">
        <v>23789126</v>
      </c>
      <c r="AW249" s="2">
        <v>0.60329999999999995</v>
      </c>
      <c r="AX249" s="2">
        <v>5.33E-2</v>
      </c>
      <c r="AY249" s="2">
        <v>0.65</v>
      </c>
      <c r="AZ249" s="2">
        <v>1914962</v>
      </c>
      <c r="BA249" s="2">
        <v>1394985</v>
      </c>
      <c r="BB249" s="2">
        <v>1022123</v>
      </c>
      <c r="BC249" s="2">
        <v>2498481</v>
      </c>
      <c r="BD249" s="2">
        <v>6830551</v>
      </c>
      <c r="BE249" s="2">
        <v>227778016</v>
      </c>
      <c r="BF249" s="2">
        <v>0</v>
      </c>
      <c r="BG249" s="2">
        <v>853357</v>
      </c>
      <c r="BH249" s="2">
        <v>0</v>
      </c>
      <c r="BI249" s="2">
        <v>1251447</v>
      </c>
      <c r="BJ249" s="2">
        <v>0</v>
      </c>
      <c r="BK249" s="2">
        <v>0</v>
      </c>
      <c r="BL249" s="2">
        <v>0</v>
      </c>
      <c r="BM249" s="2">
        <v>0</v>
      </c>
      <c r="BN249" s="2">
        <v>2813</v>
      </c>
      <c r="BO249" s="2">
        <v>246</v>
      </c>
      <c r="BP249" s="2">
        <v>691998</v>
      </c>
      <c r="BQ249" s="2">
        <v>2796802</v>
      </c>
      <c r="BR249" s="2">
        <v>230574818</v>
      </c>
      <c r="BS249" s="2">
        <v>0</v>
      </c>
      <c r="BT249" s="2">
        <v>230574818</v>
      </c>
      <c r="BU249" s="2">
        <v>46219850</v>
      </c>
      <c r="BV249" s="2">
        <v>184354968</v>
      </c>
      <c r="BW249" s="2">
        <v>15981082</v>
      </c>
      <c r="BX249" s="2">
        <v>168373886</v>
      </c>
      <c r="BY249" s="2">
        <v>5283.26</v>
      </c>
      <c r="BZ249" s="2">
        <v>19200.740000000002</v>
      </c>
      <c r="CA249" s="2">
        <v>101442502</v>
      </c>
      <c r="CB249" s="2">
        <v>0</v>
      </c>
      <c r="CC249" s="2">
        <v>0</v>
      </c>
      <c r="CD249" s="2">
        <v>46219850</v>
      </c>
      <c r="CE249" s="2">
        <v>15981082</v>
      </c>
      <c r="CF249" s="2">
        <v>39241570</v>
      </c>
      <c r="CG249" s="2">
        <v>27445522</v>
      </c>
      <c r="CH249" s="2">
        <v>66687092</v>
      </c>
      <c r="CI249" s="2">
        <v>0</v>
      </c>
      <c r="CJ249" s="2">
        <v>168373886</v>
      </c>
      <c r="CK249" s="2" t="b">
        <v>0</v>
      </c>
      <c r="CL249" s="2">
        <v>0</v>
      </c>
      <c r="CM249" s="2">
        <v>11690.53</v>
      </c>
      <c r="CN249" s="2">
        <v>10748.96</v>
      </c>
      <c r="CO249" s="2">
        <v>11067.82</v>
      </c>
      <c r="CP249" s="2">
        <v>13160.08</v>
      </c>
      <c r="CQ249" s="4">
        <v>45072.42659722222</v>
      </c>
      <c r="CR249" s="4">
        <v>73415</v>
      </c>
    </row>
    <row r="250" spans="1:96" x14ac:dyDescent="0.35">
      <c r="A250" s="5">
        <v>315</v>
      </c>
      <c r="B250" s="3" t="s">
        <v>506</v>
      </c>
      <c r="C250" s="3" t="s">
        <v>509</v>
      </c>
      <c r="D250" s="2" t="s">
        <v>510</v>
      </c>
      <c r="E250" s="2">
        <v>8093</v>
      </c>
      <c r="F250" s="2">
        <v>8215</v>
      </c>
      <c r="G250" s="2">
        <v>8458</v>
      </c>
      <c r="H250" s="2">
        <v>9802</v>
      </c>
      <c r="I250" s="2">
        <v>6.5600000000000006E-2</v>
      </c>
      <c r="J250" s="2">
        <v>531</v>
      </c>
      <c r="K250" s="2">
        <v>539</v>
      </c>
      <c r="L250" s="2">
        <v>555</v>
      </c>
      <c r="M250" s="2">
        <v>643</v>
      </c>
      <c r="N250" s="2">
        <v>6.7000000000000004E-2</v>
      </c>
      <c r="O250" s="2">
        <v>542</v>
      </c>
      <c r="P250" s="2">
        <v>550</v>
      </c>
      <c r="Q250" s="2">
        <v>567</v>
      </c>
      <c r="R250" s="2">
        <v>657</v>
      </c>
      <c r="S250" s="2">
        <v>9166</v>
      </c>
      <c r="T250" s="2">
        <v>9304</v>
      </c>
      <c r="U250" s="2">
        <v>9580</v>
      </c>
      <c r="V250" s="2">
        <v>11102</v>
      </c>
      <c r="W250" s="2">
        <v>1.1040000000000001</v>
      </c>
      <c r="X250" s="2">
        <v>1.026</v>
      </c>
      <c r="Y250" s="2">
        <v>10119</v>
      </c>
      <c r="Z250" s="2">
        <v>11391</v>
      </c>
      <c r="AA250" s="2">
        <v>0</v>
      </c>
      <c r="AB250" s="2">
        <v>0</v>
      </c>
      <c r="AC250" s="2">
        <v>0</v>
      </c>
      <c r="AD250" s="2">
        <v>20116.55</v>
      </c>
      <c r="AE250" s="2">
        <v>20116.55</v>
      </c>
      <c r="AF250" s="2">
        <v>0</v>
      </c>
      <c r="AG250" s="2">
        <v>0</v>
      </c>
      <c r="AH250" s="2">
        <v>0</v>
      </c>
      <c r="AI250" s="2">
        <v>20116.55</v>
      </c>
      <c r="AJ250" s="2">
        <v>20116.55</v>
      </c>
      <c r="AK250" s="2">
        <v>0</v>
      </c>
      <c r="AL250" s="2">
        <v>0</v>
      </c>
      <c r="AM250" s="2">
        <v>0</v>
      </c>
      <c r="AN250" s="2">
        <v>229147621</v>
      </c>
      <c r="AO250" s="2">
        <v>229147621</v>
      </c>
      <c r="AP250" s="2">
        <v>0.66539999999999999</v>
      </c>
      <c r="AQ250" s="2">
        <v>0.2</v>
      </c>
      <c r="AR250" s="2">
        <v>0</v>
      </c>
      <c r="AS250" s="2">
        <v>0</v>
      </c>
      <c r="AT250" s="2">
        <v>0</v>
      </c>
      <c r="AU250" s="2">
        <v>30494965</v>
      </c>
      <c r="AV250" s="2">
        <v>30494965</v>
      </c>
      <c r="AW250" s="2">
        <v>0.66539999999999999</v>
      </c>
      <c r="AX250" s="2">
        <v>0.1154</v>
      </c>
      <c r="AY250" s="2">
        <v>0.65</v>
      </c>
      <c r="AZ250" s="2">
        <v>0</v>
      </c>
      <c r="BA250" s="2">
        <v>0</v>
      </c>
      <c r="BB250" s="2">
        <v>0</v>
      </c>
      <c r="BC250" s="2">
        <v>17188363</v>
      </c>
      <c r="BD250" s="2">
        <v>17188363</v>
      </c>
      <c r="BE250" s="2">
        <v>276830949</v>
      </c>
      <c r="BF250" s="2">
        <v>0</v>
      </c>
      <c r="BG250" s="2">
        <v>764076</v>
      </c>
      <c r="BH250" s="2">
        <v>0</v>
      </c>
      <c r="BI250" s="2">
        <v>1203692</v>
      </c>
      <c r="BJ250" s="2">
        <v>0</v>
      </c>
      <c r="BK250" s="2">
        <v>0</v>
      </c>
      <c r="BL250" s="2">
        <v>0</v>
      </c>
      <c r="BM250" s="2">
        <v>0</v>
      </c>
      <c r="BN250" s="2">
        <v>2813</v>
      </c>
      <c r="BO250" s="2">
        <v>0</v>
      </c>
      <c r="BP250" s="2">
        <v>0</v>
      </c>
      <c r="BQ250" s="2">
        <v>1967768</v>
      </c>
      <c r="BR250" s="2">
        <v>278798717</v>
      </c>
      <c r="BS250" s="2">
        <v>0</v>
      </c>
      <c r="BT250" s="2">
        <v>278798717</v>
      </c>
      <c r="BU250" s="2">
        <v>43161004</v>
      </c>
      <c r="BV250" s="2">
        <v>235637713</v>
      </c>
      <c r="BW250" s="2">
        <v>19567956</v>
      </c>
      <c r="BX250" s="2">
        <v>216069757</v>
      </c>
      <c r="BY250" s="2">
        <v>6174.58</v>
      </c>
      <c r="BZ250" s="2">
        <v>20116.55</v>
      </c>
      <c r="CA250" s="2">
        <v>124211247</v>
      </c>
      <c r="CB250" s="2">
        <v>0</v>
      </c>
      <c r="CC250" s="2">
        <v>0</v>
      </c>
      <c r="CD250" s="2">
        <v>43161004</v>
      </c>
      <c r="CE250" s="2">
        <v>19567956</v>
      </c>
      <c r="CF250" s="2">
        <v>61482287</v>
      </c>
      <c r="CG250" s="2">
        <v>18088511</v>
      </c>
      <c r="CH250" s="2">
        <v>79570798</v>
      </c>
      <c r="CI250" s="2">
        <v>0</v>
      </c>
      <c r="CJ250" s="2">
        <v>216069757</v>
      </c>
      <c r="CK250" s="2" t="b">
        <v>0</v>
      </c>
      <c r="CL250" s="2">
        <v>0</v>
      </c>
      <c r="CM250" s="2">
        <v>12224.66</v>
      </c>
      <c r="CN250" s="2">
        <v>11240.07</v>
      </c>
      <c r="CO250" s="2">
        <v>11573.5</v>
      </c>
      <c r="CP250" s="2">
        <v>13761.35</v>
      </c>
      <c r="CQ250" s="4">
        <v>45072.426620370374</v>
      </c>
      <c r="CR250" s="4">
        <v>73415</v>
      </c>
    </row>
    <row r="251" spans="1:96" x14ac:dyDescent="0.35">
      <c r="A251" s="5">
        <v>316</v>
      </c>
      <c r="B251" s="3" t="s">
        <v>506</v>
      </c>
      <c r="C251" s="3" t="s">
        <v>511</v>
      </c>
      <c r="D251" s="2" t="s">
        <v>512</v>
      </c>
      <c r="E251" s="2">
        <v>8093</v>
      </c>
      <c r="F251" s="2">
        <v>8215</v>
      </c>
      <c r="G251" s="2">
        <v>8458</v>
      </c>
      <c r="H251" s="2">
        <v>9802</v>
      </c>
      <c r="I251" s="2">
        <v>6.5600000000000006E-2</v>
      </c>
      <c r="J251" s="2">
        <v>531</v>
      </c>
      <c r="K251" s="2">
        <v>539</v>
      </c>
      <c r="L251" s="2">
        <v>555</v>
      </c>
      <c r="M251" s="2">
        <v>643</v>
      </c>
      <c r="N251" s="2">
        <v>6.7000000000000004E-2</v>
      </c>
      <c r="O251" s="2">
        <v>542</v>
      </c>
      <c r="P251" s="2">
        <v>550</v>
      </c>
      <c r="Q251" s="2">
        <v>567</v>
      </c>
      <c r="R251" s="2">
        <v>657</v>
      </c>
      <c r="S251" s="2">
        <v>9166</v>
      </c>
      <c r="T251" s="2">
        <v>9304</v>
      </c>
      <c r="U251" s="2">
        <v>9580</v>
      </c>
      <c r="V251" s="2">
        <v>11102</v>
      </c>
      <c r="W251" s="2">
        <v>1.1040000000000001</v>
      </c>
      <c r="X251" s="2">
        <v>1.026</v>
      </c>
      <c r="Y251" s="2">
        <v>10119</v>
      </c>
      <c r="Z251" s="2">
        <v>11391</v>
      </c>
      <c r="AA251" s="2">
        <v>2470.1</v>
      </c>
      <c r="AB251" s="2">
        <v>1887.54</v>
      </c>
      <c r="AC251" s="2">
        <v>1450.27</v>
      </c>
      <c r="AD251" s="2">
        <v>3040.57</v>
      </c>
      <c r="AE251" s="2">
        <v>8848.48</v>
      </c>
      <c r="AF251" s="2">
        <v>2470.1</v>
      </c>
      <c r="AG251" s="2">
        <v>1887.54</v>
      </c>
      <c r="AH251" s="2">
        <v>1450.27</v>
      </c>
      <c r="AI251" s="2">
        <v>3040.57</v>
      </c>
      <c r="AJ251" s="2">
        <v>8848.48</v>
      </c>
      <c r="AK251" s="2">
        <v>24994942</v>
      </c>
      <c r="AL251" s="2">
        <v>17561672</v>
      </c>
      <c r="AM251" s="2">
        <v>13893587</v>
      </c>
      <c r="AN251" s="2">
        <v>34635133</v>
      </c>
      <c r="AO251" s="2">
        <v>91085334</v>
      </c>
      <c r="AP251" s="2">
        <v>0.35089999999999999</v>
      </c>
      <c r="AQ251" s="2">
        <v>0.2</v>
      </c>
      <c r="AR251" s="2">
        <v>1754145</v>
      </c>
      <c r="AS251" s="2">
        <v>1232478</v>
      </c>
      <c r="AT251" s="2">
        <v>975052</v>
      </c>
      <c r="AU251" s="2">
        <v>2430694</v>
      </c>
      <c r="AV251" s="2">
        <v>6392369</v>
      </c>
      <c r="AW251" s="2">
        <v>0.35089999999999999</v>
      </c>
      <c r="AX251" s="2">
        <v>0</v>
      </c>
      <c r="AY251" s="2">
        <v>0.65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97477703</v>
      </c>
      <c r="BF251" s="2">
        <v>0</v>
      </c>
      <c r="BG251" s="2">
        <v>492650</v>
      </c>
      <c r="BH251" s="2">
        <v>0</v>
      </c>
      <c r="BI251" s="2">
        <v>289905</v>
      </c>
      <c r="BJ251" s="2">
        <v>0</v>
      </c>
      <c r="BK251" s="2">
        <v>0</v>
      </c>
      <c r="BL251" s="2">
        <v>0</v>
      </c>
      <c r="BM251" s="2">
        <v>0</v>
      </c>
      <c r="BN251" s="2">
        <v>2813</v>
      </c>
      <c r="BO251" s="2">
        <v>147.72</v>
      </c>
      <c r="BP251" s="2">
        <v>415536</v>
      </c>
      <c r="BQ251" s="2">
        <v>1198091</v>
      </c>
      <c r="BR251" s="2">
        <v>98675794</v>
      </c>
      <c r="BS251" s="2">
        <v>0</v>
      </c>
      <c r="BT251" s="2">
        <v>98675794</v>
      </c>
      <c r="BU251" s="2">
        <v>53731059</v>
      </c>
      <c r="BV251" s="2">
        <v>44944735</v>
      </c>
      <c r="BW251" s="2">
        <v>3894225</v>
      </c>
      <c r="BX251" s="2">
        <v>41050510</v>
      </c>
      <c r="BY251" s="2">
        <v>5269.79</v>
      </c>
      <c r="BZ251" s="2">
        <v>8848.48</v>
      </c>
      <c r="CA251" s="2">
        <v>46629631</v>
      </c>
      <c r="CB251" s="2">
        <v>0</v>
      </c>
      <c r="CC251" s="2">
        <v>0</v>
      </c>
      <c r="CD251" s="2">
        <v>53731059</v>
      </c>
      <c r="CE251" s="2">
        <v>3894225</v>
      </c>
      <c r="CF251" s="2">
        <v>0</v>
      </c>
      <c r="CG251" s="2">
        <v>6166287</v>
      </c>
      <c r="CH251" s="2">
        <v>6166287</v>
      </c>
      <c r="CI251" s="2">
        <v>0</v>
      </c>
      <c r="CJ251" s="2">
        <v>41050510</v>
      </c>
      <c r="CK251" s="2" t="b">
        <v>0</v>
      </c>
      <c r="CL251" s="2">
        <v>0</v>
      </c>
      <c r="CM251" s="2">
        <v>10829.15</v>
      </c>
      <c r="CN251" s="2">
        <v>9956.9500000000007</v>
      </c>
      <c r="CO251" s="2">
        <v>10252.32</v>
      </c>
      <c r="CP251" s="2">
        <v>12190.42</v>
      </c>
      <c r="CQ251" s="4">
        <v>45072.426620370374</v>
      </c>
      <c r="CR251" s="4">
        <v>73415</v>
      </c>
    </row>
    <row r="252" spans="1:96" x14ac:dyDescent="0.35">
      <c r="A252" s="5">
        <v>317</v>
      </c>
      <c r="B252" s="3" t="s">
        <v>506</v>
      </c>
      <c r="C252" s="3" t="s">
        <v>513</v>
      </c>
      <c r="D252" s="2" t="s">
        <v>514</v>
      </c>
      <c r="E252" s="2">
        <v>8093</v>
      </c>
      <c r="F252" s="2">
        <v>8215</v>
      </c>
      <c r="G252" s="2">
        <v>8458</v>
      </c>
      <c r="H252" s="2">
        <v>9802</v>
      </c>
      <c r="I252" s="2">
        <v>6.5600000000000006E-2</v>
      </c>
      <c r="J252" s="2">
        <v>531</v>
      </c>
      <c r="K252" s="2">
        <v>539</v>
      </c>
      <c r="L252" s="2">
        <v>555</v>
      </c>
      <c r="M252" s="2">
        <v>643</v>
      </c>
      <c r="N252" s="2">
        <v>6.7000000000000004E-2</v>
      </c>
      <c r="O252" s="2">
        <v>542</v>
      </c>
      <c r="P252" s="2">
        <v>550</v>
      </c>
      <c r="Q252" s="2">
        <v>567</v>
      </c>
      <c r="R252" s="2">
        <v>657</v>
      </c>
      <c r="S252" s="2">
        <v>9166</v>
      </c>
      <c r="T252" s="2">
        <v>9304</v>
      </c>
      <c r="U252" s="2">
        <v>9580</v>
      </c>
      <c r="V252" s="2">
        <v>11102</v>
      </c>
      <c r="W252" s="2">
        <v>1.1040000000000001</v>
      </c>
      <c r="X252" s="2">
        <v>1.026</v>
      </c>
      <c r="Y252" s="2">
        <v>10119</v>
      </c>
      <c r="Z252" s="2">
        <v>11391</v>
      </c>
      <c r="AA252" s="2">
        <v>2175.5</v>
      </c>
      <c r="AB252" s="2">
        <v>1656.97</v>
      </c>
      <c r="AC252" s="2">
        <v>1101.1199999999999</v>
      </c>
      <c r="AD252" s="2">
        <v>2236.16</v>
      </c>
      <c r="AE252" s="2">
        <v>7169.75</v>
      </c>
      <c r="AF252" s="2">
        <v>2175.5</v>
      </c>
      <c r="AG252" s="2">
        <v>1656.97</v>
      </c>
      <c r="AH252" s="2">
        <v>1101.1199999999999</v>
      </c>
      <c r="AI252" s="2">
        <v>2236.16</v>
      </c>
      <c r="AJ252" s="2">
        <v>7169.75</v>
      </c>
      <c r="AK252" s="2">
        <v>22013885</v>
      </c>
      <c r="AL252" s="2">
        <v>15416449</v>
      </c>
      <c r="AM252" s="2">
        <v>10548730</v>
      </c>
      <c r="AN252" s="2">
        <v>25472099</v>
      </c>
      <c r="AO252" s="2">
        <v>73451163</v>
      </c>
      <c r="AP252" s="2">
        <v>0.86270000000000002</v>
      </c>
      <c r="AQ252" s="2">
        <v>0.2</v>
      </c>
      <c r="AR252" s="2">
        <v>3798276</v>
      </c>
      <c r="AS252" s="2">
        <v>2659954</v>
      </c>
      <c r="AT252" s="2">
        <v>1820078</v>
      </c>
      <c r="AU252" s="2">
        <v>4394956</v>
      </c>
      <c r="AV252" s="2">
        <v>12673264</v>
      </c>
      <c r="AW252" s="2">
        <v>0.86270000000000002</v>
      </c>
      <c r="AX252" s="2">
        <v>0.31269999999999998</v>
      </c>
      <c r="AY252" s="2">
        <v>0.65</v>
      </c>
      <c r="AZ252" s="2">
        <v>4474432</v>
      </c>
      <c r="BA252" s="2">
        <v>3133470</v>
      </c>
      <c r="BB252" s="2">
        <v>2144082</v>
      </c>
      <c r="BC252" s="2">
        <v>5177331</v>
      </c>
      <c r="BD252" s="2">
        <v>14929315</v>
      </c>
      <c r="BE252" s="2">
        <v>101053742</v>
      </c>
      <c r="BF252" s="2">
        <v>0</v>
      </c>
      <c r="BG252" s="2">
        <v>467002</v>
      </c>
      <c r="BH252" s="2">
        <v>0</v>
      </c>
      <c r="BI252" s="2">
        <v>795904</v>
      </c>
      <c r="BJ252" s="2">
        <v>0</v>
      </c>
      <c r="BK252" s="2">
        <v>0</v>
      </c>
      <c r="BL252" s="2">
        <v>0</v>
      </c>
      <c r="BM252" s="2">
        <v>0</v>
      </c>
      <c r="BN252" s="2">
        <v>2813</v>
      </c>
      <c r="BO252" s="2">
        <v>182.34</v>
      </c>
      <c r="BP252" s="2">
        <v>512922</v>
      </c>
      <c r="BQ252" s="2">
        <v>1775828</v>
      </c>
      <c r="BR252" s="2">
        <v>102829570</v>
      </c>
      <c r="BS252" s="2">
        <v>0</v>
      </c>
      <c r="BT252" s="2">
        <v>102829570</v>
      </c>
      <c r="BU252" s="2">
        <v>21313053</v>
      </c>
      <c r="BV252" s="2">
        <v>81516517</v>
      </c>
      <c r="BW252" s="2">
        <v>5962964</v>
      </c>
      <c r="BX252" s="2">
        <v>75553553</v>
      </c>
      <c r="BY252" s="2">
        <v>5279.27</v>
      </c>
      <c r="BZ252" s="2">
        <v>7169.75</v>
      </c>
      <c r="CA252" s="2">
        <v>37851046</v>
      </c>
      <c r="CB252" s="2">
        <v>0</v>
      </c>
      <c r="CC252" s="2">
        <v>0</v>
      </c>
      <c r="CD252" s="2">
        <v>21313053</v>
      </c>
      <c r="CE252" s="2">
        <v>5962964</v>
      </c>
      <c r="CF252" s="2">
        <v>10575029</v>
      </c>
      <c r="CG252" s="2">
        <v>15100869</v>
      </c>
      <c r="CH252" s="2">
        <v>25675898</v>
      </c>
      <c r="CI252" s="2">
        <v>0</v>
      </c>
      <c r="CJ252" s="2">
        <v>75553553</v>
      </c>
      <c r="CK252" s="2" t="b">
        <v>0</v>
      </c>
      <c r="CL252" s="2">
        <v>0</v>
      </c>
      <c r="CM252" s="2">
        <v>13921.67</v>
      </c>
      <c r="CN252" s="2">
        <v>12800.4</v>
      </c>
      <c r="CO252" s="2">
        <v>13180.12</v>
      </c>
      <c r="CP252" s="2">
        <v>15671.68</v>
      </c>
      <c r="CQ252" s="4">
        <v>45072.426620370374</v>
      </c>
      <c r="CR252" s="4">
        <v>73415</v>
      </c>
    </row>
    <row r="253" spans="1:96" x14ac:dyDescent="0.35">
      <c r="A253" s="5">
        <v>318</v>
      </c>
      <c r="B253" s="3" t="s">
        <v>506</v>
      </c>
      <c r="C253" s="3" t="s">
        <v>515</v>
      </c>
      <c r="D253" s="2" t="s">
        <v>516</v>
      </c>
      <c r="E253" s="2">
        <v>8093</v>
      </c>
      <c r="F253" s="2">
        <v>8215</v>
      </c>
      <c r="G253" s="2">
        <v>8458</v>
      </c>
      <c r="H253" s="2">
        <v>9802</v>
      </c>
      <c r="I253" s="2">
        <v>6.5600000000000006E-2</v>
      </c>
      <c r="J253" s="2">
        <v>531</v>
      </c>
      <c r="K253" s="2">
        <v>539</v>
      </c>
      <c r="L253" s="2">
        <v>555</v>
      </c>
      <c r="M253" s="2">
        <v>643</v>
      </c>
      <c r="N253" s="2">
        <v>6.7000000000000004E-2</v>
      </c>
      <c r="O253" s="2">
        <v>542</v>
      </c>
      <c r="P253" s="2">
        <v>550</v>
      </c>
      <c r="Q253" s="2">
        <v>567</v>
      </c>
      <c r="R253" s="2">
        <v>657</v>
      </c>
      <c r="S253" s="2">
        <v>9166</v>
      </c>
      <c r="T253" s="2">
        <v>9304</v>
      </c>
      <c r="U253" s="2">
        <v>9580</v>
      </c>
      <c r="V253" s="2">
        <v>11102</v>
      </c>
      <c r="W253" s="2">
        <v>1.1040000000000001</v>
      </c>
      <c r="X253" s="2">
        <v>1.026</v>
      </c>
      <c r="Y253" s="2">
        <v>10119</v>
      </c>
      <c r="Z253" s="2">
        <v>11391</v>
      </c>
      <c r="AA253" s="2">
        <v>3224.92</v>
      </c>
      <c r="AB253" s="2">
        <v>2547.59</v>
      </c>
      <c r="AC253" s="2">
        <v>1794.56</v>
      </c>
      <c r="AD253" s="2">
        <v>3662.67</v>
      </c>
      <c r="AE253" s="2">
        <v>11229.74</v>
      </c>
      <c r="AF253" s="2">
        <v>3224.92</v>
      </c>
      <c r="AG253" s="2">
        <v>2547.59</v>
      </c>
      <c r="AH253" s="2">
        <v>1794.56</v>
      </c>
      <c r="AI253" s="2">
        <v>3662.67</v>
      </c>
      <c r="AJ253" s="2">
        <v>11229.74</v>
      </c>
      <c r="AK253" s="2">
        <v>32632965</v>
      </c>
      <c r="AL253" s="2">
        <v>23702777</v>
      </c>
      <c r="AM253" s="2">
        <v>17191885</v>
      </c>
      <c r="AN253" s="2">
        <v>41721474</v>
      </c>
      <c r="AO253" s="2">
        <v>115249101</v>
      </c>
      <c r="AP253" s="2">
        <v>0.90259999999999996</v>
      </c>
      <c r="AQ253" s="2">
        <v>0.2</v>
      </c>
      <c r="AR253" s="2">
        <v>5890903</v>
      </c>
      <c r="AS253" s="2">
        <v>4278825</v>
      </c>
      <c r="AT253" s="2">
        <v>3103479</v>
      </c>
      <c r="AU253" s="2">
        <v>7531560</v>
      </c>
      <c r="AV253" s="2">
        <v>20804767</v>
      </c>
      <c r="AW253" s="2">
        <v>0.90259999999999996</v>
      </c>
      <c r="AX253" s="2">
        <v>0.35260000000000002</v>
      </c>
      <c r="AY253" s="2">
        <v>0.65</v>
      </c>
      <c r="AZ253" s="2">
        <v>7479149</v>
      </c>
      <c r="BA253" s="2">
        <v>5432440</v>
      </c>
      <c r="BB253" s="2">
        <v>3940208</v>
      </c>
      <c r="BC253" s="2">
        <v>9562145</v>
      </c>
      <c r="BD253" s="2">
        <v>26413942</v>
      </c>
      <c r="BE253" s="2">
        <v>162467810</v>
      </c>
      <c r="BF253" s="2">
        <v>0</v>
      </c>
      <c r="BG253" s="2">
        <v>990028</v>
      </c>
      <c r="BH253" s="2">
        <v>0</v>
      </c>
      <c r="BI253" s="2">
        <v>632053</v>
      </c>
      <c r="BJ253" s="2">
        <v>0</v>
      </c>
      <c r="BK253" s="2">
        <v>0</v>
      </c>
      <c r="BL253" s="2">
        <v>0</v>
      </c>
      <c r="BM253" s="2">
        <v>0</v>
      </c>
      <c r="BN253" s="2">
        <v>2813</v>
      </c>
      <c r="BO253" s="2">
        <v>195.29</v>
      </c>
      <c r="BP253" s="2">
        <v>549351</v>
      </c>
      <c r="BQ253" s="2">
        <v>2171432</v>
      </c>
      <c r="BR253" s="2">
        <v>164639242</v>
      </c>
      <c r="BS253" s="2">
        <v>0</v>
      </c>
      <c r="BT253" s="2">
        <v>164639242</v>
      </c>
      <c r="BU253" s="2">
        <v>19312626</v>
      </c>
      <c r="BV253" s="2">
        <v>145326616</v>
      </c>
      <c r="BW253" s="2">
        <v>9345203</v>
      </c>
      <c r="BX253" s="2">
        <v>135981413</v>
      </c>
      <c r="BY253" s="2">
        <v>5282.42</v>
      </c>
      <c r="BZ253" s="2">
        <v>11229.74</v>
      </c>
      <c r="CA253" s="2">
        <v>59320203</v>
      </c>
      <c r="CB253" s="2">
        <v>0</v>
      </c>
      <c r="CC253" s="2">
        <v>0</v>
      </c>
      <c r="CD253" s="2">
        <v>19312626</v>
      </c>
      <c r="CE253" s="2">
        <v>9345203</v>
      </c>
      <c r="CF253" s="2">
        <v>30662374</v>
      </c>
      <c r="CG253" s="2">
        <v>25834113</v>
      </c>
      <c r="CH253" s="2">
        <v>56496487</v>
      </c>
      <c r="CI253" s="2">
        <v>0</v>
      </c>
      <c r="CJ253" s="2">
        <v>135981413</v>
      </c>
      <c r="CK253" s="2" t="b">
        <v>0</v>
      </c>
      <c r="CL253" s="2">
        <v>0</v>
      </c>
      <c r="CM253" s="2">
        <v>14264.86</v>
      </c>
      <c r="CN253" s="2">
        <v>13115.94</v>
      </c>
      <c r="CO253" s="2">
        <v>13505.02</v>
      </c>
      <c r="CP253" s="2">
        <v>16058.01</v>
      </c>
      <c r="CQ253" s="4">
        <v>45072.426620370374</v>
      </c>
      <c r="CR253" s="4">
        <v>73415</v>
      </c>
    </row>
    <row r="254" spans="1:96" x14ac:dyDescent="0.35">
      <c r="A254" s="5">
        <v>319</v>
      </c>
      <c r="B254" s="3" t="s">
        <v>506</v>
      </c>
      <c r="C254" s="3" t="s">
        <v>517</v>
      </c>
      <c r="D254" s="2" t="s">
        <v>518</v>
      </c>
      <c r="E254" s="2">
        <v>8093</v>
      </c>
      <c r="F254" s="2">
        <v>8215</v>
      </c>
      <c r="G254" s="2">
        <v>8458</v>
      </c>
      <c r="H254" s="2">
        <v>9802</v>
      </c>
      <c r="I254" s="2">
        <v>6.5600000000000006E-2</v>
      </c>
      <c r="J254" s="2">
        <v>531</v>
      </c>
      <c r="K254" s="2">
        <v>539</v>
      </c>
      <c r="L254" s="2">
        <v>555</v>
      </c>
      <c r="M254" s="2">
        <v>643</v>
      </c>
      <c r="N254" s="2">
        <v>6.7000000000000004E-2</v>
      </c>
      <c r="O254" s="2">
        <v>542</v>
      </c>
      <c r="P254" s="2">
        <v>550</v>
      </c>
      <c r="Q254" s="2">
        <v>567</v>
      </c>
      <c r="R254" s="2">
        <v>657</v>
      </c>
      <c r="S254" s="2">
        <v>9166</v>
      </c>
      <c r="T254" s="2">
        <v>9304</v>
      </c>
      <c r="U254" s="2">
        <v>9580</v>
      </c>
      <c r="V254" s="2">
        <v>11102</v>
      </c>
      <c r="W254" s="2">
        <v>1.1040000000000001</v>
      </c>
      <c r="X254" s="2">
        <v>1.026</v>
      </c>
      <c r="Y254" s="2">
        <v>10119</v>
      </c>
      <c r="Z254" s="2">
        <v>11391</v>
      </c>
      <c r="AA254" s="2">
        <v>963.84</v>
      </c>
      <c r="AB254" s="2">
        <v>756.13</v>
      </c>
      <c r="AC254" s="2">
        <v>506.82</v>
      </c>
      <c r="AD254" s="2">
        <v>842.77</v>
      </c>
      <c r="AE254" s="2">
        <v>3069.56</v>
      </c>
      <c r="AF254" s="2">
        <v>963.84</v>
      </c>
      <c r="AG254" s="2">
        <v>756.13</v>
      </c>
      <c r="AH254" s="2">
        <v>506.82</v>
      </c>
      <c r="AI254" s="2">
        <v>842.77</v>
      </c>
      <c r="AJ254" s="2">
        <v>3069.56</v>
      </c>
      <c r="AK254" s="2">
        <v>9753097</v>
      </c>
      <c r="AL254" s="2">
        <v>7035034</v>
      </c>
      <c r="AM254" s="2">
        <v>4855336</v>
      </c>
      <c r="AN254" s="2">
        <v>9599993</v>
      </c>
      <c r="AO254" s="2">
        <v>31243460</v>
      </c>
      <c r="AP254" s="2">
        <v>0.91549999999999998</v>
      </c>
      <c r="AQ254" s="2">
        <v>0.2</v>
      </c>
      <c r="AR254" s="2">
        <v>1785792</v>
      </c>
      <c r="AS254" s="2">
        <v>1288115</v>
      </c>
      <c r="AT254" s="2">
        <v>889012</v>
      </c>
      <c r="AU254" s="2">
        <v>1757759</v>
      </c>
      <c r="AV254" s="2">
        <v>5720678</v>
      </c>
      <c r="AW254" s="2">
        <v>0.91549999999999998</v>
      </c>
      <c r="AX254" s="2">
        <v>0.36549999999999999</v>
      </c>
      <c r="AY254" s="2">
        <v>0.65</v>
      </c>
      <c r="AZ254" s="2">
        <v>2317092</v>
      </c>
      <c r="BA254" s="2">
        <v>1671348</v>
      </c>
      <c r="BB254" s="2">
        <v>1153506</v>
      </c>
      <c r="BC254" s="2">
        <v>2280718</v>
      </c>
      <c r="BD254" s="2">
        <v>7422664</v>
      </c>
      <c r="BE254" s="2">
        <v>44386802</v>
      </c>
      <c r="BF254" s="2">
        <v>0</v>
      </c>
      <c r="BG254" s="2">
        <v>63934</v>
      </c>
      <c r="BH254" s="2">
        <v>0</v>
      </c>
      <c r="BI254" s="2">
        <v>396701</v>
      </c>
      <c r="BJ254" s="2">
        <v>0</v>
      </c>
      <c r="BK254" s="2">
        <v>0</v>
      </c>
      <c r="BL254" s="2">
        <v>0</v>
      </c>
      <c r="BM254" s="2">
        <v>0</v>
      </c>
      <c r="BN254" s="2">
        <v>2813</v>
      </c>
      <c r="BO254" s="2">
        <v>69.08</v>
      </c>
      <c r="BP254" s="2">
        <v>194322</v>
      </c>
      <c r="BQ254" s="2">
        <v>654957</v>
      </c>
      <c r="BR254" s="2">
        <v>45041759</v>
      </c>
      <c r="BS254" s="2">
        <v>0</v>
      </c>
      <c r="BT254" s="2">
        <v>45041759</v>
      </c>
      <c r="BU254" s="2">
        <v>9037601</v>
      </c>
      <c r="BV254" s="2">
        <v>36004158</v>
      </c>
      <c r="BW254" s="2">
        <v>2548982</v>
      </c>
      <c r="BX254" s="2">
        <v>33455176</v>
      </c>
      <c r="BY254" s="2">
        <v>5271.16</v>
      </c>
      <c r="BZ254" s="2">
        <v>3069.56</v>
      </c>
      <c r="CA254" s="2">
        <v>16180142</v>
      </c>
      <c r="CB254" s="2">
        <v>0</v>
      </c>
      <c r="CC254" s="2">
        <v>0</v>
      </c>
      <c r="CD254" s="2">
        <v>9037601</v>
      </c>
      <c r="CE254" s="2">
        <v>2548982</v>
      </c>
      <c r="CF254" s="2">
        <v>4593559</v>
      </c>
      <c r="CG254" s="2">
        <v>9612398</v>
      </c>
      <c r="CH254" s="2">
        <v>14205957</v>
      </c>
      <c r="CI254" s="2">
        <v>0</v>
      </c>
      <c r="CJ254" s="2">
        <v>33455176</v>
      </c>
      <c r="CK254" s="2" t="b">
        <v>0</v>
      </c>
      <c r="CL254" s="2">
        <v>0</v>
      </c>
      <c r="CM254" s="2">
        <v>14375.81</v>
      </c>
      <c r="CN254" s="2">
        <v>13217.96</v>
      </c>
      <c r="CO254" s="2">
        <v>13610.07</v>
      </c>
      <c r="CP254" s="2">
        <v>16182.91</v>
      </c>
      <c r="CQ254" s="4">
        <v>45072.426631944443</v>
      </c>
      <c r="CR254" s="4">
        <v>73415</v>
      </c>
    </row>
    <row r="255" spans="1:96" x14ac:dyDescent="0.35">
      <c r="A255" s="5">
        <v>320</v>
      </c>
      <c r="B255" s="3" t="s">
        <v>506</v>
      </c>
      <c r="C255" s="3" t="s">
        <v>519</v>
      </c>
      <c r="D255" s="2" t="s">
        <v>520</v>
      </c>
      <c r="E255" s="2">
        <v>8093</v>
      </c>
      <c r="F255" s="2">
        <v>8215</v>
      </c>
      <c r="G255" s="2">
        <v>8458</v>
      </c>
      <c r="H255" s="2">
        <v>9802</v>
      </c>
      <c r="I255" s="2">
        <v>6.5600000000000006E-2</v>
      </c>
      <c r="J255" s="2">
        <v>531</v>
      </c>
      <c r="K255" s="2">
        <v>539</v>
      </c>
      <c r="L255" s="2">
        <v>555</v>
      </c>
      <c r="M255" s="2">
        <v>643</v>
      </c>
      <c r="N255" s="2">
        <v>6.7000000000000004E-2</v>
      </c>
      <c r="O255" s="2">
        <v>542</v>
      </c>
      <c r="P255" s="2">
        <v>550</v>
      </c>
      <c r="Q255" s="2">
        <v>567</v>
      </c>
      <c r="R255" s="2">
        <v>657</v>
      </c>
      <c r="S255" s="2">
        <v>9166</v>
      </c>
      <c r="T255" s="2">
        <v>9304</v>
      </c>
      <c r="U255" s="2">
        <v>9580</v>
      </c>
      <c r="V255" s="2">
        <v>11102</v>
      </c>
      <c r="W255" s="2">
        <v>1.1040000000000001</v>
      </c>
      <c r="X255" s="2">
        <v>1.026</v>
      </c>
      <c r="Y255" s="2">
        <v>10119</v>
      </c>
      <c r="Z255" s="2">
        <v>11391</v>
      </c>
      <c r="AA255" s="2">
        <v>3112.13</v>
      </c>
      <c r="AB255" s="2">
        <v>2376.85</v>
      </c>
      <c r="AC255" s="2">
        <v>1672.9</v>
      </c>
      <c r="AD255" s="2">
        <v>3464.28</v>
      </c>
      <c r="AE255" s="2">
        <v>10626.16</v>
      </c>
      <c r="AF255" s="2">
        <v>3112.13</v>
      </c>
      <c r="AG255" s="2">
        <v>2376.85</v>
      </c>
      <c r="AH255" s="2">
        <v>1672.9</v>
      </c>
      <c r="AI255" s="2">
        <v>3464.28</v>
      </c>
      <c r="AJ255" s="2">
        <v>10626.16</v>
      </c>
      <c r="AK255" s="2">
        <v>31491643</v>
      </c>
      <c r="AL255" s="2">
        <v>22114212</v>
      </c>
      <c r="AM255" s="2">
        <v>16026382</v>
      </c>
      <c r="AN255" s="2">
        <v>39461613</v>
      </c>
      <c r="AO255" s="2">
        <v>109093850</v>
      </c>
      <c r="AP255" s="2">
        <v>0.77180000000000004</v>
      </c>
      <c r="AQ255" s="2">
        <v>0.2</v>
      </c>
      <c r="AR255" s="2">
        <v>4861050</v>
      </c>
      <c r="AS255" s="2">
        <v>3413550</v>
      </c>
      <c r="AT255" s="2">
        <v>2473832</v>
      </c>
      <c r="AU255" s="2">
        <v>6091295</v>
      </c>
      <c r="AV255" s="2">
        <v>16839727</v>
      </c>
      <c r="AW255" s="2">
        <v>0.77180000000000004</v>
      </c>
      <c r="AX255" s="2">
        <v>0.2218</v>
      </c>
      <c r="AY255" s="2">
        <v>0.65</v>
      </c>
      <c r="AZ255" s="2">
        <v>4540150</v>
      </c>
      <c r="BA255" s="2">
        <v>3188206</v>
      </c>
      <c r="BB255" s="2">
        <v>2310523</v>
      </c>
      <c r="BC255" s="2">
        <v>5689181</v>
      </c>
      <c r="BD255" s="2">
        <v>15728060</v>
      </c>
      <c r="BE255" s="2">
        <v>141661637</v>
      </c>
      <c r="BF255" s="2">
        <v>0</v>
      </c>
      <c r="BG255" s="2">
        <v>560360</v>
      </c>
      <c r="BH255" s="2">
        <v>0</v>
      </c>
      <c r="BI255" s="2">
        <v>418536</v>
      </c>
      <c r="BJ255" s="2">
        <v>0</v>
      </c>
      <c r="BK255" s="2">
        <v>0</v>
      </c>
      <c r="BL255" s="2">
        <v>0</v>
      </c>
      <c r="BM255" s="2">
        <v>0</v>
      </c>
      <c r="BN255" s="2">
        <v>2813</v>
      </c>
      <c r="BO255" s="2">
        <v>108.26</v>
      </c>
      <c r="BP255" s="2">
        <v>304535</v>
      </c>
      <c r="BQ255" s="2">
        <v>1283431</v>
      </c>
      <c r="BR255" s="2">
        <v>142945068</v>
      </c>
      <c r="BS255" s="2">
        <v>0</v>
      </c>
      <c r="BT255" s="2">
        <v>142945068</v>
      </c>
      <c r="BU255" s="2">
        <v>26511482</v>
      </c>
      <c r="BV255" s="2">
        <v>116433586</v>
      </c>
      <c r="BW255" s="2">
        <v>8839933</v>
      </c>
      <c r="BX255" s="2">
        <v>107593653</v>
      </c>
      <c r="BY255" s="2">
        <v>5280.65</v>
      </c>
      <c r="BZ255" s="2">
        <v>10626.16</v>
      </c>
      <c r="CA255" s="2">
        <v>56113032</v>
      </c>
      <c r="CB255" s="2">
        <v>0</v>
      </c>
      <c r="CC255" s="2">
        <v>0</v>
      </c>
      <c r="CD255" s="2">
        <v>26511482</v>
      </c>
      <c r="CE255" s="2">
        <v>8839933</v>
      </c>
      <c r="CF255" s="2">
        <v>20761617</v>
      </c>
      <c r="CG255" s="2">
        <v>13634225</v>
      </c>
      <c r="CH255" s="2">
        <v>34395842</v>
      </c>
      <c r="CI255" s="2">
        <v>0</v>
      </c>
      <c r="CJ255" s="2">
        <v>107593653</v>
      </c>
      <c r="CK255" s="2" t="b">
        <v>0</v>
      </c>
      <c r="CL255" s="2">
        <v>0</v>
      </c>
      <c r="CM255" s="2">
        <v>13139.83</v>
      </c>
      <c r="CN255" s="2">
        <v>12081.52</v>
      </c>
      <c r="CO255" s="2">
        <v>12439.92</v>
      </c>
      <c r="CP255" s="2">
        <v>14791.56</v>
      </c>
      <c r="CQ255" s="4">
        <v>45072.426631944443</v>
      </c>
      <c r="CR255" s="4">
        <v>73415</v>
      </c>
    </row>
    <row r="256" spans="1:96" x14ac:dyDescent="0.35">
      <c r="A256" s="5">
        <v>321</v>
      </c>
      <c r="B256" s="3" t="s">
        <v>506</v>
      </c>
      <c r="C256" s="3" t="s">
        <v>521</v>
      </c>
      <c r="D256" s="2" t="s">
        <v>522</v>
      </c>
      <c r="E256" s="2">
        <v>8093</v>
      </c>
      <c r="F256" s="2">
        <v>8215</v>
      </c>
      <c r="G256" s="2">
        <v>8458</v>
      </c>
      <c r="H256" s="2">
        <v>9802</v>
      </c>
      <c r="I256" s="2">
        <v>6.5600000000000006E-2</v>
      </c>
      <c r="J256" s="2">
        <v>531</v>
      </c>
      <c r="K256" s="2">
        <v>539</v>
      </c>
      <c r="L256" s="2">
        <v>555</v>
      </c>
      <c r="M256" s="2">
        <v>643</v>
      </c>
      <c r="N256" s="2">
        <v>6.7000000000000004E-2</v>
      </c>
      <c r="O256" s="2">
        <v>542</v>
      </c>
      <c r="P256" s="2">
        <v>550</v>
      </c>
      <c r="Q256" s="2">
        <v>567</v>
      </c>
      <c r="R256" s="2">
        <v>657</v>
      </c>
      <c r="S256" s="2">
        <v>9166</v>
      </c>
      <c r="T256" s="2">
        <v>9304</v>
      </c>
      <c r="U256" s="2">
        <v>9580</v>
      </c>
      <c r="V256" s="2">
        <v>11102</v>
      </c>
      <c r="W256" s="2">
        <v>1.1040000000000001</v>
      </c>
      <c r="X256" s="2">
        <v>1.026</v>
      </c>
      <c r="Y256" s="2">
        <v>10119</v>
      </c>
      <c r="Z256" s="2">
        <v>11391</v>
      </c>
      <c r="AA256" s="2">
        <v>721.44</v>
      </c>
      <c r="AB256" s="2">
        <v>741.83</v>
      </c>
      <c r="AC256" s="2">
        <v>584.69000000000005</v>
      </c>
      <c r="AD256" s="2">
        <v>1216.08</v>
      </c>
      <c r="AE256" s="2">
        <v>3264.04</v>
      </c>
      <c r="AF256" s="2">
        <v>721.44</v>
      </c>
      <c r="AG256" s="2">
        <v>741.83</v>
      </c>
      <c r="AH256" s="2">
        <v>584.69000000000005</v>
      </c>
      <c r="AI256" s="2">
        <v>1216.08</v>
      </c>
      <c r="AJ256" s="2">
        <v>3264.04</v>
      </c>
      <c r="AK256" s="2">
        <v>7300251</v>
      </c>
      <c r="AL256" s="2">
        <v>6901986</v>
      </c>
      <c r="AM256" s="2">
        <v>5601330</v>
      </c>
      <c r="AN256" s="2">
        <v>13852367</v>
      </c>
      <c r="AO256" s="2">
        <v>33655934</v>
      </c>
      <c r="AP256" s="2">
        <v>0.20680000000000001</v>
      </c>
      <c r="AQ256" s="2">
        <v>0.2</v>
      </c>
      <c r="AR256" s="2">
        <v>301938</v>
      </c>
      <c r="AS256" s="2">
        <v>285466</v>
      </c>
      <c r="AT256" s="2">
        <v>231671</v>
      </c>
      <c r="AU256" s="2">
        <v>572934</v>
      </c>
      <c r="AV256" s="2">
        <v>1392009</v>
      </c>
      <c r="AW256" s="2">
        <v>0.20680000000000001</v>
      </c>
      <c r="AX256" s="2">
        <v>0</v>
      </c>
      <c r="AY256" s="2">
        <v>0.65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35047943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2742028</v>
      </c>
      <c r="BM256" s="2">
        <v>0</v>
      </c>
      <c r="BN256" s="2">
        <v>2813</v>
      </c>
      <c r="BO256" s="2">
        <v>87.01</v>
      </c>
      <c r="BP256" s="2">
        <v>244759</v>
      </c>
      <c r="BQ256" s="2">
        <v>2986787</v>
      </c>
      <c r="BR256" s="2">
        <v>38034730</v>
      </c>
      <c r="BS256" s="2">
        <v>0</v>
      </c>
      <c r="BT256" s="2">
        <v>38034730</v>
      </c>
      <c r="BU256" s="2">
        <v>64748915</v>
      </c>
      <c r="BV256" s="2">
        <v>0</v>
      </c>
      <c r="BW256" s="2">
        <v>652808</v>
      </c>
      <c r="BX256" s="2">
        <v>0</v>
      </c>
      <c r="BY256" s="2">
        <v>5822.99</v>
      </c>
      <c r="BZ256" s="2">
        <v>3264.04</v>
      </c>
      <c r="CA256" s="2">
        <v>19006472</v>
      </c>
      <c r="CB256" s="2">
        <v>0</v>
      </c>
      <c r="CC256" s="2">
        <v>0</v>
      </c>
      <c r="CD256" s="2">
        <v>64748915</v>
      </c>
      <c r="CE256" s="2">
        <v>652808</v>
      </c>
      <c r="CF256" s="2">
        <v>0</v>
      </c>
      <c r="CG256" s="2">
        <v>1338733</v>
      </c>
      <c r="CH256" s="2">
        <v>1338733</v>
      </c>
      <c r="CI256" s="2">
        <v>1338733</v>
      </c>
      <c r="CJ256" s="2">
        <v>1338733</v>
      </c>
      <c r="CK256" s="2" t="b">
        <v>1</v>
      </c>
      <c r="CL256" s="2">
        <v>26714185</v>
      </c>
      <c r="CM256" s="2">
        <v>10537.52</v>
      </c>
      <c r="CN256" s="2">
        <v>9688.81</v>
      </c>
      <c r="CO256" s="2">
        <v>9976.23</v>
      </c>
      <c r="CP256" s="2">
        <v>11862.13</v>
      </c>
      <c r="CQ256" s="4">
        <v>45072.426631944443</v>
      </c>
      <c r="CR256" s="4">
        <v>73415</v>
      </c>
    </row>
    <row r="257" spans="1:96" x14ac:dyDescent="0.35">
      <c r="A257" s="5">
        <v>322</v>
      </c>
      <c r="B257" s="3" t="s">
        <v>506</v>
      </c>
      <c r="C257" s="3" t="s">
        <v>523</v>
      </c>
      <c r="D257" s="2" t="s">
        <v>524</v>
      </c>
      <c r="E257" s="2">
        <v>8093</v>
      </c>
      <c r="F257" s="2">
        <v>8215</v>
      </c>
      <c r="G257" s="2">
        <v>8458</v>
      </c>
      <c r="H257" s="2">
        <v>9802</v>
      </c>
      <c r="I257" s="2">
        <v>6.5600000000000006E-2</v>
      </c>
      <c r="J257" s="2">
        <v>531</v>
      </c>
      <c r="K257" s="2">
        <v>539</v>
      </c>
      <c r="L257" s="2">
        <v>555</v>
      </c>
      <c r="M257" s="2">
        <v>643</v>
      </c>
      <c r="N257" s="2">
        <v>6.7000000000000004E-2</v>
      </c>
      <c r="O257" s="2">
        <v>542</v>
      </c>
      <c r="P257" s="2">
        <v>550</v>
      </c>
      <c r="Q257" s="2">
        <v>567</v>
      </c>
      <c r="R257" s="2">
        <v>657</v>
      </c>
      <c r="S257" s="2">
        <v>9166</v>
      </c>
      <c r="T257" s="2">
        <v>9304</v>
      </c>
      <c r="U257" s="2">
        <v>9580</v>
      </c>
      <c r="V257" s="2">
        <v>11102</v>
      </c>
      <c r="W257" s="2">
        <v>1.1040000000000001</v>
      </c>
      <c r="X257" s="2">
        <v>1.026</v>
      </c>
      <c r="Y257" s="2">
        <v>10119</v>
      </c>
      <c r="Z257" s="2">
        <v>11391</v>
      </c>
      <c r="AA257" s="2">
        <v>2750.09</v>
      </c>
      <c r="AB257" s="2">
        <v>2108.87</v>
      </c>
      <c r="AC257" s="2">
        <v>1481.61</v>
      </c>
      <c r="AD257" s="2">
        <v>3183.55</v>
      </c>
      <c r="AE257" s="2">
        <v>9524.1200000000008</v>
      </c>
      <c r="AF257" s="2">
        <v>2750.09</v>
      </c>
      <c r="AG257" s="2">
        <v>2108.87</v>
      </c>
      <c r="AH257" s="2">
        <v>1481.61</v>
      </c>
      <c r="AI257" s="2">
        <v>3183.55</v>
      </c>
      <c r="AJ257" s="2">
        <v>9524.1200000000008</v>
      </c>
      <c r="AK257" s="2">
        <v>27828161</v>
      </c>
      <c r="AL257" s="2">
        <v>19620926</v>
      </c>
      <c r="AM257" s="2">
        <v>14193824</v>
      </c>
      <c r="AN257" s="2">
        <v>36263818</v>
      </c>
      <c r="AO257" s="2">
        <v>97906729</v>
      </c>
      <c r="AP257" s="2">
        <v>0.375</v>
      </c>
      <c r="AQ257" s="2">
        <v>0.2</v>
      </c>
      <c r="AR257" s="2">
        <v>2087112</v>
      </c>
      <c r="AS257" s="2">
        <v>1471569</v>
      </c>
      <c r="AT257" s="2">
        <v>1064537</v>
      </c>
      <c r="AU257" s="2">
        <v>2719786</v>
      </c>
      <c r="AV257" s="2">
        <v>7343004</v>
      </c>
      <c r="AW257" s="2">
        <v>0.375</v>
      </c>
      <c r="AX257" s="2">
        <v>0</v>
      </c>
      <c r="AY257" s="2">
        <v>0.65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105249733</v>
      </c>
      <c r="BF257" s="2">
        <v>0</v>
      </c>
      <c r="BG257" s="2">
        <v>590838</v>
      </c>
      <c r="BH257" s="2">
        <v>0</v>
      </c>
      <c r="BI257" s="2">
        <v>1048259</v>
      </c>
      <c r="BJ257" s="2">
        <v>0</v>
      </c>
      <c r="BK257" s="2">
        <v>0</v>
      </c>
      <c r="BL257" s="2">
        <v>0</v>
      </c>
      <c r="BM257" s="2">
        <v>0</v>
      </c>
      <c r="BN257" s="2">
        <v>2813</v>
      </c>
      <c r="BO257" s="2">
        <v>166.29</v>
      </c>
      <c r="BP257" s="2">
        <v>467774</v>
      </c>
      <c r="BQ257" s="2">
        <v>2106871</v>
      </c>
      <c r="BR257" s="2">
        <v>107356604</v>
      </c>
      <c r="BS257" s="2">
        <v>0</v>
      </c>
      <c r="BT257" s="2">
        <v>107356604</v>
      </c>
      <c r="BU257" s="2">
        <v>27689918</v>
      </c>
      <c r="BV257" s="2">
        <v>79666686</v>
      </c>
      <c r="BW257" s="2">
        <v>7916053</v>
      </c>
      <c r="BX257" s="2">
        <v>71750633</v>
      </c>
      <c r="BY257" s="2">
        <v>5275.93</v>
      </c>
      <c r="BZ257" s="2">
        <v>9524.1200000000008</v>
      </c>
      <c r="CA257" s="2">
        <v>50248590</v>
      </c>
      <c r="CB257" s="2">
        <v>0</v>
      </c>
      <c r="CC257" s="2">
        <v>0</v>
      </c>
      <c r="CD257" s="2">
        <v>27689918</v>
      </c>
      <c r="CE257" s="2">
        <v>7916053</v>
      </c>
      <c r="CF257" s="2">
        <v>14642619</v>
      </c>
      <c r="CG257" s="2">
        <v>8432676</v>
      </c>
      <c r="CH257" s="2">
        <v>23075295</v>
      </c>
      <c r="CI257" s="2">
        <v>0</v>
      </c>
      <c r="CJ257" s="2">
        <v>71750633</v>
      </c>
      <c r="CK257" s="2" t="b">
        <v>0</v>
      </c>
      <c r="CL257" s="2">
        <v>0</v>
      </c>
      <c r="CM257" s="2">
        <v>10877.93</v>
      </c>
      <c r="CN257" s="2">
        <v>10001.799999999999</v>
      </c>
      <c r="CO257" s="2">
        <v>10298.5</v>
      </c>
      <c r="CP257" s="2">
        <v>12245.33</v>
      </c>
      <c r="CQ257" s="4">
        <v>45072.426655092589</v>
      </c>
      <c r="CR257" s="4">
        <v>73415</v>
      </c>
    </row>
    <row r="258" spans="1:96" x14ac:dyDescent="0.35">
      <c r="A258" s="5">
        <v>323</v>
      </c>
      <c r="B258" s="3" t="s">
        <v>506</v>
      </c>
      <c r="C258" s="3" t="s">
        <v>525</v>
      </c>
      <c r="D258" s="2" t="s">
        <v>526</v>
      </c>
      <c r="E258" s="2">
        <v>8093</v>
      </c>
      <c r="F258" s="2">
        <v>8215</v>
      </c>
      <c r="G258" s="2">
        <v>8458</v>
      </c>
      <c r="H258" s="2">
        <v>9802</v>
      </c>
      <c r="I258" s="2">
        <v>6.5600000000000006E-2</v>
      </c>
      <c r="J258" s="2">
        <v>531</v>
      </c>
      <c r="K258" s="2">
        <v>539</v>
      </c>
      <c r="L258" s="2">
        <v>555</v>
      </c>
      <c r="M258" s="2">
        <v>643</v>
      </c>
      <c r="N258" s="2">
        <v>6.7000000000000004E-2</v>
      </c>
      <c r="O258" s="2">
        <v>542</v>
      </c>
      <c r="P258" s="2">
        <v>550</v>
      </c>
      <c r="Q258" s="2">
        <v>567</v>
      </c>
      <c r="R258" s="2">
        <v>657</v>
      </c>
      <c r="S258" s="2">
        <v>9166</v>
      </c>
      <c r="T258" s="2">
        <v>9304</v>
      </c>
      <c r="U258" s="2">
        <v>9580</v>
      </c>
      <c r="V258" s="2">
        <v>11102</v>
      </c>
      <c r="W258" s="2">
        <v>1.1040000000000001</v>
      </c>
      <c r="X258" s="2">
        <v>1.026</v>
      </c>
      <c r="Y258" s="2">
        <v>10119</v>
      </c>
      <c r="Z258" s="2">
        <v>11391</v>
      </c>
      <c r="AA258" s="2">
        <v>4062.3</v>
      </c>
      <c r="AB258" s="2">
        <v>3016.1</v>
      </c>
      <c r="AC258" s="2">
        <v>2265.6</v>
      </c>
      <c r="AD258" s="2">
        <v>5114.53</v>
      </c>
      <c r="AE258" s="2">
        <v>14458.53</v>
      </c>
      <c r="AF258" s="2">
        <v>4062.3</v>
      </c>
      <c r="AG258" s="2">
        <v>3016.1</v>
      </c>
      <c r="AH258" s="2">
        <v>2265.6</v>
      </c>
      <c r="AI258" s="2">
        <v>5114.53</v>
      </c>
      <c r="AJ258" s="2">
        <v>14458.53</v>
      </c>
      <c r="AK258" s="2">
        <v>41106414</v>
      </c>
      <c r="AL258" s="2">
        <v>28061794</v>
      </c>
      <c r="AM258" s="2">
        <v>21704448</v>
      </c>
      <c r="AN258" s="2">
        <v>58259611</v>
      </c>
      <c r="AO258" s="2">
        <v>149132267</v>
      </c>
      <c r="AP258" s="2">
        <v>0.36280000000000001</v>
      </c>
      <c r="AQ258" s="2">
        <v>0.2</v>
      </c>
      <c r="AR258" s="2">
        <v>2982681</v>
      </c>
      <c r="AS258" s="2">
        <v>2036164</v>
      </c>
      <c r="AT258" s="2">
        <v>1574875</v>
      </c>
      <c r="AU258" s="2">
        <v>4227317</v>
      </c>
      <c r="AV258" s="2">
        <v>10821037</v>
      </c>
      <c r="AW258" s="2">
        <v>0.36280000000000001</v>
      </c>
      <c r="AX258" s="2">
        <v>0</v>
      </c>
      <c r="AY258" s="2">
        <v>0.65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159953304</v>
      </c>
      <c r="BF258" s="2">
        <v>0</v>
      </c>
      <c r="BG258" s="2">
        <v>880303</v>
      </c>
      <c r="BH258" s="2">
        <v>0</v>
      </c>
      <c r="BI258" s="2">
        <v>297319</v>
      </c>
      <c r="BJ258" s="2">
        <v>0</v>
      </c>
      <c r="BK258" s="2">
        <v>0</v>
      </c>
      <c r="BL258" s="2">
        <v>0</v>
      </c>
      <c r="BM258" s="2">
        <v>0</v>
      </c>
      <c r="BN258" s="2">
        <v>2813</v>
      </c>
      <c r="BO258" s="2">
        <v>226.08</v>
      </c>
      <c r="BP258" s="2">
        <v>635963</v>
      </c>
      <c r="BQ258" s="2">
        <v>1813585</v>
      </c>
      <c r="BR258" s="2">
        <v>161766889</v>
      </c>
      <c r="BS258" s="2">
        <v>0</v>
      </c>
      <c r="BT258" s="2">
        <v>161766889</v>
      </c>
      <c r="BU258" s="2">
        <v>64404857</v>
      </c>
      <c r="BV258" s="2">
        <v>97362032</v>
      </c>
      <c r="BW258" s="2">
        <v>12027264</v>
      </c>
      <c r="BX258" s="2">
        <v>85334768</v>
      </c>
      <c r="BY258" s="2">
        <v>5280.29</v>
      </c>
      <c r="BZ258" s="2">
        <v>14458.53</v>
      </c>
      <c r="CA258" s="2">
        <v>76345231</v>
      </c>
      <c r="CB258" s="2">
        <v>0</v>
      </c>
      <c r="CC258" s="2">
        <v>0</v>
      </c>
      <c r="CD258" s="2">
        <v>64404857</v>
      </c>
      <c r="CE258" s="2">
        <v>12027264</v>
      </c>
      <c r="CF258" s="2">
        <v>0</v>
      </c>
      <c r="CG258" s="2">
        <v>12453741</v>
      </c>
      <c r="CH258" s="2">
        <v>12453741</v>
      </c>
      <c r="CI258" s="2">
        <v>0</v>
      </c>
      <c r="CJ258" s="2">
        <v>85334768</v>
      </c>
      <c r="CK258" s="2" t="b">
        <v>0</v>
      </c>
      <c r="CL258" s="2">
        <v>0</v>
      </c>
      <c r="CM258" s="2">
        <v>10853.23</v>
      </c>
      <c r="CN258" s="2">
        <v>9979.1</v>
      </c>
      <c r="CO258" s="2">
        <v>10275.120000000001</v>
      </c>
      <c r="CP258" s="2">
        <v>12217.53</v>
      </c>
      <c r="CQ258" s="4">
        <v>45072.426666666666</v>
      </c>
      <c r="CR258" s="4">
        <v>73415</v>
      </c>
    </row>
    <row r="259" spans="1:96" x14ac:dyDescent="0.35">
      <c r="A259" s="5">
        <v>324</v>
      </c>
      <c r="B259" s="3" t="s">
        <v>506</v>
      </c>
      <c r="C259" s="3" t="s">
        <v>527</v>
      </c>
      <c r="D259" s="2" t="s">
        <v>528</v>
      </c>
      <c r="E259" s="2">
        <v>8093</v>
      </c>
      <c r="F259" s="2">
        <v>8215</v>
      </c>
      <c r="G259" s="2">
        <v>8458</v>
      </c>
      <c r="H259" s="2">
        <v>9802</v>
      </c>
      <c r="I259" s="2">
        <v>6.5600000000000006E-2</v>
      </c>
      <c r="J259" s="2">
        <v>531</v>
      </c>
      <c r="K259" s="2">
        <v>539</v>
      </c>
      <c r="L259" s="2">
        <v>555</v>
      </c>
      <c r="M259" s="2">
        <v>643</v>
      </c>
      <c r="N259" s="2">
        <v>6.7000000000000004E-2</v>
      </c>
      <c r="O259" s="2">
        <v>542</v>
      </c>
      <c r="P259" s="2">
        <v>550</v>
      </c>
      <c r="Q259" s="2">
        <v>567</v>
      </c>
      <c r="R259" s="2">
        <v>657</v>
      </c>
      <c r="S259" s="2">
        <v>9166</v>
      </c>
      <c r="T259" s="2">
        <v>9304</v>
      </c>
      <c r="U259" s="2">
        <v>9580</v>
      </c>
      <c r="V259" s="2">
        <v>11102</v>
      </c>
      <c r="W259" s="2">
        <v>1.1040000000000001</v>
      </c>
      <c r="X259" s="2">
        <v>1.026</v>
      </c>
      <c r="Y259" s="2">
        <v>10119</v>
      </c>
      <c r="Z259" s="2">
        <v>11391</v>
      </c>
      <c r="AA259" s="2">
        <v>815.6</v>
      </c>
      <c r="AB259" s="2">
        <v>601.62</v>
      </c>
      <c r="AC259" s="2">
        <v>485.64</v>
      </c>
      <c r="AD259" s="2">
        <v>0</v>
      </c>
      <c r="AE259" s="2">
        <v>1902.86</v>
      </c>
      <c r="AF259" s="2">
        <v>815.6</v>
      </c>
      <c r="AG259" s="2">
        <v>601.62</v>
      </c>
      <c r="AH259" s="2">
        <v>485.64</v>
      </c>
      <c r="AI259" s="2">
        <v>0</v>
      </c>
      <c r="AJ259" s="2">
        <v>1902.86</v>
      </c>
      <c r="AK259" s="2">
        <v>8253056</v>
      </c>
      <c r="AL259" s="2">
        <v>5597472</v>
      </c>
      <c r="AM259" s="2">
        <v>4652431</v>
      </c>
      <c r="AN259" s="2">
        <v>0</v>
      </c>
      <c r="AO259" s="2">
        <v>18502959</v>
      </c>
      <c r="AP259" s="2">
        <v>0.44490000000000002</v>
      </c>
      <c r="AQ259" s="2">
        <v>0.2</v>
      </c>
      <c r="AR259" s="2">
        <v>734357</v>
      </c>
      <c r="AS259" s="2">
        <v>498063</v>
      </c>
      <c r="AT259" s="2">
        <v>413973</v>
      </c>
      <c r="AU259" s="2">
        <v>0</v>
      </c>
      <c r="AV259" s="2">
        <v>1646393</v>
      </c>
      <c r="AW259" s="2">
        <v>0.44490000000000002</v>
      </c>
      <c r="AX259" s="2">
        <v>0</v>
      </c>
      <c r="AY259" s="2">
        <v>0.65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20149352</v>
      </c>
      <c r="BF259" s="2">
        <v>0</v>
      </c>
      <c r="BG259" s="2">
        <v>0</v>
      </c>
      <c r="BH259" s="2">
        <v>0</v>
      </c>
      <c r="BI259" s="2">
        <v>188751</v>
      </c>
      <c r="BJ259" s="2">
        <v>0</v>
      </c>
      <c r="BK259" s="2">
        <v>0</v>
      </c>
      <c r="BL259" s="2">
        <v>0</v>
      </c>
      <c r="BM259" s="2">
        <v>0</v>
      </c>
      <c r="BN259" s="2">
        <v>2813</v>
      </c>
      <c r="BO259" s="2">
        <v>74.819999999999993</v>
      </c>
      <c r="BP259" s="2">
        <v>210469</v>
      </c>
      <c r="BQ259" s="2">
        <v>399220</v>
      </c>
      <c r="BR259" s="2">
        <v>20548572</v>
      </c>
      <c r="BS259" s="2">
        <v>0</v>
      </c>
      <c r="BT259" s="2">
        <v>20548572</v>
      </c>
      <c r="BU259" s="2">
        <v>6985174</v>
      </c>
      <c r="BV259" s="2">
        <v>13563398</v>
      </c>
      <c r="BW259" s="2">
        <v>1514902</v>
      </c>
      <c r="BX259" s="2">
        <v>12048496</v>
      </c>
      <c r="BY259" s="2">
        <v>5053.5</v>
      </c>
      <c r="BZ259" s="2">
        <v>1902.86</v>
      </c>
      <c r="CA259" s="2">
        <v>9616103</v>
      </c>
      <c r="CB259" s="2">
        <v>0</v>
      </c>
      <c r="CC259" s="2">
        <v>0</v>
      </c>
      <c r="CD259" s="2">
        <v>6985174</v>
      </c>
      <c r="CE259" s="2">
        <v>1514902</v>
      </c>
      <c r="CF259" s="2">
        <v>1116027</v>
      </c>
      <c r="CG259" s="2">
        <v>2691652</v>
      </c>
      <c r="CH259" s="2">
        <v>3807679</v>
      </c>
      <c r="CI259" s="2">
        <v>0</v>
      </c>
      <c r="CJ259" s="2">
        <v>12048496</v>
      </c>
      <c r="CK259" s="2" t="b">
        <v>0</v>
      </c>
      <c r="CL259" s="2">
        <v>0</v>
      </c>
      <c r="CM259" s="2">
        <v>11019.39</v>
      </c>
      <c r="CN259" s="2">
        <v>10131.870000000001</v>
      </c>
      <c r="CO259" s="2">
        <v>10432.43</v>
      </c>
      <c r="CP259" s="2">
        <v>12404.57</v>
      </c>
      <c r="CQ259" s="4">
        <v>45072.426678240743</v>
      </c>
      <c r="CR259" s="4">
        <v>73415</v>
      </c>
    </row>
    <row r="260" spans="1:96" x14ac:dyDescent="0.35">
      <c r="A260" s="5">
        <v>325</v>
      </c>
      <c r="B260" s="3" t="s">
        <v>506</v>
      </c>
      <c r="C260" s="3" t="s">
        <v>529</v>
      </c>
      <c r="D260" s="2" t="s">
        <v>530</v>
      </c>
      <c r="E260" s="2">
        <v>8093</v>
      </c>
      <c r="F260" s="2">
        <v>8215</v>
      </c>
      <c r="G260" s="2">
        <v>8458</v>
      </c>
      <c r="H260" s="2">
        <v>9802</v>
      </c>
      <c r="I260" s="2">
        <v>6.5600000000000006E-2</v>
      </c>
      <c r="J260" s="2">
        <v>531</v>
      </c>
      <c r="K260" s="2">
        <v>539</v>
      </c>
      <c r="L260" s="2">
        <v>555</v>
      </c>
      <c r="M260" s="2">
        <v>643</v>
      </c>
      <c r="N260" s="2">
        <v>6.7000000000000004E-2</v>
      </c>
      <c r="O260" s="2">
        <v>542</v>
      </c>
      <c r="P260" s="2">
        <v>550</v>
      </c>
      <c r="Q260" s="2">
        <v>567</v>
      </c>
      <c r="R260" s="2">
        <v>657</v>
      </c>
      <c r="S260" s="2">
        <v>9166</v>
      </c>
      <c r="T260" s="2">
        <v>9304</v>
      </c>
      <c r="U260" s="2">
        <v>9580</v>
      </c>
      <c r="V260" s="2">
        <v>11102</v>
      </c>
      <c r="W260" s="2">
        <v>1.1040000000000001</v>
      </c>
      <c r="X260" s="2">
        <v>1.026</v>
      </c>
      <c r="Y260" s="2">
        <v>10119</v>
      </c>
      <c r="Z260" s="2">
        <v>11391</v>
      </c>
      <c r="AA260" s="2">
        <v>0</v>
      </c>
      <c r="AB260" s="2">
        <v>0</v>
      </c>
      <c r="AC260" s="2">
        <v>0</v>
      </c>
      <c r="AD260" s="2">
        <v>5858.11</v>
      </c>
      <c r="AE260" s="2">
        <v>5858.11</v>
      </c>
      <c r="AF260" s="2">
        <v>0</v>
      </c>
      <c r="AG260" s="2">
        <v>0</v>
      </c>
      <c r="AH260" s="2">
        <v>0</v>
      </c>
      <c r="AI260" s="2">
        <v>5858.11</v>
      </c>
      <c r="AJ260" s="2">
        <v>5858.11</v>
      </c>
      <c r="AK260" s="2">
        <v>0</v>
      </c>
      <c r="AL260" s="2">
        <v>0</v>
      </c>
      <c r="AM260" s="2">
        <v>0</v>
      </c>
      <c r="AN260" s="2">
        <v>66729731</v>
      </c>
      <c r="AO260" s="2">
        <v>66729731</v>
      </c>
      <c r="AP260" s="2">
        <v>0.81510000000000005</v>
      </c>
      <c r="AQ260" s="2">
        <v>0.2</v>
      </c>
      <c r="AR260" s="2">
        <v>0</v>
      </c>
      <c r="AS260" s="2">
        <v>0</v>
      </c>
      <c r="AT260" s="2">
        <v>0</v>
      </c>
      <c r="AU260" s="2">
        <v>10878281</v>
      </c>
      <c r="AV260" s="2">
        <v>10878281</v>
      </c>
      <c r="AW260" s="2">
        <v>0.81510000000000005</v>
      </c>
      <c r="AX260" s="2">
        <v>0.2651</v>
      </c>
      <c r="AY260" s="2">
        <v>0.65</v>
      </c>
      <c r="AZ260" s="2">
        <v>0</v>
      </c>
      <c r="BA260" s="2">
        <v>0</v>
      </c>
      <c r="BB260" s="2">
        <v>0</v>
      </c>
      <c r="BC260" s="2">
        <v>11498534</v>
      </c>
      <c r="BD260" s="2">
        <v>11498534</v>
      </c>
      <c r="BE260" s="2">
        <v>89106546</v>
      </c>
      <c r="BF260" s="2">
        <v>0</v>
      </c>
      <c r="BG260" s="2">
        <v>226817</v>
      </c>
      <c r="BH260" s="2">
        <v>0</v>
      </c>
      <c r="BI260" s="2">
        <v>543439</v>
      </c>
      <c r="BJ260" s="2">
        <v>0</v>
      </c>
      <c r="BK260" s="2">
        <v>0</v>
      </c>
      <c r="BL260" s="2">
        <v>0</v>
      </c>
      <c r="BM260" s="2">
        <v>0</v>
      </c>
      <c r="BN260" s="2">
        <v>2813</v>
      </c>
      <c r="BO260" s="2">
        <v>0</v>
      </c>
      <c r="BP260" s="2">
        <v>0</v>
      </c>
      <c r="BQ260" s="2">
        <v>770256</v>
      </c>
      <c r="BR260" s="2">
        <v>89876802</v>
      </c>
      <c r="BS260" s="2">
        <v>0</v>
      </c>
      <c r="BT260" s="2">
        <v>89876802</v>
      </c>
      <c r="BU260" s="2">
        <v>23273651</v>
      </c>
      <c r="BV260" s="2">
        <v>66603151</v>
      </c>
      <c r="BW260" s="2">
        <v>5956084</v>
      </c>
      <c r="BX260" s="2">
        <v>60647067</v>
      </c>
      <c r="BY260" s="2">
        <v>6453.85</v>
      </c>
      <c r="BZ260" s="2">
        <v>5858.11</v>
      </c>
      <c r="CA260" s="2">
        <v>37807363</v>
      </c>
      <c r="CB260" s="2">
        <v>0</v>
      </c>
      <c r="CC260" s="2">
        <v>0</v>
      </c>
      <c r="CD260" s="2">
        <v>23273651</v>
      </c>
      <c r="CE260" s="2">
        <v>5956084</v>
      </c>
      <c r="CF260" s="2">
        <v>8577628</v>
      </c>
      <c r="CG260" s="2">
        <v>11410698</v>
      </c>
      <c r="CH260" s="2">
        <v>19988326</v>
      </c>
      <c r="CI260" s="2">
        <v>0</v>
      </c>
      <c r="CJ260" s="2">
        <v>60647067</v>
      </c>
      <c r="CK260" s="2" t="b">
        <v>0</v>
      </c>
      <c r="CL260" s="2">
        <v>0</v>
      </c>
      <c r="CM260" s="2">
        <v>13512.25</v>
      </c>
      <c r="CN260" s="2">
        <v>12423.96</v>
      </c>
      <c r="CO260" s="2">
        <v>12792.51</v>
      </c>
      <c r="CP260" s="2">
        <v>15210.8</v>
      </c>
      <c r="CQ260" s="4">
        <v>45072.426678240743</v>
      </c>
      <c r="CR260" s="4">
        <v>73415</v>
      </c>
    </row>
    <row r="261" spans="1:96" x14ac:dyDescent="0.35">
      <c r="A261" s="5">
        <v>326</v>
      </c>
      <c r="B261" s="3" t="s">
        <v>506</v>
      </c>
      <c r="C261" s="3" t="s">
        <v>531</v>
      </c>
      <c r="D261" s="2" t="s">
        <v>532</v>
      </c>
      <c r="E261" s="2">
        <v>8093</v>
      </c>
      <c r="F261" s="2">
        <v>8215</v>
      </c>
      <c r="G261" s="2">
        <v>8458</v>
      </c>
      <c r="H261" s="2">
        <v>9802</v>
      </c>
      <c r="I261" s="2">
        <v>6.5600000000000006E-2</v>
      </c>
      <c r="J261" s="2">
        <v>531</v>
      </c>
      <c r="K261" s="2">
        <v>539</v>
      </c>
      <c r="L261" s="2">
        <v>555</v>
      </c>
      <c r="M261" s="2">
        <v>643</v>
      </c>
      <c r="N261" s="2">
        <v>6.7000000000000004E-2</v>
      </c>
      <c r="O261" s="2">
        <v>542</v>
      </c>
      <c r="P261" s="2">
        <v>550</v>
      </c>
      <c r="Q261" s="2">
        <v>567</v>
      </c>
      <c r="R261" s="2">
        <v>657</v>
      </c>
      <c r="S261" s="2">
        <v>9166</v>
      </c>
      <c r="T261" s="2">
        <v>9304</v>
      </c>
      <c r="U261" s="2">
        <v>9580</v>
      </c>
      <c r="V261" s="2">
        <v>11102</v>
      </c>
      <c r="W261" s="2">
        <v>1.1040000000000001</v>
      </c>
      <c r="X261" s="2">
        <v>1.026</v>
      </c>
      <c r="Y261" s="2">
        <v>10119</v>
      </c>
      <c r="Z261" s="2">
        <v>11391</v>
      </c>
      <c r="AA261" s="2">
        <v>1181.7</v>
      </c>
      <c r="AB261" s="2">
        <v>962.77</v>
      </c>
      <c r="AC261" s="2">
        <v>665.77</v>
      </c>
      <c r="AD261" s="2">
        <v>1498.11</v>
      </c>
      <c r="AE261" s="2">
        <v>4308.3500000000004</v>
      </c>
      <c r="AF261" s="2">
        <v>1181.7</v>
      </c>
      <c r="AG261" s="2">
        <v>962.77</v>
      </c>
      <c r="AH261" s="2">
        <v>665.77</v>
      </c>
      <c r="AI261" s="2">
        <v>1498.11</v>
      </c>
      <c r="AJ261" s="2">
        <v>4308.3500000000004</v>
      </c>
      <c r="AK261" s="2">
        <v>11957622</v>
      </c>
      <c r="AL261" s="2">
        <v>8957612</v>
      </c>
      <c r="AM261" s="2">
        <v>6378077</v>
      </c>
      <c r="AN261" s="2">
        <v>17064971</v>
      </c>
      <c r="AO261" s="2">
        <v>44358282</v>
      </c>
      <c r="AP261" s="2">
        <v>0.63749999999999996</v>
      </c>
      <c r="AQ261" s="2">
        <v>0.2</v>
      </c>
      <c r="AR261" s="2">
        <v>1524597</v>
      </c>
      <c r="AS261" s="2">
        <v>1142096</v>
      </c>
      <c r="AT261" s="2">
        <v>813205</v>
      </c>
      <c r="AU261" s="2">
        <v>2175784</v>
      </c>
      <c r="AV261" s="2">
        <v>5655682</v>
      </c>
      <c r="AW261" s="2">
        <v>0.63749999999999996</v>
      </c>
      <c r="AX261" s="2">
        <v>8.7499999999999994E-2</v>
      </c>
      <c r="AY261" s="2">
        <v>0.65</v>
      </c>
      <c r="AZ261" s="2">
        <v>680090</v>
      </c>
      <c r="BA261" s="2">
        <v>509464</v>
      </c>
      <c r="BB261" s="2">
        <v>362753</v>
      </c>
      <c r="BC261" s="2">
        <v>970570</v>
      </c>
      <c r="BD261" s="2">
        <v>2522877</v>
      </c>
      <c r="BE261" s="2">
        <v>52536841</v>
      </c>
      <c r="BF261" s="2">
        <v>0</v>
      </c>
      <c r="BG261" s="2">
        <v>415974</v>
      </c>
      <c r="BH261" s="2">
        <v>0</v>
      </c>
      <c r="BI261" s="2">
        <v>191867</v>
      </c>
      <c r="BJ261" s="2">
        <v>0</v>
      </c>
      <c r="BK261" s="2">
        <v>0</v>
      </c>
      <c r="BL261" s="2">
        <v>0</v>
      </c>
      <c r="BM261" s="2">
        <v>0</v>
      </c>
      <c r="BN261" s="2">
        <v>2813</v>
      </c>
      <c r="BO261" s="2">
        <v>71.41</v>
      </c>
      <c r="BP261" s="2">
        <v>200876</v>
      </c>
      <c r="BQ261" s="2">
        <v>808717</v>
      </c>
      <c r="BR261" s="2">
        <v>53345558</v>
      </c>
      <c r="BS261" s="2">
        <v>0</v>
      </c>
      <c r="BT261" s="2">
        <v>53345558</v>
      </c>
      <c r="BU261" s="2">
        <v>13212503</v>
      </c>
      <c r="BV261" s="2">
        <v>40133055</v>
      </c>
      <c r="BW261" s="2">
        <v>3570909</v>
      </c>
      <c r="BX261" s="2">
        <v>36562146</v>
      </c>
      <c r="BY261" s="2">
        <v>5261.18</v>
      </c>
      <c r="BZ261" s="2">
        <v>4308.3500000000004</v>
      </c>
      <c r="CA261" s="2">
        <v>22667005</v>
      </c>
      <c r="CB261" s="2">
        <v>0</v>
      </c>
      <c r="CC261" s="2">
        <v>0</v>
      </c>
      <c r="CD261" s="2">
        <v>13212503</v>
      </c>
      <c r="CE261" s="2">
        <v>3570909</v>
      </c>
      <c r="CF261" s="2">
        <v>5883593</v>
      </c>
      <c r="CG261" s="2">
        <v>7526355</v>
      </c>
      <c r="CH261" s="2">
        <v>13409948</v>
      </c>
      <c r="CI261" s="2">
        <v>0</v>
      </c>
      <c r="CJ261" s="2">
        <v>36562146</v>
      </c>
      <c r="CK261" s="2" t="b">
        <v>0</v>
      </c>
      <c r="CL261" s="2">
        <v>0</v>
      </c>
      <c r="CM261" s="2">
        <v>11984.69</v>
      </c>
      <c r="CN261" s="2">
        <v>11019.43</v>
      </c>
      <c r="CO261" s="2">
        <v>11346.31</v>
      </c>
      <c r="CP261" s="2">
        <v>13491.22</v>
      </c>
      <c r="CQ261" s="4">
        <v>45072.426689814813</v>
      </c>
      <c r="CR261" s="4">
        <v>73415</v>
      </c>
    </row>
    <row r="262" spans="1:96" x14ac:dyDescent="0.35">
      <c r="A262" s="5">
        <v>327</v>
      </c>
      <c r="B262" s="3" t="s">
        <v>506</v>
      </c>
      <c r="C262" s="3" t="s">
        <v>533</v>
      </c>
      <c r="D262" s="2" t="s">
        <v>534</v>
      </c>
      <c r="E262" s="2">
        <v>8093</v>
      </c>
      <c r="F262" s="2">
        <v>8215</v>
      </c>
      <c r="G262" s="2">
        <v>8458</v>
      </c>
      <c r="H262" s="2">
        <v>9802</v>
      </c>
      <c r="I262" s="2">
        <v>6.5600000000000006E-2</v>
      </c>
      <c r="J262" s="2">
        <v>531</v>
      </c>
      <c r="K262" s="2">
        <v>539</v>
      </c>
      <c r="L262" s="2">
        <v>555</v>
      </c>
      <c r="M262" s="2">
        <v>643</v>
      </c>
      <c r="N262" s="2">
        <v>6.7000000000000004E-2</v>
      </c>
      <c r="O262" s="2">
        <v>542</v>
      </c>
      <c r="P262" s="2">
        <v>550</v>
      </c>
      <c r="Q262" s="2">
        <v>567</v>
      </c>
      <c r="R262" s="2">
        <v>657</v>
      </c>
      <c r="S262" s="2">
        <v>9166</v>
      </c>
      <c r="T262" s="2">
        <v>9304</v>
      </c>
      <c r="U262" s="2">
        <v>9580</v>
      </c>
      <c r="V262" s="2">
        <v>11102</v>
      </c>
      <c r="W262" s="2">
        <v>1.1040000000000001</v>
      </c>
      <c r="X262" s="2">
        <v>1.026</v>
      </c>
      <c r="Y262" s="2">
        <v>10119</v>
      </c>
      <c r="Z262" s="2">
        <v>11391</v>
      </c>
      <c r="AA262" s="2">
        <v>1791.7</v>
      </c>
      <c r="AB262" s="2">
        <v>1372.45</v>
      </c>
      <c r="AC262" s="2">
        <v>1052.68</v>
      </c>
      <c r="AD262" s="2">
        <v>2334.06</v>
      </c>
      <c r="AE262" s="2">
        <v>6550.89</v>
      </c>
      <c r="AF262" s="2">
        <v>1791.7</v>
      </c>
      <c r="AG262" s="2">
        <v>1372.45</v>
      </c>
      <c r="AH262" s="2">
        <v>1052.68</v>
      </c>
      <c r="AI262" s="2">
        <v>2334.06</v>
      </c>
      <c r="AJ262" s="2">
        <v>6550.89</v>
      </c>
      <c r="AK262" s="2">
        <v>18130212</v>
      </c>
      <c r="AL262" s="2">
        <v>12769275</v>
      </c>
      <c r="AM262" s="2">
        <v>10084674</v>
      </c>
      <c r="AN262" s="2">
        <v>26587277</v>
      </c>
      <c r="AO262" s="2">
        <v>67571438</v>
      </c>
      <c r="AP262" s="2">
        <v>0.32050000000000001</v>
      </c>
      <c r="AQ262" s="2">
        <v>0.2</v>
      </c>
      <c r="AR262" s="2">
        <v>1162147</v>
      </c>
      <c r="AS262" s="2">
        <v>818511</v>
      </c>
      <c r="AT262" s="2">
        <v>646428</v>
      </c>
      <c r="AU262" s="2">
        <v>1704244</v>
      </c>
      <c r="AV262" s="2">
        <v>4331330</v>
      </c>
      <c r="AW262" s="2">
        <v>0.32050000000000001</v>
      </c>
      <c r="AX262" s="2">
        <v>0</v>
      </c>
      <c r="AY262" s="2">
        <v>0.65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71902768</v>
      </c>
      <c r="BF262" s="2">
        <v>0</v>
      </c>
      <c r="BG262" s="2">
        <v>240624</v>
      </c>
      <c r="BH262" s="2">
        <v>0</v>
      </c>
      <c r="BI262" s="2">
        <v>549826</v>
      </c>
      <c r="BJ262" s="2">
        <v>0</v>
      </c>
      <c r="BK262" s="2">
        <v>0</v>
      </c>
      <c r="BL262" s="2">
        <v>0</v>
      </c>
      <c r="BM262" s="2">
        <v>0</v>
      </c>
      <c r="BN262" s="2">
        <v>2813</v>
      </c>
      <c r="BO262" s="2">
        <v>80.87</v>
      </c>
      <c r="BP262" s="2">
        <v>227487</v>
      </c>
      <c r="BQ262" s="2">
        <v>1017937</v>
      </c>
      <c r="BR262" s="2">
        <v>72920705</v>
      </c>
      <c r="BS262" s="2">
        <v>0</v>
      </c>
      <c r="BT262" s="2">
        <v>72920705</v>
      </c>
      <c r="BU262" s="2">
        <v>19106424</v>
      </c>
      <c r="BV262" s="2">
        <v>53814281</v>
      </c>
      <c r="BW262" s="2">
        <v>5472444</v>
      </c>
      <c r="BX262" s="2">
        <v>48341837</v>
      </c>
      <c r="BY262" s="2">
        <v>5302.68</v>
      </c>
      <c r="BZ262" s="2">
        <v>6550.89</v>
      </c>
      <c r="CA262" s="2">
        <v>34737273</v>
      </c>
      <c r="CB262" s="2">
        <v>0</v>
      </c>
      <c r="CC262" s="2">
        <v>0</v>
      </c>
      <c r="CD262" s="2">
        <v>19106424</v>
      </c>
      <c r="CE262" s="2">
        <v>5472444</v>
      </c>
      <c r="CF262" s="2">
        <v>10158405</v>
      </c>
      <c r="CG262" s="2">
        <v>7361759</v>
      </c>
      <c r="CH262" s="2">
        <v>17520164</v>
      </c>
      <c r="CI262" s="2">
        <v>0</v>
      </c>
      <c r="CJ262" s="2">
        <v>48341837</v>
      </c>
      <c r="CK262" s="2" t="b">
        <v>0</v>
      </c>
      <c r="CL262" s="2">
        <v>0</v>
      </c>
      <c r="CM262" s="2">
        <v>10767.63</v>
      </c>
      <c r="CN262" s="2">
        <v>9900.39</v>
      </c>
      <c r="CO262" s="2">
        <v>10194.08</v>
      </c>
      <c r="CP262" s="2">
        <v>12121.16</v>
      </c>
      <c r="CQ262" s="4">
        <v>45072.426689814813</v>
      </c>
      <c r="CR262" s="4">
        <v>73415</v>
      </c>
    </row>
    <row r="263" spans="1:96" x14ac:dyDescent="0.35">
      <c r="A263" s="5">
        <v>328</v>
      </c>
      <c r="B263" s="3" t="s">
        <v>506</v>
      </c>
      <c r="C263" s="3" t="s">
        <v>535</v>
      </c>
      <c r="D263" s="2" t="s">
        <v>536</v>
      </c>
      <c r="E263" s="2">
        <v>8093</v>
      </c>
      <c r="F263" s="2">
        <v>8215</v>
      </c>
      <c r="G263" s="2">
        <v>8458</v>
      </c>
      <c r="H263" s="2">
        <v>9802</v>
      </c>
      <c r="I263" s="2">
        <v>6.5600000000000006E-2</v>
      </c>
      <c r="J263" s="2">
        <v>531</v>
      </c>
      <c r="K263" s="2">
        <v>539</v>
      </c>
      <c r="L263" s="2">
        <v>555</v>
      </c>
      <c r="M263" s="2">
        <v>643</v>
      </c>
      <c r="N263" s="2">
        <v>6.7000000000000004E-2</v>
      </c>
      <c r="O263" s="2">
        <v>542</v>
      </c>
      <c r="P263" s="2">
        <v>550</v>
      </c>
      <c r="Q263" s="2">
        <v>567</v>
      </c>
      <c r="R263" s="2">
        <v>657</v>
      </c>
      <c r="S263" s="2">
        <v>9166</v>
      </c>
      <c r="T263" s="2">
        <v>9304</v>
      </c>
      <c r="U263" s="2">
        <v>9580</v>
      </c>
      <c r="V263" s="2">
        <v>11102</v>
      </c>
      <c r="W263" s="2">
        <v>1.1040000000000001</v>
      </c>
      <c r="X263" s="2">
        <v>1.026</v>
      </c>
      <c r="Y263" s="2">
        <v>10119</v>
      </c>
      <c r="Z263" s="2">
        <v>11391</v>
      </c>
      <c r="AA263" s="2">
        <v>3112.52</v>
      </c>
      <c r="AB263" s="2">
        <v>2236.9</v>
      </c>
      <c r="AC263" s="2">
        <v>1566.32</v>
      </c>
      <c r="AD263" s="2">
        <v>4162.16</v>
      </c>
      <c r="AE263" s="2">
        <v>11077.9</v>
      </c>
      <c r="AF263" s="2">
        <v>3112.52</v>
      </c>
      <c r="AG263" s="2">
        <v>2236.9</v>
      </c>
      <c r="AH263" s="2">
        <v>1566.32</v>
      </c>
      <c r="AI263" s="2">
        <v>4162.16</v>
      </c>
      <c r="AJ263" s="2">
        <v>11077.9</v>
      </c>
      <c r="AK263" s="2">
        <v>31495590</v>
      </c>
      <c r="AL263" s="2">
        <v>20812118</v>
      </c>
      <c r="AM263" s="2">
        <v>15005346</v>
      </c>
      <c r="AN263" s="2">
        <v>47411165</v>
      </c>
      <c r="AO263" s="2">
        <v>114724219</v>
      </c>
      <c r="AP263" s="2">
        <v>0.69379999999999997</v>
      </c>
      <c r="AQ263" s="2">
        <v>0.2</v>
      </c>
      <c r="AR263" s="2">
        <v>4370328</v>
      </c>
      <c r="AS263" s="2">
        <v>2887889</v>
      </c>
      <c r="AT263" s="2">
        <v>2082142</v>
      </c>
      <c r="AU263" s="2">
        <v>6578773</v>
      </c>
      <c r="AV263" s="2">
        <v>15919132</v>
      </c>
      <c r="AW263" s="2">
        <v>0.69379999999999997</v>
      </c>
      <c r="AX263" s="2">
        <v>0.14380000000000001</v>
      </c>
      <c r="AY263" s="2">
        <v>0.65</v>
      </c>
      <c r="AZ263" s="2">
        <v>2943893</v>
      </c>
      <c r="BA263" s="2">
        <v>1945309</v>
      </c>
      <c r="BB263" s="2">
        <v>1402550</v>
      </c>
      <c r="BC263" s="2">
        <v>4431522</v>
      </c>
      <c r="BD263" s="2">
        <v>10723274</v>
      </c>
      <c r="BE263" s="2">
        <v>141366625</v>
      </c>
      <c r="BF263" s="2">
        <v>0</v>
      </c>
      <c r="BG263" s="2">
        <v>860713</v>
      </c>
      <c r="BH263" s="2">
        <v>0</v>
      </c>
      <c r="BI263" s="2">
        <v>933272</v>
      </c>
      <c r="BJ263" s="2">
        <v>0</v>
      </c>
      <c r="BK263" s="2">
        <v>0</v>
      </c>
      <c r="BL263" s="2">
        <v>0</v>
      </c>
      <c r="BM263" s="2">
        <v>0</v>
      </c>
      <c r="BN263" s="2">
        <v>2813</v>
      </c>
      <c r="BO263" s="2">
        <v>198.95</v>
      </c>
      <c r="BP263" s="2">
        <v>559646</v>
      </c>
      <c r="BQ263" s="2">
        <v>2353631</v>
      </c>
      <c r="BR263" s="2">
        <v>143720256</v>
      </c>
      <c r="BS263" s="2">
        <v>0</v>
      </c>
      <c r="BT263" s="2">
        <v>143720256</v>
      </c>
      <c r="BU263" s="2">
        <v>31642620</v>
      </c>
      <c r="BV263" s="2">
        <v>112077636</v>
      </c>
      <c r="BW263" s="2">
        <v>9201177</v>
      </c>
      <c r="BX263" s="2">
        <v>102876459</v>
      </c>
      <c r="BY263" s="2">
        <v>5272.33</v>
      </c>
      <c r="BZ263" s="2">
        <v>11077.9</v>
      </c>
      <c r="CA263" s="2">
        <v>58406345</v>
      </c>
      <c r="CB263" s="2">
        <v>0</v>
      </c>
      <c r="CC263" s="2">
        <v>0</v>
      </c>
      <c r="CD263" s="2">
        <v>31642620</v>
      </c>
      <c r="CE263" s="2">
        <v>9201177</v>
      </c>
      <c r="CF263" s="2">
        <v>17562548</v>
      </c>
      <c r="CG263" s="2">
        <v>16671844</v>
      </c>
      <c r="CH263" s="2">
        <v>34234392</v>
      </c>
      <c r="CI263" s="2">
        <v>0</v>
      </c>
      <c r="CJ263" s="2">
        <v>102876459</v>
      </c>
      <c r="CK263" s="2" t="b">
        <v>0</v>
      </c>
      <c r="CL263" s="2">
        <v>0</v>
      </c>
      <c r="CM263" s="2">
        <v>12468.94</v>
      </c>
      <c r="CN263" s="2">
        <v>11464.67</v>
      </c>
      <c r="CO263" s="2">
        <v>11804.76</v>
      </c>
      <c r="CP263" s="2">
        <v>14036.33</v>
      </c>
      <c r="CQ263" s="4">
        <v>45072.426712962966</v>
      </c>
      <c r="CR263" s="4">
        <v>73415</v>
      </c>
    </row>
    <row r="264" spans="1:96" x14ac:dyDescent="0.35">
      <c r="A264" s="5">
        <v>329</v>
      </c>
      <c r="B264" s="3" t="s">
        <v>506</v>
      </c>
      <c r="C264" s="3" t="s">
        <v>537</v>
      </c>
      <c r="D264" s="2" t="s">
        <v>538</v>
      </c>
      <c r="E264" s="2">
        <v>8093</v>
      </c>
      <c r="F264" s="2">
        <v>8215</v>
      </c>
      <c r="G264" s="2">
        <v>8458</v>
      </c>
      <c r="H264" s="2">
        <v>9802</v>
      </c>
      <c r="I264" s="2">
        <v>6.5600000000000006E-2</v>
      </c>
      <c r="J264" s="2">
        <v>531</v>
      </c>
      <c r="K264" s="2">
        <v>539</v>
      </c>
      <c r="L264" s="2">
        <v>555</v>
      </c>
      <c r="M264" s="2">
        <v>643</v>
      </c>
      <c r="N264" s="2">
        <v>6.7000000000000004E-2</v>
      </c>
      <c r="O264" s="2">
        <v>542</v>
      </c>
      <c r="P264" s="2">
        <v>550</v>
      </c>
      <c r="Q264" s="2">
        <v>567</v>
      </c>
      <c r="R264" s="2">
        <v>657</v>
      </c>
      <c r="S264" s="2">
        <v>9166</v>
      </c>
      <c r="T264" s="2">
        <v>9304</v>
      </c>
      <c r="U264" s="2">
        <v>9580</v>
      </c>
      <c r="V264" s="2">
        <v>11102</v>
      </c>
      <c r="W264" s="2">
        <v>1.1040000000000001</v>
      </c>
      <c r="X264" s="2">
        <v>1.026</v>
      </c>
      <c r="Y264" s="2">
        <v>10119</v>
      </c>
      <c r="Z264" s="2">
        <v>11391</v>
      </c>
      <c r="AA264" s="2">
        <v>2091.12</v>
      </c>
      <c r="AB264" s="2">
        <v>1492.09</v>
      </c>
      <c r="AC264" s="2">
        <v>1069.9000000000001</v>
      </c>
      <c r="AD264" s="2">
        <v>2146.08</v>
      </c>
      <c r="AE264" s="2">
        <v>6799.19</v>
      </c>
      <c r="AF264" s="2">
        <v>2091.12</v>
      </c>
      <c r="AG264" s="2">
        <v>1492.09</v>
      </c>
      <c r="AH264" s="2">
        <v>1069.9000000000001</v>
      </c>
      <c r="AI264" s="2">
        <v>2146.08</v>
      </c>
      <c r="AJ264" s="2">
        <v>6799.19</v>
      </c>
      <c r="AK264" s="2">
        <v>21160043</v>
      </c>
      <c r="AL264" s="2">
        <v>13882405</v>
      </c>
      <c r="AM264" s="2">
        <v>10249642</v>
      </c>
      <c r="AN264" s="2">
        <v>24445997</v>
      </c>
      <c r="AO264" s="2">
        <v>69738087</v>
      </c>
      <c r="AP264" s="2">
        <v>0.37880000000000003</v>
      </c>
      <c r="AQ264" s="2">
        <v>0.2</v>
      </c>
      <c r="AR264" s="2">
        <v>1603085</v>
      </c>
      <c r="AS264" s="2">
        <v>1051731</v>
      </c>
      <c r="AT264" s="2">
        <v>776513</v>
      </c>
      <c r="AU264" s="2">
        <v>1852029</v>
      </c>
      <c r="AV264" s="2">
        <v>5283358</v>
      </c>
      <c r="AW264" s="2">
        <v>0.37880000000000003</v>
      </c>
      <c r="AX264" s="2">
        <v>0</v>
      </c>
      <c r="AY264" s="2">
        <v>0.65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75021445</v>
      </c>
      <c r="BF264" s="2">
        <v>0</v>
      </c>
      <c r="BG264" s="2">
        <v>0</v>
      </c>
      <c r="BH264" s="2">
        <v>0</v>
      </c>
      <c r="BI264" s="2">
        <v>126531</v>
      </c>
      <c r="BJ264" s="2">
        <v>0</v>
      </c>
      <c r="BK264" s="2">
        <v>0</v>
      </c>
      <c r="BL264" s="2">
        <v>0</v>
      </c>
      <c r="BM264" s="2">
        <v>0</v>
      </c>
      <c r="BN264" s="2">
        <v>2813</v>
      </c>
      <c r="BO264" s="2">
        <v>131.30000000000001</v>
      </c>
      <c r="BP264" s="2">
        <v>369347</v>
      </c>
      <c r="BQ264" s="2">
        <v>495878</v>
      </c>
      <c r="BR264" s="2">
        <v>75517323</v>
      </c>
      <c r="BS264" s="2">
        <v>0</v>
      </c>
      <c r="BT264" s="2">
        <v>75517323</v>
      </c>
      <c r="BU264" s="2">
        <v>32890112</v>
      </c>
      <c r="BV264" s="2">
        <v>42627211</v>
      </c>
      <c r="BW264" s="2">
        <v>5774950</v>
      </c>
      <c r="BX264" s="2">
        <v>36852261</v>
      </c>
      <c r="BY264" s="2">
        <v>5391.44</v>
      </c>
      <c r="BZ264" s="2">
        <v>6799.19</v>
      </c>
      <c r="CA264" s="2">
        <v>36657425</v>
      </c>
      <c r="CB264" s="2">
        <v>0</v>
      </c>
      <c r="CC264" s="2">
        <v>0</v>
      </c>
      <c r="CD264" s="2">
        <v>32890112</v>
      </c>
      <c r="CE264" s="2">
        <v>5774950</v>
      </c>
      <c r="CF264" s="2">
        <v>0</v>
      </c>
      <c r="CG264" s="2">
        <v>6227193</v>
      </c>
      <c r="CH264" s="2">
        <v>6227193</v>
      </c>
      <c r="CI264" s="2">
        <v>0</v>
      </c>
      <c r="CJ264" s="2">
        <v>36852261</v>
      </c>
      <c r="CK264" s="2" t="b">
        <v>0</v>
      </c>
      <c r="CL264" s="2">
        <v>0</v>
      </c>
      <c r="CM264" s="2">
        <v>10885.62</v>
      </c>
      <c r="CN264" s="2">
        <v>10008.870000000001</v>
      </c>
      <c r="CO264" s="2">
        <v>10305.780000000001</v>
      </c>
      <c r="CP264" s="2">
        <v>12253.98</v>
      </c>
      <c r="CQ264" s="4">
        <v>45072.426712962966</v>
      </c>
      <c r="CR264" s="4">
        <v>73415</v>
      </c>
    </row>
    <row r="265" spans="1:96" x14ac:dyDescent="0.35">
      <c r="A265" s="5">
        <v>330</v>
      </c>
      <c r="B265" s="3" t="s">
        <v>506</v>
      </c>
      <c r="C265" s="3" t="s">
        <v>539</v>
      </c>
      <c r="D265" s="2" t="s">
        <v>540</v>
      </c>
      <c r="E265" s="2">
        <v>8093</v>
      </c>
      <c r="F265" s="2">
        <v>8215</v>
      </c>
      <c r="G265" s="2">
        <v>8458</v>
      </c>
      <c r="H265" s="2">
        <v>9802</v>
      </c>
      <c r="I265" s="2">
        <v>6.5600000000000006E-2</v>
      </c>
      <c r="J265" s="2">
        <v>531</v>
      </c>
      <c r="K265" s="2">
        <v>539</v>
      </c>
      <c r="L265" s="2">
        <v>555</v>
      </c>
      <c r="M265" s="2">
        <v>643</v>
      </c>
      <c r="N265" s="2">
        <v>6.7000000000000004E-2</v>
      </c>
      <c r="O265" s="2">
        <v>542</v>
      </c>
      <c r="P265" s="2">
        <v>550</v>
      </c>
      <c r="Q265" s="2">
        <v>567</v>
      </c>
      <c r="R265" s="2">
        <v>657</v>
      </c>
      <c r="S265" s="2">
        <v>9166</v>
      </c>
      <c r="T265" s="2">
        <v>9304</v>
      </c>
      <c r="U265" s="2">
        <v>9580</v>
      </c>
      <c r="V265" s="2">
        <v>11102</v>
      </c>
      <c r="W265" s="2">
        <v>1.1040000000000001</v>
      </c>
      <c r="X265" s="2">
        <v>1.026</v>
      </c>
      <c r="Y265" s="2">
        <v>10119</v>
      </c>
      <c r="Z265" s="2">
        <v>11391</v>
      </c>
      <c r="AA265" s="2">
        <v>5737.06</v>
      </c>
      <c r="AB265" s="2">
        <v>4612.8</v>
      </c>
      <c r="AC265" s="2">
        <v>3305.22</v>
      </c>
      <c r="AD265" s="2">
        <v>7808.64</v>
      </c>
      <c r="AE265" s="2">
        <v>21463.72</v>
      </c>
      <c r="AF265" s="2">
        <v>5737.06</v>
      </c>
      <c r="AG265" s="2">
        <v>4612.8</v>
      </c>
      <c r="AH265" s="2">
        <v>3305.22</v>
      </c>
      <c r="AI265" s="2">
        <v>7808.64</v>
      </c>
      <c r="AJ265" s="2">
        <v>21463.72</v>
      </c>
      <c r="AK265" s="2">
        <v>58053310</v>
      </c>
      <c r="AL265" s="2">
        <v>42917491</v>
      </c>
      <c r="AM265" s="2">
        <v>31664008</v>
      </c>
      <c r="AN265" s="2">
        <v>88948218</v>
      </c>
      <c r="AO265" s="2">
        <v>221583027</v>
      </c>
      <c r="AP265" s="2">
        <v>0.70230000000000004</v>
      </c>
      <c r="AQ265" s="2">
        <v>0.2</v>
      </c>
      <c r="AR265" s="2">
        <v>8154168</v>
      </c>
      <c r="AS265" s="2">
        <v>6028191</v>
      </c>
      <c r="AT265" s="2">
        <v>4447527</v>
      </c>
      <c r="AU265" s="2">
        <v>12493667</v>
      </c>
      <c r="AV265" s="2">
        <v>31123553</v>
      </c>
      <c r="AW265" s="2">
        <v>0.70230000000000004</v>
      </c>
      <c r="AX265" s="2">
        <v>0.15229999999999999</v>
      </c>
      <c r="AY265" s="2">
        <v>0.65</v>
      </c>
      <c r="AZ265" s="2">
        <v>5746987</v>
      </c>
      <c r="BA265" s="2">
        <v>4248617</v>
      </c>
      <c r="BB265" s="2">
        <v>3134578</v>
      </c>
      <c r="BC265" s="2">
        <v>8805429</v>
      </c>
      <c r="BD265" s="2">
        <v>21935611</v>
      </c>
      <c r="BE265" s="2">
        <v>274642191</v>
      </c>
      <c r="BF265" s="2">
        <v>0</v>
      </c>
      <c r="BG265" s="2">
        <v>1122930</v>
      </c>
      <c r="BH265" s="2">
        <v>0</v>
      </c>
      <c r="BI265" s="2">
        <v>989781</v>
      </c>
      <c r="BJ265" s="2">
        <v>0</v>
      </c>
      <c r="BK265" s="2">
        <v>0</v>
      </c>
      <c r="BL265" s="2">
        <v>0</v>
      </c>
      <c r="BM265" s="2">
        <v>0</v>
      </c>
      <c r="BN265" s="2">
        <v>2813</v>
      </c>
      <c r="BO265" s="2">
        <v>360.98</v>
      </c>
      <c r="BP265" s="2">
        <v>1015437</v>
      </c>
      <c r="BQ265" s="2">
        <v>3128148</v>
      </c>
      <c r="BR265" s="2">
        <v>277770339</v>
      </c>
      <c r="BS265" s="2">
        <v>0</v>
      </c>
      <c r="BT265" s="2">
        <v>277770339</v>
      </c>
      <c r="BU265" s="2">
        <v>50873794</v>
      </c>
      <c r="BV265" s="2">
        <v>226896545</v>
      </c>
      <c r="BW265" s="2">
        <v>17816932</v>
      </c>
      <c r="BX265" s="2">
        <v>209079613</v>
      </c>
      <c r="BY265" s="2">
        <v>5269.2</v>
      </c>
      <c r="BZ265" s="2">
        <v>21463.72</v>
      </c>
      <c r="CA265" s="2">
        <v>113096633</v>
      </c>
      <c r="CB265" s="2">
        <v>0</v>
      </c>
      <c r="CC265" s="2">
        <v>0</v>
      </c>
      <c r="CD265" s="2">
        <v>50873794</v>
      </c>
      <c r="CE265" s="2">
        <v>17816932</v>
      </c>
      <c r="CF265" s="2">
        <v>44405907</v>
      </c>
      <c r="CG265" s="2">
        <v>21997536</v>
      </c>
      <c r="CH265" s="2">
        <v>66403443</v>
      </c>
      <c r="CI265" s="2">
        <v>0</v>
      </c>
      <c r="CJ265" s="2">
        <v>209079613</v>
      </c>
      <c r="CK265" s="2" t="b">
        <v>0</v>
      </c>
      <c r="CL265" s="2">
        <v>0</v>
      </c>
      <c r="CM265" s="2">
        <v>12542.05</v>
      </c>
      <c r="CN265" s="2">
        <v>11531.89</v>
      </c>
      <c r="CO265" s="2">
        <v>11873.98</v>
      </c>
      <c r="CP265" s="2">
        <v>14118.63</v>
      </c>
      <c r="CQ265" s="4">
        <v>45072.426724537036</v>
      </c>
      <c r="CR265" s="4">
        <v>73415</v>
      </c>
    </row>
    <row r="266" spans="1:96" x14ac:dyDescent="0.35">
      <c r="A266" s="5">
        <v>331</v>
      </c>
      <c r="B266" s="3" t="s">
        <v>506</v>
      </c>
      <c r="C266" s="3" t="s">
        <v>541</v>
      </c>
      <c r="D266" s="2" t="s">
        <v>542</v>
      </c>
      <c r="E266" s="2">
        <v>8093</v>
      </c>
      <c r="F266" s="2">
        <v>8215</v>
      </c>
      <c r="G266" s="2">
        <v>8458</v>
      </c>
      <c r="H266" s="2">
        <v>9802</v>
      </c>
      <c r="I266" s="2">
        <v>6.5600000000000006E-2</v>
      </c>
      <c r="J266" s="2">
        <v>531</v>
      </c>
      <c r="K266" s="2">
        <v>539</v>
      </c>
      <c r="L266" s="2">
        <v>555</v>
      </c>
      <c r="M266" s="2">
        <v>643</v>
      </c>
      <c r="N266" s="2">
        <v>6.7000000000000004E-2</v>
      </c>
      <c r="O266" s="2">
        <v>542</v>
      </c>
      <c r="P266" s="2">
        <v>550</v>
      </c>
      <c r="Q266" s="2">
        <v>567</v>
      </c>
      <c r="R266" s="2">
        <v>657</v>
      </c>
      <c r="S266" s="2">
        <v>9166</v>
      </c>
      <c r="T266" s="2">
        <v>9304</v>
      </c>
      <c r="U266" s="2">
        <v>9580</v>
      </c>
      <c r="V266" s="2">
        <v>11102</v>
      </c>
      <c r="W266" s="2">
        <v>1.1040000000000001</v>
      </c>
      <c r="X266" s="2">
        <v>1.026</v>
      </c>
      <c r="Y266" s="2">
        <v>10119</v>
      </c>
      <c r="Z266" s="2">
        <v>11391</v>
      </c>
      <c r="AA266" s="2">
        <v>952.18</v>
      </c>
      <c r="AB266" s="2">
        <v>726.8</v>
      </c>
      <c r="AC266" s="2">
        <v>662.55</v>
      </c>
      <c r="AD266" s="2">
        <v>834.27</v>
      </c>
      <c r="AE266" s="2">
        <v>3175.8</v>
      </c>
      <c r="AF266" s="2">
        <v>952.18</v>
      </c>
      <c r="AG266" s="2">
        <v>726.8</v>
      </c>
      <c r="AH266" s="2">
        <v>662.55</v>
      </c>
      <c r="AI266" s="2">
        <v>834.27</v>
      </c>
      <c r="AJ266" s="2">
        <v>3175.8</v>
      </c>
      <c r="AK266" s="2">
        <v>9635109</v>
      </c>
      <c r="AL266" s="2">
        <v>6762147</v>
      </c>
      <c r="AM266" s="2">
        <v>6347229</v>
      </c>
      <c r="AN266" s="2">
        <v>9503170</v>
      </c>
      <c r="AO266" s="2">
        <v>32247655</v>
      </c>
      <c r="AP266" s="2">
        <v>0.65369999999999995</v>
      </c>
      <c r="AQ266" s="2">
        <v>0.2</v>
      </c>
      <c r="AR266" s="2">
        <v>1259694</v>
      </c>
      <c r="AS266" s="2">
        <v>884083</v>
      </c>
      <c r="AT266" s="2">
        <v>829837</v>
      </c>
      <c r="AU266" s="2">
        <v>1242444</v>
      </c>
      <c r="AV266" s="2">
        <v>4216058</v>
      </c>
      <c r="AW266" s="2">
        <v>0.65369999999999995</v>
      </c>
      <c r="AX266" s="2">
        <v>0.1037</v>
      </c>
      <c r="AY266" s="2">
        <v>0.65</v>
      </c>
      <c r="AZ266" s="2">
        <v>649455</v>
      </c>
      <c r="BA266" s="2">
        <v>455803</v>
      </c>
      <c r="BB266" s="2">
        <v>427835</v>
      </c>
      <c r="BC266" s="2">
        <v>640561</v>
      </c>
      <c r="BD266" s="2">
        <v>2173654</v>
      </c>
      <c r="BE266" s="2">
        <v>38637367</v>
      </c>
      <c r="BF266" s="2">
        <v>0</v>
      </c>
      <c r="BG266" s="2">
        <v>24250</v>
      </c>
      <c r="BH266" s="2">
        <v>0</v>
      </c>
      <c r="BI266" s="2">
        <v>346662</v>
      </c>
      <c r="BJ266" s="2">
        <v>0</v>
      </c>
      <c r="BK266" s="2">
        <v>0</v>
      </c>
      <c r="BL266" s="2">
        <v>0</v>
      </c>
      <c r="BM266" s="2">
        <v>0</v>
      </c>
      <c r="BN266" s="2">
        <v>2813</v>
      </c>
      <c r="BO266" s="2">
        <v>53.72</v>
      </c>
      <c r="BP266" s="2">
        <v>151114</v>
      </c>
      <c r="BQ266" s="2">
        <v>522026</v>
      </c>
      <c r="BR266" s="2">
        <v>39159393</v>
      </c>
      <c r="BS266" s="2">
        <v>0</v>
      </c>
      <c r="BT266" s="2">
        <v>39159393</v>
      </c>
      <c r="BU266" s="2">
        <v>5652718</v>
      </c>
      <c r="BV266" s="2">
        <v>33506675</v>
      </c>
      <c r="BW266" s="2">
        <v>2647508</v>
      </c>
      <c r="BX266" s="2">
        <v>30859167</v>
      </c>
      <c r="BY266" s="2">
        <v>5291.75</v>
      </c>
      <c r="BZ266" s="2">
        <v>3175.8</v>
      </c>
      <c r="CA266" s="2">
        <v>16805540</v>
      </c>
      <c r="CB266" s="2">
        <v>0</v>
      </c>
      <c r="CC266" s="2">
        <v>0</v>
      </c>
      <c r="CD266" s="2">
        <v>5652718</v>
      </c>
      <c r="CE266" s="2">
        <v>2647508</v>
      </c>
      <c r="CF266" s="2">
        <v>8505314</v>
      </c>
      <c r="CG266" s="2">
        <v>4150407</v>
      </c>
      <c r="CH266" s="2">
        <v>12655721</v>
      </c>
      <c r="CI266" s="2">
        <v>0</v>
      </c>
      <c r="CJ266" s="2">
        <v>30859167</v>
      </c>
      <c r="CK266" s="2" t="b">
        <v>0</v>
      </c>
      <c r="CL266" s="2">
        <v>0</v>
      </c>
      <c r="CM266" s="2">
        <v>12124.03</v>
      </c>
      <c r="CN266" s="2">
        <v>11147.54</v>
      </c>
      <c r="CO266" s="2">
        <v>11478.23</v>
      </c>
      <c r="CP266" s="2">
        <v>13648.07</v>
      </c>
      <c r="CQ266" s="4">
        <v>45072.426724537036</v>
      </c>
      <c r="CR266" s="4">
        <v>73415</v>
      </c>
    </row>
    <row r="267" spans="1:96" x14ac:dyDescent="0.35">
      <c r="A267" s="5">
        <v>332</v>
      </c>
      <c r="B267" s="3" t="s">
        <v>506</v>
      </c>
      <c r="C267" s="3" t="s">
        <v>543</v>
      </c>
      <c r="D267" s="2" t="s">
        <v>544</v>
      </c>
      <c r="E267" s="2">
        <v>8093</v>
      </c>
      <c r="F267" s="2">
        <v>8215</v>
      </c>
      <c r="G267" s="2">
        <v>8458</v>
      </c>
      <c r="H267" s="2">
        <v>9802</v>
      </c>
      <c r="I267" s="2">
        <v>6.5600000000000006E-2</v>
      </c>
      <c r="J267" s="2">
        <v>531</v>
      </c>
      <c r="K267" s="2">
        <v>539</v>
      </c>
      <c r="L267" s="2">
        <v>555</v>
      </c>
      <c r="M267" s="2">
        <v>643</v>
      </c>
      <c r="N267" s="2">
        <v>6.7000000000000004E-2</v>
      </c>
      <c r="O267" s="2">
        <v>542</v>
      </c>
      <c r="P267" s="2">
        <v>550</v>
      </c>
      <c r="Q267" s="2">
        <v>567</v>
      </c>
      <c r="R267" s="2">
        <v>657</v>
      </c>
      <c r="S267" s="2">
        <v>9166</v>
      </c>
      <c r="T267" s="2">
        <v>9304</v>
      </c>
      <c r="U267" s="2">
        <v>9580</v>
      </c>
      <c r="V267" s="2">
        <v>11102</v>
      </c>
      <c r="W267" s="2">
        <v>1.1040000000000001</v>
      </c>
      <c r="X267" s="2">
        <v>1.026</v>
      </c>
      <c r="Y267" s="2">
        <v>10119</v>
      </c>
      <c r="Z267" s="2">
        <v>11391</v>
      </c>
      <c r="AA267" s="2">
        <v>1276.18</v>
      </c>
      <c r="AB267" s="2">
        <v>1035.26</v>
      </c>
      <c r="AC267" s="2">
        <v>683.65</v>
      </c>
      <c r="AD267" s="2">
        <v>0</v>
      </c>
      <c r="AE267" s="2">
        <v>2995.09</v>
      </c>
      <c r="AF267" s="2">
        <v>1276.18</v>
      </c>
      <c r="AG267" s="2">
        <v>1035.26</v>
      </c>
      <c r="AH267" s="2">
        <v>683.65</v>
      </c>
      <c r="AI267" s="2">
        <v>0</v>
      </c>
      <c r="AJ267" s="2">
        <v>2995.09</v>
      </c>
      <c r="AK267" s="2">
        <v>12913665</v>
      </c>
      <c r="AL267" s="2">
        <v>9632059</v>
      </c>
      <c r="AM267" s="2">
        <v>6549367</v>
      </c>
      <c r="AN267" s="2">
        <v>0</v>
      </c>
      <c r="AO267" s="2">
        <v>29095091</v>
      </c>
      <c r="AP267" s="2">
        <v>0.93089999999999995</v>
      </c>
      <c r="AQ267" s="2">
        <v>0.2</v>
      </c>
      <c r="AR267" s="2">
        <v>2404266</v>
      </c>
      <c r="AS267" s="2">
        <v>1793297</v>
      </c>
      <c r="AT267" s="2">
        <v>1219361</v>
      </c>
      <c r="AU267" s="2">
        <v>0</v>
      </c>
      <c r="AV267" s="2">
        <v>5416924</v>
      </c>
      <c r="AW267" s="2">
        <v>0.93089999999999995</v>
      </c>
      <c r="AX267" s="2">
        <v>0.38090000000000002</v>
      </c>
      <c r="AY267" s="2">
        <v>0.65</v>
      </c>
      <c r="AZ267" s="2">
        <v>3197230</v>
      </c>
      <c r="BA267" s="2">
        <v>2384753</v>
      </c>
      <c r="BB267" s="2">
        <v>1621525</v>
      </c>
      <c r="BC267" s="2">
        <v>0</v>
      </c>
      <c r="BD267" s="2">
        <v>7203508</v>
      </c>
      <c r="BE267" s="2">
        <v>41715523</v>
      </c>
      <c r="BF267" s="2">
        <v>0</v>
      </c>
      <c r="BG267" s="2">
        <v>142087</v>
      </c>
      <c r="BH267" s="2">
        <v>0</v>
      </c>
      <c r="BI267" s="2">
        <v>583247</v>
      </c>
      <c r="BJ267" s="2">
        <v>0</v>
      </c>
      <c r="BK267" s="2">
        <v>0</v>
      </c>
      <c r="BL267" s="2">
        <v>0</v>
      </c>
      <c r="BM267" s="2">
        <v>0</v>
      </c>
      <c r="BN267" s="2">
        <v>2813</v>
      </c>
      <c r="BO267" s="2">
        <v>84.53</v>
      </c>
      <c r="BP267" s="2">
        <v>237783</v>
      </c>
      <c r="BQ267" s="2">
        <v>963117</v>
      </c>
      <c r="BR267" s="2">
        <v>42678640</v>
      </c>
      <c r="BS267" s="2">
        <v>0</v>
      </c>
      <c r="BT267" s="2">
        <v>42678640</v>
      </c>
      <c r="BU267" s="2">
        <v>4139942</v>
      </c>
      <c r="BV267" s="2">
        <v>38538698</v>
      </c>
      <c r="BW267" s="2">
        <v>2391751</v>
      </c>
      <c r="BX267" s="2">
        <v>36146947</v>
      </c>
      <c r="BY267" s="2">
        <v>5069</v>
      </c>
      <c r="BZ267" s="2">
        <v>2995.09</v>
      </c>
      <c r="CA267" s="2">
        <v>15182111</v>
      </c>
      <c r="CB267" s="2">
        <v>0</v>
      </c>
      <c r="CC267" s="2">
        <v>0</v>
      </c>
      <c r="CD267" s="2">
        <v>4139942</v>
      </c>
      <c r="CE267" s="2">
        <v>2391751</v>
      </c>
      <c r="CF267" s="2">
        <v>8650418</v>
      </c>
      <c r="CG267" s="2">
        <v>3652987</v>
      </c>
      <c r="CH267" s="2">
        <v>12303405</v>
      </c>
      <c r="CI267" s="2">
        <v>0</v>
      </c>
      <c r="CJ267" s="2">
        <v>36146947</v>
      </c>
      <c r="CK267" s="2" t="b">
        <v>0</v>
      </c>
      <c r="CL267" s="2">
        <v>0</v>
      </c>
      <c r="CM267" s="2">
        <v>14508.27</v>
      </c>
      <c r="CN267" s="2">
        <v>13339.75</v>
      </c>
      <c r="CO267" s="2">
        <v>13735.47</v>
      </c>
      <c r="CP267" s="2">
        <v>16332.02</v>
      </c>
      <c r="CQ267" s="4">
        <v>45072.426736111112</v>
      </c>
      <c r="CR267" s="4">
        <v>73415</v>
      </c>
    </row>
    <row r="268" spans="1:96" x14ac:dyDescent="0.35">
      <c r="A268" s="5">
        <v>333</v>
      </c>
      <c r="B268" s="3" t="s">
        <v>506</v>
      </c>
      <c r="C268" s="3" t="s">
        <v>545</v>
      </c>
      <c r="D268" s="2" t="s">
        <v>546</v>
      </c>
      <c r="E268" s="2">
        <v>8093</v>
      </c>
      <c r="F268" s="2">
        <v>8215</v>
      </c>
      <c r="G268" s="2">
        <v>8458</v>
      </c>
      <c r="H268" s="2">
        <v>9802</v>
      </c>
      <c r="I268" s="2">
        <v>6.5600000000000006E-2</v>
      </c>
      <c r="J268" s="2">
        <v>531</v>
      </c>
      <c r="K268" s="2">
        <v>539</v>
      </c>
      <c r="L268" s="2">
        <v>555</v>
      </c>
      <c r="M268" s="2">
        <v>643</v>
      </c>
      <c r="N268" s="2">
        <v>6.7000000000000004E-2</v>
      </c>
      <c r="O268" s="2">
        <v>542</v>
      </c>
      <c r="P268" s="2">
        <v>550</v>
      </c>
      <c r="Q268" s="2">
        <v>567</v>
      </c>
      <c r="R268" s="2">
        <v>657</v>
      </c>
      <c r="S268" s="2">
        <v>9166</v>
      </c>
      <c r="T268" s="2">
        <v>9304</v>
      </c>
      <c r="U268" s="2">
        <v>9580</v>
      </c>
      <c r="V268" s="2">
        <v>11102</v>
      </c>
      <c r="W268" s="2">
        <v>1.1040000000000001</v>
      </c>
      <c r="X268" s="2">
        <v>1.026</v>
      </c>
      <c r="Y268" s="2">
        <v>10119</v>
      </c>
      <c r="Z268" s="2">
        <v>11391</v>
      </c>
      <c r="AA268" s="2">
        <v>3305.58</v>
      </c>
      <c r="AB268" s="2">
        <v>2749.71</v>
      </c>
      <c r="AC268" s="2">
        <v>1902.62</v>
      </c>
      <c r="AD268" s="2">
        <v>0</v>
      </c>
      <c r="AE268" s="2">
        <v>7957.91</v>
      </c>
      <c r="AF268" s="2">
        <v>3305.58</v>
      </c>
      <c r="AG268" s="2">
        <v>2749.71</v>
      </c>
      <c r="AH268" s="2">
        <v>1902.62</v>
      </c>
      <c r="AI268" s="2">
        <v>0</v>
      </c>
      <c r="AJ268" s="2">
        <v>7957.91</v>
      </c>
      <c r="AK268" s="2">
        <v>33449164</v>
      </c>
      <c r="AL268" s="2">
        <v>25583302</v>
      </c>
      <c r="AM268" s="2">
        <v>18227100</v>
      </c>
      <c r="AN268" s="2">
        <v>0</v>
      </c>
      <c r="AO268" s="2">
        <v>77259566</v>
      </c>
      <c r="AP268" s="2">
        <v>0.57330000000000003</v>
      </c>
      <c r="AQ268" s="2">
        <v>0.2</v>
      </c>
      <c r="AR268" s="2">
        <v>3835281</v>
      </c>
      <c r="AS268" s="2">
        <v>2933381</v>
      </c>
      <c r="AT268" s="2">
        <v>2089919</v>
      </c>
      <c r="AU268" s="2">
        <v>0</v>
      </c>
      <c r="AV268" s="2">
        <v>8858581</v>
      </c>
      <c r="AW268" s="2">
        <v>0.57330000000000003</v>
      </c>
      <c r="AX268" s="2">
        <v>2.3300000000000001E-2</v>
      </c>
      <c r="AY268" s="2">
        <v>0.65</v>
      </c>
      <c r="AZ268" s="2">
        <v>506588</v>
      </c>
      <c r="BA268" s="2">
        <v>387459</v>
      </c>
      <c r="BB268" s="2">
        <v>276049</v>
      </c>
      <c r="BC268" s="2">
        <v>0</v>
      </c>
      <c r="BD268" s="2">
        <v>1170096</v>
      </c>
      <c r="BE268" s="2">
        <v>87288243</v>
      </c>
      <c r="BF268" s="2">
        <v>0</v>
      </c>
      <c r="BG268" s="2">
        <v>550096</v>
      </c>
      <c r="BH268" s="2">
        <v>0</v>
      </c>
      <c r="BI268" s="2">
        <v>448673</v>
      </c>
      <c r="BJ268" s="2">
        <v>0</v>
      </c>
      <c r="BK268" s="2">
        <v>0</v>
      </c>
      <c r="BL268" s="2">
        <v>4690684</v>
      </c>
      <c r="BM268" s="2">
        <v>0</v>
      </c>
      <c r="BN268" s="2">
        <v>2813</v>
      </c>
      <c r="BO268" s="2">
        <v>92.71</v>
      </c>
      <c r="BP268" s="2">
        <v>260793</v>
      </c>
      <c r="BQ268" s="2">
        <v>5950246</v>
      </c>
      <c r="BR268" s="2">
        <v>93238489</v>
      </c>
      <c r="BS268" s="2">
        <v>0</v>
      </c>
      <c r="BT268" s="2">
        <v>93238489</v>
      </c>
      <c r="BU268" s="2">
        <v>17551142</v>
      </c>
      <c r="BV268" s="2">
        <v>75687347</v>
      </c>
      <c r="BW268" s="2">
        <v>7539481</v>
      </c>
      <c r="BX268" s="2">
        <v>68147866</v>
      </c>
      <c r="BY268" s="2">
        <v>6013.92</v>
      </c>
      <c r="BZ268" s="2">
        <v>7957.91</v>
      </c>
      <c r="CA268" s="2">
        <v>47858234</v>
      </c>
      <c r="CB268" s="2">
        <v>0</v>
      </c>
      <c r="CC268" s="2">
        <v>0</v>
      </c>
      <c r="CD268" s="2">
        <v>17551142</v>
      </c>
      <c r="CE268" s="2">
        <v>7539481</v>
      </c>
      <c r="CF268" s="2">
        <v>22767611</v>
      </c>
      <c r="CG268" s="2">
        <v>8575615</v>
      </c>
      <c r="CH268" s="2">
        <v>31343226</v>
      </c>
      <c r="CI268" s="2">
        <v>0</v>
      </c>
      <c r="CJ268" s="2">
        <v>68147866</v>
      </c>
      <c r="CK268" s="2" t="b">
        <v>0</v>
      </c>
      <c r="CL268" s="2">
        <v>0</v>
      </c>
      <c r="CM268" s="2">
        <v>11432.5</v>
      </c>
      <c r="CN268" s="2">
        <v>10511.71</v>
      </c>
      <c r="CO268" s="2">
        <v>10823.53</v>
      </c>
      <c r="CP268" s="2">
        <v>12869.61</v>
      </c>
      <c r="CQ268" s="4">
        <v>45072.426724537036</v>
      </c>
      <c r="CR268" s="4">
        <v>73415</v>
      </c>
    </row>
    <row r="269" spans="1:96" x14ac:dyDescent="0.35">
      <c r="A269" s="5">
        <v>334</v>
      </c>
      <c r="B269" s="3" t="s">
        <v>506</v>
      </c>
      <c r="C269" s="3" t="s">
        <v>547</v>
      </c>
      <c r="D269" s="2" t="s">
        <v>548</v>
      </c>
      <c r="E269" s="2">
        <v>8093</v>
      </c>
      <c r="F269" s="2">
        <v>8215</v>
      </c>
      <c r="G269" s="2">
        <v>8458</v>
      </c>
      <c r="H269" s="2">
        <v>9802</v>
      </c>
      <c r="I269" s="2">
        <v>6.5600000000000006E-2</v>
      </c>
      <c r="J269" s="2">
        <v>531</v>
      </c>
      <c r="K269" s="2">
        <v>539</v>
      </c>
      <c r="L269" s="2">
        <v>555</v>
      </c>
      <c r="M269" s="2">
        <v>643</v>
      </c>
      <c r="N269" s="2">
        <v>6.7000000000000004E-2</v>
      </c>
      <c r="O269" s="2">
        <v>542</v>
      </c>
      <c r="P269" s="2">
        <v>550</v>
      </c>
      <c r="Q269" s="2">
        <v>567</v>
      </c>
      <c r="R269" s="2">
        <v>657</v>
      </c>
      <c r="S269" s="2">
        <v>9166</v>
      </c>
      <c r="T269" s="2">
        <v>9304</v>
      </c>
      <c r="U269" s="2">
        <v>9580</v>
      </c>
      <c r="V269" s="2">
        <v>11102</v>
      </c>
      <c r="W269" s="2">
        <v>1.1040000000000001</v>
      </c>
      <c r="X269" s="2">
        <v>1.026</v>
      </c>
      <c r="Y269" s="2">
        <v>10119</v>
      </c>
      <c r="Z269" s="2">
        <v>11391</v>
      </c>
      <c r="AA269" s="2">
        <v>3272.12</v>
      </c>
      <c r="AB269" s="2">
        <v>2480.83</v>
      </c>
      <c r="AC269" s="2">
        <v>1790.9</v>
      </c>
      <c r="AD269" s="2">
        <v>0</v>
      </c>
      <c r="AE269" s="2">
        <v>7543.85</v>
      </c>
      <c r="AF269" s="2">
        <v>3272.12</v>
      </c>
      <c r="AG269" s="2">
        <v>2480.83</v>
      </c>
      <c r="AH269" s="2">
        <v>1790.9</v>
      </c>
      <c r="AI269" s="2">
        <v>0</v>
      </c>
      <c r="AJ269" s="2">
        <v>7543.85</v>
      </c>
      <c r="AK269" s="2">
        <v>33110582</v>
      </c>
      <c r="AL269" s="2">
        <v>23081642</v>
      </c>
      <c r="AM269" s="2">
        <v>17156822</v>
      </c>
      <c r="AN269" s="2">
        <v>0</v>
      </c>
      <c r="AO269" s="2">
        <v>73349046</v>
      </c>
      <c r="AP269" s="2">
        <v>0.90839999999999999</v>
      </c>
      <c r="AQ269" s="2">
        <v>0.2</v>
      </c>
      <c r="AR269" s="2">
        <v>6015531</v>
      </c>
      <c r="AS269" s="2">
        <v>4193473</v>
      </c>
      <c r="AT269" s="2">
        <v>3117051</v>
      </c>
      <c r="AU269" s="2">
        <v>0</v>
      </c>
      <c r="AV269" s="2">
        <v>13326055</v>
      </c>
      <c r="AW269" s="2">
        <v>0.90839999999999999</v>
      </c>
      <c r="AX269" s="2">
        <v>0.3584</v>
      </c>
      <c r="AY269" s="2">
        <v>0.65</v>
      </c>
      <c r="AZ269" s="2">
        <v>7713441</v>
      </c>
      <c r="BA269" s="2">
        <v>5377099</v>
      </c>
      <c r="BB269" s="2">
        <v>3996853</v>
      </c>
      <c r="BC269" s="2">
        <v>0</v>
      </c>
      <c r="BD269" s="2">
        <v>17087393</v>
      </c>
      <c r="BE269" s="2">
        <v>103762494</v>
      </c>
      <c r="BF269" s="2">
        <v>0</v>
      </c>
      <c r="BG269" s="2">
        <v>254599</v>
      </c>
      <c r="BH269" s="2">
        <v>0</v>
      </c>
      <c r="BI269" s="2">
        <v>874634</v>
      </c>
      <c r="BJ269" s="2">
        <v>0</v>
      </c>
      <c r="BK269" s="2">
        <v>0</v>
      </c>
      <c r="BL269" s="2">
        <v>0</v>
      </c>
      <c r="BM269" s="2">
        <v>0</v>
      </c>
      <c r="BN269" s="2">
        <v>2813</v>
      </c>
      <c r="BO269" s="2">
        <v>148.75</v>
      </c>
      <c r="BP269" s="2">
        <v>418434</v>
      </c>
      <c r="BQ269" s="2">
        <v>1547667</v>
      </c>
      <c r="BR269" s="2">
        <v>105310161</v>
      </c>
      <c r="BS269" s="2">
        <v>0</v>
      </c>
      <c r="BT269" s="2">
        <v>105310161</v>
      </c>
      <c r="BU269" s="2">
        <v>17460929</v>
      </c>
      <c r="BV269" s="2">
        <v>87849232</v>
      </c>
      <c r="BW269" s="2">
        <v>5989239</v>
      </c>
      <c r="BX269" s="2">
        <v>81859993</v>
      </c>
      <c r="BY269" s="2">
        <v>5039.57</v>
      </c>
      <c r="BZ269" s="2">
        <v>7543.85</v>
      </c>
      <c r="CA269" s="2">
        <v>38017760</v>
      </c>
      <c r="CB269" s="2">
        <v>0</v>
      </c>
      <c r="CC269" s="2">
        <v>0</v>
      </c>
      <c r="CD269" s="2">
        <v>17460929</v>
      </c>
      <c r="CE269" s="2">
        <v>5989239</v>
      </c>
      <c r="CF269" s="2">
        <v>14567592</v>
      </c>
      <c r="CG269" s="2">
        <v>10153686</v>
      </c>
      <c r="CH269" s="2">
        <v>24721278</v>
      </c>
      <c r="CI269" s="2">
        <v>0</v>
      </c>
      <c r="CJ269" s="2">
        <v>81859993</v>
      </c>
      <c r="CK269" s="2" t="b">
        <v>0</v>
      </c>
      <c r="CL269" s="2">
        <v>0</v>
      </c>
      <c r="CM269" s="2">
        <v>14314.74</v>
      </c>
      <c r="CN269" s="2">
        <v>13161.81</v>
      </c>
      <c r="CO269" s="2">
        <v>13552.25</v>
      </c>
      <c r="CP269" s="2">
        <v>16114.16</v>
      </c>
      <c r="CQ269" s="4">
        <v>45072.426736111112</v>
      </c>
      <c r="CR269" s="4">
        <v>73415</v>
      </c>
    </row>
    <row r="270" spans="1:96" x14ac:dyDescent="0.35">
      <c r="A270" s="5">
        <v>335</v>
      </c>
      <c r="B270" s="3" t="s">
        <v>506</v>
      </c>
      <c r="C270" s="3" t="s">
        <v>549</v>
      </c>
      <c r="D270" s="2" t="s">
        <v>550</v>
      </c>
      <c r="E270" s="2">
        <v>8093</v>
      </c>
      <c r="F270" s="2">
        <v>8215</v>
      </c>
      <c r="G270" s="2">
        <v>8458</v>
      </c>
      <c r="H270" s="2">
        <v>9802</v>
      </c>
      <c r="I270" s="2">
        <v>6.5600000000000006E-2</v>
      </c>
      <c r="J270" s="2">
        <v>531</v>
      </c>
      <c r="K270" s="2">
        <v>539</v>
      </c>
      <c r="L270" s="2">
        <v>555</v>
      </c>
      <c r="M270" s="2">
        <v>643</v>
      </c>
      <c r="N270" s="2">
        <v>6.7000000000000004E-2</v>
      </c>
      <c r="O270" s="2">
        <v>542</v>
      </c>
      <c r="P270" s="2">
        <v>550</v>
      </c>
      <c r="Q270" s="2">
        <v>567</v>
      </c>
      <c r="R270" s="2">
        <v>657</v>
      </c>
      <c r="S270" s="2">
        <v>9166</v>
      </c>
      <c r="T270" s="2">
        <v>9304</v>
      </c>
      <c r="U270" s="2">
        <v>9580</v>
      </c>
      <c r="V270" s="2">
        <v>11102</v>
      </c>
      <c r="W270" s="2">
        <v>1.1040000000000001</v>
      </c>
      <c r="X270" s="2">
        <v>1.026</v>
      </c>
      <c r="Y270" s="2">
        <v>10119</v>
      </c>
      <c r="Z270" s="2">
        <v>11391</v>
      </c>
      <c r="AA270" s="2">
        <v>0</v>
      </c>
      <c r="AB270" s="2">
        <v>0</v>
      </c>
      <c r="AC270" s="2">
        <v>0</v>
      </c>
      <c r="AD270" s="2">
        <v>7972.79</v>
      </c>
      <c r="AE270" s="2">
        <v>7972.79</v>
      </c>
      <c r="AF270" s="2">
        <v>0</v>
      </c>
      <c r="AG270" s="2">
        <v>0</v>
      </c>
      <c r="AH270" s="2">
        <v>0</v>
      </c>
      <c r="AI270" s="2">
        <v>7972.79</v>
      </c>
      <c r="AJ270" s="2">
        <v>7972.79</v>
      </c>
      <c r="AK270" s="2">
        <v>0</v>
      </c>
      <c r="AL270" s="2">
        <v>0</v>
      </c>
      <c r="AM270" s="2">
        <v>0</v>
      </c>
      <c r="AN270" s="2">
        <v>90818051</v>
      </c>
      <c r="AO270" s="2">
        <v>90818051</v>
      </c>
      <c r="AP270" s="2">
        <v>0.89890000000000003</v>
      </c>
      <c r="AQ270" s="2">
        <v>0.2</v>
      </c>
      <c r="AR270" s="2">
        <v>0</v>
      </c>
      <c r="AS270" s="2">
        <v>0</v>
      </c>
      <c r="AT270" s="2">
        <v>0</v>
      </c>
      <c r="AU270" s="2">
        <v>16327269</v>
      </c>
      <c r="AV270" s="2">
        <v>16327269</v>
      </c>
      <c r="AW270" s="2">
        <v>0.89890000000000003</v>
      </c>
      <c r="AX270" s="2">
        <v>0.34889999999999999</v>
      </c>
      <c r="AY270" s="2">
        <v>0.65</v>
      </c>
      <c r="AZ270" s="2">
        <v>0</v>
      </c>
      <c r="BA270" s="2">
        <v>0</v>
      </c>
      <c r="BB270" s="2">
        <v>0</v>
      </c>
      <c r="BC270" s="2">
        <v>20596172</v>
      </c>
      <c r="BD270" s="2">
        <v>20596172</v>
      </c>
      <c r="BE270" s="2">
        <v>127741492</v>
      </c>
      <c r="BF270" s="2">
        <v>0</v>
      </c>
      <c r="BG270" s="2">
        <v>556896</v>
      </c>
      <c r="BH270" s="2">
        <v>0</v>
      </c>
      <c r="BI270" s="2">
        <v>224991</v>
      </c>
      <c r="BJ270" s="2">
        <v>0</v>
      </c>
      <c r="BK270" s="2">
        <v>0</v>
      </c>
      <c r="BL270" s="2">
        <v>0</v>
      </c>
      <c r="BM270" s="2">
        <v>0</v>
      </c>
      <c r="BN270" s="2">
        <v>2813</v>
      </c>
      <c r="BO270" s="2">
        <v>0</v>
      </c>
      <c r="BP270" s="2">
        <v>0</v>
      </c>
      <c r="BQ270" s="2">
        <v>781887</v>
      </c>
      <c r="BR270" s="2">
        <v>128523379</v>
      </c>
      <c r="BS270" s="2">
        <v>0</v>
      </c>
      <c r="BT270" s="2">
        <v>128523379</v>
      </c>
      <c r="BU270" s="2">
        <v>24725995</v>
      </c>
      <c r="BV270" s="2">
        <v>103797384</v>
      </c>
      <c r="BW270" s="2">
        <v>7702729</v>
      </c>
      <c r="BX270" s="2">
        <v>96094655</v>
      </c>
      <c r="BY270" s="2">
        <v>6132.67</v>
      </c>
      <c r="BZ270" s="2">
        <v>7972.79</v>
      </c>
      <c r="CA270" s="2">
        <v>48894490</v>
      </c>
      <c r="CB270" s="2">
        <v>0</v>
      </c>
      <c r="CC270" s="2">
        <v>0</v>
      </c>
      <c r="CD270" s="2">
        <v>24725995</v>
      </c>
      <c r="CE270" s="2">
        <v>7702729</v>
      </c>
      <c r="CF270" s="2">
        <v>16465766</v>
      </c>
      <c r="CG270" s="2">
        <v>21177579</v>
      </c>
      <c r="CH270" s="2">
        <v>37643345</v>
      </c>
      <c r="CI270" s="2">
        <v>0</v>
      </c>
      <c r="CJ270" s="2">
        <v>96094655</v>
      </c>
      <c r="CK270" s="2" t="b">
        <v>0</v>
      </c>
      <c r="CL270" s="2">
        <v>0</v>
      </c>
      <c r="CM270" s="2">
        <v>14233.03</v>
      </c>
      <c r="CN270" s="2">
        <v>13086.68</v>
      </c>
      <c r="CO270" s="2">
        <v>13474.89</v>
      </c>
      <c r="CP270" s="2">
        <v>16022.18</v>
      </c>
      <c r="CQ270" s="4">
        <v>45072.426736111112</v>
      </c>
      <c r="CR270" s="4">
        <v>73415</v>
      </c>
    </row>
    <row r="271" spans="1:96" x14ac:dyDescent="0.35">
      <c r="A271" s="5">
        <v>336</v>
      </c>
      <c r="B271" s="3" t="s">
        <v>506</v>
      </c>
      <c r="C271" s="3" t="s">
        <v>551</v>
      </c>
      <c r="D271" s="2" t="s">
        <v>552</v>
      </c>
      <c r="E271" s="2">
        <v>8093</v>
      </c>
      <c r="F271" s="2">
        <v>8215</v>
      </c>
      <c r="G271" s="2">
        <v>8458</v>
      </c>
      <c r="H271" s="2">
        <v>9802</v>
      </c>
      <c r="I271" s="2">
        <v>6.5600000000000006E-2</v>
      </c>
      <c r="J271" s="2">
        <v>531</v>
      </c>
      <c r="K271" s="2">
        <v>539</v>
      </c>
      <c r="L271" s="2">
        <v>555</v>
      </c>
      <c r="M271" s="2">
        <v>643</v>
      </c>
      <c r="N271" s="2">
        <v>6.7000000000000004E-2</v>
      </c>
      <c r="O271" s="2">
        <v>542</v>
      </c>
      <c r="P271" s="2">
        <v>550</v>
      </c>
      <c r="Q271" s="2">
        <v>567</v>
      </c>
      <c r="R271" s="2">
        <v>657</v>
      </c>
      <c r="S271" s="2">
        <v>9166</v>
      </c>
      <c r="T271" s="2">
        <v>9304</v>
      </c>
      <c r="U271" s="2">
        <v>9580</v>
      </c>
      <c r="V271" s="2">
        <v>11102</v>
      </c>
      <c r="W271" s="2">
        <v>1.1040000000000001</v>
      </c>
      <c r="X271" s="2">
        <v>1.026</v>
      </c>
      <c r="Y271" s="2">
        <v>10119</v>
      </c>
      <c r="Z271" s="2">
        <v>11391</v>
      </c>
      <c r="AA271" s="2">
        <v>2193.4499999999998</v>
      </c>
      <c r="AB271" s="2">
        <v>1674.91</v>
      </c>
      <c r="AC271" s="2">
        <v>1199.3499999999999</v>
      </c>
      <c r="AD271" s="2">
        <v>2622.73</v>
      </c>
      <c r="AE271" s="2">
        <v>7690.44</v>
      </c>
      <c r="AF271" s="2">
        <v>2193.4499999999998</v>
      </c>
      <c r="AG271" s="2">
        <v>1674.91</v>
      </c>
      <c r="AH271" s="2">
        <v>1199.3499999999999</v>
      </c>
      <c r="AI271" s="2">
        <v>2622.73</v>
      </c>
      <c r="AJ271" s="2">
        <v>7690.44</v>
      </c>
      <c r="AK271" s="2">
        <v>22195521</v>
      </c>
      <c r="AL271" s="2">
        <v>15583363</v>
      </c>
      <c r="AM271" s="2">
        <v>11489773</v>
      </c>
      <c r="AN271" s="2">
        <v>29875517</v>
      </c>
      <c r="AO271" s="2">
        <v>79144174</v>
      </c>
      <c r="AP271" s="2">
        <v>0.78059999999999996</v>
      </c>
      <c r="AQ271" s="2">
        <v>0.2</v>
      </c>
      <c r="AR271" s="2">
        <v>3465165</v>
      </c>
      <c r="AS271" s="2">
        <v>2432875</v>
      </c>
      <c r="AT271" s="2">
        <v>1793783</v>
      </c>
      <c r="AU271" s="2">
        <v>4664166</v>
      </c>
      <c r="AV271" s="2">
        <v>12355989</v>
      </c>
      <c r="AW271" s="2">
        <v>0.78059999999999996</v>
      </c>
      <c r="AX271" s="2">
        <v>0.2306</v>
      </c>
      <c r="AY271" s="2">
        <v>0.65</v>
      </c>
      <c r="AZ271" s="2">
        <v>3326887</v>
      </c>
      <c r="BA271" s="2">
        <v>2335790</v>
      </c>
      <c r="BB271" s="2">
        <v>1722202</v>
      </c>
      <c r="BC271" s="2">
        <v>4478041</v>
      </c>
      <c r="BD271" s="2">
        <v>11862920</v>
      </c>
      <c r="BE271" s="2">
        <v>103363083</v>
      </c>
      <c r="BF271" s="2">
        <v>0</v>
      </c>
      <c r="BG271" s="2">
        <v>463038</v>
      </c>
      <c r="BH271" s="2">
        <v>0</v>
      </c>
      <c r="BI271" s="2">
        <v>545742</v>
      </c>
      <c r="BJ271" s="2">
        <v>0</v>
      </c>
      <c r="BK271" s="2">
        <v>0</v>
      </c>
      <c r="BL271" s="2">
        <v>0</v>
      </c>
      <c r="BM271" s="2">
        <v>0</v>
      </c>
      <c r="BN271" s="2">
        <v>2813</v>
      </c>
      <c r="BO271" s="2">
        <v>128.19</v>
      </c>
      <c r="BP271" s="2">
        <v>360598</v>
      </c>
      <c r="BQ271" s="2">
        <v>1369378</v>
      </c>
      <c r="BR271" s="2">
        <v>104732461</v>
      </c>
      <c r="BS271" s="2">
        <v>0</v>
      </c>
      <c r="BT271" s="2">
        <v>104732461</v>
      </c>
      <c r="BU271" s="2">
        <v>17327514</v>
      </c>
      <c r="BV271" s="2">
        <v>87404947</v>
      </c>
      <c r="BW271" s="2">
        <v>6385729</v>
      </c>
      <c r="BX271" s="2">
        <v>81019218</v>
      </c>
      <c r="BY271" s="2">
        <v>5270.77</v>
      </c>
      <c r="BZ271" s="2">
        <v>7690.44</v>
      </c>
      <c r="CA271" s="2">
        <v>40534540</v>
      </c>
      <c r="CB271" s="2">
        <v>0</v>
      </c>
      <c r="CC271" s="2">
        <v>0</v>
      </c>
      <c r="CD271" s="2">
        <v>17327514</v>
      </c>
      <c r="CE271" s="2">
        <v>6385729</v>
      </c>
      <c r="CF271" s="2">
        <v>16821297</v>
      </c>
      <c r="CG271" s="2">
        <v>11447550</v>
      </c>
      <c r="CH271" s="2">
        <v>28268847</v>
      </c>
      <c r="CI271" s="2">
        <v>0</v>
      </c>
      <c r="CJ271" s="2">
        <v>81019218</v>
      </c>
      <c r="CK271" s="2" t="b">
        <v>0</v>
      </c>
      <c r="CL271" s="2">
        <v>0</v>
      </c>
      <c r="CM271" s="2">
        <v>13215.52</v>
      </c>
      <c r="CN271" s="2">
        <v>12151.12</v>
      </c>
      <c r="CO271" s="2">
        <v>12511.58</v>
      </c>
      <c r="CP271" s="2">
        <v>14876.76</v>
      </c>
      <c r="CQ271" s="4">
        <v>45072.426736111112</v>
      </c>
      <c r="CR271" s="4">
        <v>73415</v>
      </c>
    </row>
    <row r="272" spans="1:96" x14ac:dyDescent="0.35">
      <c r="A272" s="5">
        <v>337</v>
      </c>
      <c r="B272" s="3" t="s">
        <v>506</v>
      </c>
      <c r="C272" s="3" t="s">
        <v>553</v>
      </c>
      <c r="D272" s="2" t="s">
        <v>554</v>
      </c>
      <c r="E272" s="2">
        <v>8093</v>
      </c>
      <c r="F272" s="2">
        <v>8215</v>
      </c>
      <c r="G272" s="2">
        <v>8458</v>
      </c>
      <c r="H272" s="2">
        <v>9802</v>
      </c>
      <c r="I272" s="2">
        <v>6.5600000000000006E-2</v>
      </c>
      <c r="J272" s="2">
        <v>531</v>
      </c>
      <c r="K272" s="2">
        <v>539</v>
      </c>
      <c r="L272" s="2">
        <v>555</v>
      </c>
      <c r="M272" s="2">
        <v>643</v>
      </c>
      <c r="N272" s="2">
        <v>6.7000000000000004E-2</v>
      </c>
      <c r="O272" s="2">
        <v>542</v>
      </c>
      <c r="P272" s="2">
        <v>550</v>
      </c>
      <c r="Q272" s="2">
        <v>567</v>
      </c>
      <c r="R272" s="2">
        <v>657</v>
      </c>
      <c r="S272" s="2">
        <v>9166</v>
      </c>
      <c r="T272" s="2">
        <v>9304</v>
      </c>
      <c r="U272" s="2">
        <v>9580</v>
      </c>
      <c r="V272" s="2">
        <v>11102</v>
      </c>
      <c r="W272" s="2">
        <v>1.1040000000000001</v>
      </c>
      <c r="X272" s="2">
        <v>1.026</v>
      </c>
      <c r="Y272" s="2">
        <v>10119</v>
      </c>
      <c r="Z272" s="2">
        <v>11391</v>
      </c>
      <c r="AA272" s="2">
        <v>918.84</v>
      </c>
      <c r="AB272" s="2">
        <v>688.21</v>
      </c>
      <c r="AC272" s="2">
        <v>529.9</v>
      </c>
      <c r="AD272" s="2">
        <v>1252.77</v>
      </c>
      <c r="AE272" s="2">
        <v>3389.72</v>
      </c>
      <c r="AF272" s="2">
        <v>918.84</v>
      </c>
      <c r="AG272" s="2">
        <v>688.21</v>
      </c>
      <c r="AH272" s="2">
        <v>529.9</v>
      </c>
      <c r="AI272" s="2">
        <v>1252.77</v>
      </c>
      <c r="AJ272" s="2">
        <v>3389.72</v>
      </c>
      <c r="AK272" s="2">
        <v>9297742</v>
      </c>
      <c r="AL272" s="2">
        <v>6403106</v>
      </c>
      <c r="AM272" s="2">
        <v>5076442</v>
      </c>
      <c r="AN272" s="2">
        <v>14270303</v>
      </c>
      <c r="AO272" s="2">
        <v>35047593</v>
      </c>
      <c r="AP272" s="2">
        <v>0.1396</v>
      </c>
      <c r="AQ272" s="2">
        <v>0.2</v>
      </c>
      <c r="AR272" s="2">
        <v>259593</v>
      </c>
      <c r="AS272" s="2">
        <v>178775</v>
      </c>
      <c r="AT272" s="2">
        <v>141734</v>
      </c>
      <c r="AU272" s="2">
        <v>398427</v>
      </c>
      <c r="AV272" s="2">
        <v>978529</v>
      </c>
      <c r="AW272" s="2">
        <v>0.1396</v>
      </c>
      <c r="AX272" s="2">
        <v>0</v>
      </c>
      <c r="AY272" s="2">
        <v>0.65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36026122</v>
      </c>
      <c r="BF272" s="2">
        <v>0</v>
      </c>
      <c r="BG272" s="2">
        <v>0</v>
      </c>
      <c r="BH272" s="2">
        <v>0</v>
      </c>
      <c r="BI272" s="2">
        <v>49050</v>
      </c>
      <c r="BJ272" s="2">
        <v>0</v>
      </c>
      <c r="BK272" s="2">
        <v>0</v>
      </c>
      <c r="BL272" s="2">
        <v>0</v>
      </c>
      <c r="BM272" s="2">
        <v>0</v>
      </c>
      <c r="BN272" s="2">
        <v>2813</v>
      </c>
      <c r="BO272" s="2">
        <v>52.97</v>
      </c>
      <c r="BP272" s="2">
        <v>149005</v>
      </c>
      <c r="BQ272" s="2">
        <v>198055</v>
      </c>
      <c r="BR272" s="2">
        <v>36224177</v>
      </c>
      <c r="BS272" s="2">
        <v>0</v>
      </c>
      <c r="BT272" s="2">
        <v>36224177</v>
      </c>
      <c r="BU272" s="2">
        <v>11287923</v>
      </c>
      <c r="BV272" s="2">
        <v>24936254</v>
      </c>
      <c r="BW272" s="2">
        <v>2973384</v>
      </c>
      <c r="BX272" s="2">
        <v>21962870</v>
      </c>
      <c r="BY272" s="2">
        <v>5568.03</v>
      </c>
      <c r="BZ272" s="2">
        <v>3389.72</v>
      </c>
      <c r="CA272" s="2">
        <v>18874063</v>
      </c>
      <c r="CB272" s="2">
        <v>0</v>
      </c>
      <c r="CC272" s="2">
        <v>0</v>
      </c>
      <c r="CD272" s="2">
        <v>11287923</v>
      </c>
      <c r="CE272" s="2">
        <v>2973384</v>
      </c>
      <c r="CF272" s="2">
        <v>4612756</v>
      </c>
      <c r="CG272" s="2">
        <v>2492073</v>
      </c>
      <c r="CH272" s="2">
        <v>7104829</v>
      </c>
      <c r="CI272" s="2">
        <v>0</v>
      </c>
      <c r="CJ272" s="2">
        <v>21962870</v>
      </c>
      <c r="CK272" s="2" t="b">
        <v>0</v>
      </c>
      <c r="CL272" s="2">
        <v>0</v>
      </c>
      <c r="CM272" s="2">
        <v>10401.52</v>
      </c>
      <c r="CN272" s="2">
        <v>9563.77</v>
      </c>
      <c r="CO272" s="2">
        <v>9847.4699999999993</v>
      </c>
      <c r="CP272" s="2">
        <v>11709.04</v>
      </c>
      <c r="CQ272" s="4">
        <v>45072.426736111112</v>
      </c>
      <c r="CR272" s="4">
        <v>73415</v>
      </c>
    </row>
    <row r="273" spans="1:96" x14ac:dyDescent="0.35">
      <c r="A273" s="5">
        <v>338</v>
      </c>
      <c r="B273" s="3" t="s">
        <v>506</v>
      </c>
      <c r="C273" s="3" t="s">
        <v>555</v>
      </c>
      <c r="D273" s="2" t="s">
        <v>556</v>
      </c>
      <c r="E273" s="2">
        <v>8093</v>
      </c>
      <c r="F273" s="2">
        <v>8215</v>
      </c>
      <c r="G273" s="2">
        <v>8458</v>
      </c>
      <c r="H273" s="2">
        <v>9802</v>
      </c>
      <c r="I273" s="2">
        <v>6.5600000000000006E-2</v>
      </c>
      <c r="J273" s="2">
        <v>531</v>
      </c>
      <c r="K273" s="2">
        <v>539</v>
      </c>
      <c r="L273" s="2">
        <v>555</v>
      </c>
      <c r="M273" s="2">
        <v>643</v>
      </c>
      <c r="N273" s="2">
        <v>6.7000000000000004E-2</v>
      </c>
      <c r="O273" s="2">
        <v>542</v>
      </c>
      <c r="P273" s="2">
        <v>550</v>
      </c>
      <c r="Q273" s="2">
        <v>567</v>
      </c>
      <c r="R273" s="2">
        <v>657</v>
      </c>
      <c r="S273" s="2">
        <v>9166</v>
      </c>
      <c r="T273" s="2">
        <v>9304</v>
      </c>
      <c r="U273" s="2">
        <v>9580</v>
      </c>
      <c r="V273" s="2">
        <v>11102</v>
      </c>
      <c r="W273" s="2">
        <v>1.1040000000000001</v>
      </c>
      <c r="X273" s="2">
        <v>1.026</v>
      </c>
      <c r="Y273" s="2">
        <v>10119</v>
      </c>
      <c r="Z273" s="2">
        <v>11391</v>
      </c>
      <c r="AA273" s="2">
        <v>1949.09</v>
      </c>
      <c r="AB273" s="2">
        <v>1429.94</v>
      </c>
      <c r="AC273" s="2">
        <v>931.22</v>
      </c>
      <c r="AD273" s="2">
        <v>0</v>
      </c>
      <c r="AE273" s="2">
        <v>4310.25</v>
      </c>
      <c r="AF273" s="2">
        <v>1949.09</v>
      </c>
      <c r="AG273" s="2">
        <v>1429.94</v>
      </c>
      <c r="AH273" s="2">
        <v>931.22</v>
      </c>
      <c r="AI273" s="2">
        <v>0</v>
      </c>
      <c r="AJ273" s="2">
        <v>4310.25</v>
      </c>
      <c r="AK273" s="2">
        <v>19722842</v>
      </c>
      <c r="AL273" s="2">
        <v>13304162</v>
      </c>
      <c r="AM273" s="2">
        <v>8921088</v>
      </c>
      <c r="AN273" s="2">
        <v>0</v>
      </c>
      <c r="AO273" s="2">
        <v>41948092</v>
      </c>
      <c r="AP273" s="2">
        <v>0.78769999999999996</v>
      </c>
      <c r="AQ273" s="2">
        <v>0.2</v>
      </c>
      <c r="AR273" s="2">
        <v>3107136</v>
      </c>
      <c r="AS273" s="2">
        <v>2095938</v>
      </c>
      <c r="AT273" s="2">
        <v>1405428</v>
      </c>
      <c r="AU273" s="2">
        <v>0</v>
      </c>
      <c r="AV273" s="2">
        <v>6608502</v>
      </c>
      <c r="AW273" s="2">
        <v>0.78769999999999996</v>
      </c>
      <c r="AX273" s="2">
        <v>0.23769999999999999</v>
      </c>
      <c r="AY273" s="2">
        <v>0.65</v>
      </c>
      <c r="AZ273" s="2">
        <v>3047278</v>
      </c>
      <c r="BA273" s="2">
        <v>2055560</v>
      </c>
      <c r="BB273" s="2">
        <v>1378353</v>
      </c>
      <c r="BC273" s="2">
        <v>0</v>
      </c>
      <c r="BD273" s="2">
        <v>6481191</v>
      </c>
      <c r="BE273" s="2">
        <v>55037785</v>
      </c>
      <c r="BF273" s="2">
        <v>0</v>
      </c>
      <c r="BG273" s="2">
        <v>10248</v>
      </c>
      <c r="BH273" s="2">
        <v>0</v>
      </c>
      <c r="BI273" s="2">
        <v>201292</v>
      </c>
      <c r="BJ273" s="2">
        <v>0</v>
      </c>
      <c r="BK273" s="2">
        <v>0</v>
      </c>
      <c r="BL273" s="2">
        <v>0</v>
      </c>
      <c r="BM273" s="2">
        <v>0</v>
      </c>
      <c r="BN273" s="2">
        <v>2813</v>
      </c>
      <c r="BO273" s="2">
        <v>99.62</v>
      </c>
      <c r="BP273" s="2">
        <v>280231</v>
      </c>
      <c r="BQ273" s="2">
        <v>491771</v>
      </c>
      <c r="BR273" s="2">
        <v>55529556</v>
      </c>
      <c r="BS273" s="2">
        <v>0</v>
      </c>
      <c r="BT273" s="2">
        <v>55529556</v>
      </c>
      <c r="BU273" s="2">
        <v>7849828</v>
      </c>
      <c r="BV273" s="2">
        <v>47679728</v>
      </c>
      <c r="BW273" s="2">
        <v>3422398</v>
      </c>
      <c r="BX273" s="2">
        <v>44257330</v>
      </c>
      <c r="BY273" s="2">
        <v>5040.13</v>
      </c>
      <c r="BZ273" s="2">
        <v>4310.25</v>
      </c>
      <c r="CA273" s="2">
        <v>21724220</v>
      </c>
      <c r="CB273" s="2">
        <v>0</v>
      </c>
      <c r="CC273" s="2">
        <v>0</v>
      </c>
      <c r="CD273" s="2">
        <v>7849828</v>
      </c>
      <c r="CE273" s="2">
        <v>3422398</v>
      </c>
      <c r="CF273" s="2">
        <v>10451994</v>
      </c>
      <c r="CG273" s="2">
        <v>5831891</v>
      </c>
      <c r="CH273" s="2">
        <v>16283885</v>
      </c>
      <c r="CI273" s="2">
        <v>0</v>
      </c>
      <c r="CJ273" s="2">
        <v>44257330</v>
      </c>
      <c r="CK273" s="2" t="b">
        <v>0</v>
      </c>
      <c r="CL273" s="2">
        <v>0</v>
      </c>
      <c r="CM273" s="2">
        <v>13276.58</v>
      </c>
      <c r="CN273" s="2">
        <v>12207.27</v>
      </c>
      <c r="CO273" s="2">
        <v>12569.39</v>
      </c>
      <c r="CP273" s="2">
        <v>14945.5</v>
      </c>
      <c r="CQ273" s="4">
        <v>45072.426759259259</v>
      </c>
      <c r="CR273" s="4">
        <v>73415</v>
      </c>
    </row>
    <row r="274" spans="1:96" x14ac:dyDescent="0.35">
      <c r="A274" s="5">
        <v>339</v>
      </c>
      <c r="B274" s="3" t="s">
        <v>506</v>
      </c>
      <c r="C274" s="3" t="s">
        <v>557</v>
      </c>
      <c r="D274" s="2" t="s">
        <v>558</v>
      </c>
      <c r="E274" s="2">
        <v>8093</v>
      </c>
      <c r="F274" s="2">
        <v>8215</v>
      </c>
      <c r="G274" s="2">
        <v>8458</v>
      </c>
      <c r="H274" s="2">
        <v>9802</v>
      </c>
      <c r="I274" s="2">
        <v>6.5600000000000006E-2</v>
      </c>
      <c r="J274" s="2">
        <v>531</v>
      </c>
      <c r="K274" s="2">
        <v>539</v>
      </c>
      <c r="L274" s="2">
        <v>555</v>
      </c>
      <c r="M274" s="2">
        <v>643</v>
      </c>
      <c r="N274" s="2">
        <v>6.7000000000000004E-2</v>
      </c>
      <c r="O274" s="2">
        <v>542</v>
      </c>
      <c r="P274" s="2">
        <v>550</v>
      </c>
      <c r="Q274" s="2">
        <v>567</v>
      </c>
      <c r="R274" s="2">
        <v>657</v>
      </c>
      <c r="S274" s="2">
        <v>9166</v>
      </c>
      <c r="T274" s="2">
        <v>9304</v>
      </c>
      <c r="U274" s="2">
        <v>9580</v>
      </c>
      <c r="V274" s="2">
        <v>11102</v>
      </c>
      <c r="W274" s="2">
        <v>1.1040000000000001</v>
      </c>
      <c r="X274" s="2">
        <v>1.026</v>
      </c>
      <c r="Y274" s="2">
        <v>10119</v>
      </c>
      <c r="Z274" s="2">
        <v>11391</v>
      </c>
      <c r="AA274" s="2">
        <v>7599.26</v>
      </c>
      <c r="AB274" s="2">
        <v>5621.72</v>
      </c>
      <c r="AC274" s="2">
        <v>3550.78</v>
      </c>
      <c r="AD274" s="2">
        <v>7505.24</v>
      </c>
      <c r="AE274" s="2">
        <v>24277</v>
      </c>
      <c r="AF274" s="2">
        <v>7599.26</v>
      </c>
      <c r="AG274" s="2">
        <v>5621.72</v>
      </c>
      <c r="AH274" s="2">
        <v>3550.78</v>
      </c>
      <c r="AI274" s="2">
        <v>7505.24</v>
      </c>
      <c r="AJ274" s="2">
        <v>24277</v>
      </c>
      <c r="AK274" s="2">
        <v>76896912</v>
      </c>
      <c r="AL274" s="2">
        <v>52304483</v>
      </c>
      <c r="AM274" s="2">
        <v>34016472</v>
      </c>
      <c r="AN274" s="2">
        <v>85492189</v>
      </c>
      <c r="AO274" s="2">
        <v>248710056</v>
      </c>
      <c r="AP274" s="2">
        <v>0.51770000000000005</v>
      </c>
      <c r="AQ274" s="2">
        <v>0.2</v>
      </c>
      <c r="AR274" s="2">
        <v>7961906</v>
      </c>
      <c r="AS274" s="2">
        <v>5415606</v>
      </c>
      <c r="AT274" s="2">
        <v>3522066</v>
      </c>
      <c r="AU274" s="2">
        <v>8851861</v>
      </c>
      <c r="AV274" s="2">
        <v>25751439</v>
      </c>
      <c r="AW274" s="2">
        <v>0.51770000000000005</v>
      </c>
      <c r="AX274" s="2">
        <v>0</v>
      </c>
      <c r="AY274" s="2">
        <v>0.65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274461495</v>
      </c>
      <c r="BF274" s="2">
        <v>0</v>
      </c>
      <c r="BG274" s="2">
        <v>1135809</v>
      </c>
      <c r="BH274" s="2">
        <v>0</v>
      </c>
      <c r="BI274" s="2">
        <v>750405</v>
      </c>
      <c r="BJ274" s="2">
        <v>0</v>
      </c>
      <c r="BK274" s="2">
        <v>0</v>
      </c>
      <c r="BL274" s="2">
        <v>0</v>
      </c>
      <c r="BM274" s="2">
        <v>0</v>
      </c>
      <c r="BN274" s="2">
        <v>2813</v>
      </c>
      <c r="BO274" s="2">
        <v>344.87</v>
      </c>
      <c r="BP274" s="2">
        <v>970119</v>
      </c>
      <c r="BQ274" s="2">
        <v>2856333</v>
      </c>
      <c r="BR274" s="2">
        <v>277317828</v>
      </c>
      <c r="BS274" s="2">
        <v>0</v>
      </c>
      <c r="BT274" s="2">
        <v>277317828</v>
      </c>
      <c r="BU274" s="2">
        <v>102330205</v>
      </c>
      <c r="BV274" s="2">
        <v>174987623</v>
      </c>
      <c r="BW274" s="2">
        <v>20150613</v>
      </c>
      <c r="BX274" s="2">
        <v>154837010</v>
      </c>
      <c r="BY274" s="2">
        <v>5268.74</v>
      </c>
      <c r="BZ274" s="2">
        <v>24277</v>
      </c>
      <c r="CA274" s="2">
        <v>127909201</v>
      </c>
      <c r="CB274" s="2">
        <v>0</v>
      </c>
      <c r="CC274" s="2">
        <v>0</v>
      </c>
      <c r="CD274" s="2">
        <v>102330205</v>
      </c>
      <c r="CE274" s="2">
        <v>20150613</v>
      </c>
      <c r="CF274" s="2">
        <v>5428383</v>
      </c>
      <c r="CG274" s="2">
        <v>23901047</v>
      </c>
      <c r="CH274" s="2">
        <v>29329430</v>
      </c>
      <c r="CI274" s="2">
        <v>0</v>
      </c>
      <c r="CJ274" s="2">
        <v>154837010</v>
      </c>
      <c r="CK274" s="2" t="b">
        <v>0</v>
      </c>
      <c r="CL274" s="2">
        <v>0</v>
      </c>
      <c r="CM274" s="2">
        <v>11166.72</v>
      </c>
      <c r="CN274" s="2">
        <v>10267.34</v>
      </c>
      <c r="CO274" s="2">
        <v>10571.91</v>
      </c>
      <c r="CP274" s="2">
        <v>12570.42</v>
      </c>
      <c r="CQ274" s="4">
        <v>45072.426770833335</v>
      </c>
      <c r="CR274" s="4">
        <v>73415</v>
      </c>
    </row>
    <row r="275" spans="1:96" x14ac:dyDescent="0.35">
      <c r="A275" s="5">
        <v>340</v>
      </c>
      <c r="B275" s="3" t="s">
        <v>506</v>
      </c>
      <c r="C275" s="3" t="s">
        <v>559</v>
      </c>
      <c r="D275" s="2" t="s">
        <v>560</v>
      </c>
      <c r="E275" s="2">
        <v>8093</v>
      </c>
      <c r="F275" s="2">
        <v>8215</v>
      </c>
      <c r="G275" s="2">
        <v>8458</v>
      </c>
      <c r="H275" s="2">
        <v>9802</v>
      </c>
      <c r="I275" s="2">
        <v>6.5600000000000006E-2</v>
      </c>
      <c r="J275" s="2">
        <v>531</v>
      </c>
      <c r="K275" s="2">
        <v>539</v>
      </c>
      <c r="L275" s="2">
        <v>555</v>
      </c>
      <c r="M275" s="2">
        <v>643</v>
      </c>
      <c r="N275" s="2">
        <v>6.7000000000000004E-2</v>
      </c>
      <c r="O275" s="2">
        <v>542</v>
      </c>
      <c r="P275" s="2">
        <v>550</v>
      </c>
      <c r="Q275" s="2">
        <v>567</v>
      </c>
      <c r="R275" s="2">
        <v>657</v>
      </c>
      <c r="S275" s="2">
        <v>9166</v>
      </c>
      <c r="T275" s="2">
        <v>9304</v>
      </c>
      <c r="U275" s="2">
        <v>9580</v>
      </c>
      <c r="V275" s="2">
        <v>11102</v>
      </c>
      <c r="W275" s="2">
        <v>1.1040000000000001</v>
      </c>
      <c r="X275" s="2">
        <v>1.026</v>
      </c>
      <c r="Y275" s="2">
        <v>10119</v>
      </c>
      <c r="Z275" s="2">
        <v>11391</v>
      </c>
      <c r="AA275" s="2">
        <v>1841.87</v>
      </c>
      <c r="AB275" s="2">
        <v>1457.18</v>
      </c>
      <c r="AC275" s="2">
        <v>1095.98</v>
      </c>
      <c r="AD275" s="2">
        <v>2347.62</v>
      </c>
      <c r="AE275" s="2">
        <v>6742.65</v>
      </c>
      <c r="AF275" s="2">
        <v>1841.87</v>
      </c>
      <c r="AG275" s="2">
        <v>1457.18</v>
      </c>
      <c r="AH275" s="2">
        <v>1095.98</v>
      </c>
      <c r="AI275" s="2">
        <v>2347.62</v>
      </c>
      <c r="AJ275" s="2">
        <v>6742.65</v>
      </c>
      <c r="AK275" s="2">
        <v>18637883</v>
      </c>
      <c r="AL275" s="2">
        <v>13557603</v>
      </c>
      <c r="AM275" s="2">
        <v>10499488</v>
      </c>
      <c r="AN275" s="2">
        <v>26741739</v>
      </c>
      <c r="AO275" s="2">
        <v>69436713</v>
      </c>
      <c r="AP275" s="2">
        <v>0.39069999999999999</v>
      </c>
      <c r="AQ275" s="2">
        <v>0.2</v>
      </c>
      <c r="AR275" s="2">
        <v>1456364</v>
      </c>
      <c r="AS275" s="2">
        <v>1059391</v>
      </c>
      <c r="AT275" s="2">
        <v>820430</v>
      </c>
      <c r="AU275" s="2">
        <v>2089600</v>
      </c>
      <c r="AV275" s="2">
        <v>5425785</v>
      </c>
      <c r="AW275" s="2">
        <v>0.39069999999999999</v>
      </c>
      <c r="AX275" s="2">
        <v>0</v>
      </c>
      <c r="AY275" s="2">
        <v>0.65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74862498</v>
      </c>
      <c r="BF275" s="2">
        <v>0</v>
      </c>
      <c r="BG275" s="2">
        <v>455029</v>
      </c>
      <c r="BH275" s="2">
        <v>0</v>
      </c>
      <c r="BI275" s="2">
        <v>276730</v>
      </c>
      <c r="BJ275" s="2">
        <v>0</v>
      </c>
      <c r="BK275" s="2">
        <v>0</v>
      </c>
      <c r="BL275" s="2">
        <v>0</v>
      </c>
      <c r="BM275" s="2">
        <v>0</v>
      </c>
      <c r="BN275" s="2">
        <v>2813</v>
      </c>
      <c r="BO275" s="2">
        <v>110.86</v>
      </c>
      <c r="BP275" s="2">
        <v>311849</v>
      </c>
      <c r="BQ275" s="2">
        <v>1043608</v>
      </c>
      <c r="BR275" s="2">
        <v>75906106</v>
      </c>
      <c r="BS275" s="2">
        <v>0</v>
      </c>
      <c r="BT275" s="2">
        <v>75906106</v>
      </c>
      <c r="BU275" s="2">
        <v>19355351</v>
      </c>
      <c r="BV275" s="2">
        <v>56550755</v>
      </c>
      <c r="BW275" s="2">
        <v>5584596</v>
      </c>
      <c r="BX275" s="2">
        <v>50966159</v>
      </c>
      <c r="BY275" s="2">
        <v>5257.46</v>
      </c>
      <c r="BZ275" s="2">
        <v>6742.65</v>
      </c>
      <c r="CA275" s="2">
        <v>35449213</v>
      </c>
      <c r="CB275" s="2">
        <v>0</v>
      </c>
      <c r="CC275" s="2">
        <v>0</v>
      </c>
      <c r="CD275" s="2">
        <v>19355351</v>
      </c>
      <c r="CE275" s="2">
        <v>5584596</v>
      </c>
      <c r="CF275" s="2">
        <v>10509266</v>
      </c>
      <c r="CG275" s="2">
        <v>5864029</v>
      </c>
      <c r="CH275" s="2">
        <v>16373295</v>
      </c>
      <c r="CI275" s="2">
        <v>0</v>
      </c>
      <c r="CJ275" s="2">
        <v>50966159</v>
      </c>
      <c r="CK275" s="2" t="b">
        <v>0</v>
      </c>
      <c r="CL275" s="2">
        <v>0</v>
      </c>
      <c r="CM275" s="2">
        <v>10909.7</v>
      </c>
      <c r="CN275" s="2">
        <v>10031.01</v>
      </c>
      <c r="CO275" s="2">
        <v>10328.58</v>
      </c>
      <c r="CP275" s="2">
        <v>12281.09</v>
      </c>
      <c r="CQ275" s="4">
        <v>45072.426770833335</v>
      </c>
      <c r="CR275" s="4">
        <v>73415</v>
      </c>
    </row>
    <row r="276" spans="1:96" x14ac:dyDescent="0.35">
      <c r="A276" s="5">
        <v>341</v>
      </c>
      <c r="B276" s="3" t="s">
        <v>506</v>
      </c>
      <c r="C276" s="3" t="s">
        <v>561</v>
      </c>
      <c r="D276" s="2" t="s">
        <v>562</v>
      </c>
      <c r="E276" s="2">
        <v>8093</v>
      </c>
      <c r="F276" s="2">
        <v>8215</v>
      </c>
      <c r="G276" s="2">
        <v>8458</v>
      </c>
      <c r="H276" s="2">
        <v>9802</v>
      </c>
      <c r="I276" s="2">
        <v>6.5600000000000006E-2</v>
      </c>
      <c r="J276" s="2">
        <v>531</v>
      </c>
      <c r="K276" s="2">
        <v>539</v>
      </c>
      <c r="L276" s="2">
        <v>555</v>
      </c>
      <c r="M276" s="2">
        <v>643</v>
      </c>
      <c r="N276" s="2">
        <v>6.7000000000000004E-2</v>
      </c>
      <c r="O276" s="2">
        <v>542</v>
      </c>
      <c r="P276" s="2">
        <v>550</v>
      </c>
      <c r="Q276" s="2">
        <v>567</v>
      </c>
      <c r="R276" s="2">
        <v>657</v>
      </c>
      <c r="S276" s="2">
        <v>9166</v>
      </c>
      <c r="T276" s="2">
        <v>9304</v>
      </c>
      <c r="U276" s="2">
        <v>9580</v>
      </c>
      <c r="V276" s="2">
        <v>11102</v>
      </c>
      <c r="W276" s="2">
        <v>1.1040000000000001</v>
      </c>
      <c r="X276" s="2">
        <v>1.026</v>
      </c>
      <c r="Y276" s="2">
        <v>10119</v>
      </c>
      <c r="Z276" s="2">
        <v>11391</v>
      </c>
      <c r="AA276" s="2">
        <v>35.200000000000003</v>
      </c>
      <c r="AB276" s="2">
        <v>28.84</v>
      </c>
      <c r="AC276" s="2">
        <v>14.27</v>
      </c>
      <c r="AD276" s="2">
        <v>0</v>
      </c>
      <c r="AE276" s="2">
        <v>78.31</v>
      </c>
      <c r="AF276" s="2">
        <v>35.200000000000003</v>
      </c>
      <c r="AG276" s="2">
        <v>28.84</v>
      </c>
      <c r="AH276" s="2">
        <v>14.27</v>
      </c>
      <c r="AI276" s="2">
        <v>0</v>
      </c>
      <c r="AJ276" s="2">
        <v>78.31</v>
      </c>
      <c r="AK276" s="2">
        <v>356189</v>
      </c>
      <c r="AL276" s="2">
        <v>268327</v>
      </c>
      <c r="AM276" s="2">
        <v>136707</v>
      </c>
      <c r="AN276" s="2">
        <v>0</v>
      </c>
      <c r="AO276" s="2">
        <v>761223</v>
      </c>
      <c r="AP276" s="2">
        <v>0.69069999999999998</v>
      </c>
      <c r="AQ276" s="2">
        <v>0.2</v>
      </c>
      <c r="AR276" s="2">
        <v>49204</v>
      </c>
      <c r="AS276" s="2">
        <v>37067</v>
      </c>
      <c r="AT276" s="2">
        <v>18885</v>
      </c>
      <c r="AU276" s="2">
        <v>0</v>
      </c>
      <c r="AV276" s="2">
        <v>105156</v>
      </c>
      <c r="AW276" s="2">
        <v>0.69069999999999998</v>
      </c>
      <c r="AX276" s="2">
        <v>0.14069999999999999</v>
      </c>
      <c r="AY276" s="2">
        <v>0.65</v>
      </c>
      <c r="AZ276" s="2">
        <v>32575</v>
      </c>
      <c r="BA276" s="2">
        <v>24540</v>
      </c>
      <c r="BB276" s="2">
        <v>12503</v>
      </c>
      <c r="BC276" s="2">
        <v>0</v>
      </c>
      <c r="BD276" s="2">
        <v>69618</v>
      </c>
      <c r="BE276" s="2">
        <v>935997</v>
      </c>
      <c r="BF276" s="2">
        <v>0</v>
      </c>
      <c r="BG276" s="2">
        <v>2555</v>
      </c>
      <c r="BH276" s="2">
        <v>0</v>
      </c>
      <c r="BI276" s="2">
        <v>54207</v>
      </c>
      <c r="BJ276" s="2">
        <v>0</v>
      </c>
      <c r="BK276" s="2">
        <v>0</v>
      </c>
      <c r="BL276" s="2">
        <v>0</v>
      </c>
      <c r="BM276" s="2">
        <v>0</v>
      </c>
      <c r="BN276" s="2">
        <v>2813</v>
      </c>
      <c r="BO276" s="2">
        <v>5.94</v>
      </c>
      <c r="BP276" s="2">
        <v>16709</v>
      </c>
      <c r="BQ276" s="2">
        <v>73471</v>
      </c>
      <c r="BR276" s="2">
        <v>1009468</v>
      </c>
      <c r="BS276" s="2">
        <v>0</v>
      </c>
      <c r="BT276" s="2">
        <v>1009468</v>
      </c>
      <c r="BU276" s="2">
        <v>25373</v>
      </c>
      <c r="BV276" s="2">
        <v>984095</v>
      </c>
      <c r="BW276" s="2">
        <v>73608</v>
      </c>
      <c r="BX276" s="2">
        <v>910487</v>
      </c>
      <c r="BY276" s="2">
        <v>49.07</v>
      </c>
      <c r="BZ276" s="2">
        <v>78.31</v>
      </c>
      <c r="CA276" s="2">
        <v>3843</v>
      </c>
      <c r="CB276" s="2">
        <v>533329</v>
      </c>
      <c r="CC276" s="2">
        <v>0</v>
      </c>
      <c r="CD276" s="2">
        <v>25373</v>
      </c>
      <c r="CE276" s="2">
        <v>73608</v>
      </c>
      <c r="CF276" s="2">
        <v>438191</v>
      </c>
      <c r="CG276" s="2">
        <v>150144</v>
      </c>
      <c r="CH276" s="2">
        <v>588335</v>
      </c>
      <c r="CI276" s="2">
        <v>0</v>
      </c>
      <c r="CJ276" s="2">
        <v>910487</v>
      </c>
      <c r="CK276" s="2" t="b">
        <v>0</v>
      </c>
      <c r="CL276" s="2">
        <v>0</v>
      </c>
      <c r="CM276" s="2">
        <v>12442.27</v>
      </c>
      <c r="CN276" s="2">
        <v>11440.15</v>
      </c>
      <c r="CO276" s="2">
        <v>11779.52</v>
      </c>
      <c r="CP276" s="2">
        <v>14006.32</v>
      </c>
      <c r="CQ276" s="4">
        <v>45072.426770833335</v>
      </c>
      <c r="CR276" s="4">
        <v>73415</v>
      </c>
    </row>
    <row r="277" spans="1:96" x14ac:dyDescent="0.35">
      <c r="A277" s="5">
        <v>342</v>
      </c>
      <c r="B277" s="3" t="s">
        <v>506</v>
      </c>
      <c r="C277" s="3" t="s">
        <v>563</v>
      </c>
      <c r="D277" s="2" t="s">
        <v>564</v>
      </c>
      <c r="E277" s="2">
        <v>8093</v>
      </c>
      <c r="F277" s="2">
        <v>8215</v>
      </c>
      <c r="G277" s="2">
        <v>8458</v>
      </c>
      <c r="H277" s="2">
        <v>9802</v>
      </c>
      <c r="I277" s="2">
        <v>6.5600000000000006E-2</v>
      </c>
      <c r="J277" s="2">
        <v>531</v>
      </c>
      <c r="K277" s="2">
        <v>539</v>
      </c>
      <c r="L277" s="2">
        <v>555</v>
      </c>
      <c r="M277" s="2">
        <v>643</v>
      </c>
      <c r="N277" s="2">
        <v>6.7000000000000004E-2</v>
      </c>
      <c r="O277" s="2">
        <v>542</v>
      </c>
      <c r="P277" s="2">
        <v>550</v>
      </c>
      <c r="Q277" s="2">
        <v>567</v>
      </c>
      <c r="R277" s="2">
        <v>657</v>
      </c>
      <c r="S277" s="2">
        <v>9166</v>
      </c>
      <c r="T277" s="2">
        <v>9304</v>
      </c>
      <c r="U277" s="2">
        <v>9580</v>
      </c>
      <c r="V277" s="2">
        <v>11102</v>
      </c>
      <c r="W277" s="2">
        <v>1.1040000000000001</v>
      </c>
      <c r="X277" s="2">
        <v>1.026</v>
      </c>
      <c r="Y277" s="2">
        <v>10119</v>
      </c>
      <c r="Z277" s="2">
        <v>11391</v>
      </c>
      <c r="AA277" s="2">
        <v>3052.1</v>
      </c>
      <c r="AB277" s="2">
        <v>2299.75</v>
      </c>
      <c r="AC277" s="2">
        <v>1477.81</v>
      </c>
      <c r="AD277" s="2">
        <v>0</v>
      </c>
      <c r="AE277" s="2">
        <v>6829.66</v>
      </c>
      <c r="AF277" s="2">
        <v>3052.1</v>
      </c>
      <c r="AG277" s="2">
        <v>2299.75</v>
      </c>
      <c r="AH277" s="2">
        <v>1477.81</v>
      </c>
      <c r="AI277" s="2">
        <v>0</v>
      </c>
      <c r="AJ277" s="2">
        <v>6829.66</v>
      </c>
      <c r="AK277" s="2">
        <v>30884200</v>
      </c>
      <c r="AL277" s="2">
        <v>21396874</v>
      </c>
      <c r="AM277" s="2">
        <v>14157420</v>
      </c>
      <c r="AN277" s="2">
        <v>0</v>
      </c>
      <c r="AO277" s="2">
        <v>66438494</v>
      </c>
      <c r="AP277" s="2">
        <v>0.88200000000000001</v>
      </c>
      <c r="AQ277" s="2">
        <v>0.2</v>
      </c>
      <c r="AR277" s="2">
        <v>5447973</v>
      </c>
      <c r="AS277" s="2">
        <v>3774409</v>
      </c>
      <c r="AT277" s="2">
        <v>2497369</v>
      </c>
      <c r="AU277" s="2">
        <v>0</v>
      </c>
      <c r="AV277" s="2">
        <v>11719751</v>
      </c>
      <c r="AW277" s="2">
        <v>0.88200000000000001</v>
      </c>
      <c r="AX277" s="2">
        <v>0.33200000000000002</v>
      </c>
      <c r="AY277" s="2">
        <v>0.65</v>
      </c>
      <c r="AZ277" s="2">
        <v>6664810</v>
      </c>
      <c r="BA277" s="2">
        <v>4617445</v>
      </c>
      <c r="BB277" s="2">
        <v>3055171</v>
      </c>
      <c r="BC277" s="2">
        <v>0</v>
      </c>
      <c r="BD277" s="2">
        <v>14337426</v>
      </c>
      <c r="BE277" s="2">
        <v>92495671</v>
      </c>
      <c r="BF277" s="2">
        <v>0</v>
      </c>
      <c r="BG277" s="2">
        <v>484960</v>
      </c>
      <c r="BH277" s="2">
        <v>0</v>
      </c>
      <c r="BI277" s="2">
        <v>680670</v>
      </c>
      <c r="BJ277" s="2">
        <v>0</v>
      </c>
      <c r="BK277" s="2">
        <v>0</v>
      </c>
      <c r="BL277" s="2">
        <v>0</v>
      </c>
      <c r="BM277" s="2">
        <v>0</v>
      </c>
      <c r="BN277" s="2">
        <v>2813</v>
      </c>
      <c r="BO277" s="2">
        <v>155.47999999999999</v>
      </c>
      <c r="BP277" s="2">
        <v>437365</v>
      </c>
      <c r="BQ277" s="2">
        <v>1602995</v>
      </c>
      <c r="BR277" s="2">
        <v>94098666</v>
      </c>
      <c r="BS277" s="2">
        <v>0</v>
      </c>
      <c r="BT277" s="2">
        <v>94098666</v>
      </c>
      <c r="BU277" s="2">
        <v>12543464</v>
      </c>
      <c r="BV277" s="2">
        <v>81555202</v>
      </c>
      <c r="BW277" s="2">
        <v>5463730</v>
      </c>
      <c r="BX277" s="2">
        <v>76091472</v>
      </c>
      <c r="BY277" s="2">
        <v>5078.13</v>
      </c>
      <c r="BZ277" s="2">
        <v>6829.66</v>
      </c>
      <c r="CA277" s="2">
        <v>34681901</v>
      </c>
      <c r="CB277" s="2">
        <v>0</v>
      </c>
      <c r="CC277" s="2">
        <v>0</v>
      </c>
      <c r="CD277" s="2">
        <v>12543464</v>
      </c>
      <c r="CE277" s="2">
        <v>5463730</v>
      </c>
      <c r="CF277" s="2">
        <v>16674707</v>
      </c>
      <c r="CG277" s="2">
        <v>7570951</v>
      </c>
      <c r="CH277" s="2">
        <v>24245658</v>
      </c>
      <c r="CI277" s="2">
        <v>0</v>
      </c>
      <c r="CJ277" s="2">
        <v>76091472</v>
      </c>
      <c r="CK277" s="2" t="b">
        <v>0</v>
      </c>
      <c r="CL277" s="2">
        <v>0</v>
      </c>
      <c r="CM277" s="2">
        <v>14087.67</v>
      </c>
      <c r="CN277" s="2">
        <v>12953.03</v>
      </c>
      <c r="CO277" s="2">
        <v>13337.28</v>
      </c>
      <c r="CP277" s="2">
        <v>15858.55</v>
      </c>
      <c r="CQ277" s="4">
        <v>45072.426782407405</v>
      </c>
      <c r="CR277" s="4">
        <v>73415</v>
      </c>
    </row>
    <row r="278" spans="1:96" x14ac:dyDescent="0.35">
      <c r="A278" s="5">
        <v>343</v>
      </c>
      <c r="B278" s="3" t="s">
        <v>506</v>
      </c>
      <c r="C278" s="3" t="s">
        <v>565</v>
      </c>
      <c r="D278" s="2" t="s">
        <v>566</v>
      </c>
      <c r="E278" s="2">
        <v>8093</v>
      </c>
      <c r="F278" s="2">
        <v>8215</v>
      </c>
      <c r="G278" s="2">
        <v>8458</v>
      </c>
      <c r="H278" s="2">
        <v>9802</v>
      </c>
      <c r="I278" s="2">
        <v>6.5600000000000006E-2</v>
      </c>
      <c r="J278" s="2">
        <v>531</v>
      </c>
      <c r="K278" s="2">
        <v>539</v>
      </c>
      <c r="L278" s="2">
        <v>555</v>
      </c>
      <c r="M278" s="2">
        <v>643</v>
      </c>
      <c r="N278" s="2">
        <v>6.7000000000000004E-2</v>
      </c>
      <c r="O278" s="2">
        <v>542</v>
      </c>
      <c r="P278" s="2">
        <v>550</v>
      </c>
      <c r="Q278" s="2">
        <v>567</v>
      </c>
      <c r="R278" s="2">
        <v>657</v>
      </c>
      <c r="S278" s="2">
        <v>9166</v>
      </c>
      <c r="T278" s="2">
        <v>9304</v>
      </c>
      <c r="U278" s="2">
        <v>9580</v>
      </c>
      <c r="V278" s="2">
        <v>11102</v>
      </c>
      <c r="W278" s="2">
        <v>1.1040000000000001</v>
      </c>
      <c r="X278" s="2">
        <v>1.026</v>
      </c>
      <c r="Y278" s="2">
        <v>10119</v>
      </c>
      <c r="Z278" s="2">
        <v>11391</v>
      </c>
      <c r="AA278" s="2">
        <v>519.91</v>
      </c>
      <c r="AB278" s="2">
        <v>428.64</v>
      </c>
      <c r="AC278" s="2">
        <v>315.93</v>
      </c>
      <c r="AD278" s="2">
        <v>0</v>
      </c>
      <c r="AE278" s="2">
        <v>1264.48</v>
      </c>
      <c r="AF278" s="2">
        <v>519.91</v>
      </c>
      <c r="AG278" s="2">
        <v>428.64</v>
      </c>
      <c r="AH278" s="2">
        <v>315.93</v>
      </c>
      <c r="AI278" s="2">
        <v>0</v>
      </c>
      <c r="AJ278" s="2">
        <v>1264.48</v>
      </c>
      <c r="AK278" s="2">
        <v>5260969</v>
      </c>
      <c r="AL278" s="2">
        <v>3988067</v>
      </c>
      <c r="AM278" s="2">
        <v>3026609</v>
      </c>
      <c r="AN278" s="2">
        <v>0</v>
      </c>
      <c r="AO278" s="2">
        <v>12275645</v>
      </c>
      <c r="AP278" s="2">
        <v>8.2400000000000001E-2</v>
      </c>
      <c r="AQ278" s="2">
        <v>0.2</v>
      </c>
      <c r="AR278" s="2">
        <v>86701</v>
      </c>
      <c r="AS278" s="2">
        <v>65723</v>
      </c>
      <c r="AT278" s="2">
        <v>49879</v>
      </c>
      <c r="AU278" s="2">
        <v>0</v>
      </c>
      <c r="AV278" s="2">
        <v>202303</v>
      </c>
      <c r="AW278" s="2">
        <v>8.2400000000000001E-2</v>
      </c>
      <c r="AX278" s="2">
        <v>0</v>
      </c>
      <c r="AY278" s="2">
        <v>0.65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12477948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3080</v>
      </c>
      <c r="BM278" s="2">
        <v>0</v>
      </c>
      <c r="BN278" s="2">
        <v>2813</v>
      </c>
      <c r="BO278" s="2">
        <v>41.83</v>
      </c>
      <c r="BP278" s="2">
        <v>117668</v>
      </c>
      <c r="BQ278" s="2">
        <v>120748</v>
      </c>
      <c r="BR278" s="2">
        <v>12598696</v>
      </c>
      <c r="BS278" s="2">
        <v>0</v>
      </c>
      <c r="BT278" s="2">
        <v>12598696</v>
      </c>
      <c r="BU278" s="2">
        <v>6440085</v>
      </c>
      <c r="BV278" s="2">
        <v>6158611</v>
      </c>
      <c r="BW278" s="2">
        <v>1042456</v>
      </c>
      <c r="BX278" s="2">
        <v>5116155</v>
      </c>
      <c r="BY278" s="2">
        <v>5233.1099999999997</v>
      </c>
      <c r="BZ278" s="2">
        <v>1264.48</v>
      </c>
      <c r="CA278" s="2">
        <v>6617163</v>
      </c>
      <c r="CB278" s="2">
        <v>0</v>
      </c>
      <c r="CC278" s="2">
        <v>0</v>
      </c>
      <c r="CD278" s="2">
        <v>6440085</v>
      </c>
      <c r="CE278" s="2">
        <v>1042456</v>
      </c>
      <c r="CF278" s="2">
        <v>0</v>
      </c>
      <c r="CG278" s="2">
        <v>829154</v>
      </c>
      <c r="CH278" s="2">
        <v>829154</v>
      </c>
      <c r="CI278" s="2">
        <v>0</v>
      </c>
      <c r="CJ278" s="2">
        <v>5116155</v>
      </c>
      <c r="CK278" s="2" t="b">
        <v>0</v>
      </c>
      <c r="CL278" s="2">
        <v>0</v>
      </c>
      <c r="CM278" s="2">
        <v>10285.76</v>
      </c>
      <c r="CN278" s="2">
        <v>9457.33</v>
      </c>
      <c r="CO278" s="2">
        <v>9737.8799999999992</v>
      </c>
      <c r="CP278" s="2">
        <v>11578.72</v>
      </c>
      <c r="CQ278" s="4">
        <v>45072.426793981482</v>
      </c>
      <c r="CR278" s="4">
        <v>73415</v>
      </c>
    </row>
    <row r="279" spans="1:96" ht="31" x14ac:dyDescent="0.35">
      <c r="A279" s="5">
        <v>344</v>
      </c>
      <c r="B279" s="3" t="s">
        <v>506</v>
      </c>
      <c r="C279" s="3" t="s">
        <v>567</v>
      </c>
      <c r="D279" s="2" t="s">
        <v>568</v>
      </c>
      <c r="E279" s="2">
        <v>8093</v>
      </c>
      <c r="F279" s="2">
        <v>8215</v>
      </c>
      <c r="G279" s="2">
        <v>8458</v>
      </c>
      <c r="H279" s="2">
        <v>9802</v>
      </c>
      <c r="I279" s="2">
        <v>6.5600000000000006E-2</v>
      </c>
      <c r="J279" s="2">
        <v>531</v>
      </c>
      <c r="K279" s="2">
        <v>539</v>
      </c>
      <c r="L279" s="2">
        <v>555</v>
      </c>
      <c r="M279" s="2">
        <v>643</v>
      </c>
      <c r="N279" s="2">
        <v>6.7000000000000004E-2</v>
      </c>
      <c r="O279" s="2">
        <v>542</v>
      </c>
      <c r="P279" s="2">
        <v>550</v>
      </c>
      <c r="Q279" s="2">
        <v>567</v>
      </c>
      <c r="R279" s="2">
        <v>657</v>
      </c>
      <c r="S279" s="2">
        <v>9166</v>
      </c>
      <c r="T279" s="2">
        <v>9304</v>
      </c>
      <c r="U279" s="2">
        <v>9580</v>
      </c>
      <c r="V279" s="2">
        <v>11102</v>
      </c>
      <c r="W279" s="2">
        <v>1.1040000000000001</v>
      </c>
      <c r="X279" s="2">
        <v>1.026</v>
      </c>
      <c r="Y279" s="2">
        <v>10119</v>
      </c>
      <c r="Z279" s="2">
        <v>11391</v>
      </c>
      <c r="AA279" s="2">
        <v>93.34</v>
      </c>
      <c r="AB279" s="2">
        <v>51.33</v>
      </c>
      <c r="AC279" s="2">
        <v>18.21</v>
      </c>
      <c r="AD279" s="2">
        <v>0</v>
      </c>
      <c r="AE279" s="2">
        <v>162.88</v>
      </c>
      <c r="AF279" s="2">
        <v>93.34</v>
      </c>
      <c r="AG279" s="2">
        <v>51.33</v>
      </c>
      <c r="AH279" s="2">
        <v>18.21</v>
      </c>
      <c r="AI279" s="2">
        <v>0</v>
      </c>
      <c r="AJ279" s="2">
        <v>162.88</v>
      </c>
      <c r="AK279" s="2">
        <v>944507</v>
      </c>
      <c r="AL279" s="2">
        <v>477574</v>
      </c>
      <c r="AM279" s="2">
        <v>174452</v>
      </c>
      <c r="AN279" s="2">
        <v>0</v>
      </c>
      <c r="AO279" s="2">
        <v>1596533</v>
      </c>
      <c r="AP279" s="2">
        <v>0.45579999999999998</v>
      </c>
      <c r="AQ279" s="2">
        <v>0.2</v>
      </c>
      <c r="AR279" s="2">
        <v>86101</v>
      </c>
      <c r="AS279" s="2">
        <v>43536</v>
      </c>
      <c r="AT279" s="2">
        <v>15903</v>
      </c>
      <c r="AU279" s="2">
        <v>0</v>
      </c>
      <c r="AV279" s="2">
        <v>145540</v>
      </c>
      <c r="AW279" s="2">
        <v>0.45579999999999998</v>
      </c>
      <c r="AX279" s="2">
        <v>0</v>
      </c>
      <c r="AY279" s="2">
        <v>0.65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1742073</v>
      </c>
      <c r="BF279" s="2">
        <v>0</v>
      </c>
      <c r="BG279" s="2">
        <v>0</v>
      </c>
      <c r="BH279" s="2">
        <v>0</v>
      </c>
      <c r="BI279" s="2">
        <v>211602</v>
      </c>
      <c r="BJ279" s="2">
        <v>0</v>
      </c>
      <c r="BK279" s="2">
        <v>0</v>
      </c>
      <c r="BL279" s="2">
        <v>0</v>
      </c>
      <c r="BM279" s="2">
        <v>0</v>
      </c>
      <c r="BN279" s="2">
        <v>2813</v>
      </c>
      <c r="BO279" s="2">
        <v>9.2200000000000006</v>
      </c>
      <c r="BP279" s="2">
        <v>25936</v>
      </c>
      <c r="BQ279" s="2">
        <v>237538</v>
      </c>
      <c r="BR279" s="2">
        <v>1979611</v>
      </c>
      <c r="BS279" s="2">
        <v>0</v>
      </c>
      <c r="BT279" s="2">
        <v>1979611</v>
      </c>
      <c r="BU279" s="2">
        <v>1268979</v>
      </c>
      <c r="BV279" s="2">
        <v>710632</v>
      </c>
      <c r="BW279" s="2">
        <v>32576</v>
      </c>
      <c r="BX279" s="2">
        <v>678056</v>
      </c>
      <c r="BY279" s="2">
        <v>5205.05</v>
      </c>
      <c r="BZ279" s="2">
        <v>162.88</v>
      </c>
      <c r="CA279" s="2">
        <v>847799</v>
      </c>
      <c r="CB279" s="2">
        <v>0</v>
      </c>
      <c r="CC279" s="2">
        <v>0</v>
      </c>
      <c r="CD279" s="2">
        <v>1268979</v>
      </c>
      <c r="CE279" s="2">
        <v>32576</v>
      </c>
      <c r="CF279" s="2">
        <v>0</v>
      </c>
      <c r="CG279" s="2">
        <v>471178</v>
      </c>
      <c r="CH279" s="2">
        <v>471178</v>
      </c>
      <c r="CI279" s="2">
        <v>0</v>
      </c>
      <c r="CJ279" s="2">
        <v>678056</v>
      </c>
      <c r="CK279" s="2" t="b">
        <v>0</v>
      </c>
      <c r="CL279" s="2">
        <v>0</v>
      </c>
      <c r="CM279" s="2">
        <v>11041.45</v>
      </c>
      <c r="CN279" s="2">
        <v>10152.15</v>
      </c>
      <c r="CO279" s="2">
        <v>10453.31</v>
      </c>
      <c r="CP279" s="2">
        <v>12429.4</v>
      </c>
      <c r="CQ279" s="4">
        <v>45072.426793981482</v>
      </c>
      <c r="CR279" s="4">
        <v>73415</v>
      </c>
    </row>
    <row r="280" spans="1:96" x14ac:dyDescent="0.35">
      <c r="A280" s="5">
        <v>345</v>
      </c>
      <c r="B280" s="3" t="s">
        <v>506</v>
      </c>
      <c r="C280" s="3" t="s">
        <v>569</v>
      </c>
      <c r="D280" s="2" t="s">
        <v>570</v>
      </c>
      <c r="E280" s="2">
        <v>8093</v>
      </c>
      <c r="F280" s="2">
        <v>8215</v>
      </c>
      <c r="G280" s="2">
        <v>8458</v>
      </c>
      <c r="H280" s="2">
        <v>9802</v>
      </c>
      <c r="I280" s="2">
        <v>6.5600000000000006E-2</v>
      </c>
      <c r="J280" s="2">
        <v>531</v>
      </c>
      <c r="K280" s="2">
        <v>539</v>
      </c>
      <c r="L280" s="2">
        <v>555</v>
      </c>
      <c r="M280" s="2">
        <v>643</v>
      </c>
      <c r="N280" s="2">
        <v>6.7000000000000004E-2</v>
      </c>
      <c r="O280" s="2">
        <v>542</v>
      </c>
      <c r="P280" s="2">
        <v>550</v>
      </c>
      <c r="Q280" s="2">
        <v>567</v>
      </c>
      <c r="R280" s="2">
        <v>657</v>
      </c>
      <c r="S280" s="2">
        <v>9166</v>
      </c>
      <c r="T280" s="2">
        <v>9304</v>
      </c>
      <c r="U280" s="2">
        <v>9580</v>
      </c>
      <c r="V280" s="2">
        <v>11102</v>
      </c>
      <c r="W280" s="2">
        <v>1.1040000000000001</v>
      </c>
      <c r="X280" s="2">
        <v>1.026</v>
      </c>
      <c r="Y280" s="2">
        <v>10119</v>
      </c>
      <c r="Z280" s="2">
        <v>11391</v>
      </c>
      <c r="AA280" s="2">
        <v>2635.77</v>
      </c>
      <c r="AB280" s="2">
        <v>1987.51</v>
      </c>
      <c r="AC280" s="2">
        <v>1002.65</v>
      </c>
      <c r="AD280" s="2">
        <v>1496.27</v>
      </c>
      <c r="AE280" s="2">
        <v>7122.2</v>
      </c>
      <c r="AF280" s="2">
        <v>2635.77</v>
      </c>
      <c r="AG280" s="2">
        <v>1987.51</v>
      </c>
      <c r="AH280" s="2">
        <v>1002.65</v>
      </c>
      <c r="AI280" s="2">
        <v>1496.27</v>
      </c>
      <c r="AJ280" s="2">
        <v>7122.2</v>
      </c>
      <c r="AK280" s="2">
        <v>26671357</v>
      </c>
      <c r="AL280" s="2">
        <v>18491793</v>
      </c>
      <c r="AM280" s="2">
        <v>9605387</v>
      </c>
      <c r="AN280" s="2">
        <v>17044012</v>
      </c>
      <c r="AO280" s="2">
        <v>71812549</v>
      </c>
      <c r="AP280" s="2">
        <v>0.88949999999999996</v>
      </c>
      <c r="AQ280" s="2">
        <v>0.2</v>
      </c>
      <c r="AR280" s="2">
        <v>4744834</v>
      </c>
      <c r="AS280" s="2">
        <v>3289690</v>
      </c>
      <c r="AT280" s="2">
        <v>1708798</v>
      </c>
      <c r="AU280" s="2">
        <v>3032130</v>
      </c>
      <c r="AV280" s="2">
        <v>12775452</v>
      </c>
      <c r="AW280" s="2">
        <v>0.88949999999999996</v>
      </c>
      <c r="AX280" s="2">
        <v>0.33950000000000002</v>
      </c>
      <c r="AY280" s="2">
        <v>0.65</v>
      </c>
      <c r="AZ280" s="2">
        <v>5885702</v>
      </c>
      <c r="BA280" s="2">
        <v>4080676</v>
      </c>
      <c r="BB280" s="2">
        <v>2119669</v>
      </c>
      <c r="BC280" s="2">
        <v>3761187</v>
      </c>
      <c r="BD280" s="2">
        <v>15847234</v>
      </c>
      <c r="BE280" s="2">
        <v>100435235</v>
      </c>
      <c r="BF280" s="2">
        <v>0</v>
      </c>
      <c r="BG280" s="2">
        <v>298738</v>
      </c>
      <c r="BH280" s="2">
        <v>0</v>
      </c>
      <c r="BI280" s="2">
        <v>962143</v>
      </c>
      <c r="BJ280" s="2">
        <v>0</v>
      </c>
      <c r="BK280" s="2">
        <v>0</v>
      </c>
      <c r="BL280" s="2">
        <v>0</v>
      </c>
      <c r="BM280" s="2">
        <v>0</v>
      </c>
      <c r="BN280" s="2">
        <v>2813</v>
      </c>
      <c r="BO280" s="2">
        <v>100.66</v>
      </c>
      <c r="BP280" s="2">
        <v>283157</v>
      </c>
      <c r="BQ280" s="2">
        <v>1544038</v>
      </c>
      <c r="BR280" s="2">
        <v>101979273</v>
      </c>
      <c r="BS280" s="2">
        <v>-11682</v>
      </c>
      <c r="BT280" s="2">
        <v>101967591</v>
      </c>
      <c r="BU280" s="2">
        <v>27087543</v>
      </c>
      <c r="BV280" s="2">
        <v>74880048</v>
      </c>
      <c r="BW280" s="2">
        <v>5931588</v>
      </c>
      <c r="BX280" s="2">
        <v>68948460</v>
      </c>
      <c r="BY280" s="2">
        <v>5286.56</v>
      </c>
      <c r="BZ280" s="2">
        <v>7122.2</v>
      </c>
      <c r="CA280" s="2">
        <v>37651938</v>
      </c>
      <c r="CB280" s="2">
        <v>0</v>
      </c>
      <c r="CC280" s="2">
        <v>-11682</v>
      </c>
      <c r="CD280" s="2">
        <v>27087543</v>
      </c>
      <c r="CE280" s="2">
        <v>5931588</v>
      </c>
      <c r="CF280" s="2">
        <v>4621125</v>
      </c>
      <c r="CG280" s="2">
        <v>16580896</v>
      </c>
      <c r="CH280" s="2">
        <v>21202021</v>
      </c>
      <c r="CI280" s="2">
        <v>0</v>
      </c>
      <c r="CJ280" s="2">
        <v>68948460</v>
      </c>
      <c r="CK280" s="2" t="b">
        <v>0</v>
      </c>
      <c r="CL280" s="2">
        <v>0</v>
      </c>
      <c r="CM280" s="2">
        <v>14152.18</v>
      </c>
      <c r="CN280" s="2">
        <v>13012.34</v>
      </c>
      <c r="CO280" s="2">
        <v>13398.35</v>
      </c>
      <c r="CP280" s="2">
        <v>15931.17</v>
      </c>
      <c r="CQ280" s="4">
        <v>45078.336724537039</v>
      </c>
      <c r="CR280" s="4">
        <v>73415</v>
      </c>
    </row>
    <row r="281" spans="1:96" x14ac:dyDescent="0.35">
      <c r="A281" s="5">
        <v>346</v>
      </c>
      <c r="B281" s="3" t="s">
        <v>506</v>
      </c>
      <c r="C281" s="3" t="s">
        <v>571</v>
      </c>
      <c r="D281" s="2" t="s">
        <v>572</v>
      </c>
      <c r="E281" s="2">
        <v>8093</v>
      </c>
      <c r="F281" s="2">
        <v>8215</v>
      </c>
      <c r="G281" s="2">
        <v>8458</v>
      </c>
      <c r="H281" s="2">
        <v>9802</v>
      </c>
      <c r="I281" s="2">
        <v>6.5600000000000006E-2</v>
      </c>
      <c r="J281" s="2">
        <v>531</v>
      </c>
      <c r="K281" s="2">
        <v>539</v>
      </c>
      <c r="L281" s="2">
        <v>555</v>
      </c>
      <c r="M281" s="2">
        <v>643</v>
      </c>
      <c r="N281" s="2">
        <v>6.7000000000000004E-2</v>
      </c>
      <c r="O281" s="2">
        <v>542</v>
      </c>
      <c r="P281" s="2">
        <v>550</v>
      </c>
      <c r="Q281" s="2">
        <v>567</v>
      </c>
      <c r="R281" s="2">
        <v>657</v>
      </c>
      <c r="S281" s="2">
        <v>9166</v>
      </c>
      <c r="T281" s="2">
        <v>9304</v>
      </c>
      <c r="U281" s="2">
        <v>9580</v>
      </c>
      <c r="V281" s="2">
        <v>11102</v>
      </c>
      <c r="W281" s="2">
        <v>1.1040000000000001</v>
      </c>
      <c r="X281" s="2">
        <v>1.026</v>
      </c>
      <c r="Y281" s="2">
        <v>10119</v>
      </c>
      <c r="Z281" s="2">
        <v>11391</v>
      </c>
      <c r="AA281" s="2">
        <v>1084.23</v>
      </c>
      <c r="AB281" s="2">
        <v>806.88</v>
      </c>
      <c r="AC281" s="2">
        <v>603.15</v>
      </c>
      <c r="AD281" s="2">
        <v>0</v>
      </c>
      <c r="AE281" s="2">
        <v>2494.2600000000002</v>
      </c>
      <c r="AF281" s="2">
        <v>1084.23</v>
      </c>
      <c r="AG281" s="2">
        <v>806.88</v>
      </c>
      <c r="AH281" s="2">
        <v>603.15</v>
      </c>
      <c r="AI281" s="2">
        <v>0</v>
      </c>
      <c r="AJ281" s="2">
        <v>2494.2600000000002</v>
      </c>
      <c r="AK281" s="2">
        <v>10971323</v>
      </c>
      <c r="AL281" s="2">
        <v>7507212</v>
      </c>
      <c r="AM281" s="2">
        <v>5778177</v>
      </c>
      <c r="AN281" s="2">
        <v>0</v>
      </c>
      <c r="AO281" s="2">
        <v>24256712</v>
      </c>
      <c r="AP281" s="2">
        <v>0.91080000000000005</v>
      </c>
      <c r="AQ281" s="2">
        <v>0.2</v>
      </c>
      <c r="AR281" s="2">
        <v>1998536</v>
      </c>
      <c r="AS281" s="2">
        <v>1367514</v>
      </c>
      <c r="AT281" s="2">
        <v>1052553</v>
      </c>
      <c r="AU281" s="2">
        <v>0</v>
      </c>
      <c r="AV281" s="2">
        <v>4418603</v>
      </c>
      <c r="AW281" s="2">
        <v>0.91080000000000005</v>
      </c>
      <c r="AX281" s="2">
        <v>0.36080000000000001</v>
      </c>
      <c r="AY281" s="2">
        <v>0.65</v>
      </c>
      <c r="AZ281" s="2">
        <v>2572995</v>
      </c>
      <c r="BA281" s="2">
        <v>1760591</v>
      </c>
      <c r="BB281" s="2">
        <v>1355098</v>
      </c>
      <c r="BC281" s="2">
        <v>0</v>
      </c>
      <c r="BD281" s="2">
        <v>5688684</v>
      </c>
      <c r="BE281" s="2">
        <v>34363999</v>
      </c>
      <c r="BF281" s="2">
        <v>0</v>
      </c>
      <c r="BG281" s="2">
        <v>108308</v>
      </c>
      <c r="BH281" s="2">
        <v>0</v>
      </c>
      <c r="BI281" s="2">
        <v>902609</v>
      </c>
      <c r="BJ281" s="2">
        <v>0</v>
      </c>
      <c r="BK281" s="2">
        <v>0</v>
      </c>
      <c r="BL281" s="2">
        <v>0</v>
      </c>
      <c r="BM281" s="2">
        <v>0</v>
      </c>
      <c r="BN281" s="2">
        <v>2813</v>
      </c>
      <c r="BO281" s="2">
        <v>34.06</v>
      </c>
      <c r="BP281" s="2">
        <v>95811</v>
      </c>
      <c r="BQ281" s="2">
        <v>1106728</v>
      </c>
      <c r="BR281" s="2">
        <v>35470727</v>
      </c>
      <c r="BS281" s="2">
        <v>-1062</v>
      </c>
      <c r="BT281" s="2">
        <v>35469665</v>
      </c>
      <c r="BU281" s="2">
        <v>4025502</v>
      </c>
      <c r="BV281" s="2">
        <v>31444163</v>
      </c>
      <c r="BW281" s="2">
        <v>2003828</v>
      </c>
      <c r="BX281" s="2">
        <v>29440335</v>
      </c>
      <c r="BY281" s="2">
        <v>5099.5600000000004</v>
      </c>
      <c r="BZ281" s="2">
        <v>2494.2600000000002</v>
      </c>
      <c r="CA281" s="2">
        <v>12719629</v>
      </c>
      <c r="CB281" s="2">
        <v>0</v>
      </c>
      <c r="CC281" s="2">
        <v>-1062</v>
      </c>
      <c r="CD281" s="2">
        <v>4025502</v>
      </c>
      <c r="CE281" s="2">
        <v>2003828</v>
      </c>
      <c r="CF281" s="2">
        <v>6689237</v>
      </c>
      <c r="CG281" s="2">
        <v>3210907</v>
      </c>
      <c r="CH281" s="2">
        <v>9900144</v>
      </c>
      <c r="CI281" s="2">
        <v>0</v>
      </c>
      <c r="CJ281" s="2">
        <v>29440335</v>
      </c>
      <c r="CK281" s="2" t="b">
        <v>0</v>
      </c>
      <c r="CL281" s="2">
        <v>0</v>
      </c>
      <c r="CM281" s="2">
        <v>14335.38</v>
      </c>
      <c r="CN281" s="2">
        <v>13180.79</v>
      </c>
      <c r="CO281" s="2">
        <v>13571.79</v>
      </c>
      <c r="CP281" s="2">
        <v>16137.4</v>
      </c>
      <c r="CQ281" s="4">
        <v>45078.336747685185</v>
      </c>
      <c r="CR281" s="4">
        <v>73415</v>
      </c>
    </row>
    <row r="282" spans="1:96" x14ac:dyDescent="0.35">
      <c r="A282" s="5">
        <v>347</v>
      </c>
      <c r="B282" s="3" t="s">
        <v>506</v>
      </c>
      <c r="C282" s="3" t="s">
        <v>573</v>
      </c>
      <c r="D282" s="2" t="s">
        <v>574</v>
      </c>
      <c r="E282" s="2">
        <v>8093</v>
      </c>
      <c r="F282" s="2">
        <v>8215</v>
      </c>
      <c r="G282" s="2">
        <v>8458</v>
      </c>
      <c r="H282" s="2">
        <v>9802</v>
      </c>
      <c r="I282" s="2">
        <v>6.5600000000000006E-2</v>
      </c>
      <c r="J282" s="2">
        <v>531</v>
      </c>
      <c r="K282" s="2">
        <v>539</v>
      </c>
      <c r="L282" s="2">
        <v>555</v>
      </c>
      <c r="M282" s="2">
        <v>643</v>
      </c>
      <c r="N282" s="2">
        <v>6.7000000000000004E-2</v>
      </c>
      <c r="O282" s="2">
        <v>542</v>
      </c>
      <c r="P282" s="2">
        <v>550</v>
      </c>
      <c r="Q282" s="2">
        <v>567</v>
      </c>
      <c r="R282" s="2">
        <v>657</v>
      </c>
      <c r="S282" s="2">
        <v>9166</v>
      </c>
      <c r="T282" s="2">
        <v>9304</v>
      </c>
      <c r="U282" s="2">
        <v>9580</v>
      </c>
      <c r="V282" s="2">
        <v>11102</v>
      </c>
      <c r="W282" s="2">
        <v>1.1040000000000001</v>
      </c>
      <c r="X282" s="2">
        <v>1.026</v>
      </c>
      <c r="Y282" s="2">
        <v>10119</v>
      </c>
      <c r="Z282" s="2">
        <v>11391</v>
      </c>
      <c r="AA282" s="2">
        <v>1020.71</v>
      </c>
      <c r="AB282" s="2">
        <v>924.29</v>
      </c>
      <c r="AC282" s="2">
        <v>699.66</v>
      </c>
      <c r="AD282" s="2">
        <v>1311.26</v>
      </c>
      <c r="AE282" s="2">
        <v>3955.92</v>
      </c>
      <c r="AF282" s="2">
        <v>1020.71</v>
      </c>
      <c r="AG282" s="2">
        <v>924.29</v>
      </c>
      <c r="AH282" s="2">
        <v>699.66</v>
      </c>
      <c r="AI282" s="2">
        <v>1311.26</v>
      </c>
      <c r="AJ282" s="2">
        <v>3955.92</v>
      </c>
      <c r="AK282" s="2">
        <v>10328564</v>
      </c>
      <c r="AL282" s="2">
        <v>8599594</v>
      </c>
      <c r="AM282" s="2">
        <v>6702743</v>
      </c>
      <c r="AN282" s="2">
        <v>14936563</v>
      </c>
      <c r="AO282" s="2">
        <v>40567464</v>
      </c>
      <c r="AP282" s="2">
        <v>7.1400000000000005E-2</v>
      </c>
      <c r="AQ282" s="2">
        <v>0.2</v>
      </c>
      <c r="AR282" s="2">
        <v>147492</v>
      </c>
      <c r="AS282" s="2">
        <v>122802</v>
      </c>
      <c r="AT282" s="2">
        <v>95715</v>
      </c>
      <c r="AU282" s="2">
        <v>213294</v>
      </c>
      <c r="AV282" s="2">
        <v>579303</v>
      </c>
      <c r="AW282" s="2">
        <v>7.1400000000000005E-2</v>
      </c>
      <c r="AX282" s="2">
        <v>0</v>
      </c>
      <c r="AY282" s="2">
        <v>0.65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41146767</v>
      </c>
      <c r="BF282" s="2">
        <v>0</v>
      </c>
      <c r="BG282" s="2">
        <v>0</v>
      </c>
      <c r="BH282" s="2">
        <v>0</v>
      </c>
      <c r="BI282" s="2">
        <v>33160</v>
      </c>
      <c r="BJ282" s="2">
        <v>0</v>
      </c>
      <c r="BK282" s="2">
        <v>0</v>
      </c>
      <c r="BL282" s="2">
        <v>0</v>
      </c>
      <c r="BM282" s="2">
        <v>0</v>
      </c>
      <c r="BN282" s="2">
        <v>2813</v>
      </c>
      <c r="BO282" s="2">
        <v>51.8</v>
      </c>
      <c r="BP282" s="2">
        <v>145713</v>
      </c>
      <c r="BQ282" s="2">
        <v>178873</v>
      </c>
      <c r="BR282" s="2">
        <v>41325640</v>
      </c>
      <c r="BS282" s="2">
        <v>0</v>
      </c>
      <c r="BT282" s="2">
        <v>41325640</v>
      </c>
      <c r="BU282" s="2">
        <v>23386245</v>
      </c>
      <c r="BV282" s="2">
        <v>17939395</v>
      </c>
      <c r="BW282" s="2">
        <v>2446110</v>
      </c>
      <c r="BX282" s="2">
        <v>15493285</v>
      </c>
      <c r="BY282" s="2">
        <v>5284.04</v>
      </c>
      <c r="BZ282" s="2">
        <v>3955.92</v>
      </c>
      <c r="CA282" s="2">
        <v>20903240</v>
      </c>
      <c r="CB282" s="2">
        <v>0</v>
      </c>
      <c r="CC282" s="2">
        <v>0</v>
      </c>
      <c r="CD282" s="2">
        <v>23386245</v>
      </c>
      <c r="CE282" s="2">
        <v>2446110</v>
      </c>
      <c r="CF282" s="2">
        <v>0</v>
      </c>
      <c r="CG282" s="2">
        <v>2633818</v>
      </c>
      <c r="CH282" s="2">
        <v>2633818</v>
      </c>
      <c r="CI282" s="2">
        <v>0</v>
      </c>
      <c r="CJ282" s="2">
        <v>15493285</v>
      </c>
      <c r="CK282" s="2" t="b">
        <v>0</v>
      </c>
      <c r="CL282" s="2">
        <v>0</v>
      </c>
      <c r="CM282" s="2">
        <v>10263.5</v>
      </c>
      <c r="CN282" s="2">
        <v>9436.86</v>
      </c>
      <c r="CO282" s="2">
        <v>9716.7999999999993</v>
      </c>
      <c r="CP282" s="2">
        <v>11553.66</v>
      </c>
      <c r="CQ282" s="4">
        <v>45072.426828703705</v>
      </c>
      <c r="CR282" s="4">
        <v>73415</v>
      </c>
    </row>
    <row r="283" spans="1:96" x14ac:dyDescent="0.35">
      <c r="A283" s="5">
        <v>348</v>
      </c>
      <c r="B283" s="3" t="s">
        <v>506</v>
      </c>
      <c r="C283" s="3" t="s">
        <v>575</v>
      </c>
      <c r="D283" s="2" t="s">
        <v>576</v>
      </c>
      <c r="E283" s="2">
        <v>8093</v>
      </c>
      <c r="F283" s="2">
        <v>8215</v>
      </c>
      <c r="G283" s="2">
        <v>8458</v>
      </c>
      <c r="H283" s="2">
        <v>9802</v>
      </c>
      <c r="I283" s="2">
        <v>6.5600000000000006E-2</v>
      </c>
      <c r="J283" s="2">
        <v>531</v>
      </c>
      <c r="K283" s="2">
        <v>539</v>
      </c>
      <c r="L283" s="2">
        <v>555</v>
      </c>
      <c r="M283" s="2">
        <v>643</v>
      </c>
      <c r="N283" s="2">
        <v>6.7000000000000004E-2</v>
      </c>
      <c r="O283" s="2">
        <v>542</v>
      </c>
      <c r="P283" s="2">
        <v>550</v>
      </c>
      <c r="Q283" s="2">
        <v>567</v>
      </c>
      <c r="R283" s="2">
        <v>657</v>
      </c>
      <c r="S283" s="2">
        <v>9166</v>
      </c>
      <c r="T283" s="2">
        <v>9304</v>
      </c>
      <c r="U283" s="2">
        <v>9580</v>
      </c>
      <c r="V283" s="2">
        <v>11102</v>
      </c>
      <c r="W283" s="2">
        <v>1.1040000000000001</v>
      </c>
      <c r="X283" s="2">
        <v>1.026</v>
      </c>
      <c r="Y283" s="2">
        <v>10119</v>
      </c>
      <c r="Z283" s="2">
        <v>11391</v>
      </c>
      <c r="AA283" s="2">
        <v>5992.37</v>
      </c>
      <c r="AB283" s="2">
        <v>4445.8599999999997</v>
      </c>
      <c r="AC283" s="2">
        <v>2840.33</v>
      </c>
      <c r="AD283" s="2">
        <v>0</v>
      </c>
      <c r="AE283" s="2">
        <v>13278.56</v>
      </c>
      <c r="AF283" s="2">
        <v>5992.37</v>
      </c>
      <c r="AG283" s="2">
        <v>4445.8599999999997</v>
      </c>
      <c r="AH283" s="2">
        <v>2840.33</v>
      </c>
      <c r="AI283" s="2">
        <v>0</v>
      </c>
      <c r="AJ283" s="2">
        <v>13278.56</v>
      </c>
      <c r="AK283" s="2">
        <v>60636792</v>
      </c>
      <c r="AL283" s="2">
        <v>41364281</v>
      </c>
      <c r="AM283" s="2">
        <v>27210361</v>
      </c>
      <c r="AN283" s="2">
        <v>0</v>
      </c>
      <c r="AO283" s="2">
        <v>129211434</v>
      </c>
      <c r="AP283" s="2">
        <v>0.90349999999999997</v>
      </c>
      <c r="AQ283" s="2">
        <v>0.2</v>
      </c>
      <c r="AR283" s="2">
        <v>10957068</v>
      </c>
      <c r="AS283" s="2">
        <v>7474526</v>
      </c>
      <c r="AT283" s="2">
        <v>4916912</v>
      </c>
      <c r="AU283" s="2">
        <v>0</v>
      </c>
      <c r="AV283" s="2">
        <v>23348506</v>
      </c>
      <c r="AW283" s="2">
        <v>0.90349999999999997</v>
      </c>
      <c r="AX283" s="2">
        <v>0.35349999999999998</v>
      </c>
      <c r="AY283" s="2">
        <v>0.65</v>
      </c>
      <c r="AZ283" s="2">
        <v>13932819</v>
      </c>
      <c r="BA283" s="2">
        <v>9504478</v>
      </c>
      <c r="BB283" s="2">
        <v>6252261</v>
      </c>
      <c r="BC283" s="2">
        <v>0</v>
      </c>
      <c r="BD283" s="2">
        <v>29689558</v>
      </c>
      <c r="BE283" s="2">
        <v>182249498</v>
      </c>
      <c r="BF283" s="2">
        <v>0</v>
      </c>
      <c r="BG283" s="2">
        <v>827029</v>
      </c>
      <c r="BH283" s="2">
        <v>0</v>
      </c>
      <c r="BI283" s="2">
        <v>821594</v>
      </c>
      <c r="BJ283" s="2">
        <v>0</v>
      </c>
      <c r="BK283" s="2">
        <v>0</v>
      </c>
      <c r="BL283" s="2">
        <v>0</v>
      </c>
      <c r="BM283" s="2">
        <v>0</v>
      </c>
      <c r="BN283" s="2">
        <v>2813</v>
      </c>
      <c r="BO283" s="2">
        <v>351.36</v>
      </c>
      <c r="BP283" s="2">
        <v>988376</v>
      </c>
      <c r="BQ283" s="2">
        <v>2636999</v>
      </c>
      <c r="BR283" s="2">
        <v>184886497</v>
      </c>
      <c r="BS283" s="2">
        <v>0</v>
      </c>
      <c r="BT283" s="2">
        <v>184886497</v>
      </c>
      <c r="BU283" s="2">
        <v>20318411</v>
      </c>
      <c r="BV283" s="2">
        <v>164568086</v>
      </c>
      <c r="BW283" s="2">
        <v>10549776</v>
      </c>
      <c r="BX283" s="2">
        <v>154018310</v>
      </c>
      <c r="BY283" s="2">
        <v>5043.1899999999996</v>
      </c>
      <c r="BZ283" s="2">
        <v>13278.56</v>
      </c>
      <c r="CA283" s="2">
        <v>66966301</v>
      </c>
      <c r="CB283" s="2">
        <v>0</v>
      </c>
      <c r="CC283" s="2">
        <v>0</v>
      </c>
      <c r="CD283" s="2">
        <v>20318411</v>
      </c>
      <c r="CE283" s="2">
        <v>10549776</v>
      </c>
      <c r="CF283" s="2">
        <v>36098114</v>
      </c>
      <c r="CG283" s="2">
        <v>11771885</v>
      </c>
      <c r="CH283" s="2">
        <v>47869999</v>
      </c>
      <c r="CI283" s="2">
        <v>0</v>
      </c>
      <c r="CJ283" s="2">
        <v>154018310</v>
      </c>
      <c r="CK283" s="2" t="b">
        <v>0</v>
      </c>
      <c r="CL283" s="2">
        <v>0</v>
      </c>
      <c r="CM283" s="2">
        <v>14272.6</v>
      </c>
      <c r="CN283" s="2">
        <v>13123.06</v>
      </c>
      <c r="CO283" s="2">
        <v>13512.35</v>
      </c>
      <c r="CP283" s="2">
        <v>16066.72</v>
      </c>
      <c r="CQ283" s="4">
        <v>45072.426840277774</v>
      </c>
      <c r="CR283" s="4">
        <v>73415</v>
      </c>
    </row>
    <row r="284" spans="1:96" x14ac:dyDescent="0.35">
      <c r="A284" s="5">
        <v>349</v>
      </c>
      <c r="B284" s="3" t="s">
        <v>506</v>
      </c>
      <c r="C284" s="3" t="s">
        <v>577</v>
      </c>
      <c r="D284" s="2" t="s">
        <v>578</v>
      </c>
      <c r="E284" s="2">
        <v>8093</v>
      </c>
      <c r="F284" s="2">
        <v>8215</v>
      </c>
      <c r="G284" s="2">
        <v>8458</v>
      </c>
      <c r="H284" s="2">
        <v>9802</v>
      </c>
      <c r="I284" s="2">
        <v>6.5600000000000006E-2</v>
      </c>
      <c r="J284" s="2">
        <v>531</v>
      </c>
      <c r="K284" s="2">
        <v>539</v>
      </c>
      <c r="L284" s="2">
        <v>555</v>
      </c>
      <c r="M284" s="2">
        <v>643</v>
      </c>
      <c r="N284" s="2">
        <v>6.7000000000000004E-2</v>
      </c>
      <c r="O284" s="2">
        <v>542</v>
      </c>
      <c r="P284" s="2">
        <v>550</v>
      </c>
      <c r="Q284" s="2">
        <v>567</v>
      </c>
      <c r="R284" s="2">
        <v>657</v>
      </c>
      <c r="S284" s="2">
        <v>9166</v>
      </c>
      <c r="T284" s="2">
        <v>9304</v>
      </c>
      <c r="U284" s="2">
        <v>9580</v>
      </c>
      <c r="V284" s="2">
        <v>11102</v>
      </c>
      <c r="W284" s="2">
        <v>1.1040000000000001</v>
      </c>
      <c r="X284" s="2">
        <v>1.026</v>
      </c>
      <c r="Y284" s="2">
        <v>10119</v>
      </c>
      <c r="Z284" s="2">
        <v>11391</v>
      </c>
      <c r="AA284" s="2">
        <v>2688.74</v>
      </c>
      <c r="AB284" s="2">
        <v>2172.5700000000002</v>
      </c>
      <c r="AC284" s="2">
        <v>1636.9</v>
      </c>
      <c r="AD284" s="2">
        <v>3663.36</v>
      </c>
      <c r="AE284" s="2">
        <v>10161.57</v>
      </c>
      <c r="AF284" s="2">
        <v>2688.74</v>
      </c>
      <c r="AG284" s="2">
        <v>2172.5700000000002</v>
      </c>
      <c r="AH284" s="2">
        <v>1636.9</v>
      </c>
      <c r="AI284" s="2">
        <v>3663.36</v>
      </c>
      <c r="AJ284" s="2">
        <v>10161.57</v>
      </c>
      <c r="AK284" s="2">
        <v>27207360</v>
      </c>
      <c r="AL284" s="2">
        <v>20213591</v>
      </c>
      <c r="AM284" s="2">
        <v>15681502</v>
      </c>
      <c r="AN284" s="2">
        <v>41729334</v>
      </c>
      <c r="AO284" s="2">
        <v>104831787</v>
      </c>
      <c r="AP284" s="2">
        <v>0.19259999999999999</v>
      </c>
      <c r="AQ284" s="2">
        <v>0.2</v>
      </c>
      <c r="AR284" s="2">
        <v>1048028</v>
      </c>
      <c r="AS284" s="2">
        <v>778628</v>
      </c>
      <c r="AT284" s="2">
        <v>604051</v>
      </c>
      <c r="AU284" s="2">
        <v>1607414</v>
      </c>
      <c r="AV284" s="2">
        <v>4038121</v>
      </c>
      <c r="AW284" s="2">
        <v>0.19259999999999999</v>
      </c>
      <c r="AX284" s="2">
        <v>0</v>
      </c>
      <c r="AY284" s="2">
        <v>0.65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108869908</v>
      </c>
      <c r="BF284" s="2">
        <v>0</v>
      </c>
      <c r="BG284" s="2">
        <v>714388</v>
      </c>
      <c r="BH284" s="2">
        <v>0</v>
      </c>
      <c r="BI284" s="2">
        <v>805308</v>
      </c>
      <c r="BJ284" s="2">
        <v>0</v>
      </c>
      <c r="BK284" s="2">
        <v>0</v>
      </c>
      <c r="BL284" s="2">
        <v>0</v>
      </c>
      <c r="BM284" s="2">
        <v>0</v>
      </c>
      <c r="BN284" s="2">
        <v>2813</v>
      </c>
      <c r="BO284" s="2">
        <v>210.79</v>
      </c>
      <c r="BP284" s="2">
        <v>592952</v>
      </c>
      <c r="BQ284" s="2">
        <v>2112648</v>
      </c>
      <c r="BR284" s="2">
        <v>110982556</v>
      </c>
      <c r="BS284" s="2">
        <v>0</v>
      </c>
      <c r="BT284" s="2">
        <v>110982556</v>
      </c>
      <c r="BU284" s="2">
        <v>64125367</v>
      </c>
      <c r="BV284" s="2">
        <v>46857189</v>
      </c>
      <c r="BW284" s="2">
        <v>2032314</v>
      </c>
      <c r="BX284" s="2">
        <v>44824875</v>
      </c>
      <c r="BY284" s="2">
        <v>5267.36</v>
      </c>
      <c r="BZ284" s="2">
        <v>10161.57</v>
      </c>
      <c r="CA284" s="2">
        <v>53524647</v>
      </c>
      <c r="CB284" s="2">
        <v>0</v>
      </c>
      <c r="CC284" s="2">
        <v>0</v>
      </c>
      <c r="CD284" s="2">
        <v>64125367</v>
      </c>
      <c r="CE284" s="2">
        <v>2032314</v>
      </c>
      <c r="CF284" s="2">
        <v>0</v>
      </c>
      <c r="CG284" s="2">
        <v>8613257</v>
      </c>
      <c r="CH284" s="2">
        <v>8613257</v>
      </c>
      <c r="CI284" s="2">
        <v>0</v>
      </c>
      <c r="CJ284" s="2">
        <v>44824875</v>
      </c>
      <c r="CK284" s="2" t="b">
        <v>0</v>
      </c>
      <c r="CL284" s="2">
        <v>0</v>
      </c>
      <c r="CM284" s="2">
        <v>10508.78</v>
      </c>
      <c r="CN284" s="2">
        <v>9662.39</v>
      </c>
      <c r="CO284" s="2">
        <v>9949.02</v>
      </c>
      <c r="CP284" s="2">
        <v>11829.78</v>
      </c>
      <c r="CQ284" s="4">
        <v>45072.426840277774</v>
      </c>
      <c r="CR284" s="4">
        <v>73415</v>
      </c>
    </row>
    <row r="285" spans="1:96" x14ac:dyDescent="0.35">
      <c r="A285" s="5">
        <v>350</v>
      </c>
      <c r="B285" s="3" t="s">
        <v>506</v>
      </c>
      <c r="C285" s="3" t="s">
        <v>579</v>
      </c>
      <c r="D285" s="2" t="s">
        <v>580</v>
      </c>
      <c r="E285" s="2">
        <v>8093</v>
      </c>
      <c r="F285" s="2">
        <v>8215</v>
      </c>
      <c r="G285" s="2">
        <v>8458</v>
      </c>
      <c r="H285" s="2">
        <v>9802</v>
      </c>
      <c r="I285" s="2">
        <v>6.5600000000000006E-2</v>
      </c>
      <c r="J285" s="2">
        <v>531</v>
      </c>
      <c r="K285" s="2">
        <v>539</v>
      </c>
      <c r="L285" s="2">
        <v>555</v>
      </c>
      <c r="M285" s="2">
        <v>643</v>
      </c>
      <c r="N285" s="2">
        <v>6.7000000000000004E-2</v>
      </c>
      <c r="O285" s="2">
        <v>542</v>
      </c>
      <c r="P285" s="2">
        <v>550</v>
      </c>
      <c r="Q285" s="2">
        <v>567</v>
      </c>
      <c r="R285" s="2">
        <v>657</v>
      </c>
      <c r="S285" s="2">
        <v>9166</v>
      </c>
      <c r="T285" s="2">
        <v>9304</v>
      </c>
      <c r="U285" s="2">
        <v>9580</v>
      </c>
      <c r="V285" s="2">
        <v>11102</v>
      </c>
      <c r="W285" s="2">
        <v>1.1040000000000001</v>
      </c>
      <c r="X285" s="2">
        <v>1.026</v>
      </c>
      <c r="Y285" s="2">
        <v>10119</v>
      </c>
      <c r="Z285" s="2">
        <v>11391</v>
      </c>
      <c r="AA285" s="2">
        <v>2038.62</v>
      </c>
      <c r="AB285" s="2">
        <v>1608.56</v>
      </c>
      <c r="AC285" s="2">
        <v>1165.47</v>
      </c>
      <c r="AD285" s="2">
        <v>0</v>
      </c>
      <c r="AE285" s="2">
        <v>4812.6499999999996</v>
      </c>
      <c r="AF285" s="2">
        <v>2038.62</v>
      </c>
      <c r="AG285" s="2">
        <v>1608.56</v>
      </c>
      <c r="AH285" s="2">
        <v>1165.47</v>
      </c>
      <c r="AI285" s="2">
        <v>0</v>
      </c>
      <c r="AJ285" s="2">
        <v>4812.6499999999996</v>
      </c>
      <c r="AK285" s="2">
        <v>20628796</v>
      </c>
      <c r="AL285" s="2">
        <v>14966042</v>
      </c>
      <c r="AM285" s="2">
        <v>11165203</v>
      </c>
      <c r="AN285" s="2">
        <v>0</v>
      </c>
      <c r="AO285" s="2">
        <v>46760041</v>
      </c>
      <c r="AP285" s="2">
        <v>0.8659</v>
      </c>
      <c r="AQ285" s="2">
        <v>0.2</v>
      </c>
      <c r="AR285" s="2">
        <v>3572495</v>
      </c>
      <c r="AS285" s="2">
        <v>2591819</v>
      </c>
      <c r="AT285" s="2">
        <v>1933590</v>
      </c>
      <c r="AU285" s="2">
        <v>0</v>
      </c>
      <c r="AV285" s="2">
        <v>8097904</v>
      </c>
      <c r="AW285" s="2">
        <v>0.8659</v>
      </c>
      <c r="AX285" s="2">
        <v>0.31590000000000001</v>
      </c>
      <c r="AY285" s="2">
        <v>0.65</v>
      </c>
      <c r="AZ285" s="2">
        <v>4235814</v>
      </c>
      <c r="BA285" s="2">
        <v>3073052</v>
      </c>
      <c r="BB285" s="2">
        <v>2292607</v>
      </c>
      <c r="BC285" s="2">
        <v>0</v>
      </c>
      <c r="BD285" s="2">
        <v>9601473</v>
      </c>
      <c r="BE285" s="2">
        <v>64459418</v>
      </c>
      <c r="BF285" s="2">
        <v>0</v>
      </c>
      <c r="BG285" s="2">
        <v>117304</v>
      </c>
      <c r="BH285" s="2">
        <v>0</v>
      </c>
      <c r="BI285" s="2">
        <v>329068</v>
      </c>
      <c r="BJ285" s="2">
        <v>0</v>
      </c>
      <c r="BK285" s="2">
        <v>0</v>
      </c>
      <c r="BL285" s="2">
        <v>0</v>
      </c>
      <c r="BM285" s="2">
        <v>0</v>
      </c>
      <c r="BN285" s="2">
        <v>2813</v>
      </c>
      <c r="BO285" s="2">
        <v>106.35</v>
      </c>
      <c r="BP285" s="2">
        <v>299163</v>
      </c>
      <c r="BQ285" s="2">
        <v>745535</v>
      </c>
      <c r="BR285" s="2">
        <v>65204953</v>
      </c>
      <c r="BS285" s="2">
        <v>0</v>
      </c>
      <c r="BT285" s="2">
        <v>65204953</v>
      </c>
      <c r="BU285" s="2">
        <v>9376953</v>
      </c>
      <c r="BV285" s="2">
        <v>55828000</v>
      </c>
      <c r="BW285" s="2">
        <v>3845643</v>
      </c>
      <c r="BX285" s="2">
        <v>51982357</v>
      </c>
      <c r="BY285" s="2">
        <v>5072.22</v>
      </c>
      <c r="BZ285" s="2">
        <v>4812.6499999999996</v>
      </c>
      <c r="CA285" s="2">
        <v>24410820</v>
      </c>
      <c r="CB285" s="2">
        <v>0</v>
      </c>
      <c r="CC285" s="2">
        <v>0</v>
      </c>
      <c r="CD285" s="2">
        <v>9376953</v>
      </c>
      <c r="CE285" s="2">
        <v>3845643</v>
      </c>
      <c r="CF285" s="2">
        <v>11188224</v>
      </c>
      <c r="CG285" s="2">
        <v>5819297</v>
      </c>
      <c r="CH285" s="2">
        <v>17007521</v>
      </c>
      <c r="CI285" s="2">
        <v>0</v>
      </c>
      <c r="CJ285" s="2">
        <v>51982357</v>
      </c>
      <c r="CK285" s="2" t="b">
        <v>0</v>
      </c>
      <c r="CL285" s="2">
        <v>0</v>
      </c>
      <c r="CM285" s="2">
        <v>13949.19</v>
      </c>
      <c r="CN285" s="2">
        <v>12825.7</v>
      </c>
      <c r="CO285" s="2">
        <v>13206.17</v>
      </c>
      <c r="CP285" s="2">
        <v>15702.66</v>
      </c>
      <c r="CQ285" s="4">
        <v>45072.426840277774</v>
      </c>
      <c r="CR285" s="4">
        <v>73415</v>
      </c>
    </row>
    <row r="286" spans="1:96" x14ac:dyDescent="0.35">
      <c r="A286" s="5">
        <v>351</v>
      </c>
      <c r="B286" s="3" t="s">
        <v>506</v>
      </c>
      <c r="C286" s="3" t="s">
        <v>581</v>
      </c>
      <c r="D286" s="2" t="s">
        <v>582</v>
      </c>
      <c r="E286" s="2">
        <v>8093</v>
      </c>
      <c r="F286" s="2">
        <v>8215</v>
      </c>
      <c r="G286" s="2">
        <v>8458</v>
      </c>
      <c r="H286" s="2">
        <v>9802</v>
      </c>
      <c r="I286" s="2">
        <v>6.5600000000000006E-2</v>
      </c>
      <c r="J286" s="2">
        <v>531</v>
      </c>
      <c r="K286" s="2">
        <v>539</v>
      </c>
      <c r="L286" s="2">
        <v>555</v>
      </c>
      <c r="M286" s="2">
        <v>643</v>
      </c>
      <c r="N286" s="2">
        <v>6.7000000000000004E-2</v>
      </c>
      <c r="O286" s="2">
        <v>542</v>
      </c>
      <c r="P286" s="2">
        <v>550</v>
      </c>
      <c r="Q286" s="2">
        <v>567</v>
      </c>
      <c r="R286" s="2">
        <v>657</v>
      </c>
      <c r="S286" s="2">
        <v>9166</v>
      </c>
      <c r="T286" s="2">
        <v>9304</v>
      </c>
      <c r="U286" s="2">
        <v>9580</v>
      </c>
      <c r="V286" s="2">
        <v>11102</v>
      </c>
      <c r="W286" s="2">
        <v>1.1040000000000001</v>
      </c>
      <c r="X286" s="2">
        <v>1.026</v>
      </c>
      <c r="Y286" s="2">
        <v>10119</v>
      </c>
      <c r="Z286" s="2">
        <v>11391</v>
      </c>
      <c r="AA286" s="2">
        <v>2148.9299999999998</v>
      </c>
      <c r="AB286" s="2">
        <v>1535.58</v>
      </c>
      <c r="AC286" s="2">
        <v>1000.11</v>
      </c>
      <c r="AD286" s="2">
        <v>0.5</v>
      </c>
      <c r="AE286" s="2">
        <v>4685.12</v>
      </c>
      <c r="AF286" s="2">
        <v>2148.9299999999998</v>
      </c>
      <c r="AG286" s="2">
        <v>1535.58</v>
      </c>
      <c r="AH286" s="2">
        <v>1000.11</v>
      </c>
      <c r="AI286" s="2">
        <v>0.5</v>
      </c>
      <c r="AJ286" s="2">
        <v>4685.12</v>
      </c>
      <c r="AK286" s="2">
        <v>21745023</v>
      </c>
      <c r="AL286" s="2">
        <v>14287036</v>
      </c>
      <c r="AM286" s="2">
        <v>9581054</v>
      </c>
      <c r="AN286" s="2">
        <v>5696</v>
      </c>
      <c r="AO286" s="2">
        <v>45618809</v>
      </c>
      <c r="AP286" s="2">
        <v>0.97060000000000002</v>
      </c>
      <c r="AQ286" s="2">
        <v>0.2</v>
      </c>
      <c r="AR286" s="2">
        <v>4221144</v>
      </c>
      <c r="AS286" s="2">
        <v>2773399</v>
      </c>
      <c r="AT286" s="2">
        <v>1859874</v>
      </c>
      <c r="AU286" s="2">
        <v>1106</v>
      </c>
      <c r="AV286" s="2">
        <v>8855523</v>
      </c>
      <c r="AW286" s="2">
        <v>0.97060000000000002</v>
      </c>
      <c r="AX286" s="2">
        <v>0.42059999999999997</v>
      </c>
      <c r="AY286" s="2">
        <v>0.65</v>
      </c>
      <c r="AZ286" s="2">
        <v>5944872</v>
      </c>
      <c r="BA286" s="2">
        <v>3905933</v>
      </c>
      <c r="BB286" s="2">
        <v>2619364</v>
      </c>
      <c r="BC286" s="2">
        <v>1557</v>
      </c>
      <c r="BD286" s="2">
        <v>12471726</v>
      </c>
      <c r="BE286" s="2">
        <v>66946058</v>
      </c>
      <c r="BF286" s="2">
        <v>0</v>
      </c>
      <c r="BG286" s="2">
        <v>0</v>
      </c>
      <c r="BH286" s="2">
        <v>0</v>
      </c>
      <c r="BI286" s="2">
        <v>268008</v>
      </c>
      <c r="BJ286" s="2">
        <v>0</v>
      </c>
      <c r="BK286" s="2">
        <v>0</v>
      </c>
      <c r="BL286" s="2">
        <v>0</v>
      </c>
      <c r="BM286" s="2">
        <v>0</v>
      </c>
      <c r="BN286" s="2">
        <v>2813</v>
      </c>
      <c r="BO286" s="2">
        <v>36.51</v>
      </c>
      <c r="BP286" s="2">
        <v>102703</v>
      </c>
      <c r="BQ286" s="2">
        <v>370711</v>
      </c>
      <c r="BR286" s="2">
        <v>67316769</v>
      </c>
      <c r="BS286" s="2">
        <v>0</v>
      </c>
      <c r="BT286" s="2">
        <v>67316769</v>
      </c>
      <c r="BU286" s="2">
        <v>5808853</v>
      </c>
      <c r="BV286" s="2">
        <v>61507916</v>
      </c>
      <c r="BW286" s="2">
        <v>3741945</v>
      </c>
      <c r="BX286" s="2">
        <v>57765971</v>
      </c>
      <c r="BY286" s="2">
        <v>5069.84</v>
      </c>
      <c r="BZ286" s="2">
        <v>4685.12</v>
      </c>
      <c r="CA286" s="2">
        <v>23752809</v>
      </c>
      <c r="CB286" s="2">
        <v>0</v>
      </c>
      <c r="CC286" s="2">
        <v>0</v>
      </c>
      <c r="CD286" s="2">
        <v>5808853</v>
      </c>
      <c r="CE286" s="2">
        <v>3741945</v>
      </c>
      <c r="CF286" s="2">
        <v>14202011</v>
      </c>
      <c r="CG286" s="2">
        <v>8299112</v>
      </c>
      <c r="CH286" s="2">
        <v>22501123</v>
      </c>
      <c r="CI286" s="2">
        <v>0</v>
      </c>
      <c r="CJ286" s="2">
        <v>57765971</v>
      </c>
      <c r="CK286" s="2" t="b">
        <v>0</v>
      </c>
      <c r="CL286" s="2">
        <v>0</v>
      </c>
      <c r="CM286" s="2">
        <v>14849.73</v>
      </c>
      <c r="CN286" s="2">
        <v>13653.71</v>
      </c>
      <c r="CO286" s="2">
        <v>14058.75</v>
      </c>
      <c r="CP286" s="2">
        <v>16716.41</v>
      </c>
      <c r="CQ286" s="4">
        <v>45072.426851851851</v>
      </c>
      <c r="CR286" s="4">
        <v>73415</v>
      </c>
    </row>
    <row r="287" spans="1:96" x14ac:dyDescent="0.35">
      <c r="A287" s="5">
        <v>352</v>
      </c>
      <c r="B287" s="3" t="s">
        <v>506</v>
      </c>
      <c r="C287" s="3" t="s">
        <v>583</v>
      </c>
      <c r="D287" s="2" t="s">
        <v>584</v>
      </c>
      <c r="E287" s="2">
        <v>8093</v>
      </c>
      <c r="F287" s="2">
        <v>8215</v>
      </c>
      <c r="G287" s="2">
        <v>8458</v>
      </c>
      <c r="H287" s="2">
        <v>9802</v>
      </c>
      <c r="I287" s="2">
        <v>6.5600000000000006E-2</v>
      </c>
      <c r="J287" s="2">
        <v>531</v>
      </c>
      <c r="K287" s="2">
        <v>539</v>
      </c>
      <c r="L287" s="2">
        <v>555</v>
      </c>
      <c r="M287" s="2">
        <v>643</v>
      </c>
      <c r="N287" s="2">
        <v>6.7000000000000004E-2</v>
      </c>
      <c r="O287" s="2">
        <v>542</v>
      </c>
      <c r="P287" s="2">
        <v>550</v>
      </c>
      <c r="Q287" s="2">
        <v>567</v>
      </c>
      <c r="R287" s="2">
        <v>657</v>
      </c>
      <c r="S287" s="2">
        <v>9166</v>
      </c>
      <c r="T287" s="2">
        <v>9304</v>
      </c>
      <c r="U287" s="2">
        <v>9580</v>
      </c>
      <c r="V287" s="2">
        <v>11102</v>
      </c>
      <c r="W287" s="2">
        <v>1.1040000000000001</v>
      </c>
      <c r="X287" s="2">
        <v>1.026</v>
      </c>
      <c r="Y287" s="2">
        <v>10119</v>
      </c>
      <c r="Z287" s="2">
        <v>11391</v>
      </c>
      <c r="AA287" s="2">
        <v>1729.61</v>
      </c>
      <c r="AB287" s="2">
        <v>1306.68</v>
      </c>
      <c r="AC287" s="2">
        <v>960.54</v>
      </c>
      <c r="AD287" s="2">
        <v>0</v>
      </c>
      <c r="AE287" s="2">
        <v>3996.83</v>
      </c>
      <c r="AF287" s="2">
        <v>1729.61</v>
      </c>
      <c r="AG287" s="2">
        <v>1306.68</v>
      </c>
      <c r="AH287" s="2">
        <v>960.54</v>
      </c>
      <c r="AI287" s="2">
        <v>0</v>
      </c>
      <c r="AJ287" s="2">
        <v>3996.83</v>
      </c>
      <c r="AK287" s="2">
        <v>17501924</v>
      </c>
      <c r="AL287" s="2">
        <v>12157351</v>
      </c>
      <c r="AM287" s="2">
        <v>9201973</v>
      </c>
      <c r="AN287" s="2">
        <v>0</v>
      </c>
      <c r="AO287" s="2">
        <v>38861248</v>
      </c>
      <c r="AP287" s="2">
        <v>0.69879999999999998</v>
      </c>
      <c r="AQ287" s="2">
        <v>0.2</v>
      </c>
      <c r="AR287" s="2">
        <v>2446069</v>
      </c>
      <c r="AS287" s="2">
        <v>1699111</v>
      </c>
      <c r="AT287" s="2">
        <v>1286068</v>
      </c>
      <c r="AU287" s="2">
        <v>0</v>
      </c>
      <c r="AV287" s="2">
        <v>5431248</v>
      </c>
      <c r="AW287" s="2">
        <v>0.69879999999999998</v>
      </c>
      <c r="AX287" s="2">
        <v>0.14879999999999999</v>
      </c>
      <c r="AY287" s="2">
        <v>0.65</v>
      </c>
      <c r="AZ287" s="2">
        <v>1692786</v>
      </c>
      <c r="BA287" s="2">
        <v>1175859</v>
      </c>
      <c r="BB287" s="2">
        <v>890015</v>
      </c>
      <c r="BC287" s="2">
        <v>0</v>
      </c>
      <c r="BD287" s="2">
        <v>3758660</v>
      </c>
      <c r="BE287" s="2">
        <v>48051156</v>
      </c>
      <c r="BF287" s="2">
        <v>0</v>
      </c>
      <c r="BG287" s="2">
        <v>296499</v>
      </c>
      <c r="BH287" s="2">
        <v>0</v>
      </c>
      <c r="BI287" s="2">
        <v>263259</v>
      </c>
      <c r="BJ287" s="2">
        <v>0</v>
      </c>
      <c r="BK287" s="2">
        <v>0</v>
      </c>
      <c r="BL287" s="2">
        <v>0</v>
      </c>
      <c r="BM287" s="2">
        <v>0</v>
      </c>
      <c r="BN287" s="2">
        <v>2813</v>
      </c>
      <c r="BO287" s="2">
        <v>119.03</v>
      </c>
      <c r="BP287" s="2">
        <v>334831</v>
      </c>
      <c r="BQ287" s="2">
        <v>894589</v>
      </c>
      <c r="BR287" s="2">
        <v>48945745</v>
      </c>
      <c r="BS287" s="2">
        <v>0</v>
      </c>
      <c r="BT287" s="2">
        <v>48945745</v>
      </c>
      <c r="BU287" s="2">
        <v>10076643</v>
      </c>
      <c r="BV287" s="2">
        <v>38869102</v>
      </c>
      <c r="BW287" s="2">
        <v>3175877</v>
      </c>
      <c r="BX287" s="2">
        <v>35693225</v>
      </c>
      <c r="BY287" s="2">
        <v>5043.8599999999997</v>
      </c>
      <c r="BZ287" s="2">
        <v>3996.83</v>
      </c>
      <c r="CA287" s="2">
        <v>20159451</v>
      </c>
      <c r="CB287" s="2">
        <v>0</v>
      </c>
      <c r="CC287" s="2">
        <v>0</v>
      </c>
      <c r="CD287" s="2">
        <v>10076643</v>
      </c>
      <c r="CE287" s="2">
        <v>3175877</v>
      </c>
      <c r="CF287" s="2">
        <v>6906931</v>
      </c>
      <c r="CG287" s="2">
        <v>3616210</v>
      </c>
      <c r="CH287" s="2">
        <v>10523141</v>
      </c>
      <c r="CI287" s="2">
        <v>0</v>
      </c>
      <c r="CJ287" s="2">
        <v>35693225</v>
      </c>
      <c r="CK287" s="2" t="b">
        <v>0</v>
      </c>
      <c r="CL287" s="2">
        <v>0</v>
      </c>
      <c r="CM287" s="2">
        <v>12511.94</v>
      </c>
      <c r="CN287" s="2">
        <v>11504.21</v>
      </c>
      <c r="CO287" s="2">
        <v>11845.48</v>
      </c>
      <c r="CP287" s="2">
        <v>14084.74</v>
      </c>
      <c r="CQ287" s="4">
        <v>45072.426851851851</v>
      </c>
      <c r="CR287" s="4">
        <v>73415</v>
      </c>
    </row>
    <row r="288" spans="1:96" x14ac:dyDescent="0.35">
      <c r="A288" s="5">
        <v>353</v>
      </c>
      <c r="B288" s="3" t="s">
        <v>506</v>
      </c>
      <c r="C288" s="3" t="s">
        <v>585</v>
      </c>
      <c r="D288" s="2" t="s">
        <v>586</v>
      </c>
      <c r="E288" s="2">
        <v>8093</v>
      </c>
      <c r="F288" s="2">
        <v>8215</v>
      </c>
      <c r="G288" s="2">
        <v>8458</v>
      </c>
      <c r="H288" s="2">
        <v>9802</v>
      </c>
      <c r="I288" s="2">
        <v>6.5600000000000006E-2</v>
      </c>
      <c r="J288" s="2">
        <v>531</v>
      </c>
      <c r="K288" s="2">
        <v>539</v>
      </c>
      <c r="L288" s="2">
        <v>555</v>
      </c>
      <c r="M288" s="2">
        <v>643</v>
      </c>
      <c r="N288" s="2">
        <v>6.7000000000000004E-2</v>
      </c>
      <c r="O288" s="2">
        <v>542</v>
      </c>
      <c r="P288" s="2">
        <v>550</v>
      </c>
      <c r="Q288" s="2">
        <v>567</v>
      </c>
      <c r="R288" s="2">
        <v>657</v>
      </c>
      <c r="S288" s="2">
        <v>9166</v>
      </c>
      <c r="T288" s="2">
        <v>9304</v>
      </c>
      <c r="U288" s="2">
        <v>9580</v>
      </c>
      <c r="V288" s="2">
        <v>11102</v>
      </c>
      <c r="W288" s="2">
        <v>1.1040000000000001</v>
      </c>
      <c r="X288" s="2">
        <v>1.026</v>
      </c>
      <c r="Y288" s="2">
        <v>10119</v>
      </c>
      <c r="Z288" s="2">
        <v>11391</v>
      </c>
      <c r="AA288" s="2">
        <v>19826.2</v>
      </c>
      <c r="AB288" s="2">
        <v>14997.25</v>
      </c>
      <c r="AC288" s="2">
        <v>10210.700000000001</v>
      </c>
      <c r="AD288" s="2">
        <v>21683.91</v>
      </c>
      <c r="AE288" s="2">
        <v>66718.06</v>
      </c>
      <c r="AF288" s="2">
        <v>19826.2</v>
      </c>
      <c r="AG288" s="2">
        <v>14997.25</v>
      </c>
      <c r="AH288" s="2">
        <v>10210.700000000001</v>
      </c>
      <c r="AI288" s="2">
        <v>21683.91</v>
      </c>
      <c r="AJ288" s="2">
        <v>66718.06</v>
      </c>
      <c r="AK288" s="2">
        <v>200621318</v>
      </c>
      <c r="AL288" s="2">
        <v>139534414</v>
      </c>
      <c r="AM288" s="2">
        <v>97818506</v>
      </c>
      <c r="AN288" s="2">
        <v>247001419</v>
      </c>
      <c r="AO288" s="2">
        <v>684975657</v>
      </c>
      <c r="AP288" s="2">
        <v>0.65039999999999998</v>
      </c>
      <c r="AQ288" s="2">
        <v>0.2</v>
      </c>
      <c r="AR288" s="2">
        <v>26096821</v>
      </c>
      <c r="AS288" s="2">
        <v>18150637</v>
      </c>
      <c r="AT288" s="2">
        <v>12724231</v>
      </c>
      <c r="AU288" s="2">
        <v>32129945</v>
      </c>
      <c r="AV288" s="2">
        <v>89101634</v>
      </c>
      <c r="AW288" s="2">
        <v>0.65039999999999998</v>
      </c>
      <c r="AX288" s="2">
        <v>0.1004</v>
      </c>
      <c r="AY288" s="2">
        <v>0.65</v>
      </c>
      <c r="AZ288" s="2">
        <v>13092547</v>
      </c>
      <c r="BA288" s="2">
        <v>9106016</v>
      </c>
      <c r="BB288" s="2">
        <v>6383636</v>
      </c>
      <c r="BC288" s="2">
        <v>16119313</v>
      </c>
      <c r="BD288" s="2">
        <v>44701512</v>
      </c>
      <c r="BE288" s="2">
        <v>818778803</v>
      </c>
      <c r="BF288" s="2">
        <v>0</v>
      </c>
      <c r="BG288" s="2">
        <v>9645922</v>
      </c>
      <c r="BH288" s="2">
        <v>0</v>
      </c>
      <c r="BI288" s="2">
        <v>5029976</v>
      </c>
      <c r="BJ288" s="2">
        <v>0</v>
      </c>
      <c r="BK288" s="2">
        <v>0</v>
      </c>
      <c r="BL288" s="2">
        <v>0</v>
      </c>
      <c r="BM288" s="2">
        <v>0</v>
      </c>
      <c r="BN288" s="2">
        <v>2813</v>
      </c>
      <c r="BO288" s="2">
        <v>992.72</v>
      </c>
      <c r="BP288" s="2">
        <v>2792521</v>
      </c>
      <c r="BQ288" s="2">
        <v>17468419</v>
      </c>
      <c r="BR288" s="2">
        <v>836247222</v>
      </c>
      <c r="BS288" s="2">
        <v>0</v>
      </c>
      <c r="BT288" s="2">
        <v>836247222</v>
      </c>
      <c r="BU288" s="2">
        <v>195361651</v>
      </c>
      <c r="BV288" s="2">
        <v>640885571</v>
      </c>
      <c r="BW288" s="2">
        <v>55507030</v>
      </c>
      <c r="BX288" s="2">
        <v>585378541</v>
      </c>
      <c r="BY288" s="2">
        <v>5281.04</v>
      </c>
      <c r="BZ288" s="2">
        <v>66718.06</v>
      </c>
      <c r="CA288" s="2">
        <v>352340744</v>
      </c>
      <c r="CB288" s="2">
        <v>0</v>
      </c>
      <c r="CC288" s="2">
        <v>0</v>
      </c>
      <c r="CD288" s="2">
        <v>195361651</v>
      </c>
      <c r="CE288" s="2">
        <v>55507030</v>
      </c>
      <c r="CF288" s="2">
        <v>101472063</v>
      </c>
      <c r="CG288" s="2">
        <v>77251361</v>
      </c>
      <c r="CH288" s="2">
        <v>178723424</v>
      </c>
      <c r="CI288" s="2">
        <v>0</v>
      </c>
      <c r="CJ288" s="2">
        <v>585378541</v>
      </c>
      <c r="CK288" s="2" t="b">
        <v>0</v>
      </c>
      <c r="CL288" s="2">
        <v>0</v>
      </c>
      <c r="CM288" s="2">
        <v>12095.65</v>
      </c>
      <c r="CN288" s="2">
        <v>11121.44</v>
      </c>
      <c r="CO288" s="2">
        <v>11451.36</v>
      </c>
      <c r="CP288" s="2">
        <v>13616.12</v>
      </c>
      <c r="CQ288" s="4">
        <v>45072.426863425928</v>
      </c>
      <c r="CR288" s="4">
        <v>73415</v>
      </c>
    </row>
    <row r="289" spans="1:96" x14ac:dyDescent="0.35">
      <c r="A289" s="5">
        <v>354</v>
      </c>
      <c r="B289" s="3" t="s">
        <v>506</v>
      </c>
      <c r="C289" s="3" t="s">
        <v>587</v>
      </c>
      <c r="D289" s="2" t="s">
        <v>588</v>
      </c>
      <c r="E289" s="2">
        <v>8093</v>
      </c>
      <c r="F289" s="2">
        <v>8215</v>
      </c>
      <c r="G289" s="2">
        <v>8458</v>
      </c>
      <c r="H289" s="2">
        <v>9802</v>
      </c>
      <c r="I289" s="2">
        <v>6.5600000000000006E-2</v>
      </c>
      <c r="J289" s="2">
        <v>531</v>
      </c>
      <c r="K289" s="2">
        <v>539</v>
      </c>
      <c r="L289" s="2">
        <v>555</v>
      </c>
      <c r="M289" s="2">
        <v>643</v>
      </c>
      <c r="N289" s="2">
        <v>6.7000000000000004E-2</v>
      </c>
      <c r="O289" s="2">
        <v>542</v>
      </c>
      <c r="P289" s="2">
        <v>550</v>
      </c>
      <c r="Q289" s="2">
        <v>567</v>
      </c>
      <c r="R289" s="2">
        <v>657</v>
      </c>
      <c r="S289" s="2">
        <v>9166</v>
      </c>
      <c r="T289" s="2">
        <v>9304</v>
      </c>
      <c r="U289" s="2">
        <v>9580</v>
      </c>
      <c r="V289" s="2">
        <v>11102</v>
      </c>
      <c r="W289" s="2">
        <v>1.1040000000000001</v>
      </c>
      <c r="X289" s="2">
        <v>1.026</v>
      </c>
      <c r="Y289" s="2">
        <v>10119</v>
      </c>
      <c r="Z289" s="2">
        <v>11391</v>
      </c>
      <c r="AA289" s="2">
        <v>132298.81</v>
      </c>
      <c r="AB289" s="2">
        <v>94615.64</v>
      </c>
      <c r="AC289" s="2">
        <v>58557.440000000002</v>
      </c>
      <c r="AD289" s="2">
        <v>112946.88</v>
      </c>
      <c r="AE289" s="2">
        <v>398418.77</v>
      </c>
      <c r="AF289" s="2">
        <v>132298.81</v>
      </c>
      <c r="AG289" s="2">
        <v>94615.64</v>
      </c>
      <c r="AH289" s="2">
        <v>58557.440000000002</v>
      </c>
      <c r="AI289" s="2">
        <v>112946.88</v>
      </c>
      <c r="AJ289" s="2">
        <v>398418.77</v>
      </c>
      <c r="AK289" s="2">
        <v>1338731658</v>
      </c>
      <c r="AL289" s="2">
        <v>880303915</v>
      </c>
      <c r="AM289" s="2">
        <v>560980275</v>
      </c>
      <c r="AN289" s="2">
        <v>1286577910</v>
      </c>
      <c r="AO289" s="2">
        <v>4066593758</v>
      </c>
      <c r="AP289" s="2">
        <v>0.85970000000000002</v>
      </c>
      <c r="AQ289" s="2">
        <v>0.2</v>
      </c>
      <c r="AR289" s="2">
        <v>230181521</v>
      </c>
      <c r="AS289" s="2">
        <v>151359455</v>
      </c>
      <c r="AT289" s="2">
        <v>96454949</v>
      </c>
      <c r="AU289" s="2">
        <v>221214206</v>
      </c>
      <c r="AV289" s="2">
        <v>699210131</v>
      </c>
      <c r="AW289" s="2">
        <v>0.85970000000000002</v>
      </c>
      <c r="AX289" s="2">
        <v>0.30969999999999998</v>
      </c>
      <c r="AY289" s="2">
        <v>0.65</v>
      </c>
      <c r="AZ289" s="2">
        <v>269493376</v>
      </c>
      <c r="BA289" s="2">
        <v>177209580</v>
      </c>
      <c r="BB289" s="2">
        <v>112928134</v>
      </c>
      <c r="BC289" s="2">
        <v>258994566</v>
      </c>
      <c r="BD289" s="2">
        <v>818625656</v>
      </c>
      <c r="BE289" s="2">
        <v>5584429545</v>
      </c>
      <c r="BF289" s="2">
        <v>0</v>
      </c>
      <c r="BG289" s="2">
        <v>460431314</v>
      </c>
      <c r="BH289" s="2">
        <v>0</v>
      </c>
      <c r="BI289" s="2">
        <v>77587829</v>
      </c>
      <c r="BJ289" s="2">
        <v>0</v>
      </c>
      <c r="BK289" s="2">
        <v>0</v>
      </c>
      <c r="BL289" s="2">
        <v>0</v>
      </c>
      <c r="BM289" s="2">
        <v>0</v>
      </c>
      <c r="BN289" s="2">
        <v>2813</v>
      </c>
      <c r="BO289" s="2">
        <v>7306.05</v>
      </c>
      <c r="BP289" s="2">
        <v>20551919</v>
      </c>
      <c r="BQ289" s="2">
        <v>558571062</v>
      </c>
      <c r="BR289" s="2">
        <v>6143000607</v>
      </c>
      <c r="BS289" s="2">
        <v>0</v>
      </c>
      <c r="BT289" s="2">
        <v>6143000607</v>
      </c>
      <c r="BU289" s="2">
        <v>1535013949</v>
      </c>
      <c r="BV289" s="2">
        <v>4607986658</v>
      </c>
      <c r="BW289" s="2">
        <v>335565280</v>
      </c>
      <c r="BX289" s="2">
        <v>4272421378</v>
      </c>
      <c r="BY289" s="2">
        <v>5346.28</v>
      </c>
      <c r="BZ289" s="2">
        <v>398418.77</v>
      </c>
      <c r="CA289" s="2">
        <v>2130058302</v>
      </c>
      <c r="CB289" s="2">
        <v>0</v>
      </c>
      <c r="CC289" s="2">
        <v>0</v>
      </c>
      <c r="CD289" s="2">
        <v>1535013949</v>
      </c>
      <c r="CE289" s="2">
        <v>335565280</v>
      </c>
      <c r="CF289" s="2">
        <v>259479073</v>
      </c>
      <c r="CG289" s="2">
        <v>1312492651</v>
      </c>
      <c r="CH289" s="2">
        <v>1571971724</v>
      </c>
      <c r="CI289" s="2">
        <v>0</v>
      </c>
      <c r="CJ289" s="2">
        <v>4272421378</v>
      </c>
      <c r="CK289" s="2" t="b">
        <v>0</v>
      </c>
      <c r="CL289" s="2">
        <v>0</v>
      </c>
      <c r="CM289" s="2">
        <v>13895.87</v>
      </c>
      <c r="CN289" s="2">
        <v>12776.67</v>
      </c>
      <c r="CO289" s="2">
        <v>13155.69</v>
      </c>
      <c r="CP289" s="2">
        <v>15642.63</v>
      </c>
      <c r="CQ289" s="4">
        <v>45072.426863425928</v>
      </c>
      <c r="CR289" s="4">
        <v>73415</v>
      </c>
    </row>
    <row r="290" spans="1:96" x14ac:dyDescent="0.35">
      <c r="A290" s="5">
        <v>355</v>
      </c>
      <c r="B290" s="3" t="s">
        <v>506</v>
      </c>
      <c r="C290" s="3" t="s">
        <v>589</v>
      </c>
      <c r="D290" s="2" t="s">
        <v>590</v>
      </c>
      <c r="E290" s="2">
        <v>8093</v>
      </c>
      <c r="F290" s="2">
        <v>8215</v>
      </c>
      <c r="G290" s="2">
        <v>8458</v>
      </c>
      <c r="H290" s="2">
        <v>9802</v>
      </c>
      <c r="I290" s="2">
        <v>6.5600000000000006E-2</v>
      </c>
      <c r="J290" s="2">
        <v>531</v>
      </c>
      <c r="K290" s="2">
        <v>539</v>
      </c>
      <c r="L290" s="2">
        <v>555</v>
      </c>
      <c r="M290" s="2">
        <v>643</v>
      </c>
      <c r="N290" s="2">
        <v>6.7000000000000004E-2</v>
      </c>
      <c r="O290" s="2">
        <v>542</v>
      </c>
      <c r="P290" s="2">
        <v>550</v>
      </c>
      <c r="Q290" s="2">
        <v>567</v>
      </c>
      <c r="R290" s="2">
        <v>657</v>
      </c>
      <c r="S290" s="2">
        <v>9166</v>
      </c>
      <c r="T290" s="2">
        <v>9304</v>
      </c>
      <c r="U290" s="2">
        <v>9580</v>
      </c>
      <c r="V290" s="2">
        <v>11102</v>
      </c>
      <c r="W290" s="2">
        <v>1.1040000000000001</v>
      </c>
      <c r="X290" s="2">
        <v>1.026</v>
      </c>
      <c r="Y290" s="2">
        <v>10119</v>
      </c>
      <c r="Z290" s="2">
        <v>11391</v>
      </c>
      <c r="AA290" s="2">
        <v>595.44000000000005</v>
      </c>
      <c r="AB290" s="2">
        <v>462.37</v>
      </c>
      <c r="AC290" s="2">
        <v>321.18</v>
      </c>
      <c r="AD290" s="2">
        <v>0</v>
      </c>
      <c r="AE290" s="2">
        <v>1378.99</v>
      </c>
      <c r="AF290" s="2">
        <v>595.44000000000005</v>
      </c>
      <c r="AG290" s="2">
        <v>462.37</v>
      </c>
      <c r="AH290" s="2">
        <v>321.18</v>
      </c>
      <c r="AI290" s="2">
        <v>0</v>
      </c>
      <c r="AJ290" s="2">
        <v>1378.99</v>
      </c>
      <c r="AK290" s="2">
        <v>6025257</v>
      </c>
      <c r="AL290" s="2">
        <v>4301890</v>
      </c>
      <c r="AM290" s="2">
        <v>3076904</v>
      </c>
      <c r="AN290" s="2">
        <v>0</v>
      </c>
      <c r="AO290" s="2">
        <v>13404051</v>
      </c>
      <c r="AP290" s="2">
        <v>0.83499999999999996</v>
      </c>
      <c r="AQ290" s="2">
        <v>0.2</v>
      </c>
      <c r="AR290" s="2">
        <v>1006218</v>
      </c>
      <c r="AS290" s="2">
        <v>718416</v>
      </c>
      <c r="AT290" s="2">
        <v>513843</v>
      </c>
      <c r="AU290" s="2">
        <v>0</v>
      </c>
      <c r="AV290" s="2">
        <v>2238477</v>
      </c>
      <c r="AW290" s="2">
        <v>0.83499999999999996</v>
      </c>
      <c r="AX290" s="2">
        <v>0.28499999999999998</v>
      </c>
      <c r="AY290" s="2">
        <v>0.65</v>
      </c>
      <c r="AZ290" s="2">
        <v>1116179</v>
      </c>
      <c r="BA290" s="2">
        <v>796925</v>
      </c>
      <c r="BB290" s="2">
        <v>569997</v>
      </c>
      <c r="BC290" s="2">
        <v>0</v>
      </c>
      <c r="BD290" s="2">
        <v>2483101</v>
      </c>
      <c r="BE290" s="2">
        <v>18125629</v>
      </c>
      <c r="BF290" s="2">
        <v>0</v>
      </c>
      <c r="BG290" s="2">
        <v>9945</v>
      </c>
      <c r="BH290" s="2">
        <v>0</v>
      </c>
      <c r="BI290" s="2">
        <v>191994</v>
      </c>
      <c r="BJ290" s="2">
        <v>0</v>
      </c>
      <c r="BK290" s="2">
        <v>0</v>
      </c>
      <c r="BL290" s="2">
        <v>0</v>
      </c>
      <c r="BM290" s="2">
        <v>0</v>
      </c>
      <c r="BN290" s="2">
        <v>2813</v>
      </c>
      <c r="BO290" s="2">
        <v>34.43</v>
      </c>
      <c r="BP290" s="2">
        <v>96852</v>
      </c>
      <c r="BQ290" s="2">
        <v>298791</v>
      </c>
      <c r="BR290" s="2">
        <v>18424420</v>
      </c>
      <c r="BS290" s="2">
        <v>0</v>
      </c>
      <c r="BT290" s="2">
        <v>18424420</v>
      </c>
      <c r="BU290" s="2">
        <v>5319344</v>
      </c>
      <c r="BV290" s="2">
        <v>13105076</v>
      </c>
      <c r="BW290" s="2">
        <v>1098446</v>
      </c>
      <c r="BX290" s="2">
        <v>12006630</v>
      </c>
      <c r="BY290" s="2">
        <v>5056.3100000000004</v>
      </c>
      <c r="BZ290" s="2">
        <v>1378.99</v>
      </c>
      <c r="CA290" s="2">
        <v>6972601</v>
      </c>
      <c r="CB290" s="2">
        <v>0</v>
      </c>
      <c r="CC290" s="2">
        <v>0</v>
      </c>
      <c r="CD290" s="2">
        <v>5319344</v>
      </c>
      <c r="CE290" s="2">
        <v>1098446</v>
      </c>
      <c r="CF290" s="2">
        <v>554811</v>
      </c>
      <c r="CG290" s="2">
        <v>2008227</v>
      </c>
      <c r="CH290" s="2">
        <v>2563038</v>
      </c>
      <c r="CI290" s="2">
        <v>0</v>
      </c>
      <c r="CJ290" s="2">
        <v>12006630</v>
      </c>
      <c r="CK290" s="2" t="b">
        <v>0</v>
      </c>
      <c r="CL290" s="2">
        <v>0</v>
      </c>
      <c r="CM290" s="2">
        <v>13683.42</v>
      </c>
      <c r="CN290" s="2">
        <v>12581.33</v>
      </c>
      <c r="CO290" s="2">
        <v>12954.56</v>
      </c>
      <c r="CP290" s="2">
        <v>15403.48</v>
      </c>
      <c r="CQ290" s="4">
        <v>45072.426863425928</v>
      </c>
      <c r="CR290" s="4">
        <v>73415</v>
      </c>
    </row>
    <row r="291" spans="1:96" x14ac:dyDescent="0.35">
      <c r="A291" s="5">
        <v>357</v>
      </c>
      <c r="B291" s="3" t="s">
        <v>506</v>
      </c>
      <c r="C291" s="3" t="s">
        <v>591</v>
      </c>
      <c r="D291" s="2" t="s">
        <v>592</v>
      </c>
      <c r="E291" s="2">
        <v>8093</v>
      </c>
      <c r="F291" s="2">
        <v>8215</v>
      </c>
      <c r="G291" s="2">
        <v>8458</v>
      </c>
      <c r="H291" s="2">
        <v>9802</v>
      </c>
      <c r="I291" s="2">
        <v>6.5600000000000006E-2</v>
      </c>
      <c r="J291" s="2">
        <v>531</v>
      </c>
      <c r="K291" s="2">
        <v>539</v>
      </c>
      <c r="L291" s="2">
        <v>555</v>
      </c>
      <c r="M291" s="2">
        <v>643</v>
      </c>
      <c r="N291" s="2">
        <v>6.7000000000000004E-2</v>
      </c>
      <c r="O291" s="2">
        <v>542</v>
      </c>
      <c r="P291" s="2">
        <v>550</v>
      </c>
      <c r="Q291" s="2">
        <v>567</v>
      </c>
      <c r="R291" s="2">
        <v>657</v>
      </c>
      <c r="S291" s="2">
        <v>9166</v>
      </c>
      <c r="T291" s="2">
        <v>9304</v>
      </c>
      <c r="U291" s="2">
        <v>9580</v>
      </c>
      <c r="V291" s="2">
        <v>11102</v>
      </c>
      <c r="W291" s="2">
        <v>1.1040000000000001</v>
      </c>
      <c r="X291" s="2">
        <v>1.026</v>
      </c>
      <c r="Y291" s="2">
        <v>10119</v>
      </c>
      <c r="Z291" s="2">
        <v>11391</v>
      </c>
      <c r="AA291" s="2">
        <v>3497.46</v>
      </c>
      <c r="AB291" s="2">
        <v>2867.25</v>
      </c>
      <c r="AC291" s="2">
        <v>1892.35</v>
      </c>
      <c r="AD291" s="2">
        <v>3842.51</v>
      </c>
      <c r="AE291" s="2">
        <v>12099.57</v>
      </c>
      <c r="AF291" s="2">
        <v>3497.46</v>
      </c>
      <c r="AG291" s="2">
        <v>2867.25</v>
      </c>
      <c r="AH291" s="2">
        <v>1892.35</v>
      </c>
      <c r="AI291" s="2">
        <v>3842.51</v>
      </c>
      <c r="AJ291" s="2">
        <v>12099.57</v>
      </c>
      <c r="AK291" s="2">
        <v>35390798</v>
      </c>
      <c r="AL291" s="2">
        <v>26676894</v>
      </c>
      <c r="AM291" s="2">
        <v>18128713</v>
      </c>
      <c r="AN291" s="2">
        <v>43770031</v>
      </c>
      <c r="AO291" s="2">
        <v>123966436</v>
      </c>
      <c r="AP291" s="2">
        <v>0.94740000000000002</v>
      </c>
      <c r="AQ291" s="2">
        <v>0.2</v>
      </c>
      <c r="AR291" s="2">
        <v>6705848</v>
      </c>
      <c r="AS291" s="2">
        <v>5054738</v>
      </c>
      <c r="AT291" s="2">
        <v>3435029</v>
      </c>
      <c r="AU291" s="2">
        <v>8293546</v>
      </c>
      <c r="AV291" s="2">
        <v>23489161</v>
      </c>
      <c r="AW291" s="2">
        <v>0.94740000000000002</v>
      </c>
      <c r="AX291" s="2">
        <v>0.39739999999999998</v>
      </c>
      <c r="AY291" s="2">
        <v>0.65</v>
      </c>
      <c r="AZ291" s="2">
        <v>9141797</v>
      </c>
      <c r="BA291" s="2">
        <v>6890908</v>
      </c>
      <c r="BB291" s="2">
        <v>4682828</v>
      </c>
      <c r="BC291" s="2">
        <v>11306237</v>
      </c>
      <c r="BD291" s="2">
        <v>32021770</v>
      </c>
      <c r="BE291" s="2">
        <v>179477367</v>
      </c>
      <c r="BF291" s="2">
        <v>0</v>
      </c>
      <c r="BG291" s="2">
        <v>2216015</v>
      </c>
      <c r="BH291" s="2">
        <v>0</v>
      </c>
      <c r="BI291" s="2">
        <v>633520</v>
      </c>
      <c r="BJ291" s="2">
        <v>0</v>
      </c>
      <c r="BK291" s="2">
        <v>0</v>
      </c>
      <c r="BL291" s="2">
        <v>0</v>
      </c>
      <c r="BM291" s="2">
        <v>0</v>
      </c>
      <c r="BN291" s="2">
        <v>2813</v>
      </c>
      <c r="BO291" s="2">
        <v>192.02</v>
      </c>
      <c r="BP291" s="2">
        <v>540152</v>
      </c>
      <c r="BQ291" s="2">
        <v>3389687</v>
      </c>
      <c r="BR291" s="2">
        <v>182867054</v>
      </c>
      <c r="BS291" s="2">
        <v>0</v>
      </c>
      <c r="BT291" s="2">
        <v>182867054</v>
      </c>
      <c r="BU291" s="2">
        <v>18805014</v>
      </c>
      <c r="BV291" s="2">
        <v>164062040</v>
      </c>
      <c r="BW291" s="2">
        <v>10072485</v>
      </c>
      <c r="BX291" s="2">
        <v>153989555</v>
      </c>
      <c r="BY291" s="2">
        <v>5284.22</v>
      </c>
      <c r="BZ291" s="2">
        <v>12099.57</v>
      </c>
      <c r="CA291" s="2">
        <v>63936790</v>
      </c>
      <c r="CB291" s="2">
        <v>0</v>
      </c>
      <c r="CC291" s="2">
        <v>0</v>
      </c>
      <c r="CD291" s="2">
        <v>18805014</v>
      </c>
      <c r="CE291" s="2">
        <v>10072485</v>
      </c>
      <c r="CF291" s="2">
        <v>35059291</v>
      </c>
      <c r="CG291" s="2">
        <v>19472348</v>
      </c>
      <c r="CH291" s="2">
        <v>54531639</v>
      </c>
      <c r="CI291" s="2">
        <v>0</v>
      </c>
      <c r="CJ291" s="2">
        <v>153989555</v>
      </c>
      <c r="CK291" s="2" t="b">
        <v>0</v>
      </c>
      <c r="CL291" s="2">
        <v>0</v>
      </c>
      <c r="CM291" s="2">
        <v>14650.19</v>
      </c>
      <c r="CN291" s="2">
        <v>13470.24</v>
      </c>
      <c r="CO291" s="2">
        <v>13869.83</v>
      </c>
      <c r="CP291" s="2">
        <v>16491.78</v>
      </c>
      <c r="CQ291" s="4">
        <v>45072.426874999997</v>
      </c>
      <c r="CR291" s="4">
        <v>73415</v>
      </c>
    </row>
    <row r="292" spans="1:96" x14ac:dyDescent="0.35">
      <c r="A292" s="5">
        <v>358</v>
      </c>
      <c r="B292" s="3" t="s">
        <v>506</v>
      </c>
      <c r="C292" s="3" t="s">
        <v>593</v>
      </c>
      <c r="D292" s="2" t="s">
        <v>594</v>
      </c>
      <c r="E292" s="2">
        <v>8093</v>
      </c>
      <c r="F292" s="2">
        <v>8215</v>
      </c>
      <c r="G292" s="2">
        <v>8458</v>
      </c>
      <c r="H292" s="2">
        <v>9802</v>
      </c>
      <c r="I292" s="2">
        <v>6.5600000000000006E-2</v>
      </c>
      <c r="J292" s="2">
        <v>531</v>
      </c>
      <c r="K292" s="2">
        <v>539</v>
      </c>
      <c r="L292" s="2">
        <v>555</v>
      </c>
      <c r="M292" s="2">
        <v>643</v>
      </c>
      <c r="N292" s="2">
        <v>6.7000000000000004E-2</v>
      </c>
      <c r="O292" s="2">
        <v>542</v>
      </c>
      <c r="P292" s="2">
        <v>550</v>
      </c>
      <c r="Q292" s="2">
        <v>567</v>
      </c>
      <c r="R292" s="2">
        <v>657</v>
      </c>
      <c r="S292" s="2">
        <v>9166</v>
      </c>
      <c r="T292" s="2">
        <v>9304</v>
      </c>
      <c r="U292" s="2">
        <v>9580</v>
      </c>
      <c r="V292" s="2">
        <v>11102</v>
      </c>
      <c r="W292" s="2">
        <v>1.1040000000000001</v>
      </c>
      <c r="X292" s="2">
        <v>1.026</v>
      </c>
      <c r="Y292" s="2">
        <v>10119</v>
      </c>
      <c r="Z292" s="2">
        <v>11391</v>
      </c>
      <c r="AA292" s="2">
        <v>1577.81</v>
      </c>
      <c r="AB292" s="2">
        <v>1091.99</v>
      </c>
      <c r="AC292" s="2">
        <v>768.76</v>
      </c>
      <c r="AD292" s="2">
        <v>1606.12</v>
      </c>
      <c r="AE292" s="2">
        <v>5044.68</v>
      </c>
      <c r="AF292" s="2">
        <v>1577.81</v>
      </c>
      <c r="AG292" s="2">
        <v>1091.99</v>
      </c>
      <c r="AH292" s="2">
        <v>768.76</v>
      </c>
      <c r="AI292" s="2">
        <v>1606.12</v>
      </c>
      <c r="AJ292" s="2">
        <v>5044.68</v>
      </c>
      <c r="AK292" s="2">
        <v>15965859</v>
      </c>
      <c r="AL292" s="2">
        <v>10159875</v>
      </c>
      <c r="AM292" s="2">
        <v>7364721</v>
      </c>
      <c r="AN292" s="2">
        <v>18295313</v>
      </c>
      <c r="AO292" s="2">
        <v>51785768</v>
      </c>
      <c r="AP292" s="2">
        <v>0.57720000000000005</v>
      </c>
      <c r="AQ292" s="2">
        <v>0.2</v>
      </c>
      <c r="AR292" s="2">
        <v>1843099</v>
      </c>
      <c r="AS292" s="2">
        <v>1172856</v>
      </c>
      <c r="AT292" s="2">
        <v>850183</v>
      </c>
      <c r="AU292" s="2">
        <v>2112011</v>
      </c>
      <c r="AV292" s="2">
        <v>5978149</v>
      </c>
      <c r="AW292" s="2">
        <v>0.57720000000000005</v>
      </c>
      <c r="AX292" s="2">
        <v>2.7199999999999998E-2</v>
      </c>
      <c r="AY292" s="2">
        <v>0.65</v>
      </c>
      <c r="AZ292" s="2">
        <v>282276</v>
      </c>
      <c r="BA292" s="2">
        <v>179627</v>
      </c>
      <c r="BB292" s="2">
        <v>130208</v>
      </c>
      <c r="BC292" s="2">
        <v>323461</v>
      </c>
      <c r="BD292" s="2">
        <v>915572</v>
      </c>
      <c r="BE292" s="2">
        <v>58679489</v>
      </c>
      <c r="BF292" s="2">
        <v>0</v>
      </c>
      <c r="BG292" s="2">
        <v>379658</v>
      </c>
      <c r="BH292" s="2">
        <v>0</v>
      </c>
      <c r="BI292" s="2">
        <v>251879</v>
      </c>
      <c r="BJ292" s="2">
        <v>0</v>
      </c>
      <c r="BK292" s="2">
        <v>0</v>
      </c>
      <c r="BL292" s="2">
        <v>0</v>
      </c>
      <c r="BM292" s="2">
        <v>0</v>
      </c>
      <c r="BN292" s="2">
        <v>2813</v>
      </c>
      <c r="BO292" s="2">
        <v>99</v>
      </c>
      <c r="BP292" s="2">
        <v>278487</v>
      </c>
      <c r="BQ292" s="2">
        <v>910024</v>
      </c>
      <c r="BR292" s="2">
        <v>59589513</v>
      </c>
      <c r="BS292" s="2">
        <v>0</v>
      </c>
      <c r="BT292" s="2">
        <v>59589513</v>
      </c>
      <c r="BU292" s="2">
        <v>18650619</v>
      </c>
      <c r="BV292" s="2">
        <v>40938894</v>
      </c>
      <c r="BW292" s="2">
        <v>4201166</v>
      </c>
      <c r="BX292" s="2">
        <v>36737728</v>
      </c>
      <c r="BY292" s="2">
        <v>5286.3</v>
      </c>
      <c r="BZ292" s="2">
        <v>5044.68</v>
      </c>
      <c r="CA292" s="2">
        <v>26667692</v>
      </c>
      <c r="CB292" s="2">
        <v>0</v>
      </c>
      <c r="CC292" s="2">
        <v>0</v>
      </c>
      <c r="CD292" s="2">
        <v>18650619</v>
      </c>
      <c r="CE292" s="2">
        <v>4201166</v>
      </c>
      <c r="CF292" s="2">
        <v>3815907</v>
      </c>
      <c r="CG292" s="2">
        <v>6589661</v>
      </c>
      <c r="CH292" s="2">
        <v>10405568</v>
      </c>
      <c r="CI292" s="2">
        <v>0</v>
      </c>
      <c r="CJ292" s="2">
        <v>36737728</v>
      </c>
      <c r="CK292" s="2" t="b">
        <v>0</v>
      </c>
      <c r="CL292" s="2">
        <v>0</v>
      </c>
      <c r="CM292" s="2">
        <v>11466.04</v>
      </c>
      <c r="CN292" s="2">
        <v>10542.55</v>
      </c>
      <c r="CO292" s="2">
        <v>10855.29</v>
      </c>
      <c r="CP292" s="2">
        <v>12907.37</v>
      </c>
      <c r="CQ292" s="4">
        <v>45072.426932870374</v>
      </c>
      <c r="CR292" s="4">
        <v>73415</v>
      </c>
    </row>
    <row r="293" spans="1:96" x14ac:dyDescent="0.35">
      <c r="A293" s="5">
        <v>359</v>
      </c>
      <c r="B293" s="3" t="s">
        <v>506</v>
      </c>
      <c r="C293" s="3" t="s">
        <v>595</v>
      </c>
      <c r="D293" s="2" t="s">
        <v>596</v>
      </c>
      <c r="E293" s="2">
        <v>8093</v>
      </c>
      <c r="F293" s="2">
        <v>8215</v>
      </c>
      <c r="G293" s="2">
        <v>8458</v>
      </c>
      <c r="H293" s="2">
        <v>9802</v>
      </c>
      <c r="I293" s="2">
        <v>6.5600000000000006E-2</v>
      </c>
      <c r="J293" s="2">
        <v>531</v>
      </c>
      <c r="K293" s="2">
        <v>539</v>
      </c>
      <c r="L293" s="2">
        <v>555</v>
      </c>
      <c r="M293" s="2">
        <v>643</v>
      </c>
      <c r="N293" s="2">
        <v>6.7000000000000004E-2</v>
      </c>
      <c r="O293" s="2">
        <v>542</v>
      </c>
      <c r="P293" s="2">
        <v>550</v>
      </c>
      <c r="Q293" s="2">
        <v>567</v>
      </c>
      <c r="R293" s="2">
        <v>657</v>
      </c>
      <c r="S293" s="2">
        <v>9166</v>
      </c>
      <c r="T293" s="2">
        <v>9304</v>
      </c>
      <c r="U293" s="2">
        <v>9580</v>
      </c>
      <c r="V293" s="2">
        <v>11102</v>
      </c>
      <c r="W293" s="2">
        <v>1.1040000000000001</v>
      </c>
      <c r="X293" s="2">
        <v>1.026</v>
      </c>
      <c r="Y293" s="2">
        <v>10119</v>
      </c>
      <c r="Z293" s="2">
        <v>11391</v>
      </c>
      <c r="AA293" s="2">
        <v>6186.74</v>
      </c>
      <c r="AB293" s="2">
        <v>4868.7</v>
      </c>
      <c r="AC293" s="2">
        <v>3494.68</v>
      </c>
      <c r="AD293" s="2">
        <v>7643.85</v>
      </c>
      <c r="AE293" s="2">
        <v>22193.97</v>
      </c>
      <c r="AF293" s="2">
        <v>6186.74</v>
      </c>
      <c r="AG293" s="2">
        <v>4868.7</v>
      </c>
      <c r="AH293" s="2">
        <v>3494.68</v>
      </c>
      <c r="AI293" s="2">
        <v>7643.85</v>
      </c>
      <c r="AJ293" s="2">
        <v>22193.97</v>
      </c>
      <c r="AK293" s="2">
        <v>62603622</v>
      </c>
      <c r="AL293" s="2">
        <v>45298385</v>
      </c>
      <c r="AM293" s="2">
        <v>33479034</v>
      </c>
      <c r="AN293" s="2">
        <v>87071095</v>
      </c>
      <c r="AO293" s="2">
        <v>228452136</v>
      </c>
      <c r="AP293" s="2">
        <v>0.81910000000000005</v>
      </c>
      <c r="AQ293" s="2">
        <v>0.2</v>
      </c>
      <c r="AR293" s="2">
        <v>10255725</v>
      </c>
      <c r="AS293" s="2">
        <v>7420781</v>
      </c>
      <c r="AT293" s="2">
        <v>5484535</v>
      </c>
      <c r="AU293" s="2">
        <v>14263987</v>
      </c>
      <c r="AV293" s="2">
        <v>37425028</v>
      </c>
      <c r="AW293" s="2">
        <v>0.81910000000000005</v>
      </c>
      <c r="AX293" s="2">
        <v>0.26910000000000001</v>
      </c>
      <c r="AY293" s="2">
        <v>0.65</v>
      </c>
      <c r="AZ293" s="2">
        <v>10950313</v>
      </c>
      <c r="BA293" s="2">
        <v>7923367</v>
      </c>
      <c r="BB293" s="2">
        <v>5855985</v>
      </c>
      <c r="BC293" s="2">
        <v>15230041</v>
      </c>
      <c r="BD293" s="2">
        <v>39959706</v>
      </c>
      <c r="BE293" s="2">
        <v>305836870</v>
      </c>
      <c r="BF293" s="2">
        <v>0</v>
      </c>
      <c r="BG293" s="2">
        <v>247413</v>
      </c>
      <c r="BH293" s="2">
        <v>0</v>
      </c>
      <c r="BI293" s="2">
        <v>1571399</v>
      </c>
      <c r="BJ293" s="2">
        <v>0</v>
      </c>
      <c r="BK293" s="2">
        <v>0</v>
      </c>
      <c r="BL293" s="2">
        <v>0</v>
      </c>
      <c r="BM293" s="2">
        <v>0</v>
      </c>
      <c r="BN293" s="2">
        <v>2813</v>
      </c>
      <c r="BO293" s="2">
        <v>257.16000000000003</v>
      </c>
      <c r="BP293" s="2">
        <v>723391</v>
      </c>
      <c r="BQ293" s="2">
        <v>2542203</v>
      </c>
      <c r="BR293" s="2">
        <v>308379073</v>
      </c>
      <c r="BS293" s="2">
        <v>0</v>
      </c>
      <c r="BT293" s="2">
        <v>308379073</v>
      </c>
      <c r="BU293" s="2">
        <v>59765999</v>
      </c>
      <c r="BV293" s="2">
        <v>248613074</v>
      </c>
      <c r="BW293" s="2">
        <v>18537524</v>
      </c>
      <c r="BX293" s="2">
        <v>230075550</v>
      </c>
      <c r="BY293" s="2">
        <v>5301.91</v>
      </c>
      <c r="BZ293" s="2">
        <v>22193.97</v>
      </c>
      <c r="CA293" s="2">
        <v>117670431</v>
      </c>
      <c r="CB293" s="2">
        <v>0</v>
      </c>
      <c r="CC293" s="2">
        <v>0</v>
      </c>
      <c r="CD293" s="2">
        <v>59765999</v>
      </c>
      <c r="CE293" s="2">
        <v>18537524</v>
      </c>
      <c r="CF293" s="2">
        <v>39366908</v>
      </c>
      <c r="CG293" s="2">
        <v>39232525</v>
      </c>
      <c r="CH293" s="2">
        <v>78599433</v>
      </c>
      <c r="CI293" s="2">
        <v>0</v>
      </c>
      <c r="CJ293" s="2">
        <v>230075550</v>
      </c>
      <c r="CK293" s="2" t="b">
        <v>0</v>
      </c>
      <c r="CL293" s="2">
        <v>0</v>
      </c>
      <c r="CM293" s="2">
        <v>13546.66</v>
      </c>
      <c r="CN293" s="2">
        <v>12455.59</v>
      </c>
      <c r="CO293" s="2">
        <v>12825.08</v>
      </c>
      <c r="CP293" s="2">
        <v>15249.53</v>
      </c>
      <c r="CQ293" s="4">
        <v>45072.426932870374</v>
      </c>
      <c r="CR293" s="4">
        <v>73415</v>
      </c>
    </row>
    <row r="294" spans="1:96" x14ac:dyDescent="0.35">
      <c r="A294" s="5">
        <v>360</v>
      </c>
      <c r="B294" s="3" t="s">
        <v>506</v>
      </c>
      <c r="C294" s="3" t="s">
        <v>597</v>
      </c>
      <c r="D294" s="2" t="s">
        <v>598</v>
      </c>
      <c r="E294" s="2">
        <v>8093</v>
      </c>
      <c r="F294" s="2">
        <v>8215</v>
      </c>
      <c r="G294" s="2">
        <v>8458</v>
      </c>
      <c r="H294" s="2">
        <v>9802</v>
      </c>
      <c r="I294" s="2">
        <v>6.5600000000000006E-2</v>
      </c>
      <c r="J294" s="2">
        <v>531</v>
      </c>
      <c r="K294" s="2">
        <v>539</v>
      </c>
      <c r="L294" s="2">
        <v>555</v>
      </c>
      <c r="M294" s="2">
        <v>643</v>
      </c>
      <c r="N294" s="2">
        <v>6.7000000000000004E-2</v>
      </c>
      <c r="O294" s="2">
        <v>542</v>
      </c>
      <c r="P294" s="2">
        <v>550</v>
      </c>
      <c r="Q294" s="2">
        <v>567</v>
      </c>
      <c r="R294" s="2">
        <v>657</v>
      </c>
      <c r="S294" s="2">
        <v>9166</v>
      </c>
      <c r="T294" s="2">
        <v>9304</v>
      </c>
      <c r="U294" s="2">
        <v>9580</v>
      </c>
      <c r="V294" s="2">
        <v>11102</v>
      </c>
      <c r="W294" s="2">
        <v>1.1040000000000001</v>
      </c>
      <c r="X294" s="2">
        <v>1.026</v>
      </c>
      <c r="Y294" s="2">
        <v>10119</v>
      </c>
      <c r="Z294" s="2">
        <v>11391</v>
      </c>
      <c r="AA294" s="2">
        <v>2432.9699999999998</v>
      </c>
      <c r="AB294" s="2">
        <v>1883.27</v>
      </c>
      <c r="AC294" s="2">
        <v>1259.74</v>
      </c>
      <c r="AD294" s="2">
        <v>0</v>
      </c>
      <c r="AE294" s="2">
        <v>5575.98</v>
      </c>
      <c r="AF294" s="2">
        <v>2432.9699999999998</v>
      </c>
      <c r="AG294" s="2">
        <v>1883.27</v>
      </c>
      <c r="AH294" s="2">
        <v>1259.74</v>
      </c>
      <c r="AI294" s="2">
        <v>0</v>
      </c>
      <c r="AJ294" s="2">
        <v>5575.98</v>
      </c>
      <c r="AK294" s="2">
        <v>24619223</v>
      </c>
      <c r="AL294" s="2">
        <v>17521944</v>
      </c>
      <c r="AM294" s="2">
        <v>12068309</v>
      </c>
      <c r="AN294" s="2">
        <v>0</v>
      </c>
      <c r="AO294" s="2">
        <v>54209476</v>
      </c>
      <c r="AP294" s="2">
        <v>0.9536</v>
      </c>
      <c r="AQ294" s="2">
        <v>0.2</v>
      </c>
      <c r="AR294" s="2">
        <v>4695378</v>
      </c>
      <c r="AS294" s="2">
        <v>3341785</v>
      </c>
      <c r="AT294" s="2">
        <v>2301668</v>
      </c>
      <c r="AU294" s="2">
        <v>0</v>
      </c>
      <c r="AV294" s="2">
        <v>10338831</v>
      </c>
      <c r="AW294" s="2">
        <v>0.9536</v>
      </c>
      <c r="AX294" s="2">
        <v>0.40360000000000001</v>
      </c>
      <c r="AY294" s="2">
        <v>0.65</v>
      </c>
      <c r="AZ294" s="2">
        <v>6458607</v>
      </c>
      <c r="BA294" s="2">
        <v>4596707</v>
      </c>
      <c r="BB294" s="2">
        <v>3166000</v>
      </c>
      <c r="BC294" s="2">
        <v>0</v>
      </c>
      <c r="BD294" s="2">
        <v>14221314</v>
      </c>
      <c r="BE294" s="2">
        <v>78769621</v>
      </c>
      <c r="BF294" s="2">
        <v>0</v>
      </c>
      <c r="BG294" s="2">
        <v>61748</v>
      </c>
      <c r="BH294" s="2">
        <v>0</v>
      </c>
      <c r="BI294" s="2">
        <v>716772</v>
      </c>
      <c r="BJ294" s="2">
        <v>0</v>
      </c>
      <c r="BK294" s="2">
        <v>0</v>
      </c>
      <c r="BL294" s="2">
        <v>0</v>
      </c>
      <c r="BM294" s="2">
        <v>0</v>
      </c>
      <c r="BN294" s="2">
        <v>2813</v>
      </c>
      <c r="BO294" s="2">
        <v>77.78</v>
      </c>
      <c r="BP294" s="2">
        <v>218795</v>
      </c>
      <c r="BQ294" s="2">
        <v>997315</v>
      </c>
      <c r="BR294" s="2">
        <v>79766936</v>
      </c>
      <c r="BS294" s="2">
        <v>0</v>
      </c>
      <c r="BT294" s="2">
        <v>79766936</v>
      </c>
      <c r="BU294" s="2">
        <v>10311887</v>
      </c>
      <c r="BV294" s="2">
        <v>69455049</v>
      </c>
      <c r="BW294" s="2">
        <v>4435367</v>
      </c>
      <c r="BX294" s="2">
        <v>65019682</v>
      </c>
      <c r="BY294" s="2">
        <v>5049.2</v>
      </c>
      <c r="BZ294" s="2">
        <v>5575.98</v>
      </c>
      <c r="CA294" s="2">
        <v>28154238</v>
      </c>
      <c r="CB294" s="2">
        <v>0</v>
      </c>
      <c r="CC294" s="2">
        <v>0</v>
      </c>
      <c r="CD294" s="2">
        <v>10311887</v>
      </c>
      <c r="CE294" s="2">
        <v>4435367</v>
      </c>
      <c r="CF294" s="2">
        <v>13406984</v>
      </c>
      <c r="CG294" s="2">
        <v>8637278</v>
      </c>
      <c r="CH294" s="2">
        <v>22044262</v>
      </c>
      <c r="CI294" s="2">
        <v>0</v>
      </c>
      <c r="CJ294" s="2">
        <v>65019682</v>
      </c>
      <c r="CK294" s="2" t="b">
        <v>0</v>
      </c>
      <c r="CL294" s="2">
        <v>0</v>
      </c>
      <c r="CM294" s="2">
        <v>14703.51</v>
      </c>
      <c r="CN294" s="2">
        <v>13519.27</v>
      </c>
      <c r="CO294" s="2">
        <v>13920.31</v>
      </c>
      <c r="CP294" s="2">
        <v>16551.810000000001</v>
      </c>
      <c r="CQ294" s="4">
        <v>45072.426944444444</v>
      </c>
      <c r="CR294" s="4">
        <v>73415</v>
      </c>
    </row>
    <row r="295" spans="1:96" x14ac:dyDescent="0.35">
      <c r="A295" s="5">
        <v>361</v>
      </c>
      <c r="B295" s="3" t="s">
        <v>506</v>
      </c>
      <c r="C295" s="3" t="s">
        <v>599</v>
      </c>
      <c r="D295" s="2" t="s">
        <v>600</v>
      </c>
      <c r="E295" s="2">
        <v>8093</v>
      </c>
      <c r="F295" s="2">
        <v>8215</v>
      </c>
      <c r="G295" s="2">
        <v>8458</v>
      </c>
      <c r="H295" s="2">
        <v>9802</v>
      </c>
      <c r="I295" s="2">
        <v>6.5600000000000006E-2</v>
      </c>
      <c r="J295" s="2">
        <v>531</v>
      </c>
      <c r="K295" s="2">
        <v>539</v>
      </c>
      <c r="L295" s="2">
        <v>555</v>
      </c>
      <c r="M295" s="2">
        <v>643</v>
      </c>
      <c r="N295" s="2">
        <v>6.7000000000000004E-2</v>
      </c>
      <c r="O295" s="2">
        <v>542</v>
      </c>
      <c r="P295" s="2">
        <v>550</v>
      </c>
      <c r="Q295" s="2">
        <v>567</v>
      </c>
      <c r="R295" s="2">
        <v>657</v>
      </c>
      <c r="S295" s="2">
        <v>9166</v>
      </c>
      <c r="T295" s="2">
        <v>9304</v>
      </c>
      <c r="U295" s="2">
        <v>9580</v>
      </c>
      <c r="V295" s="2">
        <v>11102</v>
      </c>
      <c r="W295" s="2">
        <v>1.1040000000000001</v>
      </c>
      <c r="X295" s="2">
        <v>1.026</v>
      </c>
      <c r="Y295" s="2">
        <v>10119</v>
      </c>
      <c r="Z295" s="2">
        <v>11391</v>
      </c>
      <c r="AA295" s="2">
        <v>3257.77</v>
      </c>
      <c r="AB295" s="2">
        <v>2648.39</v>
      </c>
      <c r="AC295" s="2">
        <v>0</v>
      </c>
      <c r="AD295" s="2">
        <v>0</v>
      </c>
      <c r="AE295" s="2">
        <v>5906.16</v>
      </c>
      <c r="AF295" s="2">
        <v>3257.77</v>
      </c>
      <c r="AG295" s="2">
        <v>2648.39</v>
      </c>
      <c r="AH295" s="2">
        <v>0</v>
      </c>
      <c r="AI295" s="2">
        <v>0</v>
      </c>
      <c r="AJ295" s="2">
        <v>5906.16</v>
      </c>
      <c r="AK295" s="2">
        <v>32965375</v>
      </c>
      <c r="AL295" s="2">
        <v>24640621</v>
      </c>
      <c r="AM295" s="2">
        <v>0</v>
      </c>
      <c r="AN295" s="2">
        <v>0</v>
      </c>
      <c r="AO295" s="2">
        <v>57605996</v>
      </c>
      <c r="AP295" s="2">
        <v>0.48139999999999999</v>
      </c>
      <c r="AQ295" s="2">
        <v>0.2</v>
      </c>
      <c r="AR295" s="2">
        <v>3173906</v>
      </c>
      <c r="AS295" s="2">
        <v>2372399</v>
      </c>
      <c r="AT295" s="2">
        <v>0</v>
      </c>
      <c r="AU295" s="2">
        <v>0</v>
      </c>
      <c r="AV295" s="2">
        <v>5546305</v>
      </c>
      <c r="AW295" s="2">
        <v>0.48139999999999999</v>
      </c>
      <c r="AX295" s="2">
        <v>0</v>
      </c>
      <c r="AY295" s="2">
        <v>0.65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63152301</v>
      </c>
      <c r="BF295" s="2">
        <v>0</v>
      </c>
      <c r="BG295" s="2">
        <v>343523</v>
      </c>
      <c r="BH295" s="2">
        <v>0</v>
      </c>
      <c r="BI295" s="2">
        <v>159286</v>
      </c>
      <c r="BJ295" s="2">
        <v>0</v>
      </c>
      <c r="BK295" s="2">
        <v>0</v>
      </c>
      <c r="BL295" s="2">
        <v>0</v>
      </c>
      <c r="BM295" s="2">
        <v>0</v>
      </c>
      <c r="BN295" s="2">
        <v>2813</v>
      </c>
      <c r="BO295" s="2">
        <v>166.7</v>
      </c>
      <c r="BP295" s="2">
        <v>468927</v>
      </c>
      <c r="BQ295" s="2">
        <v>971736</v>
      </c>
      <c r="BR295" s="2">
        <v>64124037</v>
      </c>
      <c r="BS295" s="2">
        <v>0</v>
      </c>
      <c r="BT295" s="2">
        <v>64124037</v>
      </c>
      <c r="BU295" s="2">
        <v>23773378</v>
      </c>
      <c r="BV295" s="2">
        <v>40350659</v>
      </c>
      <c r="BW295" s="2">
        <v>4690619</v>
      </c>
      <c r="BX295" s="2">
        <v>35660040</v>
      </c>
      <c r="BY295" s="2">
        <v>5041.26</v>
      </c>
      <c r="BZ295" s="2">
        <v>5906.16</v>
      </c>
      <c r="CA295" s="2">
        <v>29774488</v>
      </c>
      <c r="CB295" s="2">
        <v>0</v>
      </c>
      <c r="CC295" s="2">
        <v>0</v>
      </c>
      <c r="CD295" s="2">
        <v>23773378</v>
      </c>
      <c r="CE295" s="2">
        <v>4690619</v>
      </c>
      <c r="CF295" s="2">
        <v>1310491</v>
      </c>
      <c r="CG295" s="2">
        <v>6329996</v>
      </c>
      <c r="CH295" s="2">
        <v>7640487</v>
      </c>
      <c r="CI295" s="2">
        <v>0</v>
      </c>
      <c r="CJ295" s="2">
        <v>35660040</v>
      </c>
      <c r="CK295" s="2" t="b">
        <v>0</v>
      </c>
      <c r="CL295" s="2">
        <v>0</v>
      </c>
      <c r="CM295" s="2">
        <v>11093.26</v>
      </c>
      <c r="CN295" s="2">
        <v>10199.790000000001</v>
      </c>
      <c r="CO295" s="2">
        <v>10502.36</v>
      </c>
      <c r="CP295" s="2">
        <v>12487.73</v>
      </c>
      <c r="CQ295" s="4">
        <v>45072.426944444444</v>
      </c>
      <c r="CR295" s="4">
        <v>73415</v>
      </c>
    </row>
    <row r="296" spans="1:96" x14ac:dyDescent="0.35">
      <c r="A296" s="5">
        <v>362</v>
      </c>
      <c r="B296" s="3" t="s">
        <v>506</v>
      </c>
      <c r="C296" s="3" t="s">
        <v>601</v>
      </c>
      <c r="D296" s="2" t="s">
        <v>602</v>
      </c>
      <c r="E296" s="2">
        <v>8093</v>
      </c>
      <c r="F296" s="2">
        <v>8215</v>
      </c>
      <c r="G296" s="2">
        <v>8458</v>
      </c>
      <c r="H296" s="2">
        <v>9802</v>
      </c>
      <c r="I296" s="2">
        <v>6.5600000000000006E-2</v>
      </c>
      <c r="J296" s="2">
        <v>531</v>
      </c>
      <c r="K296" s="2">
        <v>539</v>
      </c>
      <c r="L296" s="2">
        <v>555</v>
      </c>
      <c r="M296" s="2">
        <v>643</v>
      </c>
      <c r="N296" s="2">
        <v>6.7000000000000004E-2</v>
      </c>
      <c r="O296" s="2">
        <v>542</v>
      </c>
      <c r="P296" s="2">
        <v>550</v>
      </c>
      <c r="Q296" s="2">
        <v>567</v>
      </c>
      <c r="R296" s="2">
        <v>657</v>
      </c>
      <c r="S296" s="2">
        <v>9166</v>
      </c>
      <c r="T296" s="2">
        <v>9304</v>
      </c>
      <c r="U296" s="2">
        <v>9580</v>
      </c>
      <c r="V296" s="2">
        <v>11102</v>
      </c>
      <c r="W296" s="2">
        <v>1.1040000000000001</v>
      </c>
      <c r="X296" s="2">
        <v>1.026</v>
      </c>
      <c r="Y296" s="2">
        <v>10119</v>
      </c>
      <c r="Z296" s="2">
        <v>11391</v>
      </c>
      <c r="AA296" s="2">
        <v>4544.8100000000004</v>
      </c>
      <c r="AB296" s="2">
        <v>3678.66</v>
      </c>
      <c r="AC296" s="2">
        <v>2542.39</v>
      </c>
      <c r="AD296" s="2">
        <v>5140.0200000000004</v>
      </c>
      <c r="AE296" s="2">
        <v>15905.88</v>
      </c>
      <c r="AF296" s="2">
        <v>4544.8100000000004</v>
      </c>
      <c r="AG296" s="2">
        <v>3678.66</v>
      </c>
      <c r="AH296" s="2">
        <v>2542.39</v>
      </c>
      <c r="AI296" s="2">
        <v>5140.0200000000004</v>
      </c>
      <c r="AJ296" s="2">
        <v>15905.88</v>
      </c>
      <c r="AK296" s="2">
        <v>45988932</v>
      </c>
      <c r="AL296" s="2">
        <v>34226253</v>
      </c>
      <c r="AM296" s="2">
        <v>24356096</v>
      </c>
      <c r="AN296" s="2">
        <v>58549968</v>
      </c>
      <c r="AO296" s="2">
        <v>163121249</v>
      </c>
      <c r="AP296" s="2">
        <v>0.69479999999999997</v>
      </c>
      <c r="AQ296" s="2">
        <v>0.2</v>
      </c>
      <c r="AR296" s="2">
        <v>6390622</v>
      </c>
      <c r="AS296" s="2">
        <v>4756080</v>
      </c>
      <c r="AT296" s="2">
        <v>3384523</v>
      </c>
      <c r="AU296" s="2">
        <v>8136104</v>
      </c>
      <c r="AV296" s="2">
        <v>22667329</v>
      </c>
      <c r="AW296" s="2">
        <v>0.69479999999999997</v>
      </c>
      <c r="AX296" s="2">
        <v>0.14480000000000001</v>
      </c>
      <c r="AY296" s="2">
        <v>0.65</v>
      </c>
      <c r="AZ296" s="2">
        <v>4328478</v>
      </c>
      <c r="BA296" s="2">
        <v>3221375</v>
      </c>
      <c r="BB296" s="2">
        <v>2292396</v>
      </c>
      <c r="BC296" s="2">
        <v>5510723</v>
      </c>
      <c r="BD296" s="2">
        <v>15352972</v>
      </c>
      <c r="BE296" s="2">
        <v>201141550</v>
      </c>
      <c r="BF296" s="2">
        <v>0</v>
      </c>
      <c r="BG296" s="2">
        <v>3035708</v>
      </c>
      <c r="BH296" s="2">
        <v>0</v>
      </c>
      <c r="BI296" s="2">
        <v>1134743</v>
      </c>
      <c r="BJ296" s="2">
        <v>0</v>
      </c>
      <c r="BK296" s="2">
        <v>0</v>
      </c>
      <c r="BL296" s="2">
        <v>0</v>
      </c>
      <c r="BM296" s="2">
        <v>0</v>
      </c>
      <c r="BN296" s="2">
        <v>2813</v>
      </c>
      <c r="BO296" s="2">
        <v>281</v>
      </c>
      <c r="BP296" s="2">
        <v>790453</v>
      </c>
      <c r="BQ296" s="2">
        <v>4960904</v>
      </c>
      <c r="BR296" s="2">
        <v>206102454</v>
      </c>
      <c r="BS296" s="2">
        <v>0</v>
      </c>
      <c r="BT296" s="2">
        <v>206102454</v>
      </c>
      <c r="BU296" s="2">
        <v>40826979</v>
      </c>
      <c r="BV296" s="2">
        <v>165275475</v>
      </c>
      <c r="BW296" s="2">
        <v>13263495</v>
      </c>
      <c r="BX296" s="2">
        <v>152011980</v>
      </c>
      <c r="BY296" s="2">
        <v>5293.17</v>
      </c>
      <c r="BZ296" s="2">
        <v>15905.88</v>
      </c>
      <c r="CA296" s="2">
        <v>84192527</v>
      </c>
      <c r="CB296" s="2">
        <v>0</v>
      </c>
      <c r="CC296" s="2">
        <v>0</v>
      </c>
      <c r="CD296" s="2">
        <v>40826979</v>
      </c>
      <c r="CE296" s="2">
        <v>13263495</v>
      </c>
      <c r="CF296" s="2">
        <v>30102053</v>
      </c>
      <c r="CG296" s="2">
        <v>24043557</v>
      </c>
      <c r="CH296" s="2">
        <v>54145610</v>
      </c>
      <c r="CI296" s="2">
        <v>0</v>
      </c>
      <c r="CJ296" s="2">
        <v>152011980</v>
      </c>
      <c r="CK296" s="2" t="b">
        <v>0</v>
      </c>
      <c r="CL296" s="2">
        <v>0</v>
      </c>
      <c r="CM296" s="2">
        <v>12477.54</v>
      </c>
      <c r="CN296" s="2">
        <v>11472.58</v>
      </c>
      <c r="CO296" s="2">
        <v>11812.91</v>
      </c>
      <c r="CP296" s="2">
        <v>14046.01</v>
      </c>
      <c r="CQ296" s="4">
        <v>45072.42695601852</v>
      </c>
      <c r="CR296" s="4">
        <v>73415</v>
      </c>
    </row>
    <row r="297" spans="1:96" x14ac:dyDescent="0.35">
      <c r="A297" s="5">
        <v>363</v>
      </c>
      <c r="B297" s="3" t="s">
        <v>506</v>
      </c>
      <c r="C297" s="3" t="s">
        <v>603</v>
      </c>
      <c r="D297" s="2" t="s">
        <v>604</v>
      </c>
      <c r="E297" s="2">
        <v>8093</v>
      </c>
      <c r="F297" s="2">
        <v>8215</v>
      </c>
      <c r="G297" s="2">
        <v>8458</v>
      </c>
      <c r="H297" s="2">
        <v>9802</v>
      </c>
      <c r="I297" s="2">
        <v>6.5600000000000006E-2</v>
      </c>
      <c r="J297" s="2">
        <v>531</v>
      </c>
      <c r="K297" s="2">
        <v>539</v>
      </c>
      <c r="L297" s="2">
        <v>555</v>
      </c>
      <c r="M297" s="2">
        <v>643</v>
      </c>
      <c r="N297" s="2">
        <v>6.7000000000000004E-2</v>
      </c>
      <c r="O297" s="2">
        <v>542</v>
      </c>
      <c r="P297" s="2">
        <v>550</v>
      </c>
      <c r="Q297" s="2">
        <v>567</v>
      </c>
      <c r="R297" s="2">
        <v>657</v>
      </c>
      <c r="S297" s="2">
        <v>9166</v>
      </c>
      <c r="T297" s="2">
        <v>9304</v>
      </c>
      <c r="U297" s="2">
        <v>9580</v>
      </c>
      <c r="V297" s="2">
        <v>11102</v>
      </c>
      <c r="W297" s="2">
        <v>1.1040000000000001</v>
      </c>
      <c r="X297" s="2">
        <v>1.026</v>
      </c>
      <c r="Y297" s="2">
        <v>10119</v>
      </c>
      <c r="Z297" s="2">
        <v>11391</v>
      </c>
      <c r="AA297" s="2">
        <v>7548.65</v>
      </c>
      <c r="AB297" s="2">
        <v>5728.8</v>
      </c>
      <c r="AC297" s="2">
        <v>3678.05</v>
      </c>
      <c r="AD297" s="2">
        <v>0</v>
      </c>
      <c r="AE297" s="2">
        <v>16955.5</v>
      </c>
      <c r="AF297" s="2">
        <v>7548.65</v>
      </c>
      <c r="AG297" s="2">
        <v>5728.8</v>
      </c>
      <c r="AH297" s="2">
        <v>3678.05</v>
      </c>
      <c r="AI297" s="2">
        <v>0</v>
      </c>
      <c r="AJ297" s="2">
        <v>16955.5</v>
      </c>
      <c r="AK297" s="2">
        <v>76384789</v>
      </c>
      <c r="AL297" s="2">
        <v>53300755</v>
      </c>
      <c r="AM297" s="2">
        <v>35235719</v>
      </c>
      <c r="AN297" s="2">
        <v>0</v>
      </c>
      <c r="AO297" s="2">
        <v>164921263</v>
      </c>
      <c r="AP297" s="2">
        <v>0.90549999999999997</v>
      </c>
      <c r="AQ297" s="2">
        <v>0.2</v>
      </c>
      <c r="AR297" s="2">
        <v>13833285</v>
      </c>
      <c r="AS297" s="2">
        <v>9652767</v>
      </c>
      <c r="AT297" s="2">
        <v>6381189</v>
      </c>
      <c r="AU297" s="2">
        <v>0</v>
      </c>
      <c r="AV297" s="2">
        <v>29867241</v>
      </c>
      <c r="AW297" s="2">
        <v>0.90549999999999997</v>
      </c>
      <c r="AX297" s="2">
        <v>0.35549999999999998</v>
      </c>
      <c r="AY297" s="2">
        <v>0.65</v>
      </c>
      <c r="AZ297" s="2">
        <v>17650615</v>
      </c>
      <c r="BA297" s="2">
        <v>12316472</v>
      </c>
      <c r="BB297" s="2">
        <v>8142094</v>
      </c>
      <c r="BC297" s="2">
        <v>0</v>
      </c>
      <c r="BD297" s="2">
        <v>38109181</v>
      </c>
      <c r="BE297" s="2">
        <v>232897685</v>
      </c>
      <c r="BF297" s="2">
        <v>0</v>
      </c>
      <c r="BG297" s="2">
        <v>1059011</v>
      </c>
      <c r="BH297" s="2">
        <v>0</v>
      </c>
      <c r="BI297" s="2">
        <v>309220</v>
      </c>
      <c r="BJ297" s="2">
        <v>0</v>
      </c>
      <c r="BK297" s="2">
        <v>0</v>
      </c>
      <c r="BL297" s="2">
        <v>0</v>
      </c>
      <c r="BM297" s="2">
        <v>0</v>
      </c>
      <c r="BN297" s="2">
        <v>2813</v>
      </c>
      <c r="BO297" s="2">
        <v>364.7</v>
      </c>
      <c r="BP297" s="2">
        <v>1025901</v>
      </c>
      <c r="BQ297" s="2">
        <v>2394132</v>
      </c>
      <c r="BR297" s="2">
        <v>235291817</v>
      </c>
      <c r="BS297" s="2">
        <v>0</v>
      </c>
      <c r="BT297" s="2">
        <v>235291817</v>
      </c>
      <c r="BU297" s="2">
        <v>21930583</v>
      </c>
      <c r="BV297" s="2">
        <v>213361234</v>
      </c>
      <c r="BW297" s="2">
        <v>13648052</v>
      </c>
      <c r="BX297" s="2">
        <v>199713182</v>
      </c>
      <c r="BY297" s="2">
        <v>5109.47</v>
      </c>
      <c r="BZ297" s="2">
        <v>16955.5</v>
      </c>
      <c r="CA297" s="2">
        <v>86633619</v>
      </c>
      <c r="CB297" s="2">
        <v>0</v>
      </c>
      <c r="CC297" s="2">
        <v>0</v>
      </c>
      <c r="CD297" s="2">
        <v>21930583</v>
      </c>
      <c r="CE297" s="2">
        <v>13648052</v>
      </c>
      <c r="CF297" s="2">
        <v>51054984</v>
      </c>
      <c r="CG297" s="2">
        <v>13365964</v>
      </c>
      <c r="CH297" s="2">
        <v>64420948</v>
      </c>
      <c r="CI297" s="2">
        <v>0</v>
      </c>
      <c r="CJ297" s="2">
        <v>199713182</v>
      </c>
      <c r="CK297" s="2" t="b">
        <v>0</v>
      </c>
      <c r="CL297" s="2">
        <v>0</v>
      </c>
      <c r="CM297" s="2">
        <v>14289.8</v>
      </c>
      <c r="CN297" s="2">
        <v>13138.88</v>
      </c>
      <c r="CO297" s="2">
        <v>13528.64</v>
      </c>
      <c r="CP297" s="2">
        <v>16086.09</v>
      </c>
      <c r="CQ297" s="4">
        <v>45072.426979166667</v>
      </c>
      <c r="CR297" s="4">
        <v>73415</v>
      </c>
    </row>
    <row r="298" spans="1:96" x14ac:dyDescent="0.35">
      <c r="A298" s="5">
        <v>364</v>
      </c>
      <c r="B298" s="3" t="s">
        <v>506</v>
      </c>
      <c r="C298" s="3" t="s">
        <v>605</v>
      </c>
      <c r="D298" s="2" t="s">
        <v>606</v>
      </c>
      <c r="E298" s="2">
        <v>8093</v>
      </c>
      <c r="F298" s="2">
        <v>8215</v>
      </c>
      <c r="G298" s="2">
        <v>8458</v>
      </c>
      <c r="H298" s="2">
        <v>9802</v>
      </c>
      <c r="I298" s="2">
        <v>6.5600000000000006E-2</v>
      </c>
      <c r="J298" s="2">
        <v>531</v>
      </c>
      <c r="K298" s="2">
        <v>539</v>
      </c>
      <c r="L298" s="2">
        <v>555</v>
      </c>
      <c r="M298" s="2">
        <v>643</v>
      </c>
      <c r="N298" s="2">
        <v>6.7000000000000004E-2</v>
      </c>
      <c r="O298" s="2">
        <v>542</v>
      </c>
      <c r="P298" s="2">
        <v>550</v>
      </c>
      <c r="Q298" s="2">
        <v>567</v>
      </c>
      <c r="R298" s="2">
        <v>657</v>
      </c>
      <c r="S298" s="2">
        <v>9166</v>
      </c>
      <c r="T298" s="2">
        <v>9304</v>
      </c>
      <c r="U298" s="2">
        <v>9580</v>
      </c>
      <c r="V298" s="2">
        <v>11102</v>
      </c>
      <c r="W298" s="2">
        <v>1.1040000000000001</v>
      </c>
      <c r="X298" s="2">
        <v>1.026</v>
      </c>
      <c r="Y298" s="2">
        <v>10119</v>
      </c>
      <c r="Z298" s="2">
        <v>11391</v>
      </c>
      <c r="AA298" s="2">
        <v>2736.35</v>
      </c>
      <c r="AB298" s="2">
        <v>2236.5100000000002</v>
      </c>
      <c r="AC298" s="2">
        <v>1693.06</v>
      </c>
      <c r="AD298" s="2">
        <v>3802.19</v>
      </c>
      <c r="AE298" s="2">
        <v>10468.11</v>
      </c>
      <c r="AF298" s="2">
        <v>2736.35</v>
      </c>
      <c r="AG298" s="2">
        <v>2236.5100000000002</v>
      </c>
      <c r="AH298" s="2">
        <v>1693.06</v>
      </c>
      <c r="AI298" s="2">
        <v>3802.19</v>
      </c>
      <c r="AJ298" s="2">
        <v>10468.11</v>
      </c>
      <c r="AK298" s="2">
        <v>27689126</v>
      </c>
      <c r="AL298" s="2">
        <v>20808489</v>
      </c>
      <c r="AM298" s="2">
        <v>16219515</v>
      </c>
      <c r="AN298" s="2">
        <v>43310746</v>
      </c>
      <c r="AO298" s="2">
        <v>108027876</v>
      </c>
      <c r="AP298" s="2">
        <v>0.12920000000000001</v>
      </c>
      <c r="AQ298" s="2">
        <v>0.2</v>
      </c>
      <c r="AR298" s="2">
        <v>715487</v>
      </c>
      <c r="AS298" s="2">
        <v>537691</v>
      </c>
      <c r="AT298" s="2">
        <v>419112</v>
      </c>
      <c r="AU298" s="2">
        <v>1119150</v>
      </c>
      <c r="AV298" s="2">
        <v>2791440</v>
      </c>
      <c r="AW298" s="2">
        <v>0.12920000000000001</v>
      </c>
      <c r="AX298" s="2">
        <v>0</v>
      </c>
      <c r="AY298" s="2">
        <v>0.65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110819316</v>
      </c>
      <c r="BF298" s="2">
        <v>0</v>
      </c>
      <c r="BG298" s="2">
        <v>0</v>
      </c>
      <c r="BH298" s="2">
        <v>0</v>
      </c>
      <c r="BI298" s="2">
        <v>329054</v>
      </c>
      <c r="BJ298" s="2">
        <v>0</v>
      </c>
      <c r="BK298" s="2">
        <v>0</v>
      </c>
      <c r="BL298" s="2">
        <v>0</v>
      </c>
      <c r="BM298" s="2">
        <v>0</v>
      </c>
      <c r="BN298" s="2">
        <v>2813</v>
      </c>
      <c r="BO298" s="2">
        <v>180.89</v>
      </c>
      <c r="BP298" s="2">
        <v>508844</v>
      </c>
      <c r="BQ298" s="2">
        <v>837898</v>
      </c>
      <c r="BR298" s="2">
        <v>111657214</v>
      </c>
      <c r="BS298" s="2">
        <v>0</v>
      </c>
      <c r="BT298" s="2">
        <v>111657214</v>
      </c>
      <c r="BU298" s="2">
        <v>66404980</v>
      </c>
      <c r="BV298" s="2">
        <v>45252234</v>
      </c>
      <c r="BW298" s="2">
        <v>2093622</v>
      </c>
      <c r="BX298" s="2">
        <v>43158612</v>
      </c>
      <c r="BY298" s="2">
        <v>5270.51</v>
      </c>
      <c r="BZ298" s="2">
        <v>10468.11</v>
      </c>
      <c r="CA298" s="2">
        <v>55172278</v>
      </c>
      <c r="CB298" s="2">
        <v>0</v>
      </c>
      <c r="CC298" s="2">
        <v>0</v>
      </c>
      <c r="CD298" s="2">
        <v>66404980</v>
      </c>
      <c r="CE298" s="2">
        <v>2093622</v>
      </c>
      <c r="CF298" s="2">
        <v>0</v>
      </c>
      <c r="CG298" s="2">
        <v>7445231</v>
      </c>
      <c r="CH298" s="2">
        <v>7445231</v>
      </c>
      <c r="CI298" s="2">
        <v>0</v>
      </c>
      <c r="CJ298" s="2">
        <v>43158612</v>
      </c>
      <c r="CK298" s="2" t="b">
        <v>0</v>
      </c>
      <c r="CL298" s="2">
        <v>0</v>
      </c>
      <c r="CM298" s="2">
        <v>10380.469999999999</v>
      </c>
      <c r="CN298" s="2">
        <v>9544.42</v>
      </c>
      <c r="CO298" s="2">
        <v>9827.5499999999993</v>
      </c>
      <c r="CP298" s="2">
        <v>11685.34</v>
      </c>
      <c r="CQ298" s="4">
        <v>45072.426979166667</v>
      </c>
      <c r="CR298" s="4">
        <v>73415</v>
      </c>
    </row>
    <row r="299" spans="1:96" x14ac:dyDescent="0.35">
      <c r="A299" s="5">
        <v>365</v>
      </c>
      <c r="B299" s="3" t="s">
        <v>506</v>
      </c>
      <c r="C299" s="3" t="s">
        <v>607</v>
      </c>
      <c r="D299" s="2" t="s">
        <v>608</v>
      </c>
      <c r="E299" s="2">
        <v>8093</v>
      </c>
      <c r="F299" s="2">
        <v>8215</v>
      </c>
      <c r="G299" s="2">
        <v>8458</v>
      </c>
      <c r="H299" s="2">
        <v>9802</v>
      </c>
      <c r="I299" s="2">
        <v>6.5600000000000006E-2</v>
      </c>
      <c r="J299" s="2">
        <v>531</v>
      </c>
      <c r="K299" s="2">
        <v>539</v>
      </c>
      <c r="L299" s="2">
        <v>555</v>
      </c>
      <c r="M299" s="2">
        <v>643</v>
      </c>
      <c r="N299" s="2">
        <v>6.7000000000000004E-2</v>
      </c>
      <c r="O299" s="2">
        <v>542</v>
      </c>
      <c r="P299" s="2">
        <v>550</v>
      </c>
      <c r="Q299" s="2">
        <v>567</v>
      </c>
      <c r="R299" s="2">
        <v>657</v>
      </c>
      <c r="S299" s="2">
        <v>9166</v>
      </c>
      <c r="T299" s="2">
        <v>9304</v>
      </c>
      <c r="U299" s="2">
        <v>9580</v>
      </c>
      <c r="V299" s="2">
        <v>11102</v>
      </c>
      <c r="W299" s="2">
        <v>1.1040000000000001</v>
      </c>
      <c r="X299" s="2">
        <v>1.026</v>
      </c>
      <c r="Y299" s="2">
        <v>10119</v>
      </c>
      <c r="Z299" s="2">
        <v>11391</v>
      </c>
      <c r="AA299" s="2">
        <v>3566.04</v>
      </c>
      <c r="AB299" s="2">
        <v>2944</v>
      </c>
      <c r="AC299" s="2">
        <v>2179.87</v>
      </c>
      <c r="AD299" s="2">
        <v>4651.72</v>
      </c>
      <c r="AE299" s="2">
        <v>13341.63</v>
      </c>
      <c r="AF299" s="2">
        <v>3566.04</v>
      </c>
      <c r="AG299" s="2">
        <v>2944</v>
      </c>
      <c r="AH299" s="2">
        <v>2179.87</v>
      </c>
      <c r="AI299" s="2">
        <v>4651.72</v>
      </c>
      <c r="AJ299" s="2">
        <v>13341.63</v>
      </c>
      <c r="AK299" s="2">
        <v>36084759</v>
      </c>
      <c r="AL299" s="2">
        <v>27390976</v>
      </c>
      <c r="AM299" s="2">
        <v>20883155</v>
      </c>
      <c r="AN299" s="2">
        <v>52987743</v>
      </c>
      <c r="AO299" s="2">
        <v>137346633</v>
      </c>
      <c r="AP299" s="2">
        <v>0.94299999999999995</v>
      </c>
      <c r="AQ299" s="2">
        <v>0.2</v>
      </c>
      <c r="AR299" s="2">
        <v>6805586</v>
      </c>
      <c r="AS299" s="2">
        <v>5165938</v>
      </c>
      <c r="AT299" s="2">
        <v>3938563</v>
      </c>
      <c r="AU299" s="2">
        <v>9993488</v>
      </c>
      <c r="AV299" s="2">
        <v>25903575</v>
      </c>
      <c r="AW299" s="2">
        <v>0.94299999999999995</v>
      </c>
      <c r="AX299" s="2">
        <v>0.39300000000000002</v>
      </c>
      <c r="AY299" s="2">
        <v>0.65</v>
      </c>
      <c r="AZ299" s="2">
        <v>9217852</v>
      </c>
      <c r="BA299" s="2">
        <v>6997025</v>
      </c>
      <c r="BB299" s="2">
        <v>5334602</v>
      </c>
      <c r="BC299" s="2">
        <v>13535719</v>
      </c>
      <c r="BD299" s="2">
        <v>35085198</v>
      </c>
      <c r="BE299" s="2">
        <v>198335406</v>
      </c>
      <c r="BF299" s="2">
        <v>0</v>
      </c>
      <c r="BG299" s="2">
        <v>218532</v>
      </c>
      <c r="BH299" s="2">
        <v>0</v>
      </c>
      <c r="BI299" s="2">
        <v>1002801</v>
      </c>
      <c r="BJ299" s="2">
        <v>0</v>
      </c>
      <c r="BK299" s="2">
        <v>0</v>
      </c>
      <c r="BL299" s="2">
        <v>0</v>
      </c>
      <c r="BM299" s="2">
        <v>0</v>
      </c>
      <c r="BN299" s="2">
        <v>2813</v>
      </c>
      <c r="BO299" s="2">
        <v>177.02</v>
      </c>
      <c r="BP299" s="2">
        <v>497957</v>
      </c>
      <c r="BQ299" s="2">
        <v>1719290</v>
      </c>
      <c r="BR299" s="2">
        <v>200054696</v>
      </c>
      <c r="BS299" s="2">
        <v>0</v>
      </c>
      <c r="BT299" s="2">
        <v>200054696</v>
      </c>
      <c r="BU299" s="2">
        <v>26696082</v>
      </c>
      <c r="BV299" s="2">
        <v>173358614</v>
      </c>
      <c r="BW299" s="2">
        <v>11089127</v>
      </c>
      <c r="BX299" s="2">
        <v>162269487</v>
      </c>
      <c r="BY299" s="2">
        <v>5275.99</v>
      </c>
      <c r="BZ299" s="2">
        <v>13341.63</v>
      </c>
      <c r="CA299" s="2">
        <v>70390306</v>
      </c>
      <c r="CB299" s="2">
        <v>0</v>
      </c>
      <c r="CC299" s="2">
        <v>0</v>
      </c>
      <c r="CD299" s="2">
        <v>26696082</v>
      </c>
      <c r="CE299" s="2">
        <v>11089127</v>
      </c>
      <c r="CF299" s="2">
        <v>32605097</v>
      </c>
      <c r="CG299" s="2">
        <v>16676301</v>
      </c>
      <c r="CH299" s="2">
        <v>49281398</v>
      </c>
      <c r="CI299" s="2">
        <v>0</v>
      </c>
      <c r="CJ299" s="2">
        <v>162269487</v>
      </c>
      <c r="CK299" s="2" t="b">
        <v>0</v>
      </c>
      <c r="CL299" s="2">
        <v>0</v>
      </c>
      <c r="CM299" s="2">
        <v>14612.34</v>
      </c>
      <c r="CN299" s="2">
        <v>13435.44</v>
      </c>
      <c r="CO299" s="2">
        <v>13834</v>
      </c>
      <c r="CP299" s="2">
        <v>16449.169999999998</v>
      </c>
      <c r="CQ299" s="4">
        <v>45072.426979166667</v>
      </c>
      <c r="CR299" s="4">
        <v>73415</v>
      </c>
    </row>
    <row r="300" spans="1:96" x14ac:dyDescent="0.35">
      <c r="A300" s="5">
        <v>366</v>
      </c>
      <c r="B300" s="3" t="s">
        <v>506</v>
      </c>
      <c r="C300" s="3" t="s">
        <v>609</v>
      </c>
      <c r="D300" s="2" t="s">
        <v>610</v>
      </c>
      <c r="E300" s="2">
        <v>8093</v>
      </c>
      <c r="F300" s="2">
        <v>8215</v>
      </c>
      <c r="G300" s="2">
        <v>8458</v>
      </c>
      <c r="H300" s="2">
        <v>9802</v>
      </c>
      <c r="I300" s="2">
        <v>6.5600000000000006E-2</v>
      </c>
      <c r="J300" s="2">
        <v>531</v>
      </c>
      <c r="K300" s="2">
        <v>539</v>
      </c>
      <c r="L300" s="2">
        <v>555</v>
      </c>
      <c r="M300" s="2">
        <v>643</v>
      </c>
      <c r="N300" s="2">
        <v>6.7000000000000004E-2</v>
      </c>
      <c r="O300" s="2">
        <v>542</v>
      </c>
      <c r="P300" s="2">
        <v>550</v>
      </c>
      <c r="Q300" s="2">
        <v>567</v>
      </c>
      <c r="R300" s="2">
        <v>657</v>
      </c>
      <c r="S300" s="2">
        <v>9166</v>
      </c>
      <c r="T300" s="2">
        <v>9304</v>
      </c>
      <c r="U300" s="2">
        <v>9580</v>
      </c>
      <c r="V300" s="2">
        <v>11102</v>
      </c>
      <c r="W300" s="2">
        <v>1.1040000000000001</v>
      </c>
      <c r="X300" s="2">
        <v>1.026</v>
      </c>
      <c r="Y300" s="2">
        <v>10119</v>
      </c>
      <c r="Z300" s="2">
        <v>11391</v>
      </c>
      <c r="AA300" s="2">
        <v>4533.7700000000004</v>
      </c>
      <c r="AB300" s="2">
        <v>3448.04</v>
      </c>
      <c r="AC300" s="2">
        <v>2273.94</v>
      </c>
      <c r="AD300" s="2">
        <v>4435.93</v>
      </c>
      <c r="AE300" s="2">
        <v>14691.68</v>
      </c>
      <c r="AF300" s="2">
        <v>4533.7700000000004</v>
      </c>
      <c r="AG300" s="2">
        <v>3448.04</v>
      </c>
      <c r="AH300" s="2">
        <v>2273.94</v>
      </c>
      <c r="AI300" s="2">
        <v>4435.93</v>
      </c>
      <c r="AJ300" s="2">
        <v>14691.68</v>
      </c>
      <c r="AK300" s="2">
        <v>45877219</v>
      </c>
      <c r="AL300" s="2">
        <v>32080564</v>
      </c>
      <c r="AM300" s="2">
        <v>21784345</v>
      </c>
      <c r="AN300" s="2">
        <v>50529679</v>
      </c>
      <c r="AO300" s="2">
        <v>150271807</v>
      </c>
      <c r="AP300" s="2">
        <v>0.6976</v>
      </c>
      <c r="AQ300" s="2">
        <v>0.2</v>
      </c>
      <c r="AR300" s="2">
        <v>6400790</v>
      </c>
      <c r="AS300" s="2">
        <v>4475880</v>
      </c>
      <c r="AT300" s="2">
        <v>3039352</v>
      </c>
      <c r="AU300" s="2">
        <v>7049901</v>
      </c>
      <c r="AV300" s="2">
        <v>20965923</v>
      </c>
      <c r="AW300" s="2">
        <v>0.6976</v>
      </c>
      <c r="AX300" s="2">
        <v>0.14760000000000001</v>
      </c>
      <c r="AY300" s="2">
        <v>0.65</v>
      </c>
      <c r="AZ300" s="2">
        <v>4401460</v>
      </c>
      <c r="BA300" s="2">
        <v>3077809</v>
      </c>
      <c r="BB300" s="2">
        <v>2089990</v>
      </c>
      <c r="BC300" s="2">
        <v>4847817</v>
      </c>
      <c r="BD300" s="2">
        <v>14417076</v>
      </c>
      <c r="BE300" s="2">
        <v>185654806</v>
      </c>
      <c r="BF300" s="2">
        <v>0</v>
      </c>
      <c r="BG300" s="2">
        <v>1816330</v>
      </c>
      <c r="BH300" s="2">
        <v>0</v>
      </c>
      <c r="BI300" s="2">
        <v>3134794</v>
      </c>
      <c r="BJ300" s="2">
        <v>0</v>
      </c>
      <c r="BK300" s="2">
        <v>0</v>
      </c>
      <c r="BL300" s="2">
        <v>0</v>
      </c>
      <c r="BM300" s="2">
        <v>0</v>
      </c>
      <c r="BN300" s="2">
        <v>2813</v>
      </c>
      <c r="BO300" s="2">
        <v>175.03</v>
      </c>
      <c r="BP300" s="2">
        <v>492359</v>
      </c>
      <c r="BQ300" s="2">
        <v>5443483</v>
      </c>
      <c r="BR300" s="2">
        <v>191098289</v>
      </c>
      <c r="BS300" s="2">
        <v>0</v>
      </c>
      <c r="BT300" s="2">
        <v>191098289</v>
      </c>
      <c r="BU300" s="2">
        <v>105010344</v>
      </c>
      <c r="BV300" s="2">
        <v>86087945</v>
      </c>
      <c r="BW300" s="2">
        <v>2938336</v>
      </c>
      <c r="BX300" s="2">
        <v>83149609</v>
      </c>
      <c r="BY300" s="2">
        <v>5291.9</v>
      </c>
      <c r="BZ300" s="2">
        <v>14691.68</v>
      </c>
      <c r="CA300" s="2">
        <v>77746901</v>
      </c>
      <c r="CB300" s="2">
        <v>0</v>
      </c>
      <c r="CC300" s="2">
        <v>0</v>
      </c>
      <c r="CD300" s="2">
        <v>105010344</v>
      </c>
      <c r="CE300" s="2">
        <v>2938336</v>
      </c>
      <c r="CF300" s="2">
        <v>0</v>
      </c>
      <c r="CG300" s="2">
        <v>21461541</v>
      </c>
      <c r="CH300" s="2">
        <v>21461541</v>
      </c>
      <c r="CI300" s="2">
        <v>0</v>
      </c>
      <c r="CJ300" s="2">
        <v>83149609</v>
      </c>
      <c r="CK300" s="2" t="b">
        <v>0</v>
      </c>
      <c r="CL300" s="2">
        <v>0</v>
      </c>
      <c r="CM300" s="2">
        <v>12501.62</v>
      </c>
      <c r="CN300" s="2">
        <v>11494.72</v>
      </c>
      <c r="CO300" s="2">
        <v>11835.71</v>
      </c>
      <c r="CP300" s="2">
        <v>14073.12</v>
      </c>
      <c r="CQ300" s="4">
        <v>45072.426990740743</v>
      </c>
      <c r="CR300" s="4">
        <v>73415</v>
      </c>
    </row>
    <row r="301" spans="1:96" x14ac:dyDescent="0.35">
      <c r="A301" s="5">
        <v>367</v>
      </c>
      <c r="B301" s="3" t="s">
        <v>506</v>
      </c>
      <c r="C301" s="3" t="s">
        <v>611</v>
      </c>
      <c r="D301" s="2" t="s">
        <v>612</v>
      </c>
      <c r="E301" s="2">
        <v>8093</v>
      </c>
      <c r="F301" s="2">
        <v>8215</v>
      </c>
      <c r="G301" s="2">
        <v>8458</v>
      </c>
      <c r="H301" s="2">
        <v>9802</v>
      </c>
      <c r="I301" s="2">
        <v>6.5600000000000006E-2</v>
      </c>
      <c r="J301" s="2">
        <v>531</v>
      </c>
      <c r="K301" s="2">
        <v>539</v>
      </c>
      <c r="L301" s="2">
        <v>555</v>
      </c>
      <c r="M301" s="2">
        <v>643</v>
      </c>
      <c r="N301" s="2">
        <v>6.7000000000000004E-2</v>
      </c>
      <c r="O301" s="2">
        <v>542</v>
      </c>
      <c r="P301" s="2">
        <v>550</v>
      </c>
      <c r="Q301" s="2">
        <v>567</v>
      </c>
      <c r="R301" s="2">
        <v>657</v>
      </c>
      <c r="S301" s="2">
        <v>9166</v>
      </c>
      <c r="T301" s="2">
        <v>9304</v>
      </c>
      <c r="U301" s="2">
        <v>9580</v>
      </c>
      <c r="V301" s="2">
        <v>11102</v>
      </c>
      <c r="W301" s="2">
        <v>1.1040000000000001</v>
      </c>
      <c r="X301" s="2">
        <v>1.026</v>
      </c>
      <c r="Y301" s="2">
        <v>10119</v>
      </c>
      <c r="Z301" s="2">
        <v>11391</v>
      </c>
      <c r="AA301" s="2">
        <v>6403.62</v>
      </c>
      <c r="AB301" s="2">
        <v>4862.6499999999996</v>
      </c>
      <c r="AC301" s="2">
        <v>3236.92</v>
      </c>
      <c r="AD301" s="2">
        <v>6333.07</v>
      </c>
      <c r="AE301" s="2">
        <v>20836.259999999998</v>
      </c>
      <c r="AF301" s="2">
        <v>6403.62</v>
      </c>
      <c r="AG301" s="2">
        <v>4862.6499999999996</v>
      </c>
      <c r="AH301" s="2">
        <v>3236.92</v>
      </c>
      <c r="AI301" s="2">
        <v>6333.07</v>
      </c>
      <c r="AJ301" s="2">
        <v>20836.259999999998</v>
      </c>
      <c r="AK301" s="2">
        <v>64798231</v>
      </c>
      <c r="AL301" s="2">
        <v>45242096</v>
      </c>
      <c r="AM301" s="2">
        <v>31009694</v>
      </c>
      <c r="AN301" s="2">
        <v>72140000</v>
      </c>
      <c r="AO301" s="2">
        <v>213190021</v>
      </c>
      <c r="AP301" s="2">
        <v>0.91690000000000005</v>
      </c>
      <c r="AQ301" s="2">
        <v>0.2</v>
      </c>
      <c r="AR301" s="2">
        <v>11882700</v>
      </c>
      <c r="AS301" s="2">
        <v>8296495</v>
      </c>
      <c r="AT301" s="2">
        <v>5686558</v>
      </c>
      <c r="AU301" s="2">
        <v>13229033</v>
      </c>
      <c r="AV301" s="2">
        <v>39094786</v>
      </c>
      <c r="AW301" s="2">
        <v>0.91690000000000005</v>
      </c>
      <c r="AX301" s="2">
        <v>0.3669</v>
      </c>
      <c r="AY301" s="2">
        <v>0.65</v>
      </c>
      <c r="AZ301" s="2">
        <v>15453406</v>
      </c>
      <c r="BA301" s="2">
        <v>10789561</v>
      </c>
      <c r="BB301" s="2">
        <v>7395347</v>
      </c>
      <c r="BC301" s="2">
        <v>17204308</v>
      </c>
      <c r="BD301" s="2">
        <v>50842622</v>
      </c>
      <c r="BE301" s="2">
        <v>303127429</v>
      </c>
      <c r="BF301" s="2">
        <v>0</v>
      </c>
      <c r="BG301" s="2">
        <v>469471</v>
      </c>
      <c r="BH301" s="2">
        <v>0</v>
      </c>
      <c r="BI301" s="2">
        <v>1254876</v>
      </c>
      <c r="BJ301" s="2">
        <v>0</v>
      </c>
      <c r="BK301" s="2">
        <v>0</v>
      </c>
      <c r="BL301" s="2">
        <v>0</v>
      </c>
      <c r="BM301" s="2">
        <v>0</v>
      </c>
      <c r="BN301" s="2">
        <v>2813</v>
      </c>
      <c r="BO301" s="2">
        <v>174.13</v>
      </c>
      <c r="BP301" s="2">
        <v>489828</v>
      </c>
      <c r="BQ301" s="2">
        <v>2214175</v>
      </c>
      <c r="BR301" s="2">
        <v>305341604</v>
      </c>
      <c r="BS301" s="2">
        <v>0</v>
      </c>
      <c r="BT301" s="2">
        <v>305341604</v>
      </c>
      <c r="BU301" s="2">
        <v>42614897</v>
      </c>
      <c r="BV301" s="2">
        <v>262726707</v>
      </c>
      <c r="BW301" s="2">
        <v>17364450</v>
      </c>
      <c r="BX301" s="2">
        <v>245362257</v>
      </c>
      <c r="BY301" s="2">
        <v>5290</v>
      </c>
      <c r="BZ301" s="2">
        <v>20836.259999999998</v>
      </c>
      <c r="CA301" s="2">
        <v>110223815</v>
      </c>
      <c r="CB301" s="2">
        <v>0</v>
      </c>
      <c r="CC301" s="2">
        <v>0</v>
      </c>
      <c r="CD301" s="2">
        <v>42614897</v>
      </c>
      <c r="CE301" s="2">
        <v>17364450</v>
      </c>
      <c r="CF301" s="2">
        <v>50244468</v>
      </c>
      <c r="CG301" s="2">
        <v>37377909</v>
      </c>
      <c r="CH301" s="2">
        <v>87622377</v>
      </c>
      <c r="CI301" s="2">
        <v>0</v>
      </c>
      <c r="CJ301" s="2">
        <v>245362257</v>
      </c>
      <c r="CK301" s="2" t="b">
        <v>0</v>
      </c>
      <c r="CL301" s="2">
        <v>0</v>
      </c>
      <c r="CM301" s="2">
        <v>14387.85</v>
      </c>
      <c r="CN301" s="2">
        <v>13229.03</v>
      </c>
      <c r="CO301" s="2">
        <v>13621.47</v>
      </c>
      <c r="CP301" s="2">
        <v>16196.46</v>
      </c>
      <c r="CQ301" s="4">
        <v>45072.427037037036</v>
      </c>
      <c r="CR301" s="4">
        <v>73415</v>
      </c>
    </row>
    <row r="302" spans="1:96" x14ac:dyDescent="0.35">
      <c r="A302" s="5">
        <v>368</v>
      </c>
      <c r="B302" s="3" t="s">
        <v>506</v>
      </c>
      <c r="C302" s="3" t="s">
        <v>613</v>
      </c>
      <c r="D302" s="2" t="s">
        <v>614</v>
      </c>
      <c r="E302" s="2">
        <v>8093</v>
      </c>
      <c r="F302" s="2">
        <v>8215</v>
      </c>
      <c r="G302" s="2">
        <v>8458</v>
      </c>
      <c r="H302" s="2">
        <v>9802</v>
      </c>
      <c r="I302" s="2">
        <v>6.5600000000000006E-2</v>
      </c>
      <c r="J302" s="2">
        <v>531</v>
      </c>
      <c r="K302" s="2">
        <v>539</v>
      </c>
      <c r="L302" s="2">
        <v>555</v>
      </c>
      <c r="M302" s="2">
        <v>643</v>
      </c>
      <c r="N302" s="2">
        <v>6.7000000000000004E-2</v>
      </c>
      <c r="O302" s="2">
        <v>542</v>
      </c>
      <c r="P302" s="2">
        <v>550</v>
      </c>
      <c r="Q302" s="2">
        <v>567</v>
      </c>
      <c r="R302" s="2">
        <v>657</v>
      </c>
      <c r="S302" s="2">
        <v>9166</v>
      </c>
      <c r="T302" s="2">
        <v>9304</v>
      </c>
      <c r="U302" s="2">
        <v>9580</v>
      </c>
      <c r="V302" s="2">
        <v>11102</v>
      </c>
      <c r="W302" s="2">
        <v>1.1040000000000001</v>
      </c>
      <c r="X302" s="2">
        <v>1.026</v>
      </c>
      <c r="Y302" s="2">
        <v>10119</v>
      </c>
      <c r="Z302" s="2">
        <v>11391</v>
      </c>
      <c r="AA302" s="2">
        <v>985.03</v>
      </c>
      <c r="AB302" s="2">
        <v>771.55</v>
      </c>
      <c r="AC302" s="2">
        <v>548.64</v>
      </c>
      <c r="AD302" s="2">
        <v>0</v>
      </c>
      <c r="AE302" s="2">
        <v>2305.2199999999998</v>
      </c>
      <c r="AF302" s="2">
        <v>985.03</v>
      </c>
      <c r="AG302" s="2">
        <v>771.55</v>
      </c>
      <c r="AH302" s="2">
        <v>548.64</v>
      </c>
      <c r="AI302" s="2">
        <v>0</v>
      </c>
      <c r="AJ302" s="2">
        <v>2305.2199999999998</v>
      </c>
      <c r="AK302" s="2">
        <v>9967519</v>
      </c>
      <c r="AL302" s="2">
        <v>7178501</v>
      </c>
      <c r="AM302" s="2">
        <v>5255971</v>
      </c>
      <c r="AN302" s="2">
        <v>0</v>
      </c>
      <c r="AO302" s="2">
        <v>22401991</v>
      </c>
      <c r="AP302" s="2">
        <v>0.79600000000000004</v>
      </c>
      <c r="AQ302" s="2">
        <v>0.2</v>
      </c>
      <c r="AR302" s="2">
        <v>1586829</v>
      </c>
      <c r="AS302" s="2">
        <v>1142817</v>
      </c>
      <c r="AT302" s="2">
        <v>836751</v>
      </c>
      <c r="AU302" s="2">
        <v>0</v>
      </c>
      <c r="AV302" s="2">
        <v>3566397</v>
      </c>
      <c r="AW302" s="2">
        <v>0.79600000000000004</v>
      </c>
      <c r="AX302" s="2">
        <v>0.246</v>
      </c>
      <c r="AY302" s="2">
        <v>0.65</v>
      </c>
      <c r="AZ302" s="2">
        <v>1593806</v>
      </c>
      <c r="BA302" s="2">
        <v>1147842</v>
      </c>
      <c r="BB302" s="2">
        <v>840430</v>
      </c>
      <c r="BC302" s="2">
        <v>0</v>
      </c>
      <c r="BD302" s="2">
        <v>3582078</v>
      </c>
      <c r="BE302" s="2">
        <v>29550466</v>
      </c>
      <c r="BF302" s="2">
        <v>0</v>
      </c>
      <c r="BG302" s="2">
        <v>200801</v>
      </c>
      <c r="BH302" s="2">
        <v>0</v>
      </c>
      <c r="BI302" s="2">
        <v>80801</v>
      </c>
      <c r="BJ302" s="2">
        <v>0</v>
      </c>
      <c r="BK302" s="2">
        <v>0</v>
      </c>
      <c r="BL302" s="2">
        <v>0</v>
      </c>
      <c r="BM302" s="2">
        <v>0</v>
      </c>
      <c r="BN302" s="2">
        <v>2813</v>
      </c>
      <c r="BO302" s="2">
        <v>44.44</v>
      </c>
      <c r="BP302" s="2">
        <v>125010</v>
      </c>
      <c r="BQ302" s="2">
        <v>406612</v>
      </c>
      <c r="BR302" s="2">
        <v>29957078</v>
      </c>
      <c r="BS302" s="2">
        <v>0</v>
      </c>
      <c r="BT302" s="2">
        <v>29957078</v>
      </c>
      <c r="BU302" s="2">
        <v>5941514</v>
      </c>
      <c r="BV302" s="2">
        <v>24015564</v>
      </c>
      <c r="BW302" s="2">
        <v>1831199</v>
      </c>
      <c r="BX302" s="2">
        <v>22184365</v>
      </c>
      <c r="BY302" s="2">
        <v>5042.43</v>
      </c>
      <c r="BZ302" s="2">
        <v>2305.2199999999998</v>
      </c>
      <c r="CA302" s="2">
        <v>11623910</v>
      </c>
      <c r="CB302" s="2">
        <v>0</v>
      </c>
      <c r="CC302" s="2">
        <v>0</v>
      </c>
      <c r="CD302" s="2">
        <v>5941514</v>
      </c>
      <c r="CE302" s="2">
        <v>1831199</v>
      </c>
      <c r="CF302" s="2">
        <v>3851197</v>
      </c>
      <c r="CG302" s="2">
        <v>2579953</v>
      </c>
      <c r="CH302" s="2">
        <v>6431150</v>
      </c>
      <c r="CI302" s="2">
        <v>0</v>
      </c>
      <c r="CJ302" s="2">
        <v>22184365</v>
      </c>
      <c r="CK302" s="2" t="b">
        <v>0</v>
      </c>
      <c r="CL302" s="2">
        <v>0</v>
      </c>
      <c r="CM302" s="2">
        <v>13347.97</v>
      </c>
      <c r="CN302" s="2">
        <v>12272.91</v>
      </c>
      <c r="CO302" s="2">
        <v>12636.98</v>
      </c>
      <c r="CP302" s="2">
        <v>15025.87</v>
      </c>
      <c r="CQ302" s="4">
        <v>45072.427071759259</v>
      </c>
      <c r="CR302" s="4">
        <v>73415</v>
      </c>
    </row>
    <row r="303" spans="1:96" x14ac:dyDescent="0.35">
      <c r="A303" s="5">
        <v>369</v>
      </c>
      <c r="B303" s="3" t="s">
        <v>506</v>
      </c>
      <c r="C303" s="3" t="s">
        <v>615</v>
      </c>
      <c r="D303" s="2" t="s">
        <v>616</v>
      </c>
      <c r="E303" s="2">
        <v>8093</v>
      </c>
      <c r="F303" s="2">
        <v>8215</v>
      </c>
      <c r="G303" s="2">
        <v>8458</v>
      </c>
      <c r="H303" s="2">
        <v>9802</v>
      </c>
      <c r="I303" s="2">
        <v>6.5600000000000006E-2</v>
      </c>
      <c r="J303" s="2">
        <v>531</v>
      </c>
      <c r="K303" s="2">
        <v>539</v>
      </c>
      <c r="L303" s="2">
        <v>555</v>
      </c>
      <c r="M303" s="2">
        <v>643</v>
      </c>
      <c r="N303" s="2">
        <v>6.7000000000000004E-2</v>
      </c>
      <c r="O303" s="2">
        <v>542</v>
      </c>
      <c r="P303" s="2">
        <v>550</v>
      </c>
      <c r="Q303" s="2">
        <v>567</v>
      </c>
      <c r="R303" s="2">
        <v>657</v>
      </c>
      <c r="S303" s="2">
        <v>9166</v>
      </c>
      <c r="T303" s="2">
        <v>9304</v>
      </c>
      <c r="U303" s="2">
        <v>9580</v>
      </c>
      <c r="V303" s="2">
        <v>11102</v>
      </c>
      <c r="W303" s="2">
        <v>1.1040000000000001</v>
      </c>
      <c r="X303" s="2">
        <v>1.026</v>
      </c>
      <c r="Y303" s="2">
        <v>10119</v>
      </c>
      <c r="Z303" s="2">
        <v>11391</v>
      </c>
      <c r="AA303" s="2">
        <v>766.84</v>
      </c>
      <c r="AB303" s="2">
        <v>601.95000000000005</v>
      </c>
      <c r="AC303" s="2">
        <v>437.62</v>
      </c>
      <c r="AD303" s="2">
        <v>969.1</v>
      </c>
      <c r="AE303" s="2">
        <v>2775.51</v>
      </c>
      <c r="AF303" s="2">
        <v>766.84</v>
      </c>
      <c r="AG303" s="2">
        <v>601.95000000000005</v>
      </c>
      <c r="AH303" s="2">
        <v>437.62</v>
      </c>
      <c r="AI303" s="2">
        <v>969.1</v>
      </c>
      <c r="AJ303" s="2">
        <v>2775.51</v>
      </c>
      <c r="AK303" s="2">
        <v>7759654</v>
      </c>
      <c r="AL303" s="2">
        <v>5600543</v>
      </c>
      <c r="AM303" s="2">
        <v>4192400</v>
      </c>
      <c r="AN303" s="2">
        <v>11039018</v>
      </c>
      <c r="AO303" s="2">
        <v>28591615</v>
      </c>
      <c r="AP303" s="2">
        <v>0.16600000000000001</v>
      </c>
      <c r="AQ303" s="2">
        <v>0.2</v>
      </c>
      <c r="AR303" s="2">
        <v>257621</v>
      </c>
      <c r="AS303" s="2">
        <v>185938</v>
      </c>
      <c r="AT303" s="2">
        <v>139188</v>
      </c>
      <c r="AU303" s="2">
        <v>366495</v>
      </c>
      <c r="AV303" s="2">
        <v>949242</v>
      </c>
      <c r="AW303" s="2">
        <v>0.16600000000000001</v>
      </c>
      <c r="AX303" s="2">
        <v>0</v>
      </c>
      <c r="AY303" s="2">
        <v>0.65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29540857</v>
      </c>
      <c r="BF303" s="2">
        <v>0</v>
      </c>
      <c r="BG303" s="2">
        <v>161924</v>
      </c>
      <c r="BH303" s="2">
        <v>0</v>
      </c>
      <c r="BI303" s="2">
        <v>27727</v>
      </c>
      <c r="BJ303" s="2">
        <v>0</v>
      </c>
      <c r="BK303" s="2">
        <v>0</v>
      </c>
      <c r="BL303" s="2">
        <v>0</v>
      </c>
      <c r="BM303" s="2">
        <v>0</v>
      </c>
      <c r="BN303" s="2">
        <v>2813</v>
      </c>
      <c r="BO303" s="2">
        <v>48.57</v>
      </c>
      <c r="BP303" s="2">
        <v>136627</v>
      </c>
      <c r="BQ303" s="2">
        <v>326278</v>
      </c>
      <c r="BR303" s="2">
        <v>29867135</v>
      </c>
      <c r="BS303" s="2">
        <v>0</v>
      </c>
      <c r="BT303" s="2">
        <v>29867135</v>
      </c>
      <c r="BU303" s="2">
        <v>17820083</v>
      </c>
      <c r="BV303" s="2">
        <v>12047052</v>
      </c>
      <c r="BW303" s="2">
        <v>555102</v>
      </c>
      <c r="BX303" s="2">
        <v>11491950</v>
      </c>
      <c r="BY303" s="2">
        <v>5300.62</v>
      </c>
      <c r="BZ303" s="2">
        <v>2775.51</v>
      </c>
      <c r="CA303" s="2">
        <v>14711924</v>
      </c>
      <c r="CB303" s="2">
        <v>0</v>
      </c>
      <c r="CC303" s="2">
        <v>0</v>
      </c>
      <c r="CD303" s="2">
        <v>17820083</v>
      </c>
      <c r="CE303" s="2">
        <v>555102</v>
      </c>
      <c r="CF303" s="2">
        <v>0</v>
      </c>
      <c r="CG303" s="2">
        <v>1797885</v>
      </c>
      <c r="CH303" s="2">
        <v>1797885</v>
      </c>
      <c r="CI303" s="2">
        <v>0</v>
      </c>
      <c r="CJ303" s="2">
        <v>11491950</v>
      </c>
      <c r="CK303" s="2" t="b">
        <v>0</v>
      </c>
      <c r="CL303" s="2">
        <v>0</v>
      </c>
      <c r="CM303" s="2">
        <v>10454.950000000001</v>
      </c>
      <c r="CN303" s="2">
        <v>9612.89</v>
      </c>
      <c r="CO303" s="2">
        <v>9898.06</v>
      </c>
      <c r="CP303" s="2">
        <v>11769.18</v>
      </c>
      <c r="CQ303" s="4">
        <v>45072.427094907405</v>
      </c>
      <c r="CR303" s="4">
        <v>73415</v>
      </c>
    </row>
    <row r="304" spans="1:96" x14ac:dyDescent="0.35">
      <c r="A304" s="5">
        <v>370</v>
      </c>
      <c r="B304" s="3" t="s">
        <v>506</v>
      </c>
      <c r="C304" s="3" t="s">
        <v>617</v>
      </c>
      <c r="D304" s="2" t="s">
        <v>618</v>
      </c>
      <c r="E304" s="2">
        <v>8093</v>
      </c>
      <c r="F304" s="2">
        <v>8215</v>
      </c>
      <c r="G304" s="2">
        <v>8458</v>
      </c>
      <c r="H304" s="2">
        <v>9802</v>
      </c>
      <c r="I304" s="2">
        <v>6.5600000000000006E-2</v>
      </c>
      <c r="J304" s="2">
        <v>531</v>
      </c>
      <c r="K304" s="2">
        <v>539</v>
      </c>
      <c r="L304" s="2">
        <v>555</v>
      </c>
      <c r="M304" s="2">
        <v>643</v>
      </c>
      <c r="N304" s="2">
        <v>6.7000000000000004E-2</v>
      </c>
      <c r="O304" s="2">
        <v>542</v>
      </c>
      <c r="P304" s="2">
        <v>550</v>
      </c>
      <c r="Q304" s="2">
        <v>567</v>
      </c>
      <c r="R304" s="2">
        <v>657</v>
      </c>
      <c r="S304" s="2">
        <v>9166</v>
      </c>
      <c r="T304" s="2">
        <v>9304</v>
      </c>
      <c r="U304" s="2">
        <v>9580</v>
      </c>
      <c r="V304" s="2">
        <v>11102</v>
      </c>
      <c r="W304" s="2">
        <v>1.1040000000000001</v>
      </c>
      <c r="X304" s="2">
        <v>1.026</v>
      </c>
      <c r="Y304" s="2">
        <v>10119</v>
      </c>
      <c r="Z304" s="2">
        <v>11391</v>
      </c>
      <c r="AA304" s="2">
        <v>2624.94</v>
      </c>
      <c r="AB304" s="2">
        <v>2126.2800000000002</v>
      </c>
      <c r="AC304" s="2">
        <v>1561.96</v>
      </c>
      <c r="AD304" s="2">
        <v>3145.54</v>
      </c>
      <c r="AE304" s="2">
        <v>9458.7199999999993</v>
      </c>
      <c r="AF304" s="2">
        <v>2624.94</v>
      </c>
      <c r="AG304" s="2">
        <v>2126.2800000000002</v>
      </c>
      <c r="AH304" s="2">
        <v>1561.96</v>
      </c>
      <c r="AI304" s="2">
        <v>3145.54</v>
      </c>
      <c r="AJ304" s="2">
        <v>9458.7199999999993</v>
      </c>
      <c r="AK304" s="2">
        <v>26561768</v>
      </c>
      <c r="AL304" s="2">
        <v>19782909</v>
      </c>
      <c r="AM304" s="2">
        <v>14963577</v>
      </c>
      <c r="AN304" s="2">
        <v>35830846</v>
      </c>
      <c r="AO304" s="2">
        <v>97139100</v>
      </c>
      <c r="AP304" s="2">
        <v>0.27710000000000001</v>
      </c>
      <c r="AQ304" s="2">
        <v>0.2</v>
      </c>
      <c r="AR304" s="2">
        <v>1472053</v>
      </c>
      <c r="AS304" s="2">
        <v>1096369</v>
      </c>
      <c r="AT304" s="2">
        <v>829281</v>
      </c>
      <c r="AU304" s="2">
        <v>1985745</v>
      </c>
      <c r="AV304" s="2">
        <v>5383448</v>
      </c>
      <c r="AW304" s="2">
        <v>0.27710000000000001</v>
      </c>
      <c r="AX304" s="2">
        <v>0</v>
      </c>
      <c r="AY304" s="2">
        <v>0.65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102522548</v>
      </c>
      <c r="BF304" s="2">
        <v>0</v>
      </c>
      <c r="BG304" s="2">
        <v>429757</v>
      </c>
      <c r="BH304" s="2">
        <v>0</v>
      </c>
      <c r="BI304" s="2">
        <v>820273</v>
      </c>
      <c r="BJ304" s="2">
        <v>0</v>
      </c>
      <c r="BK304" s="2">
        <v>0</v>
      </c>
      <c r="BL304" s="2">
        <v>0</v>
      </c>
      <c r="BM304" s="2">
        <v>0</v>
      </c>
      <c r="BN304" s="2">
        <v>2813</v>
      </c>
      <c r="BO304" s="2">
        <v>137.13</v>
      </c>
      <c r="BP304" s="2">
        <v>385747</v>
      </c>
      <c r="BQ304" s="2">
        <v>1635777</v>
      </c>
      <c r="BR304" s="2">
        <v>104158325</v>
      </c>
      <c r="BS304" s="2">
        <v>0</v>
      </c>
      <c r="BT304" s="2">
        <v>104158325</v>
      </c>
      <c r="BU304" s="2">
        <v>109559277</v>
      </c>
      <c r="BV304" s="2">
        <v>0</v>
      </c>
      <c r="BW304" s="2">
        <v>1891744</v>
      </c>
      <c r="BX304" s="2">
        <v>0</v>
      </c>
      <c r="BY304" s="2">
        <v>5377.99</v>
      </c>
      <c r="BZ304" s="2">
        <v>9458.7199999999993</v>
      </c>
      <c r="CA304" s="2">
        <v>50868902</v>
      </c>
      <c r="CB304" s="2">
        <v>0</v>
      </c>
      <c r="CC304" s="2">
        <v>0</v>
      </c>
      <c r="CD304" s="2">
        <v>109559277</v>
      </c>
      <c r="CE304" s="2">
        <v>1891744</v>
      </c>
      <c r="CF304" s="2">
        <v>0</v>
      </c>
      <c r="CG304" s="2">
        <v>8585843</v>
      </c>
      <c r="CH304" s="2">
        <v>8585843</v>
      </c>
      <c r="CI304" s="2">
        <v>8585843</v>
      </c>
      <c r="CJ304" s="2">
        <v>8585843</v>
      </c>
      <c r="CK304" s="2" t="b">
        <v>1</v>
      </c>
      <c r="CL304" s="2">
        <v>5400952</v>
      </c>
      <c r="CM304" s="2">
        <v>10679.79</v>
      </c>
      <c r="CN304" s="2">
        <v>9819.6299999999992</v>
      </c>
      <c r="CO304" s="2">
        <v>10110.92</v>
      </c>
      <c r="CP304" s="2">
        <v>12022.29</v>
      </c>
      <c r="CQ304" s="4">
        <v>45072.427106481482</v>
      </c>
      <c r="CR304" s="4">
        <v>73415</v>
      </c>
    </row>
    <row r="305" spans="1:96" x14ac:dyDescent="0.35">
      <c r="A305" s="5">
        <v>371</v>
      </c>
      <c r="B305" s="3" t="s">
        <v>506</v>
      </c>
      <c r="C305" s="3" t="s">
        <v>619</v>
      </c>
      <c r="D305" s="2" t="s">
        <v>620</v>
      </c>
      <c r="E305" s="2">
        <v>8093</v>
      </c>
      <c r="F305" s="2">
        <v>8215</v>
      </c>
      <c r="G305" s="2">
        <v>8458</v>
      </c>
      <c r="H305" s="2">
        <v>9802</v>
      </c>
      <c r="I305" s="2">
        <v>6.5600000000000006E-2</v>
      </c>
      <c r="J305" s="2">
        <v>531</v>
      </c>
      <c r="K305" s="2">
        <v>539</v>
      </c>
      <c r="L305" s="2">
        <v>555</v>
      </c>
      <c r="M305" s="2">
        <v>643</v>
      </c>
      <c r="N305" s="2">
        <v>6.7000000000000004E-2</v>
      </c>
      <c r="O305" s="2">
        <v>542</v>
      </c>
      <c r="P305" s="2">
        <v>550</v>
      </c>
      <c r="Q305" s="2">
        <v>567</v>
      </c>
      <c r="R305" s="2">
        <v>657</v>
      </c>
      <c r="S305" s="2">
        <v>9166</v>
      </c>
      <c r="T305" s="2">
        <v>9304</v>
      </c>
      <c r="U305" s="2">
        <v>9580</v>
      </c>
      <c r="V305" s="2">
        <v>11102</v>
      </c>
      <c r="W305" s="2">
        <v>1.1040000000000001</v>
      </c>
      <c r="X305" s="2">
        <v>1.026</v>
      </c>
      <c r="Y305" s="2">
        <v>10119</v>
      </c>
      <c r="Z305" s="2">
        <v>11391</v>
      </c>
      <c r="AA305" s="2">
        <v>5224</v>
      </c>
      <c r="AB305" s="2">
        <v>4050.06</v>
      </c>
      <c r="AC305" s="2">
        <v>0</v>
      </c>
      <c r="AD305" s="2">
        <v>0</v>
      </c>
      <c r="AE305" s="2">
        <v>9274.06</v>
      </c>
      <c r="AF305" s="2">
        <v>5224</v>
      </c>
      <c r="AG305" s="2">
        <v>4050.06</v>
      </c>
      <c r="AH305" s="2">
        <v>0</v>
      </c>
      <c r="AI305" s="2">
        <v>0</v>
      </c>
      <c r="AJ305" s="2">
        <v>9274.06</v>
      </c>
      <c r="AK305" s="2">
        <v>52861656</v>
      </c>
      <c r="AL305" s="2">
        <v>37681758</v>
      </c>
      <c r="AM305" s="2">
        <v>0</v>
      </c>
      <c r="AN305" s="2">
        <v>0</v>
      </c>
      <c r="AO305" s="2">
        <v>90543414</v>
      </c>
      <c r="AP305" s="2">
        <v>0.30520000000000003</v>
      </c>
      <c r="AQ305" s="2">
        <v>0.2</v>
      </c>
      <c r="AR305" s="2">
        <v>3226675</v>
      </c>
      <c r="AS305" s="2">
        <v>2300095</v>
      </c>
      <c r="AT305" s="2">
        <v>0</v>
      </c>
      <c r="AU305" s="2">
        <v>0</v>
      </c>
      <c r="AV305" s="2">
        <v>5526770</v>
      </c>
      <c r="AW305" s="2">
        <v>0.30520000000000003</v>
      </c>
      <c r="AX305" s="2">
        <v>0</v>
      </c>
      <c r="AY305" s="2">
        <v>0.65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96070184</v>
      </c>
      <c r="BF305" s="2">
        <v>0</v>
      </c>
      <c r="BG305" s="2">
        <v>433649</v>
      </c>
      <c r="BH305" s="2">
        <v>0</v>
      </c>
      <c r="BI305" s="2">
        <v>386613</v>
      </c>
      <c r="BJ305" s="2">
        <v>0</v>
      </c>
      <c r="BK305" s="2">
        <v>0</v>
      </c>
      <c r="BL305" s="2">
        <v>0</v>
      </c>
      <c r="BM305" s="2">
        <v>0</v>
      </c>
      <c r="BN305" s="2">
        <v>2813</v>
      </c>
      <c r="BO305" s="2">
        <v>336.23</v>
      </c>
      <c r="BP305" s="2">
        <v>945815</v>
      </c>
      <c r="BQ305" s="2">
        <v>1766077</v>
      </c>
      <c r="BR305" s="2">
        <v>97836261</v>
      </c>
      <c r="BS305" s="2">
        <v>0</v>
      </c>
      <c r="BT305" s="2">
        <v>97836261</v>
      </c>
      <c r="BU305" s="2">
        <v>31583045</v>
      </c>
      <c r="BV305" s="2">
        <v>66253216</v>
      </c>
      <c r="BW305" s="2">
        <v>7353872</v>
      </c>
      <c r="BX305" s="2">
        <v>58899344</v>
      </c>
      <c r="BY305" s="2">
        <v>5033.3900000000003</v>
      </c>
      <c r="BZ305" s="2">
        <v>9274.06</v>
      </c>
      <c r="CA305" s="2">
        <v>46679961</v>
      </c>
      <c r="CB305" s="2">
        <v>0</v>
      </c>
      <c r="CC305" s="2">
        <v>0</v>
      </c>
      <c r="CD305" s="2">
        <v>31583045</v>
      </c>
      <c r="CE305" s="2">
        <v>7353872</v>
      </c>
      <c r="CF305" s="2">
        <v>7743044</v>
      </c>
      <c r="CG305" s="2">
        <v>7602571</v>
      </c>
      <c r="CH305" s="2">
        <v>15345615</v>
      </c>
      <c r="CI305" s="2">
        <v>0</v>
      </c>
      <c r="CJ305" s="2">
        <v>58899344</v>
      </c>
      <c r="CK305" s="2" t="b">
        <v>0</v>
      </c>
      <c r="CL305" s="2">
        <v>0</v>
      </c>
      <c r="CM305" s="2">
        <v>10736.66</v>
      </c>
      <c r="CN305" s="2">
        <v>9871.92</v>
      </c>
      <c r="CO305" s="2">
        <v>10164.76</v>
      </c>
      <c r="CP305" s="2">
        <v>12086.31</v>
      </c>
      <c r="CQ305" s="4">
        <v>45072.427118055559</v>
      </c>
      <c r="CR305" s="4">
        <v>73415</v>
      </c>
    </row>
    <row r="306" spans="1:96" x14ac:dyDescent="0.35">
      <c r="A306" s="5">
        <v>372</v>
      </c>
      <c r="B306" s="3" t="s">
        <v>506</v>
      </c>
      <c r="C306" s="3" t="s">
        <v>621</v>
      </c>
      <c r="D306" s="2" t="s">
        <v>622</v>
      </c>
      <c r="E306" s="2">
        <v>8093</v>
      </c>
      <c r="F306" s="2">
        <v>8215</v>
      </c>
      <c r="G306" s="2">
        <v>8458</v>
      </c>
      <c r="H306" s="2">
        <v>9802</v>
      </c>
      <c r="I306" s="2">
        <v>6.5600000000000006E-2</v>
      </c>
      <c r="J306" s="2">
        <v>531</v>
      </c>
      <c r="K306" s="2">
        <v>539</v>
      </c>
      <c r="L306" s="2">
        <v>555</v>
      </c>
      <c r="M306" s="2">
        <v>643</v>
      </c>
      <c r="N306" s="2">
        <v>6.7000000000000004E-2</v>
      </c>
      <c r="O306" s="2">
        <v>542</v>
      </c>
      <c r="P306" s="2">
        <v>550</v>
      </c>
      <c r="Q306" s="2">
        <v>567</v>
      </c>
      <c r="R306" s="2">
        <v>657</v>
      </c>
      <c r="S306" s="2">
        <v>9166</v>
      </c>
      <c r="T306" s="2">
        <v>9304</v>
      </c>
      <c r="U306" s="2">
        <v>9580</v>
      </c>
      <c r="V306" s="2">
        <v>11102</v>
      </c>
      <c r="W306" s="2">
        <v>1.1040000000000001</v>
      </c>
      <c r="X306" s="2">
        <v>1.026</v>
      </c>
      <c r="Y306" s="2">
        <v>10119</v>
      </c>
      <c r="Z306" s="2">
        <v>11391</v>
      </c>
      <c r="AA306" s="2">
        <v>1381.72</v>
      </c>
      <c r="AB306" s="2">
        <v>1113.6400000000001</v>
      </c>
      <c r="AC306" s="2">
        <v>772.48</v>
      </c>
      <c r="AD306" s="2">
        <v>1430.89</v>
      </c>
      <c r="AE306" s="2">
        <v>4698.7299999999996</v>
      </c>
      <c r="AF306" s="2">
        <v>1381.72</v>
      </c>
      <c r="AG306" s="2">
        <v>1113.6400000000001</v>
      </c>
      <c r="AH306" s="2">
        <v>772.48</v>
      </c>
      <c r="AI306" s="2">
        <v>1430.89</v>
      </c>
      <c r="AJ306" s="2">
        <v>4698.7299999999996</v>
      </c>
      <c r="AK306" s="2">
        <v>13981625</v>
      </c>
      <c r="AL306" s="2">
        <v>10361307</v>
      </c>
      <c r="AM306" s="2">
        <v>7400358</v>
      </c>
      <c r="AN306" s="2">
        <v>16299268</v>
      </c>
      <c r="AO306" s="2">
        <v>48042558</v>
      </c>
      <c r="AP306" s="2">
        <v>0.1946</v>
      </c>
      <c r="AQ306" s="2">
        <v>0.2</v>
      </c>
      <c r="AR306" s="2">
        <v>544165</v>
      </c>
      <c r="AS306" s="2">
        <v>403262</v>
      </c>
      <c r="AT306" s="2">
        <v>288022</v>
      </c>
      <c r="AU306" s="2">
        <v>634368</v>
      </c>
      <c r="AV306" s="2">
        <v>1869817</v>
      </c>
      <c r="AW306" s="2">
        <v>0.1946</v>
      </c>
      <c r="AX306" s="2">
        <v>0</v>
      </c>
      <c r="AY306" s="2">
        <v>0.65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49912375</v>
      </c>
      <c r="BF306" s="2">
        <v>0</v>
      </c>
      <c r="BG306" s="2">
        <v>257566</v>
      </c>
      <c r="BH306" s="2">
        <v>0</v>
      </c>
      <c r="BI306" s="2">
        <v>61363</v>
      </c>
      <c r="BJ306" s="2">
        <v>0</v>
      </c>
      <c r="BK306" s="2">
        <v>0</v>
      </c>
      <c r="BL306" s="2">
        <v>0</v>
      </c>
      <c r="BM306" s="2">
        <v>0</v>
      </c>
      <c r="BN306" s="2">
        <v>2813</v>
      </c>
      <c r="BO306" s="2">
        <v>78.28</v>
      </c>
      <c r="BP306" s="2">
        <v>220202</v>
      </c>
      <c r="BQ306" s="2">
        <v>539131</v>
      </c>
      <c r="BR306" s="2">
        <v>50451506</v>
      </c>
      <c r="BS306" s="2">
        <v>0</v>
      </c>
      <c r="BT306" s="2">
        <v>50451506</v>
      </c>
      <c r="BU306" s="2">
        <v>13303140</v>
      </c>
      <c r="BV306" s="2">
        <v>37148366</v>
      </c>
      <c r="BW306" s="2">
        <v>3897608</v>
      </c>
      <c r="BX306" s="2">
        <v>33250758</v>
      </c>
      <c r="BY306" s="2">
        <v>5265.42</v>
      </c>
      <c r="BZ306" s="2">
        <v>4698.7299999999996</v>
      </c>
      <c r="CA306" s="2">
        <v>24740787</v>
      </c>
      <c r="CB306" s="2">
        <v>0</v>
      </c>
      <c r="CC306" s="2">
        <v>0</v>
      </c>
      <c r="CD306" s="2">
        <v>13303140</v>
      </c>
      <c r="CE306" s="2">
        <v>3897608</v>
      </c>
      <c r="CF306" s="2">
        <v>7540039</v>
      </c>
      <c r="CG306" s="2">
        <v>3337884</v>
      </c>
      <c r="CH306" s="2">
        <v>10877923</v>
      </c>
      <c r="CI306" s="2">
        <v>0</v>
      </c>
      <c r="CJ306" s="2">
        <v>33250758</v>
      </c>
      <c r="CK306" s="2" t="b">
        <v>0</v>
      </c>
      <c r="CL306" s="2">
        <v>0</v>
      </c>
      <c r="CM306" s="2">
        <v>10512.83</v>
      </c>
      <c r="CN306" s="2">
        <v>9666.11</v>
      </c>
      <c r="CO306" s="2">
        <v>9952.85</v>
      </c>
      <c r="CP306" s="2">
        <v>11834.34</v>
      </c>
      <c r="CQ306" s="4">
        <v>45072.427152777775</v>
      </c>
      <c r="CR306" s="4">
        <v>73415</v>
      </c>
    </row>
    <row r="307" spans="1:96" x14ac:dyDescent="0.35">
      <c r="A307" s="5">
        <v>373</v>
      </c>
      <c r="B307" s="3" t="s">
        <v>506</v>
      </c>
      <c r="C307" s="3" t="s">
        <v>623</v>
      </c>
      <c r="D307" s="2" t="s">
        <v>624</v>
      </c>
      <c r="E307" s="2">
        <v>8093</v>
      </c>
      <c r="F307" s="2">
        <v>8215</v>
      </c>
      <c r="G307" s="2">
        <v>8458</v>
      </c>
      <c r="H307" s="2">
        <v>9802</v>
      </c>
      <c r="I307" s="2">
        <v>6.5600000000000006E-2</v>
      </c>
      <c r="J307" s="2">
        <v>531</v>
      </c>
      <c r="K307" s="2">
        <v>539</v>
      </c>
      <c r="L307" s="2">
        <v>555</v>
      </c>
      <c r="M307" s="2">
        <v>643</v>
      </c>
      <c r="N307" s="2">
        <v>6.7000000000000004E-2</v>
      </c>
      <c r="O307" s="2">
        <v>542</v>
      </c>
      <c r="P307" s="2">
        <v>550</v>
      </c>
      <c r="Q307" s="2">
        <v>567</v>
      </c>
      <c r="R307" s="2">
        <v>657</v>
      </c>
      <c r="S307" s="2">
        <v>9166</v>
      </c>
      <c r="T307" s="2">
        <v>9304</v>
      </c>
      <c r="U307" s="2">
        <v>9580</v>
      </c>
      <c r="V307" s="2">
        <v>11102</v>
      </c>
      <c r="W307" s="2">
        <v>1.1040000000000001</v>
      </c>
      <c r="X307" s="2">
        <v>1.026</v>
      </c>
      <c r="Y307" s="2">
        <v>10119</v>
      </c>
      <c r="Z307" s="2">
        <v>11391</v>
      </c>
      <c r="AA307" s="2">
        <v>1025.24</v>
      </c>
      <c r="AB307" s="2">
        <v>781.56</v>
      </c>
      <c r="AC307" s="2">
        <v>582.04999999999995</v>
      </c>
      <c r="AD307" s="2">
        <v>0</v>
      </c>
      <c r="AE307" s="2">
        <v>2388.85</v>
      </c>
      <c r="AF307" s="2">
        <v>1025.24</v>
      </c>
      <c r="AG307" s="2">
        <v>781.56</v>
      </c>
      <c r="AH307" s="2">
        <v>582.04999999999995</v>
      </c>
      <c r="AI307" s="2">
        <v>0</v>
      </c>
      <c r="AJ307" s="2">
        <v>2388.85</v>
      </c>
      <c r="AK307" s="2">
        <v>10374404</v>
      </c>
      <c r="AL307" s="2">
        <v>7271634</v>
      </c>
      <c r="AM307" s="2">
        <v>5576039</v>
      </c>
      <c r="AN307" s="2">
        <v>0</v>
      </c>
      <c r="AO307" s="2">
        <v>23222077</v>
      </c>
      <c r="AP307" s="2">
        <v>0.89949999999999997</v>
      </c>
      <c r="AQ307" s="2">
        <v>0.2</v>
      </c>
      <c r="AR307" s="2">
        <v>1866355</v>
      </c>
      <c r="AS307" s="2">
        <v>1308167</v>
      </c>
      <c r="AT307" s="2">
        <v>1003129</v>
      </c>
      <c r="AU307" s="2">
        <v>0</v>
      </c>
      <c r="AV307" s="2">
        <v>4177651</v>
      </c>
      <c r="AW307" s="2">
        <v>0.89949999999999997</v>
      </c>
      <c r="AX307" s="2">
        <v>0.34949999999999998</v>
      </c>
      <c r="AY307" s="2">
        <v>0.65</v>
      </c>
      <c r="AZ307" s="2">
        <v>2356805</v>
      </c>
      <c r="BA307" s="2">
        <v>1651934</v>
      </c>
      <c r="BB307" s="2">
        <v>1266737</v>
      </c>
      <c r="BC307" s="2">
        <v>0</v>
      </c>
      <c r="BD307" s="2">
        <v>5275476</v>
      </c>
      <c r="BE307" s="2">
        <v>32675204</v>
      </c>
      <c r="BF307" s="2">
        <v>0</v>
      </c>
      <c r="BG307" s="2">
        <v>170136</v>
      </c>
      <c r="BH307" s="2">
        <v>0</v>
      </c>
      <c r="BI307" s="2">
        <v>231324</v>
      </c>
      <c r="BJ307" s="2">
        <v>0</v>
      </c>
      <c r="BK307" s="2">
        <v>0</v>
      </c>
      <c r="BL307" s="2">
        <v>0</v>
      </c>
      <c r="BM307" s="2">
        <v>0</v>
      </c>
      <c r="BN307" s="2">
        <v>2813</v>
      </c>
      <c r="BO307" s="2">
        <v>70.290000000000006</v>
      </c>
      <c r="BP307" s="2">
        <v>197726</v>
      </c>
      <c r="BQ307" s="2">
        <v>599186</v>
      </c>
      <c r="BR307" s="2">
        <v>33274390</v>
      </c>
      <c r="BS307" s="2">
        <v>0</v>
      </c>
      <c r="BT307" s="2">
        <v>33274390</v>
      </c>
      <c r="BU307" s="2">
        <v>7390721</v>
      </c>
      <c r="BV307" s="2">
        <v>25883669</v>
      </c>
      <c r="BW307" s="2">
        <v>1896180</v>
      </c>
      <c r="BX307" s="2">
        <v>23987489</v>
      </c>
      <c r="BY307" s="2">
        <v>5038.54</v>
      </c>
      <c r="BZ307" s="2">
        <v>2388.85</v>
      </c>
      <c r="CA307" s="2">
        <v>12036316</v>
      </c>
      <c r="CB307" s="2">
        <v>0</v>
      </c>
      <c r="CC307" s="2">
        <v>0</v>
      </c>
      <c r="CD307" s="2">
        <v>7390721</v>
      </c>
      <c r="CE307" s="2">
        <v>1896180</v>
      </c>
      <c r="CF307" s="2">
        <v>2749415</v>
      </c>
      <c r="CG307" s="2">
        <v>3367439</v>
      </c>
      <c r="CH307" s="2">
        <v>6116854</v>
      </c>
      <c r="CI307" s="2">
        <v>0</v>
      </c>
      <c r="CJ307" s="2">
        <v>23987489</v>
      </c>
      <c r="CK307" s="2" t="b">
        <v>0</v>
      </c>
      <c r="CL307" s="2">
        <v>0</v>
      </c>
      <c r="CM307" s="2">
        <v>14238.19</v>
      </c>
      <c r="CN307" s="2">
        <v>13091.43</v>
      </c>
      <c r="CO307" s="2">
        <v>13479.78</v>
      </c>
      <c r="CP307" s="2">
        <v>16027.99</v>
      </c>
      <c r="CQ307" s="4">
        <v>45072.427152777775</v>
      </c>
      <c r="CR307" s="4">
        <v>73415</v>
      </c>
    </row>
    <row r="308" spans="1:96" x14ac:dyDescent="0.35">
      <c r="A308" s="5">
        <v>374</v>
      </c>
      <c r="B308" s="3" t="s">
        <v>506</v>
      </c>
      <c r="C308" s="3" t="s">
        <v>625</v>
      </c>
      <c r="D308" s="2" t="s">
        <v>626</v>
      </c>
      <c r="E308" s="2">
        <v>8093</v>
      </c>
      <c r="F308" s="2">
        <v>8215</v>
      </c>
      <c r="G308" s="2">
        <v>8458</v>
      </c>
      <c r="H308" s="2">
        <v>9802</v>
      </c>
      <c r="I308" s="2">
        <v>6.5600000000000006E-2</v>
      </c>
      <c r="J308" s="2">
        <v>531</v>
      </c>
      <c r="K308" s="2">
        <v>539</v>
      </c>
      <c r="L308" s="2">
        <v>555</v>
      </c>
      <c r="M308" s="2">
        <v>643</v>
      </c>
      <c r="N308" s="2">
        <v>6.7000000000000004E-2</v>
      </c>
      <c r="O308" s="2">
        <v>542</v>
      </c>
      <c r="P308" s="2">
        <v>550</v>
      </c>
      <c r="Q308" s="2">
        <v>567</v>
      </c>
      <c r="R308" s="2">
        <v>657</v>
      </c>
      <c r="S308" s="2">
        <v>9166</v>
      </c>
      <c r="T308" s="2">
        <v>9304</v>
      </c>
      <c r="U308" s="2">
        <v>9580</v>
      </c>
      <c r="V308" s="2">
        <v>11102</v>
      </c>
      <c r="W308" s="2">
        <v>1.1040000000000001</v>
      </c>
      <c r="X308" s="2">
        <v>1.026</v>
      </c>
      <c r="Y308" s="2">
        <v>10119</v>
      </c>
      <c r="Z308" s="2">
        <v>11391</v>
      </c>
      <c r="AA308" s="2">
        <v>2880</v>
      </c>
      <c r="AB308" s="2">
        <v>2183.2800000000002</v>
      </c>
      <c r="AC308" s="2">
        <v>0</v>
      </c>
      <c r="AD308" s="2">
        <v>0</v>
      </c>
      <c r="AE308" s="2">
        <v>5063.28</v>
      </c>
      <c r="AF308" s="2">
        <v>2880</v>
      </c>
      <c r="AG308" s="2">
        <v>2183.2800000000002</v>
      </c>
      <c r="AH308" s="2">
        <v>0</v>
      </c>
      <c r="AI308" s="2">
        <v>0</v>
      </c>
      <c r="AJ308" s="2">
        <v>5063.28</v>
      </c>
      <c r="AK308" s="2">
        <v>29142720</v>
      </c>
      <c r="AL308" s="2">
        <v>20313237</v>
      </c>
      <c r="AM308" s="2">
        <v>0</v>
      </c>
      <c r="AN308" s="2">
        <v>0</v>
      </c>
      <c r="AO308" s="2">
        <v>49455957</v>
      </c>
      <c r="AP308" s="2">
        <v>0.58350000000000002</v>
      </c>
      <c r="AQ308" s="2">
        <v>0.2</v>
      </c>
      <c r="AR308" s="2">
        <v>3400955</v>
      </c>
      <c r="AS308" s="2">
        <v>2370555</v>
      </c>
      <c r="AT308" s="2">
        <v>0</v>
      </c>
      <c r="AU308" s="2">
        <v>0</v>
      </c>
      <c r="AV308" s="2">
        <v>5771510</v>
      </c>
      <c r="AW308" s="2">
        <v>0.58350000000000002</v>
      </c>
      <c r="AX308" s="2">
        <v>3.3500000000000002E-2</v>
      </c>
      <c r="AY308" s="2">
        <v>0.65</v>
      </c>
      <c r="AZ308" s="2">
        <v>634583</v>
      </c>
      <c r="BA308" s="2">
        <v>442321</v>
      </c>
      <c r="BB308" s="2">
        <v>0</v>
      </c>
      <c r="BC308" s="2">
        <v>0</v>
      </c>
      <c r="BD308" s="2">
        <v>1076904</v>
      </c>
      <c r="BE308" s="2">
        <v>56304371</v>
      </c>
      <c r="BF308" s="2">
        <v>0</v>
      </c>
      <c r="BG308" s="2">
        <v>272819</v>
      </c>
      <c r="BH308" s="2">
        <v>0</v>
      </c>
      <c r="BI308" s="2">
        <v>577344</v>
      </c>
      <c r="BJ308" s="2">
        <v>0</v>
      </c>
      <c r="BK308" s="2">
        <v>0</v>
      </c>
      <c r="BL308" s="2">
        <v>0</v>
      </c>
      <c r="BM308" s="2">
        <v>0</v>
      </c>
      <c r="BN308" s="2">
        <v>2813</v>
      </c>
      <c r="BO308" s="2">
        <v>210.41</v>
      </c>
      <c r="BP308" s="2">
        <v>591883</v>
      </c>
      <c r="BQ308" s="2">
        <v>1442046</v>
      </c>
      <c r="BR308" s="2">
        <v>57746417</v>
      </c>
      <c r="BS308" s="2">
        <v>0</v>
      </c>
      <c r="BT308" s="2">
        <v>57746417</v>
      </c>
      <c r="BU308" s="2">
        <v>17559613</v>
      </c>
      <c r="BV308" s="2">
        <v>40186804</v>
      </c>
      <c r="BW308" s="2">
        <v>4020327</v>
      </c>
      <c r="BX308" s="2">
        <v>36166477</v>
      </c>
      <c r="BY308" s="2">
        <v>5040.17</v>
      </c>
      <c r="BZ308" s="2">
        <v>5063.28</v>
      </c>
      <c r="CA308" s="2">
        <v>25519792</v>
      </c>
      <c r="CB308" s="2">
        <v>0</v>
      </c>
      <c r="CC308" s="2">
        <v>0</v>
      </c>
      <c r="CD308" s="2">
        <v>17559613</v>
      </c>
      <c r="CE308" s="2">
        <v>4020327</v>
      </c>
      <c r="CF308" s="2">
        <v>3939852</v>
      </c>
      <c r="CG308" s="2">
        <v>5340474</v>
      </c>
      <c r="CH308" s="2">
        <v>9280326</v>
      </c>
      <c r="CI308" s="2">
        <v>0</v>
      </c>
      <c r="CJ308" s="2">
        <v>36166477</v>
      </c>
      <c r="CK308" s="2" t="b">
        <v>0</v>
      </c>
      <c r="CL308" s="2">
        <v>0</v>
      </c>
      <c r="CM308" s="2">
        <v>11520.23</v>
      </c>
      <c r="CN308" s="2">
        <v>10592.37</v>
      </c>
      <c r="CO308" s="2">
        <v>10906.59</v>
      </c>
      <c r="CP308" s="2">
        <v>12968.37</v>
      </c>
      <c r="CQ308" s="4">
        <v>45072.427164351851</v>
      </c>
      <c r="CR308" s="4">
        <v>73415</v>
      </c>
    </row>
    <row r="309" spans="1:96" x14ac:dyDescent="0.35">
      <c r="A309" s="5">
        <v>375</v>
      </c>
      <c r="B309" s="3" t="s">
        <v>506</v>
      </c>
      <c r="C309" s="3" t="s">
        <v>627</v>
      </c>
      <c r="D309" s="2" t="s">
        <v>628</v>
      </c>
      <c r="E309" s="2">
        <v>8093</v>
      </c>
      <c r="F309" s="2">
        <v>8215</v>
      </c>
      <c r="G309" s="2">
        <v>8458</v>
      </c>
      <c r="H309" s="2">
        <v>9802</v>
      </c>
      <c r="I309" s="2">
        <v>6.5600000000000006E-2</v>
      </c>
      <c r="J309" s="2">
        <v>531</v>
      </c>
      <c r="K309" s="2">
        <v>539</v>
      </c>
      <c r="L309" s="2">
        <v>555</v>
      </c>
      <c r="M309" s="2">
        <v>643</v>
      </c>
      <c r="N309" s="2">
        <v>6.7000000000000004E-2</v>
      </c>
      <c r="O309" s="2">
        <v>542</v>
      </c>
      <c r="P309" s="2">
        <v>550</v>
      </c>
      <c r="Q309" s="2">
        <v>567</v>
      </c>
      <c r="R309" s="2">
        <v>657</v>
      </c>
      <c r="S309" s="2">
        <v>9166</v>
      </c>
      <c r="T309" s="2">
        <v>9304</v>
      </c>
      <c r="U309" s="2">
        <v>9580</v>
      </c>
      <c r="V309" s="2">
        <v>11102</v>
      </c>
      <c r="W309" s="2">
        <v>1.1040000000000001</v>
      </c>
      <c r="X309" s="2">
        <v>1.026</v>
      </c>
      <c r="Y309" s="2">
        <v>10119</v>
      </c>
      <c r="Z309" s="2">
        <v>11391</v>
      </c>
      <c r="AA309" s="2">
        <v>1399.89</v>
      </c>
      <c r="AB309" s="2">
        <v>1158</v>
      </c>
      <c r="AC309" s="2">
        <v>859.64</v>
      </c>
      <c r="AD309" s="2">
        <v>1938.85</v>
      </c>
      <c r="AE309" s="2">
        <v>5356.38</v>
      </c>
      <c r="AF309" s="2">
        <v>1399.89</v>
      </c>
      <c r="AG309" s="2">
        <v>1158</v>
      </c>
      <c r="AH309" s="2">
        <v>859.64</v>
      </c>
      <c r="AI309" s="2">
        <v>1938.85</v>
      </c>
      <c r="AJ309" s="2">
        <v>5356.38</v>
      </c>
      <c r="AK309" s="2">
        <v>14165487</v>
      </c>
      <c r="AL309" s="2">
        <v>10774032</v>
      </c>
      <c r="AM309" s="2">
        <v>8235351</v>
      </c>
      <c r="AN309" s="2">
        <v>22085440</v>
      </c>
      <c r="AO309" s="2">
        <v>55260310</v>
      </c>
      <c r="AP309" s="2">
        <v>0.48399999999999999</v>
      </c>
      <c r="AQ309" s="2">
        <v>0.2</v>
      </c>
      <c r="AR309" s="2">
        <v>1371219</v>
      </c>
      <c r="AS309" s="2">
        <v>1042926</v>
      </c>
      <c r="AT309" s="2">
        <v>797182</v>
      </c>
      <c r="AU309" s="2">
        <v>2137871</v>
      </c>
      <c r="AV309" s="2">
        <v>5349198</v>
      </c>
      <c r="AW309" s="2">
        <v>0.48399999999999999</v>
      </c>
      <c r="AX309" s="2">
        <v>0</v>
      </c>
      <c r="AY309" s="2">
        <v>0.65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60609508</v>
      </c>
      <c r="BF309" s="2">
        <v>0</v>
      </c>
      <c r="BG309" s="2">
        <v>333368</v>
      </c>
      <c r="BH309" s="2">
        <v>0</v>
      </c>
      <c r="BI309" s="2">
        <v>205828</v>
      </c>
      <c r="BJ309" s="2">
        <v>0</v>
      </c>
      <c r="BK309" s="2">
        <v>0</v>
      </c>
      <c r="BL309" s="2">
        <v>0</v>
      </c>
      <c r="BM309" s="2">
        <v>0</v>
      </c>
      <c r="BN309" s="2">
        <v>2813</v>
      </c>
      <c r="BO309" s="2">
        <v>76.89</v>
      </c>
      <c r="BP309" s="2">
        <v>216292</v>
      </c>
      <c r="BQ309" s="2">
        <v>755488</v>
      </c>
      <c r="BR309" s="2">
        <v>61364996</v>
      </c>
      <c r="BS309" s="2">
        <v>0</v>
      </c>
      <c r="BT309" s="2">
        <v>61364996</v>
      </c>
      <c r="BU309" s="2">
        <v>15698732</v>
      </c>
      <c r="BV309" s="2">
        <v>45666264</v>
      </c>
      <c r="BW309" s="2">
        <v>4442297</v>
      </c>
      <c r="BX309" s="2">
        <v>41223967</v>
      </c>
      <c r="BY309" s="2">
        <v>5264.43</v>
      </c>
      <c r="BZ309" s="2">
        <v>5356.38</v>
      </c>
      <c r="CA309" s="2">
        <v>28198288</v>
      </c>
      <c r="CB309" s="2">
        <v>0</v>
      </c>
      <c r="CC309" s="2">
        <v>0</v>
      </c>
      <c r="CD309" s="2">
        <v>15698732</v>
      </c>
      <c r="CE309" s="2">
        <v>4442297</v>
      </c>
      <c r="CF309" s="2">
        <v>8057259</v>
      </c>
      <c r="CG309" s="2">
        <v>4513578</v>
      </c>
      <c r="CH309" s="2">
        <v>12570837</v>
      </c>
      <c r="CI309" s="2">
        <v>0</v>
      </c>
      <c r="CJ309" s="2">
        <v>41223967</v>
      </c>
      <c r="CK309" s="2" t="b">
        <v>0</v>
      </c>
      <c r="CL309" s="2">
        <v>0</v>
      </c>
      <c r="CM309" s="2">
        <v>11098.52</v>
      </c>
      <c r="CN309" s="2">
        <v>10204.629999999999</v>
      </c>
      <c r="CO309" s="2">
        <v>10507.34</v>
      </c>
      <c r="CP309" s="2">
        <v>12493.65</v>
      </c>
      <c r="CQ309" s="4">
        <v>45072.427175925928</v>
      </c>
      <c r="CR309" s="4">
        <v>73415</v>
      </c>
    </row>
    <row r="310" spans="1:96" x14ac:dyDescent="0.35">
      <c r="A310" s="5">
        <v>376</v>
      </c>
      <c r="B310" s="3" t="s">
        <v>506</v>
      </c>
      <c r="C310" s="3" t="s">
        <v>629</v>
      </c>
      <c r="D310" s="2" t="s">
        <v>630</v>
      </c>
      <c r="E310" s="2">
        <v>8093</v>
      </c>
      <c r="F310" s="2">
        <v>8215</v>
      </c>
      <c r="G310" s="2">
        <v>8458</v>
      </c>
      <c r="H310" s="2">
        <v>9802</v>
      </c>
      <c r="I310" s="2">
        <v>6.5600000000000006E-2</v>
      </c>
      <c r="J310" s="2">
        <v>531</v>
      </c>
      <c r="K310" s="2">
        <v>539</v>
      </c>
      <c r="L310" s="2">
        <v>555</v>
      </c>
      <c r="M310" s="2">
        <v>643</v>
      </c>
      <c r="N310" s="2">
        <v>6.7000000000000004E-2</v>
      </c>
      <c r="O310" s="2">
        <v>542</v>
      </c>
      <c r="P310" s="2">
        <v>550</v>
      </c>
      <c r="Q310" s="2">
        <v>567</v>
      </c>
      <c r="R310" s="2">
        <v>657</v>
      </c>
      <c r="S310" s="2">
        <v>9166</v>
      </c>
      <c r="T310" s="2">
        <v>9304</v>
      </c>
      <c r="U310" s="2">
        <v>9580</v>
      </c>
      <c r="V310" s="2">
        <v>11102</v>
      </c>
      <c r="W310" s="2">
        <v>1.1040000000000001</v>
      </c>
      <c r="X310" s="2">
        <v>1.026</v>
      </c>
      <c r="Y310" s="2">
        <v>10119</v>
      </c>
      <c r="Z310" s="2">
        <v>11391</v>
      </c>
      <c r="AA310" s="2">
        <v>6189.96</v>
      </c>
      <c r="AB310" s="2">
        <v>4777.9799999999996</v>
      </c>
      <c r="AC310" s="2">
        <v>3430.85</v>
      </c>
      <c r="AD310" s="2">
        <v>7502.2</v>
      </c>
      <c r="AE310" s="2">
        <v>21900.99</v>
      </c>
      <c r="AF310" s="2">
        <v>6189.96</v>
      </c>
      <c r="AG310" s="2">
        <v>4777.9799999999996</v>
      </c>
      <c r="AH310" s="2">
        <v>3430.85</v>
      </c>
      <c r="AI310" s="2">
        <v>7502.2</v>
      </c>
      <c r="AJ310" s="2">
        <v>21900.99</v>
      </c>
      <c r="AK310" s="2">
        <v>62636205</v>
      </c>
      <c r="AL310" s="2">
        <v>44454326</v>
      </c>
      <c r="AM310" s="2">
        <v>32867543</v>
      </c>
      <c r="AN310" s="2">
        <v>85457560</v>
      </c>
      <c r="AO310" s="2">
        <v>225415634</v>
      </c>
      <c r="AP310" s="2">
        <v>0.37219999999999998</v>
      </c>
      <c r="AQ310" s="2">
        <v>0.2</v>
      </c>
      <c r="AR310" s="2">
        <v>4662639</v>
      </c>
      <c r="AS310" s="2">
        <v>3309180</v>
      </c>
      <c r="AT310" s="2">
        <v>2446660</v>
      </c>
      <c r="AU310" s="2">
        <v>6361461</v>
      </c>
      <c r="AV310" s="2">
        <v>16779940</v>
      </c>
      <c r="AW310" s="2">
        <v>0.37219999999999998</v>
      </c>
      <c r="AX310" s="2">
        <v>0</v>
      </c>
      <c r="AY310" s="2">
        <v>0.65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242195574</v>
      </c>
      <c r="BF310" s="2">
        <v>0</v>
      </c>
      <c r="BG310" s="2">
        <v>796628</v>
      </c>
      <c r="BH310" s="2">
        <v>0</v>
      </c>
      <c r="BI310" s="2">
        <v>1258570</v>
      </c>
      <c r="BJ310" s="2">
        <v>0</v>
      </c>
      <c r="BK310" s="2">
        <v>0</v>
      </c>
      <c r="BL310" s="2">
        <v>0</v>
      </c>
      <c r="BM310" s="2">
        <v>0</v>
      </c>
      <c r="BN310" s="2">
        <v>2813</v>
      </c>
      <c r="BO310" s="2">
        <v>364.77</v>
      </c>
      <c r="BP310" s="2">
        <v>1026098</v>
      </c>
      <c r="BQ310" s="2">
        <v>3081296</v>
      </c>
      <c r="BR310" s="2">
        <v>245276870</v>
      </c>
      <c r="BS310" s="2">
        <v>0</v>
      </c>
      <c r="BT310" s="2">
        <v>245276870</v>
      </c>
      <c r="BU310" s="2">
        <v>89913087</v>
      </c>
      <c r="BV310" s="2">
        <v>155363783</v>
      </c>
      <c r="BW310" s="2">
        <v>18188563</v>
      </c>
      <c r="BX310" s="2">
        <v>137175220</v>
      </c>
      <c r="BY310" s="2">
        <v>5271.67</v>
      </c>
      <c r="BZ310" s="2">
        <v>21900.99</v>
      </c>
      <c r="CA310" s="2">
        <v>115454792</v>
      </c>
      <c r="CB310" s="2">
        <v>0</v>
      </c>
      <c r="CC310" s="2">
        <v>0</v>
      </c>
      <c r="CD310" s="2">
        <v>89913087</v>
      </c>
      <c r="CE310" s="2">
        <v>18188563</v>
      </c>
      <c r="CF310" s="2">
        <v>7353142</v>
      </c>
      <c r="CG310" s="2">
        <v>27426165</v>
      </c>
      <c r="CH310" s="2">
        <v>34779307</v>
      </c>
      <c r="CI310" s="2">
        <v>0</v>
      </c>
      <c r="CJ310" s="2">
        <v>137175220</v>
      </c>
      <c r="CK310" s="2" t="b">
        <v>0</v>
      </c>
      <c r="CL310" s="2">
        <v>0</v>
      </c>
      <c r="CM310" s="2">
        <v>10872.26</v>
      </c>
      <c r="CN310" s="2">
        <v>9996.59</v>
      </c>
      <c r="CO310" s="2">
        <v>10293.14</v>
      </c>
      <c r="CP310" s="2">
        <v>12238.95</v>
      </c>
      <c r="CQ310" s="4">
        <v>45072.427187499998</v>
      </c>
      <c r="CR310" s="4">
        <v>73415</v>
      </c>
    </row>
    <row r="311" spans="1:96" x14ac:dyDescent="0.35">
      <c r="A311" s="5">
        <v>377</v>
      </c>
      <c r="B311" s="3" t="s">
        <v>506</v>
      </c>
      <c r="C311" s="3" t="s">
        <v>631</v>
      </c>
      <c r="D311" s="2" t="s">
        <v>632</v>
      </c>
      <c r="E311" s="2">
        <v>8093</v>
      </c>
      <c r="F311" s="2">
        <v>8215</v>
      </c>
      <c r="G311" s="2">
        <v>8458</v>
      </c>
      <c r="H311" s="2">
        <v>9802</v>
      </c>
      <c r="I311" s="2">
        <v>6.5600000000000006E-2</v>
      </c>
      <c r="J311" s="2">
        <v>531</v>
      </c>
      <c r="K311" s="2">
        <v>539</v>
      </c>
      <c r="L311" s="2">
        <v>555</v>
      </c>
      <c r="M311" s="2">
        <v>643</v>
      </c>
      <c r="N311" s="2">
        <v>6.7000000000000004E-2</v>
      </c>
      <c r="O311" s="2">
        <v>542</v>
      </c>
      <c r="P311" s="2">
        <v>550</v>
      </c>
      <c r="Q311" s="2">
        <v>567</v>
      </c>
      <c r="R311" s="2">
        <v>657</v>
      </c>
      <c r="S311" s="2">
        <v>9166</v>
      </c>
      <c r="T311" s="2">
        <v>9304</v>
      </c>
      <c r="U311" s="2">
        <v>9580</v>
      </c>
      <c r="V311" s="2">
        <v>11102</v>
      </c>
      <c r="W311" s="2">
        <v>1.1040000000000001</v>
      </c>
      <c r="X311" s="2">
        <v>1.026</v>
      </c>
      <c r="Y311" s="2">
        <v>10119</v>
      </c>
      <c r="Z311" s="2">
        <v>11391</v>
      </c>
      <c r="AA311" s="2">
        <v>385.03</v>
      </c>
      <c r="AB311" s="2">
        <v>313.47000000000003</v>
      </c>
      <c r="AC311" s="2">
        <v>269.99</v>
      </c>
      <c r="AD311" s="2">
        <v>0</v>
      </c>
      <c r="AE311" s="2">
        <v>968.49</v>
      </c>
      <c r="AF311" s="2">
        <v>385.03</v>
      </c>
      <c r="AG311" s="2">
        <v>313.47000000000003</v>
      </c>
      <c r="AH311" s="2">
        <v>269.99</v>
      </c>
      <c r="AI311" s="2">
        <v>0</v>
      </c>
      <c r="AJ311" s="2">
        <v>968.49</v>
      </c>
      <c r="AK311" s="2">
        <v>3896119</v>
      </c>
      <c r="AL311" s="2">
        <v>2916525</v>
      </c>
      <c r="AM311" s="2">
        <v>2586504</v>
      </c>
      <c r="AN311" s="2">
        <v>0</v>
      </c>
      <c r="AO311" s="2">
        <v>9399148</v>
      </c>
      <c r="AP311" s="2">
        <v>0.80320000000000003</v>
      </c>
      <c r="AQ311" s="2">
        <v>0.2</v>
      </c>
      <c r="AR311" s="2">
        <v>625872</v>
      </c>
      <c r="AS311" s="2">
        <v>468511</v>
      </c>
      <c r="AT311" s="2">
        <v>415496</v>
      </c>
      <c r="AU311" s="2">
        <v>0</v>
      </c>
      <c r="AV311" s="2">
        <v>1509879</v>
      </c>
      <c r="AW311" s="2">
        <v>0.80320000000000003</v>
      </c>
      <c r="AX311" s="2">
        <v>0.25319999999999998</v>
      </c>
      <c r="AY311" s="2">
        <v>0.65</v>
      </c>
      <c r="AZ311" s="2">
        <v>641223</v>
      </c>
      <c r="BA311" s="2">
        <v>480002</v>
      </c>
      <c r="BB311" s="2">
        <v>425687</v>
      </c>
      <c r="BC311" s="2">
        <v>0</v>
      </c>
      <c r="BD311" s="2">
        <v>1546912</v>
      </c>
      <c r="BE311" s="2">
        <v>12455939</v>
      </c>
      <c r="BF311" s="2">
        <v>0</v>
      </c>
      <c r="BG311" s="2">
        <v>32902</v>
      </c>
      <c r="BH311" s="2">
        <v>0</v>
      </c>
      <c r="BI311" s="2">
        <v>23756</v>
      </c>
      <c r="BJ311" s="2">
        <v>0</v>
      </c>
      <c r="BK311" s="2">
        <v>0</v>
      </c>
      <c r="BL311" s="2">
        <v>0</v>
      </c>
      <c r="BM311" s="2">
        <v>0</v>
      </c>
      <c r="BN311" s="2">
        <v>2813</v>
      </c>
      <c r="BO311" s="2">
        <v>17.93</v>
      </c>
      <c r="BP311" s="2">
        <v>50437</v>
      </c>
      <c r="BQ311" s="2">
        <v>107095</v>
      </c>
      <c r="BR311" s="2">
        <v>12563034</v>
      </c>
      <c r="BS311" s="2">
        <v>0</v>
      </c>
      <c r="BT311" s="2">
        <v>12563034</v>
      </c>
      <c r="BU311" s="2">
        <v>1739354</v>
      </c>
      <c r="BV311" s="2">
        <v>10823680</v>
      </c>
      <c r="BW311" s="2">
        <v>774701</v>
      </c>
      <c r="BX311" s="2">
        <v>10048979</v>
      </c>
      <c r="BY311" s="2">
        <v>5077.55</v>
      </c>
      <c r="BZ311" s="2">
        <v>968.49</v>
      </c>
      <c r="CA311" s="2">
        <v>4917556</v>
      </c>
      <c r="CB311" s="2">
        <v>0</v>
      </c>
      <c r="CC311" s="2">
        <v>0</v>
      </c>
      <c r="CD311" s="2">
        <v>1739354</v>
      </c>
      <c r="CE311" s="2">
        <v>774701</v>
      </c>
      <c r="CF311" s="2">
        <v>2403501</v>
      </c>
      <c r="CG311" s="2">
        <v>1056880</v>
      </c>
      <c r="CH311" s="2">
        <v>3460381</v>
      </c>
      <c r="CI311" s="2">
        <v>0</v>
      </c>
      <c r="CJ311" s="2">
        <v>10048979</v>
      </c>
      <c r="CK311" s="2" t="b">
        <v>0</v>
      </c>
      <c r="CL311" s="2">
        <v>0</v>
      </c>
      <c r="CM311" s="2">
        <v>13409.9</v>
      </c>
      <c r="CN311" s="2">
        <v>12329.85</v>
      </c>
      <c r="CO311" s="2">
        <v>12695.61</v>
      </c>
      <c r="CP311" s="2">
        <v>15095.58</v>
      </c>
      <c r="CQ311" s="4">
        <v>45072.427199074074</v>
      </c>
      <c r="CR311" s="4">
        <v>73415</v>
      </c>
    </row>
    <row r="312" spans="1:96" x14ac:dyDescent="0.35">
      <c r="A312" s="5">
        <v>378</v>
      </c>
      <c r="B312" s="3" t="s">
        <v>506</v>
      </c>
      <c r="C312" s="3" t="s">
        <v>633</v>
      </c>
      <c r="D312" s="2" t="s">
        <v>634</v>
      </c>
      <c r="E312" s="2">
        <v>8093</v>
      </c>
      <c r="F312" s="2">
        <v>8215</v>
      </c>
      <c r="G312" s="2">
        <v>8458</v>
      </c>
      <c r="H312" s="2">
        <v>9802</v>
      </c>
      <c r="I312" s="2">
        <v>6.5600000000000006E-2</v>
      </c>
      <c r="J312" s="2">
        <v>531</v>
      </c>
      <c r="K312" s="2">
        <v>539</v>
      </c>
      <c r="L312" s="2">
        <v>555</v>
      </c>
      <c r="M312" s="2">
        <v>643</v>
      </c>
      <c r="N312" s="2">
        <v>6.7000000000000004E-2</v>
      </c>
      <c r="O312" s="2">
        <v>542</v>
      </c>
      <c r="P312" s="2">
        <v>550</v>
      </c>
      <c r="Q312" s="2">
        <v>567</v>
      </c>
      <c r="R312" s="2">
        <v>657</v>
      </c>
      <c r="S312" s="2">
        <v>9166</v>
      </c>
      <c r="T312" s="2">
        <v>9304</v>
      </c>
      <c r="U312" s="2">
        <v>9580</v>
      </c>
      <c r="V312" s="2">
        <v>11102</v>
      </c>
      <c r="W312" s="2">
        <v>1.1040000000000001</v>
      </c>
      <c r="X312" s="2">
        <v>1.026</v>
      </c>
      <c r="Y312" s="2">
        <v>10119</v>
      </c>
      <c r="Z312" s="2">
        <v>11391</v>
      </c>
      <c r="AA312" s="2">
        <v>2129.48</v>
      </c>
      <c r="AB312" s="2">
        <v>1651.24</v>
      </c>
      <c r="AC312" s="2">
        <v>1267.1099999999999</v>
      </c>
      <c r="AD312" s="2">
        <v>3040.58</v>
      </c>
      <c r="AE312" s="2">
        <v>8088.41</v>
      </c>
      <c r="AF312" s="2">
        <v>2129.48</v>
      </c>
      <c r="AG312" s="2">
        <v>1651.24</v>
      </c>
      <c r="AH312" s="2">
        <v>1267.1099999999999</v>
      </c>
      <c r="AI312" s="2">
        <v>3040.58</v>
      </c>
      <c r="AJ312" s="2">
        <v>8088.41</v>
      </c>
      <c r="AK312" s="2">
        <v>21548208</v>
      </c>
      <c r="AL312" s="2">
        <v>15363137</v>
      </c>
      <c r="AM312" s="2">
        <v>12138914</v>
      </c>
      <c r="AN312" s="2">
        <v>34635247</v>
      </c>
      <c r="AO312" s="2">
        <v>83685506</v>
      </c>
      <c r="AP312" s="2">
        <v>0.7228</v>
      </c>
      <c r="AQ312" s="2">
        <v>0.2</v>
      </c>
      <c r="AR312" s="2">
        <v>3115009</v>
      </c>
      <c r="AS312" s="2">
        <v>2220895</v>
      </c>
      <c r="AT312" s="2">
        <v>1754801</v>
      </c>
      <c r="AU312" s="2">
        <v>5006871</v>
      </c>
      <c r="AV312" s="2">
        <v>12097576</v>
      </c>
      <c r="AW312" s="2">
        <v>0.7228</v>
      </c>
      <c r="AX312" s="2">
        <v>0.17280000000000001</v>
      </c>
      <c r="AY312" s="2">
        <v>0.65</v>
      </c>
      <c r="AZ312" s="2">
        <v>2420295</v>
      </c>
      <c r="BA312" s="2">
        <v>1725588</v>
      </c>
      <c r="BB312" s="2">
        <v>1363443</v>
      </c>
      <c r="BC312" s="2">
        <v>3890231</v>
      </c>
      <c r="BD312" s="2">
        <v>9399557</v>
      </c>
      <c r="BE312" s="2">
        <v>105182639</v>
      </c>
      <c r="BF312" s="2">
        <v>0</v>
      </c>
      <c r="BG312" s="2">
        <v>421175</v>
      </c>
      <c r="BH312" s="2">
        <v>0</v>
      </c>
      <c r="BI312" s="2">
        <v>557260</v>
      </c>
      <c r="BJ312" s="2">
        <v>0</v>
      </c>
      <c r="BK312" s="2">
        <v>0</v>
      </c>
      <c r="BL312" s="2">
        <v>0</v>
      </c>
      <c r="BM312" s="2">
        <v>0</v>
      </c>
      <c r="BN312" s="2">
        <v>2813</v>
      </c>
      <c r="BO312" s="2">
        <v>145.99</v>
      </c>
      <c r="BP312" s="2">
        <v>410670</v>
      </c>
      <c r="BQ312" s="2">
        <v>1389105</v>
      </c>
      <c r="BR312" s="2">
        <v>106571744</v>
      </c>
      <c r="BS312" s="2">
        <v>0</v>
      </c>
      <c r="BT312" s="2">
        <v>106571744</v>
      </c>
      <c r="BU312" s="2">
        <v>11598627</v>
      </c>
      <c r="BV312" s="2">
        <v>94973117</v>
      </c>
      <c r="BW312" s="2">
        <v>6793824</v>
      </c>
      <c r="BX312" s="2">
        <v>88179293</v>
      </c>
      <c r="BY312" s="2">
        <v>5331.69</v>
      </c>
      <c r="BZ312" s="2">
        <v>8088.41</v>
      </c>
      <c r="CA312" s="2">
        <v>43124895</v>
      </c>
      <c r="CB312" s="2">
        <v>0</v>
      </c>
      <c r="CC312" s="2">
        <v>0</v>
      </c>
      <c r="CD312" s="2">
        <v>11598627</v>
      </c>
      <c r="CE312" s="2">
        <v>6793824</v>
      </c>
      <c r="CF312" s="2">
        <v>24732444</v>
      </c>
      <c r="CG312" s="2">
        <v>11058707</v>
      </c>
      <c r="CH312" s="2">
        <v>35791151</v>
      </c>
      <c r="CI312" s="2">
        <v>0</v>
      </c>
      <c r="CJ312" s="2">
        <v>88179293</v>
      </c>
      <c r="CK312" s="2" t="b">
        <v>0</v>
      </c>
      <c r="CL312" s="2">
        <v>0</v>
      </c>
      <c r="CM312" s="2">
        <v>12718.37</v>
      </c>
      <c r="CN312" s="2">
        <v>11694.01</v>
      </c>
      <c r="CO312" s="2">
        <v>12040.91</v>
      </c>
      <c r="CP312" s="2">
        <v>14317.12</v>
      </c>
      <c r="CQ312" s="4">
        <v>45072.427233796298</v>
      </c>
      <c r="CR312" s="4">
        <v>73415</v>
      </c>
    </row>
    <row r="313" spans="1:96" x14ac:dyDescent="0.35">
      <c r="A313" s="5">
        <v>379</v>
      </c>
      <c r="B313" s="3" t="s">
        <v>506</v>
      </c>
      <c r="C313" s="3" t="s">
        <v>635</v>
      </c>
      <c r="D313" s="2" t="s">
        <v>636</v>
      </c>
      <c r="E313" s="2">
        <v>8093</v>
      </c>
      <c r="F313" s="2">
        <v>8215</v>
      </c>
      <c r="G313" s="2">
        <v>8458</v>
      </c>
      <c r="H313" s="2">
        <v>9802</v>
      </c>
      <c r="I313" s="2">
        <v>6.5600000000000006E-2</v>
      </c>
      <c r="J313" s="2">
        <v>531</v>
      </c>
      <c r="K313" s="2">
        <v>539</v>
      </c>
      <c r="L313" s="2">
        <v>555</v>
      </c>
      <c r="M313" s="2">
        <v>643</v>
      </c>
      <c r="N313" s="2">
        <v>6.7000000000000004E-2</v>
      </c>
      <c r="O313" s="2">
        <v>542</v>
      </c>
      <c r="P313" s="2">
        <v>550</v>
      </c>
      <c r="Q313" s="2">
        <v>567</v>
      </c>
      <c r="R313" s="2">
        <v>657</v>
      </c>
      <c r="S313" s="2">
        <v>9166</v>
      </c>
      <c r="T313" s="2">
        <v>9304</v>
      </c>
      <c r="U313" s="2">
        <v>9580</v>
      </c>
      <c r="V313" s="2">
        <v>11102</v>
      </c>
      <c r="W313" s="2">
        <v>1.1040000000000001</v>
      </c>
      <c r="X313" s="2">
        <v>1.026</v>
      </c>
      <c r="Y313" s="2">
        <v>10119</v>
      </c>
      <c r="Z313" s="2">
        <v>11391</v>
      </c>
      <c r="AA313" s="2">
        <v>3797.64</v>
      </c>
      <c r="AB313" s="2">
        <v>3082.53</v>
      </c>
      <c r="AC313" s="2">
        <v>2108.34</v>
      </c>
      <c r="AD313" s="2">
        <v>0</v>
      </c>
      <c r="AE313" s="2">
        <v>8988.51</v>
      </c>
      <c r="AF313" s="2">
        <v>3797.64</v>
      </c>
      <c r="AG313" s="2">
        <v>3082.53</v>
      </c>
      <c r="AH313" s="2">
        <v>2108.34</v>
      </c>
      <c r="AI313" s="2">
        <v>0</v>
      </c>
      <c r="AJ313" s="2">
        <v>8988.51</v>
      </c>
      <c r="AK313" s="2">
        <v>38428319</v>
      </c>
      <c r="AL313" s="2">
        <v>28679859</v>
      </c>
      <c r="AM313" s="2">
        <v>20197897</v>
      </c>
      <c r="AN313" s="2">
        <v>0</v>
      </c>
      <c r="AO313" s="2">
        <v>87306075</v>
      </c>
      <c r="AP313" s="2">
        <v>0.56030000000000002</v>
      </c>
      <c r="AQ313" s="2">
        <v>0.2</v>
      </c>
      <c r="AR313" s="2">
        <v>4306277</v>
      </c>
      <c r="AS313" s="2">
        <v>3213865</v>
      </c>
      <c r="AT313" s="2">
        <v>2263376</v>
      </c>
      <c r="AU313" s="2">
        <v>0</v>
      </c>
      <c r="AV313" s="2">
        <v>9783518</v>
      </c>
      <c r="AW313" s="2">
        <v>0.56030000000000002</v>
      </c>
      <c r="AX313" s="2">
        <v>1.03E-2</v>
      </c>
      <c r="AY313" s="2">
        <v>0.65</v>
      </c>
      <c r="AZ313" s="2">
        <v>257278</v>
      </c>
      <c r="BA313" s="2">
        <v>192012</v>
      </c>
      <c r="BB313" s="2">
        <v>135225</v>
      </c>
      <c r="BC313" s="2">
        <v>0</v>
      </c>
      <c r="BD313" s="2">
        <v>584515</v>
      </c>
      <c r="BE313" s="2">
        <v>97674108</v>
      </c>
      <c r="BF313" s="2">
        <v>0</v>
      </c>
      <c r="BG313" s="2">
        <v>359928</v>
      </c>
      <c r="BH313" s="2">
        <v>0</v>
      </c>
      <c r="BI313" s="2">
        <v>491083</v>
      </c>
      <c r="BJ313" s="2">
        <v>0</v>
      </c>
      <c r="BK313" s="2">
        <v>0</v>
      </c>
      <c r="BL313" s="2">
        <v>0</v>
      </c>
      <c r="BM313" s="2">
        <v>0</v>
      </c>
      <c r="BN313" s="2">
        <v>2813</v>
      </c>
      <c r="BO313" s="2">
        <v>217.55</v>
      </c>
      <c r="BP313" s="2">
        <v>611968</v>
      </c>
      <c r="BQ313" s="2">
        <v>1462979</v>
      </c>
      <c r="BR313" s="2">
        <v>99137087</v>
      </c>
      <c r="BS313" s="2">
        <v>0</v>
      </c>
      <c r="BT313" s="2">
        <v>99137087</v>
      </c>
      <c r="BU313" s="2">
        <v>16397114</v>
      </c>
      <c r="BV313" s="2">
        <v>82739973</v>
      </c>
      <c r="BW313" s="2">
        <v>7210175</v>
      </c>
      <c r="BX313" s="2">
        <v>75529798</v>
      </c>
      <c r="BY313" s="2">
        <v>5091.8100000000004</v>
      </c>
      <c r="BZ313" s="2">
        <v>8988.51</v>
      </c>
      <c r="CA313" s="2">
        <v>45767785</v>
      </c>
      <c r="CB313" s="2">
        <v>0</v>
      </c>
      <c r="CC313" s="2">
        <v>0</v>
      </c>
      <c r="CD313" s="2">
        <v>16397114</v>
      </c>
      <c r="CE313" s="2">
        <v>7210175</v>
      </c>
      <c r="CF313" s="2">
        <v>22160496</v>
      </c>
      <c r="CG313" s="2">
        <v>3709998</v>
      </c>
      <c r="CH313" s="2">
        <v>25870494</v>
      </c>
      <c r="CI313" s="2">
        <v>0</v>
      </c>
      <c r="CJ313" s="2">
        <v>75529798</v>
      </c>
      <c r="CK313" s="2" t="b">
        <v>0</v>
      </c>
      <c r="CL313" s="2">
        <v>0</v>
      </c>
      <c r="CM313" s="2">
        <v>11320.68</v>
      </c>
      <c r="CN313" s="2">
        <v>10408.9</v>
      </c>
      <c r="CO313" s="2">
        <v>10717.67</v>
      </c>
      <c r="CP313" s="2">
        <v>12743.74</v>
      </c>
      <c r="CQ313" s="4">
        <v>45072.427233796298</v>
      </c>
      <c r="CR313" s="4">
        <v>73415</v>
      </c>
    </row>
    <row r="314" spans="1:96" x14ac:dyDescent="0.35">
      <c r="A314" s="5">
        <v>380</v>
      </c>
      <c r="B314" s="3" t="s">
        <v>506</v>
      </c>
      <c r="C314" s="3" t="s">
        <v>637</v>
      </c>
      <c r="D314" s="2" t="s">
        <v>638</v>
      </c>
      <c r="E314" s="2">
        <v>8093</v>
      </c>
      <c r="F314" s="2">
        <v>8215</v>
      </c>
      <c r="G314" s="2">
        <v>8458</v>
      </c>
      <c r="H314" s="2">
        <v>9802</v>
      </c>
      <c r="I314" s="2">
        <v>6.5600000000000006E-2</v>
      </c>
      <c r="J314" s="2">
        <v>531</v>
      </c>
      <c r="K314" s="2">
        <v>539</v>
      </c>
      <c r="L314" s="2">
        <v>555</v>
      </c>
      <c r="M314" s="2">
        <v>643</v>
      </c>
      <c r="N314" s="2">
        <v>6.7000000000000004E-2</v>
      </c>
      <c r="O314" s="2">
        <v>542</v>
      </c>
      <c r="P314" s="2">
        <v>550</v>
      </c>
      <c r="Q314" s="2">
        <v>567</v>
      </c>
      <c r="R314" s="2">
        <v>657</v>
      </c>
      <c r="S314" s="2">
        <v>9166</v>
      </c>
      <c r="T314" s="2">
        <v>9304</v>
      </c>
      <c r="U314" s="2">
        <v>9580</v>
      </c>
      <c r="V314" s="2">
        <v>11102</v>
      </c>
      <c r="W314" s="2">
        <v>1.1040000000000001</v>
      </c>
      <c r="X314" s="2">
        <v>1.026</v>
      </c>
      <c r="Y314" s="2">
        <v>10119</v>
      </c>
      <c r="Z314" s="2">
        <v>11391</v>
      </c>
      <c r="AA314" s="2">
        <v>2482.4499999999998</v>
      </c>
      <c r="AB314" s="2">
        <v>1867.1</v>
      </c>
      <c r="AC314" s="2">
        <v>1253.0899999999999</v>
      </c>
      <c r="AD314" s="2">
        <v>0</v>
      </c>
      <c r="AE314" s="2">
        <v>5602.64</v>
      </c>
      <c r="AF314" s="2">
        <v>2482.4499999999998</v>
      </c>
      <c r="AG314" s="2">
        <v>1867.1</v>
      </c>
      <c r="AH314" s="2">
        <v>1253.0899999999999</v>
      </c>
      <c r="AI314" s="2">
        <v>0</v>
      </c>
      <c r="AJ314" s="2">
        <v>5602.64</v>
      </c>
      <c r="AK314" s="2">
        <v>25119912</v>
      </c>
      <c r="AL314" s="2">
        <v>17371498</v>
      </c>
      <c r="AM314" s="2">
        <v>12004602</v>
      </c>
      <c r="AN314" s="2">
        <v>0</v>
      </c>
      <c r="AO314" s="2">
        <v>54496012</v>
      </c>
      <c r="AP314" s="2">
        <v>0.74570000000000003</v>
      </c>
      <c r="AQ314" s="2">
        <v>0.2</v>
      </c>
      <c r="AR314" s="2">
        <v>3746384</v>
      </c>
      <c r="AS314" s="2">
        <v>2590785</v>
      </c>
      <c r="AT314" s="2">
        <v>1790366</v>
      </c>
      <c r="AU314" s="2">
        <v>0</v>
      </c>
      <c r="AV314" s="2">
        <v>8127535</v>
      </c>
      <c r="AW314" s="2">
        <v>0.74570000000000003</v>
      </c>
      <c r="AX314" s="2">
        <v>0.19570000000000001</v>
      </c>
      <c r="AY314" s="2">
        <v>0.65</v>
      </c>
      <c r="AZ314" s="2">
        <v>3195378</v>
      </c>
      <c r="BA314" s="2">
        <v>2209741</v>
      </c>
      <c r="BB314" s="2">
        <v>1527045</v>
      </c>
      <c r="BC314" s="2">
        <v>0</v>
      </c>
      <c r="BD314" s="2">
        <v>6932164</v>
      </c>
      <c r="BE314" s="2">
        <v>69555711</v>
      </c>
      <c r="BF314" s="2">
        <v>0</v>
      </c>
      <c r="BG314" s="2">
        <v>307501</v>
      </c>
      <c r="BH314" s="2">
        <v>0</v>
      </c>
      <c r="BI314" s="2">
        <v>464239</v>
      </c>
      <c r="BJ314" s="2">
        <v>0</v>
      </c>
      <c r="BK314" s="2">
        <v>0</v>
      </c>
      <c r="BL314" s="2">
        <v>0</v>
      </c>
      <c r="BM314" s="2">
        <v>0</v>
      </c>
      <c r="BN314" s="2">
        <v>2813</v>
      </c>
      <c r="BO314" s="2">
        <v>141.03</v>
      </c>
      <c r="BP314" s="2">
        <v>396717</v>
      </c>
      <c r="BQ314" s="2">
        <v>1168457</v>
      </c>
      <c r="BR314" s="2">
        <v>70724168</v>
      </c>
      <c r="BS314" s="2">
        <v>0</v>
      </c>
      <c r="BT314" s="2">
        <v>70724168</v>
      </c>
      <c r="BU314" s="2">
        <v>14352594</v>
      </c>
      <c r="BV314" s="2">
        <v>56371574</v>
      </c>
      <c r="BW314" s="2">
        <v>4490391</v>
      </c>
      <c r="BX314" s="2">
        <v>51881183</v>
      </c>
      <c r="BY314" s="2">
        <v>5087.55</v>
      </c>
      <c r="BZ314" s="2">
        <v>5602.64</v>
      </c>
      <c r="CA314" s="2">
        <v>28503711</v>
      </c>
      <c r="CB314" s="2">
        <v>0</v>
      </c>
      <c r="CC314" s="2">
        <v>0</v>
      </c>
      <c r="CD314" s="2">
        <v>14352594</v>
      </c>
      <c r="CE314" s="2">
        <v>4490391</v>
      </c>
      <c r="CF314" s="2">
        <v>9660726</v>
      </c>
      <c r="CG314" s="2">
        <v>5384554</v>
      </c>
      <c r="CH314" s="2">
        <v>15045280</v>
      </c>
      <c r="CI314" s="2">
        <v>0</v>
      </c>
      <c r="CJ314" s="2">
        <v>51881183</v>
      </c>
      <c r="CK314" s="2" t="b">
        <v>0</v>
      </c>
      <c r="CL314" s="2">
        <v>0</v>
      </c>
      <c r="CM314" s="2">
        <v>12915.34</v>
      </c>
      <c r="CN314" s="2">
        <v>11875.11</v>
      </c>
      <c r="CO314" s="2">
        <v>12227.39</v>
      </c>
      <c r="CP314" s="2">
        <v>14538.85</v>
      </c>
      <c r="CQ314" s="4">
        <v>45072.427245370367</v>
      </c>
      <c r="CR314" s="4">
        <v>73415</v>
      </c>
    </row>
    <row r="315" spans="1:96" x14ac:dyDescent="0.35">
      <c r="A315" s="5">
        <v>381</v>
      </c>
      <c r="B315" s="3" t="s">
        <v>506</v>
      </c>
      <c r="C315" s="3" t="s">
        <v>639</v>
      </c>
      <c r="D315" s="2" t="s">
        <v>640</v>
      </c>
      <c r="E315" s="2">
        <v>8093</v>
      </c>
      <c r="F315" s="2">
        <v>8215</v>
      </c>
      <c r="G315" s="2">
        <v>8458</v>
      </c>
      <c r="H315" s="2">
        <v>9802</v>
      </c>
      <c r="I315" s="2">
        <v>6.5600000000000006E-2</v>
      </c>
      <c r="J315" s="2">
        <v>531</v>
      </c>
      <c r="K315" s="2">
        <v>539</v>
      </c>
      <c r="L315" s="2">
        <v>555</v>
      </c>
      <c r="M315" s="2">
        <v>643</v>
      </c>
      <c r="N315" s="2">
        <v>6.7000000000000004E-2</v>
      </c>
      <c r="O315" s="2">
        <v>542</v>
      </c>
      <c r="P315" s="2">
        <v>550</v>
      </c>
      <c r="Q315" s="2">
        <v>567</v>
      </c>
      <c r="R315" s="2">
        <v>657</v>
      </c>
      <c r="S315" s="2">
        <v>9166</v>
      </c>
      <c r="T315" s="2">
        <v>9304</v>
      </c>
      <c r="U315" s="2">
        <v>9580</v>
      </c>
      <c r="V315" s="2">
        <v>11102</v>
      </c>
      <c r="W315" s="2">
        <v>1.1040000000000001</v>
      </c>
      <c r="X315" s="2">
        <v>1.026</v>
      </c>
      <c r="Y315" s="2">
        <v>10119</v>
      </c>
      <c r="Z315" s="2">
        <v>11391</v>
      </c>
      <c r="AA315" s="2">
        <v>0</v>
      </c>
      <c r="AB315" s="2">
        <v>0</v>
      </c>
      <c r="AC315" s="2">
        <v>0</v>
      </c>
      <c r="AD315" s="2">
        <v>10622.21</v>
      </c>
      <c r="AE315" s="2">
        <v>10622.21</v>
      </c>
      <c r="AF315" s="2">
        <v>0</v>
      </c>
      <c r="AG315" s="2">
        <v>0</v>
      </c>
      <c r="AH315" s="2">
        <v>0</v>
      </c>
      <c r="AI315" s="2">
        <v>10622.21</v>
      </c>
      <c r="AJ315" s="2">
        <v>10622.21</v>
      </c>
      <c r="AK315" s="2">
        <v>0</v>
      </c>
      <c r="AL315" s="2">
        <v>0</v>
      </c>
      <c r="AM315" s="2">
        <v>0</v>
      </c>
      <c r="AN315" s="2">
        <v>120997594</v>
      </c>
      <c r="AO315" s="2">
        <v>120997594</v>
      </c>
      <c r="AP315" s="2">
        <v>0.7419</v>
      </c>
      <c r="AQ315" s="2">
        <v>0.2</v>
      </c>
      <c r="AR315" s="2">
        <v>0</v>
      </c>
      <c r="AS315" s="2">
        <v>0</v>
      </c>
      <c r="AT315" s="2">
        <v>0</v>
      </c>
      <c r="AU315" s="2">
        <v>17953623</v>
      </c>
      <c r="AV315" s="2">
        <v>17953623</v>
      </c>
      <c r="AW315" s="2">
        <v>0.7419</v>
      </c>
      <c r="AX315" s="2">
        <v>0.19189999999999999</v>
      </c>
      <c r="AY315" s="2">
        <v>0.65</v>
      </c>
      <c r="AZ315" s="2">
        <v>0</v>
      </c>
      <c r="BA315" s="2">
        <v>0</v>
      </c>
      <c r="BB315" s="2">
        <v>0</v>
      </c>
      <c r="BC315" s="2">
        <v>15092635</v>
      </c>
      <c r="BD315" s="2">
        <v>15092635</v>
      </c>
      <c r="BE315" s="2">
        <v>154043852</v>
      </c>
      <c r="BF315" s="2">
        <v>0</v>
      </c>
      <c r="BG315" s="2">
        <v>755211</v>
      </c>
      <c r="BH315" s="2">
        <v>0</v>
      </c>
      <c r="BI315" s="2">
        <v>675549</v>
      </c>
      <c r="BJ315" s="2">
        <v>0</v>
      </c>
      <c r="BK315" s="2">
        <v>0</v>
      </c>
      <c r="BL315" s="2">
        <v>0</v>
      </c>
      <c r="BM315" s="2">
        <v>0</v>
      </c>
      <c r="BN315" s="2">
        <v>2813</v>
      </c>
      <c r="BO315" s="2">
        <v>0</v>
      </c>
      <c r="BP315" s="2">
        <v>0</v>
      </c>
      <c r="BQ315" s="2">
        <v>1430760</v>
      </c>
      <c r="BR315" s="2">
        <v>155474612</v>
      </c>
      <c r="BS315" s="2">
        <v>0</v>
      </c>
      <c r="BT315" s="2">
        <v>155474612</v>
      </c>
      <c r="BU315" s="2">
        <v>37571517</v>
      </c>
      <c r="BV315" s="2">
        <v>117903095</v>
      </c>
      <c r="BW315" s="2">
        <v>10390706</v>
      </c>
      <c r="BX315" s="2">
        <v>107512389</v>
      </c>
      <c r="BY315" s="2">
        <v>6209.37</v>
      </c>
      <c r="BZ315" s="2">
        <v>10622.21</v>
      </c>
      <c r="CA315" s="2">
        <v>65957232</v>
      </c>
      <c r="CB315" s="2">
        <v>0</v>
      </c>
      <c r="CC315" s="2">
        <v>0</v>
      </c>
      <c r="CD315" s="2">
        <v>37571517</v>
      </c>
      <c r="CE315" s="2">
        <v>10390706</v>
      </c>
      <c r="CF315" s="2">
        <v>17995009</v>
      </c>
      <c r="CG315" s="2">
        <v>16575141</v>
      </c>
      <c r="CH315" s="2">
        <v>34570150</v>
      </c>
      <c r="CI315" s="2">
        <v>0</v>
      </c>
      <c r="CJ315" s="2">
        <v>107512389</v>
      </c>
      <c r="CK315" s="2" t="b">
        <v>0</v>
      </c>
      <c r="CL315" s="2">
        <v>0</v>
      </c>
      <c r="CM315" s="2">
        <v>12882.65</v>
      </c>
      <c r="CN315" s="2">
        <v>11845.06</v>
      </c>
      <c r="CO315" s="2">
        <v>12196.44</v>
      </c>
      <c r="CP315" s="2">
        <v>14502.05</v>
      </c>
      <c r="CQ315" s="4">
        <v>45072.427245370367</v>
      </c>
      <c r="CR315" s="4">
        <v>73415</v>
      </c>
    </row>
    <row r="316" spans="1:96" x14ac:dyDescent="0.35">
      <c r="A316" s="5">
        <v>382</v>
      </c>
      <c r="B316" s="3" t="s">
        <v>506</v>
      </c>
      <c r="C316" s="3" t="s">
        <v>641</v>
      </c>
      <c r="D316" s="2" t="s">
        <v>642</v>
      </c>
      <c r="E316" s="2">
        <v>8093</v>
      </c>
      <c r="F316" s="2">
        <v>8215</v>
      </c>
      <c r="G316" s="2">
        <v>8458</v>
      </c>
      <c r="H316" s="2">
        <v>9802</v>
      </c>
      <c r="I316" s="2">
        <v>6.5600000000000006E-2</v>
      </c>
      <c r="J316" s="2">
        <v>531</v>
      </c>
      <c r="K316" s="2">
        <v>539</v>
      </c>
      <c r="L316" s="2">
        <v>555</v>
      </c>
      <c r="M316" s="2">
        <v>643</v>
      </c>
      <c r="N316" s="2">
        <v>6.7000000000000004E-2</v>
      </c>
      <c r="O316" s="2">
        <v>542</v>
      </c>
      <c r="P316" s="2">
        <v>550</v>
      </c>
      <c r="Q316" s="2">
        <v>567</v>
      </c>
      <c r="R316" s="2">
        <v>657</v>
      </c>
      <c r="S316" s="2">
        <v>9166</v>
      </c>
      <c r="T316" s="2">
        <v>9304</v>
      </c>
      <c r="U316" s="2">
        <v>9580</v>
      </c>
      <c r="V316" s="2">
        <v>11102</v>
      </c>
      <c r="W316" s="2">
        <v>1.1040000000000001</v>
      </c>
      <c r="X316" s="2">
        <v>1.026</v>
      </c>
      <c r="Y316" s="2">
        <v>10119</v>
      </c>
      <c r="Z316" s="2">
        <v>11391</v>
      </c>
      <c r="AA316" s="2">
        <v>0</v>
      </c>
      <c r="AB316" s="2">
        <v>0</v>
      </c>
      <c r="AC316" s="2">
        <v>6407.44</v>
      </c>
      <c r="AD316" s="2">
        <v>14598.64</v>
      </c>
      <c r="AE316" s="2">
        <v>21006.080000000002</v>
      </c>
      <c r="AF316" s="2">
        <v>0</v>
      </c>
      <c r="AG316" s="2">
        <v>0</v>
      </c>
      <c r="AH316" s="2">
        <v>6407.44</v>
      </c>
      <c r="AI316" s="2">
        <v>14598.64</v>
      </c>
      <c r="AJ316" s="2">
        <v>21006.080000000002</v>
      </c>
      <c r="AK316" s="2">
        <v>0</v>
      </c>
      <c r="AL316" s="2">
        <v>0</v>
      </c>
      <c r="AM316" s="2">
        <v>61383275</v>
      </c>
      <c r="AN316" s="2">
        <v>166293108</v>
      </c>
      <c r="AO316" s="2">
        <v>227676383</v>
      </c>
      <c r="AP316" s="2">
        <v>0.3004</v>
      </c>
      <c r="AQ316" s="2">
        <v>0.2</v>
      </c>
      <c r="AR316" s="2">
        <v>0</v>
      </c>
      <c r="AS316" s="2">
        <v>0</v>
      </c>
      <c r="AT316" s="2">
        <v>3687907</v>
      </c>
      <c r="AU316" s="2">
        <v>9990890</v>
      </c>
      <c r="AV316" s="2">
        <v>13678797</v>
      </c>
      <c r="AW316" s="2">
        <v>0.3004</v>
      </c>
      <c r="AX316" s="2">
        <v>0</v>
      </c>
      <c r="AY316" s="2">
        <v>0.65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241355180</v>
      </c>
      <c r="BF316" s="2">
        <v>0</v>
      </c>
      <c r="BG316" s="2">
        <v>728640</v>
      </c>
      <c r="BH316" s="2">
        <v>0</v>
      </c>
      <c r="BI316" s="2">
        <v>1060364</v>
      </c>
      <c r="BJ316" s="2">
        <v>0</v>
      </c>
      <c r="BK316" s="2">
        <v>0</v>
      </c>
      <c r="BL316" s="2">
        <v>0</v>
      </c>
      <c r="BM316" s="2">
        <v>0</v>
      </c>
      <c r="BN316" s="2">
        <v>2813</v>
      </c>
      <c r="BO316" s="2">
        <v>0</v>
      </c>
      <c r="BP316" s="2">
        <v>0</v>
      </c>
      <c r="BQ316" s="2">
        <v>1789004</v>
      </c>
      <c r="BR316" s="2">
        <v>243144184</v>
      </c>
      <c r="BS316" s="2">
        <v>0</v>
      </c>
      <c r="BT316" s="2">
        <v>243144184</v>
      </c>
      <c r="BU316" s="2">
        <v>57065420</v>
      </c>
      <c r="BV316" s="2">
        <v>186078764</v>
      </c>
      <c r="BW316" s="2">
        <v>19990612</v>
      </c>
      <c r="BX316" s="2">
        <v>166088152</v>
      </c>
      <c r="BY316" s="2">
        <v>6040.82</v>
      </c>
      <c r="BZ316" s="2">
        <v>21006.080000000002</v>
      </c>
      <c r="CA316" s="2">
        <v>126893948</v>
      </c>
      <c r="CB316" s="2">
        <v>0</v>
      </c>
      <c r="CC316" s="2">
        <v>0</v>
      </c>
      <c r="CD316" s="2">
        <v>57065420</v>
      </c>
      <c r="CE316" s="2">
        <v>19990612</v>
      </c>
      <c r="CF316" s="2">
        <v>49837916</v>
      </c>
      <c r="CG316" s="2">
        <v>13328792</v>
      </c>
      <c r="CH316" s="2">
        <v>63166708</v>
      </c>
      <c r="CI316" s="2">
        <v>0</v>
      </c>
      <c r="CJ316" s="2">
        <v>166088152</v>
      </c>
      <c r="CK316" s="2" t="b">
        <v>0</v>
      </c>
      <c r="CL316" s="2">
        <v>0</v>
      </c>
      <c r="CM316" s="2">
        <v>10726.95</v>
      </c>
      <c r="CN316" s="2">
        <v>9862.98</v>
      </c>
      <c r="CO316" s="2">
        <v>10155.57</v>
      </c>
      <c r="CP316" s="2">
        <v>12075.37</v>
      </c>
      <c r="CQ316" s="4">
        <v>45072.427245370367</v>
      </c>
      <c r="CR316" s="4">
        <v>73415</v>
      </c>
    </row>
    <row r="317" spans="1:96" x14ac:dyDescent="0.35">
      <c r="A317" s="5">
        <v>383</v>
      </c>
      <c r="B317" s="3" t="s">
        <v>506</v>
      </c>
      <c r="C317" s="3" t="s">
        <v>643</v>
      </c>
      <c r="D317" s="2" t="s">
        <v>644</v>
      </c>
      <c r="E317" s="2">
        <v>8093</v>
      </c>
      <c r="F317" s="2">
        <v>8215</v>
      </c>
      <c r="G317" s="2">
        <v>8458</v>
      </c>
      <c r="H317" s="2">
        <v>9802</v>
      </c>
      <c r="I317" s="2">
        <v>6.5600000000000006E-2</v>
      </c>
      <c r="J317" s="2">
        <v>531</v>
      </c>
      <c r="K317" s="2">
        <v>539</v>
      </c>
      <c r="L317" s="2">
        <v>555</v>
      </c>
      <c r="M317" s="2">
        <v>643</v>
      </c>
      <c r="N317" s="2">
        <v>6.7000000000000004E-2</v>
      </c>
      <c r="O317" s="2">
        <v>542</v>
      </c>
      <c r="P317" s="2">
        <v>550</v>
      </c>
      <c r="Q317" s="2">
        <v>567</v>
      </c>
      <c r="R317" s="2">
        <v>657</v>
      </c>
      <c r="S317" s="2">
        <v>9166</v>
      </c>
      <c r="T317" s="2">
        <v>9304</v>
      </c>
      <c r="U317" s="2">
        <v>9580</v>
      </c>
      <c r="V317" s="2">
        <v>11102</v>
      </c>
      <c r="W317" s="2">
        <v>1.1040000000000001</v>
      </c>
      <c r="X317" s="2">
        <v>1.026</v>
      </c>
      <c r="Y317" s="2">
        <v>10119</v>
      </c>
      <c r="Z317" s="2">
        <v>11391</v>
      </c>
      <c r="AA317" s="2">
        <v>513.1</v>
      </c>
      <c r="AB317" s="2">
        <v>404.99</v>
      </c>
      <c r="AC317" s="2">
        <v>248.8</v>
      </c>
      <c r="AD317" s="2">
        <v>0</v>
      </c>
      <c r="AE317" s="2">
        <v>1166.8900000000001</v>
      </c>
      <c r="AF317" s="2">
        <v>513.1</v>
      </c>
      <c r="AG317" s="2">
        <v>404.99</v>
      </c>
      <c r="AH317" s="2">
        <v>248.8</v>
      </c>
      <c r="AI317" s="2">
        <v>0</v>
      </c>
      <c r="AJ317" s="2">
        <v>1166.8900000000001</v>
      </c>
      <c r="AK317" s="2">
        <v>5192059</v>
      </c>
      <c r="AL317" s="2">
        <v>3768027</v>
      </c>
      <c r="AM317" s="2">
        <v>2383504</v>
      </c>
      <c r="AN317" s="2">
        <v>0</v>
      </c>
      <c r="AO317" s="2">
        <v>11343590</v>
      </c>
      <c r="AP317" s="2">
        <v>0.96509999999999996</v>
      </c>
      <c r="AQ317" s="2">
        <v>0.2</v>
      </c>
      <c r="AR317" s="2">
        <v>1002171</v>
      </c>
      <c r="AS317" s="2">
        <v>727305</v>
      </c>
      <c r="AT317" s="2">
        <v>460064</v>
      </c>
      <c r="AU317" s="2">
        <v>0</v>
      </c>
      <c r="AV317" s="2">
        <v>2189540</v>
      </c>
      <c r="AW317" s="2">
        <v>0.96509999999999996</v>
      </c>
      <c r="AX317" s="2">
        <v>0.41510000000000002</v>
      </c>
      <c r="AY317" s="2">
        <v>0.65</v>
      </c>
      <c r="AZ317" s="2">
        <v>1400895</v>
      </c>
      <c r="BA317" s="2">
        <v>1016670</v>
      </c>
      <c r="BB317" s="2">
        <v>643105</v>
      </c>
      <c r="BC317" s="2">
        <v>0</v>
      </c>
      <c r="BD317" s="2">
        <v>3060670</v>
      </c>
      <c r="BE317" s="2">
        <v>16593800</v>
      </c>
      <c r="BF317" s="2">
        <v>0</v>
      </c>
      <c r="BG317" s="2">
        <v>0</v>
      </c>
      <c r="BH317" s="2">
        <v>0</v>
      </c>
      <c r="BI317" s="2">
        <v>348353</v>
      </c>
      <c r="BJ317" s="2">
        <v>0</v>
      </c>
      <c r="BK317" s="2">
        <v>0</v>
      </c>
      <c r="BL317" s="2">
        <v>0</v>
      </c>
      <c r="BM317" s="2">
        <v>0</v>
      </c>
      <c r="BN317" s="2">
        <v>2813</v>
      </c>
      <c r="BO317" s="2">
        <v>23.96</v>
      </c>
      <c r="BP317" s="2">
        <v>67399</v>
      </c>
      <c r="BQ317" s="2">
        <v>415752</v>
      </c>
      <c r="BR317" s="2">
        <v>17009552</v>
      </c>
      <c r="BS317" s="2">
        <v>0</v>
      </c>
      <c r="BT317" s="2">
        <v>17009552</v>
      </c>
      <c r="BU317" s="2">
        <v>2172189</v>
      </c>
      <c r="BV317" s="2">
        <v>14837363</v>
      </c>
      <c r="BW317" s="2">
        <v>997388</v>
      </c>
      <c r="BX317" s="2">
        <v>13839975</v>
      </c>
      <c r="BY317" s="2">
        <v>5425.62</v>
      </c>
      <c r="BZ317" s="2">
        <v>1166.8900000000001</v>
      </c>
      <c r="CA317" s="2">
        <v>6331102</v>
      </c>
      <c r="CB317" s="2">
        <v>0</v>
      </c>
      <c r="CC317" s="2">
        <v>0</v>
      </c>
      <c r="CD317" s="2">
        <v>2172189</v>
      </c>
      <c r="CE317" s="2">
        <v>997388</v>
      </c>
      <c r="CF317" s="2">
        <v>3161525</v>
      </c>
      <c r="CG317" s="2">
        <v>1783307</v>
      </c>
      <c r="CH317" s="2">
        <v>4944832</v>
      </c>
      <c r="CI317" s="2">
        <v>0</v>
      </c>
      <c r="CJ317" s="2">
        <v>13839975</v>
      </c>
      <c r="CK317" s="2" t="b">
        <v>0</v>
      </c>
      <c r="CL317" s="2">
        <v>0</v>
      </c>
      <c r="CM317" s="2">
        <v>14802.43</v>
      </c>
      <c r="CN317" s="2">
        <v>13610.22</v>
      </c>
      <c r="CO317" s="2">
        <v>14013.96</v>
      </c>
      <c r="CP317" s="2">
        <v>16663.150000000001</v>
      </c>
      <c r="CQ317" s="4">
        <v>45072.427245370367</v>
      </c>
      <c r="CR317" s="4">
        <v>73415</v>
      </c>
    </row>
    <row r="318" spans="1:96" x14ac:dyDescent="0.35">
      <c r="A318" s="5">
        <v>385</v>
      </c>
      <c r="B318" s="3" t="s">
        <v>506</v>
      </c>
      <c r="C318" s="3" t="s">
        <v>645</v>
      </c>
      <c r="D318" s="2" t="s">
        <v>646</v>
      </c>
      <c r="E318" s="2">
        <v>8093</v>
      </c>
      <c r="F318" s="2">
        <v>8215</v>
      </c>
      <c r="G318" s="2">
        <v>8458</v>
      </c>
      <c r="H318" s="2">
        <v>9802</v>
      </c>
      <c r="I318" s="2">
        <v>6.5600000000000006E-2</v>
      </c>
      <c r="J318" s="2">
        <v>531</v>
      </c>
      <c r="K318" s="2">
        <v>539</v>
      </c>
      <c r="L318" s="2">
        <v>555</v>
      </c>
      <c r="M318" s="2">
        <v>643</v>
      </c>
      <c r="N318" s="2">
        <v>6.7000000000000004E-2</v>
      </c>
      <c r="O318" s="2">
        <v>542</v>
      </c>
      <c r="P318" s="2">
        <v>550</v>
      </c>
      <c r="Q318" s="2">
        <v>567</v>
      </c>
      <c r="R318" s="2">
        <v>657</v>
      </c>
      <c r="S318" s="2">
        <v>9166</v>
      </c>
      <c r="T318" s="2">
        <v>9304</v>
      </c>
      <c r="U318" s="2">
        <v>9580</v>
      </c>
      <c r="V318" s="2">
        <v>11102</v>
      </c>
      <c r="W318" s="2">
        <v>1.1040000000000001</v>
      </c>
      <c r="X318" s="2">
        <v>1.026</v>
      </c>
      <c r="Y318" s="2">
        <v>10119</v>
      </c>
      <c r="Z318" s="2">
        <v>11391</v>
      </c>
      <c r="AA318" s="2">
        <v>6051.79</v>
      </c>
      <c r="AB318" s="2">
        <v>4781.3599999999997</v>
      </c>
      <c r="AC318" s="2">
        <v>3060.6</v>
      </c>
      <c r="AD318" s="2">
        <v>4785.25</v>
      </c>
      <c r="AE318" s="2">
        <v>18679</v>
      </c>
      <c r="AF318" s="2">
        <v>6051.79</v>
      </c>
      <c r="AG318" s="2">
        <v>4781.3599999999997</v>
      </c>
      <c r="AH318" s="2">
        <v>3060.6</v>
      </c>
      <c r="AI318" s="2">
        <v>4785.25</v>
      </c>
      <c r="AJ318" s="2">
        <v>18679</v>
      </c>
      <c r="AK318" s="2">
        <v>61238063</v>
      </c>
      <c r="AL318" s="2">
        <v>44485773</v>
      </c>
      <c r="AM318" s="2">
        <v>29320548</v>
      </c>
      <c r="AN318" s="2">
        <v>54508783</v>
      </c>
      <c r="AO318" s="2">
        <v>189553167</v>
      </c>
      <c r="AP318" s="2">
        <v>0.9365</v>
      </c>
      <c r="AQ318" s="2">
        <v>0.2</v>
      </c>
      <c r="AR318" s="2">
        <v>11469889</v>
      </c>
      <c r="AS318" s="2">
        <v>8332185</v>
      </c>
      <c r="AT318" s="2">
        <v>5491739</v>
      </c>
      <c r="AU318" s="2">
        <v>10209495</v>
      </c>
      <c r="AV318" s="2">
        <v>35503308</v>
      </c>
      <c r="AW318" s="2">
        <v>0.9365</v>
      </c>
      <c r="AX318" s="2">
        <v>0.38650000000000001</v>
      </c>
      <c r="AY318" s="2">
        <v>0.65</v>
      </c>
      <c r="AZ318" s="2">
        <v>15384532</v>
      </c>
      <c r="BA318" s="2">
        <v>11175938</v>
      </c>
      <c r="BB318" s="2">
        <v>7366055</v>
      </c>
      <c r="BC318" s="2">
        <v>13693969</v>
      </c>
      <c r="BD318" s="2">
        <v>47620494</v>
      </c>
      <c r="BE318" s="2">
        <v>272676969</v>
      </c>
      <c r="BF318" s="2">
        <v>0</v>
      </c>
      <c r="BG318" s="2">
        <v>4971844</v>
      </c>
      <c r="BH318" s="2">
        <v>0</v>
      </c>
      <c r="BI318" s="2">
        <v>2898531</v>
      </c>
      <c r="BJ318" s="2">
        <v>0</v>
      </c>
      <c r="BK318" s="2">
        <v>0</v>
      </c>
      <c r="BL318" s="2">
        <v>0</v>
      </c>
      <c r="BM318" s="2">
        <v>0</v>
      </c>
      <c r="BN318" s="2">
        <v>2813</v>
      </c>
      <c r="BO318" s="2">
        <v>186.88</v>
      </c>
      <c r="BP318" s="2">
        <v>525693</v>
      </c>
      <c r="BQ318" s="2">
        <v>8396068</v>
      </c>
      <c r="BR318" s="2">
        <v>281073037</v>
      </c>
      <c r="BS318" s="2">
        <v>0</v>
      </c>
      <c r="BT318" s="2">
        <v>281073037</v>
      </c>
      <c r="BU318" s="2">
        <v>38842065</v>
      </c>
      <c r="BV318" s="2">
        <v>242230972</v>
      </c>
      <c r="BW318" s="2">
        <v>15717320</v>
      </c>
      <c r="BX318" s="2">
        <v>226513652</v>
      </c>
      <c r="BY318" s="2">
        <v>5341.21</v>
      </c>
      <c r="BZ318" s="2">
        <v>18679</v>
      </c>
      <c r="CA318" s="2">
        <v>99768462</v>
      </c>
      <c r="CB318" s="2">
        <v>0</v>
      </c>
      <c r="CC318" s="2">
        <v>0</v>
      </c>
      <c r="CD318" s="2">
        <v>38842065</v>
      </c>
      <c r="CE318" s="2">
        <v>15717320</v>
      </c>
      <c r="CF318" s="2">
        <v>45209077</v>
      </c>
      <c r="CG318" s="2">
        <v>39482208</v>
      </c>
      <c r="CH318" s="2">
        <v>84691285</v>
      </c>
      <c r="CI318" s="2">
        <v>0</v>
      </c>
      <c r="CJ318" s="2">
        <v>226513652</v>
      </c>
      <c r="CK318" s="2" t="b">
        <v>0</v>
      </c>
      <c r="CL318" s="2">
        <v>0</v>
      </c>
      <c r="CM318" s="2">
        <v>14556.43</v>
      </c>
      <c r="CN318" s="2">
        <v>13384.04</v>
      </c>
      <c r="CO318" s="2">
        <v>13781.07</v>
      </c>
      <c r="CP318" s="2">
        <v>16386.240000000002</v>
      </c>
      <c r="CQ318" s="4">
        <v>45072.426701388889</v>
      </c>
      <c r="CR318" s="4">
        <v>73415</v>
      </c>
    </row>
    <row r="319" spans="1:96" x14ac:dyDescent="0.35">
      <c r="A319" s="5">
        <v>386</v>
      </c>
      <c r="B319" s="3" t="s">
        <v>506</v>
      </c>
      <c r="C319" s="3" t="s">
        <v>647</v>
      </c>
      <c r="D319" s="2" t="s">
        <v>648</v>
      </c>
      <c r="E319" s="2">
        <v>8093</v>
      </c>
      <c r="F319" s="2">
        <v>8215</v>
      </c>
      <c r="G319" s="2">
        <v>8458</v>
      </c>
      <c r="H319" s="2">
        <v>9802</v>
      </c>
      <c r="I319" s="2">
        <v>6.5600000000000006E-2</v>
      </c>
      <c r="J319" s="2">
        <v>531</v>
      </c>
      <c r="K319" s="2">
        <v>539</v>
      </c>
      <c r="L319" s="2">
        <v>555</v>
      </c>
      <c r="M319" s="2">
        <v>643</v>
      </c>
      <c r="N319" s="2">
        <v>6.7000000000000004E-2</v>
      </c>
      <c r="O319" s="2">
        <v>542</v>
      </c>
      <c r="P319" s="2">
        <v>550</v>
      </c>
      <c r="Q319" s="2">
        <v>567</v>
      </c>
      <c r="R319" s="2">
        <v>657</v>
      </c>
      <c r="S319" s="2">
        <v>9166</v>
      </c>
      <c r="T319" s="2">
        <v>9304</v>
      </c>
      <c r="U319" s="2">
        <v>9580</v>
      </c>
      <c r="V319" s="2">
        <v>11102</v>
      </c>
      <c r="W319" s="2">
        <v>1.1040000000000001</v>
      </c>
      <c r="X319" s="2">
        <v>1.026</v>
      </c>
      <c r="Y319" s="2">
        <v>10119</v>
      </c>
      <c r="Z319" s="2">
        <v>11391</v>
      </c>
      <c r="AA319" s="2">
        <v>5093.03</v>
      </c>
      <c r="AB319" s="2">
        <v>3817.72</v>
      </c>
      <c r="AC319" s="2">
        <v>2578.89</v>
      </c>
      <c r="AD319" s="2">
        <v>5247.43</v>
      </c>
      <c r="AE319" s="2">
        <v>16737.07</v>
      </c>
      <c r="AF319" s="2">
        <v>5093.03</v>
      </c>
      <c r="AG319" s="2">
        <v>3817.72</v>
      </c>
      <c r="AH319" s="2">
        <v>2578.89</v>
      </c>
      <c r="AI319" s="2">
        <v>5247.43</v>
      </c>
      <c r="AJ319" s="2">
        <v>16737.07</v>
      </c>
      <c r="AK319" s="2">
        <v>51536371</v>
      </c>
      <c r="AL319" s="2">
        <v>35520067</v>
      </c>
      <c r="AM319" s="2">
        <v>24705766</v>
      </c>
      <c r="AN319" s="2">
        <v>59773475</v>
      </c>
      <c r="AO319" s="2">
        <v>171535679</v>
      </c>
      <c r="AP319" s="2">
        <v>0.75680000000000003</v>
      </c>
      <c r="AQ319" s="2">
        <v>0.2</v>
      </c>
      <c r="AR319" s="2">
        <v>7800545</v>
      </c>
      <c r="AS319" s="2">
        <v>5376317</v>
      </c>
      <c r="AT319" s="2">
        <v>3739465</v>
      </c>
      <c r="AU319" s="2">
        <v>9047313</v>
      </c>
      <c r="AV319" s="2">
        <v>25963640</v>
      </c>
      <c r="AW319" s="2">
        <v>0.75680000000000003</v>
      </c>
      <c r="AX319" s="2">
        <v>0.20680000000000001</v>
      </c>
      <c r="AY319" s="2">
        <v>0.65</v>
      </c>
      <c r="AZ319" s="2">
        <v>6927519</v>
      </c>
      <c r="BA319" s="2">
        <v>4774607</v>
      </c>
      <c r="BB319" s="2">
        <v>3320949</v>
      </c>
      <c r="BC319" s="2">
        <v>8034751</v>
      </c>
      <c r="BD319" s="2">
        <v>23057826</v>
      </c>
      <c r="BE319" s="2">
        <v>220557145</v>
      </c>
      <c r="BF319" s="2">
        <v>0</v>
      </c>
      <c r="BG319" s="2">
        <v>1636421</v>
      </c>
      <c r="BH319" s="2">
        <v>0</v>
      </c>
      <c r="BI319" s="2">
        <v>1562393</v>
      </c>
      <c r="BJ319" s="2">
        <v>0</v>
      </c>
      <c r="BK319" s="2">
        <v>0</v>
      </c>
      <c r="BL319" s="2">
        <v>0</v>
      </c>
      <c r="BM319" s="2">
        <v>0</v>
      </c>
      <c r="BN319" s="2">
        <v>2813</v>
      </c>
      <c r="BO319" s="2">
        <v>233.29</v>
      </c>
      <c r="BP319" s="2">
        <v>656245</v>
      </c>
      <c r="BQ319" s="2">
        <v>3855059</v>
      </c>
      <c r="BR319" s="2">
        <v>224412204</v>
      </c>
      <c r="BS319" s="2">
        <v>0</v>
      </c>
      <c r="BT319" s="2">
        <v>224412204</v>
      </c>
      <c r="BU319" s="2">
        <v>42819090</v>
      </c>
      <c r="BV319" s="2">
        <v>181593114</v>
      </c>
      <c r="BW319" s="2">
        <v>13918134</v>
      </c>
      <c r="BX319" s="2">
        <v>167674980</v>
      </c>
      <c r="BY319" s="2">
        <v>5278.58</v>
      </c>
      <c r="BZ319" s="2">
        <v>16737.07</v>
      </c>
      <c r="CA319" s="2">
        <v>88347963</v>
      </c>
      <c r="CB319" s="2">
        <v>0</v>
      </c>
      <c r="CC319" s="2">
        <v>0</v>
      </c>
      <c r="CD319" s="2">
        <v>42819090</v>
      </c>
      <c r="CE319" s="2">
        <v>13918134</v>
      </c>
      <c r="CF319" s="2">
        <v>31610739</v>
      </c>
      <c r="CG319" s="2">
        <v>40876857</v>
      </c>
      <c r="CH319" s="2">
        <v>72487596</v>
      </c>
      <c r="CI319" s="2">
        <v>0</v>
      </c>
      <c r="CJ319" s="2">
        <v>167674980</v>
      </c>
      <c r="CK319" s="2" t="b">
        <v>0</v>
      </c>
      <c r="CL319" s="2">
        <v>0</v>
      </c>
      <c r="CM319" s="2">
        <v>13010.81</v>
      </c>
      <c r="CN319" s="2">
        <v>11962.9</v>
      </c>
      <c r="CO319" s="2">
        <v>12317.77</v>
      </c>
      <c r="CP319" s="2">
        <v>14646.32</v>
      </c>
      <c r="CQ319" s="4">
        <v>45072.426782407405</v>
      </c>
      <c r="CR319" s="4">
        <v>73415</v>
      </c>
    </row>
    <row r="320" spans="1:96" x14ac:dyDescent="0.35">
      <c r="A320" s="5">
        <v>387</v>
      </c>
      <c r="B320" s="3" t="s">
        <v>506</v>
      </c>
      <c r="C320" s="3" t="s">
        <v>649</v>
      </c>
      <c r="D320" s="2" t="s">
        <v>650</v>
      </c>
      <c r="E320" s="2">
        <v>8093</v>
      </c>
      <c r="F320" s="2">
        <v>8215</v>
      </c>
      <c r="G320" s="2">
        <v>8458</v>
      </c>
      <c r="H320" s="2">
        <v>9802</v>
      </c>
      <c r="I320" s="2">
        <v>6.5600000000000006E-2</v>
      </c>
      <c r="J320" s="2">
        <v>531</v>
      </c>
      <c r="K320" s="2">
        <v>539</v>
      </c>
      <c r="L320" s="2">
        <v>555</v>
      </c>
      <c r="M320" s="2">
        <v>643</v>
      </c>
      <c r="N320" s="2">
        <v>6.7000000000000004E-2</v>
      </c>
      <c r="O320" s="2">
        <v>542</v>
      </c>
      <c r="P320" s="2">
        <v>550</v>
      </c>
      <c r="Q320" s="2">
        <v>567</v>
      </c>
      <c r="R320" s="2">
        <v>657</v>
      </c>
      <c r="S320" s="2">
        <v>9166</v>
      </c>
      <c r="T320" s="2">
        <v>9304</v>
      </c>
      <c r="U320" s="2">
        <v>9580</v>
      </c>
      <c r="V320" s="2">
        <v>11102</v>
      </c>
      <c r="W320" s="2">
        <v>1.1040000000000001</v>
      </c>
      <c r="X320" s="2">
        <v>1.026</v>
      </c>
      <c r="Y320" s="2">
        <v>10119</v>
      </c>
      <c r="Z320" s="2">
        <v>11391</v>
      </c>
      <c r="AA320" s="2">
        <v>3735.05</v>
      </c>
      <c r="AB320" s="2">
        <v>2805.81</v>
      </c>
      <c r="AC320" s="2">
        <v>1909.39</v>
      </c>
      <c r="AD320" s="2">
        <v>3934.18</v>
      </c>
      <c r="AE320" s="2">
        <v>12384.43</v>
      </c>
      <c r="AF320" s="2">
        <v>3735.05</v>
      </c>
      <c r="AG320" s="2">
        <v>2805.81</v>
      </c>
      <c r="AH320" s="2">
        <v>1909.39</v>
      </c>
      <c r="AI320" s="2">
        <v>3934.18</v>
      </c>
      <c r="AJ320" s="2">
        <v>12384.43</v>
      </c>
      <c r="AK320" s="2">
        <v>37794971</v>
      </c>
      <c r="AL320" s="2">
        <v>26105256</v>
      </c>
      <c r="AM320" s="2">
        <v>18291956</v>
      </c>
      <c r="AN320" s="2">
        <v>44814244</v>
      </c>
      <c r="AO320" s="2">
        <v>127006427</v>
      </c>
      <c r="AP320" s="2">
        <v>0.78769999999999996</v>
      </c>
      <c r="AQ320" s="2">
        <v>0.2</v>
      </c>
      <c r="AR320" s="2">
        <v>5954220</v>
      </c>
      <c r="AS320" s="2">
        <v>4112622</v>
      </c>
      <c r="AT320" s="2">
        <v>2881715</v>
      </c>
      <c r="AU320" s="2">
        <v>7060036</v>
      </c>
      <c r="AV320" s="2">
        <v>20008593</v>
      </c>
      <c r="AW320" s="2">
        <v>0.78769999999999996</v>
      </c>
      <c r="AX320" s="2">
        <v>0.23769999999999999</v>
      </c>
      <c r="AY320" s="2">
        <v>0.65</v>
      </c>
      <c r="AZ320" s="2">
        <v>5839512</v>
      </c>
      <c r="BA320" s="2">
        <v>4033393</v>
      </c>
      <c r="BB320" s="2">
        <v>2826199</v>
      </c>
      <c r="BC320" s="2">
        <v>6924025</v>
      </c>
      <c r="BD320" s="2">
        <v>19623129</v>
      </c>
      <c r="BE320" s="2">
        <v>166638149</v>
      </c>
      <c r="BF320" s="2">
        <v>0</v>
      </c>
      <c r="BG320" s="2">
        <v>944870</v>
      </c>
      <c r="BH320" s="2">
        <v>0</v>
      </c>
      <c r="BI320" s="2">
        <v>1310084</v>
      </c>
      <c r="BJ320" s="2">
        <v>0</v>
      </c>
      <c r="BK320" s="2">
        <v>0</v>
      </c>
      <c r="BL320" s="2">
        <v>0</v>
      </c>
      <c r="BM320" s="2">
        <v>0</v>
      </c>
      <c r="BN320" s="2">
        <v>2813</v>
      </c>
      <c r="BO320" s="2">
        <v>230.81</v>
      </c>
      <c r="BP320" s="2">
        <v>649269</v>
      </c>
      <c r="BQ320" s="2">
        <v>2904223</v>
      </c>
      <c r="BR320" s="2">
        <v>169542372</v>
      </c>
      <c r="BS320" s="2">
        <v>0</v>
      </c>
      <c r="BT320" s="2">
        <v>169542372</v>
      </c>
      <c r="BU320" s="2">
        <v>32107379</v>
      </c>
      <c r="BV320" s="2">
        <v>137434993</v>
      </c>
      <c r="BW320" s="2">
        <v>10268385</v>
      </c>
      <c r="BX320" s="2">
        <v>127166608</v>
      </c>
      <c r="BY320" s="2">
        <v>5263.09</v>
      </c>
      <c r="BZ320" s="2">
        <v>12384.43</v>
      </c>
      <c r="CA320" s="2">
        <v>65180370</v>
      </c>
      <c r="CB320" s="2">
        <v>0</v>
      </c>
      <c r="CC320" s="2">
        <v>0</v>
      </c>
      <c r="CD320" s="2">
        <v>32107379</v>
      </c>
      <c r="CE320" s="2">
        <v>10268385</v>
      </c>
      <c r="CF320" s="2">
        <v>22804606</v>
      </c>
      <c r="CG320" s="2">
        <v>20149452</v>
      </c>
      <c r="CH320" s="2">
        <v>42954058</v>
      </c>
      <c r="CI320" s="2">
        <v>0</v>
      </c>
      <c r="CJ320" s="2">
        <v>127166608</v>
      </c>
      <c r="CK320" s="2" t="b">
        <v>0</v>
      </c>
      <c r="CL320" s="2">
        <v>0</v>
      </c>
      <c r="CM320" s="2">
        <v>13276.58</v>
      </c>
      <c r="CN320" s="2">
        <v>12207.27</v>
      </c>
      <c r="CO320" s="2">
        <v>12569.39</v>
      </c>
      <c r="CP320" s="2">
        <v>14945.5</v>
      </c>
      <c r="CQ320" s="4">
        <v>45072.427071759259</v>
      </c>
      <c r="CR320" s="4">
        <v>73415</v>
      </c>
    </row>
    <row r="321" spans="1:96" x14ac:dyDescent="0.35">
      <c r="A321" s="5">
        <v>388</v>
      </c>
      <c r="B321" s="3" t="s">
        <v>506</v>
      </c>
      <c r="C321" s="3" t="s">
        <v>651</v>
      </c>
      <c r="D321" s="2" t="s">
        <v>652</v>
      </c>
      <c r="E321" s="2">
        <v>8093</v>
      </c>
      <c r="F321" s="2">
        <v>8215</v>
      </c>
      <c r="G321" s="2">
        <v>8458</v>
      </c>
      <c r="H321" s="2">
        <v>9802</v>
      </c>
      <c r="I321" s="2">
        <v>6.5600000000000006E-2</v>
      </c>
      <c r="J321" s="2">
        <v>531</v>
      </c>
      <c r="K321" s="2">
        <v>539</v>
      </c>
      <c r="L321" s="2">
        <v>555</v>
      </c>
      <c r="M321" s="2">
        <v>643</v>
      </c>
      <c r="N321" s="2">
        <v>6.7000000000000004E-2</v>
      </c>
      <c r="O321" s="2">
        <v>542</v>
      </c>
      <c r="P321" s="2">
        <v>550</v>
      </c>
      <c r="Q321" s="2">
        <v>567</v>
      </c>
      <c r="R321" s="2">
        <v>657</v>
      </c>
      <c r="S321" s="2">
        <v>9166</v>
      </c>
      <c r="T321" s="2">
        <v>9304</v>
      </c>
      <c r="U321" s="2">
        <v>9580</v>
      </c>
      <c r="V321" s="2">
        <v>11102</v>
      </c>
      <c r="W321" s="2">
        <v>1.1040000000000001</v>
      </c>
      <c r="X321" s="2">
        <v>1.026</v>
      </c>
      <c r="Y321" s="2">
        <v>10119</v>
      </c>
      <c r="Z321" s="2">
        <v>11391</v>
      </c>
      <c r="AA321" s="2">
        <v>3488.88</v>
      </c>
      <c r="AB321" s="2">
        <v>2816.03</v>
      </c>
      <c r="AC321" s="2">
        <v>2235.5500000000002</v>
      </c>
      <c r="AD321" s="2">
        <v>4745.53</v>
      </c>
      <c r="AE321" s="2">
        <v>13285.99</v>
      </c>
      <c r="AF321" s="2">
        <v>3488.88</v>
      </c>
      <c r="AG321" s="2">
        <v>2816.03</v>
      </c>
      <c r="AH321" s="2">
        <v>2235.5500000000002</v>
      </c>
      <c r="AI321" s="2">
        <v>4745.53</v>
      </c>
      <c r="AJ321" s="2">
        <v>13285.99</v>
      </c>
      <c r="AK321" s="2">
        <v>35303977</v>
      </c>
      <c r="AL321" s="2">
        <v>26200343</v>
      </c>
      <c r="AM321" s="2">
        <v>21416569</v>
      </c>
      <c r="AN321" s="2">
        <v>54056332</v>
      </c>
      <c r="AO321" s="2">
        <v>136977221</v>
      </c>
      <c r="AP321" s="2">
        <v>0.32790000000000002</v>
      </c>
      <c r="AQ321" s="2">
        <v>0.2</v>
      </c>
      <c r="AR321" s="2">
        <v>2315235</v>
      </c>
      <c r="AS321" s="2">
        <v>1718219</v>
      </c>
      <c r="AT321" s="2">
        <v>1404499</v>
      </c>
      <c r="AU321" s="2">
        <v>3545014</v>
      </c>
      <c r="AV321" s="2">
        <v>8982967</v>
      </c>
      <c r="AW321" s="2">
        <v>0.32790000000000002</v>
      </c>
      <c r="AX321" s="2">
        <v>0</v>
      </c>
      <c r="AY321" s="2">
        <v>0.65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145960188</v>
      </c>
      <c r="BF321" s="2">
        <v>0</v>
      </c>
      <c r="BG321" s="2">
        <v>920357</v>
      </c>
      <c r="BH321" s="2">
        <v>0</v>
      </c>
      <c r="BI321" s="2">
        <v>1018156</v>
      </c>
      <c r="BJ321" s="2">
        <v>0</v>
      </c>
      <c r="BK321" s="2">
        <v>0</v>
      </c>
      <c r="BL321" s="2">
        <v>0</v>
      </c>
      <c r="BM321" s="2">
        <v>0</v>
      </c>
      <c r="BN321" s="2">
        <v>2813</v>
      </c>
      <c r="BO321" s="2">
        <v>173.8</v>
      </c>
      <c r="BP321" s="2">
        <v>488899</v>
      </c>
      <c r="BQ321" s="2">
        <v>2427412</v>
      </c>
      <c r="BR321" s="2">
        <v>148387600</v>
      </c>
      <c r="BS321" s="2">
        <v>0</v>
      </c>
      <c r="BT321" s="2">
        <v>148387600</v>
      </c>
      <c r="BU321" s="2">
        <v>38036763</v>
      </c>
      <c r="BV321" s="2">
        <v>110350837</v>
      </c>
      <c r="BW321" s="2">
        <v>11068489</v>
      </c>
      <c r="BX321" s="2">
        <v>99282348</v>
      </c>
      <c r="BY321" s="2">
        <v>5288.21</v>
      </c>
      <c r="BZ321" s="2">
        <v>13285.99</v>
      </c>
      <c r="CA321" s="2">
        <v>70259105</v>
      </c>
      <c r="CB321" s="2">
        <v>0</v>
      </c>
      <c r="CC321" s="2">
        <v>0</v>
      </c>
      <c r="CD321" s="2">
        <v>38036763</v>
      </c>
      <c r="CE321" s="2">
        <v>11068489</v>
      </c>
      <c r="CF321" s="2">
        <v>21153853</v>
      </c>
      <c r="CG321" s="2">
        <v>13156196</v>
      </c>
      <c r="CH321" s="2">
        <v>34310049</v>
      </c>
      <c r="CI321" s="2">
        <v>0</v>
      </c>
      <c r="CJ321" s="2">
        <v>99282348</v>
      </c>
      <c r="CK321" s="2" t="b">
        <v>0</v>
      </c>
      <c r="CL321" s="2">
        <v>0</v>
      </c>
      <c r="CM321" s="2">
        <v>10782.6</v>
      </c>
      <c r="CN321" s="2">
        <v>9914.16</v>
      </c>
      <c r="CO321" s="2">
        <v>10208.26</v>
      </c>
      <c r="CP321" s="2">
        <v>12138.02</v>
      </c>
      <c r="CQ321" s="4">
        <v>45072.427222222221</v>
      </c>
      <c r="CR321" s="4">
        <v>73415</v>
      </c>
    </row>
    <row r="322" spans="1:96" x14ac:dyDescent="0.35">
      <c r="A322" s="5">
        <v>389</v>
      </c>
      <c r="B322" s="3" t="s">
        <v>506</v>
      </c>
      <c r="C322" s="3" t="s">
        <v>653</v>
      </c>
      <c r="D322" s="2" t="s">
        <v>654</v>
      </c>
      <c r="E322" s="2">
        <v>8093</v>
      </c>
      <c r="F322" s="2">
        <v>8215</v>
      </c>
      <c r="G322" s="2">
        <v>8458</v>
      </c>
      <c r="H322" s="2">
        <v>9802</v>
      </c>
      <c r="I322" s="2">
        <v>6.5600000000000006E-2</v>
      </c>
      <c r="J322" s="2">
        <v>531</v>
      </c>
      <c r="K322" s="2">
        <v>539</v>
      </c>
      <c r="L322" s="2">
        <v>555</v>
      </c>
      <c r="M322" s="2">
        <v>643</v>
      </c>
      <c r="N322" s="2">
        <v>6.7000000000000004E-2</v>
      </c>
      <c r="O322" s="2">
        <v>542</v>
      </c>
      <c r="P322" s="2">
        <v>550</v>
      </c>
      <c r="Q322" s="2">
        <v>567</v>
      </c>
      <c r="R322" s="2">
        <v>657</v>
      </c>
      <c r="S322" s="2">
        <v>9166</v>
      </c>
      <c r="T322" s="2">
        <v>9304</v>
      </c>
      <c r="U322" s="2">
        <v>9580</v>
      </c>
      <c r="V322" s="2">
        <v>11102</v>
      </c>
      <c r="W322" s="2">
        <v>1.1040000000000001</v>
      </c>
      <c r="X322" s="2">
        <v>1.026</v>
      </c>
      <c r="Y322" s="2">
        <v>10119</v>
      </c>
      <c r="Z322" s="2">
        <v>11391</v>
      </c>
      <c r="AA322" s="2">
        <v>1351.62</v>
      </c>
      <c r="AB322" s="2">
        <v>1000.15</v>
      </c>
      <c r="AC322" s="2">
        <v>720.15</v>
      </c>
      <c r="AD322" s="2">
        <v>1634.7</v>
      </c>
      <c r="AE322" s="2">
        <v>4706.62</v>
      </c>
      <c r="AF322" s="2">
        <v>1351.62</v>
      </c>
      <c r="AG322" s="2">
        <v>1000.15</v>
      </c>
      <c r="AH322" s="2">
        <v>720.15</v>
      </c>
      <c r="AI322" s="2">
        <v>1634.7</v>
      </c>
      <c r="AJ322" s="2">
        <v>4706.62</v>
      </c>
      <c r="AK322" s="2">
        <v>13677043</v>
      </c>
      <c r="AL322" s="2">
        <v>9305396</v>
      </c>
      <c r="AM322" s="2">
        <v>6899037</v>
      </c>
      <c r="AN322" s="2">
        <v>18620868</v>
      </c>
      <c r="AO322" s="2">
        <v>48502344</v>
      </c>
      <c r="AP322" s="2">
        <v>0.6694</v>
      </c>
      <c r="AQ322" s="2">
        <v>0.2</v>
      </c>
      <c r="AR322" s="2">
        <v>1831082</v>
      </c>
      <c r="AS322" s="2">
        <v>1245806</v>
      </c>
      <c r="AT322" s="2">
        <v>923643</v>
      </c>
      <c r="AU322" s="2">
        <v>2492962</v>
      </c>
      <c r="AV322" s="2">
        <v>6493493</v>
      </c>
      <c r="AW322" s="2">
        <v>0.6694</v>
      </c>
      <c r="AX322" s="2">
        <v>0.11940000000000001</v>
      </c>
      <c r="AY322" s="2">
        <v>0.65</v>
      </c>
      <c r="AZ322" s="2">
        <v>1061475</v>
      </c>
      <c r="BA322" s="2">
        <v>722192</v>
      </c>
      <c r="BB322" s="2">
        <v>535434</v>
      </c>
      <c r="BC322" s="2">
        <v>1445166</v>
      </c>
      <c r="BD322" s="2">
        <v>3764267</v>
      </c>
      <c r="BE322" s="2">
        <v>58760104</v>
      </c>
      <c r="BF322" s="2">
        <v>0</v>
      </c>
      <c r="BG322" s="2">
        <v>0</v>
      </c>
      <c r="BH322" s="2">
        <v>0</v>
      </c>
      <c r="BI322" s="2">
        <v>140974</v>
      </c>
      <c r="BJ322" s="2">
        <v>0</v>
      </c>
      <c r="BK322" s="2">
        <v>0</v>
      </c>
      <c r="BL322" s="2">
        <v>0</v>
      </c>
      <c r="BM322" s="2">
        <v>0</v>
      </c>
      <c r="BN322" s="2">
        <v>2813</v>
      </c>
      <c r="BO322" s="2">
        <v>84.11</v>
      </c>
      <c r="BP322" s="2">
        <v>236601</v>
      </c>
      <c r="BQ322" s="2">
        <v>377575</v>
      </c>
      <c r="BR322" s="2">
        <v>59137679</v>
      </c>
      <c r="BS322" s="2">
        <v>0</v>
      </c>
      <c r="BT322" s="2">
        <v>59137679</v>
      </c>
      <c r="BU322" s="2">
        <v>14909048</v>
      </c>
      <c r="BV322" s="2">
        <v>44228631</v>
      </c>
      <c r="BW322" s="2">
        <v>3932767</v>
      </c>
      <c r="BX322" s="2">
        <v>40295864</v>
      </c>
      <c r="BY322" s="2">
        <v>5304.02</v>
      </c>
      <c r="BZ322" s="2">
        <v>4706.62</v>
      </c>
      <c r="CA322" s="2">
        <v>24964007</v>
      </c>
      <c r="CB322" s="2">
        <v>0</v>
      </c>
      <c r="CC322" s="2">
        <v>0</v>
      </c>
      <c r="CD322" s="2">
        <v>14909048</v>
      </c>
      <c r="CE322" s="2">
        <v>3932767</v>
      </c>
      <c r="CF322" s="2">
        <v>6122192</v>
      </c>
      <c r="CG322" s="2">
        <v>4358974</v>
      </c>
      <c r="CH322" s="2">
        <v>10481166</v>
      </c>
      <c r="CI322" s="2">
        <v>0</v>
      </c>
      <c r="CJ322" s="2">
        <v>40295864</v>
      </c>
      <c r="CK322" s="2" t="b">
        <v>0</v>
      </c>
      <c r="CL322" s="2">
        <v>0</v>
      </c>
      <c r="CM322" s="2">
        <v>12259.07</v>
      </c>
      <c r="CN322" s="2">
        <v>11271.7</v>
      </c>
      <c r="CO322" s="2">
        <v>11606.07</v>
      </c>
      <c r="CP322" s="2">
        <v>13800.08</v>
      </c>
      <c r="CQ322" s="4">
        <v>45072.427083333336</v>
      </c>
      <c r="CR322" s="4">
        <v>73415</v>
      </c>
    </row>
    <row r="323" spans="1:96" x14ac:dyDescent="0.35">
      <c r="A323" s="5">
        <v>390</v>
      </c>
      <c r="B323" s="3" t="s">
        <v>506</v>
      </c>
      <c r="C323" s="3" t="s">
        <v>655</v>
      </c>
      <c r="D323" s="2" t="s">
        <v>656</v>
      </c>
      <c r="E323" s="2">
        <v>8093</v>
      </c>
      <c r="F323" s="2">
        <v>8215</v>
      </c>
      <c r="G323" s="2">
        <v>8458</v>
      </c>
      <c r="H323" s="2">
        <v>9802</v>
      </c>
      <c r="I323" s="2">
        <v>6.5600000000000006E-2</v>
      </c>
      <c r="J323" s="2">
        <v>531</v>
      </c>
      <c r="K323" s="2">
        <v>539</v>
      </c>
      <c r="L323" s="2">
        <v>555</v>
      </c>
      <c r="M323" s="2">
        <v>643</v>
      </c>
      <c r="N323" s="2">
        <v>6.7000000000000004E-2</v>
      </c>
      <c r="O323" s="2">
        <v>542</v>
      </c>
      <c r="P323" s="2">
        <v>550</v>
      </c>
      <c r="Q323" s="2">
        <v>567</v>
      </c>
      <c r="R323" s="2">
        <v>657</v>
      </c>
      <c r="S323" s="2">
        <v>9166</v>
      </c>
      <c r="T323" s="2">
        <v>9304</v>
      </c>
      <c r="U323" s="2">
        <v>9580</v>
      </c>
      <c r="V323" s="2">
        <v>11102</v>
      </c>
      <c r="W323" s="2">
        <v>1.1040000000000001</v>
      </c>
      <c r="X323" s="2">
        <v>1.026</v>
      </c>
      <c r="Y323" s="2">
        <v>10119</v>
      </c>
      <c r="Z323" s="2">
        <v>11391</v>
      </c>
      <c r="AA323" s="2">
        <v>235.61</v>
      </c>
      <c r="AB323" s="2">
        <v>204.42</v>
      </c>
      <c r="AC323" s="2">
        <v>173.98</v>
      </c>
      <c r="AD323" s="2">
        <v>341.2</v>
      </c>
      <c r="AE323" s="2">
        <v>955.21</v>
      </c>
      <c r="AF323" s="2">
        <v>235.61</v>
      </c>
      <c r="AG323" s="2">
        <v>204.42</v>
      </c>
      <c r="AH323" s="2">
        <v>173.98</v>
      </c>
      <c r="AI323" s="2">
        <v>341.2</v>
      </c>
      <c r="AJ323" s="2">
        <v>955.21</v>
      </c>
      <c r="AK323" s="2">
        <v>2384138</v>
      </c>
      <c r="AL323" s="2">
        <v>1901924</v>
      </c>
      <c r="AM323" s="2">
        <v>1666728</v>
      </c>
      <c r="AN323" s="2">
        <v>3886609</v>
      </c>
      <c r="AO323" s="2">
        <v>9839399</v>
      </c>
      <c r="AP323" s="2">
        <v>0.61209999999999998</v>
      </c>
      <c r="AQ323" s="2">
        <v>0.2</v>
      </c>
      <c r="AR323" s="2">
        <v>291866</v>
      </c>
      <c r="AS323" s="2">
        <v>232833</v>
      </c>
      <c r="AT323" s="2">
        <v>204041</v>
      </c>
      <c r="AU323" s="2">
        <v>475799</v>
      </c>
      <c r="AV323" s="2">
        <v>1204539</v>
      </c>
      <c r="AW323" s="2">
        <v>0.61209999999999998</v>
      </c>
      <c r="AX323" s="2">
        <v>6.2100000000000002E-2</v>
      </c>
      <c r="AY323" s="2">
        <v>0.65</v>
      </c>
      <c r="AZ323" s="2">
        <v>96236</v>
      </c>
      <c r="BA323" s="2">
        <v>76771</v>
      </c>
      <c r="BB323" s="2">
        <v>67277</v>
      </c>
      <c r="BC323" s="2">
        <v>156883</v>
      </c>
      <c r="BD323" s="2">
        <v>397167</v>
      </c>
      <c r="BE323" s="2">
        <v>11441105</v>
      </c>
      <c r="BF323" s="2">
        <v>0</v>
      </c>
      <c r="BG323" s="2">
        <v>7852</v>
      </c>
      <c r="BH323" s="2">
        <v>0</v>
      </c>
      <c r="BI323" s="2">
        <v>383145</v>
      </c>
      <c r="BJ323" s="2">
        <v>0</v>
      </c>
      <c r="BK323" s="2">
        <v>155000</v>
      </c>
      <c r="BL323" s="2">
        <v>0</v>
      </c>
      <c r="BM323" s="2">
        <v>0</v>
      </c>
      <c r="BN323" s="2">
        <v>2813</v>
      </c>
      <c r="BO323" s="2">
        <v>20.260000000000002</v>
      </c>
      <c r="BP323" s="2">
        <v>56991</v>
      </c>
      <c r="BQ323" s="2">
        <v>602988</v>
      </c>
      <c r="BR323" s="2">
        <v>12044093</v>
      </c>
      <c r="BS323" s="2">
        <v>0</v>
      </c>
      <c r="BT323" s="2">
        <v>12044093</v>
      </c>
      <c r="BU323" s="2">
        <v>693825</v>
      </c>
      <c r="BV323" s="2">
        <v>11350268</v>
      </c>
      <c r="BW323" s="2">
        <v>806071</v>
      </c>
      <c r="BX323" s="2">
        <v>10544197</v>
      </c>
      <c r="BY323" s="2">
        <v>5356.6</v>
      </c>
      <c r="BZ323" s="2">
        <v>955.21</v>
      </c>
      <c r="CA323" s="2">
        <v>5116678</v>
      </c>
      <c r="CB323" s="2">
        <v>0</v>
      </c>
      <c r="CC323" s="2">
        <v>0</v>
      </c>
      <c r="CD323" s="2">
        <v>693825</v>
      </c>
      <c r="CE323" s="2">
        <v>806071</v>
      </c>
      <c r="CF323" s="2">
        <v>3616782</v>
      </c>
      <c r="CG323" s="2">
        <v>1553791</v>
      </c>
      <c r="CH323" s="2">
        <v>5170573</v>
      </c>
      <c r="CI323" s="2">
        <v>0</v>
      </c>
      <c r="CJ323" s="2">
        <v>10544197</v>
      </c>
      <c r="CK323" s="2" t="b">
        <v>0</v>
      </c>
      <c r="CL323" s="2">
        <v>0</v>
      </c>
      <c r="CM323" s="2">
        <v>11766.22</v>
      </c>
      <c r="CN323" s="2">
        <v>10818.55</v>
      </c>
      <c r="CO323" s="2">
        <v>11139.48</v>
      </c>
      <c r="CP323" s="2">
        <v>13245.28</v>
      </c>
      <c r="CQ323" s="4">
        <v>45072.42659722222</v>
      </c>
      <c r="CR323" s="4">
        <v>73415</v>
      </c>
    </row>
    <row r="324" spans="1:96" x14ac:dyDescent="0.35">
      <c r="A324" s="5">
        <v>391</v>
      </c>
      <c r="B324" s="3" t="s">
        <v>506</v>
      </c>
      <c r="C324" s="3" t="s">
        <v>657</v>
      </c>
      <c r="D324" s="2" t="s">
        <v>658</v>
      </c>
      <c r="E324" s="2">
        <v>8093</v>
      </c>
      <c r="F324" s="2">
        <v>8215</v>
      </c>
      <c r="G324" s="2">
        <v>8458</v>
      </c>
      <c r="H324" s="2">
        <v>9802</v>
      </c>
      <c r="I324" s="2">
        <v>6.5600000000000006E-2</v>
      </c>
      <c r="J324" s="2">
        <v>531</v>
      </c>
      <c r="K324" s="2">
        <v>539</v>
      </c>
      <c r="L324" s="2">
        <v>555</v>
      </c>
      <c r="M324" s="2">
        <v>643</v>
      </c>
      <c r="N324" s="2">
        <v>6.7000000000000004E-2</v>
      </c>
      <c r="O324" s="2">
        <v>542</v>
      </c>
      <c r="P324" s="2">
        <v>550</v>
      </c>
      <c r="Q324" s="2">
        <v>567</v>
      </c>
      <c r="R324" s="2">
        <v>657</v>
      </c>
      <c r="S324" s="2">
        <v>9166</v>
      </c>
      <c r="T324" s="2">
        <v>9304</v>
      </c>
      <c r="U324" s="2">
        <v>9580</v>
      </c>
      <c r="V324" s="2">
        <v>11102</v>
      </c>
      <c r="W324" s="2">
        <v>1.1040000000000001</v>
      </c>
      <c r="X324" s="2">
        <v>1.026</v>
      </c>
      <c r="Y324" s="2">
        <v>10119</v>
      </c>
      <c r="Z324" s="2">
        <v>11391</v>
      </c>
      <c r="AA324" s="2">
        <v>1509.93</v>
      </c>
      <c r="AB324" s="2">
        <v>1219.1099999999999</v>
      </c>
      <c r="AC324" s="2">
        <v>901.17</v>
      </c>
      <c r="AD324" s="2">
        <v>2447.62</v>
      </c>
      <c r="AE324" s="2">
        <v>6077.83</v>
      </c>
      <c r="AF324" s="2">
        <v>1509.93</v>
      </c>
      <c r="AG324" s="2">
        <v>1219.1099999999999</v>
      </c>
      <c r="AH324" s="2">
        <v>901.17</v>
      </c>
      <c r="AI324" s="2">
        <v>2447.62</v>
      </c>
      <c r="AJ324" s="2">
        <v>6077.83</v>
      </c>
      <c r="AK324" s="2">
        <v>15278982</v>
      </c>
      <c r="AL324" s="2">
        <v>11342599</v>
      </c>
      <c r="AM324" s="2">
        <v>8633209</v>
      </c>
      <c r="AN324" s="2">
        <v>27880839</v>
      </c>
      <c r="AO324" s="2">
        <v>63135629</v>
      </c>
      <c r="AP324" s="2">
        <v>5.8799999999999998E-2</v>
      </c>
      <c r="AQ324" s="2">
        <v>0.2</v>
      </c>
      <c r="AR324" s="2">
        <v>179681</v>
      </c>
      <c r="AS324" s="2">
        <v>133389</v>
      </c>
      <c r="AT324" s="2">
        <v>101527</v>
      </c>
      <c r="AU324" s="2">
        <v>327879</v>
      </c>
      <c r="AV324" s="2">
        <v>742476</v>
      </c>
      <c r="AW324" s="2">
        <v>5.8799999999999998E-2</v>
      </c>
      <c r="AX324" s="2">
        <v>0</v>
      </c>
      <c r="AY324" s="2">
        <v>0.65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63878105</v>
      </c>
      <c r="BF324" s="2">
        <v>0</v>
      </c>
      <c r="BG324" s="2">
        <v>31016</v>
      </c>
      <c r="BH324" s="2">
        <v>0</v>
      </c>
      <c r="BI324" s="2">
        <v>76392</v>
      </c>
      <c r="BJ324" s="2">
        <v>0</v>
      </c>
      <c r="BK324" s="2">
        <v>0</v>
      </c>
      <c r="BL324" s="2">
        <v>0</v>
      </c>
      <c r="BM324" s="2">
        <v>0</v>
      </c>
      <c r="BN324" s="2">
        <v>2813</v>
      </c>
      <c r="BO324" s="2">
        <v>110.47</v>
      </c>
      <c r="BP324" s="2">
        <v>310752</v>
      </c>
      <c r="BQ324" s="2">
        <v>418160</v>
      </c>
      <c r="BR324" s="2">
        <v>64296265</v>
      </c>
      <c r="BS324" s="2">
        <v>0</v>
      </c>
      <c r="BT324" s="2">
        <v>64296265</v>
      </c>
      <c r="BU324" s="2">
        <v>53448755</v>
      </c>
      <c r="BV324" s="2">
        <v>10847510</v>
      </c>
      <c r="BW324" s="2">
        <v>1215566</v>
      </c>
      <c r="BX324" s="2">
        <v>9631944</v>
      </c>
      <c r="BY324" s="2">
        <v>5507.83</v>
      </c>
      <c r="BZ324" s="2">
        <v>6077.83</v>
      </c>
      <c r="CA324" s="2">
        <v>33475654</v>
      </c>
      <c r="CB324" s="2">
        <v>0</v>
      </c>
      <c r="CC324" s="2">
        <v>0</v>
      </c>
      <c r="CD324" s="2">
        <v>53448755</v>
      </c>
      <c r="CE324" s="2">
        <v>1215566</v>
      </c>
      <c r="CF324" s="2">
        <v>0</v>
      </c>
      <c r="CG324" s="2">
        <v>4055959</v>
      </c>
      <c r="CH324" s="2">
        <v>4055959</v>
      </c>
      <c r="CI324" s="2">
        <v>0</v>
      </c>
      <c r="CJ324" s="2">
        <v>9631944</v>
      </c>
      <c r="CK324" s="2" t="b">
        <v>0</v>
      </c>
      <c r="CL324" s="2">
        <v>0</v>
      </c>
      <c r="CM324" s="2">
        <v>10238</v>
      </c>
      <c r="CN324" s="2">
        <v>9413.42</v>
      </c>
      <c r="CO324" s="2">
        <v>9692.66</v>
      </c>
      <c r="CP324" s="2">
        <v>11524.96</v>
      </c>
      <c r="CQ324" s="4">
        <v>45072.426874999997</v>
      </c>
      <c r="CR324" s="4">
        <v>73415</v>
      </c>
    </row>
    <row r="325" spans="1:96" x14ac:dyDescent="0.35">
      <c r="A325" s="5">
        <v>392</v>
      </c>
      <c r="B325" s="3" t="s">
        <v>506</v>
      </c>
      <c r="C325" s="3" t="s">
        <v>659</v>
      </c>
      <c r="D325" s="2" t="s">
        <v>660</v>
      </c>
      <c r="E325" s="2">
        <v>8093</v>
      </c>
      <c r="F325" s="2">
        <v>8215</v>
      </c>
      <c r="G325" s="2">
        <v>8458</v>
      </c>
      <c r="H325" s="2">
        <v>9802</v>
      </c>
      <c r="I325" s="2">
        <v>6.5600000000000006E-2</v>
      </c>
      <c r="J325" s="2">
        <v>531</v>
      </c>
      <c r="K325" s="2">
        <v>539</v>
      </c>
      <c r="L325" s="2">
        <v>555</v>
      </c>
      <c r="M325" s="2">
        <v>643</v>
      </c>
      <c r="N325" s="2">
        <v>6.7000000000000004E-2</v>
      </c>
      <c r="O325" s="2">
        <v>542</v>
      </c>
      <c r="P325" s="2">
        <v>550</v>
      </c>
      <c r="Q325" s="2">
        <v>567</v>
      </c>
      <c r="R325" s="2">
        <v>657</v>
      </c>
      <c r="S325" s="2">
        <v>9166</v>
      </c>
      <c r="T325" s="2">
        <v>9304</v>
      </c>
      <c r="U325" s="2">
        <v>9580</v>
      </c>
      <c r="V325" s="2">
        <v>11102</v>
      </c>
      <c r="W325" s="2">
        <v>1.1040000000000001</v>
      </c>
      <c r="X325" s="2">
        <v>1.026</v>
      </c>
      <c r="Y325" s="2">
        <v>10119</v>
      </c>
      <c r="Z325" s="2">
        <v>11391</v>
      </c>
      <c r="AA325" s="2">
        <v>2906.5</v>
      </c>
      <c r="AB325" s="2">
        <v>2148.5</v>
      </c>
      <c r="AC325" s="2">
        <v>1459.89</v>
      </c>
      <c r="AD325" s="2">
        <v>3044.96</v>
      </c>
      <c r="AE325" s="2">
        <v>9559.85</v>
      </c>
      <c r="AF325" s="2">
        <v>2906.5</v>
      </c>
      <c r="AG325" s="2">
        <v>2148.5</v>
      </c>
      <c r="AH325" s="2">
        <v>1459.89</v>
      </c>
      <c r="AI325" s="2">
        <v>3044.96</v>
      </c>
      <c r="AJ325" s="2">
        <v>9559.85</v>
      </c>
      <c r="AK325" s="2">
        <v>29410874</v>
      </c>
      <c r="AL325" s="2">
        <v>19989644</v>
      </c>
      <c r="AM325" s="2">
        <v>13985746</v>
      </c>
      <c r="AN325" s="2">
        <v>34685139</v>
      </c>
      <c r="AO325" s="2">
        <v>98071403</v>
      </c>
      <c r="AP325" s="2">
        <v>0.17710000000000001</v>
      </c>
      <c r="AQ325" s="2">
        <v>0.2</v>
      </c>
      <c r="AR325" s="2">
        <v>1041733</v>
      </c>
      <c r="AS325" s="2">
        <v>708033</v>
      </c>
      <c r="AT325" s="2">
        <v>495375</v>
      </c>
      <c r="AU325" s="2">
        <v>1228548</v>
      </c>
      <c r="AV325" s="2">
        <v>3473689</v>
      </c>
      <c r="AW325" s="2">
        <v>0.17710000000000001</v>
      </c>
      <c r="AX325" s="2">
        <v>0</v>
      </c>
      <c r="AY325" s="2">
        <v>0.65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101545092</v>
      </c>
      <c r="BF325" s="2">
        <v>0</v>
      </c>
      <c r="BG325" s="2">
        <v>0</v>
      </c>
      <c r="BH325" s="2">
        <v>0</v>
      </c>
      <c r="BI325" s="2">
        <v>253269</v>
      </c>
      <c r="BJ325" s="2">
        <v>0</v>
      </c>
      <c r="BK325" s="2">
        <v>0</v>
      </c>
      <c r="BL325" s="2">
        <v>1460747</v>
      </c>
      <c r="BM325" s="2">
        <v>0</v>
      </c>
      <c r="BN325" s="2">
        <v>2813</v>
      </c>
      <c r="BO325" s="2">
        <v>128.12</v>
      </c>
      <c r="BP325" s="2">
        <v>360402</v>
      </c>
      <c r="BQ325" s="2">
        <v>2074418</v>
      </c>
      <c r="BR325" s="2">
        <v>103619510</v>
      </c>
      <c r="BS325" s="2">
        <v>0</v>
      </c>
      <c r="BT325" s="2">
        <v>103619510</v>
      </c>
      <c r="BU325" s="2">
        <v>55870946</v>
      </c>
      <c r="BV325" s="2">
        <v>47748564</v>
      </c>
      <c r="BW325" s="2">
        <v>8448367</v>
      </c>
      <c r="BX325" s="2">
        <v>39300197</v>
      </c>
      <c r="BY325" s="2">
        <v>5609.65</v>
      </c>
      <c r="BZ325" s="2">
        <v>9559.85</v>
      </c>
      <c r="CA325" s="2">
        <v>53627413</v>
      </c>
      <c r="CB325" s="2">
        <v>0</v>
      </c>
      <c r="CC325" s="2">
        <v>0</v>
      </c>
      <c r="CD325" s="2">
        <v>55870946</v>
      </c>
      <c r="CE325" s="2">
        <v>8448367</v>
      </c>
      <c r="CF325" s="2">
        <v>0</v>
      </c>
      <c r="CG325" s="2">
        <v>8316100</v>
      </c>
      <c r="CH325" s="2">
        <v>8316100</v>
      </c>
      <c r="CI325" s="2">
        <v>0</v>
      </c>
      <c r="CJ325" s="2">
        <v>39300197</v>
      </c>
      <c r="CK325" s="2" t="b">
        <v>0</v>
      </c>
      <c r="CL325" s="2">
        <v>0</v>
      </c>
      <c r="CM325" s="2">
        <v>10477.41</v>
      </c>
      <c r="CN325" s="2">
        <v>9633.5499999999993</v>
      </c>
      <c r="CO325" s="2">
        <v>9919.32</v>
      </c>
      <c r="CP325" s="2">
        <v>11794.47</v>
      </c>
      <c r="CQ325" s="4">
        <v>45072.427048611113</v>
      </c>
      <c r="CR325" s="4">
        <v>73415</v>
      </c>
    </row>
    <row r="326" spans="1:96" x14ac:dyDescent="0.35">
      <c r="A326" s="5">
        <v>9740</v>
      </c>
      <c r="B326" s="3" t="s">
        <v>506</v>
      </c>
      <c r="C326" s="3" t="s">
        <v>661</v>
      </c>
      <c r="D326" s="2" t="s">
        <v>662</v>
      </c>
      <c r="E326" s="2">
        <v>8093</v>
      </c>
      <c r="F326" s="2">
        <v>8215</v>
      </c>
      <c r="G326" s="2">
        <v>8458</v>
      </c>
      <c r="H326" s="2">
        <v>9802</v>
      </c>
      <c r="I326" s="2">
        <v>6.5600000000000006E-2</v>
      </c>
      <c r="J326" s="2">
        <v>531</v>
      </c>
      <c r="K326" s="2">
        <v>539</v>
      </c>
      <c r="L326" s="2">
        <v>555</v>
      </c>
      <c r="M326" s="2">
        <v>643</v>
      </c>
      <c r="N326" s="2">
        <v>6.7000000000000004E-2</v>
      </c>
      <c r="O326" s="2">
        <v>542</v>
      </c>
      <c r="P326" s="2">
        <v>550</v>
      </c>
      <c r="Q326" s="2">
        <v>567</v>
      </c>
      <c r="R326" s="2">
        <v>657</v>
      </c>
      <c r="S326" s="2">
        <v>9166</v>
      </c>
      <c r="T326" s="2">
        <v>9304</v>
      </c>
      <c r="U326" s="2">
        <v>9580</v>
      </c>
      <c r="V326" s="2">
        <v>11102</v>
      </c>
      <c r="W326" s="2">
        <v>1.1040000000000001</v>
      </c>
      <c r="X326" s="2">
        <v>1.026</v>
      </c>
      <c r="Y326" s="2">
        <v>10119</v>
      </c>
      <c r="Z326" s="2">
        <v>11391</v>
      </c>
      <c r="AA326" s="2">
        <v>3882.87</v>
      </c>
      <c r="AB326" s="2">
        <v>2934.47</v>
      </c>
      <c r="AC326" s="2">
        <v>2111.7800000000002</v>
      </c>
      <c r="AD326" s="2">
        <v>6498.69</v>
      </c>
      <c r="AE326" s="2">
        <v>15427.81</v>
      </c>
      <c r="AF326" s="2">
        <v>3882.87</v>
      </c>
      <c r="AG326" s="2">
        <v>2934.47</v>
      </c>
      <c r="AH326" s="2">
        <v>2111.7800000000002</v>
      </c>
      <c r="AI326" s="2">
        <v>6498.69</v>
      </c>
      <c r="AJ326" s="2">
        <v>15427.81</v>
      </c>
      <c r="AK326" s="2">
        <v>39290762</v>
      </c>
      <c r="AL326" s="2">
        <v>27302309</v>
      </c>
      <c r="AM326" s="2">
        <v>20230852</v>
      </c>
      <c r="AN326" s="2">
        <v>74026578</v>
      </c>
      <c r="AO326" s="2">
        <v>160850501</v>
      </c>
      <c r="AP326" s="2">
        <v>0.62890000000000001</v>
      </c>
      <c r="AQ326" s="2">
        <v>0.2</v>
      </c>
      <c r="AR326" s="2">
        <v>4941992</v>
      </c>
      <c r="AS326" s="2">
        <v>3434084</v>
      </c>
      <c r="AT326" s="2">
        <v>2544637</v>
      </c>
      <c r="AU326" s="2">
        <v>9311063</v>
      </c>
      <c r="AV326" s="2">
        <v>20231776</v>
      </c>
      <c r="AW326" s="2">
        <v>0.62890000000000001</v>
      </c>
      <c r="AX326" s="2">
        <v>7.8899999999999998E-2</v>
      </c>
      <c r="AY326" s="2">
        <v>0.65</v>
      </c>
      <c r="AZ326" s="2">
        <v>2015027</v>
      </c>
      <c r="BA326" s="2">
        <v>1400199</v>
      </c>
      <c r="BB326" s="2">
        <v>1037539</v>
      </c>
      <c r="BC326" s="2">
        <v>3796453</v>
      </c>
      <c r="BD326" s="2">
        <v>8249218</v>
      </c>
      <c r="BE326" s="2">
        <v>189331495</v>
      </c>
      <c r="BF326" s="2">
        <v>0</v>
      </c>
      <c r="BG326" s="2">
        <v>356043</v>
      </c>
      <c r="BH326" s="2">
        <v>0</v>
      </c>
      <c r="BI326" s="2">
        <v>1365965</v>
      </c>
      <c r="BJ326" s="2">
        <v>0</v>
      </c>
      <c r="BK326" s="2">
        <v>0</v>
      </c>
      <c r="BL326" s="2">
        <v>0</v>
      </c>
      <c r="BM326" s="2">
        <v>0</v>
      </c>
      <c r="BN326" s="2">
        <v>2813</v>
      </c>
      <c r="BO326" s="2">
        <v>165.5</v>
      </c>
      <c r="BP326" s="2">
        <v>465552</v>
      </c>
      <c r="BQ326" s="2">
        <v>2187560</v>
      </c>
      <c r="BR326" s="2">
        <v>191519055</v>
      </c>
      <c r="BS326" s="2">
        <v>0</v>
      </c>
      <c r="BT326" s="2">
        <v>191519055</v>
      </c>
      <c r="BU326" s="2">
        <v>47237588</v>
      </c>
      <c r="BV326" s="2">
        <v>144281467</v>
      </c>
      <c r="BW326" s="2">
        <v>14132605</v>
      </c>
      <c r="BX326" s="2">
        <v>130148862</v>
      </c>
      <c r="BY326" s="2">
        <v>5814.78</v>
      </c>
      <c r="BZ326" s="2">
        <v>15427.81</v>
      </c>
      <c r="CA326" s="2">
        <v>89709321</v>
      </c>
      <c r="CB326" s="2">
        <v>0</v>
      </c>
      <c r="CC326" s="2">
        <v>0</v>
      </c>
      <c r="CD326" s="2">
        <v>47237588</v>
      </c>
      <c r="CE326" s="2">
        <v>14132605</v>
      </c>
      <c r="CF326" s="2">
        <v>28339128</v>
      </c>
      <c r="CG326" s="2">
        <v>20716832</v>
      </c>
      <c r="CH326" s="2">
        <v>49055960</v>
      </c>
      <c r="CI326" s="2">
        <v>0</v>
      </c>
      <c r="CJ326" s="2">
        <v>130148862</v>
      </c>
      <c r="CK326" s="2" t="b">
        <v>0</v>
      </c>
      <c r="CL326" s="2">
        <v>0</v>
      </c>
      <c r="CM326" s="2">
        <v>11910.72</v>
      </c>
      <c r="CN326" s="2">
        <v>10951.41</v>
      </c>
      <c r="CO326" s="2">
        <v>11276.28</v>
      </c>
      <c r="CP326" s="2">
        <v>13407.95</v>
      </c>
      <c r="CQ326" s="4">
        <v>45072.426608796297</v>
      </c>
      <c r="CR326" s="4">
        <v>73415</v>
      </c>
    </row>
    <row r="327" spans="1:96" x14ac:dyDescent="0.35">
      <c r="A327" s="5">
        <v>14053</v>
      </c>
      <c r="B327" s="3" t="s">
        <v>506</v>
      </c>
      <c r="C327" s="3" t="s">
        <v>663</v>
      </c>
      <c r="D327" s="2" t="s">
        <v>664</v>
      </c>
      <c r="E327" s="2">
        <v>8093</v>
      </c>
      <c r="F327" s="2">
        <v>8215</v>
      </c>
      <c r="G327" s="2">
        <v>8458</v>
      </c>
      <c r="H327" s="2">
        <v>9802</v>
      </c>
      <c r="I327" s="2">
        <v>6.5600000000000006E-2</v>
      </c>
      <c r="J327" s="2">
        <v>531</v>
      </c>
      <c r="K327" s="2">
        <v>539</v>
      </c>
      <c r="L327" s="2">
        <v>555</v>
      </c>
      <c r="M327" s="2">
        <v>643</v>
      </c>
      <c r="N327" s="2">
        <v>6.7000000000000004E-2</v>
      </c>
      <c r="O327" s="2">
        <v>542</v>
      </c>
      <c r="P327" s="2">
        <v>550</v>
      </c>
      <c r="Q327" s="2">
        <v>567</v>
      </c>
      <c r="R327" s="2">
        <v>657</v>
      </c>
      <c r="S327" s="2">
        <v>9166</v>
      </c>
      <c r="T327" s="2">
        <v>9304</v>
      </c>
      <c r="U327" s="2">
        <v>9580</v>
      </c>
      <c r="V327" s="2">
        <v>11102</v>
      </c>
      <c r="W327" s="2">
        <v>1.1040000000000001</v>
      </c>
      <c r="X327" s="2">
        <v>1.026</v>
      </c>
      <c r="Y327" s="2">
        <v>10119</v>
      </c>
      <c r="Z327" s="2">
        <v>11391</v>
      </c>
      <c r="AA327" s="2">
        <v>967.82</v>
      </c>
      <c r="AB327" s="2">
        <v>788.24</v>
      </c>
      <c r="AC327" s="2">
        <v>644.9</v>
      </c>
      <c r="AD327" s="2">
        <v>17</v>
      </c>
      <c r="AE327" s="2">
        <v>2417.96</v>
      </c>
      <c r="AF327" s="2">
        <v>967.82</v>
      </c>
      <c r="AG327" s="2">
        <v>788.24</v>
      </c>
      <c r="AH327" s="2">
        <v>644.9</v>
      </c>
      <c r="AI327" s="2">
        <v>17</v>
      </c>
      <c r="AJ327" s="2">
        <v>2417.96</v>
      </c>
      <c r="AK327" s="2">
        <v>9793371</v>
      </c>
      <c r="AL327" s="2">
        <v>7333785</v>
      </c>
      <c r="AM327" s="2">
        <v>6178142</v>
      </c>
      <c r="AN327" s="2">
        <v>193647</v>
      </c>
      <c r="AO327" s="2">
        <v>23498945</v>
      </c>
      <c r="AP327" s="2">
        <v>0.37269999999999998</v>
      </c>
      <c r="AQ327" s="2">
        <v>0.2</v>
      </c>
      <c r="AR327" s="2">
        <v>729998</v>
      </c>
      <c r="AS327" s="2">
        <v>546660</v>
      </c>
      <c r="AT327" s="2">
        <v>460519</v>
      </c>
      <c r="AU327" s="2">
        <v>14434</v>
      </c>
      <c r="AV327" s="2">
        <v>1751611</v>
      </c>
      <c r="AW327" s="2">
        <v>0.37269999999999998</v>
      </c>
      <c r="AX327" s="2">
        <v>0</v>
      </c>
      <c r="AY327" s="2">
        <v>0.65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25250556</v>
      </c>
      <c r="BF327" s="2">
        <v>0</v>
      </c>
      <c r="BG327" s="2">
        <v>0</v>
      </c>
      <c r="BH327" s="2">
        <v>0</v>
      </c>
      <c r="BI327" s="2">
        <v>42857</v>
      </c>
      <c r="BJ327" s="2">
        <v>0</v>
      </c>
      <c r="BK327" s="2">
        <v>0</v>
      </c>
      <c r="BL327" s="2">
        <v>0</v>
      </c>
      <c r="BM327" s="2">
        <v>0</v>
      </c>
      <c r="BN327" s="2">
        <v>2813</v>
      </c>
      <c r="BO327" s="2">
        <v>58.79</v>
      </c>
      <c r="BP327" s="2">
        <v>165376</v>
      </c>
      <c r="BQ327" s="2">
        <v>208233</v>
      </c>
      <c r="BR327" s="2">
        <v>25458789</v>
      </c>
      <c r="BS327" s="2">
        <v>0</v>
      </c>
      <c r="BT327" s="2">
        <v>25458789</v>
      </c>
      <c r="BU327" s="2">
        <v>9626285</v>
      </c>
      <c r="BV327" s="2">
        <v>15832504</v>
      </c>
      <c r="BW327" s="2">
        <v>2099753</v>
      </c>
      <c r="BX327" s="2">
        <v>13732751</v>
      </c>
      <c r="BY327" s="2">
        <v>5423.64</v>
      </c>
      <c r="BZ327" s="2">
        <v>2417.96</v>
      </c>
      <c r="CA327" s="2">
        <v>13114145</v>
      </c>
      <c r="CB327" s="2">
        <v>0</v>
      </c>
      <c r="CC327" s="2">
        <v>0</v>
      </c>
      <c r="CD327" s="2">
        <v>9626285</v>
      </c>
      <c r="CE327" s="2">
        <v>2099753</v>
      </c>
      <c r="CF327" s="2">
        <v>1388107</v>
      </c>
      <c r="CG327" s="2">
        <v>1544541</v>
      </c>
      <c r="CH327" s="2">
        <v>2932648</v>
      </c>
      <c r="CI327" s="2">
        <v>0</v>
      </c>
      <c r="CJ327" s="2">
        <v>13732751</v>
      </c>
      <c r="CK327" s="2" t="b">
        <v>0</v>
      </c>
      <c r="CL327" s="2">
        <v>0</v>
      </c>
      <c r="CM327" s="2">
        <v>10873.27</v>
      </c>
      <c r="CN327" s="2">
        <v>9997.52</v>
      </c>
      <c r="CO327" s="2">
        <v>10294.09</v>
      </c>
      <c r="CP327" s="2">
        <v>12240.09</v>
      </c>
      <c r="CQ327" s="4">
        <v>45072.427245370367</v>
      </c>
      <c r="CR327" s="4">
        <v>73415</v>
      </c>
    </row>
    <row r="328" spans="1:96" ht="31" x14ac:dyDescent="0.35">
      <c r="A328" s="5">
        <v>393</v>
      </c>
      <c r="B328" s="3" t="s">
        <v>665</v>
      </c>
      <c r="C328" s="3" t="s">
        <v>666</v>
      </c>
      <c r="D328" s="2" t="s">
        <v>667</v>
      </c>
      <c r="E328" s="2">
        <v>8093</v>
      </c>
      <c r="F328" s="2">
        <v>8215</v>
      </c>
      <c r="G328" s="2">
        <v>8458</v>
      </c>
      <c r="H328" s="2">
        <v>9802</v>
      </c>
      <c r="I328" s="2">
        <v>6.5600000000000006E-2</v>
      </c>
      <c r="J328" s="2">
        <v>531</v>
      </c>
      <c r="K328" s="2">
        <v>539</v>
      </c>
      <c r="L328" s="2">
        <v>555</v>
      </c>
      <c r="M328" s="2">
        <v>643</v>
      </c>
      <c r="N328" s="2">
        <v>6.7000000000000004E-2</v>
      </c>
      <c r="O328" s="2">
        <v>542</v>
      </c>
      <c r="P328" s="2">
        <v>550</v>
      </c>
      <c r="Q328" s="2">
        <v>567</v>
      </c>
      <c r="R328" s="2">
        <v>657</v>
      </c>
      <c r="S328" s="2">
        <v>9166</v>
      </c>
      <c r="T328" s="2">
        <v>9304</v>
      </c>
      <c r="U328" s="2">
        <v>9580</v>
      </c>
      <c r="V328" s="2">
        <v>11102</v>
      </c>
      <c r="W328" s="2">
        <v>1.1040000000000001</v>
      </c>
      <c r="X328" s="2">
        <v>1.026</v>
      </c>
      <c r="Y328" s="2">
        <v>10119</v>
      </c>
      <c r="Z328" s="2">
        <v>11391</v>
      </c>
      <c r="AA328" s="2">
        <v>147.68</v>
      </c>
      <c r="AB328" s="2">
        <v>149.86000000000001</v>
      </c>
      <c r="AC328" s="2">
        <v>81.400000000000006</v>
      </c>
      <c r="AD328" s="2">
        <v>0</v>
      </c>
      <c r="AE328" s="2">
        <v>378.94</v>
      </c>
      <c r="AF328" s="2">
        <v>147.68</v>
      </c>
      <c r="AG328" s="2">
        <v>149.86000000000001</v>
      </c>
      <c r="AH328" s="2">
        <v>81.400000000000006</v>
      </c>
      <c r="AI328" s="2">
        <v>0</v>
      </c>
      <c r="AJ328" s="2">
        <v>378.94</v>
      </c>
      <c r="AK328" s="2">
        <v>1494374</v>
      </c>
      <c r="AL328" s="2">
        <v>1394297</v>
      </c>
      <c r="AM328" s="2">
        <v>779812</v>
      </c>
      <c r="AN328" s="2">
        <v>0</v>
      </c>
      <c r="AO328" s="2">
        <v>3668483</v>
      </c>
      <c r="AP328" s="2">
        <v>0.68879999999999997</v>
      </c>
      <c r="AQ328" s="2">
        <v>0.2</v>
      </c>
      <c r="AR328" s="2">
        <v>205865</v>
      </c>
      <c r="AS328" s="2">
        <v>192078</v>
      </c>
      <c r="AT328" s="2">
        <v>107427</v>
      </c>
      <c r="AU328" s="2">
        <v>0</v>
      </c>
      <c r="AV328" s="2">
        <v>505370</v>
      </c>
      <c r="AW328" s="2">
        <v>0.68879999999999997</v>
      </c>
      <c r="AX328" s="2">
        <v>0.13880000000000001</v>
      </c>
      <c r="AY328" s="2">
        <v>0.65</v>
      </c>
      <c r="AZ328" s="2">
        <v>134822</v>
      </c>
      <c r="BA328" s="2">
        <v>125794</v>
      </c>
      <c r="BB328" s="2">
        <v>70355</v>
      </c>
      <c r="BC328" s="2">
        <v>0</v>
      </c>
      <c r="BD328" s="2">
        <v>330971</v>
      </c>
      <c r="BE328" s="2">
        <v>4504824</v>
      </c>
      <c r="BF328" s="2">
        <v>0</v>
      </c>
      <c r="BG328" s="2">
        <v>0</v>
      </c>
      <c r="BH328" s="2">
        <v>0</v>
      </c>
      <c r="BI328" s="2">
        <v>193692</v>
      </c>
      <c r="BJ328" s="2">
        <v>0</v>
      </c>
      <c r="BK328" s="2">
        <v>0</v>
      </c>
      <c r="BL328" s="2">
        <v>0</v>
      </c>
      <c r="BM328" s="2">
        <v>0</v>
      </c>
      <c r="BN328" s="2">
        <v>2813</v>
      </c>
      <c r="BO328" s="2">
        <v>9.8699999999999992</v>
      </c>
      <c r="BP328" s="2">
        <v>27764</v>
      </c>
      <c r="BQ328" s="2">
        <v>221456</v>
      </c>
      <c r="BR328" s="2">
        <v>4726280</v>
      </c>
      <c r="BS328" s="2">
        <v>0</v>
      </c>
      <c r="BT328" s="2">
        <v>4726280</v>
      </c>
      <c r="BU328" s="2">
        <v>1289134</v>
      </c>
      <c r="BV328" s="2">
        <v>3437146</v>
      </c>
      <c r="BW328" s="2">
        <v>302020</v>
      </c>
      <c r="BX328" s="2">
        <v>3135126</v>
      </c>
      <c r="BY328" s="2">
        <v>5059.18</v>
      </c>
      <c r="BZ328" s="2">
        <v>378.94</v>
      </c>
      <c r="CA328" s="2">
        <v>1917126</v>
      </c>
      <c r="CB328" s="2">
        <v>0</v>
      </c>
      <c r="CC328" s="2">
        <v>0</v>
      </c>
      <c r="CD328" s="2">
        <v>1289134</v>
      </c>
      <c r="CE328" s="2">
        <v>302020</v>
      </c>
      <c r="CF328" s="2">
        <v>325972</v>
      </c>
      <c r="CG328" s="2">
        <v>571735</v>
      </c>
      <c r="CH328" s="2">
        <v>897707</v>
      </c>
      <c r="CI328" s="2">
        <v>0</v>
      </c>
      <c r="CJ328" s="2">
        <v>3135126</v>
      </c>
      <c r="CK328" s="2" t="b">
        <v>0</v>
      </c>
      <c r="CL328" s="2">
        <v>0</v>
      </c>
      <c r="CM328" s="2">
        <v>12425.93</v>
      </c>
      <c r="CN328" s="2">
        <v>11425.13</v>
      </c>
      <c r="CO328" s="2">
        <v>11764.05</v>
      </c>
      <c r="CP328" s="2">
        <v>13987.92</v>
      </c>
      <c r="CQ328" s="4">
        <v>45072.426608796297</v>
      </c>
      <c r="CR328" s="4">
        <v>73415</v>
      </c>
    </row>
    <row r="329" spans="1:96" ht="31" x14ac:dyDescent="0.35">
      <c r="A329" s="5">
        <v>394</v>
      </c>
      <c r="B329" s="3" t="s">
        <v>665</v>
      </c>
      <c r="C329" s="3" t="s">
        <v>668</v>
      </c>
      <c r="D329" s="2" t="s">
        <v>669</v>
      </c>
      <c r="E329" s="2">
        <v>8093</v>
      </c>
      <c r="F329" s="2">
        <v>8215</v>
      </c>
      <c r="G329" s="2">
        <v>8458</v>
      </c>
      <c r="H329" s="2">
        <v>9802</v>
      </c>
      <c r="I329" s="2">
        <v>6.5600000000000006E-2</v>
      </c>
      <c r="J329" s="2">
        <v>531</v>
      </c>
      <c r="K329" s="2">
        <v>539</v>
      </c>
      <c r="L329" s="2">
        <v>555</v>
      </c>
      <c r="M329" s="2">
        <v>643</v>
      </c>
      <c r="N329" s="2">
        <v>6.7000000000000004E-2</v>
      </c>
      <c r="O329" s="2">
        <v>542</v>
      </c>
      <c r="P329" s="2">
        <v>550</v>
      </c>
      <c r="Q329" s="2">
        <v>567</v>
      </c>
      <c r="R329" s="2">
        <v>657</v>
      </c>
      <c r="S329" s="2">
        <v>9166</v>
      </c>
      <c r="T329" s="2">
        <v>9304</v>
      </c>
      <c r="U329" s="2">
        <v>9580</v>
      </c>
      <c r="V329" s="2">
        <v>11102</v>
      </c>
      <c r="W329" s="2">
        <v>1.1040000000000001</v>
      </c>
      <c r="X329" s="2">
        <v>1.026</v>
      </c>
      <c r="Y329" s="2">
        <v>10119</v>
      </c>
      <c r="Z329" s="2">
        <v>11391</v>
      </c>
      <c r="AA329" s="2">
        <v>369.4</v>
      </c>
      <c r="AB329" s="2">
        <v>282.74</v>
      </c>
      <c r="AC329" s="2">
        <v>180.05</v>
      </c>
      <c r="AD329" s="2">
        <v>0</v>
      </c>
      <c r="AE329" s="2">
        <v>832.19</v>
      </c>
      <c r="AF329" s="2">
        <v>369.4</v>
      </c>
      <c r="AG329" s="2">
        <v>282.74</v>
      </c>
      <c r="AH329" s="2">
        <v>180.05</v>
      </c>
      <c r="AI329" s="2">
        <v>0</v>
      </c>
      <c r="AJ329" s="2">
        <v>832.19</v>
      </c>
      <c r="AK329" s="2">
        <v>3737959</v>
      </c>
      <c r="AL329" s="2">
        <v>2630613</v>
      </c>
      <c r="AM329" s="2">
        <v>1724879</v>
      </c>
      <c r="AN329" s="2">
        <v>0</v>
      </c>
      <c r="AO329" s="2">
        <v>8093451</v>
      </c>
      <c r="AP329" s="2">
        <v>0.61739999999999995</v>
      </c>
      <c r="AQ329" s="2">
        <v>0.2</v>
      </c>
      <c r="AR329" s="2">
        <v>461563</v>
      </c>
      <c r="AS329" s="2">
        <v>324828</v>
      </c>
      <c r="AT329" s="2">
        <v>212988</v>
      </c>
      <c r="AU329" s="2">
        <v>0</v>
      </c>
      <c r="AV329" s="2">
        <v>999379</v>
      </c>
      <c r="AW329" s="2">
        <v>0.61739999999999995</v>
      </c>
      <c r="AX329" s="2">
        <v>6.7400000000000002E-2</v>
      </c>
      <c r="AY329" s="2">
        <v>0.65</v>
      </c>
      <c r="AZ329" s="2">
        <v>163760</v>
      </c>
      <c r="BA329" s="2">
        <v>115247</v>
      </c>
      <c r="BB329" s="2">
        <v>75567</v>
      </c>
      <c r="BC329" s="2">
        <v>0</v>
      </c>
      <c r="BD329" s="2">
        <v>354574</v>
      </c>
      <c r="BE329" s="2">
        <v>9447404</v>
      </c>
      <c r="BF329" s="2">
        <v>0</v>
      </c>
      <c r="BG329" s="2">
        <v>0</v>
      </c>
      <c r="BH329" s="2">
        <v>0</v>
      </c>
      <c r="BI329" s="2">
        <v>198767</v>
      </c>
      <c r="BJ329" s="2">
        <v>0</v>
      </c>
      <c r="BK329" s="2">
        <v>155000</v>
      </c>
      <c r="BL329" s="2">
        <v>0</v>
      </c>
      <c r="BM329" s="2">
        <v>0</v>
      </c>
      <c r="BN329" s="2">
        <v>2813</v>
      </c>
      <c r="BO329" s="2">
        <v>17.78</v>
      </c>
      <c r="BP329" s="2">
        <v>50015</v>
      </c>
      <c r="BQ329" s="2">
        <v>403782</v>
      </c>
      <c r="BR329" s="2">
        <v>9851186</v>
      </c>
      <c r="BS329" s="2">
        <v>0</v>
      </c>
      <c r="BT329" s="2">
        <v>9851186</v>
      </c>
      <c r="BU329" s="2">
        <v>6167146</v>
      </c>
      <c r="BV329" s="2">
        <v>3684040</v>
      </c>
      <c r="BW329" s="2">
        <v>166438</v>
      </c>
      <c r="BX329" s="2">
        <v>3517602</v>
      </c>
      <c r="BY329" s="2">
        <v>5348.93</v>
      </c>
      <c r="BZ329" s="2">
        <v>832.19</v>
      </c>
      <c r="CA329" s="2">
        <v>4451326</v>
      </c>
      <c r="CB329" s="2">
        <v>0</v>
      </c>
      <c r="CC329" s="2">
        <v>0</v>
      </c>
      <c r="CD329" s="2">
        <v>6167146</v>
      </c>
      <c r="CE329" s="2">
        <v>166438</v>
      </c>
      <c r="CF329" s="2">
        <v>0</v>
      </c>
      <c r="CG329" s="2">
        <v>991951</v>
      </c>
      <c r="CH329" s="2">
        <v>991951</v>
      </c>
      <c r="CI329" s="2">
        <v>0</v>
      </c>
      <c r="CJ329" s="2">
        <v>3517602</v>
      </c>
      <c r="CK329" s="2" t="b">
        <v>0</v>
      </c>
      <c r="CL329" s="2">
        <v>0</v>
      </c>
      <c r="CM329" s="2">
        <v>11811.81</v>
      </c>
      <c r="CN329" s="2">
        <v>10860.47</v>
      </c>
      <c r="CO329" s="2">
        <v>11182.64</v>
      </c>
      <c r="CP329" s="2">
        <v>13296.6</v>
      </c>
      <c r="CQ329" s="4">
        <v>45072.426631944443</v>
      </c>
      <c r="CR329" s="4">
        <v>73415</v>
      </c>
    </row>
    <row r="330" spans="1:96" x14ac:dyDescent="0.35">
      <c r="A330" s="5">
        <v>395</v>
      </c>
      <c r="B330" s="3" t="s">
        <v>665</v>
      </c>
      <c r="C330" s="3" t="s">
        <v>670</v>
      </c>
      <c r="D330" s="2" t="s">
        <v>671</v>
      </c>
      <c r="E330" s="2">
        <v>8093</v>
      </c>
      <c r="F330" s="2">
        <v>8215</v>
      </c>
      <c r="G330" s="2">
        <v>8458</v>
      </c>
      <c r="H330" s="2">
        <v>9802</v>
      </c>
      <c r="I330" s="2">
        <v>6.5600000000000006E-2</v>
      </c>
      <c r="J330" s="2">
        <v>531</v>
      </c>
      <c r="K330" s="2">
        <v>539</v>
      </c>
      <c r="L330" s="2">
        <v>555</v>
      </c>
      <c r="M330" s="2">
        <v>643</v>
      </c>
      <c r="N330" s="2">
        <v>6.7000000000000004E-2</v>
      </c>
      <c r="O330" s="2">
        <v>542</v>
      </c>
      <c r="P330" s="2">
        <v>550</v>
      </c>
      <c r="Q330" s="2">
        <v>567</v>
      </c>
      <c r="R330" s="2">
        <v>657</v>
      </c>
      <c r="S330" s="2">
        <v>9166</v>
      </c>
      <c r="T330" s="2">
        <v>9304</v>
      </c>
      <c r="U330" s="2">
        <v>9580</v>
      </c>
      <c r="V330" s="2">
        <v>11102</v>
      </c>
      <c r="W330" s="2">
        <v>1.1040000000000001</v>
      </c>
      <c r="X330" s="2">
        <v>1.026</v>
      </c>
      <c r="Y330" s="2">
        <v>10119</v>
      </c>
      <c r="Z330" s="2">
        <v>11391</v>
      </c>
      <c r="AA330" s="2">
        <v>941.84</v>
      </c>
      <c r="AB330" s="2">
        <v>725.59</v>
      </c>
      <c r="AC330" s="2">
        <v>484.26</v>
      </c>
      <c r="AD330" s="2">
        <v>0</v>
      </c>
      <c r="AE330" s="2">
        <v>2151.69</v>
      </c>
      <c r="AF330" s="2">
        <v>941.84</v>
      </c>
      <c r="AG330" s="2">
        <v>725.59</v>
      </c>
      <c r="AH330" s="2">
        <v>484.26</v>
      </c>
      <c r="AI330" s="2">
        <v>0</v>
      </c>
      <c r="AJ330" s="2">
        <v>2151.69</v>
      </c>
      <c r="AK330" s="2">
        <v>9530479</v>
      </c>
      <c r="AL330" s="2">
        <v>6750889</v>
      </c>
      <c r="AM330" s="2">
        <v>4639211</v>
      </c>
      <c r="AN330" s="2">
        <v>0</v>
      </c>
      <c r="AO330" s="2">
        <v>20920579</v>
      </c>
      <c r="AP330" s="2">
        <v>0.87929999999999997</v>
      </c>
      <c r="AQ330" s="2">
        <v>0.2</v>
      </c>
      <c r="AR330" s="2">
        <v>1676030</v>
      </c>
      <c r="AS330" s="2">
        <v>1187211</v>
      </c>
      <c r="AT330" s="2">
        <v>815852</v>
      </c>
      <c r="AU330" s="2">
        <v>0</v>
      </c>
      <c r="AV330" s="2">
        <v>3679093</v>
      </c>
      <c r="AW330" s="2">
        <v>0.87929999999999997</v>
      </c>
      <c r="AX330" s="2">
        <v>0.32929999999999998</v>
      </c>
      <c r="AY330" s="2">
        <v>0.65</v>
      </c>
      <c r="AZ330" s="2">
        <v>2039951</v>
      </c>
      <c r="BA330" s="2">
        <v>1444994</v>
      </c>
      <c r="BB330" s="2">
        <v>993000</v>
      </c>
      <c r="BC330" s="2">
        <v>0</v>
      </c>
      <c r="BD330" s="2">
        <v>4477945</v>
      </c>
      <c r="BE330" s="2">
        <v>29077617</v>
      </c>
      <c r="BF330" s="2">
        <v>0</v>
      </c>
      <c r="BG330" s="2">
        <v>0</v>
      </c>
      <c r="BH330" s="2">
        <v>0</v>
      </c>
      <c r="BI330" s="2">
        <v>344667</v>
      </c>
      <c r="BJ330" s="2">
        <v>0</v>
      </c>
      <c r="BK330" s="2">
        <v>0</v>
      </c>
      <c r="BL330" s="2">
        <v>0</v>
      </c>
      <c r="BM330" s="2">
        <v>0</v>
      </c>
      <c r="BN330" s="2">
        <v>2813</v>
      </c>
      <c r="BO330" s="2">
        <v>56.99</v>
      </c>
      <c r="BP330" s="2">
        <v>160313</v>
      </c>
      <c r="BQ330" s="2">
        <v>504980</v>
      </c>
      <c r="BR330" s="2">
        <v>29582597</v>
      </c>
      <c r="BS330" s="2">
        <v>0</v>
      </c>
      <c r="BT330" s="2">
        <v>29582597</v>
      </c>
      <c r="BU330" s="2">
        <v>4234274</v>
      </c>
      <c r="BV330" s="2">
        <v>25348323</v>
      </c>
      <c r="BW330" s="2">
        <v>1776310</v>
      </c>
      <c r="BX330" s="2">
        <v>23572013</v>
      </c>
      <c r="BY330" s="2">
        <v>5240.28</v>
      </c>
      <c r="BZ330" s="2">
        <v>2151.69</v>
      </c>
      <c r="CA330" s="2">
        <v>11275458</v>
      </c>
      <c r="CB330" s="2">
        <v>0</v>
      </c>
      <c r="CC330" s="2">
        <v>0</v>
      </c>
      <c r="CD330" s="2">
        <v>4234274</v>
      </c>
      <c r="CE330" s="2">
        <v>1776310</v>
      </c>
      <c r="CF330" s="2">
        <v>5264874</v>
      </c>
      <c r="CG330" s="2">
        <v>2266507</v>
      </c>
      <c r="CH330" s="2">
        <v>7531381</v>
      </c>
      <c r="CI330" s="2">
        <v>0</v>
      </c>
      <c r="CJ330" s="2">
        <v>23572013</v>
      </c>
      <c r="CK330" s="2" t="b">
        <v>0</v>
      </c>
      <c r="CL330" s="2">
        <v>0</v>
      </c>
      <c r="CM330" s="2">
        <v>14064.45</v>
      </c>
      <c r="CN330" s="2">
        <v>12931.68</v>
      </c>
      <c r="CO330" s="2">
        <v>13315.29</v>
      </c>
      <c r="CP330" s="2">
        <v>15832.41</v>
      </c>
      <c r="CQ330" s="4">
        <v>45072.426689814813</v>
      </c>
      <c r="CR330" s="4">
        <v>73415</v>
      </c>
    </row>
    <row r="331" spans="1:96" x14ac:dyDescent="0.35">
      <c r="A331" s="5">
        <v>396</v>
      </c>
      <c r="B331" s="3" t="s">
        <v>665</v>
      </c>
      <c r="C331" s="3" t="s">
        <v>672</v>
      </c>
      <c r="D331" s="2" t="s">
        <v>673</v>
      </c>
      <c r="E331" s="2">
        <v>8093</v>
      </c>
      <c r="F331" s="2">
        <v>8215</v>
      </c>
      <c r="G331" s="2">
        <v>8458</v>
      </c>
      <c r="H331" s="2">
        <v>9802</v>
      </c>
      <c r="I331" s="2">
        <v>6.5600000000000006E-2</v>
      </c>
      <c r="J331" s="2">
        <v>531</v>
      </c>
      <c r="K331" s="2">
        <v>539</v>
      </c>
      <c r="L331" s="2">
        <v>555</v>
      </c>
      <c r="M331" s="2">
        <v>643</v>
      </c>
      <c r="N331" s="2">
        <v>6.7000000000000004E-2</v>
      </c>
      <c r="O331" s="2">
        <v>542</v>
      </c>
      <c r="P331" s="2">
        <v>550</v>
      </c>
      <c r="Q331" s="2">
        <v>567</v>
      </c>
      <c r="R331" s="2">
        <v>657</v>
      </c>
      <c r="S331" s="2">
        <v>9166</v>
      </c>
      <c r="T331" s="2">
        <v>9304</v>
      </c>
      <c r="U331" s="2">
        <v>9580</v>
      </c>
      <c r="V331" s="2">
        <v>11102</v>
      </c>
      <c r="W331" s="2">
        <v>1.1040000000000001</v>
      </c>
      <c r="X331" s="2">
        <v>1.026</v>
      </c>
      <c r="Y331" s="2">
        <v>10119</v>
      </c>
      <c r="Z331" s="2">
        <v>11391</v>
      </c>
      <c r="AA331" s="2">
        <v>0</v>
      </c>
      <c r="AB331" s="2">
        <v>0</v>
      </c>
      <c r="AC331" s="2">
        <v>0</v>
      </c>
      <c r="AD331" s="2">
        <v>1079.07</v>
      </c>
      <c r="AE331" s="2">
        <v>1079.07</v>
      </c>
      <c r="AF331" s="2">
        <v>0</v>
      </c>
      <c r="AG331" s="2">
        <v>0</v>
      </c>
      <c r="AH331" s="2">
        <v>0</v>
      </c>
      <c r="AI331" s="2">
        <v>1079.07</v>
      </c>
      <c r="AJ331" s="2">
        <v>1079.07</v>
      </c>
      <c r="AK331" s="2">
        <v>0</v>
      </c>
      <c r="AL331" s="2">
        <v>0</v>
      </c>
      <c r="AM331" s="2">
        <v>0</v>
      </c>
      <c r="AN331" s="2">
        <v>12291686</v>
      </c>
      <c r="AO331" s="2">
        <v>12291686</v>
      </c>
      <c r="AP331" s="2">
        <v>0.80889999999999995</v>
      </c>
      <c r="AQ331" s="2">
        <v>0.2</v>
      </c>
      <c r="AR331" s="2">
        <v>0</v>
      </c>
      <c r="AS331" s="2">
        <v>0</v>
      </c>
      <c r="AT331" s="2">
        <v>0</v>
      </c>
      <c r="AU331" s="2">
        <v>1988549</v>
      </c>
      <c r="AV331" s="2">
        <v>1988549</v>
      </c>
      <c r="AW331" s="2">
        <v>0.80889999999999995</v>
      </c>
      <c r="AX331" s="2">
        <v>0.25890000000000002</v>
      </c>
      <c r="AY331" s="2">
        <v>0.65</v>
      </c>
      <c r="AZ331" s="2">
        <v>0</v>
      </c>
      <c r="BA331" s="2">
        <v>0</v>
      </c>
      <c r="BB331" s="2">
        <v>0</v>
      </c>
      <c r="BC331" s="2">
        <v>2068506</v>
      </c>
      <c r="BD331" s="2">
        <v>2068506</v>
      </c>
      <c r="BE331" s="2">
        <v>16348741</v>
      </c>
      <c r="BF331" s="2">
        <v>0</v>
      </c>
      <c r="BG331" s="2">
        <v>57265</v>
      </c>
      <c r="BH331" s="2">
        <v>0</v>
      </c>
      <c r="BI331" s="2">
        <v>124209</v>
      </c>
      <c r="BJ331" s="2">
        <v>0</v>
      </c>
      <c r="BK331" s="2">
        <v>0</v>
      </c>
      <c r="BL331" s="2">
        <v>0</v>
      </c>
      <c r="BM331" s="2">
        <v>0</v>
      </c>
      <c r="BN331" s="2">
        <v>2813</v>
      </c>
      <c r="BO331" s="2">
        <v>0</v>
      </c>
      <c r="BP331" s="2">
        <v>0</v>
      </c>
      <c r="BQ331" s="2">
        <v>181474</v>
      </c>
      <c r="BR331" s="2">
        <v>16530215</v>
      </c>
      <c r="BS331" s="2">
        <v>0</v>
      </c>
      <c r="BT331" s="2">
        <v>16530215</v>
      </c>
      <c r="BU331" s="2">
        <v>5589453</v>
      </c>
      <c r="BV331" s="2">
        <v>10940762</v>
      </c>
      <c r="BW331" s="2">
        <v>1081529</v>
      </c>
      <c r="BX331" s="2">
        <v>9859233</v>
      </c>
      <c r="BY331" s="2">
        <v>6362.16</v>
      </c>
      <c r="BZ331" s="2">
        <v>1079.07</v>
      </c>
      <c r="CA331" s="2">
        <v>6865216</v>
      </c>
      <c r="CB331" s="2">
        <v>0</v>
      </c>
      <c r="CC331" s="2">
        <v>0</v>
      </c>
      <c r="CD331" s="2">
        <v>5589453</v>
      </c>
      <c r="CE331" s="2">
        <v>1081529</v>
      </c>
      <c r="CF331" s="2">
        <v>194234</v>
      </c>
      <c r="CG331" s="2">
        <v>1119789</v>
      </c>
      <c r="CH331" s="2">
        <v>1314023</v>
      </c>
      <c r="CI331" s="2">
        <v>0</v>
      </c>
      <c r="CJ331" s="2">
        <v>9859233</v>
      </c>
      <c r="CK331" s="2" t="b">
        <v>0</v>
      </c>
      <c r="CL331" s="2">
        <v>0</v>
      </c>
      <c r="CM331" s="2">
        <v>13458.93</v>
      </c>
      <c r="CN331" s="2">
        <v>12374.92</v>
      </c>
      <c r="CO331" s="2">
        <v>12742.02</v>
      </c>
      <c r="CP331" s="2">
        <v>15150.77</v>
      </c>
      <c r="CQ331" s="4">
        <v>45072.426689814813</v>
      </c>
      <c r="CR331" s="4">
        <v>73415</v>
      </c>
    </row>
    <row r="332" spans="1:96" x14ac:dyDescent="0.35">
      <c r="A332" s="5">
        <v>398</v>
      </c>
      <c r="B332" s="3" t="s">
        <v>665</v>
      </c>
      <c r="C332" s="3" t="s">
        <v>674</v>
      </c>
      <c r="D332" s="2" t="s">
        <v>675</v>
      </c>
      <c r="E332" s="2">
        <v>8093</v>
      </c>
      <c r="F332" s="2">
        <v>8215</v>
      </c>
      <c r="G332" s="2">
        <v>8458</v>
      </c>
      <c r="H332" s="2">
        <v>9802</v>
      </c>
      <c r="I332" s="2">
        <v>6.5600000000000006E-2</v>
      </c>
      <c r="J332" s="2">
        <v>531</v>
      </c>
      <c r="K332" s="2">
        <v>539</v>
      </c>
      <c r="L332" s="2">
        <v>555</v>
      </c>
      <c r="M332" s="2">
        <v>643</v>
      </c>
      <c r="N332" s="2">
        <v>6.7000000000000004E-2</v>
      </c>
      <c r="O332" s="2">
        <v>542</v>
      </c>
      <c r="P332" s="2">
        <v>550</v>
      </c>
      <c r="Q332" s="2">
        <v>567</v>
      </c>
      <c r="R332" s="2">
        <v>657</v>
      </c>
      <c r="S332" s="2">
        <v>9166</v>
      </c>
      <c r="T332" s="2">
        <v>9304</v>
      </c>
      <c r="U332" s="2">
        <v>9580</v>
      </c>
      <c r="V332" s="2">
        <v>11102</v>
      </c>
      <c r="W332" s="2">
        <v>1.1040000000000001</v>
      </c>
      <c r="X332" s="2">
        <v>1.026</v>
      </c>
      <c r="Y332" s="2">
        <v>10119</v>
      </c>
      <c r="Z332" s="2">
        <v>11391</v>
      </c>
      <c r="AA332" s="2">
        <v>5939.86</v>
      </c>
      <c r="AB332" s="2">
        <v>4530.0200000000004</v>
      </c>
      <c r="AC332" s="2">
        <v>2976.87</v>
      </c>
      <c r="AD332" s="2">
        <v>5998.99</v>
      </c>
      <c r="AE332" s="2">
        <v>19445.740000000002</v>
      </c>
      <c r="AF332" s="2">
        <v>5939.86</v>
      </c>
      <c r="AG332" s="2">
        <v>4530.0200000000004</v>
      </c>
      <c r="AH332" s="2">
        <v>2976.87</v>
      </c>
      <c r="AI332" s="2">
        <v>5998.99</v>
      </c>
      <c r="AJ332" s="2">
        <v>19445.740000000002</v>
      </c>
      <c r="AK332" s="2">
        <v>60105443</v>
      </c>
      <c r="AL332" s="2">
        <v>42147306</v>
      </c>
      <c r="AM332" s="2">
        <v>28518415</v>
      </c>
      <c r="AN332" s="2">
        <v>68334495</v>
      </c>
      <c r="AO332" s="2">
        <v>199105659</v>
      </c>
      <c r="AP332" s="2">
        <v>0.91049999999999998</v>
      </c>
      <c r="AQ332" s="2">
        <v>0.2</v>
      </c>
      <c r="AR332" s="2">
        <v>10945201</v>
      </c>
      <c r="AS332" s="2">
        <v>7675024</v>
      </c>
      <c r="AT332" s="2">
        <v>5193203</v>
      </c>
      <c r="AU332" s="2">
        <v>12443712</v>
      </c>
      <c r="AV332" s="2">
        <v>36257140</v>
      </c>
      <c r="AW332" s="2">
        <v>0.91049999999999998</v>
      </c>
      <c r="AX332" s="2">
        <v>0.36049999999999999</v>
      </c>
      <c r="AY332" s="2">
        <v>0.65</v>
      </c>
      <c r="AZ332" s="2">
        <v>14084208</v>
      </c>
      <c r="BA332" s="2">
        <v>9876167</v>
      </c>
      <c r="BB332" s="2">
        <v>6682578</v>
      </c>
      <c r="BC332" s="2">
        <v>16012481</v>
      </c>
      <c r="BD332" s="2">
        <v>46655434</v>
      </c>
      <c r="BE332" s="2">
        <v>282018233</v>
      </c>
      <c r="BF332" s="2">
        <v>0</v>
      </c>
      <c r="BG332" s="2">
        <v>423649</v>
      </c>
      <c r="BH332" s="2">
        <v>0</v>
      </c>
      <c r="BI332" s="2">
        <v>2790442</v>
      </c>
      <c r="BJ332" s="2">
        <v>0</v>
      </c>
      <c r="BK332" s="2">
        <v>0</v>
      </c>
      <c r="BL332" s="2">
        <v>0</v>
      </c>
      <c r="BM332" s="2">
        <v>0</v>
      </c>
      <c r="BN332" s="2">
        <v>2813</v>
      </c>
      <c r="BO332" s="2">
        <v>289.5</v>
      </c>
      <c r="BP332" s="2">
        <v>814364</v>
      </c>
      <c r="BQ332" s="2">
        <v>4028455</v>
      </c>
      <c r="BR332" s="2">
        <v>286046688</v>
      </c>
      <c r="BS332" s="2">
        <v>0</v>
      </c>
      <c r="BT332" s="2">
        <v>286046688</v>
      </c>
      <c r="BU332" s="2">
        <v>30480519</v>
      </c>
      <c r="BV332" s="2">
        <v>255566169</v>
      </c>
      <c r="BW332" s="2">
        <v>16130984</v>
      </c>
      <c r="BX332" s="2">
        <v>239435185</v>
      </c>
      <c r="BY332" s="2">
        <v>5265.63</v>
      </c>
      <c r="BZ332" s="2">
        <v>19445.740000000002</v>
      </c>
      <c r="CA332" s="2">
        <v>102394072</v>
      </c>
      <c r="CB332" s="2">
        <v>0</v>
      </c>
      <c r="CC332" s="2">
        <v>0</v>
      </c>
      <c r="CD332" s="2">
        <v>30480519</v>
      </c>
      <c r="CE332" s="2">
        <v>16130984</v>
      </c>
      <c r="CF332" s="2">
        <v>55782569</v>
      </c>
      <c r="CG332" s="2">
        <v>21124437</v>
      </c>
      <c r="CH332" s="2">
        <v>76907006</v>
      </c>
      <c r="CI332" s="2">
        <v>0</v>
      </c>
      <c r="CJ332" s="2">
        <v>239435185</v>
      </c>
      <c r="CK332" s="2" t="b">
        <v>0</v>
      </c>
      <c r="CL332" s="2">
        <v>0</v>
      </c>
      <c r="CM332" s="2">
        <v>14332.8</v>
      </c>
      <c r="CN332" s="2">
        <v>13178.42</v>
      </c>
      <c r="CO332" s="2">
        <v>13569.35</v>
      </c>
      <c r="CP332" s="2">
        <v>16134.5</v>
      </c>
      <c r="CQ332" s="4">
        <v>45072.426874999997</v>
      </c>
      <c r="CR332" s="4">
        <v>73415</v>
      </c>
    </row>
    <row r="333" spans="1:96" ht="31" x14ac:dyDescent="0.35">
      <c r="A333" s="5">
        <v>399</v>
      </c>
      <c r="B333" s="3" t="s">
        <v>665</v>
      </c>
      <c r="C333" s="3" t="s">
        <v>676</v>
      </c>
      <c r="D333" s="2" t="s">
        <v>677</v>
      </c>
      <c r="E333" s="2">
        <v>8093</v>
      </c>
      <c r="F333" s="2">
        <v>8215</v>
      </c>
      <c r="G333" s="2">
        <v>8458</v>
      </c>
      <c r="H333" s="2">
        <v>9802</v>
      </c>
      <c r="I333" s="2">
        <v>6.5600000000000006E-2</v>
      </c>
      <c r="J333" s="2">
        <v>531</v>
      </c>
      <c r="K333" s="2">
        <v>539</v>
      </c>
      <c r="L333" s="2">
        <v>555</v>
      </c>
      <c r="M333" s="2">
        <v>643</v>
      </c>
      <c r="N333" s="2">
        <v>6.7000000000000004E-2</v>
      </c>
      <c r="O333" s="2">
        <v>542</v>
      </c>
      <c r="P333" s="2">
        <v>550</v>
      </c>
      <c r="Q333" s="2">
        <v>567</v>
      </c>
      <c r="R333" s="2">
        <v>657</v>
      </c>
      <c r="S333" s="2">
        <v>9166</v>
      </c>
      <c r="T333" s="2">
        <v>9304</v>
      </c>
      <c r="U333" s="2">
        <v>9580</v>
      </c>
      <c r="V333" s="2">
        <v>11102</v>
      </c>
      <c r="W333" s="2">
        <v>1.1040000000000001</v>
      </c>
      <c r="X333" s="2">
        <v>1.026</v>
      </c>
      <c r="Y333" s="2">
        <v>10119</v>
      </c>
      <c r="Z333" s="2">
        <v>11391</v>
      </c>
      <c r="AA333" s="2">
        <v>0.93</v>
      </c>
      <c r="AB333" s="2">
        <v>0</v>
      </c>
      <c r="AC333" s="2">
        <v>0</v>
      </c>
      <c r="AD333" s="2">
        <v>0</v>
      </c>
      <c r="AE333" s="2">
        <v>0.93</v>
      </c>
      <c r="AF333" s="2">
        <v>36.49</v>
      </c>
      <c r="AG333" s="2">
        <v>21.38</v>
      </c>
      <c r="AH333" s="2">
        <v>15.41</v>
      </c>
      <c r="AI333" s="2">
        <v>0</v>
      </c>
      <c r="AJ333" s="2">
        <v>73.28</v>
      </c>
      <c r="AK333" s="2">
        <v>9411</v>
      </c>
      <c r="AL333" s="2">
        <v>0</v>
      </c>
      <c r="AM333" s="2">
        <v>0</v>
      </c>
      <c r="AN333" s="2">
        <v>0</v>
      </c>
      <c r="AO333" s="2">
        <v>9411</v>
      </c>
      <c r="AP333" s="2">
        <v>0.61260000000000003</v>
      </c>
      <c r="AQ333" s="2">
        <v>0.2</v>
      </c>
      <c r="AR333" s="2">
        <v>45240</v>
      </c>
      <c r="AS333" s="2">
        <v>24372</v>
      </c>
      <c r="AT333" s="2">
        <v>18087</v>
      </c>
      <c r="AU333" s="2">
        <v>0</v>
      </c>
      <c r="AV333" s="2">
        <v>87699</v>
      </c>
      <c r="AW333" s="2">
        <v>0.61260000000000003</v>
      </c>
      <c r="AX333" s="2">
        <v>6.2600000000000003E-2</v>
      </c>
      <c r="AY333" s="2">
        <v>0.65</v>
      </c>
      <c r="AZ333" s="2">
        <v>15024</v>
      </c>
      <c r="BA333" s="2">
        <v>8094</v>
      </c>
      <c r="BB333" s="2">
        <v>6007</v>
      </c>
      <c r="BC333" s="2">
        <v>0</v>
      </c>
      <c r="BD333" s="2">
        <v>29125</v>
      </c>
      <c r="BE333" s="2">
        <v>126235</v>
      </c>
      <c r="BF333" s="2">
        <v>753965</v>
      </c>
      <c r="BG333" s="2">
        <v>6577</v>
      </c>
      <c r="BH333" s="2">
        <v>0</v>
      </c>
      <c r="BI333" s="2">
        <v>71682</v>
      </c>
      <c r="BJ333" s="2">
        <v>0</v>
      </c>
      <c r="BK333" s="2">
        <v>0</v>
      </c>
      <c r="BL333" s="2">
        <v>44364</v>
      </c>
      <c r="BM333" s="2">
        <v>0</v>
      </c>
      <c r="BN333" s="2">
        <v>2813</v>
      </c>
      <c r="BO333" s="2">
        <v>1.1499999999999999</v>
      </c>
      <c r="BP333" s="2">
        <v>3235</v>
      </c>
      <c r="BQ333" s="2">
        <v>879823</v>
      </c>
      <c r="BR333" s="2">
        <v>1006058</v>
      </c>
      <c r="BS333" s="2">
        <v>0</v>
      </c>
      <c r="BT333" s="2">
        <v>1006058</v>
      </c>
      <c r="BU333" s="2">
        <v>584546</v>
      </c>
      <c r="BV333" s="2">
        <v>421512</v>
      </c>
      <c r="BW333" s="2">
        <v>14656</v>
      </c>
      <c r="BX333" s="2">
        <v>406856</v>
      </c>
      <c r="BY333" s="2">
        <v>79.58</v>
      </c>
      <c r="BZ333" s="2">
        <v>73.28</v>
      </c>
      <c r="CA333" s="2">
        <v>5832</v>
      </c>
      <c r="CB333" s="2">
        <v>466418</v>
      </c>
      <c r="CC333" s="2">
        <v>0</v>
      </c>
      <c r="CD333" s="2">
        <v>584546</v>
      </c>
      <c r="CE333" s="2">
        <v>14656</v>
      </c>
      <c r="CF333" s="2">
        <v>0</v>
      </c>
      <c r="CG333" s="2">
        <v>242780</v>
      </c>
      <c r="CH333" s="2">
        <v>242780</v>
      </c>
      <c r="CI333" s="2">
        <v>0</v>
      </c>
      <c r="CJ333" s="2">
        <v>406856</v>
      </c>
      <c r="CK333" s="2" t="b">
        <v>0</v>
      </c>
      <c r="CL333" s="2">
        <v>0</v>
      </c>
      <c r="CM333" s="2">
        <v>11770.52</v>
      </c>
      <c r="CN333" s="2">
        <v>10822.51</v>
      </c>
      <c r="CO333" s="2">
        <v>11143.55</v>
      </c>
      <c r="CP333" s="2">
        <v>13250.13</v>
      </c>
      <c r="CQ333" s="4">
        <v>45072.427048611113</v>
      </c>
      <c r="CR333" s="4">
        <v>73415</v>
      </c>
    </row>
    <row r="334" spans="1:96" x14ac:dyDescent="0.35">
      <c r="A334" s="5">
        <v>401</v>
      </c>
      <c r="B334" s="3" t="s">
        <v>665</v>
      </c>
      <c r="C334" s="3" t="s">
        <v>678</v>
      </c>
      <c r="D334" s="2" t="s">
        <v>679</v>
      </c>
      <c r="E334" s="2">
        <v>8093</v>
      </c>
      <c r="F334" s="2">
        <v>8215</v>
      </c>
      <c r="G334" s="2">
        <v>8458</v>
      </c>
      <c r="H334" s="2">
        <v>9802</v>
      </c>
      <c r="I334" s="2">
        <v>6.5600000000000006E-2</v>
      </c>
      <c r="J334" s="2">
        <v>531</v>
      </c>
      <c r="K334" s="2">
        <v>539</v>
      </c>
      <c r="L334" s="2">
        <v>555</v>
      </c>
      <c r="M334" s="2">
        <v>643</v>
      </c>
      <c r="N334" s="2">
        <v>6.7000000000000004E-2</v>
      </c>
      <c r="O334" s="2">
        <v>542</v>
      </c>
      <c r="P334" s="2">
        <v>550</v>
      </c>
      <c r="Q334" s="2">
        <v>567</v>
      </c>
      <c r="R334" s="2">
        <v>657</v>
      </c>
      <c r="S334" s="2">
        <v>9166</v>
      </c>
      <c r="T334" s="2">
        <v>9304</v>
      </c>
      <c r="U334" s="2">
        <v>9580</v>
      </c>
      <c r="V334" s="2">
        <v>11102</v>
      </c>
      <c r="W334" s="2">
        <v>1.1040000000000001</v>
      </c>
      <c r="X334" s="2">
        <v>1.026</v>
      </c>
      <c r="Y334" s="2">
        <v>10119</v>
      </c>
      <c r="Z334" s="2">
        <v>11391</v>
      </c>
      <c r="AA334" s="2">
        <v>814.46</v>
      </c>
      <c r="AB334" s="2">
        <v>563.64</v>
      </c>
      <c r="AC334" s="2">
        <v>351.08</v>
      </c>
      <c r="AD334" s="2">
        <v>720.77</v>
      </c>
      <c r="AE334" s="2">
        <v>2449.9499999999998</v>
      </c>
      <c r="AF334" s="2">
        <v>815.77</v>
      </c>
      <c r="AG334" s="2">
        <v>565.48</v>
      </c>
      <c r="AH334" s="2">
        <v>351.95</v>
      </c>
      <c r="AI334" s="2">
        <v>724.79</v>
      </c>
      <c r="AJ334" s="2">
        <v>2457.9899999999998</v>
      </c>
      <c r="AK334" s="2">
        <v>8241521</v>
      </c>
      <c r="AL334" s="2">
        <v>5244107</v>
      </c>
      <c r="AM334" s="2">
        <v>3363346</v>
      </c>
      <c r="AN334" s="2">
        <v>8210291</v>
      </c>
      <c r="AO334" s="2">
        <v>25059265</v>
      </c>
      <c r="AP334" s="2">
        <v>0.43090000000000001</v>
      </c>
      <c r="AQ334" s="2">
        <v>0.2</v>
      </c>
      <c r="AR334" s="2">
        <v>711397</v>
      </c>
      <c r="AS334" s="2">
        <v>453412</v>
      </c>
      <c r="AT334" s="2">
        <v>290571</v>
      </c>
      <c r="AU334" s="2">
        <v>711509</v>
      </c>
      <c r="AV334" s="2">
        <v>2166889</v>
      </c>
      <c r="AW334" s="2">
        <v>0.43090000000000001</v>
      </c>
      <c r="AX334" s="2">
        <v>0</v>
      </c>
      <c r="AY334" s="2">
        <v>0.65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27226154</v>
      </c>
      <c r="BF334" s="2">
        <v>459825</v>
      </c>
      <c r="BG334" s="2">
        <v>20102</v>
      </c>
      <c r="BH334" s="2">
        <v>0</v>
      </c>
      <c r="BI334" s="2">
        <v>543504</v>
      </c>
      <c r="BJ334" s="2">
        <v>0</v>
      </c>
      <c r="BK334" s="2">
        <v>0</v>
      </c>
      <c r="BL334" s="2">
        <v>150653</v>
      </c>
      <c r="BM334" s="2">
        <v>0</v>
      </c>
      <c r="BN334" s="2">
        <v>2813</v>
      </c>
      <c r="BO334" s="2">
        <v>107.2</v>
      </c>
      <c r="BP334" s="2">
        <v>301554</v>
      </c>
      <c r="BQ334" s="2">
        <v>1475638</v>
      </c>
      <c r="BR334" s="2">
        <v>28701792</v>
      </c>
      <c r="BS334" s="2">
        <v>0</v>
      </c>
      <c r="BT334" s="2">
        <v>28701792</v>
      </c>
      <c r="BU334" s="2">
        <v>9467227</v>
      </c>
      <c r="BV334" s="2">
        <v>19234565</v>
      </c>
      <c r="BW334" s="2">
        <v>2327079</v>
      </c>
      <c r="BX334" s="2">
        <v>16907486</v>
      </c>
      <c r="BY334" s="2">
        <v>5895.19</v>
      </c>
      <c r="BZ334" s="2">
        <v>2457.9899999999998</v>
      </c>
      <c r="CA334" s="2">
        <v>14490318</v>
      </c>
      <c r="CB334" s="2">
        <v>208973</v>
      </c>
      <c r="CC334" s="2">
        <v>0</v>
      </c>
      <c r="CD334" s="2">
        <v>9467227</v>
      </c>
      <c r="CE334" s="2">
        <v>2327079</v>
      </c>
      <c r="CF334" s="2">
        <v>2904985</v>
      </c>
      <c r="CG334" s="2">
        <v>1896471</v>
      </c>
      <c r="CH334" s="2">
        <v>4801456</v>
      </c>
      <c r="CI334" s="2">
        <v>0</v>
      </c>
      <c r="CJ334" s="2">
        <v>16907486</v>
      </c>
      <c r="CK334" s="2" t="b">
        <v>0</v>
      </c>
      <c r="CL334" s="2">
        <v>0</v>
      </c>
      <c r="CM334" s="2">
        <v>10991.06</v>
      </c>
      <c r="CN334" s="2">
        <v>10105.82</v>
      </c>
      <c r="CO334" s="2">
        <v>10405.6</v>
      </c>
      <c r="CP334" s="2">
        <v>12372.68</v>
      </c>
      <c r="CQ334" s="4">
        <v>45072.426770833335</v>
      </c>
      <c r="CR334" s="4">
        <v>73415</v>
      </c>
    </row>
    <row r="335" spans="1:96" x14ac:dyDescent="0.35">
      <c r="A335" s="5">
        <v>402</v>
      </c>
      <c r="B335" s="3" t="s">
        <v>665</v>
      </c>
      <c r="C335" s="3" t="s">
        <v>680</v>
      </c>
      <c r="D335" s="2" t="s">
        <v>681</v>
      </c>
      <c r="E335" s="2">
        <v>8093</v>
      </c>
      <c r="F335" s="2">
        <v>8215</v>
      </c>
      <c r="G335" s="2">
        <v>8458</v>
      </c>
      <c r="H335" s="2">
        <v>9802</v>
      </c>
      <c r="I335" s="2">
        <v>6.5600000000000006E-2</v>
      </c>
      <c r="J335" s="2">
        <v>531</v>
      </c>
      <c r="K335" s="2">
        <v>539</v>
      </c>
      <c r="L335" s="2">
        <v>555</v>
      </c>
      <c r="M335" s="2">
        <v>643</v>
      </c>
      <c r="N335" s="2">
        <v>6.7000000000000004E-2</v>
      </c>
      <c r="O335" s="2">
        <v>542</v>
      </c>
      <c r="P335" s="2">
        <v>550</v>
      </c>
      <c r="Q335" s="2">
        <v>567</v>
      </c>
      <c r="R335" s="2">
        <v>657</v>
      </c>
      <c r="S335" s="2">
        <v>9166</v>
      </c>
      <c r="T335" s="2">
        <v>9304</v>
      </c>
      <c r="U335" s="2">
        <v>9580</v>
      </c>
      <c r="V335" s="2">
        <v>11102</v>
      </c>
      <c r="W335" s="2">
        <v>1.1040000000000001</v>
      </c>
      <c r="X335" s="2">
        <v>1.026</v>
      </c>
      <c r="Y335" s="2">
        <v>10119</v>
      </c>
      <c r="Z335" s="2">
        <v>11391</v>
      </c>
      <c r="AA335" s="2">
        <v>297.16000000000003</v>
      </c>
      <c r="AB335" s="2">
        <v>238.38</v>
      </c>
      <c r="AC335" s="2">
        <v>141.36000000000001</v>
      </c>
      <c r="AD335" s="2">
        <v>236.11</v>
      </c>
      <c r="AE335" s="2">
        <v>913.01</v>
      </c>
      <c r="AF335" s="2">
        <v>297.16000000000003</v>
      </c>
      <c r="AG335" s="2">
        <v>238.38</v>
      </c>
      <c r="AH335" s="2">
        <v>141.36000000000001</v>
      </c>
      <c r="AI335" s="2">
        <v>252.62</v>
      </c>
      <c r="AJ335" s="2">
        <v>929.52</v>
      </c>
      <c r="AK335" s="2">
        <v>3006962</v>
      </c>
      <c r="AL335" s="2">
        <v>2217888</v>
      </c>
      <c r="AM335" s="2">
        <v>1354229</v>
      </c>
      <c r="AN335" s="2">
        <v>2689529</v>
      </c>
      <c r="AO335" s="2">
        <v>9268608</v>
      </c>
      <c r="AP335" s="2">
        <v>0.52610000000000001</v>
      </c>
      <c r="AQ335" s="2">
        <v>0.2</v>
      </c>
      <c r="AR335" s="2">
        <v>316393</v>
      </c>
      <c r="AS335" s="2">
        <v>233366</v>
      </c>
      <c r="AT335" s="2">
        <v>142492</v>
      </c>
      <c r="AU335" s="2">
        <v>302780</v>
      </c>
      <c r="AV335" s="2">
        <v>995031</v>
      </c>
      <c r="AW335" s="2">
        <v>0.52610000000000001</v>
      </c>
      <c r="AX335" s="2">
        <v>0</v>
      </c>
      <c r="AY335" s="2">
        <v>0.65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10263639</v>
      </c>
      <c r="BF335" s="2">
        <v>666688</v>
      </c>
      <c r="BG335" s="2">
        <v>0</v>
      </c>
      <c r="BH335" s="2">
        <v>0</v>
      </c>
      <c r="BI335" s="2">
        <v>469334</v>
      </c>
      <c r="BJ335" s="2">
        <v>0</v>
      </c>
      <c r="BK335" s="2">
        <v>0</v>
      </c>
      <c r="BL335" s="2">
        <v>666122</v>
      </c>
      <c r="BM335" s="2">
        <v>0</v>
      </c>
      <c r="BN335" s="2">
        <v>2813</v>
      </c>
      <c r="BO335" s="2">
        <v>19.03</v>
      </c>
      <c r="BP335" s="2">
        <v>53531</v>
      </c>
      <c r="BQ335" s="2">
        <v>1855675</v>
      </c>
      <c r="BR335" s="2">
        <v>12119314</v>
      </c>
      <c r="BS335" s="2">
        <v>0</v>
      </c>
      <c r="BT335" s="2">
        <v>12119314</v>
      </c>
      <c r="BU335" s="2">
        <v>3756101</v>
      </c>
      <c r="BV335" s="2">
        <v>8363213</v>
      </c>
      <c r="BW335" s="2">
        <v>983779</v>
      </c>
      <c r="BX335" s="2">
        <v>7379434</v>
      </c>
      <c r="BY335" s="2">
        <v>6321.78</v>
      </c>
      <c r="BZ335" s="2">
        <v>929.52</v>
      </c>
      <c r="CA335" s="2">
        <v>5876221</v>
      </c>
      <c r="CB335" s="2">
        <v>410559</v>
      </c>
      <c r="CC335" s="2">
        <v>0</v>
      </c>
      <c r="CD335" s="2">
        <v>3756101</v>
      </c>
      <c r="CE335" s="2">
        <v>983779</v>
      </c>
      <c r="CF335" s="2">
        <v>1546900</v>
      </c>
      <c r="CG335" s="2">
        <v>1355171</v>
      </c>
      <c r="CH335" s="2">
        <v>2902071</v>
      </c>
      <c r="CI335" s="2">
        <v>0</v>
      </c>
      <c r="CJ335" s="2">
        <v>7379434</v>
      </c>
      <c r="CK335" s="2" t="b">
        <v>0</v>
      </c>
      <c r="CL335" s="2">
        <v>0</v>
      </c>
      <c r="CM335" s="2">
        <v>11183.72</v>
      </c>
      <c r="CN335" s="2">
        <v>10282.969999999999</v>
      </c>
      <c r="CO335" s="2">
        <v>10588.01</v>
      </c>
      <c r="CP335" s="2">
        <v>12589.56</v>
      </c>
      <c r="CQ335" s="4">
        <v>45072.426689814813</v>
      </c>
      <c r="CR335" s="4">
        <v>73415</v>
      </c>
    </row>
    <row r="336" spans="1:96" x14ac:dyDescent="0.35">
      <c r="A336" s="5">
        <v>10231</v>
      </c>
      <c r="B336" s="3" t="s">
        <v>665</v>
      </c>
      <c r="C336" s="3" t="s">
        <v>682</v>
      </c>
      <c r="D336" s="2" t="s">
        <v>683</v>
      </c>
      <c r="E336" s="2">
        <v>8093</v>
      </c>
      <c r="F336" s="2">
        <v>8215</v>
      </c>
      <c r="G336" s="2">
        <v>8458</v>
      </c>
      <c r="H336" s="2">
        <v>9802</v>
      </c>
      <c r="I336" s="2">
        <v>6.5600000000000006E-2</v>
      </c>
      <c r="J336" s="2">
        <v>531</v>
      </c>
      <c r="K336" s="2">
        <v>539</v>
      </c>
      <c r="L336" s="2">
        <v>555</v>
      </c>
      <c r="M336" s="2">
        <v>643</v>
      </c>
      <c r="N336" s="2">
        <v>6.7000000000000004E-2</v>
      </c>
      <c r="O336" s="2">
        <v>542</v>
      </c>
      <c r="P336" s="2">
        <v>550</v>
      </c>
      <c r="Q336" s="2">
        <v>567</v>
      </c>
      <c r="R336" s="2">
        <v>657</v>
      </c>
      <c r="S336" s="2">
        <v>9166</v>
      </c>
      <c r="T336" s="2">
        <v>9304</v>
      </c>
      <c r="U336" s="2">
        <v>9580</v>
      </c>
      <c r="V336" s="2">
        <v>11102</v>
      </c>
      <c r="W336" s="2">
        <v>1.1040000000000001</v>
      </c>
      <c r="X336" s="2">
        <v>1.026</v>
      </c>
      <c r="Y336" s="2">
        <v>10119</v>
      </c>
      <c r="Z336" s="2">
        <v>11391</v>
      </c>
      <c r="AA336" s="2">
        <v>330.77</v>
      </c>
      <c r="AB336" s="2">
        <v>234.45</v>
      </c>
      <c r="AC336" s="2">
        <v>169.06</v>
      </c>
      <c r="AD336" s="2">
        <v>641.70000000000005</v>
      </c>
      <c r="AE336" s="2">
        <v>1375.98</v>
      </c>
      <c r="AF336" s="2">
        <v>330.77</v>
      </c>
      <c r="AG336" s="2">
        <v>234.45</v>
      </c>
      <c r="AH336" s="2">
        <v>169.06</v>
      </c>
      <c r="AI336" s="2">
        <v>644.91</v>
      </c>
      <c r="AJ336" s="2">
        <v>1379.19</v>
      </c>
      <c r="AK336" s="2">
        <v>3347062</v>
      </c>
      <c r="AL336" s="2">
        <v>2181323</v>
      </c>
      <c r="AM336" s="2">
        <v>1619595</v>
      </c>
      <c r="AN336" s="2">
        <v>7309605</v>
      </c>
      <c r="AO336" s="2">
        <v>14457585</v>
      </c>
      <c r="AP336" s="2">
        <v>0.57779999999999998</v>
      </c>
      <c r="AQ336" s="2">
        <v>0.2</v>
      </c>
      <c r="AR336" s="2">
        <v>386786</v>
      </c>
      <c r="AS336" s="2">
        <v>252074</v>
      </c>
      <c r="AT336" s="2">
        <v>187160</v>
      </c>
      <c r="AU336" s="2">
        <v>848923</v>
      </c>
      <c r="AV336" s="2">
        <v>1674943</v>
      </c>
      <c r="AW336" s="2">
        <v>0.57779999999999998</v>
      </c>
      <c r="AX336" s="2">
        <v>2.7799999999999998E-2</v>
      </c>
      <c r="AY336" s="2">
        <v>0.65</v>
      </c>
      <c r="AZ336" s="2">
        <v>60481</v>
      </c>
      <c r="BA336" s="2">
        <v>39417</v>
      </c>
      <c r="BB336" s="2">
        <v>29266</v>
      </c>
      <c r="BC336" s="2">
        <v>132745</v>
      </c>
      <c r="BD336" s="2">
        <v>261909</v>
      </c>
      <c r="BE336" s="2">
        <v>16394437</v>
      </c>
      <c r="BF336" s="2">
        <v>663297</v>
      </c>
      <c r="BG336" s="2">
        <v>22988</v>
      </c>
      <c r="BH336" s="2">
        <v>0</v>
      </c>
      <c r="BI336" s="2">
        <v>456257</v>
      </c>
      <c r="BJ336" s="2">
        <v>0</v>
      </c>
      <c r="BK336" s="2">
        <v>0</v>
      </c>
      <c r="BL336" s="2">
        <v>245286</v>
      </c>
      <c r="BM336" s="2">
        <v>0</v>
      </c>
      <c r="BN336" s="2">
        <v>2813</v>
      </c>
      <c r="BO336" s="2">
        <v>25.72</v>
      </c>
      <c r="BP336" s="2">
        <v>72350</v>
      </c>
      <c r="BQ336" s="2">
        <v>1460178</v>
      </c>
      <c r="BR336" s="2">
        <v>17854615</v>
      </c>
      <c r="BS336" s="2">
        <v>0</v>
      </c>
      <c r="BT336" s="2">
        <v>17854615</v>
      </c>
      <c r="BU336" s="2">
        <v>8177575</v>
      </c>
      <c r="BV336" s="2">
        <v>9677040</v>
      </c>
      <c r="BW336" s="2">
        <v>1339563</v>
      </c>
      <c r="BX336" s="2">
        <v>8337477</v>
      </c>
      <c r="BY336" s="2">
        <v>5837.95</v>
      </c>
      <c r="BZ336" s="2">
        <v>1379.19</v>
      </c>
      <c r="CA336" s="2">
        <v>8051642</v>
      </c>
      <c r="CB336" s="2">
        <v>820628</v>
      </c>
      <c r="CC336" s="2">
        <v>0</v>
      </c>
      <c r="CD336" s="2">
        <v>8177575</v>
      </c>
      <c r="CE336" s="2">
        <v>1339563</v>
      </c>
      <c r="CF336" s="2">
        <v>0</v>
      </c>
      <c r="CG336" s="2">
        <v>2603465</v>
      </c>
      <c r="CH336" s="2">
        <v>2603465</v>
      </c>
      <c r="CI336" s="2">
        <v>0</v>
      </c>
      <c r="CJ336" s="2">
        <v>8337477</v>
      </c>
      <c r="CK336" s="2" t="b">
        <v>0</v>
      </c>
      <c r="CL336" s="2">
        <v>0</v>
      </c>
      <c r="CM336" s="2">
        <v>11471.2</v>
      </c>
      <c r="CN336" s="2">
        <v>10547.29</v>
      </c>
      <c r="CO336" s="2">
        <v>10860.18</v>
      </c>
      <c r="CP336" s="2">
        <v>12913.18</v>
      </c>
      <c r="CQ336" s="4">
        <v>45072.427256944444</v>
      </c>
      <c r="CR336" s="4">
        <v>73415</v>
      </c>
    </row>
    <row r="337" spans="1:96" x14ac:dyDescent="0.35">
      <c r="A337" s="5">
        <v>403</v>
      </c>
      <c r="B337" s="3" t="s">
        <v>684</v>
      </c>
      <c r="C337" s="3" t="s">
        <v>685</v>
      </c>
      <c r="D337" s="2" t="s">
        <v>686</v>
      </c>
      <c r="E337" s="2">
        <v>8093</v>
      </c>
      <c r="F337" s="2">
        <v>8215</v>
      </c>
      <c r="G337" s="2">
        <v>8458</v>
      </c>
      <c r="H337" s="2">
        <v>9802</v>
      </c>
      <c r="I337" s="2">
        <v>6.5600000000000006E-2</v>
      </c>
      <c r="J337" s="2">
        <v>531</v>
      </c>
      <c r="K337" s="2">
        <v>539</v>
      </c>
      <c r="L337" s="2">
        <v>555</v>
      </c>
      <c r="M337" s="2">
        <v>643</v>
      </c>
      <c r="N337" s="2">
        <v>6.7000000000000004E-2</v>
      </c>
      <c r="O337" s="2">
        <v>542</v>
      </c>
      <c r="P337" s="2">
        <v>550</v>
      </c>
      <c r="Q337" s="2">
        <v>567</v>
      </c>
      <c r="R337" s="2">
        <v>657</v>
      </c>
      <c r="S337" s="2">
        <v>9166</v>
      </c>
      <c r="T337" s="2">
        <v>9304</v>
      </c>
      <c r="U337" s="2">
        <v>9580</v>
      </c>
      <c r="V337" s="2">
        <v>11102</v>
      </c>
      <c r="W337" s="2">
        <v>1.1040000000000001</v>
      </c>
      <c r="X337" s="2">
        <v>1.026</v>
      </c>
      <c r="Y337" s="2">
        <v>10119</v>
      </c>
      <c r="Z337" s="2">
        <v>11391</v>
      </c>
      <c r="AA337" s="2">
        <v>48.55</v>
      </c>
      <c r="AB337" s="2">
        <v>28.6</v>
      </c>
      <c r="AC337" s="2">
        <v>15.5</v>
      </c>
      <c r="AD337" s="2">
        <v>0</v>
      </c>
      <c r="AE337" s="2">
        <v>92.65</v>
      </c>
      <c r="AF337" s="2">
        <v>48.55</v>
      </c>
      <c r="AG337" s="2">
        <v>28.6</v>
      </c>
      <c r="AH337" s="2">
        <v>15.5</v>
      </c>
      <c r="AI337" s="2">
        <v>0</v>
      </c>
      <c r="AJ337" s="2">
        <v>92.65</v>
      </c>
      <c r="AK337" s="2">
        <v>491277</v>
      </c>
      <c r="AL337" s="2">
        <v>266094</v>
      </c>
      <c r="AM337" s="2">
        <v>148490</v>
      </c>
      <c r="AN337" s="2">
        <v>0</v>
      </c>
      <c r="AO337" s="2">
        <v>905861</v>
      </c>
      <c r="AP337" s="2">
        <v>0.43169999999999997</v>
      </c>
      <c r="AQ337" s="2">
        <v>0.2</v>
      </c>
      <c r="AR337" s="2">
        <v>42417</v>
      </c>
      <c r="AS337" s="2">
        <v>22975</v>
      </c>
      <c r="AT337" s="2">
        <v>12821</v>
      </c>
      <c r="AU337" s="2">
        <v>0</v>
      </c>
      <c r="AV337" s="2">
        <v>78213</v>
      </c>
      <c r="AW337" s="2">
        <v>0.43169999999999997</v>
      </c>
      <c r="AX337" s="2">
        <v>0</v>
      </c>
      <c r="AY337" s="2">
        <v>0.65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984074</v>
      </c>
      <c r="BF337" s="2">
        <v>0</v>
      </c>
      <c r="BG337" s="2">
        <v>0</v>
      </c>
      <c r="BH337" s="2">
        <v>0</v>
      </c>
      <c r="BI337" s="2">
        <v>70397</v>
      </c>
      <c r="BJ337" s="2">
        <v>0</v>
      </c>
      <c r="BK337" s="2">
        <v>0</v>
      </c>
      <c r="BL337" s="2">
        <v>113802</v>
      </c>
      <c r="BM337" s="2">
        <v>0</v>
      </c>
      <c r="BN337" s="2">
        <v>2813</v>
      </c>
      <c r="BO337" s="2">
        <v>6.29</v>
      </c>
      <c r="BP337" s="2">
        <v>17694</v>
      </c>
      <c r="BQ337" s="2">
        <v>201893</v>
      </c>
      <c r="BR337" s="2">
        <v>1185967</v>
      </c>
      <c r="BS337" s="2">
        <v>0</v>
      </c>
      <c r="BT337" s="2">
        <v>1185967</v>
      </c>
      <c r="BU337" s="2">
        <v>4013047</v>
      </c>
      <c r="BV337" s="2">
        <v>0</v>
      </c>
      <c r="BW337" s="2">
        <v>18530</v>
      </c>
      <c r="BX337" s="2">
        <v>0</v>
      </c>
      <c r="BY337" s="2">
        <v>5124.01</v>
      </c>
      <c r="BZ337" s="2">
        <v>92.65</v>
      </c>
      <c r="CA337" s="2">
        <v>474740</v>
      </c>
      <c r="CB337" s="2">
        <v>0</v>
      </c>
      <c r="CC337" s="2">
        <v>0</v>
      </c>
      <c r="CD337" s="2">
        <v>4013047</v>
      </c>
      <c r="CE337" s="2">
        <v>18530</v>
      </c>
      <c r="CF337" s="2">
        <v>0</v>
      </c>
      <c r="CG337" s="2">
        <v>229708</v>
      </c>
      <c r="CH337" s="2">
        <v>229708</v>
      </c>
      <c r="CI337" s="2">
        <v>229708</v>
      </c>
      <c r="CJ337" s="2">
        <v>229708</v>
      </c>
      <c r="CK337" s="2" t="b">
        <v>1</v>
      </c>
      <c r="CL337" s="2">
        <v>2827080</v>
      </c>
      <c r="CM337" s="2">
        <v>10992.67</v>
      </c>
      <c r="CN337" s="2">
        <v>10107.31</v>
      </c>
      <c r="CO337" s="2">
        <v>10407.14</v>
      </c>
      <c r="CP337" s="2">
        <v>12374.5</v>
      </c>
      <c r="CQ337" s="4">
        <v>45072.426655092589</v>
      </c>
      <c r="CR337" s="4">
        <v>73415</v>
      </c>
    </row>
    <row r="338" spans="1:96" x14ac:dyDescent="0.35">
      <c r="A338" s="5">
        <v>404</v>
      </c>
      <c r="B338" s="3" t="s">
        <v>684</v>
      </c>
      <c r="C338" s="3" t="s">
        <v>687</v>
      </c>
      <c r="D338" s="2" t="s">
        <v>688</v>
      </c>
      <c r="E338" s="2">
        <v>8093</v>
      </c>
      <c r="F338" s="2">
        <v>8215</v>
      </c>
      <c r="G338" s="2">
        <v>8458</v>
      </c>
      <c r="H338" s="2">
        <v>9802</v>
      </c>
      <c r="I338" s="2">
        <v>6.5600000000000006E-2</v>
      </c>
      <c r="J338" s="2">
        <v>531</v>
      </c>
      <c r="K338" s="2">
        <v>539</v>
      </c>
      <c r="L338" s="2">
        <v>555</v>
      </c>
      <c r="M338" s="2">
        <v>643</v>
      </c>
      <c r="N338" s="2">
        <v>6.7000000000000004E-2</v>
      </c>
      <c r="O338" s="2">
        <v>542</v>
      </c>
      <c r="P338" s="2">
        <v>550</v>
      </c>
      <c r="Q338" s="2">
        <v>567</v>
      </c>
      <c r="R338" s="2">
        <v>657</v>
      </c>
      <c r="S338" s="2">
        <v>9166</v>
      </c>
      <c r="T338" s="2">
        <v>9304</v>
      </c>
      <c r="U338" s="2">
        <v>9580</v>
      </c>
      <c r="V338" s="2">
        <v>11102</v>
      </c>
      <c r="W338" s="2">
        <v>1.1040000000000001</v>
      </c>
      <c r="X338" s="2">
        <v>1.026</v>
      </c>
      <c r="Y338" s="2">
        <v>10119</v>
      </c>
      <c r="Z338" s="2">
        <v>11391</v>
      </c>
      <c r="AA338" s="2">
        <v>802.64</v>
      </c>
      <c r="AB338" s="2">
        <v>634.49</v>
      </c>
      <c r="AC338" s="2">
        <v>436.12</v>
      </c>
      <c r="AD338" s="2">
        <v>0</v>
      </c>
      <c r="AE338" s="2">
        <v>1873.25</v>
      </c>
      <c r="AF338" s="2">
        <v>802.64</v>
      </c>
      <c r="AG338" s="2">
        <v>634.49</v>
      </c>
      <c r="AH338" s="2">
        <v>436.12</v>
      </c>
      <c r="AI338" s="2">
        <v>0</v>
      </c>
      <c r="AJ338" s="2">
        <v>1873.25</v>
      </c>
      <c r="AK338" s="2">
        <v>8121914</v>
      </c>
      <c r="AL338" s="2">
        <v>5903295</v>
      </c>
      <c r="AM338" s="2">
        <v>4178030</v>
      </c>
      <c r="AN338" s="2">
        <v>0</v>
      </c>
      <c r="AO338" s="2">
        <v>18203239</v>
      </c>
      <c r="AP338" s="2">
        <v>0.21859999999999999</v>
      </c>
      <c r="AQ338" s="2">
        <v>0.2</v>
      </c>
      <c r="AR338" s="2">
        <v>355090</v>
      </c>
      <c r="AS338" s="2">
        <v>258092</v>
      </c>
      <c r="AT338" s="2">
        <v>182663</v>
      </c>
      <c r="AU338" s="2">
        <v>0</v>
      </c>
      <c r="AV338" s="2">
        <v>795845</v>
      </c>
      <c r="AW338" s="2">
        <v>0.21859999999999999</v>
      </c>
      <c r="AX338" s="2">
        <v>0</v>
      </c>
      <c r="AY338" s="2">
        <v>0.65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18999084</v>
      </c>
      <c r="BF338" s="2">
        <v>0</v>
      </c>
      <c r="BG338" s="2">
        <v>0</v>
      </c>
      <c r="BH338" s="2">
        <v>0</v>
      </c>
      <c r="BI338" s="2">
        <v>296972</v>
      </c>
      <c r="BJ338" s="2">
        <v>0</v>
      </c>
      <c r="BK338" s="2">
        <v>0</v>
      </c>
      <c r="BL338" s="2">
        <v>66054</v>
      </c>
      <c r="BM338" s="2">
        <v>0</v>
      </c>
      <c r="BN338" s="2">
        <v>2813</v>
      </c>
      <c r="BO338" s="2">
        <v>39.21</v>
      </c>
      <c r="BP338" s="2">
        <v>110298</v>
      </c>
      <c r="BQ338" s="2">
        <v>473324</v>
      </c>
      <c r="BR338" s="2">
        <v>19472408</v>
      </c>
      <c r="BS338" s="2">
        <v>0</v>
      </c>
      <c r="BT338" s="2">
        <v>19472408</v>
      </c>
      <c r="BU338" s="2">
        <v>15254419</v>
      </c>
      <c r="BV338" s="2">
        <v>4217989</v>
      </c>
      <c r="BW338" s="2">
        <v>374650</v>
      </c>
      <c r="BX338" s="2">
        <v>3843339</v>
      </c>
      <c r="BY338" s="2">
        <v>5334.93</v>
      </c>
      <c r="BZ338" s="2">
        <v>1873.25</v>
      </c>
      <c r="CA338" s="2">
        <v>9993658</v>
      </c>
      <c r="CB338" s="2">
        <v>0</v>
      </c>
      <c r="CC338" s="2">
        <v>0</v>
      </c>
      <c r="CD338" s="2">
        <v>15254419</v>
      </c>
      <c r="CE338" s="2">
        <v>374650</v>
      </c>
      <c r="CF338" s="2">
        <v>0</v>
      </c>
      <c r="CG338" s="2">
        <v>681526</v>
      </c>
      <c r="CH338" s="2">
        <v>681526</v>
      </c>
      <c r="CI338" s="2">
        <v>0</v>
      </c>
      <c r="CJ338" s="2">
        <v>3843339</v>
      </c>
      <c r="CK338" s="2" t="b">
        <v>0</v>
      </c>
      <c r="CL338" s="2">
        <v>0</v>
      </c>
      <c r="CM338" s="2">
        <v>10561.4</v>
      </c>
      <c r="CN338" s="2">
        <v>9710.77</v>
      </c>
      <c r="CO338" s="2">
        <v>9998.84</v>
      </c>
      <c r="CP338" s="2">
        <v>11889.01</v>
      </c>
      <c r="CQ338" s="4">
        <v>45072.426886574074</v>
      </c>
      <c r="CR338" s="4">
        <v>73415</v>
      </c>
    </row>
    <row r="339" spans="1:96" x14ac:dyDescent="0.35">
      <c r="A339" s="5">
        <v>405</v>
      </c>
      <c r="B339" s="3" t="s">
        <v>684</v>
      </c>
      <c r="C339" s="3" t="s">
        <v>689</v>
      </c>
      <c r="D339" s="2" t="s">
        <v>690</v>
      </c>
      <c r="E339" s="2">
        <v>8093</v>
      </c>
      <c r="F339" s="2">
        <v>8215</v>
      </c>
      <c r="G339" s="2">
        <v>8458</v>
      </c>
      <c r="H339" s="2">
        <v>9802</v>
      </c>
      <c r="I339" s="2">
        <v>6.5600000000000006E-2</v>
      </c>
      <c r="J339" s="2">
        <v>531</v>
      </c>
      <c r="K339" s="2">
        <v>539</v>
      </c>
      <c r="L339" s="2">
        <v>555</v>
      </c>
      <c r="M339" s="2">
        <v>643</v>
      </c>
      <c r="N339" s="2">
        <v>6.7000000000000004E-2</v>
      </c>
      <c r="O339" s="2">
        <v>542</v>
      </c>
      <c r="P339" s="2">
        <v>550</v>
      </c>
      <c r="Q339" s="2">
        <v>567</v>
      </c>
      <c r="R339" s="2">
        <v>657</v>
      </c>
      <c r="S339" s="2">
        <v>9166</v>
      </c>
      <c r="T339" s="2">
        <v>9304</v>
      </c>
      <c r="U339" s="2">
        <v>9580</v>
      </c>
      <c r="V339" s="2">
        <v>11102</v>
      </c>
      <c r="W339" s="2">
        <v>1.1040000000000001</v>
      </c>
      <c r="X339" s="2">
        <v>1.026</v>
      </c>
      <c r="Y339" s="2">
        <v>10119</v>
      </c>
      <c r="Z339" s="2">
        <v>11391</v>
      </c>
      <c r="AA339" s="2">
        <v>454.87</v>
      </c>
      <c r="AB339" s="2">
        <v>374.33</v>
      </c>
      <c r="AC339" s="2">
        <v>270.44</v>
      </c>
      <c r="AD339" s="2">
        <v>0</v>
      </c>
      <c r="AE339" s="2">
        <v>1099.6400000000001</v>
      </c>
      <c r="AF339" s="2">
        <v>454.87</v>
      </c>
      <c r="AG339" s="2">
        <v>374.33</v>
      </c>
      <c r="AH339" s="2">
        <v>270.44</v>
      </c>
      <c r="AI339" s="2">
        <v>0</v>
      </c>
      <c r="AJ339" s="2">
        <v>1099.6400000000001</v>
      </c>
      <c r="AK339" s="2">
        <v>4602830</v>
      </c>
      <c r="AL339" s="2">
        <v>3482766</v>
      </c>
      <c r="AM339" s="2">
        <v>2590815</v>
      </c>
      <c r="AN339" s="2">
        <v>0</v>
      </c>
      <c r="AO339" s="2">
        <v>10676411</v>
      </c>
      <c r="AP339" s="2">
        <v>0.14430000000000001</v>
      </c>
      <c r="AQ339" s="2">
        <v>0.2</v>
      </c>
      <c r="AR339" s="2">
        <v>132838</v>
      </c>
      <c r="AS339" s="2">
        <v>100513</v>
      </c>
      <c r="AT339" s="2">
        <v>74771</v>
      </c>
      <c r="AU339" s="2">
        <v>0</v>
      </c>
      <c r="AV339" s="2">
        <v>308122</v>
      </c>
      <c r="AW339" s="2">
        <v>0.14430000000000001</v>
      </c>
      <c r="AX339" s="2">
        <v>0</v>
      </c>
      <c r="AY339" s="2">
        <v>0.65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10984533</v>
      </c>
      <c r="BF339" s="2">
        <v>0</v>
      </c>
      <c r="BG339" s="2">
        <v>0</v>
      </c>
      <c r="BH339" s="2">
        <v>0</v>
      </c>
      <c r="BI339" s="2">
        <v>36304</v>
      </c>
      <c r="BJ339" s="2">
        <v>0</v>
      </c>
      <c r="BK339" s="2">
        <v>0</v>
      </c>
      <c r="BL339" s="2">
        <v>68390</v>
      </c>
      <c r="BM339" s="2">
        <v>0</v>
      </c>
      <c r="BN339" s="2">
        <v>2813</v>
      </c>
      <c r="BO339" s="2">
        <v>23.55</v>
      </c>
      <c r="BP339" s="2">
        <v>66246</v>
      </c>
      <c r="BQ339" s="2">
        <v>170940</v>
      </c>
      <c r="BR339" s="2">
        <v>11155473</v>
      </c>
      <c r="BS339" s="2">
        <v>0</v>
      </c>
      <c r="BT339" s="2">
        <v>11155473</v>
      </c>
      <c r="BU339" s="2">
        <v>11027295</v>
      </c>
      <c r="BV339" s="2">
        <v>128178</v>
      </c>
      <c r="BW339" s="2">
        <v>219928</v>
      </c>
      <c r="BX339" s="2">
        <v>0</v>
      </c>
      <c r="BY339" s="2">
        <v>5260.04</v>
      </c>
      <c r="BZ339" s="2">
        <v>1099.6400000000001</v>
      </c>
      <c r="CA339" s="2">
        <v>5784150</v>
      </c>
      <c r="CB339" s="2">
        <v>0</v>
      </c>
      <c r="CC339" s="2">
        <v>0</v>
      </c>
      <c r="CD339" s="2">
        <v>11027295</v>
      </c>
      <c r="CE339" s="2">
        <v>219928</v>
      </c>
      <c r="CF339" s="2">
        <v>0</v>
      </c>
      <c r="CG339" s="2">
        <v>678266</v>
      </c>
      <c r="CH339" s="2">
        <v>678266</v>
      </c>
      <c r="CI339" s="2">
        <v>678266</v>
      </c>
      <c r="CJ339" s="2">
        <v>678266</v>
      </c>
      <c r="CK339" s="2" t="b">
        <v>1</v>
      </c>
      <c r="CL339" s="2">
        <v>0</v>
      </c>
      <c r="CM339" s="2">
        <v>10411.030000000001</v>
      </c>
      <c r="CN339" s="2">
        <v>9572.51</v>
      </c>
      <c r="CO339" s="2">
        <v>9856.48</v>
      </c>
      <c r="CP339" s="2">
        <v>11719.74</v>
      </c>
      <c r="CQ339" s="4">
        <v>45072.426817129628</v>
      </c>
      <c r="CR339" s="4">
        <v>73415</v>
      </c>
    </row>
    <row r="340" spans="1:96" x14ac:dyDescent="0.35">
      <c r="A340" s="5">
        <v>406</v>
      </c>
      <c r="B340" s="3" t="s">
        <v>684</v>
      </c>
      <c r="C340" s="3" t="s">
        <v>691</v>
      </c>
      <c r="D340" s="2" t="s">
        <v>692</v>
      </c>
      <c r="E340" s="2">
        <v>8093</v>
      </c>
      <c r="F340" s="2">
        <v>8215</v>
      </c>
      <c r="G340" s="2">
        <v>8458</v>
      </c>
      <c r="H340" s="2">
        <v>9802</v>
      </c>
      <c r="I340" s="2">
        <v>6.5600000000000006E-2</v>
      </c>
      <c r="J340" s="2">
        <v>531</v>
      </c>
      <c r="K340" s="2">
        <v>539</v>
      </c>
      <c r="L340" s="2">
        <v>555</v>
      </c>
      <c r="M340" s="2">
        <v>643</v>
      </c>
      <c r="N340" s="2">
        <v>6.7000000000000004E-2</v>
      </c>
      <c r="O340" s="2">
        <v>542</v>
      </c>
      <c r="P340" s="2">
        <v>550</v>
      </c>
      <c r="Q340" s="2">
        <v>567</v>
      </c>
      <c r="R340" s="2">
        <v>657</v>
      </c>
      <c r="S340" s="2">
        <v>9166</v>
      </c>
      <c r="T340" s="2">
        <v>9304</v>
      </c>
      <c r="U340" s="2">
        <v>9580</v>
      </c>
      <c r="V340" s="2">
        <v>11102</v>
      </c>
      <c r="W340" s="2">
        <v>1.1040000000000001</v>
      </c>
      <c r="X340" s="2">
        <v>1.026</v>
      </c>
      <c r="Y340" s="2">
        <v>10119</v>
      </c>
      <c r="Z340" s="2">
        <v>11391</v>
      </c>
      <c r="AA340" s="2">
        <v>9.6199999999999992</v>
      </c>
      <c r="AB340" s="2">
        <v>9.73</v>
      </c>
      <c r="AC340" s="2">
        <v>0</v>
      </c>
      <c r="AD340" s="2">
        <v>0</v>
      </c>
      <c r="AE340" s="2">
        <v>19.350000000000001</v>
      </c>
      <c r="AF340" s="2">
        <v>9.6199999999999992</v>
      </c>
      <c r="AG340" s="2">
        <v>9.73</v>
      </c>
      <c r="AH340" s="2">
        <v>0</v>
      </c>
      <c r="AI340" s="2">
        <v>0</v>
      </c>
      <c r="AJ340" s="2">
        <v>19.350000000000001</v>
      </c>
      <c r="AK340" s="2">
        <v>97345</v>
      </c>
      <c r="AL340" s="2">
        <v>90528</v>
      </c>
      <c r="AM340" s="2">
        <v>0</v>
      </c>
      <c r="AN340" s="2">
        <v>0</v>
      </c>
      <c r="AO340" s="2">
        <v>187873</v>
      </c>
      <c r="AP340" s="2">
        <v>0.62</v>
      </c>
      <c r="AQ340" s="2">
        <v>0.2</v>
      </c>
      <c r="AR340" s="2">
        <v>12071</v>
      </c>
      <c r="AS340" s="2">
        <v>11225</v>
      </c>
      <c r="AT340" s="2">
        <v>0</v>
      </c>
      <c r="AU340" s="2">
        <v>0</v>
      </c>
      <c r="AV340" s="2">
        <v>23296</v>
      </c>
      <c r="AW340" s="2">
        <v>0.62</v>
      </c>
      <c r="AX340" s="2">
        <v>7.0000000000000007E-2</v>
      </c>
      <c r="AY340" s="2">
        <v>0.65</v>
      </c>
      <c r="AZ340" s="2">
        <v>4429</v>
      </c>
      <c r="BA340" s="2">
        <v>4119</v>
      </c>
      <c r="BB340" s="2">
        <v>0</v>
      </c>
      <c r="BC340" s="2">
        <v>0</v>
      </c>
      <c r="BD340" s="2">
        <v>8548</v>
      </c>
      <c r="BE340" s="2">
        <v>219717</v>
      </c>
      <c r="BF340" s="2">
        <v>0</v>
      </c>
      <c r="BG340" s="2">
        <v>4632</v>
      </c>
      <c r="BH340" s="2">
        <v>0</v>
      </c>
      <c r="BI340" s="2">
        <v>0</v>
      </c>
      <c r="BJ340" s="2">
        <v>0</v>
      </c>
      <c r="BK340" s="2">
        <v>0</v>
      </c>
      <c r="BL340" s="2">
        <v>21827</v>
      </c>
      <c r="BM340" s="2">
        <v>0</v>
      </c>
      <c r="BN340" s="2">
        <v>2813</v>
      </c>
      <c r="BO340" s="2">
        <v>0</v>
      </c>
      <c r="BP340" s="2">
        <v>0</v>
      </c>
      <c r="BQ340" s="2">
        <v>26459</v>
      </c>
      <c r="BR340" s="2">
        <v>246176</v>
      </c>
      <c r="BS340" s="2">
        <v>0</v>
      </c>
      <c r="BT340" s="2">
        <v>246176</v>
      </c>
      <c r="BU340" s="2">
        <v>230700</v>
      </c>
      <c r="BV340" s="2">
        <v>15476</v>
      </c>
      <c r="BW340" s="2">
        <v>3870</v>
      </c>
      <c r="BX340" s="2">
        <v>11606</v>
      </c>
      <c r="BY340" s="2">
        <v>90.38</v>
      </c>
      <c r="BZ340" s="2">
        <v>19.350000000000001</v>
      </c>
      <c r="CA340" s="2">
        <v>1749</v>
      </c>
      <c r="CB340" s="2">
        <v>346536</v>
      </c>
      <c r="CC340" s="2">
        <v>0</v>
      </c>
      <c r="CD340" s="2">
        <v>230700</v>
      </c>
      <c r="CE340" s="2">
        <v>3870</v>
      </c>
      <c r="CF340" s="2">
        <v>113715</v>
      </c>
      <c r="CG340" s="2">
        <v>96052</v>
      </c>
      <c r="CH340" s="2">
        <v>209767</v>
      </c>
      <c r="CI340" s="2">
        <v>198161</v>
      </c>
      <c r="CJ340" s="2">
        <v>209767</v>
      </c>
      <c r="CK340" s="2" t="b">
        <v>1</v>
      </c>
      <c r="CL340" s="2">
        <v>0</v>
      </c>
      <c r="CM340" s="2">
        <v>11834.17</v>
      </c>
      <c r="CN340" s="2">
        <v>10881.03</v>
      </c>
      <c r="CO340" s="2">
        <v>11203.81</v>
      </c>
      <c r="CP340" s="2">
        <v>13321.77</v>
      </c>
      <c r="CQ340" s="4">
        <v>45072.426828703705</v>
      </c>
      <c r="CR340" s="4">
        <v>73415</v>
      </c>
    </row>
    <row r="341" spans="1:96" x14ac:dyDescent="0.35">
      <c r="A341" s="5">
        <v>407</v>
      </c>
      <c r="B341" s="3" t="s">
        <v>684</v>
      </c>
      <c r="C341" s="3" t="s">
        <v>693</v>
      </c>
      <c r="D341" s="2" t="s">
        <v>694</v>
      </c>
      <c r="E341" s="2">
        <v>8093</v>
      </c>
      <c r="F341" s="2">
        <v>8215</v>
      </c>
      <c r="G341" s="2">
        <v>8458</v>
      </c>
      <c r="H341" s="2">
        <v>9802</v>
      </c>
      <c r="I341" s="2">
        <v>6.5600000000000006E-2</v>
      </c>
      <c r="J341" s="2">
        <v>531</v>
      </c>
      <c r="K341" s="2">
        <v>539</v>
      </c>
      <c r="L341" s="2">
        <v>555</v>
      </c>
      <c r="M341" s="2">
        <v>643</v>
      </c>
      <c r="N341" s="2">
        <v>6.7000000000000004E-2</v>
      </c>
      <c r="O341" s="2">
        <v>542</v>
      </c>
      <c r="P341" s="2">
        <v>550</v>
      </c>
      <c r="Q341" s="2">
        <v>567</v>
      </c>
      <c r="R341" s="2">
        <v>657</v>
      </c>
      <c r="S341" s="2">
        <v>9166</v>
      </c>
      <c r="T341" s="2">
        <v>9304</v>
      </c>
      <c r="U341" s="2">
        <v>9580</v>
      </c>
      <c r="V341" s="2">
        <v>11102</v>
      </c>
      <c r="W341" s="2">
        <v>1.1040000000000001</v>
      </c>
      <c r="X341" s="2">
        <v>1.026</v>
      </c>
      <c r="Y341" s="2">
        <v>10119</v>
      </c>
      <c r="Z341" s="2">
        <v>11391</v>
      </c>
      <c r="AA341" s="2">
        <v>70.400000000000006</v>
      </c>
      <c r="AB341" s="2">
        <v>77.709999999999994</v>
      </c>
      <c r="AC341" s="2">
        <v>59.5</v>
      </c>
      <c r="AD341" s="2">
        <v>0</v>
      </c>
      <c r="AE341" s="2">
        <v>207.61</v>
      </c>
      <c r="AF341" s="2">
        <v>70.400000000000006</v>
      </c>
      <c r="AG341" s="2">
        <v>77.709999999999994</v>
      </c>
      <c r="AH341" s="2">
        <v>59.5</v>
      </c>
      <c r="AI341" s="2">
        <v>0</v>
      </c>
      <c r="AJ341" s="2">
        <v>207.61</v>
      </c>
      <c r="AK341" s="2">
        <v>712378</v>
      </c>
      <c r="AL341" s="2">
        <v>723014</v>
      </c>
      <c r="AM341" s="2">
        <v>570010</v>
      </c>
      <c r="AN341" s="2">
        <v>0</v>
      </c>
      <c r="AO341" s="2">
        <v>2005402</v>
      </c>
      <c r="AP341" s="2">
        <v>0.1867</v>
      </c>
      <c r="AQ341" s="2">
        <v>0.2</v>
      </c>
      <c r="AR341" s="2">
        <v>26600</v>
      </c>
      <c r="AS341" s="2">
        <v>26997</v>
      </c>
      <c r="AT341" s="2">
        <v>21284</v>
      </c>
      <c r="AU341" s="2">
        <v>0</v>
      </c>
      <c r="AV341" s="2">
        <v>74881</v>
      </c>
      <c r="AW341" s="2">
        <v>0.1867</v>
      </c>
      <c r="AX341" s="2">
        <v>0</v>
      </c>
      <c r="AY341" s="2">
        <v>0.65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2080283</v>
      </c>
      <c r="BF341" s="2">
        <v>0</v>
      </c>
      <c r="BG341" s="2">
        <v>6422</v>
      </c>
      <c r="BH341" s="2">
        <v>0</v>
      </c>
      <c r="BI341" s="2">
        <v>27749</v>
      </c>
      <c r="BJ341" s="2">
        <v>0</v>
      </c>
      <c r="BK341" s="2">
        <v>0</v>
      </c>
      <c r="BL341" s="2">
        <v>391719</v>
      </c>
      <c r="BM341" s="2">
        <v>0</v>
      </c>
      <c r="BN341" s="2">
        <v>2813</v>
      </c>
      <c r="BO341" s="2">
        <v>2.84</v>
      </c>
      <c r="BP341" s="2">
        <v>7989</v>
      </c>
      <c r="BQ341" s="2">
        <v>433879</v>
      </c>
      <c r="BR341" s="2">
        <v>2514162</v>
      </c>
      <c r="BS341" s="2">
        <v>0</v>
      </c>
      <c r="BT341" s="2">
        <v>2514162</v>
      </c>
      <c r="BU341" s="2">
        <v>2419610</v>
      </c>
      <c r="BV341" s="2">
        <v>94552</v>
      </c>
      <c r="BW341" s="2">
        <v>41522</v>
      </c>
      <c r="BX341" s="2">
        <v>53030</v>
      </c>
      <c r="BY341" s="2">
        <v>5153.97</v>
      </c>
      <c r="BZ341" s="2">
        <v>207.61</v>
      </c>
      <c r="CA341" s="2">
        <v>1070016</v>
      </c>
      <c r="CB341" s="2">
        <v>0</v>
      </c>
      <c r="CC341" s="2">
        <v>0</v>
      </c>
      <c r="CD341" s="2">
        <v>2419610</v>
      </c>
      <c r="CE341" s="2">
        <v>41522</v>
      </c>
      <c r="CF341" s="2">
        <v>0</v>
      </c>
      <c r="CG341" s="2">
        <v>446950</v>
      </c>
      <c r="CH341" s="2">
        <v>446950</v>
      </c>
      <c r="CI341" s="2">
        <v>393920</v>
      </c>
      <c r="CJ341" s="2">
        <v>446950</v>
      </c>
      <c r="CK341" s="2" t="b">
        <v>1</v>
      </c>
      <c r="CL341" s="2">
        <v>0</v>
      </c>
      <c r="CM341" s="2">
        <v>10496.84</v>
      </c>
      <c r="CN341" s="2">
        <v>9651.41</v>
      </c>
      <c r="CO341" s="2">
        <v>9937.7199999999993</v>
      </c>
      <c r="CP341" s="2">
        <v>11816.34</v>
      </c>
      <c r="CQ341" s="4">
        <v>45072.426828703705</v>
      </c>
      <c r="CR341" s="4">
        <v>73415</v>
      </c>
    </row>
    <row r="342" spans="1:96" x14ac:dyDescent="0.35">
      <c r="A342" s="5">
        <v>408</v>
      </c>
      <c r="B342" s="3" t="s">
        <v>684</v>
      </c>
      <c r="C342" s="3" t="s">
        <v>695</v>
      </c>
      <c r="D342" s="2" t="s">
        <v>696</v>
      </c>
      <c r="E342" s="2">
        <v>8093</v>
      </c>
      <c r="F342" s="2">
        <v>8215</v>
      </c>
      <c r="G342" s="2">
        <v>8458</v>
      </c>
      <c r="H342" s="2">
        <v>9802</v>
      </c>
      <c r="I342" s="2">
        <v>6.5600000000000006E-2</v>
      </c>
      <c r="J342" s="2">
        <v>531</v>
      </c>
      <c r="K342" s="2">
        <v>539</v>
      </c>
      <c r="L342" s="2">
        <v>555</v>
      </c>
      <c r="M342" s="2">
        <v>643</v>
      </c>
      <c r="N342" s="2">
        <v>6.7000000000000004E-2</v>
      </c>
      <c r="O342" s="2">
        <v>542</v>
      </c>
      <c r="P342" s="2">
        <v>550</v>
      </c>
      <c r="Q342" s="2">
        <v>567</v>
      </c>
      <c r="R342" s="2">
        <v>657</v>
      </c>
      <c r="S342" s="2">
        <v>9166</v>
      </c>
      <c r="T342" s="2">
        <v>9304</v>
      </c>
      <c r="U342" s="2">
        <v>9580</v>
      </c>
      <c r="V342" s="2">
        <v>11102</v>
      </c>
      <c r="W342" s="2">
        <v>1.1040000000000001</v>
      </c>
      <c r="X342" s="2">
        <v>1.026</v>
      </c>
      <c r="Y342" s="2">
        <v>10119</v>
      </c>
      <c r="Z342" s="2">
        <v>11391</v>
      </c>
      <c r="AA342" s="2">
        <v>621.74</v>
      </c>
      <c r="AB342" s="2">
        <v>472.81</v>
      </c>
      <c r="AC342" s="2">
        <v>329.34</v>
      </c>
      <c r="AD342" s="2">
        <v>0</v>
      </c>
      <c r="AE342" s="2">
        <v>1423.89</v>
      </c>
      <c r="AF342" s="2">
        <v>621.74</v>
      </c>
      <c r="AG342" s="2">
        <v>472.81</v>
      </c>
      <c r="AH342" s="2">
        <v>329.34</v>
      </c>
      <c r="AI342" s="2">
        <v>0</v>
      </c>
      <c r="AJ342" s="2">
        <v>1423.89</v>
      </c>
      <c r="AK342" s="2">
        <v>6291387</v>
      </c>
      <c r="AL342" s="2">
        <v>4399024</v>
      </c>
      <c r="AM342" s="2">
        <v>3155077</v>
      </c>
      <c r="AN342" s="2">
        <v>0</v>
      </c>
      <c r="AO342" s="2">
        <v>13845488</v>
      </c>
      <c r="AP342" s="2">
        <v>0.11459999999999999</v>
      </c>
      <c r="AQ342" s="2">
        <v>0.2</v>
      </c>
      <c r="AR342" s="2">
        <v>144199</v>
      </c>
      <c r="AS342" s="2">
        <v>100826</v>
      </c>
      <c r="AT342" s="2">
        <v>72314</v>
      </c>
      <c r="AU342" s="2">
        <v>0</v>
      </c>
      <c r="AV342" s="2">
        <v>317339</v>
      </c>
      <c r="AW342" s="2">
        <v>0.11459999999999999</v>
      </c>
      <c r="AX342" s="2">
        <v>0</v>
      </c>
      <c r="AY342" s="2">
        <v>0.65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14162827</v>
      </c>
      <c r="BF342" s="2">
        <v>0</v>
      </c>
      <c r="BG342" s="2">
        <v>0</v>
      </c>
      <c r="BH342" s="2">
        <v>0</v>
      </c>
      <c r="BI342" s="2">
        <v>58222</v>
      </c>
      <c r="BJ342" s="2">
        <v>0</v>
      </c>
      <c r="BK342" s="2">
        <v>0</v>
      </c>
      <c r="BL342" s="2">
        <v>0</v>
      </c>
      <c r="BM342" s="2">
        <v>0</v>
      </c>
      <c r="BN342" s="2">
        <v>2813</v>
      </c>
      <c r="BO342" s="2">
        <v>0</v>
      </c>
      <c r="BP342" s="2">
        <v>0</v>
      </c>
      <c r="BQ342" s="2">
        <v>58222</v>
      </c>
      <c r="BR342" s="2">
        <v>14221049</v>
      </c>
      <c r="BS342" s="2">
        <v>0</v>
      </c>
      <c r="BT342" s="2">
        <v>14221049</v>
      </c>
      <c r="BU342" s="2">
        <v>10850290</v>
      </c>
      <c r="BV342" s="2">
        <v>3370759</v>
      </c>
      <c r="BW342" s="2">
        <v>284778</v>
      </c>
      <c r="BX342" s="2">
        <v>3085981</v>
      </c>
      <c r="BY342" s="2">
        <v>5277.87</v>
      </c>
      <c r="BZ342" s="2">
        <v>1423.89</v>
      </c>
      <c r="CA342" s="2">
        <v>7515106</v>
      </c>
      <c r="CB342" s="2">
        <v>0</v>
      </c>
      <c r="CC342" s="2">
        <v>0</v>
      </c>
      <c r="CD342" s="2">
        <v>10850290</v>
      </c>
      <c r="CE342" s="2">
        <v>284778</v>
      </c>
      <c r="CF342" s="2">
        <v>0</v>
      </c>
      <c r="CG342" s="2">
        <v>1025408</v>
      </c>
      <c r="CH342" s="2">
        <v>1025408</v>
      </c>
      <c r="CI342" s="2">
        <v>0</v>
      </c>
      <c r="CJ342" s="2">
        <v>3085981</v>
      </c>
      <c r="CK342" s="2" t="b">
        <v>0</v>
      </c>
      <c r="CL342" s="2">
        <v>0</v>
      </c>
      <c r="CM342" s="2">
        <v>10350.93</v>
      </c>
      <c r="CN342" s="2">
        <v>9517.25</v>
      </c>
      <c r="CO342" s="2">
        <v>9799.57</v>
      </c>
      <c r="CP342" s="2">
        <v>11652.08</v>
      </c>
      <c r="CQ342" s="4">
        <v>45072.426840277774</v>
      </c>
      <c r="CR342" s="4">
        <v>73415</v>
      </c>
    </row>
    <row r="343" spans="1:96" x14ac:dyDescent="0.35">
      <c r="A343" s="5">
        <v>410</v>
      </c>
      <c r="B343" s="3" t="s">
        <v>684</v>
      </c>
      <c r="C343" s="3" t="s">
        <v>697</v>
      </c>
      <c r="D343" s="2" t="s">
        <v>698</v>
      </c>
      <c r="E343" s="2">
        <v>8093</v>
      </c>
      <c r="F343" s="2">
        <v>8215</v>
      </c>
      <c r="G343" s="2">
        <v>8458</v>
      </c>
      <c r="H343" s="2">
        <v>9802</v>
      </c>
      <c r="I343" s="2">
        <v>6.5600000000000006E-2</v>
      </c>
      <c r="J343" s="2">
        <v>531</v>
      </c>
      <c r="K343" s="2">
        <v>539</v>
      </c>
      <c r="L343" s="2">
        <v>555</v>
      </c>
      <c r="M343" s="2">
        <v>643</v>
      </c>
      <c r="N343" s="2">
        <v>6.7000000000000004E-2</v>
      </c>
      <c r="O343" s="2">
        <v>542</v>
      </c>
      <c r="P343" s="2">
        <v>550</v>
      </c>
      <c r="Q343" s="2">
        <v>567</v>
      </c>
      <c r="R343" s="2">
        <v>657</v>
      </c>
      <c r="S343" s="2">
        <v>9166</v>
      </c>
      <c r="T343" s="2">
        <v>9304</v>
      </c>
      <c r="U343" s="2">
        <v>9580</v>
      </c>
      <c r="V343" s="2">
        <v>11102</v>
      </c>
      <c r="W343" s="2">
        <v>1.1040000000000001</v>
      </c>
      <c r="X343" s="2">
        <v>1.026</v>
      </c>
      <c r="Y343" s="2">
        <v>10119</v>
      </c>
      <c r="Z343" s="2">
        <v>11391</v>
      </c>
      <c r="AA343" s="2">
        <v>1102.04</v>
      </c>
      <c r="AB343" s="2">
        <v>849.66</v>
      </c>
      <c r="AC343" s="2">
        <v>652.45000000000005</v>
      </c>
      <c r="AD343" s="2">
        <v>0</v>
      </c>
      <c r="AE343" s="2">
        <v>2604.15</v>
      </c>
      <c r="AF343" s="2">
        <v>1102.04</v>
      </c>
      <c r="AG343" s="2">
        <v>849.66</v>
      </c>
      <c r="AH343" s="2">
        <v>652.45000000000005</v>
      </c>
      <c r="AI343" s="2">
        <v>0</v>
      </c>
      <c r="AJ343" s="2">
        <v>2604.15</v>
      </c>
      <c r="AK343" s="2">
        <v>11151543</v>
      </c>
      <c r="AL343" s="2">
        <v>7905237</v>
      </c>
      <c r="AM343" s="2">
        <v>6250471</v>
      </c>
      <c r="AN343" s="2">
        <v>0</v>
      </c>
      <c r="AO343" s="2">
        <v>25307251</v>
      </c>
      <c r="AP343" s="2">
        <v>8.7599999999999997E-2</v>
      </c>
      <c r="AQ343" s="2">
        <v>0.2</v>
      </c>
      <c r="AR343" s="2">
        <v>195375</v>
      </c>
      <c r="AS343" s="2">
        <v>138500</v>
      </c>
      <c r="AT343" s="2">
        <v>109508</v>
      </c>
      <c r="AU343" s="2">
        <v>0</v>
      </c>
      <c r="AV343" s="2">
        <v>443383</v>
      </c>
      <c r="AW343" s="2">
        <v>8.7599999999999997E-2</v>
      </c>
      <c r="AX343" s="2">
        <v>0</v>
      </c>
      <c r="AY343" s="2">
        <v>0.65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25750634</v>
      </c>
      <c r="BF343" s="2">
        <v>0</v>
      </c>
      <c r="BG343" s="2">
        <v>0</v>
      </c>
      <c r="BH343" s="2">
        <v>0</v>
      </c>
      <c r="BI343" s="2">
        <v>84279</v>
      </c>
      <c r="BJ343" s="2">
        <v>0</v>
      </c>
      <c r="BK343" s="2">
        <v>0</v>
      </c>
      <c r="BL343" s="2">
        <v>0</v>
      </c>
      <c r="BM343" s="2">
        <v>0</v>
      </c>
      <c r="BN343" s="2">
        <v>2813</v>
      </c>
      <c r="BO343" s="2">
        <v>61.34</v>
      </c>
      <c r="BP343" s="2">
        <v>172549</v>
      </c>
      <c r="BQ343" s="2">
        <v>256828</v>
      </c>
      <c r="BR343" s="2">
        <v>26007462</v>
      </c>
      <c r="BS343" s="2">
        <v>0</v>
      </c>
      <c r="BT343" s="2">
        <v>26007462</v>
      </c>
      <c r="BU343" s="2">
        <v>27295201</v>
      </c>
      <c r="BV343" s="2">
        <v>0</v>
      </c>
      <c r="BW343" s="2">
        <v>520830</v>
      </c>
      <c r="BX343" s="2">
        <v>0</v>
      </c>
      <c r="BY343" s="2">
        <v>5065.29</v>
      </c>
      <c r="BZ343" s="2">
        <v>2604.15</v>
      </c>
      <c r="CA343" s="2">
        <v>13190775</v>
      </c>
      <c r="CB343" s="2">
        <v>0</v>
      </c>
      <c r="CC343" s="2">
        <v>0</v>
      </c>
      <c r="CD343" s="2">
        <v>27295201</v>
      </c>
      <c r="CE343" s="2">
        <v>520830</v>
      </c>
      <c r="CF343" s="2">
        <v>0</v>
      </c>
      <c r="CG343" s="2">
        <v>1736292</v>
      </c>
      <c r="CH343" s="2">
        <v>1736292</v>
      </c>
      <c r="CI343" s="2">
        <v>1736292</v>
      </c>
      <c r="CJ343" s="2">
        <v>1736292</v>
      </c>
      <c r="CK343" s="2" t="b">
        <v>1</v>
      </c>
      <c r="CL343" s="2">
        <v>1287739</v>
      </c>
      <c r="CM343" s="2">
        <v>10296.280000000001</v>
      </c>
      <c r="CN343" s="2">
        <v>9467.01</v>
      </c>
      <c r="CO343" s="2">
        <v>9747.84</v>
      </c>
      <c r="CP343" s="2">
        <v>11590.57</v>
      </c>
      <c r="CQ343" s="4">
        <v>45072.426886574074</v>
      </c>
      <c r="CR343" s="4">
        <v>73415</v>
      </c>
    </row>
    <row r="344" spans="1:96" x14ac:dyDescent="0.35">
      <c r="A344" s="5">
        <v>411</v>
      </c>
      <c r="B344" s="3" t="s">
        <v>684</v>
      </c>
      <c r="C344" s="3" t="s">
        <v>699</v>
      </c>
      <c r="D344" s="2" t="s">
        <v>700</v>
      </c>
      <c r="E344" s="2">
        <v>8093</v>
      </c>
      <c r="F344" s="2">
        <v>8215</v>
      </c>
      <c r="G344" s="2">
        <v>8458</v>
      </c>
      <c r="H344" s="2">
        <v>9802</v>
      </c>
      <c r="I344" s="2">
        <v>6.5600000000000006E-2</v>
      </c>
      <c r="J344" s="2">
        <v>531</v>
      </c>
      <c r="K344" s="2">
        <v>539</v>
      </c>
      <c r="L344" s="2">
        <v>555</v>
      </c>
      <c r="M344" s="2">
        <v>643</v>
      </c>
      <c r="N344" s="2">
        <v>6.7000000000000004E-2</v>
      </c>
      <c r="O344" s="2">
        <v>542</v>
      </c>
      <c r="P344" s="2">
        <v>550</v>
      </c>
      <c r="Q344" s="2">
        <v>567</v>
      </c>
      <c r="R344" s="2">
        <v>657</v>
      </c>
      <c r="S344" s="2">
        <v>9166</v>
      </c>
      <c r="T344" s="2">
        <v>9304</v>
      </c>
      <c r="U344" s="2">
        <v>9580</v>
      </c>
      <c r="V344" s="2">
        <v>11102</v>
      </c>
      <c r="W344" s="2">
        <v>1.1040000000000001</v>
      </c>
      <c r="X344" s="2">
        <v>1.026</v>
      </c>
      <c r="Y344" s="2">
        <v>10119</v>
      </c>
      <c r="Z344" s="2">
        <v>11391</v>
      </c>
      <c r="AA344" s="2">
        <v>15.42</v>
      </c>
      <c r="AB344" s="2">
        <v>12.41</v>
      </c>
      <c r="AC344" s="2">
        <v>7.91</v>
      </c>
      <c r="AD344" s="2">
        <v>0</v>
      </c>
      <c r="AE344" s="2">
        <v>35.74</v>
      </c>
      <c r="AF344" s="2">
        <v>15.42</v>
      </c>
      <c r="AG344" s="2">
        <v>12.41</v>
      </c>
      <c r="AH344" s="2">
        <v>7.91</v>
      </c>
      <c r="AI344" s="2">
        <v>0</v>
      </c>
      <c r="AJ344" s="2">
        <v>35.74</v>
      </c>
      <c r="AK344" s="2">
        <v>156035</v>
      </c>
      <c r="AL344" s="2">
        <v>115463</v>
      </c>
      <c r="AM344" s="2">
        <v>75778</v>
      </c>
      <c r="AN344" s="2">
        <v>0</v>
      </c>
      <c r="AO344" s="2">
        <v>347276</v>
      </c>
      <c r="AP344" s="2">
        <v>0.48570000000000002</v>
      </c>
      <c r="AQ344" s="2">
        <v>0.2</v>
      </c>
      <c r="AR344" s="2">
        <v>15157</v>
      </c>
      <c r="AS344" s="2">
        <v>11216</v>
      </c>
      <c r="AT344" s="2">
        <v>7361</v>
      </c>
      <c r="AU344" s="2">
        <v>0</v>
      </c>
      <c r="AV344" s="2">
        <v>33734</v>
      </c>
      <c r="AW344" s="2">
        <v>0.48570000000000002</v>
      </c>
      <c r="AX344" s="2">
        <v>0</v>
      </c>
      <c r="AY344" s="2">
        <v>0.65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381010</v>
      </c>
      <c r="BF344" s="2">
        <v>0</v>
      </c>
      <c r="BG344" s="2">
        <v>4018</v>
      </c>
      <c r="BH344" s="2">
        <v>0</v>
      </c>
      <c r="BI344" s="2">
        <v>0</v>
      </c>
      <c r="BJ344" s="2">
        <v>0</v>
      </c>
      <c r="BK344" s="2">
        <v>0</v>
      </c>
      <c r="BL344" s="2">
        <v>68728</v>
      </c>
      <c r="BM344" s="2">
        <v>0</v>
      </c>
      <c r="BN344" s="2">
        <v>2813</v>
      </c>
      <c r="BO344" s="2">
        <v>1.88</v>
      </c>
      <c r="BP344" s="2">
        <v>5288</v>
      </c>
      <c r="BQ344" s="2">
        <v>78034</v>
      </c>
      <c r="BR344" s="2">
        <v>459044</v>
      </c>
      <c r="BS344" s="2">
        <v>0</v>
      </c>
      <c r="BT344" s="2">
        <v>459044</v>
      </c>
      <c r="BU344" s="2">
        <v>757835</v>
      </c>
      <c r="BV344" s="2">
        <v>0</v>
      </c>
      <c r="BW344" s="2">
        <v>7148</v>
      </c>
      <c r="BX344" s="2">
        <v>0</v>
      </c>
      <c r="BY344" s="2">
        <v>5867.06</v>
      </c>
      <c r="BZ344" s="2">
        <v>35.74</v>
      </c>
      <c r="CA344" s="2">
        <v>209689</v>
      </c>
      <c r="CB344" s="2">
        <v>0</v>
      </c>
      <c r="CC344" s="2">
        <v>0</v>
      </c>
      <c r="CD344" s="2">
        <v>757835</v>
      </c>
      <c r="CE344" s="2">
        <v>7148</v>
      </c>
      <c r="CF344" s="2">
        <v>0</v>
      </c>
      <c r="CG344" s="2">
        <v>39589</v>
      </c>
      <c r="CH344" s="2">
        <v>39589</v>
      </c>
      <c r="CI344" s="2">
        <v>39589</v>
      </c>
      <c r="CJ344" s="2">
        <v>39589</v>
      </c>
      <c r="CK344" s="2" t="b">
        <v>1</v>
      </c>
      <c r="CL344" s="2">
        <v>298791</v>
      </c>
      <c r="CM344" s="2">
        <v>11101.96</v>
      </c>
      <c r="CN344" s="2">
        <v>10207.790000000001</v>
      </c>
      <c r="CO344" s="2">
        <v>10510.6</v>
      </c>
      <c r="CP344" s="2">
        <v>12497.52</v>
      </c>
      <c r="CQ344" s="4">
        <v>45072.42695601852</v>
      </c>
      <c r="CR344" s="4">
        <v>73415</v>
      </c>
    </row>
    <row r="345" spans="1:96" x14ac:dyDescent="0.35">
      <c r="A345" s="5">
        <v>412</v>
      </c>
      <c r="B345" s="3" t="s">
        <v>684</v>
      </c>
      <c r="C345" s="3" t="s">
        <v>701</v>
      </c>
      <c r="D345" s="2" t="s">
        <v>702</v>
      </c>
      <c r="E345" s="2">
        <v>8093</v>
      </c>
      <c r="F345" s="2">
        <v>8215</v>
      </c>
      <c r="G345" s="2">
        <v>8458</v>
      </c>
      <c r="H345" s="2">
        <v>9802</v>
      </c>
      <c r="I345" s="2">
        <v>6.5600000000000006E-2</v>
      </c>
      <c r="J345" s="2">
        <v>531</v>
      </c>
      <c r="K345" s="2">
        <v>539</v>
      </c>
      <c r="L345" s="2">
        <v>555</v>
      </c>
      <c r="M345" s="2">
        <v>643</v>
      </c>
      <c r="N345" s="2">
        <v>6.7000000000000004E-2</v>
      </c>
      <c r="O345" s="2">
        <v>542</v>
      </c>
      <c r="P345" s="2">
        <v>550</v>
      </c>
      <c r="Q345" s="2">
        <v>567</v>
      </c>
      <c r="R345" s="2">
        <v>657</v>
      </c>
      <c r="S345" s="2">
        <v>9166</v>
      </c>
      <c r="T345" s="2">
        <v>9304</v>
      </c>
      <c r="U345" s="2">
        <v>9580</v>
      </c>
      <c r="V345" s="2">
        <v>11102</v>
      </c>
      <c r="W345" s="2">
        <v>1.1040000000000001</v>
      </c>
      <c r="X345" s="2">
        <v>1.026</v>
      </c>
      <c r="Y345" s="2">
        <v>10119</v>
      </c>
      <c r="Z345" s="2">
        <v>11391</v>
      </c>
      <c r="AA345" s="2">
        <v>1978.46</v>
      </c>
      <c r="AB345" s="2">
        <v>1495.21</v>
      </c>
      <c r="AC345" s="2">
        <v>1099.76</v>
      </c>
      <c r="AD345" s="2">
        <v>2625.78</v>
      </c>
      <c r="AE345" s="2">
        <v>7199.21</v>
      </c>
      <c r="AF345" s="2">
        <v>1978.46</v>
      </c>
      <c r="AG345" s="2">
        <v>1495.21</v>
      </c>
      <c r="AH345" s="2">
        <v>1099.76</v>
      </c>
      <c r="AI345" s="2">
        <v>2625.78</v>
      </c>
      <c r="AJ345" s="2">
        <v>7199.21</v>
      </c>
      <c r="AK345" s="2">
        <v>20020037</v>
      </c>
      <c r="AL345" s="2">
        <v>13911434</v>
      </c>
      <c r="AM345" s="2">
        <v>10535701</v>
      </c>
      <c r="AN345" s="2">
        <v>29910260</v>
      </c>
      <c r="AO345" s="2">
        <v>74377432</v>
      </c>
      <c r="AP345" s="2">
        <v>0.38729999999999998</v>
      </c>
      <c r="AQ345" s="2">
        <v>0.2</v>
      </c>
      <c r="AR345" s="2">
        <v>1550752</v>
      </c>
      <c r="AS345" s="2">
        <v>1077580</v>
      </c>
      <c r="AT345" s="2">
        <v>816095</v>
      </c>
      <c r="AU345" s="2">
        <v>2316849</v>
      </c>
      <c r="AV345" s="2">
        <v>5761276</v>
      </c>
      <c r="AW345" s="2">
        <v>0.38729999999999998</v>
      </c>
      <c r="AX345" s="2">
        <v>0</v>
      </c>
      <c r="AY345" s="2">
        <v>0.65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80138708</v>
      </c>
      <c r="BF345" s="2">
        <v>0</v>
      </c>
      <c r="BG345" s="2">
        <v>350614</v>
      </c>
      <c r="BH345" s="2">
        <v>0</v>
      </c>
      <c r="BI345" s="2">
        <v>745771</v>
      </c>
      <c r="BJ345" s="2">
        <v>0</v>
      </c>
      <c r="BK345" s="2">
        <v>0</v>
      </c>
      <c r="BL345" s="2">
        <v>0</v>
      </c>
      <c r="BM345" s="2">
        <v>0</v>
      </c>
      <c r="BN345" s="2">
        <v>2813</v>
      </c>
      <c r="BO345" s="2">
        <v>164.22</v>
      </c>
      <c r="BP345" s="2">
        <v>461951</v>
      </c>
      <c r="BQ345" s="2">
        <v>1558336</v>
      </c>
      <c r="BR345" s="2">
        <v>81697044</v>
      </c>
      <c r="BS345" s="2">
        <v>0</v>
      </c>
      <c r="BT345" s="2">
        <v>81697044</v>
      </c>
      <c r="BU345" s="2">
        <v>45412747</v>
      </c>
      <c r="BV345" s="2">
        <v>36284297</v>
      </c>
      <c r="BW345" s="2">
        <v>1551443</v>
      </c>
      <c r="BX345" s="2">
        <v>34732854</v>
      </c>
      <c r="BY345" s="2">
        <v>5278.74</v>
      </c>
      <c r="BZ345" s="2">
        <v>7199.21</v>
      </c>
      <c r="CA345" s="2">
        <v>38002758</v>
      </c>
      <c r="CB345" s="2">
        <v>0</v>
      </c>
      <c r="CC345" s="2">
        <v>0</v>
      </c>
      <c r="CD345" s="2">
        <v>45412747</v>
      </c>
      <c r="CE345" s="2">
        <v>1551443</v>
      </c>
      <c r="CF345" s="2">
        <v>0</v>
      </c>
      <c r="CG345" s="2">
        <v>7364535</v>
      </c>
      <c r="CH345" s="2">
        <v>7364535</v>
      </c>
      <c r="CI345" s="2">
        <v>0</v>
      </c>
      <c r="CJ345" s="2">
        <v>34732854</v>
      </c>
      <c r="CK345" s="2" t="b">
        <v>0</v>
      </c>
      <c r="CL345" s="2">
        <v>0</v>
      </c>
      <c r="CM345" s="2">
        <v>10902.82</v>
      </c>
      <c r="CN345" s="2">
        <v>10024.69</v>
      </c>
      <c r="CO345" s="2">
        <v>10322.07</v>
      </c>
      <c r="CP345" s="2">
        <v>12273.35</v>
      </c>
      <c r="CQ345" s="4">
        <v>45072.42695601852</v>
      </c>
      <c r="CR345" s="4">
        <v>73415</v>
      </c>
    </row>
    <row r="346" spans="1:96" x14ac:dyDescent="0.35">
      <c r="A346" s="5">
        <v>413</v>
      </c>
      <c r="B346" s="3" t="s">
        <v>684</v>
      </c>
      <c r="C346" s="3" t="s">
        <v>703</v>
      </c>
      <c r="D346" s="2" t="s">
        <v>704</v>
      </c>
      <c r="E346" s="2">
        <v>8093</v>
      </c>
      <c r="F346" s="2">
        <v>8215</v>
      </c>
      <c r="G346" s="2">
        <v>8458</v>
      </c>
      <c r="H346" s="2">
        <v>9802</v>
      </c>
      <c r="I346" s="2">
        <v>6.5600000000000006E-2</v>
      </c>
      <c r="J346" s="2">
        <v>531</v>
      </c>
      <c r="K346" s="2">
        <v>539</v>
      </c>
      <c r="L346" s="2">
        <v>555</v>
      </c>
      <c r="M346" s="2">
        <v>643</v>
      </c>
      <c r="N346" s="2">
        <v>6.7000000000000004E-2</v>
      </c>
      <c r="O346" s="2">
        <v>542</v>
      </c>
      <c r="P346" s="2">
        <v>550</v>
      </c>
      <c r="Q346" s="2">
        <v>567</v>
      </c>
      <c r="R346" s="2">
        <v>657</v>
      </c>
      <c r="S346" s="2">
        <v>9166</v>
      </c>
      <c r="T346" s="2">
        <v>9304</v>
      </c>
      <c r="U346" s="2">
        <v>9580</v>
      </c>
      <c r="V346" s="2">
        <v>11102</v>
      </c>
      <c r="W346" s="2">
        <v>1.1040000000000001</v>
      </c>
      <c r="X346" s="2">
        <v>1.026</v>
      </c>
      <c r="Y346" s="2">
        <v>10119</v>
      </c>
      <c r="Z346" s="2">
        <v>11391</v>
      </c>
      <c r="AA346" s="2">
        <v>422.55</v>
      </c>
      <c r="AB346" s="2">
        <v>408.48</v>
      </c>
      <c r="AC346" s="2">
        <v>333.96</v>
      </c>
      <c r="AD346" s="2">
        <v>0</v>
      </c>
      <c r="AE346" s="2">
        <v>1164.99</v>
      </c>
      <c r="AF346" s="2">
        <v>422.55</v>
      </c>
      <c r="AG346" s="2">
        <v>408.48</v>
      </c>
      <c r="AH346" s="2">
        <v>333.96</v>
      </c>
      <c r="AI346" s="2">
        <v>0</v>
      </c>
      <c r="AJ346" s="2">
        <v>1164.99</v>
      </c>
      <c r="AK346" s="2">
        <v>4275783</v>
      </c>
      <c r="AL346" s="2">
        <v>3800498</v>
      </c>
      <c r="AM346" s="2">
        <v>3199337</v>
      </c>
      <c r="AN346" s="2">
        <v>0</v>
      </c>
      <c r="AO346" s="2">
        <v>11275618</v>
      </c>
      <c r="AP346" s="2">
        <v>6.9500000000000006E-2</v>
      </c>
      <c r="AQ346" s="2">
        <v>0.2</v>
      </c>
      <c r="AR346" s="2">
        <v>59433</v>
      </c>
      <c r="AS346" s="2">
        <v>52827</v>
      </c>
      <c r="AT346" s="2">
        <v>44471</v>
      </c>
      <c r="AU346" s="2">
        <v>0</v>
      </c>
      <c r="AV346" s="2">
        <v>156731</v>
      </c>
      <c r="AW346" s="2">
        <v>6.9500000000000006E-2</v>
      </c>
      <c r="AX346" s="2">
        <v>0</v>
      </c>
      <c r="AY346" s="2">
        <v>0.65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11432349</v>
      </c>
      <c r="BF346" s="2">
        <v>0</v>
      </c>
      <c r="BG346" s="2">
        <v>0</v>
      </c>
      <c r="BH346" s="2">
        <v>0</v>
      </c>
      <c r="BI346" s="2">
        <v>24305</v>
      </c>
      <c r="BJ346" s="2">
        <v>0</v>
      </c>
      <c r="BK346" s="2">
        <v>0</v>
      </c>
      <c r="BL346" s="2">
        <v>103140</v>
      </c>
      <c r="BM346" s="2">
        <v>0</v>
      </c>
      <c r="BN346" s="2">
        <v>2813</v>
      </c>
      <c r="BO346" s="2">
        <v>25.85</v>
      </c>
      <c r="BP346" s="2">
        <v>72716</v>
      </c>
      <c r="BQ346" s="2">
        <v>200161</v>
      </c>
      <c r="BR346" s="2">
        <v>11632510</v>
      </c>
      <c r="BS346" s="2">
        <v>0</v>
      </c>
      <c r="BT346" s="2">
        <v>11632510</v>
      </c>
      <c r="BU346" s="2">
        <v>19641546</v>
      </c>
      <c r="BV346" s="2">
        <v>0</v>
      </c>
      <c r="BW346" s="2">
        <v>232998</v>
      </c>
      <c r="BX346" s="2">
        <v>0</v>
      </c>
      <c r="BY346" s="2">
        <v>5351.86</v>
      </c>
      <c r="BZ346" s="2">
        <v>1164.99</v>
      </c>
      <c r="CA346" s="2">
        <v>6234863</v>
      </c>
      <c r="CB346" s="2">
        <v>0</v>
      </c>
      <c r="CC346" s="2">
        <v>0</v>
      </c>
      <c r="CD346" s="2">
        <v>19641546</v>
      </c>
      <c r="CE346" s="2">
        <v>232998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 t="b">
        <v>1</v>
      </c>
      <c r="CL346" s="2">
        <v>8009036</v>
      </c>
      <c r="CM346" s="2">
        <v>10259.65</v>
      </c>
      <c r="CN346" s="2">
        <v>9433.33</v>
      </c>
      <c r="CO346" s="2">
        <v>9713.16</v>
      </c>
      <c r="CP346" s="2">
        <v>11549.33</v>
      </c>
      <c r="CQ346" s="4">
        <v>45072.427048611113</v>
      </c>
      <c r="CR346" s="4">
        <v>73415</v>
      </c>
    </row>
    <row r="347" spans="1:96" x14ac:dyDescent="0.35">
      <c r="A347" s="5">
        <v>414</v>
      </c>
      <c r="B347" s="3" t="s">
        <v>684</v>
      </c>
      <c r="C347" s="3" t="s">
        <v>705</v>
      </c>
      <c r="D347" s="2" t="s">
        <v>706</v>
      </c>
      <c r="E347" s="2">
        <v>8093</v>
      </c>
      <c r="F347" s="2">
        <v>8215</v>
      </c>
      <c r="G347" s="2">
        <v>8458</v>
      </c>
      <c r="H347" s="2">
        <v>9802</v>
      </c>
      <c r="I347" s="2">
        <v>6.5600000000000006E-2</v>
      </c>
      <c r="J347" s="2">
        <v>531</v>
      </c>
      <c r="K347" s="2">
        <v>539</v>
      </c>
      <c r="L347" s="2">
        <v>555</v>
      </c>
      <c r="M347" s="2">
        <v>643</v>
      </c>
      <c r="N347" s="2">
        <v>6.7000000000000004E-2</v>
      </c>
      <c r="O347" s="2">
        <v>542</v>
      </c>
      <c r="P347" s="2">
        <v>550</v>
      </c>
      <c r="Q347" s="2">
        <v>567</v>
      </c>
      <c r="R347" s="2">
        <v>657</v>
      </c>
      <c r="S347" s="2">
        <v>9166</v>
      </c>
      <c r="T347" s="2">
        <v>9304</v>
      </c>
      <c r="U347" s="2">
        <v>9580</v>
      </c>
      <c r="V347" s="2">
        <v>11102</v>
      </c>
      <c r="W347" s="2">
        <v>1.1040000000000001</v>
      </c>
      <c r="X347" s="2">
        <v>1.026</v>
      </c>
      <c r="Y347" s="2">
        <v>10119</v>
      </c>
      <c r="Z347" s="2">
        <v>11391</v>
      </c>
      <c r="AA347" s="2">
        <v>141.13</v>
      </c>
      <c r="AB347" s="2">
        <v>136.63999999999999</v>
      </c>
      <c r="AC347" s="2">
        <v>83.9</v>
      </c>
      <c r="AD347" s="2">
        <v>0</v>
      </c>
      <c r="AE347" s="2">
        <v>361.67</v>
      </c>
      <c r="AF347" s="2">
        <v>141.13</v>
      </c>
      <c r="AG347" s="2">
        <v>136.63999999999999</v>
      </c>
      <c r="AH347" s="2">
        <v>83.9</v>
      </c>
      <c r="AI347" s="2">
        <v>0</v>
      </c>
      <c r="AJ347" s="2">
        <v>361.67</v>
      </c>
      <c r="AK347" s="2">
        <v>1428094</v>
      </c>
      <c r="AL347" s="2">
        <v>1271299</v>
      </c>
      <c r="AM347" s="2">
        <v>803762</v>
      </c>
      <c r="AN347" s="2">
        <v>0</v>
      </c>
      <c r="AO347" s="2">
        <v>3503155</v>
      </c>
      <c r="AP347" s="2">
        <v>1.09E-2</v>
      </c>
      <c r="AQ347" s="2">
        <v>0.2</v>
      </c>
      <c r="AR347" s="2">
        <v>3113</v>
      </c>
      <c r="AS347" s="2">
        <v>2771</v>
      </c>
      <c r="AT347" s="2">
        <v>1752</v>
      </c>
      <c r="AU347" s="2">
        <v>0</v>
      </c>
      <c r="AV347" s="2">
        <v>7636</v>
      </c>
      <c r="AW347" s="2">
        <v>1.09E-2</v>
      </c>
      <c r="AX347" s="2">
        <v>0</v>
      </c>
      <c r="AY347" s="2">
        <v>0.65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3510791</v>
      </c>
      <c r="BF347" s="2">
        <v>0</v>
      </c>
      <c r="BG347" s="2">
        <v>0</v>
      </c>
      <c r="BH347" s="2">
        <v>0</v>
      </c>
      <c r="BI347" s="2">
        <v>60670</v>
      </c>
      <c r="BJ347" s="2">
        <v>0</v>
      </c>
      <c r="BK347" s="2">
        <v>0</v>
      </c>
      <c r="BL347" s="2">
        <v>36630</v>
      </c>
      <c r="BM347" s="2">
        <v>0</v>
      </c>
      <c r="BN347" s="2">
        <v>2813</v>
      </c>
      <c r="BO347" s="2">
        <v>0</v>
      </c>
      <c r="BP347" s="2">
        <v>0</v>
      </c>
      <c r="BQ347" s="2">
        <v>97300</v>
      </c>
      <c r="BR347" s="2">
        <v>3608091</v>
      </c>
      <c r="BS347" s="2">
        <v>0</v>
      </c>
      <c r="BT347" s="2">
        <v>3608091</v>
      </c>
      <c r="BU347" s="2">
        <v>5977738</v>
      </c>
      <c r="BV347" s="2">
        <v>0</v>
      </c>
      <c r="BW347" s="2">
        <v>72334</v>
      </c>
      <c r="BX347" s="2">
        <v>0</v>
      </c>
      <c r="BY347" s="2">
        <v>5077.6499999999996</v>
      </c>
      <c r="BZ347" s="2">
        <v>361.67</v>
      </c>
      <c r="CA347" s="2">
        <v>1836434</v>
      </c>
      <c r="CB347" s="2">
        <v>0</v>
      </c>
      <c r="CC347" s="2">
        <v>0</v>
      </c>
      <c r="CD347" s="2">
        <v>5977738</v>
      </c>
      <c r="CE347" s="2">
        <v>72334</v>
      </c>
      <c r="CF347" s="2">
        <v>0</v>
      </c>
      <c r="CG347" s="2">
        <v>185455</v>
      </c>
      <c r="CH347" s="2">
        <v>185455</v>
      </c>
      <c r="CI347" s="2">
        <v>185455</v>
      </c>
      <c r="CJ347" s="2">
        <v>185455</v>
      </c>
      <c r="CK347" s="2" t="b">
        <v>1</v>
      </c>
      <c r="CL347" s="2">
        <v>2369647</v>
      </c>
      <c r="CM347" s="2">
        <v>10141.06</v>
      </c>
      <c r="CN347" s="2">
        <v>9324.2800000000007</v>
      </c>
      <c r="CO347" s="2">
        <v>9600.8799999999992</v>
      </c>
      <c r="CP347" s="2">
        <v>11415.83</v>
      </c>
      <c r="CQ347" s="4">
        <v>45072.427071759259</v>
      </c>
      <c r="CR347" s="4">
        <v>73415</v>
      </c>
    </row>
    <row r="348" spans="1:96" x14ac:dyDescent="0.35">
      <c r="A348" s="5">
        <v>415</v>
      </c>
      <c r="B348" s="3" t="s">
        <v>684</v>
      </c>
      <c r="C348" s="3" t="s">
        <v>707</v>
      </c>
      <c r="D348" s="2" t="s">
        <v>708</v>
      </c>
      <c r="E348" s="2">
        <v>8093</v>
      </c>
      <c r="F348" s="2">
        <v>8215</v>
      </c>
      <c r="G348" s="2">
        <v>8458</v>
      </c>
      <c r="H348" s="2">
        <v>9802</v>
      </c>
      <c r="I348" s="2">
        <v>6.5600000000000006E-2</v>
      </c>
      <c r="J348" s="2">
        <v>531</v>
      </c>
      <c r="K348" s="2">
        <v>539</v>
      </c>
      <c r="L348" s="2">
        <v>555</v>
      </c>
      <c r="M348" s="2">
        <v>643</v>
      </c>
      <c r="N348" s="2">
        <v>6.7000000000000004E-2</v>
      </c>
      <c r="O348" s="2">
        <v>542</v>
      </c>
      <c r="P348" s="2">
        <v>550</v>
      </c>
      <c r="Q348" s="2">
        <v>567</v>
      </c>
      <c r="R348" s="2">
        <v>657</v>
      </c>
      <c r="S348" s="2">
        <v>9166</v>
      </c>
      <c r="T348" s="2">
        <v>9304</v>
      </c>
      <c r="U348" s="2">
        <v>9580</v>
      </c>
      <c r="V348" s="2">
        <v>11102</v>
      </c>
      <c r="W348" s="2">
        <v>1.1040000000000001</v>
      </c>
      <c r="X348" s="2">
        <v>1.026</v>
      </c>
      <c r="Y348" s="2">
        <v>10119</v>
      </c>
      <c r="Z348" s="2">
        <v>11391</v>
      </c>
      <c r="AA348" s="2">
        <v>2028.36</v>
      </c>
      <c r="AB348" s="2">
        <v>1405.74</v>
      </c>
      <c r="AC348" s="2">
        <v>903.72</v>
      </c>
      <c r="AD348" s="2">
        <v>0</v>
      </c>
      <c r="AE348" s="2">
        <v>4337.82</v>
      </c>
      <c r="AF348" s="2">
        <v>2028.36</v>
      </c>
      <c r="AG348" s="2">
        <v>1405.74</v>
      </c>
      <c r="AH348" s="2">
        <v>903.72</v>
      </c>
      <c r="AI348" s="2">
        <v>0</v>
      </c>
      <c r="AJ348" s="2">
        <v>4337.82</v>
      </c>
      <c r="AK348" s="2">
        <v>20524975</v>
      </c>
      <c r="AL348" s="2">
        <v>13079005</v>
      </c>
      <c r="AM348" s="2">
        <v>8657638</v>
      </c>
      <c r="AN348" s="2">
        <v>0</v>
      </c>
      <c r="AO348" s="2">
        <v>42261618</v>
      </c>
      <c r="AP348" s="2">
        <v>0.72230000000000005</v>
      </c>
      <c r="AQ348" s="2">
        <v>0.2</v>
      </c>
      <c r="AR348" s="2">
        <v>2965038</v>
      </c>
      <c r="AS348" s="2">
        <v>1889393</v>
      </c>
      <c r="AT348" s="2">
        <v>1250682</v>
      </c>
      <c r="AU348" s="2">
        <v>0</v>
      </c>
      <c r="AV348" s="2">
        <v>6105113</v>
      </c>
      <c r="AW348" s="2">
        <v>0.72230000000000005</v>
      </c>
      <c r="AX348" s="2">
        <v>0.17230000000000001</v>
      </c>
      <c r="AY348" s="2">
        <v>0.65</v>
      </c>
      <c r="AZ348" s="2">
        <v>2298695</v>
      </c>
      <c r="BA348" s="2">
        <v>1464783</v>
      </c>
      <c r="BB348" s="2">
        <v>969612</v>
      </c>
      <c r="BC348" s="2">
        <v>0</v>
      </c>
      <c r="BD348" s="2">
        <v>4733090</v>
      </c>
      <c r="BE348" s="2">
        <v>53099821</v>
      </c>
      <c r="BF348" s="2">
        <v>0</v>
      </c>
      <c r="BG348" s="2">
        <v>0</v>
      </c>
      <c r="BH348" s="2">
        <v>0</v>
      </c>
      <c r="BI348" s="2">
        <v>690462</v>
      </c>
      <c r="BJ348" s="2">
        <v>0</v>
      </c>
      <c r="BK348" s="2">
        <v>0</v>
      </c>
      <c r="BL348" s="2">
        <v>0</v>
      </c>
      <c r="BM348" s="2">
        <v>0</v>
      </c>
      <c r="BN348" s="2">
        <v>2813</v>
      </c>
      <c r="BO348" s="2">
        <v>141.9</v>
      </c>
      <c r="BP348" s="2">
        <v>399165</v>
      </c>
      <c r="BQ348" s="2">
        <v>1089627</v>
      </c>
      <c r="BR348" s="2">
        <v>54189448</v>
      </c>
      <c r="BS348" s="2">
        <v>0</v>
      </c>
      <c r="BT348" s="2">
        <v>54189448</v>
      </c>
      <c r="BU348" s="2">
        <v>28089443</v>
      </c>
      <c r="BV348" s="2">
        <v>26100005</v>
      </c>
      <c r="BW348" s="2">
        <v>867564</v>
      </c>
      <c r="BX348" s="2">
        <v>25232441</v>
      </c>
      <c r="BY348" s="2">
        <v>5086.37</v>
      </c>
      <c r="BZ348" s="2">
        <v>4337.82</v>
      </c>
      <c r="CA348" s="2">
        <v>22063758</v>
      </c>
      <c r="CB348" s="2">
        <v>0</v>
      </c>
      <c r="CC348" s="2">
        <v>0</v>
      </c>
      <c r="CD348" s="2">
        <v>28089443</v>
      </c>
      <c r="CE348" s="2">
        <v>867564</v>
      </c>
      <c r="CF348" s="2">
        <v>0</v>
      </c>
      <c r="CG348" s="2">
        <v>4904874</v>
      </c>
      <c r="CH348" s="2">
        <v>4904874</v>
      </c>
      <c r="CI348" s="2">
        <v>0</v>
      </c>
      <c r="CJ348" s="2">
        <v>25232441</v>
      </c>
      <c r="CK348" s="2" t="b">
        <v>0</v>
      </c>
      <c r="CL348" s="2">
        <v>0</v>
      </c>
      <c r="CM348" s="2">
        <v>12714.07</v>
      </c>
      <c r="CN348" s="2">
        <v>11690.06</v>
      </c>
      <c r="CO348" s="2">
        <v>12036.84</v>
      </c>
      <c r="CP348" s="2">
        <v>14312.28</v>
      </c>
      <c r="CQ348" s="4">
        <v>45072.427106481482</v>
      </c>
      <c r="CR348" s="4">
        <v>73415</v>
      </c>
    </row>
    <row r="349" spans="1:96" x14ac:dyDescent="0.35">
      <c r="A349" s="5">
        <v>416</v>
      </c>
      <c r="B349" s="3" t="s">
        <v>684</v>
      </c>
      <c r="C349" s="3" t="s">
        <v>709</v>
      </c>
      <c r="D349" s="2" t="s">
        <v>710</v>
      </c>
      <c r="E349" s="2">
        <v>8093</v>
      </c>
      <c r="F349" s="2">
        <v>8215</v>
      </c>
      <c r="G349" s="2">
        <v>8458</v>
      </c>
      <c r="H349" s="2">
        <v>9802</v>
      </c>
      <c r="I349" s="2">
        <v>6.5600000000000006E-2</v>
      </c>
      <c r="J349" s="2">
        <v>531</v>
      </c>
      <c r="K349" s="2">
        <v>539</v>
      </c>
      <c r="L349" s="2">
        <v>555</v>
      </c>
      <c r="M349" s="2">
        <v>643</v>
      </c>
      <c r="N349" s="2">
        <v>6.7000000000000004E-2</v>
      </c>
      <c r="O349" s="2">
        <v>542</v>
      </c>
      <c r="P349" s="2">
        <v>550</v>
      </c>
      <c r="Q349" s="2">
        <v>567</v>
      </c>
      <c r="R349" s="2">
        <v>657</v>
      </c>
      <c r="S349" s="2">
        <v>9166</v>
      </c>
      <c r="T349" s="2">
        <v>9304</v>
      </c>
      <c r="U349" s="2">
        <v>9580</v>
      </c>
      <c r="V349" s="2">
        <v>11102</v>
      </c>
      <c r="W349" s="2">
        <v>1.1040000000000001</v>
      </c>
      <c r="X349" s="2">
        <v>1.026</v>
      </c>
      <c r="Y349" s="2">
        <v>10119</v>
      </c>
      <c r="Z349" s="2">
        <v>11391</v>
      </c>
      <c r="AA349" s="2">
        <v>0</v>
      </c>
      <c r="AB349" s="2">
        <v>0</v>
      </c>
      <c r="AC349" s="2">
        <v>0</v>
      </c>
      <c r="AD349" s="2">
        <v>2587.6</v>
      </c>
      <c r="AE349" s="2">
        <v>2587.6</v>
      </c>
      <c r="AF349" s="2">
        <v>0</v>
      </c>
      <c r="AG349" s="2">
        <v>0</v>
      </c>
      <c r="AH349" s="2">
        <v>0</v>
      </c>
      <c r="AI349" s="2">
        <v>2587.6</v>
      </c>
      <c r="AJ349" s="2">
        <v>2587.6</v>
      </c>
      <c r="AK349" s="2">
        <v>0</v>
      </c>
      <c r="AL349" s="2">
        <v>0</v>
      </c>
      <c r="AM349" s="2">
        <v>0</v>
      </c>
      <c r="AN349" s="2">
        <v>29475352</v>
      </c>
      <c r="AO349" s="2">
        <v>29475352</v>
      </c>
      <c r="AP349" s="2">
        <v>0.56110000000000004</v>
      </c>
      <c r="AQ349" s="2">
        <v>0.2</v>
      </c>
      <c r="AR349" s="2">
        <v>0</v>
      </c>
      <c r="AS349" s="2">
        <v>0</v>
      </c>
      <c r="AT349" s="2">
        <v>0</v>
      </c>
      <c r="AU349" s="2">
        <v>3307724</v>
      </c>
      <c r="AV349" s="2">
        <v>3307724</v>
      </c>
      <c r="AW349" s="2">
        <v>0.56110000000000004</v>
      </c>
      <c r="AX349" s="2">
        <v>1.11E-2</v>
      </c>
      <c r="AY349" s="2">
        <v>0.65</v>
      </c>
      <c r="AZ349" s="2">
        <v>0</v>
      </c>
      <c r="BA349" s="2">
        <v>0</v>
      </c>
      <c r="BB349" s="2">
        <v>0</v>
      </c>
      <c r="BC349" s="2">
        <v>212665</v>
      </c>
      <c r="BD349" s="2">
        <v>212665</v>
      </c>
      <c r="BE349" s="2">
        <v>32995741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2813</v>
      </c>
      <c r="BO349" s="2">
        <v>0</v>
      </c>
      <c r="BP349" s="2">
        <v>0</v>
      </c>
      <c r="BQ349" s="2">
        <v>0</v>
      </c>
      <c r="BR349" s="2">
        <v>32995741</v>
      </c>
      <c r="BS349" s="2">
        <v>0</v>
      </c>
      <c r="BT349" s="2">
        <v>32995741</v>
      </c>
      <c r="BU349" s="2">
        <v>27027866</v>
      </c>
      <c r="BV349" s="2">
        <v>5967875</v>
      </c>
      <c r="BW349" s="2">
        <v>517520</v>
      </c>
      <c r="BX349" s="2">
        <v>5450355</v>
      </c>
      <c r="BY349" s="2">
        <v>6101.2</v>
      </c>
      <c r="BZ349" s="2">
        <v>2587.6</v>
      </c>
      <c r="CA349" s="2">
        <v>15787465</v>
      </c>
      <c r="CB349" s="2">
        <v>0</v>
      </c>
      <c r="CC349" s="2">
        <v>0</v>
      </c>
      <c r="CD349" s="2">
        <v>27027866</v>
      </c>
      <c r="CE349" s="2">
        <v>517520</v>
      </c>
      <c r="CF349" s="2">
        <v>0</v>
      </c>
      <c r="CG349" s="2">
        <v>0</v>
      </c>
      <c r="CH349" s="2">
        <v>0</v>
      </c>
      <c r="CI349" s="2">
        <v>0</v>
      </c>
      <c r="CJ349" s="2">
        <v>5450355</v>
      </c>
      <c r="CK349" s="2" t="b">
        <v>0</v>
      </c>
      <c r="CL349" s="2">
        <v>0</v>
      </c>
      <c r="CM349" s="2">
        <v>11327.56</v>
      </c>
      <c r="CN349" s="2">
        <v>10415.219999999999</v>
      </c>
      <c r="CO349" s="2">
        <v>10724.19</v>
      </c>
      <c r="CP349" s="2">
        <v>12751.48</v>
      </c>
      <c r="CQ349" s="4">
        <v>45072.427106481482</v>
      </c>
      <c r="CR349" s="4">
        <v>73415</v>
      </c>
    </row>
    <row r="350" spans="1:96" x14ac:dyDescent="0.35">
      <c r="A350" s="5">
        <v>417</v>
      </c>
      <c r="B350" s="3" t="s">
        <v>684</v>
      </c>
      <c r="C350" s="3" t="s">
        <v>711</v>
      </c>
      <c r="D350" s="2" t="s">
        <v>712</v>
      </c>
      <c r="E350" s="2">
        <v>8093</v>
      </c>
      <c r="F350" s="2">
        <v>8215</v>
      </c>
      <c r="G350" s="2">
        <v>8458</v>
      </c>
      <c r="H350" s="2">
        <v>9802</v>
      </c>
      <c r="I350" s="2">
        <v>6.5600000000000006E-2</v>
      </c>
      <c r="J350" s="2">
        <v>531</v>
      </c>
      <c r="K350" s="2">
        <v>539</v>
      </c>
      <c r="L350" s="2">
        <v>555</v>
      </c>
      <c r="M350" s="2">
        <v>643</v>
      </c>
      <c r="N350" s="2">
        <v>6.7000000000000004E-2</v>
      </c>
      <c r="O350" s="2">
        <v>542</v>
      </c>
      <c r="P350" s="2">
        <v>550</v>
      </c>
      <c r="Q350" s="2">
        <v>567</v>
      </c>
      <c r="R350" s="2">
        <v>657</v>
      </c>
      <c r="S350" s="2">
        <v>9166</v>
      </c>
      <c r="T350" s="2">
        <v>9304</v>
      </c>
      <c r="U350" s="2">
        <v>9580</v>
      </c>
      <c r="V350" s="2">
        <v>11102</v>
      </c>
      <c r="W350" s="2">
        <v>1.1040000000000001</v>
      </c>
      <c r="X350" s="2">
        <v>1.026</v>
      </c>
      <c r="Y350" s="2">
        <v>10119</v>
      </c>
      <c r="Z350" s="2">
        <v>11391</v>
      </c>
      <c r="AA350" s="2">
        <v>142.52000000000001</v>
      </c>
      <c r="AB350" s="2">
        <v>99.6</v>
      </c>
      <c r="AC350" s="2">
        <v>78.67</v>
      </c>
      <c r="AD350" s="2">
        <v>0</v>
      </c>
      <c r="AE350" s="2">
        <v>320.79000000000002</v>
      </c>
      <c r="AF350" s="2">
        <v>142.52000000000001</v>
      </c>
      <c r="AG350" s="2">
        <v>99.6</v>
      </c>
      <c r="AH350" s="2">
        <v>78.67</v>
      </c>
      <c r="AI350" s="2">
        <v>0</v>
      </c>
      <c r="AJ350" s="2">
        <v>320.79000000000002</v>
      </c>
      <c r="AK350" s="2">
        <v>1442160</v>
      </c>
      <c r="AL350" s="2">
        <v>926678</v>
      </c>
      <c r="AM350" s="2">
        <v>753659</v>
      </c>
      <c r="AN350" s="2">
        <v>0</v>
      </c>
      <c r="AO350" s="2">
        <v>3122497</v>
      </c>
      <c r="AP350" s="2">
        <v>0.59289999999999998</v>
      </c>
      <c r="AQ350" s="2">
        <v>0.2</v>
      </c>
      <c r="AR350" s="2">
        <v>171011</v>
      </c>
      <c r="AS350" s="2">
        <v>109886</v>
      </c>
      <c r="AT350" s="2">
        <v>89369</v>
      </c>
      <c r="AU350" s="2">
        <v>0</v>
      </c>
      <c r="AV350" s="2">
        <v>370266</v>
      </c>
      <c r="AW350" s="2">
        <v>0.59289999999999998</v>
      </c>
      <c r="AX350" s="2">
        <v>4.2900000000000001E-2</v>
      </c>
      <c r="AY350" s="2">
        <v>0.65</v>
      </c>
      <c r="AZ350" s="2">
        <v>40215</v>
      </c>
      <c r="BA350" s="2">
        <v>25840</v>
      </c>
      <c r="BB350" s="2">
        <v>21016</v>
      </c>
      <c r="BC350" s="2">
        <v>0</v>
      </c>
      <c r="BD350" s="2">
        <v>87071</v>
      </c>
      <c r="BE350" s="2">
        <v>3579834</v>
      </c>
      <c r="BF350" s="2">
        <v>0</v>
      </c>
      <c r="BG350" s="2">
        <v>478069</v>
      </c>
      <c r="BH350" s="2">
        <v>0</v>
      </c>
      <c r="BI350" s="2">
        <v>99763</v>
      </c>
      <c r="BJ350" s="2">
        <v>0</v>
      </c>
      <c r="BK350" s="2">
        <v>0</v>
      </c>
      <c r="BL350" s="2">
        <v>0</v>
      </c>
      <c r="BM350" s="2">
        <v>0</v>
      </c>
      <c r="BN350" s="2">
        <v>2813</v>
      </c>
      <c r="BO350" s="2">
        <v>7.57</v>
      </c>
      <c r="BP350" s="2">
        <v>21294</v>
      </c>
      <c r="BQ350" s="2">
        <v>599126</v>
      </c>
      <c r="BR350" s="2">
        <v>4178960</v>
      </c>
      <c r="BS350" s="2">
        <v>0</v>
      </c>
      <c r="BT350" s="2">
        <v>4178960</v>
      </c>
      <c r="BU350" s="2">
        <v>8163498</v>
      </c>
      <c r="BV350" s="2">
        <v>0</v>
      </c>
      <c r="BW350" s="2">
        <v>66306</v>
      </c>
      <c r="BX350" s="2">
        <v>0</v>
      </c>
      <c r="BY350" s="2">
        <v>5767.68</v>
      </c>
      <c r="BZ350" s="2">
        <v>320.79000000000002</v>
      </c>
      <c r="CA350" s="2">
        <v>1850214</v>
      </c>
      <c r="CB350" s="2">
        <v>0</v>
      </c>
      <c r="CC350" s="2">
        <v>0</v>
      </c>
      <c r="CD350" s="2">
        <v>8163498</v>
      </c>
      <c r="CE350" s="2">
        <v>66306</v>
      </c>
      <c r="CF350" s="2">
        <v>0</v>
      </c>
      <c r="CG350" s="2">
        <v>815163</v>
      </c>
      <c r="CH350" s="2">
        <v>815163</v>
      </c>
      <c r="CI350" s="2">
        <v>815163</v>
      </c>
      <c r="CJ350" s="2">
        <v>815163</v>
      </c>
      <c r="CK350" s="2" t="b">
        <v>1</v>
      </c>
      <c r="CL350" s="2">
        <v>3984538</v>
      </c>
      <c r="CM350" s="2">
        <v>11601.08</v>
      </c>
      <c r="CN350" s="2">
        <v>10666.71</v>
      </c>
      <c r="CO350" s="2">
        <v>10983.13</v>
      </c>
      <c r="CP350" s="2">
        <v>13059.38</v>
      </c>
      <c r="CQ350" s="4">
        <v>45072.427118055559</v>
      </c>
      <c r="CR350" s="4">
        <v>73415</v>
      </c>
    </row>
    <row r="351" spans="1:96" x14ac:dyDescent="0.35">
      <c r="A351" s="5">
        <v>418</v>
      </c>
      <c r="B351" s="3" t="s">
        <v>684</v>
      </c>
      <c r="C351" s="3" t="s">
        <v>713</v>
      </c>
      <c r="D351" s="2" t="s">
        <v>714</v>
      </c>
      <c r="E351" s="2">
        <v>8093</v>
      </c>
      <c r="F351" s="2">
        <v>8215</v>
      </c>
      <c r="G351" s="2">
        <v>8458</v>
      </c>
      <c r="H351" s="2">
        <v>9802</v>
      </c>
      <c r="I351" s="2">
        <v>6.5600000000000006E-2</v>
      </c>
      <c r="J351" s="2">
        <v>531</v>
      </c>
      <c r="K351" s="2">
        <v>539</v>
      </c>
      <c r="L351" s="2">
        <v>555</v>
      </c>
      <c r="M351" s="2">
        <v>643</v>
      </c>
      <c r="N351" s="2">
        <v>6.7000000000000004E-2</v>
      </c>
      <c r="O351" s="2">
        <v>542</v>
      </c>
      <c r="P351" s="2">
        <v>550</v>
      </c>
      <c r="Q351" s="2">
        <v>567</v>
      </c>
      <c r="R351" s="2">
        <v>657</v>
      </c>
      <c r="S351" s="2">
        <v>9166</v>
      </c>
      <c r="T351" s="2">
        <v>9304</v>
      </c>
      <c r="U351" s="2">
        <v>9580</v>
      </c>
      <c r="V351" s="2">
        <v>11102</v>
      </c>
      <c r="W351" s="2">
        <v>1.1040000000000001</v>
      </c>
      <c r="X351" s="2">
        <v>1.026</v>
      </c>
      <c r="Y351" s="2">
        <v>10119</v>
      </c>
      <c r="Z351" s="2">
        <v>11391</v>
      </c>
      <c r="AA351" s="2">
        <v>0</v>
      </c>
      <c r="AB351" s="2">
        <v>0</v>
      </c>
      <c r="AC351" s="2">
        <v>0</v>
      </c>
      <c r="AD351" s="2">
        <v>4892.83</v>
      </c>
      <c r="AE351" s="2">
        <v>4892.83</v>
      </c>
      <c r="AF351" s="2">
        <v>0</v>
      </c>
      <c r="AG351" s="2">
        <v>0</v>
      </c>
      <c r="AH351" s="2">
        <v>0</v>
      </c>
      <c r="AI351" s="2">
        <v>4892.83</v>
      </c>
      <c r="AJ351" s="2">
        <v>4892.83</v>
      </c>
      <c r="AK351" s="2">
        <v>0</v>
      </c>
      <c r="AL351" s="2">
        <v>0</v>
      </c>
      <c r="AM351" s="2">
        <v>0</v>
      </c>
      <c r="AN351" s="2">
        <v>55734227</v>
      </c>
      <c r="AO351" s="2">
        <v>55734227</v>
      </c>
      <c r="AP351" s="2">
        <v>0.1114</v>
      </c>
      <c r="AQ351" s="2">
        <v>0.2</v>
      </c>
      <c r="AR351" s="2">
        <v>0</v>
      </c>
      <c r="AS351" s="2">
        <v>0</v>
      </c>
      <c r="AT351" s="2">
        <v>0</v>
      </c>
      <c r="AU351" s="2">
        <v>1241759</v>
      </c>
      <c r="AV351" s="2">
        <v>1241759</v>
      </c>
      <c r="AW351" s="2">
        <v>0.1114</v>
      </c>
      <c r="AX351" s="2">
        <v>0</v>
      </c>
      <c r="AY351" s="2">
        <v>0.65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56975986</v>
      </c>
      <c r="BF351" s="2">
        <v>0</v>
      </c>
      <c r="BG351" s="2">
        <v>0</v>
      </c>
      <c r="BH351" s="2">
        <v>0</v>
      </c>
      <c r="BI351" s="2">
        <v>204112</v>
      </c>
      <c r="BJ351" s="2">
        <v>0</v>
      </c>
      <c r="BK351" s="2">
        <v>0</v>
      </c>
      <c r="BL351" s="2">
        <v>630163</v>
      </c>
      <c r="BM351" s="2">
        <v>0</v>
      </c>
      <c r="BN351" s="2">
        <v>2813</v>
      </c>
      <c r="BO351" s="2">
        <v>0</v>
      </c>
      <c r="BP351" s="2">
        <v>0</v>
      </c>
      <c r="BQ351" s="2">
        <v>834275</v>
      </c>
      <c r="BR351" s="2">
        <v>57810261</v>
      </c>
      <c r="BS351" s="2">
        <v>0</v>
      </c>
      <c r="BT351" s="2">
        <v>57810261</v>
      </c>
      <c r="BU351" s="2">
        <v>77152260</v>
      </c>
      <c r="BV351" s="2">
        <v>0</v>
      </c>
      <c r="BW351" s="2">
        <v>978566</v>
      </c>
      <c r="BX351" s="2">
        <v>0</v>
      </c>
      <c r="BY351" s="2">
        <v>6161.55</v>
      </c>
      <c r="BZ351" s="2">
        <v>4892.83</v>
      </c>
      <c r="CA351" s="2">
        <v>30147417</v>
      </c>
      <c r="CB351" s="2">
        <v>0</v>
      </c>
      <c r="CC351" s="2">
        <v>0</v>
      </c>
      <c r="CD351" s="2">
        <v>77152260</v>
      </c>
      <c r="CE351" s="2">
        <v>978566</v>
      </c>
      <c r="CF351" s="2">
        <v>0</v>
      </c>
      <c r="CG351" s="2">
        <v>704071</v>
      </c>
      <c r="CH351" s="2">
        <v>704071</v>
      </c>
      <c r="CI351" s="2">
        <v>704071</v>
      </c>
      <c r="CJ351" s="2">
        <v>704071</v>
      </c>
      <c r="CK351" s="2" t="b">
        <v>1</v>
      </c>
      <c r="CL351" s="2">
        <v>19341999</v>
      </c>
      <c r="CM351" s="2">
        <v>10344.450000000001</v>
      </c>
      <c r="CN351" s="2">
        <v>9511.2900000000009</v>
      </c>
      <c r="CO351" s="2">
        <v>9793.44</v>
      </c>
      <c r="CP351" s="2">
        <v>11644.79</v>
      </c>
      <c r="CQ351" s="4">
        <v>45072.427175925928</v>
      </c>
      <c r="CR351" s="4">
        <v>73415</v>
      </c>
    </row>
    <row r="352" spans="1:96" x14ac:dyDescent="0.35">
      <c r="A352" s="5">
        <v>420</v>
      </c>
      <c r="B352" s="3" t="s">
        <v>684</v>
      </c>
      <c r="C352" s="3" t="s">
        <v>715</v>
      </c>
      <c r="D352" s="2" t="s">
        <v>716</v>
      </c>
      <c r="E352" s="2">
        <v>8093</v>
      </c>
      <c r="F352" s="2">
        <v>8215</v>
      </c>
      <c r="G352" s="2">
        <v>8458</v>
      </c>
      <c r="H352" s="2">
        <v>9802</v>
      </c>
      <c r="I352" s="2">
        <v>6.5600000000000006E-2</v>
      </c>
      <c r="J352" s="2">
        <v>531</v>
      </c>
      <c r="K352" s="2">
        <v>539</v>
      </c>
      <c r="L352" s="2">
        <v>555</v>
      </c>
      <c r="M352" s="2">
        <v>643</v>
      </c>
      <c r="N352" s="2">
        <v>6.7000000000000004E-2</v>
      </c>
      <c r="O352" s="2">
        <v>542</v>
      </c>
      <c r="P352" s="2">
        <v>550</v>
      </c>
      <c r="Q352" s="2">
        <v>567</v>
      </c>
      <c r="R352" s="2">
        <v>657</v>
      </c>
      <c r="S352" s="2">
        <v>9166</v>
      </c>
      <c r="T352" s="2">
        <v>9304</v>
      </c>
      <c r="U352" s="2">
        <v>9580</v>
      </c>
      <c r="V352" s="2">
        <v>11102</v>
      </c>
      <c r="W352" s="2">
        <v>1.1040000000000001</v>
      </c>
      <c r="X352" s="2">
        <v>1.026</v>
      </c>
      <c r="Y352" s="2">
        <v>10119</v>
      </c>
      <c r="Z352" s="2">
        <v>11391</v>
      </c>
      <c r="AA352" s="2">
        <v>111.46</v>
      </c>
      <c r="AB352" s="2">
        <v>90.65</v>
      </c>
      <c r="AC352" s="2">
        <v>58.47</v>
      </c>
      <c r="AD352" s="2">
        <v>109.84</v>
      </c>
      <c r="AE352" s="2">
        <v>370.42</v>
      </c>
      <c r="AF352" s="2">
        <v>111.46</v>
      </c>
      <c r="AG352" s="2">
        <v>90.65</v>
      </c>
      <c r="AH352" s="2">
        <v>58.47</v>
      </c>
      <c r="AI352" s="2">
        <v>109.84</v>
      </c>
      <c r="AJ352" s="2">
        <v>370.42</v>
      </c>
      <c r="AK352" s="2">
        <v>1127864</v>
      </c>
      <c r="AL352" s="2">
        <v>843408</v>
      </c>
      <c r="AM352" s="2">
        <v>560143</v>
      </c>
      <c r="AN352" s="2">
        <v>1251187</v>
      </c>
      <c r="AO352" s="2">
        <v>3782602</v>
      </c>
      <c r="AP352" s="2">
        <v>0.63360000000000005</v>
      </c>
      <c r="AQ352" s="2">
        <v>0.2</v>
      </c>
      <c r="AR352" s="2">
        <v>142923</v>
      </c>
      <c r="AS352" s="2">
        <v>106877</v>
      </c>
      <c r="AT352" s="2">
        <v>70981</v>
      </c>
      <c r="AU352" s="2">
        <v>158550</v>
      </c>
      <c r="AV352" s="2">
        <v>479331</v>
      </c>
      <c r="AW352" s="2">
        <v>0.63360000000000005</v>
      </c>
      <c r="AX352" s="2">
        <v>8.3599999999999994E-2</v>
      </c>
      <c r="AY352" s="2">
        <v>0.65</v>
      </c>
      <c r="AZ352" s="2">
        <v>61288</v>
      </c>
      <c r="BA352" s="2">
        <v>45831</v>
      </c>
      <c r="BB352" s="2">
        <v>30438</v>
      </c>
      <c r="BC352" s="2">
        <v>67990</v>
      </c>
      <c r="BD352" s="2">
        <v>205547</v>
      </c>
      <c r="BE352" s="2">
        <v>4467480</v>
      </c>
      <c r="BF352" s="2">
        <v>0</v>
      </c>
      <c r="BG352" s="2">
        <v>0</v>
      </c>
      <c r="BH352" s="2">
        <v>0</v>
      </c>
      <c r="BI352" s="2">
        <v>553756</v>
      </c>
      <c r="BJ352" s="2">
        <v>0</v>
      </c>
      <c r="BK352" s="2">
        <v>0</v>
      </c>
      <c r="BL352" s="2">
        <v>0</v>
      </c>
      <c r="BM352" s="2">
        <v>0</v>
      </c>
      <c r="BN352" s="2">
        <v>2813</v>
      </c>
      <c r="BO352" s="2">
        <v>4.76</v>
      </c>
      <c r="BP352" s="2">
        <v>13390</v>
      </c>
      <c r="BQ352" s="2">
        <v>567146</v>
      </c>
      <c r="BR352" s="2">
        <v>5034626</v>
      </c>
      <c r="BS352" s="2">
        <v>0</v>
      </c>
      <c r="BT352" s="2">
        <v>5034626</v>
      </c>
      <c r="BU352" s="2">
        <v>11067757</v>
      </c>
      <c r="BV352" s="2">
        <v>0</v>
      </c>
      <c r="BW352" s="2">
        <v>93012</v>
      </c>
      <c r="BX352" s="2">
        <v>0</v>
      </c>
      <c r="BY352" s="2">
        <v>5795.18</v>
      </c>
      <c r="BZ352" s="2">
        <v>370.42</v>
      </c>
      <c r="CA352" s="2">
        <v>2146651</v>
      </c>
      <c r="CB352" s="2">
        <v>0</v>
      </c>
      <c r="CC352" s="2">
        <v>0</v>
      </c>
      <c r="CD352" s="2">
        <v>11067757</v>
      </c>
      <c r="CE352" s="2">
        <v>93012</v>
      </c>
      <c r="CF352" s="2">
        <v>0</v>
      </c>
      <c r="CG352" s="2">
        <v>877629</v>
      </c>
      <c r="CH352" s="2">
        <v>877629</v>
      </c>
      <c r="CI352" s="2">
        <v>877629</v>
      </c>
      <c r="CJ352" s="2">
        <v>877629</v>
      </c>
      <c r="CK352" s="2" t="b">
        <v>1</v>
      </c>
      <c r="CL352" s="2">
        <v>6033131</v>
      </c>
      <c r="CM352" s="2">
        <v>11951.15</v>
      </c>
      <c r="CN352" s="2">
        <v>10988.58</v>
      </c>
      <c r="CO352" s="2">
        <v>11314.55</v>
      </c>
      <c r="CP352" s="2">
        <v>13453.45</v>
      </c>
      <c r="CQ352" s="4">
        <v>45072.427129629628</v>
      </c>
      <c r="CR352" s="4">
        <v>73415</v>
      </c>
    </row>
    <row r="353" spans="1:96" x14ac:dyDescent="0.35">
      <c r="A353" s="5">
        <v>421</v>
      </c>
      <c r="B353" s="3" t="s">
        <v>684</v>
      </c>
      <c r="C353" s="3" t="s">
        <v>717</v>
      </c>
      <c r="D353" s="2" t="s">
        <v>718</v>
      </c>
      <c r="E353" s="2">
        <v>8093</v>
      </c>
      <c r="F353" s="2">
        <v>8215</v>
      </c>
      <c r="G353" s="2">
        <v>8458</v>
      </c>
      <c r="H353" s="2">
        <v>9802</v>
      </c>
      <c r="I353" s="2">
        <v>6.5600000000000006E-2</v>
      </c>
      <c r="J353" s="2">
        <v>531</v>
      </c>
      <c r="K353" s="2">
        <v>539</v>
      </c>
      <c r="L353" s="2">
        <v>555</v>
      </c>
      <c r="M353" s="2">
        <v>643</v>
      </c>
      <c r="N353" s="2">
        <v>6.7000000000000004E-2</v>
      </c>
      <c r="O353" s="2">
        <v>542</v>
      </c>
      <c r="P353" s="2">
        <v>550</v>
      </c>
      <c r="Q353" s="2">
        <v>567</v>
      </c>
      <c r="R353" s="2">
        <v>657</v>
      </c>
      <c r="S353" s="2">
        <v>9166</v>
      </c>
      <c r="T353" s="2">
        <v>9304</v>
      </c>
      <c r="U353" s="2">
        <v>9580</v>
      </c>
      <c r="V353" s="2">
        <v>11102</v>
      </c>
      <c r="W353" s="2">
        <v>1.1040000000000001</v>
      </c>
      <c r="X353" s="2">
        <v>1.026</v>
      </c>
      <c r="Y353" s="2">
        <v>10119</v>
      </c>
      <c r="Z353" s="2">
        <v>11391</v>
      </c>
      <c r="AA353" s="2">
        <v>778.58</v>
      </c>
      <c r="AB353" s="2">
        <v>630.44000000000005</v>
      </c>
      <c r="AC353" s="2">
        <v>469.71</v>
      </c>
      <c r="AD353" s="2">
        <v>0</v>
      </c>
      <c r="AE353" s="2">
        <v>1878.73</v>
      </c>
      <c r="AF353" s="2">
        <v>778.58</v>
      </c>
      <c r="AG353" s="2">
        <v>630.44000000000005</v>
      </c>
      <c r="AH353" s="2">
        <v>469.71</v>
      </c>
      <c r="AI353" s="2">
        <v>0</v>
      </c>
      <c r="AJ353" s="2">
        <v>1878.73</v>
      </c>
      <c r="AK353" s="2">
        <v>7878451</v>
      </c>
      <c r="AL353" s="2">
        <v>5865614</v>
      </c>
      <c r="AM353" s="2">
        <v>4499822</v>
      </c>
      <c r="AN353" s="2">
        <v>0</v>
      </c>
      <c r="AO353" s="2">
        <v>18243887</v>
      </c>
      <c r="AP353" s="2">
        <v>0.1234</v>
      </c>
      <c r="AQ353" s="2">
        <v>0.2</v>
      </c>
      <c r="AR353" s="2">
        <v>194440</v>
      </c>
      <c r="AS353" s="2">
        <v>144763</v>
      </c>
      <c r="AT353" s="2">
        <v>111056</v>
      </c>
      <c r="AU353" s="2">
        <v>0</v>
      </c>
      <c r="AV353" s="2">
        <v>450259</v>
      </c>
      <c r="AW353" s="2">
        <v>0.1234</v>
      </c>
      <c r="AX353" s="2">
        <v>0</v>
      </c>
      <c r="AY353" s="2">
        <v>0.65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18694146</v>
      </c>
      <c r="BF353" s="2">
        <v>0</v>
      </c>
      <c r="BG353" s="2">
        <v>0</v>
      </c>
      <c r="BH353" s="2">
        <v>0</v>
      </c>
      <c r="BI353" s="2">
        <v>118373</v>
      </c>
      <c r="BJ353" s="2">
        <v>0</v>
      </c>
      <c r="BK353" s="2">
        <v>0</v>
      </c>
      <c r="BL353" s="2">
        <v>0</v>
      </c>
      <c r="BM353" s="2">
        <v>0</v>
      </c>
      <c r="BN353" s="2">
        <v>2813</v>
      </c>
      <c r="BO353" s="2">
        <v>44.66</v>
      </c>
      <c r="BP353" s="2">
        <v>125629</v>
      </c>
      <c r="BQ353" s="2">
        <v>244002</v>
      </c>
      <c r="BR353" s="2">
        <v>18938148</v>
      </c>
      <c r="BS353" s="2">
        <v>0</v>
      </c>
      <c r="BT353" s="2">
        <v>18938148</v>
      </c>
      <c r="BU353" s="2">
        <v>13985558</v>
      </c>
      <c r="BV353" s="2">
        <v>4952590</v>
      </c>
      <c r="BW353" s="2">
        <v>375746</v>
      </c>
      <c r="BX353" s="2">
        <v>4576844</v>
      </c>
      <c r="BY353" s="2">
        <v>5245.24</v>
      </c>
      <c r="BZ353" s="2">
        <v>1878.73</v>
      </c>
      <c r="CA353" s="2">
        <v>9854390</v>
      </c>
      <c r="CB353" s="2">
        <v>0</v>
      </c>
      <c r="CC353" s="2">
        <v>0</v>
      </c>
      <c r="CD353" s="2">
        <v>13985558</v>
      </c>
      <c r="CE353" s="2">
        <v>375746</v>
      </c>
      <c r="CF353" s="2">
        <v>0</v>
      </c>
      <c r="CG353" s="2">
        <v>1628870</v>
      </c>
      <c r="CH353" s="2">
        <v>1628870</v>
      </c>
      <c r="CI353" s="2">
        <v>0</v>
      </c>
      <c r="CJ353" s="2">
        <v>4576844</v>
      </c>
      <c r="CK353" s="2" t="b">
        <v>0</v>
      </c>
      <c r="CL353" s="2">
        <v>0</v>
      </c>
      <c r="CM353" s="2">
        <v>10368.74</v>
      </c>
      <c r="CN353" s="2">
        <v>9533.6200000000008</v>
      </c>
      <c r="CO353" s="2">
        <v>9816.43</v>
      </c>
      <c r="CP353" s="2">
        <v>11672.13</v>
      </c>
      <c r="CQ353" s="4">
        <v>45072.427071759259</v>
      </c>
      <c r="CR353" s="4">
        <v>73415</v>
      </c>
    </row>
    <row r="354" spans="1:96" x14ac:dyDescent="0.35">
      <c r="A354" s="5">
        <v>422</v>
      </c>
      <c r="B354" s="3" t="s">
        <v>719</v>
      </c>
      <c r="C354" s="3" t="s">
        <v>720</v>
      </c>
      <c r="D354" s="2" t="s">
        <v>721</v>
      </c>
      <c r="E354" s="2">
        <v>8093</v>
      </c>
      <c r="F354" s="2">
        <v>8215</v>
      </c>
      <c r="G354" s="2">
        <v>8458</v>
      </c>
      <c r="H354" s="2">
        <v>9802</v>
      </c>
      <c r="I354" s="2">
        <v>6.5600000000000006E-2</v>
      </c>
      <c r="J354" s="2">
        <v>531</v>
      </c>
      <c r="K354" s="2">
        <v>539</v>
      </c>
      <c r="L354" s="2">
        <v>555</v>
      </c>
      <c r="M354" s="2">
        <v>643</v>
      </c>
      <c r="N354" s="2">
        <v>6.7000000000000004E-2</v>
      </c>
      <c r="O354" s="2">
        <v>542</v>
      </c>
      <c r="P354" s="2">
        <v>550</v>
      </c>
      <c r="Q354" s="2">
        <v>567</v>
      </c>
      <c r="R354" s="2">
        <v>657</v>
      </c>
      <c r="S354" s="2">
        <v>9166</v>
      </c>
      <c r="T354" s="2">
        <v>9304</v>
      </c>
      <c r="U354" s="2">
        <v>9580</v>
      </c>
      <c r="V354" s="2">
        <v>11102</v>
      </c>
      <c r="W354" s="2">
        <v>1.1040000000000001</v>
      </c>
      <c r="X354" s="2">
        <v>1.026</v>
      </c>
      <c r="Y354" s="2">
        <v>10119</v>
      </c>
      <c r="Z354" s="2">
        <v>11391</v>
      </c>
      <c r="AA354" s="2">
        <v>419.4</v>
      </c>
      <c r="AB354" s="2">
        <v>322.26</v>
      </c>
      <c r="AC354" s="2">
        <v>228.74</v>
      </c>
      <c r="AD354" s="2">
        <v>485.22</v>
      </c>
      <c r="AE354" s="2">
        <v>1455.62</v>
      </c>
      <c r="AF354" s="2">
        <v>500.58</v>
      </c>
      <c r="AG354" s="2">
        <v>373.12</v>
      </c>
      <c r="AH354" s="2">
        <v>257.94</v>
      </c>
      <c r="AI354" s="2">
        <v>495.53</v>
      </c>
      <c r="AJ354" s="2">
        <v>1627.17</v>
      </c>
      <c r="AK354" s="2">
        <v>4243909</v>
      </c>
      <c r="AL354" s="2">
        <v>2998307</v>
      </c>
      <c r="AM354" s="2">
        <v>2191329</v>
      </c>
      <c r="AN354" s="2">
        <v>5527141</v>
      </c>
      <c r="AO354" s="2">
        <v>14960686</v>
      </c>
      <c r="AP354" s="2">
        <v>0.67900000000000005</v>
      </c>
      <c r="AQ354" s="2">
        <v>0.2</v>
      </c>
      <c r="AR354" s="2">
        <v>687877</v>
      </c>
      <c r="AS354" s="2">
        <v>471431</v>
      </c>
      <c r="AT354" s="2">
        <v>335571</v>
      </c>
      <c r="AU354" s="2">
        <v>766534</v>
      </c>
      <c r="AV354" s="2">
        <v>2261413</v>
      </c>
      <c r="AW354" s="2">
        <v>0.67900000000000005</v>
      </c>
      <c r="AX354" s="2">
        <v>0.129</v>
      </c>
      <c r="AY354" s="2">
        <v>0.65</v>
      </c>
      <c r="AZ354" s="2">
        <v>424731</v>
      </c>
      <c r="BA354" s="2">
        <v>291086</v>
      </c>
      <c r="BB354" s="2">
        <v>207199</v>
      </c>
      <c r="BC354" s="2">
        <v>473298</v>
      </c>
      <c r="BD354" s="2">
        <v>1396314</v>
      </c>
      <c r="BE354" s="2">
        <v>18618413</v>
      </c>
      <c r="BF354" s="2">
        <v>3446311</v>
      </c>
      <c r="BG354" s="2">
        <v>0</v>
      </c>
      <c r="BH354" s="2">
        <v>0</v>
      </c>
      <c r="BI354" s="2">
        <v>1568961</v>
      </c>
      <c r="BJ354" s="2">
        <v>0</v>
      </c>
      <c r="BK354" s="2">
        <v>0</v>
      </c>
      <c r="BL354" s="2">
        <v>0</v>
      </c>
      <c r="BM354" s="2">
        <v>0</v>
      </c>
      <c r="BN354" s="2">
        <v>2813</v>
      </c>
      <c r="BO354" s="2">
        <v>27.05</v>
      </c>
      <c r="BP354" s="2">
        <v>76092</v>
      </c>
      <c r="BQ354" s="2">
        <v>5091364</v>
      </c>
      <c r="BR354" s="2">
        <v>23709777</v>
      </c>
      <c r="BS354" s="2">
        <v>0</v>
      </c>
      <c r="BT354" s="2">
        <v>23709777</v>
      </c>
      <c r="BU354" s="2">
        <v>15494403</v>
      </c>
      <c r="BV354" s="2">
        <v>8215374</v>
      </c>
      <c r="BW354" s="2">
        <v>325434</v>
      </c>
      <c r="BX354" s="2">
        <v>7889940</v>
      </c>
      <c r="BY354" s="2">
        <v>4981.3500000000004</v>
      </c>
      <c r="BZ354" s="2">
        <v>1627.17</v>
      </c>
      <c r="CA354" s="2">
        <v>8105503</v>
      </c>
      <c r="CB354" s="2">
        <v>1338116</v>
      </c>
      <c r="CC354" s="2">
        <v>0</v>
      </c>
      <c r="CD354" s="2">
        <v>15494403</v>
      </c>
      <c r="CE354" s="2">
        <v>325434</v>
      </c>
      <c r="CF354" s="2">
        <v>0</v>
      </c>
      <c r="CG354" s="2">
        <v>2958930</v>
      </c>
      <c r="CH354" s="2">
        <v>2958930</v>
      </c>
      <c r="CI354" s="2">
        <v>0</v>
      </c>
      <c r="CJ354" s="2">
        <v>7889940</v>
      </c>
      <c r="CK354" s="2" t="b">
        <v>0</v>
      </c>
      <c r="CL354" s="2">
        <v>0</v>
      </c>
      <c r="CM354" s="2">
        <v>12341.64</v>
      </c>
      <c r="CN354" s="2">
        <v>11347.62</v>
      </c>
      <c r="CO354" s="2">
        <v>11684.25</v>
      </c>
      <c r="CP354" s="2">
        <v>13893.03</v>
      </c>
      <c r="CQ354" s="4">
        <v>45072.426874999997</v>
      </c>
      <c r="CR354" s="4">
        <v>73415</v>
      </c>
    </row>
    <row r="355" spans="1:96" x14ac:dyDescent="0.35">
      <c r="A355" s="5">
        <v>423</v>
      </c>
      <c r="B355" s="3" t="s">
        <v>722</v>
      </c>
      <c r="C355" s="3" t="s">
        <v>723</v>
      </c>
      <c r="D355" s="2" t="s">
        <v>724</v>
      </c>
      <c r="E355" s="2">
        <v>8093</v>
      </c>
      <c r="F355" s="2">
        <v>8215</v>
      </c>
      <c r="G355" s="2">
        <v>8458</v>
      </c>
      <c r="H355" s="2">
        <v>9802</v>
      </c>
      <c r="I355" s="2">
        <v>6.5600000000000006E-2</v>
      </c>
      <c r="J355" s="2">
        <v>531</v>
      </c>
      <c r="K355" s="2">
        <v>539</v>
      </c>
      <c r="L355" s="2">
        <v>555</v>
      </c>
      <c r="M355" s="2">
        <v>643</v>
      </c>
      <c r="N355" s="2">
        <v>6.7000000000000004E-2</v>
      </c>
      <c r="O355" s="2">
        <v>542</v>
      </c>
      <c r="P355" s="2">
        <v>550</v>
      </c>
      <c r="Q355" s="2">
        <v>567</v>
      </c>
      <c r="R355" s="2">
        <v>657</v>
      </c>
      <c r="S355" s="2">
        <v>9166</v>
      </c>
      <c r="T355" s="2">
        <v>9304</v>
      </c>
      <c r="U355" s="2">
        <v>9580</v>
      </c>
      <c r="V355" s="2">
        <v>11102</v>
      </c>
      <c r="W355" s="2">
        <v>1.1040000000000001</v>
      </c>
      <c r="X355" s="2">
        <v>1.026</v>
      </c>
      <c r="Y355" s="2">
        <v>10119</v>
      </c>
      <c r="Z355" s="2">
        <v>11391</v>
      </c>
      <c r="AA355" s="2">
        <v>111.76</v>
      </c>
      <c r="AB355" s="2">
        <v>103.79</v>
      </c>
      <c r="AC355" s="2">
        <v>73.540000000000006</v>
      </c>
      <c r="AD355" s="2">
        <v>4.99</v>
      </c>
      <c r="AE355" s="2">
        <v>294.08</v>
      </c>
      <c r="AF355" s="2">
        <v>111.76</v>
      </c>
      <c r="AG355" s="2">
        <v>103.79</v>
      </c>
      <c r="AH355" s="2">
        <v>73.540000000000006</v>
      </c>
      <c r="AI355" s="2">
        <v>144.82</v>
      </c>
      <c r="AJ355" s="2">
        <v>433.91</v>
      </c>
      <c r="AK355" s="2">
        <v>1130899</v>
      </c>
      <c r="AL355" s="2">
        <v>965662</v>
      </c>
      <c r="AM355" s="2">
        <v>704513</v>
      </c>
      <c r="AN355" s="2">
        <v>56841</v>
      </c>
      <c r="AO355" s="2">
        <v>2857915</v>
      </c>
      <c r="AP355" s="2">
        <v>0.82799999999999996</v>
      </c>
      <c r="AQ355" s="2">
        <v>0.2</v>
      </c>
      <c r="AR355" s="2">
        <v>187277</v>
      </c>
      <c r="AS355" s="2">
        <v>159914</v>
      </c>
      <c r="AT355" s="2">
        <v>116667</v>
      </c>
      <c r="AU355" s="2">
        <v>273181</v>
      </c>
      <c r="AV355" s="2">
        <v>737039</v>
      </c>
      <c r="AW355" s="2">
        <v>0.82799999999999996</v>
      </c>
      <c r="AX355" s="2">
        <v>0.27800000000000002</v>
      </c>
      <c r="AY355" s="2">
        <v>0.65</v>
      </c>
      <c r="AZ355" s="2">
        <v>204354</v>
      </c>
      <c r="BA355" s="2">
        <v>174495</v>
      </c>
      <c r="BB355" s="2">
        <v>127306</v>
      </c>
      <c r="BC355" s="2">
        <v>298091</v>
      </c>
      <c r="BD355" s="2">
        <v>804246</v>
      </c>
      <c r="BE355" s="2">
        <v>4399200</v>
      </c>
      <c r="BF355" s="2">
        <v>1938215</v>
      </c>
      <c r="BG355" s="2">
        <v>0</v>
      </c>
      <c r="BH355" s="2">
        <v>0</v>
      </c>
      <c r="BI355" s="2">
        <v>194467</v>
      </c>
      <c r="BJ355" s="2">
        <v>0</v>
      </c>
      <c r="BK355" s="2">
        <v>0</v>
      </c>
      <c r="BL355" s="2">
        <v>0</v>
      </c>
      <c r="BM355" s="2">
        <v>0</v>
      </c>
      <c r="BN355" s="2">
        <v>2813</v>
      </c>
      <c r="BO355" s="2">
        <v>9.57</v>
      </c>
      <c r="BP355" s="2">
        <v>26920</v>
      </c>
      <c r="BQ355" s="2">
        <v>2159602</v>
      </c>
      <c r="BR355" s="2">
        <v>6558802</v>
      </c>
      <c r="BS355" s="2">
        <v>0</v>
      </c>
      <c r="BT355" s="2">
        <v>6558802</v>
      </c>
      <c r="BU355" s="2">
        <v>2776574</v>
      </c>
      <c r="BV355" s="2">
        <v>3782228</v>
      </c>
      <c r="BW355" s="2">
        <v>464309</v>
      </c>
      <c r="BX355" s="2">
        <v>3317919</v>
      </c>
      <c r="BY355" s="2">
        <v>4070.04</v>
      </c>
      <c r="BZ355" s="2">
        <v>433.91</v>
      </c>
      <c r="CA355" s="2">
        <v>1766031</v>
      </c>
      <c r="CB355" s="2">
        <v>1325454</v>
      </c>
      <c r="CC355" s="2">
        <v>0</v>
      </c>
      <c r="CD355" s="2">
        <v>2776574</v>
      </c>
      <c r="CE355" s="2">
        <v>464309</v>
      </c>
      <c r="CF355" s="2">
        <v>0</v>
      </c>
      <c r="CG355" s="2">
        <v>1020753</v>
      </c>
      <c r="CH355" s="2">
        <v>1020753</v>
      </c>
      <c r="CI355" s="2">
        <v>0</v>
      </c>
      <c r="CJ355" s="2">
        <v>3317919</v>
      </c>
      <c r="CK355" s="2" t="b">
        <v>0</v>
      </c>
      <c r="CL355" s="2">
        <v>0</v>
      </c>
      <c r="CM355" s="2">
        <v>13623.21</v>
      </c>
      <c r="CN355" s="2">
        <v>12525.98</v>
      </c>
      <c r="CO355" s="2">
        <v>12897.55</v>
      </c>
      <c r="CP355" s="2">
        <v>15335.7</v>
      </c>
      <c r="CQ355" s="4">
        <v>45072.426620370374</v>
      </c>
      <c r="CR355" s="4">
        <v>73415</v>
      </c>
    </row>
    <row r="356" spans="1:96" x14ac:dyDescent="0.35">
      <c r="A356" s="5">
        <v>424</v>
      </c>
      <c r="B356" s="3" t="s">
        <v>722</v>
      </c>
      <c r="C356" s="3" t="s">
        <v>725</v>
      </c>
      <c r="D356" s="2" t="s">
        <v>726</v>
      </c>
      <c r="E356" s="2">
        <v>8093</v>
      </c>
      <c r="F356" s="2">
        <v>8215</v>
      </c>
      <c r="G356" s="2">
        <v>8458</v>
      </c>
      <c r="H356" s="2">
        <v>9802</v>
      </c>
      <c r="I356" s="2">
        <v>6.5600000000000006E-2</v>
      </c>
      <c r="J356" s="2">
        <v>531</v>
      </c>
      <c r="K356" s="2">
        <v>539</v>
      </c>
      <c r="L356" s="2">
        <v>555</v>
      </c>
      <c r="M356" s="2">
        <v>643</v>
      </c>
      <c r="N356" s="2">
        <v>6.7000000000000004E-2</v>
      </c>
      <c r="O356" s="2">
        <v>542</v>
      </c>
      <c r="P356" s="2">
        <v>550</v>
      </c>
      <c r="Q356" s="2">
        <v>567</v>
      </c>
      <c r="R356" s="2">
        <v>657</v>
      </c>
      <c r="S356" s="2">
        <v>9166</v>
      </c>
      <c r="T356" s="2">
        <v>9304</v>
      </c>
      <c r="U356" s="2">
        <v>9580</v>
      </c>
      <c r="V356" s="2">
        <v>11102</v>
      </c>
      <c r="W356" s="2">
        <v>1.1040000000000001</v>
      </c>
      <c r="X356" s="2">
        <v>1.026</v>
      </c>
      <c r="Y356" s="2">
        <v>10119</v>
      </c>
      <c r="Z356" s="2">
        <v>11391</v>
      </c>
      <c r="AA356" s="2">
        <v>88.09</v>
      </c>
      <c r="AB356" s="2">
        <v>65.180000000000007</v>
      </c>
      <c r="AC356" s="2">
        <v>53.01</v>
      </c>
      <c r="AD356" s="2">
        <v>0</v>
      </c>
      <c r="AE356" s="2">
        <v>206.28</v>
      </c>
      <c r="AF356" s="2">
        <v>88.09</v>
      </c>
      <c r="AG356" s="2">
        <v>65.180000000000007</v>
      </c>
      <c r="AH356" s="2">
        <v>53.01</v>
      </c>
      <c r="AI356" s="2">
        <v>0</v>
      </c>
      <c r="AJ356" s="2">
        <v>206.28</v>
      </c>
      <c r="AK356" s="2">
        <v>891383</v>
      </c>
      <c r="AL356" s="2">
        <v>606435</v>
      </c>
      <c r="AM356" s="2">
        <v>507836</v>
      </c>
      <c r="AN356" s="2">
        <v>0</v>
      </c>
      <c r="AO356" s="2">
        <v>2005654</v>
      </c>
      <c r="AP356" s="2">
        <v>0.68920000000000003</v>
      </c>
      <c r="AQ356" s="2">
        <v>0.2</v>
      </c>
      <c r="AR356" s="2">
        <v>122868</v>
      </c>
      <c r="AS356" s="2">
        <v>83591</v>
      </c>
      <c r="AT356" s="2">
        <v>70000</v>
      </c>
      <c r="AU356" s="2">
        <v>0</v>
      </c>
      <c r="AV356" s="2">
        <v>276459</v>
      </c>
      <c r="AW356" s="2">
        <v>0.68920000000000003</v>
      </c>
      <c r="AX356" s="2">
        <v>0.13919999999999999</v>
      </c>
      <c r="AY356" s="2">
        <v>0.65</v>
      </c>
      <c r="AZ356" s="2">
        <v>80652</v>
      </c>
      <c r="BA356" s="2">
        <v>54870</v>
      </c>
      <c r="BB356" s="2">
        <v>45949</v>
      </c>
      <c r="BC356" s="2">
        <v>0</v>
      </c>
      <c r="BD356" s="2">
        <v>181471</v>
      </c>
      <c r="BE356" s="2">
        <v>2463584</v>
      </c>
      <c r="BF356" s="2">
        <v>0</v>
      </c>
      <c r="BG356" s="2">
        <v>0</v>
      </c>
      <c r="BH356" s="2">
        <v>0</v>
      </c>
      <c r="BI356" s="2">
        <v>98238</v>
      </c>
      <c r="BJ356" s="2">
        <v>0</v>
      </c>
      <c r="BK356" s="2">
        <v>0</v>
      </c>
      <c r="BL356" s="2">
        <v>0</v>
      </c>
      <c r="BM356" s="2">
        <v>0</v>
      </c>
      <c r="BN356" s="2">
        <v>2813</v>
      </c>
      <c r="BO356" s="2">
        <v>1.67</v>
      </c>
      <c r="BP356" s="2">
        <v>4698</v>
      </c>
      <c r="BQ356" s="2">
        <v>102936</v>
      </c>
      <c r="BR356" s="2">
        <v>2566520</v>
      </c>
      <c r="BS356" s="2">
        <v>0</v>
      </c>
      <c r="BT356" s="2">
        <v>2566520</v>
      </c>
      <c r="BU356" s="2">
        <v>2519989</v>
      </c>
      <c r="BV356" s="2">
        <v>46531</v>
      </c>
      <c r="BW356" s="2">
        <v>41256</v>
      </c>
      <c r="BX356" s="2">
        <v>5275</v>
      </c>
      <c r="BY356" s="2">
        <v>5485.75</v>
      </c>
      <c r="BZ356" s="2">
        <v>206.28</v>
      </c>
      <c r="CA356" s="2">
        <v>1131601</v>
      </c>
      <c r="CB356" s="2">
        <v>0</v>
      </c>
      <c r="CC356" s="2">
        <v>0</v>
      </c>
      <c r="CD356" s="2">
        <v>2519989</v>
      </c>
      <c r="CE356" s="2">
        <v>41256</v>
      </c>
      <c r="CF356" s="2">
        <v>0</v>
      </c>
      <c r="CG356" s="2">
        <v>422197</v>
      </c>
      <c r="CH356" s="2">
        <v>422197</v>
      </c>
      <c r="CI356" s="2">
        <v>416922</v>
      </c>
      <c r="CJ356" s="2">
        <v>422197</v>
      </c>
      <c r="CK356" s="2" t="b">
        <v>1</v>
      </c>
      <c r="CL356" s="2">
        <v>0</v>
      </c>
      <c r="CM356" s="2">
        <v>12429.37</v>
      </c>
      <c r="CN356" s="2">
        <v>11428.29</v>
      </c>
      <c r="CO356" s="2">
        <v>11767.31</v>
      </c>
      <c r="CP356" s="2">
        <v>13991.79</v>
      </c>
      <c r="CQ356" s="4">
        <v>45072.426620370374</v>
      </c>
      <c r="CR356" s="4">
        <v>73415</v>
      </c>
    </row>
    <row r="357" spans="1:96" x14ac:dyDescent="0.35">
      <c r="A357" s="5">
        <v>425</v>
      </c>
      <c r="B357" s="3" t="s">
        <v>722</v>
      </c>
      <c r="C357" s="3" t="s">
        <v>727</v>
      </c>
      <c r="D357" s="2" t="s">
        <v>728</v>
      </c>
      <c r="E357" s="2">
        <v>8093</v>
      </c>
      <c r="F357" s="2">
        <v>8215</v>
      </c>
      <c r="G357" s="2">
        <v>8458</v>
      </c>
      <c r="H357" s="2">
        <v>9802</v>
      </c>
      <c r="I357" s="2">
        <v>6.5600000000000006E-2</v>
      </c>
      <c r="J357" s="2">
        <v>531</v>
      </c>
      <c r="K357" s="2">
        <v>539</v>
      </c>
      <c r="L357" s="2">
        <v>555</v>
      </c>
      <c r="M357" s="2">
        <v>643</v>
      </c>
      <c r="N357" s="2">
        <v>6.7000000000000004E-2</v>
      </c>
      <c r="O357" s="2">
        <v>542</v>
      </c>
      <c r="P357" s="2">
        <v>550</v>
      </c>
      <c r="Q357" s="2">
        <v>567</v>
      </c>
      <c r="R357" s="2">
        <v>657</v>
      </c>
      <c r="S357" s="2">
        <v>9166</v>
      </c>
      <c r="T357" s="2">
        <v>9304</v>
      </c>
      <c r="U357" s="2">
        <v>9580</v>
      </c>
      <c r="V357" s="2">
        <v>11102</v>
      </c>
      <c r="W357" s="2">
        <v>1.1040000000000001</v>
      </c>
      <c r="X357" s="2">
        <v>1.026</v>
      </c>
      <c r="Y357" s="2">
        <v>10119</v>
      </c>
      <c r="Z357" s="2">
        <v>11391</v>
      </c>
      <c r="AA357" s="2">
        <v>470.29</v>
      </c>
      <c r="AB357" s="2">
        <v>387.75</v>
      </c>
      <c r="AC357" s="2">
        <v>250.9</v>
      </c>
      <c r="AD357" s="2">
        <v>562.72</v>
      </c>
      <c r="AE357" s="2">
        <v>1671.66</v>
      </c>
      <c r="AF357" s="2">
        <v>470.29</v>
      </c>
      <c r="AG357" s="2">
        <v>387.75</v>
      </c>
      <c r="AH357" s="2">
        <v>250.9</v>
      </c>
      <c r="AI357" s="2">
        <v>562.72</v>
      </c>
      <c r="AJ357" s="2">
        <v>1671.66</v>
      </c>
      <c r="AK357" s="2">
        <v>4758865</v>
      </c>
      <c r="AL357" s="2">
        <v>3607626</v>
      </c>
      <c r="AM357" s="2">
        <v>2403622</v>
      </c>
      <c r="AN357" s="2">
        <v>6409944</v>
      </c>
      <c r="AO357" s="2">
        <v>17180057</v>
      </c>
      <c r="AP357" s="2">
        <v>0.80840000000000001</v>
      </c>
      <c r="AQ357" s="2">
        <v>0.2</v>
      </c>
      <c r="AR357" s="2">
        <v>769413</v>
      </c>
      <c r="AS357" s="2">
        <v>583281</v>
      </c>
      <c r="AT357" s="2">
        <v>388618</v>
      </c>
      <c r="AU357" s="2">
        <v>1036360</v>
      </c>
      <c r="AV357" s="2">
        <v>2777672</v>
      </c>
      <c r="AW357" s="2">
        <v>0.80840000000000001</v>
      </c>
      <c r="AX357" s="2">
        <v>0.25840000000000002</v>
      </c>
      <c r="AY357" s="2">
        <v>0.65</v>
      </c>
      <c r="AZ357" s="2">
        <v>799299</v>
      </c>
      <c r="BA357" s="2">
        <v>605937</v>
      </c>
      <c r="BB357" s="2">
        <v>403712</v>
      </c>
      <c r="BC357" s="2">
        <v>1076614</v>
      </c>
      <c r="BD357" s="2">
        <v>2885562</v>
      </c>
      <c r="BE357" s="2">
        <v>22843291</v>
      </c>
      <c r="BF357" s="2">
        <v>0</v>
      </c>
      <c r="BG357" s="2">
        <v>0</v>
      </c>
      <c r="BH357" s="2">
        <v>0</v>
      </c>
      <c r="BI357" s="2">
        <v>344608</v>
      </c>
      <c r="BJ357" s="2">
        <v>0</v>
      </c>
      <c r="BK357" s="2">
        <v>0</v>
      </c>
      <c r="BL357" s="2">
        <v>0</v>
      </c>
      <c r="BM357" s="2">
        <v>0</v>
      </c>
      <c r="BN357" s="2">
        <v>2813</v>
      </c>
      <c r="BO357" s="2">
        <v>25.21</v>
      </c>
      <c r="BP357" s="2">
        <v>70916</v>
      </c>
      <c r="BQ357" s="2">
        <v>415524</v>
      </c>
      <c r="BR357" s="2">
        <v>23258815</v>
      </c>
      <c r="BS357" s="2">
        <v>0</v>
      </c>
      <c r="BT357" s="2">
        <v>23258815</v>
      </c>
      <c r="BU357" s="2">
        <v>7840718</v>
      </c>
      <c r="BV357" s="2">
        <v>15418097</v>
      </c>
      <c r="BW357" s="2">
        <v>1438022</v>
      </c>
      <c r="BX357" s="2">
        <v>13980075</v>
      </c>
      <c r="BY357" s="2">
        <v>5460.51</v>
      </c>
      <c r="BZ357" s="2">
        <v>1671.66</v>
      </c>
      <c r="CA357" s="2">
        <v>9128116</v>
      </c>
      <c r="CB357" s="2">
        <v>0</v>
      </c>
      <c r="CC357" s="2">
        <v>0</v>
      </c>
      <c r="CD357" s="2">
        <v>7840718</v>
      </c>
      <c r="CE357" s="2">
        <v>1438022</v>
      </c>
      <c r="CF357" s="2">
        <v>0</v>
      </c>
      <c r="CG357" s="2">
        <v>2917262</v>
      </c>
      <c r="CH357" s="2">
        <v>2917262</v>
      </c>
      <c r="CI357" s="2">
        <v>0</v>
      </c>
      <c r="CJ357" s="2">
        <v>13980075</v>
      </c>
      <c r="CK357" s="2" t="b">
        <v>0</v>
      </c>
      <c r="CL357" s="2">
        <v>0</v>
      </c>
      <c r="CM357" s="2">
        <v>13454.63</v>
      </c>
      <c r="CN357" s="2">
        <v>12370.97</v>
      </c>
      <c r="CO357" s="2">
        <v>12737.95</v>
      </c>
      <c r="CP357" s="2">
        <v>15145.93</v>
      </c>
      <c r="CQ357" s="4">
        <v>45072.426759259259</v>
      </c>
      <c r="CR357" s="4">
        <v>73415</v>
      </c>
    </row>
    <row r="358" spans="1:96" x14ac:dyDescent="0.35">
      <c r="A358" s="5">
        <v>426</v>
      </c>
      <c r="B358" s="3" t="s">
        <v>722</v>
      </c>
      <c r="C358" s="3" t="s">
        <v>729</v>
      </c>
      <c r="D358" s="2" t="s">
        <v>730</v>
      </c>
      <c r="E358" s="2">
        <v>8093</v>
      </c>
      <c r="F358" s="2">
        <v>8215</v>
      </c>
      <c r="G358" s="2">
        <v>8458</v>
      </c>
      <c r="H358" s="2">
        <v>9802</v>
      </c>
      <c r="I358" s="2">
        <v>6.5600000000000006E-2</v>
      </c>
      <c r="J358" s="2">
        <v>531</v>
      </c>
      <c r="K358" s="2">
        <v>539</v>
      </c>
      <c r="L358" s="2">
        <v>555</v>
      </c>
      <c r="M358" s="2">
        <v>643</v>
      </c>
      <c r="N358" s="2">
        <v>6.7000000000000004E-2</v>
      </c>
      <c r="O358" s="2">
        <v>542</v>
      </c>
      <c r="P358" s="2">
        <v>550</v>
      </c>
      <c r="Q358" s="2">
        <v>567</v>
      </c>
      <c r="R358" s="2">
        <v>657</v>
      </c>
      <c r="S358" s="2">
        <v>9166</v>
      </c>
      <c r="T358" s="2">
        <v>9304</v>
      </c>
      <c r="U358" s="2">
        <v>9580</v>
      </c>
      <c r="V358" s="2">
        <v>11102</v>
      </c>
      <c r="W358" s="2">
        <v>1.1040000000000001</v>
      </c>
      <c r="X358" s="2">
        <v>1.026</v>
      </c>
      <c r="Y358" s="2">
        <v>10119</v>
      </c>
      <c r="Z358" s="2">
        <v>11391</v>
      </c>
      <c r="AA358" s="2">
        <v>16.350000000000001</v>
      </c>
      <c r="AB358" s="2">
        <v>12.99</v>
      </c>
      <c r="AC358" s="2">
        <v>7.75</v>
      </c>
      <c r="AD358" s="2">
        <v>0</v>
      </c>
      <c r="AE358" s="2">
        <v>37.090000000000003</v>
      </c>
      <c r="AF358" s="2">
        <v>16.350000000000001</v>
      </c>
      <c r="AG358" s="2">
        <v>12.99</v>
      </c>
      <c r="AH358" s="2">
        <v>7.75</v>
      </c>
      <c r="AI358" s="2">
        <v>0</v>
      </c>
      <c r="AJ358" s="2">
        <v>37.090000000000003</v>
      </c>
      <c r="AK358" s="2">
        <v>165446</v>
      </c>
      <c r="AL358" s="2">
        <v>120859</v>
      </c>
      <c r="AM358" s="2">
        <v>74245</v>
      </c>
      <c r="AN358" s="2">
        <v>0</v>
      </c>
      <c r="AO358" s="2">
        <v>360550</v>
      </c>
      <c r="AP358" s="2">
        <v>0.61109999999999998</v>
      </c>
      <c r="AQ358" s="2">
        <v>0.2</v>
      </c>
      <c r="AR358" s="2">
        <v>20221</v>
      </c>
      <c r="AS358" s="2">
        <v>14771</v>
      </c>
      <c r="AT358" s="2">
        <v>9074</v>
      </c>
      <c r="AU358" s="2">
        <v>0</v>
      </c>
      <c r="AV358" s="2">
        <v>44066</v>
      </c>
      <c r="AW358" s="2">
        <v>0.61109999999999998</v>
      </c>
      <c r="AX358" s="2">
        <v>6.1100000000000002E-2</v>
      </c>
      <c r="AY358" s="2">
        <v>0.65</v>
      </c>
      <c r="AZ358" s="2">
        <v>6571</v>
      </c>
      <c r="BA358" s="2">
        <v>4800</v>
      </c>
      <c r="BB358" s="2">
        <v>2949</v>
      </c>
      <c r="BC358" s="2">
        <v>0</v>
      </c>
      <c r="BD358" s="2">
        <v>14320</v>
      </c>
      <c r="BE358" s="2">
        <v>418936</v>
      </c>
      <c r="BF358" s="2">
        <v>0</v>
      </c>
      <c r="BG358" s="2">
        <v>1842</v>
      </c>
      <c r="BH358" s="2">
        <v>0</v>
      </c>
      <c r="BI358" s="2">
        <v>25794</v>
      </c>
      <c r="BJ358" s="2">
        <v>0</v>
      </c>
      <c r="BK358" s="2">
        <v>0</v>
      </c>
      <c r="BL358" s="2">
        <v>0</v>
      </c>
      <c r="BM358" s="2">
        <v>0</v>
      </c>
      <c r="BN358" s="2">
        <v>2813</v>
      </c>
      <c r="BO358" s="2">
        <v>2.54</v>
      </c>
      <c r="BP358" s="2">
        <v>7145</v>
      </c>
      <c r="BQ358" s="2">
        <v>34781</v>
      </c>
      <c r="BR358" s="2">
        <v>453717</v>
      </c>
      <c r="BS358" s="2">
        <v>0</v>
      </c>
      <c r="BT358" s="2">
        <v>453717</v>
      </c>
      <c r="BU358" s="2">
        <v>659571</v>
      </c>
      <c r="BV358" s="2">
        <v>0</v>
      </c>
      <c r="BW358" s="2">
        <v>7418</v>
      </c>
      <c r="BX358" s="2">
        <v>0</v>
      </c>
      <c r="BY358" s="2">
        <v>5869.76</v>
      </c>
      <c r="BZ358" s="2">
        <v>37.090000000000003</v>
      </c>
      <c r="CA358" s="2">
        <v>217709</v>
      </c>
      <c r="CB358" s="2">
        <v>0</v>
      </c>
      <c r="CC358" s="2">
        <v>0</v>
      </c>
      <c r="CD358" s="2">
        <v>659571</v>
      </c>
      <c r="CE358" s="2">
        <v>7418</v>
      </c>
      <c r="CF358" s="2">
        <v>0</v>
      </c>
      <c r="CG358" s="2">
        <v>72102</v>
      </c>
      <c r="CH358" s="2">
        <v>72102</v>
      </c>
      <c r="CI358" s="2">
        <v>72102</v>
      </c>
      <c r="CJ358" s="2">
        <v>72102</v>
      </c>
      <c r="CK358" s="2" t="b">
        <v>1</v>
      </c>
      <c r="CL358" s="2">
        <v>205854</v>
      </c>
      <c r="CM358" s="2">
        <v>11757.62</v>
      </c>
      <c r="CN358" s="2">
        <v>10810.64</v>
      </c>
      <c r="CO358" s="2">
        <v>11131.34</v>
      </c>
      <c r="CP358" s="2">
        <v>13235.6</v>
      </c>
      <c r="CQ358" s="4">
        <v>45072.426874999997</v>
      </c>
      <c r="CR358" s="4">
        <v>73415</v>
      </c>
    </row>
    <row r="359" spans="1:96" x14ac:dyDescent="0.35">
      <c r="A359" s="5">
        <v>427</v>
      </c>
      <c r="B359" s="3" t="s">
        <v>722</v>
      </c>
      <c r="C359" s="3" t="s">
        <v>731</v>
      </c>
      <c r="D359" s="2" t="s">
        <v>732</v>
      </c>
      <c r="E359" s="2">
        <v>8093</v>
      </c>
      <c r="F359" s="2">
        <v>8215</v>
      </c>
      <c r="G359" s="2">
        <v>8458</v>
      </c>
      <c r="H359" s="2">
        <v>9802</v>
      </c>
      <c r="I359" s="2">
        <v>6.5600000000000006E-2</v>
      </c>
      <c r="J359" s="2">
        <v>531</v>
      </c>
      <c r="K359" s="2">
        <v>539</v>
      </c>
      <c r="L359" s="2">
        <v>555</v>
      </c>
      <c r="M359" s="2">
        <v>643</v>
      </c>
      <c r="N359" s="2">
        <v>6.7000000000000004E-2</v>
      </c>
      <c r="O359" s="2">
        <v>542</v>
      </c>
      <c r="P359" s="2">
        <v>550</v>
      </c>
      <c r="Q359" s="2">
        <v>567</v>
      </c>
      <c r="R359" s="2">
        <v>657</v>
      </c>
      <c r="S359" s="2">
        <v>9166</v>
      </c>
      <c r="T359" s="2">
        <v>9304</v>
      </c>
      <c r="U359" s="2">
        <v>9580</v>
      </c>
      <c r="V359" s="2">
        <v>11102</v>
      </c>
      <c r="W359" s="2">
        <v>1.1040000000000001</v>
      </c>
      <c r="X359" s="2">
        <v>1.026</v>
      </c>
      <c r="Y359" s="2">
        <v>10119</v>
      </c>
      <c r="Z359" s="2">
        <v>11391</v>
      </c>
      <c r="AA359" s="2">
        <v>107.41</v>
      </c>
      <c r="AB359" s="2">
        <v>97.16</v>
      </c>
      <c r="AC359" s="2">
        <v>65.349999999999994</v>
      </c>
      <c r="AD359" s="2">
        <v>130.83000000000001</v>
      </c>
      <c r="AE359" s="2">
        <v>400.75</v>
      </c>
      <c r="AF359" s="2">
        <v>107.41</v>
      </c>
      <c r="AG359" s="2">
        <v>97.16</v>
      </c>
      <c r="AH359" s="2">
        <v>65.349999999999994</v>
      </c>
      <c r="AI359" s="2">
        <v>130.83000000000001</v>
      </c>
      <c r="AJ359" s="2">
        <v>400.75</v>
      </c>
      <c r="AK359" s="2">
        <v>1086882</v>
      </c>
      <c r="AL359" s="2">
        <v>903977</v>
      </c>
      <c r="AM359" s="2">
        <v>626053</v>
      </c>
      <c r="AN359" s="2">
        <v>1490285</v>
      </c>
      <c r="AO359" s="2">
        <v>4107197</v>
      </c>
      <c r="AP359" s="2">
        <v>0.53739999999999999</v>
      </c>
      <c r="AQ359" s="2">
        <v>0.2</v>
      </c>
      <c r="AR359" s="2">
        <v>116818</v>
      </c>
      <c r="AS359" s="2">
        <v>97159</v>
      </c>
      <c r="AT359" s="2">
        <v>67288</v>
      </c>
      <c r="AU359" s="2">
        <v>160176</v>
      </c>
      <c r="AV359" s="2">
        <v>441441</v>
      </c>
      <c r="AW359" s="2">
        <v>0.53739999999999999</v>
      </c>
      <c r="AX359" s="2">
        <v>0</v>
      </c>
      <c r="AY359" s="2">
        <v>0.65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4548638</v>
      </c>
      <c r="BF359" s="2">
        <v>0</v>
      </c>
      <c r="BG359" s="2">
        <v>0</v>
      </c>
      <c r="BH359" s="2">
        <v>0</v>
      </c>
      <c r="BI359" s="2">
        <v>391598</v>
      </c>
      <c r="BJ359" s="2">
        <v>0</v>
      </c>
      <c r="BK359" s="2">
        <v>0</v>
      </c>
      <c r="BL359" s="2">
        <v>0</v>
      </c>
      <c r="BM359" s="2">
        <v>0</v>
      </c>
      <c r="BN359" s="2">
        <v>2813</v>
      </c>
      <c r="BO359" s="2">
        <v>4.46</v>
      </c>
      <c r="BP359" s="2">
        <v>12546</v>
      </c>
      <c r="BQ359" s="2">
        <v>404144</v>
      </c>
      <c r="BR359" s="2">
        <v>4952782</v>
      </c>
      <c r="BS359" s="2">
        <v>0</v>
      </c>
      <c r="BT359" s="2">
        <v>4952782</v>
      </c>
      <c r="BU359" s="2">
        <v>6114480</v>
      </c>
      <c r="BV359" s="2">
        <v>0</v>
      </c>
      <c r="BW359" s="2">
        <v>88070</v>
      </c>
      <c r="BX359" s="2">
        <v>0</v>
      </c>
      <c r="BY359" s="2">
        <v>5694.82</v>
      </c>
      <c r="BZ359" s="2">
        <v>400.75</v>
      </c>
      <c r="CA359" s="2">
        <v>2282199</v>
      </c>
      <c r="CB359" s="2">
        <v>0</v>
      </c>
      <c r="CC359" s="2">
        <v>0</v>
      </c>
      <c r="CD359" s="2">
        <v>6114480</v>
      </c>
      <c r="CE359" s="2">
        <v>88070</v>
      </c>
      <c r="CF359" s="2">
        <v>0</v>
      </c>
      <c r="CG359" s="2">
        <v>1556031</v>
      </c>
      <c r="CH359" s="2">
        <v>1556031</v>
      </c>
      <c r="CI359" s="2">
        <v>1556031</v>
      </c>
      <c r="CJ359" s="2">
        <v>1556031</v>
      </c>
      <c r="CK359" s="2" t="b">
        <v>1</v>
      </c>
      <c r="CL359" s="2">
        <v>1161698</v>
      </c>
      <c r="CM359" s="2">
        <v>11206.59</v>
      </c>
      <c r="CN359" s="2">
        <v>10303.99</v>
      </c>
      <c r="CO359" s="2">
        <v>10609.66</v>
      </c>
      <c r="CP359" s="2">
        <v>12615.3</v>
      </c>
      <c r="CQ359" s="4">
        <v>45072.426886574074</v>
      </c>
      <c r="CR359" s="4">
        <v>73415</v>
      </c>
    </row>
    <row r="360" spans="1:96" x14ac:dyDescent="0.35">
      <c r="A360" s="5">
        <v>428</v>
      </c>
      <c r="B360" s="3" t="s">
        <v>722</v>
      </c>
      <c r="C360" s="3" t="s">
        <v>733</v>
      </c>
      <c r="D360" s="2" t="s">
        <v>734</v>
      </c>
      <c r="E360" s="2">
        <v>8093</v>
      </c>
      <c r="F360" s="2">
        <v>8215</v>
      </c>
      <c r="G360" s="2">
        <v>8458</v>
      </c>
      <c r="H360" s="2">
        <v>9802</v>
      </c>
      <c r="I360" s="2">
        <v>6.5600000000000006E-2</v>
      </c>
      <c r="J360" s="2">
        <v>531</v>
      </c>
      <c r="K360" s="2">
        <v>539</v>
      </c>
      <c r="L360" s="2">
        <v>555</v>
      </c>
      <c r="M360" s="2">
        <v>643</v>
      </c>
      <c r="N360" s="2">
        <v>6.7000000000000004E-2</v>
      </c>
      <c r="O360" s="2">
        <v>542</v>
      </c>
      <c r="P360" s="2">
        <v>550</v>
      </c>
      <c r="Q360" s="2">
        <v>567</v>
      </c>
      <c r="R360" s="2">
        <v>657</v>
      </c>
      <c r="S360" s="2">
        <v>9166</v>
      </c>
      <c r="T360" s="2">
        <v>9304</v>
      </c>
      <c r="U360" s="2">
        <v>9580</v>
      </c>
      <c r="V360" s="2">
        <v>11102</v>
      </c>
      <c r="W360" s="2">
        <v>1.1040000000000001</v>
      </c>
      <c r="X360" s="2">
        <v>1.026</v>
      </c>
      <c r="Y360" s="2">
        <v>10119</v>
      </c>
      <c r="Z360" s="2">
        <v>11391</v>
      </c>
      <c r="AA360" s="2">
        <v>0</v>
      </c>
      <c r="AB360" s="2">
        <v>0</v>
      </c>
      <c r="AC360" s="2">
        <v>0</v>
      </c>
      <c r="AD360" s="2">
        <v>130.65</v>
      </c>
      <c r="AE360" s="2">
        <v>130.65</v>
      </c>
      <c r="AF360" s="2">
        <v>0</v>
      </c>
      <c r="AG360" s="2">
        <v>0</v>
      </c>
      <c r="AH360" s="2">
        <v>0</v>
      </c>
      <c r="AI360" s="2">
        <v>130.65</v>
      </c>
      <c r="AJ360" s="2">
        <v>130.65</v>
      </c>
      <c r="AK360" s="2">
        <v>0</v>
      </c>
      <c r="AL360" s="2">
        <v>0</v>
      </c>
      <c r="AM360" s="2">
        <v>0</v>
      </c>
      <c r="AN360" s="2">
        <v>1488234</v>
      </c>
      <c r="AO360" s="2">
        <v>1488234</v>
      </c>
      <c r="AP360" s="2">
        <v>0.65449999999999997</v>
      </c>
      <c r="AQ360" s="2">
        <v>0.2</v>
      </c>
      <c r="AR360" s="2">
        <v>0</v>
      </c>
      <c r="AS360" s="2">
        <v>0</v>
      </c>
      <c r="AT360" s="2">
        <v>0</v>
      </c>
      <c r="AU360" s="2">
        <v>194810</v>
      </c>
      <c r="AV360" s="2">
        <v>194810</v>
      </c>
      <c r="AW360" s="2">
        <v>0.65449999999999997</v>
      </c>
      <c r="AX360" s="2">
        <v>0.1045</v>
      </c>
      <c r="AY360" s="2">
        <v>0.65</v>
      </c>
      <c r="AZ360" s="2">
        <v>0</v>
      </c>
      <c r="BA360" s="2">
        <v>0</v>
      </c>
      <c r="BB360" s="2">
        <v>0</v>
      </c>
      <c r="BC360" s="2">
        <v>101088</v>
      </c>
      <c r="BD360" s="2">
        <v>101088</v>
      </c>
      <c r="BE360" s="2">
        <v>1784132</v>
      </c>
      <c r="BF360" s="2">
        <v>0</v>
      </c>
      <c r="BG360" s="2">
        <v>0</v>
      </c>
      <c r="BH360" s="2">
        <v>0</v>
      </c>
      <c r="BI360" s="2">
        <v>91728</v>
      </c>
      <c r="BJ360" s="2">
        <v>0</v>
      </c>
      <c r="BK360" s="2">
        <v>79312</v>
      </c>
      <c r="BL360" s="2">
        <v>0</v>
      </c>
      <c r="BM360" s="2">
        <v>0</v>
      </c>
      <c r="BN360" s="2">
        <v>2813</v>
      </c>
      <c r="BO360" s="2">
        <v>0</v>
      </c>
      <c r="BP360" s="2">
        <v>0</v>
      </c>
      <c r="BQ360" s="2">
        <v>171040</v>
      </c>
      <c r="BR360" s="2">
        <v>1955172</v>
      </c>
      <c r="BS360" s="2">
        <v>0</v>
      </c>
      <c r="BT360" s="2">
        <v>1955172</v>
      </c>
      <c r="BU360" s="2">
        <v>4270428</v>
      </c>
      <c r="BV360" s="2">
        <v>0</v>
      </c>
      <c r="BW360" s="2">
        <v>26130</v>
      </c>
      <c r="BX360" s="2">
        <v>0</v>
      </c>
      <c r="BY360" s="2">
        <v>6676.87</v>
      </c>
      <c r="BZ360" s="2">
        <v>130.65</v>
      </c>
      <c r="CA360" s="2">
        <v>872333</v>
      </c>
      <c r="CB360" s="2">
        <v>0</v>
      </c>
      <c r="CC360" s="2">
        <v>0</v>
      </c>
      <c r="CD360" s="2">
        <v>4270428</v>
      </c>
      <c r="CE360" s="2">
        <v>26130</v>
      </c>
      <c r="CF360" s="2">
        <v>0</v>
      </c>
      <c r="CG360" s="2">
        <v>326425</v>
      </c>
      <c r="CH360" s="2">
        <v>326425</v>
      </c>
      <c r="CI360" s="2">
        <v>326425</v>
      </c>
      <c r="CJ360" s="2">
        <v>326425</v>
      </c>
      <c r="CK360" s="2" t="b">
        <v>1</v>
      </c>
      <c r="CL360" s="2">
        <v>2315256</v>
      </c>
      <c r="CM360" s="2">
        <v>12130.91</v>
      </c>
      <c r="CN360" s="2">
        <v>11153.87</v>
      </c>
      <c r="CO360" s="2">
        <v>11484.74</v>
      </c>
      <c r="CP360" s="2">
        <v>13655.82</v>
      </c>
      <c r="CQ360" s="4">
        <v>45072.427037037036</v>
      </c>
      <c r="CR360" s="4">
        <v>73415</v>
      </c>
    </row>
    <row r="361" spans="1:96" x14ac:dyDescent="0.35">
      <c r="A361" s="5">
        <v>429</v>
      </c>
      <c r="B361" s="3" t="s">
        <v>722</v>
      </c>
      <c r="C361" s="3" t="s">
        <v>735</v>
      </c>
      <c r="D361" s="2" t="s">
        <v>736</v>
      </c>
      <c r="E361" s="2">
        <v>8093</v>
      </c>
      <c r="F361" s="2">
        <v>8215</v>
      </c>
      <c r="G361" s="2">
        <v>8458</v>
      </c>
      <c r="H361" s="2">
        <v>9802</v>
      </c>
      <c r="I361" s="2">
        <v>6.5600000000000006E-2</v>
      </c>
      <c r="J361" s="2">
        <v>531</v>
      </c>
      <c r="K361" s="2">
        <v>539</v>
      </c>
      <c r="L361" s="2">
        <v>555</v>
      </c>
      <c r="M361" s="2">
        <v>643</v>
      </c>
      <c r="N361" s="2">
        <v>6.7000000000000004E-2</v>
      </c>
      <c r="O361" s="2">
        <v>542</v>
      </c>
      <c r="P361" s="2">
        <v>550</v>
      </c>
      <c r="Q361" s="2">
        <v>567</v>
      </c>
      <c r="R361" s="2">
        <v>657</v>
      </c>
      <c r="S361" s="2">
        <v>9166</v>
      </c>
      <c r="T361" s="2">
        <v>9304</v>
      </c>
      <c r="U361" s="2">
        <v>9580</v>
      </c>
      <c r="V361" s="2">
        <v>11102</v>
      </c>
      <c r="W361" s="2">
        <v>1.1040000000000001</v>
      </c>
      <c r="X361" s="2">
        <v>1.026</v>
      </c>
      <c r="Y361" s="2">
        <v>10119</v>
      </c>
      <c r="Z361" s="2">
        <v>11391</v>
      </c>
      <c r="AA361" s="2">
        <v>133.9</v>
      </c>
      <c r="AB361" s="2">
        <v>77.37</v>
      </c>
      <c r="AC361" s="2">
        <v>59.15</v>
      </c>
      <c r="AD361" s="2">
        <v>21.17</v>
      </c>
      <c r="AE361" s="2">
        <v>291.58999999999997</v>
      </c>
      <c r="AF361" s="2">
        <v>133.9</v>
      </c>
      <c r="AG361" s="2">
        <v>77.37</v>
      </c>
      <c r="AH361" s="2">
        <v>59.15</v>
      </c>
      <c r="AI361" s="2">
        <v>134.37</v>
      </c>
      <c r="AJ361" s="2">
        <v>404.79</v>
      </c>
      <c r="AK361" s="2">
        <v>1354934</v>
      </c>
      <c r="AL361" s="2">
        <v>719850</v>
      </c>
      <c r="AM361" s="2">
        <v>566657</v>
      </c>
      <c r="AN361" s="2">
        <v>241147</v>
      </c>
      <c r="AO361" s="2">
        <v>2882588</v>
      </c>
      <c r="AP361" s="2">
        <v>0.94310000000000005</v>
      </c>
      <c r="AQ361" s="2">
        <v>0.2</v>
      </c>
      <c r="AR361" s="2">
        <v>255568</v>
      </c>
      <c r="AS361" s="2">
        <v>135778</v>
      </c>
      <c r="AT361" s="2">
        <v>106883</v>
      </c>
      <c r="AU361" s="2">
        <v>288703</v>
      </c>
      <c r="AV361" s="2">
        <v>786932</v>
      </c>
      <c r="AW361" s="2">
        <v>0.94310000000000005</v>
      </c>
      <c r="AX361" s="2">
        <v>0.3931</v>
      </c>
      <c r="AY361" s="2">
        <v>0.65</v>
      </c>
      <c r="AZ361" s="2">
        <v>346206</v>
      </c>
      <c r="BA361" s="2">
        <v>183933</v>
      </c>
      <c r="BB361" s="2">
        <v>144789</v>
      </c>
      <c r="BC361" s="2">
        <v>391093</v>
      </c>
      <c r="BD361" s="2">
        <v>1066021</v>
      </c>
      <c r="BE361" s="2">
        <v>4735541</v>
      </c>
      <c r="BF361" s="2">
        <v>1593526</v>
      </c>
      <c r="BG361" s="2">
        <v>0</v>
      </c>
      <c r="BH361" s="2">
        <v>0</v>
      </c>
      <c r="BI361" s="2">
        <v>168409</v>
      </c>
      <c r="BJ361" s="2">
        <v>0</v>
      </c>
      <c r="BK361" s="2">
        <v>0</v>
      </c>
      <c r="BL361" s="2">
        <v>0</v>
      </c>
      <c r="BM361" s="2">
        <v>0</v>
      </c>
      <c r="BN361" s="2">
        <v>2813</v>
      </c>
      <c r="BO361" s="2">
        <v>10.69</v>
      </c>
      <c r="BP361" s="2">
        <v>30071</v>
      </c>
      <c r="BQ361" s="2">
        <v>1792006</v>
      </c>
      <c r="BR361" s="2">
        <v>6527547</v>
      </c>
      <c r="BS361" s="2">
        <v>0</v>
      </c>
      <c r="BT361" s="2">
        <v>6527547</v>
      </c>
      <c r="BU361" s="2">
        <v>1174757</v>
      </c>
      <c r="BV361" s="2">
        <v>5352790</v>
      </c>
      <c r="BW361" s="2">
        <v>419977</v>
      </c>
      <c r="BX361" s="2">
        <v>4932813</v>
      </c>
      <c r="BY361" s="2">
        <v>3896.4</v>
      </c>
      <c r="BZ361" s="2">
        <v>404.79</v>
      </c>
      <c r="CA361" s="2">
        <v>1577224</v>
      </c>
      <c r="CB361" s="2">
        <v>989686</v>
      </c>
      <c r="CC361" s="2">
        <v>0</v>
      </c>
      <c r="CD361" s="2">
        <v>1174757</v>
      </c>
      <c r="CE361" s="2">
        <v>419977</v>
      </c>
      <c r="CF361" s="2">
        <v>972176</v>
      </c>
      <c r="CG361" s="2">
        <v>783609</v>
      </c>
      <c r="CH361" s="2">
        <v>1755785</v>
      </c>
      <c r="CI361" s="2">
        <v>0</v>
      </c>
      <c r="CJ361" s="2">
        <v>4932813</v>
      </c>
      <c r="CK361" s="2" t="b">
        <v>0</v>
      </c>
      <c r="CL361" s="2">
        <v>0</v>
      </c>
      <c r="CM361" s="2">
        <v>14613.2</v>
      </c>
      <c r="CN361" s="2">
        <v>13436.23</v>
      </c>
      <c r="CO361" s="2">
        <v>13834.81</v>
      </c>
      <c r="CP361" s="2">
        <v>16450.14</v>
      </c>
      <c r="CQ361" s="4">
        <v>45072.427071759259</v>
      </c>
      <c r="CR361" s="4">
        <v>73415</v>
      </c>
    </row>
    <row r="362" spans="1:96" x14ac:dyDescent="0.35">
      <c r="A362" s="5">
        <v>430</v>
      </c>
      <c r="B362" s="3" t="s">
        <v>722</v>
      </c>
      <c r="C362" s="3" t="s">
        <v>737</v>
      </c>
      <c r="D362" s="2" t="s">
        <v>738</v>
      </c>
      <c r="E362" s="2">
        <v>8093</v>
      </c>
      <c r="F362" s="2">
        <v>8215</v>
      </c>
      <c r="G362" s="2">
        <v>8458</v>
      </c>
      <c r="H362" s="2">
        <v>9802</v>
      </c>
      <c r="I362" s="2">
        <v>6.5600000000000006E-2</v>
      </c>
      <c r="J362" s="2">
        <v>531</v>
      </c>
      <c r="K362" s="2">
        <v>539</v>
      </c>
      <c r="L362" s="2">
        <v>555</v>
      </c>
      <c r="M362" s="2">
        <v>643</v>
      </c>
      <c r="N362" s="2">
        <v>6.7000000000000004E-2</v>
      </c>
      <c r="O362" s="2">
        <v>542</v>
      </c>
      <c r="P362" s="2">
        <v>550</v>
      </c>
      <c r="Q362" s="2">
        <v>567</v>
      </c>
      <c r="R362" s="2">
        <v>657</v>
      </c>
      <c r="S362" s="2">
        <v>9166</v>
      </c>
      <c r="T362" s="2">
        <v>9304</v>
      </c>
      <c r="U362" s="2">
        <v>9580</v>
      </c>
      <c r="V362" s="2">
        <v>11102</v>
      </c>
      <c r="W362" s="2">
        <v>1.1040000000000001</v>
      </c>
      <c r="X362" s="2">
        <v>1.026</v>
      </c>
      <c r="Y362" s="2">
        <v>10119</v>
      </c>
      <c r="Z362" s="2">
        <v>11391</v>
      </c>
      <c r="AA362" s="2">
        <v>1742.77</v>
      </c>
      <c r="AB362" s="2">
        <v>1298.6400000000001</v>
      </c>
      <c r="AC362" s="2">
        <v>822.52</v>
      </c>
      <c r="AD362" s="2">
        <v>1764.54</v>
      </c>
      <c r="AE362" s="2">
        <v>5628.47</v>
      </c>
      <c r="AF362" s="2">
        <v>1742.77</v>
      </c>
      <c r="AG362" s="2">
        <v>1298.6400000000001</v>
      </c>
      <c r="AH362" s="2">
        <v>822.52</v>
      </c>
      <c r="AI362" s="2">
        <v>1764.54</v>
      </c>
      <c r="AJ362" s="2">
        <v>5628.47</v>
      </c>
      <c r="AK362" s="2">
        <v>17635090</v>
      </c>
      <c r="AL362" s="2">
        <v>12082547</v>
      </c>
      <c r="AM362" s="2">
        <v>7879742</v>
      </c>
      <c r="AN362" s="2">
        <v>20099875</v>
      </c>
      <c r="AO362" s="2">
        <v>57697254</v>
      </c>
      <c r="AP362" s="2">
        <v>0.8034</v>
      </c>
      <c r="AQ362" s="2">
        <v>0.2</v>
      </c>
      <c r="AR362" s="2">
        <v>2833606</v>
      </c>
      <c r="AS362" s="2">
        <v>1941424</v>
      </c>
      <c r="AT362" s="2">
        <v>1266117</v>
      </c>
      <c r="AU362" s="2">
        <v>3229648</v>
      </c>
      <c r="AV362" s="2">
        <v>9270795</v>
      </c>
      <c r="AW362" s="2">
        <v>0.8034</v>
      </c>
      <c r="AX362" s="2">
        <v>0.25340000000000001</v>
      </c>
      <c r="AY362" s="2">
        <v>0.65</v>
      </c>
      <c r="AZ362" s="2">
        <v>2904676</v>
      </c>
      <c r="BA362" s="2">
        <v>1990116</v>
      </c>
      <c r="BB362" s="2">
        <v>1297872</v>
      </c>
      <c r="BC362" s="2">
        <v>3310650</v>
      </c>
      <c r="BD362" s="2">
        <v>9503314</v>
      </c>
      <c r="BE362" s="2">
        <v>76471363</v>
      </c>
      <c r="BF362" s="2">
        <v>0</v>
      </c>
      <c r="BG362" s="2">
        <v>0</v>
      </c>
      <c r="BH362" s="2">
        <v>0</v>
      </c>
      <c r="BI362" s="2">
        <v>703575</v>
      </c>
      <c r="BJ362" s="2">
        <v>0</v>
      </c>
      <c r="BK362" s="2">
        <v>0</v>
      </c>
      <c r="BL362" s="2">
        <v>0</v>
      </c>
      <c r="BM362" s="2">
        <v>0</v>
      </c>
      <c r="BN362" s="2">
        <v>2813</v>
      </c>
      <c r="BO362" s="2">
        <v>115.77</v>
      </c>
      <c r="BP362" s="2">
        <v>325661</v>
      </c>
      <c r="BQ362" s="2">
        <v>1029236</v>
      </c>
      <c r="BR362" s="2">
        <v>77500599</v>
      </c>
      <c r="BS362" s="2">
        <v>0</v>
      </c>
      <c r="BT362" s="2">
        <v>77500599</v>
      </c>
      <c r="BU362" s="2">
        <v>16824606</v>
      </c>
      <c r="BV362" s="2">
        <v>60675993</v>
      </c>
      <c r="BW362" s="2">
        <v>4757119</v>
      </c>
      <c r="BX362" s="2">
        <v>55918874</v>
      </c>
      <c r="BY362" s="2">
        <v>5364.98</v>
      </c>
      <c r="BZ362" s="2">
        <v>5628.47</v>
      </c>
      <c r="CA362" s="2">
        <v>30196629</v>
      </c>
      <c r="CB362" s="2">
        <v>0</v>
      </c>
      <c r="CC362" s="2">
        <v>0</v>
      </c>
      <c r="CD362" s="2">
        <v>16824606</v>
      </c>
      <c r="CE362" s="2">
        <v>4757119</v>
      </c>
      <c r="CF362" s="2">
        <v>8614904</v>
      </c>
      <c r="CG362" s="2">
        <v>6810621</v>
      </c>
      <c r="CH362" s="2">
        <v>15425525</v>
      </c>
      <c r="CI362" s="2">
        <v>0</v>
      </c>
      <c r="CJ362" s="2">
        <v>55918874</v>
      </c>
      <c r="CK362" s="2" t="b">
        <v>0</v>
      </c>
      <c r="CL362" s="2">
        <v>0</v>
      </c>
      <c r="CM362" s="2">
        <v>13411.62</v>
      </c>
      <c r="CN362" s="2">
        <v>12331.43</v>
      </c>
      <c r="CO362" s="2">
        <v>12697.24</v>
      </c>
      <c r="CP362" s="2">
        <v>15097.52</v>
      </c>
      <c r="CQ362" s="4">
        <v>45072.427199074074</v>
      </c>
      <c r="CR362" s="4">
        <v>73415</v>
      </c>
    </row>
    <row r="363" spans="1:96" x14ac:dyDescent="0.35">
      <c r="A363" s="5">
        <v>431</v>
      </c>
      <c r="B363" s="3" t="s">
        <v>722</v>
      </c>
      <c r="C363" s="3" t="s">
        <v>739</v>
      </c>
      <c r="D363" s="2" t="s">
        <v>740</v>
      </c>
      <c r="E363" s="2">
        <v>8093</v>
      </c>
      <c r="F363" s="2">
        <v>8215</v>
      </c>
      <c r="G363" s="2">
        <v>8458</v>
      </c>
      <c r="H363" s="2">
        <v>9802</v>
      </c>
      <c r="I363" s="2">
        <v>6.5600000000000006E-2</v>
      </c>
      <c r="J363" s="2">
        <v>531</v>
      </c>
      <c r="K363" s="2">
        <v>539</v>
      </c>
      <c r="L363" s="2">
        <v>555</v>
      </c>
      <c r="M363" s="2">
        <v>643</v>
      </c>
      <c r="N363" s="2">
        <v>6.7000000000000004E-2</v>
      </c>
      <c r="O363" s="2">
        <v>542</v>
      </c>
      <c r="P363" s="2">
        <v>550</v>
      </c>
      <c r="Q363" s="2">
        <v>567</v>
      </c>
      <c r="R363" s="2">
        <v>657</v>
      </c>
      <c r="S363" s="2">
        <v>9166</v>
      </c>
      <c r="T363" s="2">
        <v>9304</v>
      </c>
      <c r="U363" s="2">
        <v>9580</v>
      </c>
      <c r="V363" s="2">
        <v>11102</v>
      </c>
      <c r="W363" s="2">
        <v>1.1040000000000001</v>
      </c>
      <c r="X363" s="2">
        <v>1.026</v>
      </c>
      <c r="Y363" s="2">
        <v>10119</v>
      </c>
      <c r="Z363" s="2">
        <v>11391</v>
      </c>
      <c r="AA363" s="2">
        <v>455.2</v>
      </c>
      <c r="AB363" s="2">
        <v>289.86</v>
      </c>
      <c r="AC363" s="2">
        <v>170.36</v>
      </c>
      <c r="AD363" s="2">
        <v>468.81</v>
      </c>
      <c r="AE363" s="2">
        <v>1384.23</v>
      </c>
      <c r="AF363" s="2">
        <v>491.57</v>
      </c>
      <c r="AG363" s="2">
        <v>327.3</v>
      </c>
      <c r="AH363" s="2">
        <v>189.32</v>
      </c>
      <c r="AI363" s="2">
        <v>468.81</v>
      </c>
      <c r="AJ363" s="2">
        <v>1477</v>
      </c>
      <c r="AK363" s="2">
        <v>4606169</v>
      </c>
      <c r="AL363" s="2">
        <v>2696857</v>
      </c>
      <c r="AM363" s="2">
        <v>1632049</v>
      </c>
      <c r="AN363" s="2">
        <v>5340215</v>
      </c>
      <c r="AO363" s="2">
        <v>14275290</v>
      </c>
      <c r="AP363" s="2">
        <v>0.63380000000000003</v>
      </c>
      <c r="AQ363" s="2">
        <v>0.2</v>
      </c>
      <c r="AR363" s="2">
        <v>630529</v>
      </c>
      <c r="AS363" s="2">
        <v>386009</v>
      </c>
      <c r="AT363" s="2">
        <v>229903</v>
      </c>
      <c r="AU363" s="2">
        <v>676926</v>
      </c>
      <c r="AV363" s="2">
        <v>1923367</v>
      </c>
      <c r="AW363" s="2">
        <v>0.63380000000000003</v>
      </c>
      <c r="AX363" s="2">
        <v>8.3799999999999999E-2</v>
      </c>
      <c r="AY363" s="2">
        <v>0.65</v>
      </c>
      <c r="AZ363" s="2">
        <v>270945</v>
      </c>
      <c r="BA363" s="2">
        <v>165872</v>
      </c>
      <c r="BB363" s="2">
        <v>98791</v>
      </c>
      <c r="BC363" s="2">
        <v>290881</v>
      </c>
      <c r="BD363" s="2">
        <v>826489</v>
      </c>
      <c r="BE363" s="2">
        <v>17025146</v>
      </c>
      <c r="BF363" s="2">
        <v>1011012</v>
      </c>
      <c r="BG363" s="2">
        <v>0</v>
      </c>
      <c r="BH363" s="2">
        <v>0</v>
      </c>
      <c r="BI363" s="2">
        <v>530031</v>
      </c>
      <c r="BJ363" s="2">
        <v>0</v>
      </c>
      <c r="BK363" s="2">
        <v>0</v>
      </c>
      <c r="BL363" s="2">
        <v>0</v>
      </c>
      <c r="BM363" s="2">
        <v>0</v>
      </c>
      <c r="BN363" s="2">
        <v>2813</v>
      </c>
      <c r="BO363" s="2">
        <v>29.59</v>
      </c>
      <c r="BP363" s="2">
        <v>83237</v>
      </c>
      <c r="BQ363" s="2">
        <v>1624280</v>
      </c>
      <c r="BR363" s="2">
        <v>18649426</v>
      </c>
      <c r="BS363" s="2">
        <v>0</v>
      </c>
      <c r="BT363" s="2">
        <v>18649426</v>
      </c>
      <c r="BU363" s="2">
        <v>5289931</v>
      </c>
      <c r="BV363" s="2">
        <v>13359495</v>
      </c>
      <c r="BW363" s="2">
        <v>1241918</v>
      </c>
      <c r="BX363" s="2">
        <v>12117577</v>
      </c>
      <c r="BY363" s="2">
        <v>5217.8900000000003</v>
      </c>
      <c r="BZ363" s="2">
        <v>1477</v>
      </c>
      <c r="CA363" s="2">
        <v>7706824</v>
      </c>
      <c r="CB363" s="2">
        <v>236947</v>
      </c>
      <c r="CC363" s="2">
        <v>0</v>
      </c>
      <c r="CD363" s="2">
        <v>5289931</v>
      </c>
      <c r="CE363" s="2">
        <v>1241918</v>
      </c>
      <c r="CF363" s="2">
        <v>1411922</v>
      </c>
      <c r="CG363" s="2">
        <v>2251761</v>
      </c>
      <c r="CH363" s="2">
        <v>3663683</v>
      </c>
      <c r="CI363" s="2">
        <v>0</v>
      </c>
      <c r="CJ363" s="2">
        <v>12117577</v>
      </c>
      <c r="CK363" s="2" t="b">
        <v>0</v>
      </c>
      <c r="CL363" s="2">
        <v>0</v>
      </c>
      <c r="CM363" s="2">
        <v>11952.87</v>
      </c>
      <c r="CN363" s="2">
        <v>10990.16</v>
      </c>
      <c r="CO363" s="2">
        <v>11316.18</v>
      </c>
      <c r="CP363" s="2">
        <v>13455.39</v>
      </c>
      <c r="CQ363" s="4">
        <v>45072.427245370367</v>
      </c>
      <c r="CR363" s="4">
        <v>73415</v>
      </c>
    </row>
    <row r="364" spans="1:96" x14ac:dyDescent="0.35">
      <c r="A364" s="5">
        <v>432</v>
      </c>
      <c r="B364" s="3" t="s">
        <v>722</v>
      </c>
      <c r="C364" s="3" t="s">
        <v>741</v>
      </c>
      <c r="D364" s="2" t="s">
        <v>742</v>
      </c>
      <c r="E364" s="2">
        <v>8093</v>
      </c>
      <c r="F364" s="2">
        <v>8215</v>
      </c>
      <c r="G364" s="2">
        <v>8458</v>
      </c>
      <c r="H364" s="2">
        <v>9802</v>
      </c>
      <c r="I364" s="2">
        <v>6.5600000000000006E-2</v>
      </c>
      <c r="J364" s="2">
        <v>531</v>
      </c>
      <c r="K364" s="2">
        <v>539</v>
      </c>
      <c r="L364" s="2">
        <v>555</v>
      </c>
      <c r="M364" s="2">
        <v>643</v>
      </c>
      <c r="N364" s="2">
        <v>6.7000000000000004E-2</v>
      </c>
      <c r="O364" s="2">
        <v>542</v>
      </c>
      <c r="P364" s="2">
        <v>550</v>
      </c>
      <c r="Q364" s="2">
        <v>567</v>
      </c>
      <c r="R364" s="2">
        <v>657</v>
      </c>
      <c r="S364" s="2">
        <v>9166</v>
      </c>
      <c r="T364" s="2">
        <v>9304</v>
      </c>
      <c r="U364" s="2">
        <v>9580</v>
      </c>
      <c r="V364" s="2">
        <v>11102</v>
      </c>
      <c r="W364" s="2">
        <v>1.1040000000000001</v>
      </c>
      <c r="X364" s="2">
        <v>1.026</v>
      </c>
      <c r="Y364" s="2">
        <v>10119</v>
      </c>
      <c r="Z364" s="2">
        <v>11391</v>
      </c>
      <c r="AA364" s="2">
        <v>86.78</v>
      </c>
      <c r="AB364" s="2">
        <v>66.3</v>
      </c>
      <c r="AC364" s="2">
        <v>46.86</v>
      </c>
      <c r="AD364" s="2">
        <v>0.05</v>
      </c>
      <c r="AE364" s="2">
        <v>199.99</v>
      </c>
      <c r="AF364" s="2">
        <v>86.78</v>
      </c>
      <c r="AG364" s="2">
        <v>66.3</v>
      </c>
      <c r="AH364" s="2">
        <v>46.86</v>
      </c>
      <c r="AI364" s="2">
        <v>76.59</v>
      </c>
      <c r="AJ364" s="2">
        <v>276.52999999999997</v>
      </c>
      <c r="AK364" s="2">
        <v>878127</v>
      </c>
      <c r="AL364" s="2">
        <v>616855</v>
      </c>
      <c r="AM364" s="2">
        <v>448919</v>
      </c>
      <c r="AN364" s="2">
        <v>570</v>
      </c>
      <c r="AO364" s="2">
        <v>1944471</v>
      </c>
      <c r="AP364" s="2">
        <v>0.58789999999999998</v>
      </c>
      <c r="AQ364" s="2">
        <v>0.2</v>
      </c>
      <c r="AR364" s="2">
        <v>103250</v>
      </c>
      <c r="AS364" s="2">
        <v>72530</v>
      </c>
      <c r="AT364" s="2">
        <v>52784</v>
      </c>
      <c r="AU364" s="2">
        <v>102581</v>
      </c>
      <c r="AV364" s="2">
        <v>331145</v>
      </c>
      <c r="AW364" s="2">
        <v>0.58789999999999998</v>
      </c>
      <c r="AX364" s="2">
        <v>3.7900000000000003E-2</v>
      </c>
      <c r="AY364" s="2">
        <v>0.65</v>
      </c>
      <c r="AZ364" s="2">
        <v>21633</v>
      </c>
      <c r="BA364" s="2">
        <v>15196</v>
      </c>
      <c r="BB364" s="2">
        <v>11059</v>
      </c>
      <c r="BC364" s="2">
        <v>21492</v>
      </c>
      <c r="BD364" s="2">
        <v>69380</v>
      </c>
      <c r="BE364" s="2">
        <v>2344996</v>
      </c>
      <c r="BF364" s="2">
        <v>1142358</v>
      </c>
      <c r="BG364" s="2">
        <v>0</v>
      </c>
      <c r="BH364" s="2">
        <v>0</v>
      </c>
      <c r="BI364" s="2">
        <v>108587</v>
      </c>
      <c r="BJ364" s="2">
        <v>0</v>
      </c>
      <c r="BK364" s="2">
        <v>0</v>
      </c>
      <c r="BL364" s="2">
        <v>0</v>
      </c>
      <c r="BM364" s="2">
        <v>0</v>
      </c>
      <c r="BN364" s="2">
        <v>2813</v>
      </c>
      <c r="BO364" s="2">
        <v>4.55</v>
      </c>
      <c r="BP364" s="2">
        <v>12799</v>
      </c>
      <c r="BQ364" s="2">
        <v>1263744</v>
      </c>
      <c r="BR364" s="2">
        <v>3608740</v>
      </c>
      <c r="BS364" s="2">
        <v>0</v>
      </c>
      <c r="BT364" s="2">
        <v>3608740</v>
      </c>
      <c r="BU364" s="2">
        <v>1318355</v>
      </c>
      <c r="BV364" s="2">
        <v>2290385</v>
      </c>
      <c r="BW364" s="2">
        <v>299720</v>
      </c>
      <c r="BX364" s="2">
        <v>1990665</v>
      </c>
      <c r="BY364" s="2">
        <v>3914.24</v>
      </c>
      <c r="BZ364" s="2">
        <v>276.52999999999997</v>
      </c>
      <c r="CA364" s="2">
        <v>1082405</v>
      </c>
      <c r="CB364" s="2">
        <v>914908</v>
      </c>
      <c r="CC364" s="2">
        <v>0</v>
      </c>
      <c r="CD364" s="2">
        <v>1318355</v>
      </c>
      <c r="CE364" s="2">
        <v>299720</v>
      </c>
      <c r="CF364" s="2">
        <v>379238</v>
      </c>
      <c r="CG364" s="2">
        <v>539368</v>
      </c>
      <c r="CH364" s="2">
        <v>918606</v>
      </c>
      <c r="CI364" s="2">
        <v>0</v>
      </c>
      <c r="CJ364" s="2">
        <v>1990665</v>
      </c>
      <c r="CK364" s="2" t="b">
        <v>0</v>
      </c>
      <c r="CL364" s="2">
        <v>0</v>
      </c>
      <c r="CM364" s="2">
        <v>11558.07</v>
      </c>
      <c r="CN364" s="2">
        <v>10627.17</v>
      </c>
      <c r="CO364" s="2">
        <v>10942.42</v>
      </c>
      <c r="CP364" s="2">
        <v>13010.97</v>
      </c>
      <c r="CQ364" s="4">
        <v>45072.427037037036</v>
      </c>
      <c r="CR364" s="4">
        <v>73415</v>
      </c>
    </row>
    <row r="365" spans="1:96" x14ac:dyDescent="0.35">
      <c r="A365" s="5">
        <v>433</v>
      </c>
      <c r="B365" s="3" t="s">
        <v>722</v>
      </c>
      <c r="C365" s="3" t="s">
        <v>743</v>
      </c>
      <c r="D365" s="2" t="s">
        <v>744</v>
      </c>
      <c r="E365" s="2">
        <v>8093</v>
      </c>
      <c r="F365" s="2">
        <v>8215</v>
      </c>
      <c r="G365" s="2">
        <v>8458</v>
      </c>
      <c r="H365" s="2">
        <v>9802</v>
      </c>
      <c r="I365" s="2">
        <v>6.5600000000000006E-2</v>
      </c>
      <c r="J365" s="2">
        <v>531</v>
      </c>
      <c r="K365" s="2">
        <v>539</v>
      </c>
      <c r="L365" s="2">
        <v>555</v>
      </c>
      <c r="M365" s="2">
        <v>643</v>
      </c>
      <c r="N365" s="2">
        <v>6.7000000000000004E-2</v>
      </c>
      <c r="O365" s="2">
        <v>542</v>
      </c>
      <c r="P365" s="2">
        <v>550</v>
      </c>
      <c r="Q365" s="2">
        <v>567</v>
      </c>
      <c r="R365" s="2">
        <v>657</v>
      </c>
      <c r="S365" s="2">
        <v>9166</v>
      </c>
      <c r="T365" s="2">
        <v>9304</v>
      </c>
      <c r="U365" s="2">
        <v>9580</v>
      </c>
      <c r="V365" s="2">
        <v>11102</v>
      </c>
      <c r="W365" s="2">
        <v>1.1040000000000001</v>
      </c>
      <c r="X365" s="2">
        <v>1.026</v>
      </c>
      <c r="Y365" s="2">
        <v>10119</v>
      </c>
      <c r="Z365" s="2">
        <v>11391</v>
      </c>
      <c r="AA365" s="2">
        <v>100.43</v>
      </c>
      <c r="AB365" s="2">
        <v>71.989999999999995</v>
      </c>
      <c r="AC365" s="2">
        <v>57.35</v>
      </c>
      <c r="AD365" s="2">
        <v>0.83</v>
      </c>
      <c r="AE365" s="2">
        <v>230.6</v>
      </c>
      <c r="AF365" s="2">
        <v>100.43</v>
      </c>
      <c r="AG365" s="2">
        <v>71.989999999999995</v>
      </c>
      <c r="AH365" s="2">
        <v>57.35</v>
      </c>
      <c r="AI365" s="2">
        <v>108.53</v>
      </c>
      <c r="AJ365" s="2">
        <v>338.3</v>
      </c>
      <c r="AK365" s="2">
        <v>1016251</v>
      </c>
      <c r="AL365" s="2">
        <v>669795</v>
      </c>
      <c r="AM365" s="2">
        <v>549413</v>
      </c>
      <c r="AN365" s="2">
        <v>9455</v>
      </c>
      <c r="AO365" s="2">
        <v>2244914</v>
      </c>
      <c r="AP365" s="2">
        <v>0.70399999999999996</v>
      </c>
      <c r="AQ365" s="2">
        <v>0.2</v>
      </c>
      <c r="AR365" s="2">
        <v>143088</v>
      </c>
      <c r="AS365" s="2">
        <v>94307</v>
      </c>
      <c r="AT365" s="2">
        <v>77357</v>
      </c>
      <c r="AU365" s="2">
        <v>174066</v>
      </c>
      <c r="AV365" s="2">
        <v>488818</v>
      </c>
      <c r="AW365" s="2">
        <v>0.70399999999999996</v>
      </c>
      <c r="AX365" s="2">
        <v>0.154</v>
      </c>
      <c r="AY365" s="2">
        <v>0.65</v>
      </c>
      <c r="AZ365" s="2">
        <v>101727</v>
      </c>
      <c r="BA365" s="2">
        <v>67046</v>
      </c>
      <c r="BB365" s="2">
        <v>54996</v>
      </c>
      <c r="BC365" s="2">
        <v>123750</v>
      </c>
      <c r="BD365" s="2">
        <v>347519</v>
      </c>
      <c r="BE365" s="2">
        <v>3081251</v>
      </c>
      <c r="BF365" s="2">
        <v>1592992</v>
      </c>
      <c r="BG365" s="2">
        <v>0</v>
      </c>
      <c r="BH365" s="2">
        <v>0</v>
      </c>
      <c r="BI365" s="2">
        <v>175230</v>
      </c>
      <c r="BJ365" s="2">
        <v>0</v>
      </c>
      <c r="BK365" s="2">
        <v>0</v>
      </c>
      <c r="BL365" s="2">
        <v>0</v>
      </c>
      <c r="BM365" s="2">
        <v>0</v>
      </c>
      <c r="BN365" s="2">
        <v>2813</v>
      </c>
      <c r="BO365" s="2">
        <v>6.47</v>
      </c>
      <c r="BP365" s="2">
        <v>18200</v>
      </c>
      <c r="BQ365" s="2">
        <v>1786422</v>
      </c>
      <c r="BR365" s="2">
        <v>4867673</v>
      </c>
      <c r="BS365" s="2">
        <v>0</v>
      </c>
      <c r="BT365" s="2">
        <v>4867673</v>
      </c>
      <c r="BU365" s="2">
        <v>2693561</v>
      </c>
      <c r="BV365" s="2">
        <v>2174112</v>
      </c>
      <c r="BW365" s="2">
        <v>174120</v>
      </c>
      <c r="BX365" s="2">
        <v>1999992</v>
      </c>
      <c r="BY365" s="2">
        <v>3409.84</v>
      </c>
      <c r="BZ365" s="2">
        <v>338.3</v>
      </c>
      <c r="CA365" s="2">
        <v>1153549</v>
      </c>
      <c r="CB365" s="2">
        <v>1332371</v>
      </c>
      <c r="CC365" s="2">
        <v>0</v>
      </c>
      <c r="CD365" s="2">
        <v>2693561</v>
      </c>
      <c r="CE365" s="2">
        <v>174120</v>
      </c>
      <c r="CF365" s="2">
        <v>0</v>
      </c>
      <c r="CG365" s="2">
        <v>626018</v>
      </c>
      <c r="CH365" s="2">
        <v>626018</v>
      </c>
      <c r="CI365" s="2">
        <v>0</v>
      </c>
      <c r="CJ365" s="2">
        <v>1999992</v>
      </c>
      <c r="CK365" s="2" t="b">
        <v>0</v>
      </c>
      <c r="CL365" s="2">
        <v>0</v>
      </c>
      <c r="CM365" s="2">
        <v>12556.67</v>
      </c>
      <c r="CN365" s="2">
        <v>11545.33</v>
      </c>
      <c r="CO365" s="2">
        <v>11887.82</v>
      </c>
      <c r="CP365" s="2">
        <v>14135.09</v>
      </c>
      <c r="CQ365" s="4">
        <v>45072.426840277774</v>
      </c>
      <c r="CR365" s="4">
        <v>73415</v>
      </c>
    </row>
    <row r="366" spans="1:96" x14ac:dyDescent="0.35">
      <c r="A366" s="5">
        <v>434</v>
      </c>
      <c r="B366" s="3" t="s">
        <v>722</v>
      </c>
      <c r="C366" s="3" t="s">
        <v>745</v>
      </c>
      <c r="D366" s="2" t="s">
        <v>746</v>
      </c>
      <c r="E366" s="2">
        <v>8093</v>
      </c>
      <c r="F366" s="2">
        <v>8215</v>
      </c>
      <c r="G366" s="2">
        <v>8458</v>
      </c>
      <c r="H366" s="2">
        <v>9802</v>
      </c>
      <c r="I366" s="2">
        <v>6.5600000000000006E-2</v>
      </c>
      <c r="J366" s="2">
        <v>531</v>
      </c>
      <c r="K366" s="2">
        <v>539</v>
      </c>
      <c r="L366" s="2">
        <v>555</v>
      </c>
      <c r="M366" s="2">
        <v>643</v>
      </c>
      <c r="N366" s="2">
        <v>6.7000000000000004E-2</v>
      </c>
      <c r="O366" s="2">
        <v>542</v>
      </c>
      <c r="P366" s="2">
        <v>550</v>
      </c>
      <c r="Q366" s="2">
        <v>567</v>
      </c>
      <c r="R366" s="2">
        <v>657</v>
      </c>
      <c r="S366" s="2">
        <v>9166</v>
      </c>
      <c r="T366" s="2">
        <v>9304</v>
      </c>
      <c r="U366" s="2">
        <v>9580</v>
      </c>
      <c r="V366" s="2">
        <v>11102</v>
      </c>
      <c r="W366" s="2">
        <v>1.1040000000000001</v>
      </c>
      <c r="X366" s="2">
        <v>1.026</v>
      </c>
      <c r="Y366" s="2">
        <v>10119</v>
      </c>
      <c r="Z366" s="2">
        <v>11391</v>
      </c>
      <c r="AA366" s="2">
        <v>0</v>
      </c>
      <c r="AB366" s="2">
        <v>0</v>
      </c>
      <c r="AC366" s="2">
        <v>0</v>
      </c>
      <c r="AD366" s="2">
        <v>0.68</v>
      </c>
      <c r="AE366" s="2">
        <v>0.68</v>
      </c>
      <c r="AF366" s="2">
        <v>38.51</v>
      </c>
      <c r="AG366" s="2">
        <v>29.15</v>
      </c>
      <c r="AH366" s="2">
        <v>21.2</v>
      </c>
      <c r="AI366" s="2">
        <v>34.880000000000003</v>
      </c>
      <c r="AJ366" s="2">
        <v>123.74</v>
      </c>
      <c r="AK366" s="2">
        <v>0</v>
      </c>
      <c r="AL366" s="2">
        <v>0</v>
      </c>
      <c r="AM366" s="2">
        <v>0</v>
      </c>
      <c r="AN366" s="2">
        <v>7746</v>
      </c>
      <c r="AO366" s="2">
        <v>7746</v>
      </c>
      <c r="AP366" s="2">
        <v>0.48039999999999999</v>
      </c>
      <c r="AQ366" s="2">
        <v>0.2</v>
      </c>
      <c r="AR366" s="2">
        <v>37441</v>
      </c>
      <c r="AS366" s="2">
        <v>26058</v>
      </c>
      <c r="AT366" s="2">
        <v>19513</v>
      </c>
      <c r="AU366" s="2">
        <v>38174</v>
      </c>
      <c r="AV366" s="2">
        <v>121186</v>
      </c>
      <c r="AW366" s="2">
        <v>0.48039999999999999</v>
      </c>
      <c r="AX366" s="2">
        <v>0</v>
      </c>
      <c r="AY366" s="2">
        <v>0.65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128932</v>
      </c>
      <c r="BF366" s="2">
        <v>2737996</v>
      </c>
      <c r="BG366" s="2">
        <v>0</v>
      </c>
      <c r="BH366" s="2">
        <v>0</v>
      </c>
      <c r="BI366" s="2">
        <v>63533</v>
      </c>
      <c r="BJ366" s="2">
        <v>0</v>
      </c>
      <c r="BK366" s="2">
        <v>0</v>
      </c>
      <c r="BL366" s="2">
        <v>0</v>
      </c>
      <c r="BM366" s="2">
        <v>0</v>
      </c>
      <c r="BN366" s="2">
        <v>2813</v>
      </c>
      <c r="BO366" s="2">
        <v>1.07</v>
      </c>
      <c r="BP366" s="2">
        <v>3010</v>
      </c>
      <c r="BQ366" s="2">
        <v>2804539</v>
      </c>
      <c r="BR366" s="2">
        <v>2933471</v>
      </c>
      <c r="BS366" s="2">
        <v>0</v>
      </c>
      <c r="BT366" s="2">
        <v>2933471</v>
      </c>
      <c r="BU366" s="2">
        <v>367765</v>
      </c>
      <c r="BV366" s="2">
        <v>2565706</v>
      </c>
      <c r="BW366" s="2">
        <v>246115</v>
      </c>
      <c r="BX366" s="2">
        <v>2319591</v>
      </c>
      <c r="BY366" s="2">
        <v>86.61</v>
      </c>
      <c r="BZ366" s="2">
        <v>123.74</v>
      </c>
      <c r="CA366" s="2">
        <v>10717</v>
      </c>
      <c r="CB366" s="2">
        <v>1449897</v>
      </c>
      <c r="CC366" s="2">
        <v>0</v>
      </c>
      <c r="CD366" s="2">
        <v>367765</v>
      </c>
      <c r="CE366" s="2">
        <v>246115</v>
      </c>
      <c r="CF366" s="2">
        <v>846734</v>
      </c>
      <c r="CG366" s="2">
        <v>334807</v>
      </c>
      <c r="CH366" s="2">
        <v>1181541</v>
      </c>
      <c r="CI366" s="2">
        <v>0</v>
      </c>
      <c r="CJ366" s="2">
        <v>2319591</v>
      </c>
      <c r="CK366" s="2" t="b">
        <v>0</v>
      </c>
      <c r="CL366" s="2">
        <v>0</v>
      </c>
      <c r="CM366" s="2">
        <v>11091.23</v>
      </c>
      <c r="CN366" s="2">
        <v>10197.93</v>
      </c>
      <c r="CO366" s="2">
        <v>10500.45</v>
      </c>
      <c r="CP366" s="2">
        <v>12485.45</v>
      </c>
      <c r="CQ366" s="4">
        <v>45072.426851851851</v>
      </c>
      <c r="CR366" s="4">
        <v>73415</v>
      </c>
    </row>
    <row r="367" spans="1:96" x14ac:dyDescent="0.35">
      <c r="A367" s="5">
        <v>435</v>
      </c>
      <c r="B367" s="3" t="s">
        <v>747</v>
      </c>
      <c r="C367" s="3" t="s">
        <v>748</v>
      </c>
      <c r="D367" s="2" t="s">
        <v>749</v>
      </c>
      <c r="E367" s="2">
        <v>8093</v>
      </c>
      <c r="F367" s="2">
        <v>8215</v>
      </c>
      <c r="G367" s="2">
        <v>8458</v>
      </c>
      <c r="H367" s="2">
        <v>9802</v>
      </c>
      <c r="I367" s="2">
        <v>6.5600000000000006E-2</v>
      </c>
      <c r="J367" s="2">
        <v>531</v>
      </c>
      <c r="K367" s="2">
        <v>539</v>
      </c>
      <c r="L367" s="2">
        <v>555</v>
      </c>
      <c r="M367" s="2">
        <v>643</v>
      </c>
      <c r="N367" s="2">
        <v>6.7000000000000004E-2</v>
      </c>
      <c r="O367" s="2">
        <v>542</v>
      </c>
      <c r="P367" s="2">
        <v>550</v>
      </c>
      <c r="Q367" s="2">
        <v>567</v>
      </c>
      <c r="R367" s="2">
        <v>657</v>
      </c>
      <c r="S367" s="2">
        <v>9166</v>
      </c>
      <c r="T367" s="2">
        <v>9304</v>
      </c>
      <c r="U367" s="2">
        <v>9580</v>
      </c>
      <c r="V367" s="2">
        <v>11102</v>
      </c>
      <c r="W367" s="2">
        <v>1.1040000000000001</v>
      </c>
      <c r="X367" s="2">
        <v>1.026</v>
      </c>
      <c r="Y367" s="2">
        <v>10119</v>
      </c>
      <c r="Z367" s="2">
        <v>11391</v>
      </c>
      <c r="AA367" s="2">
        <v>2129.5</v>
      </c>
      <c r="AB367" s="2">
        <v>1609.41</v>
      </c>
      <c r="AC367" s="2">
        <v>1067.06</v>
      </c>
      <c r="AD367" s="2">
        <v>0</v>
      </c>
      <c r="AE367" s="2">
        <v>4805.97</v>
      </c>
      <c r="AF367" s="2">
        <v>2129.5</v>
      </c>
      <c r="AG367" s="2">
        <v>1609.41</v>
      </c>
      <c r="AH367" s="2">
        <v>1067.06</v>
      </c>
      <c r="AI367" s="2">
        <v>0</v>
      </c>
      <c r="AJ367" s="2">
        <v>4805.97</v>
      </c>
      <c r="AK367" s="2">
        <v>21548411</v>
      </c>
      <c r="AL367" s="2">
        <v>14973951</v>
      </c>
      <c r="AM367" s="2">
        <v>10222435</v>
      </c>
      <c r="AN367" s="2">
        <v>0</v>
      </c>
      <c r="AO367" s="2">
        <v>46744797</v>
      </c>
      <c r="AP367" s="2">
        <v>0.81769999999999998</v>
      </c>
      <c r="AQ367" s="2">
        <v>0.2</v>
      </c>
      <c r="AR367" s="2">
        <v>3524027</v>
      </c>
      <c r="AS367" s="2">
        <v>2448840</v>
      </c>
      <c r="AT367" s="2">
        <v>1671777</v>
      </c>
      <c r="AU367" s="2">
        <v>0</v>
      </c>
      <c r="AV367" s="2">
        <v>7644644</v>
      </c>
      <c r="AW367" s="2">
        <v>0.81769999999999998</v>
      </c>
      <c r="AX367" s="2">
        <v>0.26769999999999999</v>
      </c>
      <c r="AY367" s="2">
        <v>0.65</v>
      </c>
      <c r="AZ367" s="2">
        <v>3749531</v>
      </c>
      <c r="BA367" s="2">
        <v>2605542</v>
      </c>
      <c r="BB367" s="2">
        <v>1778755</v>
      </c>
      <c r="BC367" s="2">
        <v>0</v>
      </c>
      <c r="BD367" s="2">
        <v>8133828</v>
      </c>
      <c r="BE367" s="2">
        <v>62523269</v>
      </c>
      <c r="BF367" s="2">
        <v>0</v>
      </c>
      <c r="BG367" s="2">
        <v>245093</v>
      </c>
      <c r="BH367" s="2">
        <v>0</v>
      </c>
      <c r="BI367" s="2">
        <v>211540</v>
      </c>
      <c r="BJ367" s="2">
        <v>0</v>
      </c>
      <c r="BK367" s="2">
        <v>0</v>
      </c>
      <c r="BL367" s="2">
        <v>0</v>
      </c>
      <c r="BM367" s="2">
        <v>0</v>
      </c>
      <c r="BN367" s="2">
        <v>2813</v>
      </c>
      <c r="BO367" s="2">
        <v>128.38</v>
      </c>
      <c r="BP367" s="2">
        <v>361133</v>
      </c>
      <c r="BQ367" s="2">
        <v>817766</v>
      </c>
      <c r="BR367" s="2">
        <v>63341035</v>
      </c>
      <c r="BS367" s="2">
        <v>0</v>
      </c>
      <c r="BT367" s="2">
        <v>63341035</v>
      </c>
      <c r="BU367" s="2">
        <v>4762457</v>
      </c>
      <c r="BV367" s="2">
        <v>58578578</v>
      </c>
      <c r="BW367" s="2">
        <v>3811945</v>
      </c>
      <c r="BX367" s="2">
        <v>54766633</v>
      </c>
      <c r="BY367" s="2">
        <v>5034.75</v>
      </c>
      <c r="BZ367" s="2">
        <v>4805.97</v>
      </c>
      <c r="CA367" s="2">
        <v>24196857</v>
      </c>
      <c r="CB367" s="2">
        <v>0</v>
      </c>
      <c r="CC367" s="2">
        <v>0</v>
      </c>
      <c r="CD367" s="2">
        <v>4762457</v>
      </c>
      <c r="CE367" s="2">
        <v>3811945</v>
      </c>
      <c r="CF367" s="2">
        <v>15622455</v>
      </c>
      <c r="CG367" s="2">
        <v>4848032</v>
      </c>
      <c r="CH367" s="2">
        <v>20470487</v>
      </c>
      <c r="CI367" s="2">
        <v>0</v>
      </c>
      <c r="CJ367" s="2">
        <v>54766633</v>
      </c>
      <c r="CK367" s="2" t="b">
        <v>0</v>
      </c>
      <c r="CL367" s="2">
        <v>0</v>
      </c>
      <c r="CM367" s="2">
        <v>13534.62</v>
      </c>
      <c r="CN367" s="2">
        <v>12444.52</v>
      </c>
      <c r="CO367" s="2">
        <v>12813.68</v>
      </c>
      <c r="CP367" s="2">
        <v>15235.98</v>
      </c>
      <c r="CQ367" s="4">
        <v>45072.426620370374</v>
      </c>
      <c r="CR367" s="4">
        <v>73415</v>
      </c>
    </row>
    <row r="368" spans="1:96" x14ac:dyDescent="0.35">
      <c r="A368" s="5">
        <v>436</v>
      </c>
      <c r="B368" s="3" t="s">
        <v>747</v>
      </c>
      <c r="C368" s="3" t="s">
        <v>750</v>
      </c>
      <c r="D368" s="2" t="s">
        <v>751</v>
      </c>
      <c r="E368" s="2">
        <v>8093</v>
      </c>
      <c r="F368" s="2">
        <v>8215</v>
      </c>
      <c r="G368" s="2">
        <v>8458</v>
      </c>
      <c r="H368" s="2">
        <v>9802</v>
      </c>
      <c r="I368" s="2">
        <v>6.5600000000000006E-2</v>
      </c>
      <c r="J368" s="2">
        <v>531</v>
      </c>
      <c r="K368" s="2">
        <v>539</v>
      </c>
      <c r="L368" s="2">
        <v>555</v>
      </c>
      <c r="M368" s="2">
        <v>643</v>
      </c>
      <c r="N368" s="2">
        <v>6.7000000000000004E-2</v>
      </c>
      <c r="O368" s="2">
        <v>542</v>
      </c>
      <c r="P368" s="2">
        <v>550</v>
      </c>
      <c r="Q368" s="2">
        <v>567</v>
      </c>
      <c r="R368" s="2">
        <v>657</v>
      </c>
      <c r="S368" s="2">
        <v>9166</v>
      </c>
      <c r="T368" s="2">
        <v>9304</v>
      </c>
      <c r="U368" s="2">
        <v>9580</v>
      </c>
      <c r="V368" s="2">
        <v>11102</v>
      </c>
      <c r="W368" s="2">
        <v>1.1040000000000001</v>
      </c>
      <c r="X368" s="2">
        <v>1.026</v>
      </c>
      <c r="Y368" s="2">
        <v>10119</v>
      </c>
      <c r="Z368" s="2">
        <v>11391</v>
      </c>
      <c r="AA368" s="2">
        <v>45.84</v>
      </c>
      <c r="AB368" s="2">
        <v>0</v>
      </c>
      <c r="AC368" s="2">
        <v>0.09</v>
      </c>
      <c r="AD368" s="2">
        <v>0</v>
      </c>
      <c r="AE368" s="2">
        <v>45.93</v>
      </c>
      <c r="AF368" s="2">
        <v>45.84</v>
      </c>
      <c r="AG368" s="2">
        <v>0</v>
      </c>
      <c r="AH368" s="2">
        <v>0.09</v>
      </c>
      <c r="AI368" s="2">
        <v>0</v>
      </c>
      <c r="AJ368" s="2">
        <v>45.93</v>
      </c>
      <c r="AK368" s="2">
        <v>463855</v>
      </c>
      <c r="AL368" s="2">
        <v>0</v>
      </c>
      <c r="AM368" s="2">
        <v>862</v>
      </c>
      <c r="AN368" s="2">
        <v>0</v>
      </c>
      <c r="AO368" s="2">
        <v>464717</v>
      </c>
      <c r="AP368" s="2">
        <v>0.56299999999999994</v>
      </c>
      <c r="AQ368" s="2">
        <v>0.2</v>
      </c>
      <c r="AR368" s="2">
        <v>52230</v>
      </c>
      <c r="AS368" s="2">
        <v>0</v>
      </c>
      <c r="AT368" s="2">
        <v>97</v>
      </c>
      <c r="AU368" s="2">
        <v>0</v>
      </c>
      <c r="AV368" s="2">
        <v>52327</v>
      </c>
      <c r="AW368" s="2">
        <v>0.56299999999999994</v>
      </c>
      <c r="AX368" s="2">
        <v>1.2999999999999999E-2</v>
      </c>
      <c r="AY368" s="2">
        <v>0.65</v>
      </c>
      <c r="AZ368" s="2">
        <v>3920</v>
      </c>
      <c r="BA368" s="2">
        <v>0</v>
      </c>
      <c r="BB368" s="2">
        <v>7</v>
      </c>
      <c r="BC368" s="2">
        <v>0</v>
      </c>
      <c r="BD368" s="2">
        <v>3927</v>
      </c>
      <c r="BE368" s="2">
        <v>520971</v>
      </c>
      <c r="BF368" s="2">
        <v>0</v>
      </c>
      <c r="BG368" s="2">
        <v>0</v>
      </c>
      <c r="BH368" s="2">
        <v>0</v>
      </c>
      <c r="BI368" s="2">
        <v>75096</v>
      </c>
      <c r="BJ368" s="2">
        <v>0</v>
      </c>
      <c r="BK368" s="2">
        <v>0</v>
      </c>
      <c r="BL368" s="2">
        <v>0</v>
      </c>
      <c r="BM368" s="2">
        <v>0</v>
      </c>
      <c r="BN368" s="2">
        <v>2813</v>
      </c>
      <c r="BO368" s="2">
        <v>14.93</v>
      </c>
      <c r="BP368" s="2">
        <v>41998</v>
      </c>
      <c r="BQ368" s="2">
        <v>117094</v>
      </c>
      <c r="BR368" s="2">
        <v>638065</v>
      </c>
      <c r="BS368" s="2">
        <v>0</v>
      </c>
      <c r="BT368" s="2">
        <v>638065</v>
      </c>
      <c r="BU368" s="2">
        <v>222552</v>
      </c>
      <c r="BV368" s="2">
        <v>415513</v>
      </c>
      <c r="BW368" s="2">
        <v>36547</v>
      </c>
      <c r="BX368" s="2">
        <v>378966</v>
      </c>
      <c r="BY368" s="2">
        <v>5050.88</v>
      </c>
      <c r="BZ368" s="2">
        <v>45.93</v>
      </c>
      <c r="CA368" s="2">
        <v>231987</v>
      </c>
      <c r="CB368" s="2">
        <v>0</v>
      </c>
      <c r="CC368" s="2">
        <v>0</v>
      </c>
      <c r="CD368" s="2">
        <v>222552</v>
      </c>
      <c r="CE368" s="2">
        <v>36547</v>
      </c>
      <c r="CF368" s="2">
        <v>0</v>
      </c>
      <c r="CG368" s="2">
        <v>410968</v>
      </c>
      <c r="CH368" s="2">
        <v>410968</v>
      </c>
      <c r="CI368" s="2">
        <v>32002</v>
      </c>
      <c r="CJ368" s="2">
        <v>410968</v>
      </c>
      <c r="CK368" s="2" t="b">
        <v>0</v>
      </c>
      <c r="CL368" s="2">
        <v>0</v>
      </c>
      <c r="CM368" s="2">
        <v>11343.9</v>
      </c>
      <c r="CN368" s="2">
        <v>10430.25</v>
      </c>
      <c r="CO368" s="2">
        <v>10739.66</v>
      </c>
      <c r="CP368" s="2">
        <v>12769.88</v>
      </c>
      <c r="CQ368" s="4">
        <v>45072.426620370374</v>
      </c>
      <c r="CR368" s="4">
        <v>73415</v>
      </c>
    </row>
    <row r="369" spans="1:96" x14ac:dyDescent="0.35">
      <c r="A369" s="5">
        <v>437</v>
      </c>
      <c r="B369" s="3" t="s">
        <v>747</v>
      </c>
      <c r="C369" s="3" t="s">
        <v>752</v>
      </c>
      <c r="D369" s="2" t="s">
        <v>753</v>
      </c>
      <c r="E369" s="2">
        <v>8093</v>
      </c>
      <c r="F369" s="2">
        <v>8215</v>
      </c>
      <c r="G369" s="2">
        <v>8458</v>
      </c>
      <c r="H369" s="2">
        <v>9802</v>
      </c>
      <c r="I369" s="2">
        <v>6.5600000000000006E-2</v>
      </c>
      <c r="J369" s="2">
        <v>531</v>
      </c>
      <c r="K369" s="2">
        <v>539</v>
      </c>
      <c r="L369" s="2">
        <v>555</v>
      </c>
      <c r="M369" s="2">
        <v>643</v>
      </c>
      <c r="N369" s="2">
        <v>6.7000000000000004E-2</v>
      </c>
      <c r="O369" s="2">
        <v>542</v>
      </c>
      <c r="P369" s="2">
        <v>550</v>
      </c>
      <c r="Q369" s="2">
        <v>567</v>
      </c>
      <c r="R369" s="2">
        <v>657</v>
      </c>
      <c r="S369" s="2">
        <v>9166</v>
      </c>
      <c r="T369" s="2">
        <v>9304</v>
      </c>
      <c r="U369" s="2">
        <v>9580</v>
      </c>
      <c r="V369" s="2">
        <v>11102</v>
      </c>
      <c r="W369" s="2">
        <v>1.1040000000000001</v>
      </c>
      <c r="X369" s="2">
        <v>1.026</v>
      </c>
      <c r="Y369" s="2">
        <v>10119</v>
      </c>
      <c r="Z369" s="2">
        <v>11391</v>
      </c>
      <c r="AA369" s="2">
        <v>70.09</v>
      </c>
      <c r="AB369" s="2">
        <v>47.14</v>
      </c>
      <c r="AC369" s="2">
        <v>34.450000000000003</v>
      </c>
      <c r="AD369" s="2">
        <v>0</v>
      </c>
      <c r="AE369" s="2">
        <v>151.68</v>
      </c>
      <c r="AF369" s="2">
        <v>70.09</v>
      </c>
      <c r="AG369" s="2">
        <v>47.14</v>
      </c>
      <c r="AH369" s="2">
        <v>34.450000000000003</v>
      </c>
      <c r="AI369" s="2">
        <v>0</v>
      </c>
      <c r="AJ369" s="2">
        <v>151.68</v>
      </c>
      <c r="AK369" s="2">
        <v>709241</v>
      </c>
      <c r="AL369" s="2">
        <v>438591</v>
      </c>
      <c r="AM369" s="2">
        <v>330031</v>
      </c>
      <c r="AN369" s="2">
        <v>0</v>
      </c>
      <c r="AO369" s="2">
        <v>1477863</v>
      </c>
      <c r="AP369" s="2">
        <v>0.9526</v>
      </c>
      <c r="AQ369" s="2">
        <v>0.2</v>
      </c>
      <c r="AR369" s="2">
        <v>135125</v>
      </c>
      <c r="AS369" s="2">
        <v>83560</v>
      </c>
      <c r="AT369" s="2">
        <v>62878</v>
      </c>
      <c r="AU369" s="2">
        <v>0</v>
      </c>
      <c r="AV369" s="2">
        <v>281563</v>
      </c>
      <c r="AW369" s="2">
        <v>0.9526</v>
      </c>
      <c r="AX369" s="2">
        <v>0.40260000000000001</v>
      </c>
      <c r="AY369" s="2">
        <v>0.65</v>
      </c>
      <c r="AZ369" s="2">
        <v>185601</v>
      </c>
      <c r="BA369" s="2">
        <v>114775</v>
      </c>
      <c r="BB369" s="2">
        <v>86366</v>
      </c>
      <c r="BC369" s="2">
        <v>0</v>
      </c>
      <c r="BD369" s="2">
        <v>386742</v>
      </c>
      <c r="BE369" s="2">
        <v>2146168</v>
      </c>
      <c r="BF369" s="2">
        <v>0</v>
      </c>
      <c r="BG369" s="2">
        <v>0</v>
      </c>
      <c r="BH369" s="2">
        <v>0</v>
      </c>
      <c r="BI369" s="2">
        <v>86266</v>
      </c>
      <c r="BJ369" s="2">
        <v>0</v>
      </c>
      <c r="BK369" s="2">
        <v>0</v>
      </c>
      <c r="BL369" s="2">
        <v>0</v>
      </c>
      <c r="BM369" s="2">
        <v>0</v>
      </c>
      <c r="BN369" s="2">
        <v>2813</v>
      </c>
      <c r="BO369" s="2">
        <v>11</v>
      </c>
      <c r="BP369" s="2">
        <v>30943</v>
      </c>
      <c r="BQ369" s="2">
        <v>117209</v>
      </c>
      <c r="BR369" s="2">
        <v>2263377</v>
      </c>
      <c r="BS369" s="2">
        <v>0</v>
      </c>
      <c r="BT369" s="2">
        <v>2263377</v>
      </c>
      <c r="BU369" s="2">
        <v>960033</v>
      </c>
      <c r="BV369" s="2">
        <v>1303344</v>
      </c>
      <c r="BW369" s="2">
        <v>30336</v>
      </c>
      <c r="BX369" s="2">
        <v>1273008</v>
      </c>
      <c r="BY369" s="2">
        <v>5114.66</v>
      </c>
      <c r="BZ369" s="2">
        <v>151.68</v>
      </c>
      <c r="CA369" s="2">
        <v>775792</v>
      </c>
      <c r="CB369" s="2">
        <v>0</v>
      </c>
      <c r="CC369" s="2">
        <v>0</v>
      </c>
      <c r="CD369" s="2">
        <v>960033</v>
      </c>
      <c r="CE369" s="2">
        <v>30336</v>
      </c>
      <c r="CF369" s="2">
        <v>0</v>
      </c>
      <c r="CG369" s="2">
        <v>280617</v>
      </c>
      <c r="CH369" s="2">
        <v>280617</v>
      </c>
      <c r="CI369" s="2">
        <v>0</v>
      </c>
      <c r="CJ369" s="2">
        <v>1273008</v>
      </c>
      <c r="CK369" s="2" t="b">
        <v>0</v>
      </c>
      <c r="CL369" s="2">
        <v>0</v>
      </c>
      <c r="CM369" s="2">
        <v>14694.91</v>
      </c>
      <c r="CN369" s="2">
        <v>13511.36</v>
      </c>
      <c r="CO369" s="2">
        <v>13912.17</v>
      </c>
      <c r="CP369" s="2">
        <v>16542.12</v>
      </c>
      <c r="CQ369" s="4">
        <v>45072.426736111112</v>
      </c>
      <c r="CR369" s="4">
        <v>73415</v>
      </c>
    </row>
    <row r="370" spans="1:96" x14ac:dyDescent="0.35">
      <c r="A370" s="5">
        <v>438</v>
      </c>
      <c r="B370" s="3" t="s">
        <v>747</v>
      </c>
      <c r="C370" s="3" t="s">
        <v>754</v>
      </c>
      <c r="D370" s="2" t="s">
        <v>755</v>
      </c>
      <c r="E370" s="2">
        <v>8093</v>
      </c>
      <c r="F370" s="2">
        <v>8215</v>
      </c>
      <c r="G370" s="2">
        <v>8458</v>
      </c>
      <c r="H370" s="2">
        <v>9802</v>
      </c>
      <c r="I370" s="2">
        <v>6.5600000000000006E-2</v>
      </c>
      <c r="J370" s="2">
        <v>531</v>
      </c>
      <c r="K370" s="2">
        <v>539</v>
      </c>
      <c r="L370" s="2">
        <v>555</v>
      </c>
      <c r="M370" s="2">
        <v>643</v>
      </c>
      <c r="N370" s="2">
        <v>6.7000000000000004E-2</v>
      </c>
      <c r="O370" s="2">
        <v>542</v>
      </c>
      <c r="P370" s="2">
        <v>550</v>
      </c>
      <c r="Q370" s="2">
        <v>567</v>
      </c>
      <c r="R370" s="2">
        <v>657</v>
      </c>
      <c r="S370" s="2">
        <v>9166</v>
      </c>
      <c r="T370" s="2">
        <v>9304</v>
      </c>
      <c r="U370" s="2">
        <v>9580</v>
      </c>
      <c r="V370" s="2">
        <v>11102</v>
      </c>
      <c r="W370" s="2">
        <v>1.1040000000000001</v>
      </c>
      <c r="X370" s="2">
        <v>1.026</v>
      </c>
      <c r="Y370" s="2">
        <v>10119</v>
      </c>
      <c r="Z370" s="2">
        <v>11391</v>
      </c>
      <c r="AA370" s="2">
        <v>697.4</v>
      </c>
      <c r="AB370" s="2">
        <v>502.48</v>
      </c>
      <c r="AC370" s="2">
        <v>336.33</v>
      </c>
      <c r="AD370" s="2">
        <v>722.67</v>
      </c>
      <c r="AE370" s="2">
        <v>2258.88</v>
      </c>
      <c r="AF370" s="2">
        <v>697.4</v>
      </c>
      <c r="AG370" s="2">
        <v>502.48</v>
      </c>
      <c r="AH370" s="2">
        <v>336.33</v>
      </c>
      <c r="AI370" s="2">
        <v>722.67</v>
      </c>
      <c r="AJ370" s="2">
        <v>2258.88</v>
      </c>
      <c r="AK370" s="2">
        <v>7056991</v>
      </c>
      <c r="AL370" s="2">
        <v>4675074</v>
      </c>
      <c r="AM370" s="2">
        <v>3222041</v>
      </c>
      <c r="AN370" s="2">
        <v>8231934</v>
      </c>
      <c r="AO370" s="2">
        <v>23186040</v>
      </c>
      <c r="AP370" s="2">
        <v>0.57630000000000003</v>
      </c>
      <c r="AQ370" s="2">
        <v>0.2</v>
      </c>
      <c r="AR370" s="2">
        <v>813389</v>
      </c>
      <c r="AS370" s="2">
        <v>538849</v>
      </c>
      <c r="AT370" s="2">
        <v>371372</v>
      </c>
      <c r="AU370" s="2">
        <v>948813</v>
      </c>
      <c r="AV370" s="2">
        <v>2672423</v>
      </c>
      <c r="AW370" s="2">
        <v>0.57630000000000003</v>
      </c>
      <c r="AX370" s="2">
        <v>2.63E-2</v>
      </c>
      <c r="AY370" s="2">
        <v>0.65</v>
      </c>
      <c r="AZ370" s="2">
        <v>120639</v>
      </c>
      <c r="BA370" s="2">
        <v>79920</v>
      </c>
      <c r="BB370" s="2">
        <v>55081</v>
      </c>
      <c r="BC370" s="2">
        <v>140725</v>
      </c>
      <c r="BD370" s="2">
        <v>396365</v>
      </c>
      <c r="BE370" s="2">
        <v>26254828</v>
      </c>
      <c r="BF370" s="2">
        <v>0</v>
      </c>
      <c r="BG370" s="2">
        <v>0</v>
      </c>
      <c r="BH370" s="2">
        <v>0</v>
      </c>
      <c r="BI370" s="2">
        <v>479946</v>
      </c>
      <c r="BJ370" s="2">
        <v>0</v>
      </c>
      <c r="BK370" s="2">
        <v>0</v>
      </c>
      <c r="BL370" s="2">
        <v>0</v>
      </c>
      <c r="BM370" s="2">
        <v>0</v>
      </c>
      <c r="BN370" s="2">
        <v>2813</v>
      </c>
      <c r="BO370" s="2">
        <v>55.36</v>
      </c>
      <c r="BP370" s="2">
        <v>155728</v>
      </c>
      <c r="BQ370" s="2">
        <v>635674</v>
      </c>
      <c r="BR370" s="2">
        <v>26890502</v>
      </c>
      <c r="BS370" s="2">
        <v>0</v>
      </c>
      <c r="BT370" s="2">
        <v>26890502</v>
      </c>
      <c r="BU370" s="2">
        <v>7174978</v>
      </c>
      <c r="BV370" s="2">
        <v>19715524</v>
      </c>
      <c r="BW370" s="2">
        <v>1886448</v>
      </c>
      <c r="BX370" s="2">
        <v>17829076</v>
      </c>
      <c r="BY370" s="2">
        <v>5301.11</v>
      </c>
      <c r="BZ370" s="2">
        <v>2258.88</v>
      </c>
      <c r="CA370" s="2">
        <v>11974571</v>
      </c>
      <c r="CB370" s="2">
        <v>0</v>
      </c>
      <c r="CC370" s="2">
        <v>0</v>
      </c>
      <c r="CD370" s="2">
        <v>7174978</v>
      </c>
      <c r="CE370" s="2">
        <v>1886448</v>
      </c>
      <c r="CF370" s="2">
        <v>2913145</v>
      </c>
      <c r="CG370" s="2">
        <v>2508064</v>
      </c>
      <c r="CH370" s="2">
        <v>5421209</v>
      </c>
      <c r="CI370" s="2">
        <v>0</v>
      </c>
      <c r="CJ370" s="2">
        <v>17829076</v>
      </c>
      <c r="CK370" s="2" t="b">
        <v>0</v>
      </c>
      <c r="CL370" s="2">
        <v>0</v>
      </c>
      <c r="CM370" s="2">
        <v>11458.3</v>
      </c>
      <c r="CN370" s="2">
        <v>10535.43</v>
      </c>
      <c r="CO370" s="2">
        <v>10847.96</v>
      </c>
      <c r="CP370" s="2">
        <v>12898.66</v>
      </c>
      <c r="CQ370" s="4">
        <v>45072.426793981482</v>
      </c>
      <c r="CR370" s="4">
        <v>73415</v>
      </c>
    </row>
    <row r="371" spans="1:96" x14ac:dyDescent="0.35">
      <c r="A371" s="5">
        <v>439</v>
      </c>
      <c r="B371" s="3" t="s">
        <v>747</v>
      </c>
      <c r="C371" s="3" t="s">
        <v>756</v>
      </c>
      <c r="D371" s="2" t="s">
        <v>757</v>
      </c>
      <c r="E371" s="2">
        <v>8093</v>
      </c>
      <c r="F371" s="2">
        <v>8215</v>
      </c>
      <c r="G371" s="2">
        <v>8458</v>
      </c>
      <c r="H371" s="2">
        <v>9802</v>
      </c>
      <c r="I371" s="2">
        <v>6.5600000000000006E-2</v>
      </c>
      <c r="J371" s="2">
        <v>531</v>
      </c>
      <c r="K371" s="2">
        <v>539</v>
      </c>
      <c r="L371" s="2">
        <v>555</v>
      </c>
      <c r="M371" s="2">
        <v>643</v>
      </c>
      <c r="N371" s="2">
        <v>6.7000000000000004E-2</v>
      </c>
      <c r="O371" s="2">
        <v>542</v>
      </c>
      <c r="P371" s="2">
        <v>550</v>
      </c>
      <c r="Q371" s="2">
        <v>567</v>
      </c>
      <c r="R371" s="2">
        <v>657</v>
      </c>
      <c r="S371" s="2">
        <v>9166</v>
      </c>
      <c r="T371" s="2">
        <v>9304</v>
      </c>
      <c r="U371" s="2">
        <v>9580</v>
      </c>
      <c r="V371" s="2">
        <v>11102</v>
      </c>
      <c r="W371" s="2">
        <v>1.1040000000000001</v>
      </c>
      <c r="X371" s="2">
        <v>1.026</v>
      </c>
      <c r="Y371" s="2">
        <v>10119</v>
      </c>
      <c r="Z371" s="2">
        <v>11391</v>
      </c>
      <c r="AA371" s="2">
        <v>155.03</v>
      </c>
      <c r="AB371" s="2">
        <v>108.25</v>
      </c>
      <c r="AC371" s="2">
        <v>82.07</v>
      </c>
      <c r="AD371" s="2">
        <v>0</v>
      </c>
      <c r="AE371" s="2">
        <v>345.35</v>
      </c>
      <c r="AF371" s="2">
        <v>155.03</v>
      </c>
      <c r="AG371" s="2">
        <v>108.25</v>
      </c>
      <c r="AH371" s="2">
        <v>82.07</v>
      </c>
      <c r="AI371" s="2">
        <v>0</v>
      </c>
      <c r="AJ371" s="2">
        <v>345.35</v>
      </c>
      <c r="AK371" s="2">
        <v>1568749</v>
      </c>
      <c r="AL371" s="2">
        <v>1007158</v>
      </c>
      <c r="AM371" s="2">
        <v>786231</v>
      </c>
      <c r="AN371" s="2">
        <v>0</v>
      </c>
      <c r="AO371" s="2">
        <v>3362138</v>
      </c>
      <c r="AP371" s="2">
        <v>0.83460000000000001</v>
      </c>
      <c r="AQ371" s="2">
        <v>0.2</v>
      </c>
      <c r="AR371" s="2">
        <v>261856</v>
      </c>
      <c r="AS371" s="2">
        <v>168115</v>
      </c>
      <c r="AT371" s="2">
        <v>131238</v>
      </c>
      <c r="AU371" s="2">
        <v>0</v>
      </c>
      <c r="AV371" s="2">
        <v>561209</v>
      </c>
      <c r="AW371" s="2">
        <v>0.83460000000000001</v>
      </c>
      <c r="AX371" s="2">
        <v>0.28460000000000002</v>
      </c>
      <c r="AY371" s="2">
        <v>0.65</v>
      </c>
      <c r="AZ371" s="2">
        <v>290203</v>
      </c>
      <c r="BA371" s="2">
        <v>186314</v>
      </c>
      <c r="BB371" s="2">
        <v>145445</v>
      </c>
      <c r="BC371" s="2">
        <v>0</v>
      </c>
      <c r="BD371" s="2">
        <v>621962</v>
      </c>
      <c r="BE371" s="2">
        <v>4545309</v>
      </c>
      <c r="BF371" s="2">
        <v>0</v>
      </c>
      <c r="BG371" s="2">
        <v>0</v>
      </c>
      <c r="BH371" s="2">
        <v>0</v>
      </c>
      <c r="BI371" s="2">
        <v>73014</v>
      </c>
      <c r="BJ371" s="2">
        <v>0</v>
      </c>
      <c r="BK371" s="2">
        <v>0</v>
      </c>
      <c r="BL371" s="2">
        <v>0</v>
      </c>
      <c r="BM371" s="2">
        <v>0</v>
      </c>
      <c r="BN371" s="2">
        <v>2813</v>
      </c>
      <c r="BO371" s="2">
        <v>9.75</v>
      </c>
      <c r="BP371" s="2">
        <v>27427</v>
      </c>
      <c r="BQ371" s="2">
        <v>100441</v>
      </c>
      <c r="BR371" s="2">
        <v>4645750</v>
      </c>
      <c r="BS371" s="2">
        <v>0</v>
      </c>
      <c r="BT371" s="2">
        <v>4645750</v>
      </c>
      <c r="BU371" s="2">
        <v>960959</v>
      </c>
      <c r="BV371" s="2">
        <v>3684791</v>
      </c>
      <c r="BW371" s="2">
        <v>273592</v>
      </c>
      <c r="BX371" s="2">
        <v>3411199</v>
      </c>
      <c r="BY371" s="2">
        <v>5028.72</v>
      </c>
      <c r="BZ371" s="2">
        <v>345.35</v>
      </c>
      <c r="CA371" s="2">
        <v>1736668</v>
      </c>
      <c r="CB371" s="2">
        <v>0</v>
      </c>
      <c r="CC371" s="2">
        <v>0</v>
      </c>
      <c r="CD371" s="2">
        <v>960959</v>
      </c>
      <c r="CE371" s="2">
        <v>273592</v>
      </c>
      <c r="CF371" s="2">
        <v>502117</v>
      </c>
      <c r="CG371" s="2">
        <v>561313</v>
      </c>
      <c r="CH371" s="2">
        <v>1063430</v>
      </c>
      <c r="CI371" s="2">
        <v>0</v>
      </c>
      <c r="CJ371" s="2">
        <v>3411199</v>
      </c>
      <c r="CK371" s="2" t="b">
        <v>0</v>
      </c>
      <c r="CL371" s="2">
        <v>0</v>
      </c>
      <c r="CM371" s="2">
        <v>13679.98</v>
      </c>
      <c r="CN371" s="2">
        <v>12578.17</v>
      </c>
      <c r="CO371" s="2">
        <v>12951.3</v>
      </c>
      <c r="CP371" s="2">
        <v>15399.61</v>
      </c>
      <c r="CQ371" s="4">
        <v>45072.426840277774</v>
      </c>
      <c r="CR371" s="4">
        <v>73415</v>
      </c>
    </row>
    <row r="372" spans="1:96" x14ac:dyDescent="0.35">
      <c r="A372" s="5">
        <v>440</v>
      </c>
      <c r="B372" s="3" t="s">
        <v>747</v>
      </c>
      <c r="C372" s="3" t="s">
        <v>758</v>
      </c>
      <c r="D372" s="2" t="s">
        <v>759</v>
      </c>
      <c r="E372" s="2">
        <v>8093</v>
      </c>
      <c r="F372" s="2">
        <v>8215</v>
      </c>
      <c r="G372" s="2">
        <v>8458</v>
      </c>
      <c r="H372" s="2">
        <v>9802</v>
      </c>
      <c r="I372" s="2">
        <v>6.5600000000000006E-2</v>
      </c>
      <c r="J372" s="2">
        <v>531</v>
      </c>
      <c r="K372" s="2">
        <v>539</v>
      </c>
      <c r="L372" s="2">
        <v>555</v>
      </c>
      <c r="M372" s="2">
        <v>643</v>
      </c>
      <c r="N372" s="2">
        <v>6.7000000000000004E-2</v>
      </c>
      <c r="O372" s="2">
        <v>542</v>
      </c>
      <c r="P372" s="2">
        <v>550</v>
      </c>
      <c r="Q372" s="2">
        <v>567</v>
      </c>
      <c r="R372" s="2">
        <v>657</v>
      </c>
      <c r="S372" s="2">
        <v>9166</v>
      </c>
      <c r="T372" s="2">
        <v>9304</v>
      </c>
      <c r="U372" s="2">
        <v>9580</v>
      </c>
      <c r="V372" s="2">
        <v>11102</v>
      </c>
      <c r="W372" s="2">
        <v>1.1040000000000001</v>
      </c>
      <c r="X372" s="2">
        <v>1.026</v>
      </c>
      <c r="Y372" s="2">
        <v>10119</v>
      </c>
      <c r="Z372" s="2">
        <v>11391</v>
      </c>
      <c r="AA372" s="2">
        <v>0</v>
      </c>
      <c r="AB372" s="2">
        <v>0</v>
      </c>
      <c r="AC372" s="2">
        <v>0</v>
      </c>
      <c r="AD372" s="2">
        <v>519.66999999999996</v>
      </c>
      <c r="AE372" s="2">
        <v>519.66999999999996</v>
      </c>
      <c r="AF372" s="2">
        <v>0</v>
      </c>
      <c r="AG372" s="2">
        <v>0</v>
      </c>
      <c r="AH372" s="2">
        <v>0</v>
      </c>
      <c r="AI372" s="2">
        <v>519.66999999999996</v>
      </c>
      <c r="AJ372" s="2">
        <v>519.66999999999996</v>
      </c>
      <c r="AK372" s="2">
        <v>0</v>
      </c>
      <c r="AL372" s="2">
        <v>0</v>
      </c>
      <c r="AM372" s="2">
        <v>0</v>
      </c>
      <c r="AN372" s="2">
        <v>5919561</v>
      </c>
      <c r="AO372" s="2">
        <v>5919561</v>
      </c>
      <c r="AP372" s="2">
        <v>0.85329999999999995</v>
      </c>
      <c r="AQ372" s="2">
        <v>0.2</v>
      </c>
      <c r="AR372" s="2">
        <v>0</v>
      </c>
      <c r="AS372" s="2">
        <v>0</v>
      </c>
      <c r="AT372" s="2">
        <v>0</v>
      </c>
      <c r="AU372" s="2">
        <v>1010232</v>
      </c>
      <c r="AV372" s="2">
        <v>1010232</v>
      </c>
      <c r="AW372" s="2">
        <v>0.85329999999999995</v>
      </c>
      <c r="AX372" s="2">
        <v>0.30330000000000001</v>
      </c>
      <c r="AY372" s="2">
        <v>0.65</v>
      </c>
      <c r="AZ372" s="2">
        <v>0</v>
      </c>
      <c r="BA372" s="2">
        <v>0</v>
      </c>
      <c r="BB372" s="2">
        <v>0</v>
      </c>
      <c r="BC372" s="2">
        <v>1167012</v>
      </c>
      <c r="BD372" s="2">
        <v>1167012</v>
      </c>
      <c r="BE372" s="2">
        <v>8096805</v>
      </c>
      <c r="BF372" s="2">
        <v>0</v>
      </c>
      <c r="BG372" s="2">
        <v>0</v>
      </c>
      <c r="BH372" s="2">
        <v>0</v>
      </c>
      <c r="BI372" s="2">
        <v>130063</v>
      </c>
      <c r="BJ372" s="2">
        <v>0</v>
      </c>
      <c r="BK372" s="2">
        <v>0</v>
      </c>
      <c r="BL372" s="2">
        <v>0</v>
      </c>
      <c r="BM372" s="2">
        <v>0</v>
      </c>
      <c r="BN372" s="2">
        <v>2813</v>
      </c>
      <c r="BO372" s="2">
        <v>0</v>
      </c>
      <c r="BP372" s="2">
        <v>0</v>
      </c>
      <c r="BQ372" s="2">
        <v>130063</v>
      </c>
      <c r="BR372" s="2">
        <v>8226868</v>
      </c>
      <c r="BS372" s="2">
        <v>0</v>
      </c>
      <c r="BT372" s="2">
        <v>8226868</v>
      </c>
      <c r="BU372" s="2">
        <v>2032651</v>
      </c>
      <c r="BV372" s="2">
        <v>6194217</v>
      </c>
      <c r="BW372" s="2">
        <v>523222</v>
      </c>
      <c r="BX372" s="2">
        <v>5670995</v>
      </c>
      <c r="BY372" s="2">
        <v>6391.09</v>
      </c>
      <c r="BZ372" s="2">
        <v>519.66999999999996</v>
      </c>
      <c r="CA372" s="2">
        <v>3321258</v>
      </c>
      <c r="CB372" s="2">
        <v>0</v>
      </c>
      <c r="CC372" s="2">
        <v>0</v>
      </c>
      <c r="CD372" s="2">
        <v>2032651</v>
      </c>
      <c r="CE372" s="2">
        <v>523222</v>
      </c>
      <c r="CF372" s="2">
        <v>765385</v>
      </c>
      <c r="CG372" s="2">
        <v>597260</v>
      </c>
      <c r="CH372" s="2">
        <v>1362645</v>
      </c>
      <c r="CI372" s="2">
        <v>0</v>
      </c>
      <c r="CJ372" s="2">
        <v>5670995</v>
      </c>
      <c r="CK372" s="2" t="b">
        <v>0</v>
      </c>
      <c r="CL372" s="2">
        <v>0</v>
      </c>
      <c r="CM372" s="2">
        <v>13840.82</v>
      </c>
      <c r="CN372" s="2">
        <v>12726.06</v>
      </c>
      <c r="CO372" s="2">
        <v>13103.57</v>
      </c>
      <c r="CP372" s="2">
        <v>15580.67</v>
      </c>
      <c r="CQ372" s="4">
        <v>45072.426851851851</v>
      </c>
      <c r="CR372" s="4">
        <v>73415</v>
      </c>
    </row>
    <row r="373" spans="1:96" x14ac:dyDescent="0.35">
      <c r="A373" s="5">
        <v>441</v>
      </c>
      <c r="B373" s="3" t="s">
        <v>747</v>
      </c>
      <c r="C373" s="3" t="s">
        <v>760</v>
      </c>
      <c r="D373" s="2" t="s">
        <v>761</v>
      </c>
      <c r="E373" s="2">
        <v>8093</v>
      </c>
      <c r="F373" s="2">
        <v>8215</v>
      </c>
      <c r="G373" s="2">
        <v>8458</v>
      </c>
      <c r="H373" s="2">
        <v>9802</v>
      </c>
      <c r="I373" s="2">
        <v>6.5600000000000006E-2</v>
      </c>
      <c r="J373" s="2">
        <v>531</v>
      </c>
      <c r="K373" s="2">
        <v>539</v>
      </c>
      <c r="L373" s="2">
        <v>555</v>
      </c>
      <c r="M373" s="2">
        <v>643</v>
      </c>
      <c r="N373" s="2">
        <v>6.7000000000000004E-2</v>
      </c>
      <c r="O373" s="2">
        <v>542</v>
      </c>
      <c r="P373" s="2">
        <v>550</v>
      </c>
      <c r="Q373" s="2">
        <v>567</v>
      </c>
      <c r="R373" s="2">
        <v>657</v>
      </c>
      <c r="S373" s="2">
        <v>9166</v>
      </c>
      <c r="T373" s="2">
        <v>9304</v>
      </c>
      <c r="U373" s="2">
        <v>9580</v>
      </c>
      <c r="V373" s="2">
        <v>11102</v>
      </c>
      <c r="W373" s="2">
        <v>1.1040000000000001</v>
      </c>
      <c r="X373" s="2">
        <v>1.026</v>
      </c>
      <c r="Y373" s="2">
        <v>10119</v>
      </c>
      <c r="Z373" s="2">
        <v>11391</v>
      </c>
      <c r="AA373" s="2">
        <v>1121.21</v>
      </c>
      <c r="AB373" s="2">
        <v>785.32</v>
      </c>
      <c r="AC373" s="2">
        <v>530.04</v>
      </c>
      <c r="AD373" s="2">
        <v>0</v>
      </c>
      <c r="AE373" s="2">
        <v>2436.5700000000002</v>
      </c>
      <c r="AF373" s="2">
        <v>1121.21</v>
      </c>
      <c r="AG373" s="2">
        <v>785.32</v>
      </c>
      <c r="AH373" s="2">
        <v>530.04</v>
      </c>
      <c r="AI373" s="2">
        <v>0</v>
      </c>
      <c r="AJ373" s="2">
        <v>2436.5700000000002</v>
      </c>
      <c r="AK373" s="2">
        <v>11345524</v>
      </c>
      <c r="AL373" s="2">
        <v>7306617</v>
      </c>
      <c r="AM373" s="2">
        <v>5077783</v>
      </c>
      <c r="AN373" s="2">
        <v>0</v>
      </c>
      <c r="AO373" s="2">
        <v>23729924</v>
      </c>
      <c r="AP373" s="2">
        <v>0.85289999999999999</v>
      </c>
      <c r="AQ373" s="2">
        <v>0.2</v>
      </c>
      <c r="AR373" s="2">
        <v>1935319</v>
      </c>
      <c r="AS373" s="2">
        <v>1246363</v>
      </c>
      <c r="AT373" s="2">
        <v>866168</v>
      </c>
      <c r="AU373" s="2">
        <v>0</v>
      </c>
      <c r="AV373" s="2">
        <v>4047850</v>
      </c>
      <c r="AW373" s="2">
        <v>0.85289999999999999</v>
      </c>
      <c r="AX373" s="2">
        <v>0.3029</v>
      </c>
      <c r="AY373" s="2">
        <v>0.65</v>
      </c>
      <c r="AZ373" s="2">
        <v>2233763</v>
      </c>
      <c r="BA373" s="2">
        <v>1438563</v>
      </c>
      <c r="BB373" s="2">
        <v>999739</v>
      </c>
      <c r="BC373" s="2">
        <v>0</v>
      </c>
      <c r="BD373" s="2">
        <v>4672065</v>
      </c>
      <c r="BE373" s="2">
        <v>32449839</v>
      </c>
      <c r="BF373" s="2">
        <v>0</v>
      </c>
      <c r="BG373" s="2">
        <v>0</v>
      </c>
      <c r="BH373" s="2">
        <v>0</v>
      </c>
      <c r="BI373" s="2">
        <v>370175</v>
      </c>
      <c r="BJ373" s="2">
        <v>0</v>
      </c>
      <c r="BK373" s="2">
        <v>0</v>
      </c>
      <c r="BL373" s="2">
        <v>0</v>
      </c>
      <c r="BM373" s="2">
        <v>0</v>
      </c>
      <c r="BN373" s="2">
        <v>2813</v>
      </c>
      <c r="BO373" s="2">
        <v>67.06</v>
      </c>
      <c r="BP373" s="2">
        <v>188640</v>
      </c>
      <c r="BQ373" s="2">
        <v>558815</v>
      </c>
      <c r="BR373" s="2">
        <v>33008654</v>
      </c>
      <c r="BS373" s="2">
        <v>0</v>
      </c>
      <c r="BT373" s="2">
        <v>33008654</v>
      </c>
      <c r="BU373" s="2">
        <v>4099130</v>
      </c>
      <c r="BV373" s="2">
        <v>28909524</v>
      </c>
      <c r="BW373" s="2">
        <v>1942004</v>
      </c>
      <c r="BX373" s="2">
        <v>26967520</v>
      </c>
      <c r="BY373" s="2">
        <v>5059.25</v>
      </c>
      <c r="BZ373" s="2">
        <v>2436.5700000000002</v>
      </c>
      <c r="CA373" s="2">
        <v>12327217</v>
      </c>
      <c r="CB373" s="2">
        <v>0</v>
      </c>
      <c r="CC373" s="2">
        <v>0</v>
      </c>
      <c r="CD373" s="2">
        <v>4099130</v>
      </c>
      <c r="CE373" s="2">
        <v>1942004</v>
      </c>
      <c r="CF373" s="2">
        <v>6286083</v>
      </c>
      <c r="CG373" s="2">
        <v>3006049</v>
      </c>
      <c r="CH373" s="2">
        <v>9292132</v>
      </c>
      <c r="CI373" s="2">
        <v>0</v>
      </c>
      <c r="CJ373" s="2">
        <v>26967520</v>
      </c>
      <c r="CK373" s="2" t="b">
        <v>0</v>
      </c>
      <c r="CL373" s="2">
        <v>0</v>
      </c>
      <c r="CM373" s="2">
        <v>13837.38</v>
      </c>
      <c r="CN373" s="2">
        <v>12722.89</v>
      </c>
      <c r="CO373" s="2">
        <v>13100.31</v>
      </c>
      <c r="CP373" s="2">
        <v>15576.79</v>
      </c>
      <c r="CQ373" s="4">
        <v>45072.426851851851</v>
      </c>
      <c r="CR373" s="4">
        <v>73415</v>
      </c>
    </row>
    <row r="374" spans="1:96" x14ac:dyDescent="0.35">
      <c r="A374" s="5">
        <v>442</v>
      </c>
      <c r="B374" s="3" t="s">
        <v>747</v>
      </c>
      <c r="C374" s="3" t="s">
        <v>762</v>
      </c>
      <c r="D374" s="2" t="s">
        <v>763</v>
      </c>
      <c r="E374" s="2">
        <v>8093</v>
      </c>
      <c r="F374" s="2">
        <v>8215</v>
      </c>
      <c r="G374" s="2">
        <v>8458</v>
      </c>
      <c r="H374" s="2">
        <v>9802</v>
      </c>
      <c r="I374" s="2">
        <v>6.5600000000000006E-2</v>
      </c>
      <c r="J374" s="2">
        <v>531</v>
      </c>
      <c r="K374" s="2">
        <v>539</v>
      </c>
      <c r="L374" s="2">
        <v>555</v>
      </c>
      <c r="M374" s="2">
        <v>643</v>
      </c>
      <c r="N374" s="2">
        <v>6.7000000000000004E-2</v>
      </c>
      <c r="O374" s="2">
        <v>542</v>
      </c>
      <c r="P374" s="2">
        <v>550</v>
      </c>
      <c r="Q374" s="2">
        <v>567</v>
      </c>
      <c r="R374" s="2">
        <v>657</v>
      </c>
      <c r="S374" s="2">
        <v>9166</v>
      </c>
      <c r="T374" s="2">
        <v>9304</v>
      </c>
      <c r="U374" s="2">
        <v>9580</v>
      </c>
      <c r="V374" s="2">
        <v>11102</v>
      </c>
      <c r="W374" s="2">
        <v>1.1040000000000001</v>
      </c>
      <c r="X374" s="2">
        <v>1.026</v>
      </c>
      <c r="Y374" s="2">
        <v>10119</v>
      </c>
      <c r="Z374" s="2">
        <v>11391</v>
      </c>
      <c r="AA374" s="2">
        <v>3101.66</v>
      </c>
      <c r="AB374" s="2">
        <v>2421.3200000000002</v>
      </c>
      <c r="AC374" s="2">
        <v>1709.34</v>
      </c>
      <c r="AD374" s="2">
        <v>3356.19</v>
      </c>
      <c r="AE374" s="2">
        <v>10588.51</v>
      </c>
      <c r="AF374" s="2">
        <v>3101.66</v>
      </c>
      <c r="AG374" s="2">
        <v>2421.3200000000002</v>
      </c>
      <c r="AH374" s="2">
        <v>1709.34</v>
      </c>
      <c r="AI374" s="2">
        <v>3356.19</v>
      </c>
      <c r="AJ374" s="2">
        <v>10588.51</v>
      </c>
      <c r="AK374" s="2">
        <v>31385698</v>
      </c>
      <c r="AL374" s="2">
        <v>22527961</v>
      </c>
      <c r="AM374" s="2">
        <v>16375477</v>
      </c>
      <c r="AN374" s="2">
        <v>38230360</v>
      </c>
      <c r="AO374" s="2">
        <v>108519496</v>
      </c>
      <c r="AP374" s="2">
        <v>0.77949999999999997</v>
      </c>
      <c r="AQ374" s="2">
        <v>0.2</v>
      </c>
      <c r="AR374" s="2">
        <v>4893030</v>
      </c>
      <c r="AS374" s="2">
        <v>3512109</v>
      </c>
      <c r="AT374" s="2">
        <v>2552937</v>
      </c>
      <c r="AU374" s="2">
        <v>5960113</v>
      </c>
      <c r="AV374" s="2">
        <v>16918189</v>
      </c>
      <c r="AW374" s="2">
        <v>0.77949999999999997</v>
      </c>
      <c r="AX374" s="2">
        <v>0.22950000000000001</v>
      </c>
      <c r="AY374" s="2">
        <v>0.65</v>
      </c>
      <c r="AZ374" s="2">
        <v>4681961</v>
      </c>
      <c r="BA374" s="2">
        <v>3360609</v>
      </c>
      <c r="BB374" s="2">
        <v>2442812</v>
      </c>
      <c r="BC374" s="2">
        <v>5703014</v>
      </c>
      <c r="BD374" s="2">
        <v>16188396</v>
      </c>
      <c r="BE374" s="2">
        <v>141626081</v>
      </c>
      <c r="BF374" s="2">
        <v>0</v>
      </c>
      <c r="BG374" s="2">
        <v>19737</v>
      </c>
      <c r="BH374" s="2">
        <v>0</v>
      </c>
      <c r="BI374" s="2">
        <v>797763</v>
      </c>
      <c r="BJ374" s="2">
        <v>0</v>
      </c>
      <c r="BK374" s="2">
        <v>0</v>
      </c>
      <c r="BL374" s="2">
        <v>0</v>
      </c>
      <c r="BM374" s="2">
        <v>0</v>
      </c>
      <c r="BN374" s="2">
        <v>2813</v>
      </c>
      <c r="BO374" s="2">
        <v>93.41</v>
      </c>
      <c r="BP374" s="2">
        <v>262762</v>
      </c>
      <c r="BQ374" s="2">
        <v>1080262</v>
      </c>
      <c r="BR374" s="2">
        <v>142706343</v>
      </c>
      <c r="BS374" s="2">
        <v>0</v>
      </c>
      <c r="BT374" s="2">
        <v>142706343</v>
      </c>
      <c r="BU374" s="2">
        <v>17965955</v>
      </c>
      <c r="BV374" s="2">
        <v>124740388</v>
      </c>
      <c r="BW374" s="2">
        <v>8855477</v>
      </c>
      <c r="BX374" s="2">
        <v>115884911</v>
      </c>
      <c r="BY374" s="2">
        <v>5308.75</v>
      </c>
      <c r="BZ374" s="2">
        <v>10588.51</v>
      </c>
      <c r="CA374" s="2">
        <v>56211752</v>
      </c>
      <c r="CB374" s="2">
        <v>0</v>
      </c>
      <c r="CC374" s="2">
        <v>0</v>
      </c>
      <c r="CD374" s="2">
        <v>17965955</v>
      </c>
      <c r="CE374" s="2">
        <v>8855477</v>
      </c>
      <c r="CF374" s="2">
        <v>29390320</v>
      </c>
      <c r="CG374" s="2">
        <v>6912280</v>
      </c>
      <c r="CH374" s="2">
        <v>36302600</v>
      </c>
      <c r="CI374" s="2">
        <v>0</v>
      </c>
      <c r="CJ374" s="2">
        <v>115884911</v>
      </c>
      <c r="CK374" s="2" t="b">
        <v>0</v>
      </c>
      <c r="CL374" s="2">
        <v>0</v>
      </c>
      <c r="CM374" s="2">
        <v>13206.05</v>
      </c>
      <c r="CN374" s="2">
        <v>12142.42</v>
      </c>
      <c r="CO374" s="2">
        <v>12502.62</v>
      </c>
      <c r="CP374" s="2">
        <v>14866.11</v>
      </c>
      <c r="CQ374" s="4">
        <v>45072.426863425928</v>
      </c>
      <c r="CR374" s="4">
        <v>73415</v>
      </c>
    </row>
    <row r="375" spans="1:96" x14ac:dyDescent="0.35">
      <c r="A375" s="5">
        <v>443</v>
      </c>
      <c r="B375" s="3" t="s">
        <v>747</v>
      </c>
      <c r="C375" s="3" t="s">
        <v>764</v>
      </c>
      <c r="D375" s="2" t="s">
        <v>765</v>
      </c>
      <c r="E375" s="2">
        <v>8093</v>
      </c>
      <c r="F375" s="2">
        <v>8215</v>
      </c>
      <c r="G375" s="2">
        <v>8458</v>
      </c>
      <c r="H375" s="2">
        <v>9802</v>
      </c>
      <c r="I375" s="2">
        <v>6.5600000000000006E-2</v>
      </c>
      <c r="J375" s="2">
        <v>531</v>
      </c>
      <c r="K375" s="2">
        <v>539</v>
      </c>
      <c r="L375" s="2">
        <v>555</v>
      </c>
      <c r="M375" s="2">
        <v>643</v>
      </c>
      <c r="N375" s="2">
        <v>6.7000000000000004E-2</v>
      </c>
      <c r="O375" s="2">
        <v>542</v>
      </c>
      <c r="P375" s="2">
        <v>550</v>
      </c>
      <c r="Q375" s="2">
        <v>567</v>
      </c>
      <c r="R375" s="2">
        <v>657</v>
      </c>
      <c r="S375" s="2">
        <v>9166</v>
      </c>
      <c r="T375" s="2">
        <v>9304</v>
      </c>
      <c r="U375" s="2">
        <v>9580</v>
      </c>
      <c r="V375" s="2">
        <v>11102</v>
      </c>
      <c r="W375" s="2">
        <v>1.1040000000000001</v>
      </c>
      <c r="X375" s="2">
        <v>1.026</v>
      </c>
      <c r="Y375" s="2">
        <v>10119</v>
      </c>
      <c r="Z375" s="2">
        <v>11391</v>
      </c>
      <c r="AA375" s="2">
        <v>354.59</v>
      </c>
      <c r="AB375" s="2">
        <v>297.89999999999998</v>
      </c>
      <c r="AC375" s="2">
        <v>190.16</v>
      </c>
      <c r="AD375" s="2">
        <v>0</v>
      </c>
      <c r="AE375" s="2">
        <v>842.65</v>
      </c>
      <c r="AF375" s="2">
        <v>354.59</v>
      </c>
      <c r="AG375" s="2">
        <v>297.89999999999998</v>
      </c>
      <c r="AH375" s="2">
        <v>190.16</v>
      </c>
      <c r="AI375" s="2">
        <v>0</v>
      </c>
      <c r="AJ375" s="2">
        <v>842.65</v>
      </c>
      <c r="AK375" s="2">
        <v>3588096</v>
      </c>
      <c r="AL375" s="2">
        <v>2771662</v>
      </c>
      <c r="AM375" s="2">
        <v>1821733</v>
      </c>
      <c r="AN375" s="2">
        <v>0</v>
      </c>
      <c r="AO375" s="2">
        <v>8181491</v>
      </c>
      <c r="AP375" s="2">
        <v>0.40050000000000002</v>
      </c>
      <c r="AQ375" s="2">
        <v>0.2</v>
      </c>
      <c r="AR375" s="2">
        <v>287407</v>
      </c>
      <c r="AS375" s="2">
        <v>222010</v>
      </c>
      <c r="AT375" s="2">
        <v>145921</v>
      </c>
      <c r="AU375" s="2">
        <v>0</v>
      </c>
      <c r="AV375" s="2">
        <v>655338</v>
      </c>
      <c r="AW375" s="2">
        <v>0.40050000000000002</v>
      </c>
      <c r="AX375" s="2">
        <v>0</v>
      </c>
      <c r="AY375" s="2">
        <v>0.65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8836829</v>
      </c>
      <c r="BF375" s="2">
        <v>0</v>
      </c>
      <c r="BG375" s="2">
        <v>550</v>
      </c>
      <c r="BH375" s="2">
        <v>0</v>
      </c>
      <c r="BI375" s="2">
        <v>196686</v>
      </c>
      <c r="BJ375" s="2">
        <v>0</v>
      </c>
      <c r="BK375" s="2">
        <v>151699</v>
      </c>
      <c r="BL375" s="2">
        <v>0</v>
      </c>
      <c r="BM375" s="2">
        <v>0</v>
      </c>
      <c r="BN375" s="2">
        <v>2813</v>
      </c>
      <c r="BO375" s="2">
        <v>34.61</v>
      </c>
      <c r="BP375" s="2">
        <v>97358</v>
      </c>
      <c r="BQ375" s="2">
        <v>446293</v>
      </c>
      <c r="BR375" s="2">
        <v>9283122</v>
      </c>
      <c r="BS375" s="2">
        <v>0</v>
      </c>
      <c r="BT375" s="2">
        <v>9283122</v>
      </c>
      <c r="BU375" s="2">
        <v>2308807</v>
      </c>
      <c r="BV375" s="2">
        <v>6974315</v>
      </c>
      <c r="BW375" s="2">
        <v>670636</v>
      </c>
      <c r="BX375" s="2">
        <v>6303679</v>
      </c>
      <c r="BY375" s="2">
        <v>5051.92</v>
      </c>
      <c r="BZ375" s="2">
        <v>842.65</v>
      </c>
      <c r="CA375" s="2">
        <v>4257000</v>
      </c>
      <c r="CB375" s="2">
        <v>0</v>
      </c>
      <c r="CC375" s="2">
        <v>0</v>
      </c>
      <c r="CD375" s="2">
        <v>2308807</v>
      </c>
      <c r="CE375" s="2">
        <v>670636</v>
      </c>
      <c r="CF375" s="2">
        <v>1277557</v>
      </c>
      <c r="CG375" s="2">
        <v>926226</v>
      </c>
      <c r="CH375" s="2">
        <v>2203783</v>
      </c>
      <c r="CI375" s="2">
        <v>0</v>
      </c>
      <c r="CJ375" s="2">
        <v>6303679</v>
      </c>
      <c r="CK375" s="2" t="b">
        <v>0</v>
      </c>
      <c r="CL375" s="2">
        <v>0</v>
      </c>
      <c r="CM375" s="2">
        <v>10929.53</v>
      </c>
      <c r="CN375" s="2">
        <v>10049.25</v>
      </c>
      <c r="CO375" s="2">
        <v>10347.36</v>
      </c>
      <c r="CP375" s="2">
        <v>12303.42</v>
      </c>
      <c r="CQ375" s="4">
        <v>45072.426886574074</v>
      </c>
      <c r="CR375" s="4">
        <v>73415</v>
      </c>
    </row>
    <row r="376" spans="1:96" x14ac:dyDescent="0.35">
      <c r="A376" s="5">
        <v>444</v>
      </c>
      <c r="B376" s="3" t="s">
        <v>747</v>
      </c>
      <c r="C376" s="3" t="s">
        <v>766</v>
      </c>
      <c r="D376" s="2" t="s">
        <v>767</v>
      </c>
      <c r="E376" s="2">
        <v>8093</v>
      </c>
      <c r="F376" s="2">
        <v>8215</v>
      </c>
      <c r="G376" s="2">
        <v>8458</v>
      </c>
      <c r="H376" s="2">
        <v>9802</v>
      </c>
      <c r="I376" s="2">
        <v>6.5600000000000006E-2</v>
      </c>
      <c r="J376" s="2">
        <v>531</v>
      </c>
      <c r="K376" s="2">
        <v>539</v>
      </c>
      <c r="L376" s="2">
        <v>555</v>
      </c>
      <c r="M376" s="2">
        <v>643</v>
      </c>
      <c r="N376" s="2">
        <v>6.7000000000000004E-2</v>
      </c>
      <c r="O376" s="2">
        <v>542</v>
      </c>
      <c r="P376" s="2">
        <v>550</v>
      </c>
      <c r="Q376" s="2">
        <v>567</v>
      </c>
      <c r="R376" s="2">
        <v>657</v>
      </c>
      <c r="S376" s="2">
        <v>9166</v>
      </c>
      <c r="T376" s="2">
        <v>9304</v>
      </c>
      <c r="U376" s="2">
        <v>9580</v>
      </c>
      <c r="V376" s="2">
        <v>11102</v>
      </c>
      <c r="W376" s="2">
        <v>1.1040000000000001</v>
      </c>
      <c r="X376" s="2">
        <v>1.026</v>
      </c>
      <c r="Y376" s="2">
        <v>10119</v>
      </c>
      <c r="Z376" s="2">
        <v>11391</v>
      </c>
      <c r="AA376" s="2">
        <v>4843.84</v>
      </c>
      <c r="AB376" s="2">
        <v>3496.36</v>
      </c>
      <c r="AC376" s="2">
        <v>2335.0300000000002</v>
      </c>
      <c r="AD376" s="2">
        <v>0</v>
      </c>
      <c r="AE376" s="2">
        <v>10675.23</v>
      </c>
      <c r="AF376" s="2">
        <v>4843.84</v>
      </c>
      <c r="AG376" s="2">
        <v>3496.36</v>
      </c>
      <c r="AH376" s="2">
        <v>2335.0300000000002</v>
      </c>
      <c r="AI376" s="2">
        <v>0</v>
      </c>
      <c r="AJ376" s="2">
        <v>10675.23</v>
      </c>
      <c r="AK376" s="2">
        <v>49014817</v>
      </c>
      <c r="AL376" s="2">
        <v>32530133</v>
      </c>
      <c r="AM376" s="2">
        <v>22369587</v>
      </c>
      <c r="AN376" s="2">
        <v>0</v>
      </c>
      <c r="AO376" s="2">
        <v>103914537</v>
      </c>
      <c r="AP376" s="2">
        <v>0.79249999999999998</v>
      </c>
      <c r="AQ376" s="2">
        <v>0.2</v>
      </c>
      <c r="AR376" s="2">
        <v>7768848</v>
      </c>
      <c r="AS376" s="2">
        <v>5156026</v>
      </c>
      <c r="AT376" s="2">
        <v>3545580</v>
      </c>
      <c r="AU376" s="2">
        <v>0</v>
      </c>
      <c r="AV376" s="2">
        <v>16470454</v>
      </c>
      <c r="AW376" s="2">
        <v>0.79249999999999998</v>
      </c>
      <c r="AX376" s="2">
        <v>0.24249999999999999</v>
      </c>
      <c r="AY376" s="2">
        <v>0.65</v>
      </c>
      <c r="AZ376" s="2">
        <v>7725961</v>
      </c>
      <c r="BA376" s="2">
        <v>5127562</v>
      </c>
      <c r="BB376" s="2">
        <v>3526006</v>
      </c>
      <c r="BC376" s="2">
        <v>0</v>
      </c>
      <c r="BD376" s="2">
        <v>16379529</v>
      </c>
      <c r="BE376" s="2">
        <v>136764520</v>
      </c>
      <c r="BF376" s="2">
        <v>0</v>
      </c>
      <c r="BG376" s="2">
        <v>168454</v>
      </c>
      <c r="BH376" s="2">
        <v>0</v>
      </c>
      <c r="BI376" s="2">
        <v>1239434</v>
      </c>
      <c r="BJ376" s="2">
        <v>0</v>
      </c>
      <c r="BK376" s="2">
        <v>0</v>
      </c>
      <c r="BL376" s="2">
        <v>0</v>
      </c>
      <c r="BM376" s="2">
        <v>0</v>
      </c>
      <c r="BN376" s="2">
        <v>2813</v>
      </c>
      <c r="BO376" s="2">
        <v>257.72000000000003</v>
      </c>
      <c r="BP376" s="2">
        <v>724966</v>
      </c>
      <c r="BQ376" s="2">
        <v>2132854</v>
      </c>
      <c r="BR376" s="2">
        <v>138897374</v>
      </c>
      <c r="BS376" s="2">
        <v>0</v>
      </c>
      <c r="BT376" s="2">
        <v>138897374</v>
      </c>
      <c r="BU376" s="2">
        <v>13747706</v>
      </c>
      <c r="BV376" s="2">
        <v>125149668</v>
      </c>
      <c r="BW376" s="2">
        <v>8462713</v>
      </c>
      <c r="BX376" s="2">
        <v>116686955</v>
      </c>
      <c r="BY376" s="2">
        <v>5032.08</v>
      </c>
      <c r="BZ376" s="2">
        <v>10675.23</v>
      </c>
      <c r="CA376" s="2">
        <v>53718611</v>
      </c>
      <c r="CB376" s="2">
        <v>0</v>
      </c>
      <c r="CC376" s="2">
        <v>0</v>
      </c>
      <c r="CD376" s="2">
        <v>13747706</v>
      </c>
      <c r="CE376" s="2">
        <v>8462713</v>
      </c>
      <c r="CF376" s="2">
        <v>31508192</v>
      </c>
      <c r="CG376" s="2">
        <v>10382488</v>
      </c>
      <c r="CH376" s="2">
        <v>41890680</v>
      </c>
      <c r="CI376" s="2">
        <v>0</v>
      </c>
      <c r="CJ376" s="2">
        <v>116686955</v>
      </c>
      <c r="CK376" s="2" t="b">
        <v>0</v>
      </c>
      <c r="CL376" s="2">
        <v>0</v>
      </c>
      <c r="CM376" s="2">
        <v>13317.87</v>
      </c>
      <c r="CN376" s="2">
        <v>12245.23</v>
      </c>
      <c r="CO376" s="2">
        <v>12608.48</v>
      </c>
      <c r="CP376" s="2">
        <v>14991.98</v>
      </c>
      <c r="CQ376" s="4">
        <v>45072.426886574074</v>
      </c>
      <c r="CR376" s="4">
        <v>73415</v>
      </c>
    </row>
    <row r="377" spans="1:96" x14ac:dyDescent="0.35">
      <c r="A377" s="5">
        <v>445</v>
      </c>
      <c r="B377" s="3" t="s">
        <v>747</v>
      </c>
      <c r="C377" s="3" t="s">
        <v>768</v>
      </c>
      <c r="D377" s="2" t="s">
        <v>769</v>
      </c>
      <c r="E377" s="2">
        <v>8093</v>
      </c>
      <c r="F377" s="2">
        <v>8215</v>
      </c>
      <c r="G377" s="2">
        <v>8458</v>
      </c>
      <c r="H377" s="2">
        <v>9802</v>
      </c>
      <c r="I377" s="2">
        <v>6.5600000000000006E-2</v>
      </c>
      <c r="J377" s="2">
        <v>531</v>
      </c>
      <c r="K377" s="2">
        <v>539</v>
      </c>
      <c r="L377" s="2">
        <v>555</v>
      </c>
      <c r="M377" s="2">
        <v>643</v>
      </c>
      <c r="N377" s="2">
        <v>6.7000000000000004E-2</v>
      </c>
      <c r="O377" s="2">
        <v>542</v>
      </c>
      <c r="P377" s="2">
        <v>550</v>
      </c>
      <c r="Q377" s="2">
        <v>567</v>
      </c>
      <c r="R377" s="2">
        <v>657</v>
      </c>
      <c r="S377" s="2">
        <v>9166</v>
      </c>
      <c r="T377" s="2">
        <v>9304</v>
      </c>
      <c r="U377" s="2">
        <v>9580</v>
      </c>
      <c r="V377" s="2">
        <v>11102</v>
      </c>
      <c r="W377" s="2">
        <v>1.1040000000000001</v>
      </c>
      <c r="X377" s="2">
        <v>1.026</v>
      </c>
      <c r="Y377" s="2">
        <v>10119</v>
      </c>
      <c r="Z377" s="2">
        <v>11391</v>
      </c>
      <c r="AA377" s="2">
        <v>0</v>
      </c>
      <c r="AB377" s="2">
        <v>0</v>
      </c>
      <c r="AC377" s="2">
        <v>0</v>
      </c>
      <c r="AD377" s="2">
        <v>10805.84</v>
      </c>
      <c r="AE377" s="2">
        <v>10805.84</v>
      </c>
      <c r="AF377" s="2">
        <v>0</v>
      </c>
      <c r="AG377" s="2">
        <v>0</v>
      </c>
      <c r="AH377" s="2">
        <v>0</v>
      </c>
      <c r="AI377" s="2">
        <v>10805.84</v>
      </c>
      <c r="AJ377" s="2">
        <v>10805.84</v>
      </c>
      <c r="AK377" s="2">
        <v>0</v>
      </c>
      <c r="AL377" s="2">
        <v>0</v>
      </c>
      <c r="AM377" s="2">
        <v>0</v>
      </c>
      <c r="AN377" s="2">
        <v>123089323</v>
      </c>
      <c r="AO377" s="2">
        <v>123089323</v>
      </c>
      <c r="AP377" s="2">
        <v>0.78169999999999995</v>
      </c>
      <c r="AQ377" s="2">
        <v>0.2</v>
      </c>
      <c r="AR377" s="2">
        <v>0</v>
      </c>
      <c r="AS377" s="2">
        <v>0</v>
      </c>
      <c r="AT377" s="2">
        <v>0</v>
      </c>
      <c r="AU377" s="2">
        <v>19243785</v>
      </c>
      <c r="AV377" s="2">
        <v>19243785</v>
      </c>
      <c r="AW377" s="2">
        <v>0.78169999999999995</v>
      </c>
      <c r="AX377" s="2">
        <v>0.23169999999999999</v>
      </c>
      <c r="AY377" s="2">
        <v>0.65</v>
      </c>
      <c r="AZ377" s="2">
        <v>0</v>
      </c>
      <c r="BA377" s="2">
        <v>0</v>
      </c>
      <c r="BB377" s="2">
        <v>0</v>
      </c>
      <c r="BC377" s="2">
        <v>18537868</v>
      </c>
      <c r="BD377" s="2">
        <v>18537868</v>
      </c>
      <c r="BE377" s="2">
        <v>160870976</v>
      </c>
      <c r="BF377" s="2">
        <v>0</v>
      </c>
      <c r="BG377" s="2">
        <v>165121</v>
      </c>
      <c r="BH377" s="2">
        <v>0</v>
      </c>
      <c r="BI377" s="2">
        <v>538039</v>
      </c>
      <c r="BJ377" s="2">
        <v>0</v>
      </c>
      <c r="BK377" s="2">
        <v>0</v>
      </c>
      <c r="BL377" s="2">
        <v>0</v>
      </c>
      <c r="BM377" s="2">
        <v>0</v>
      </c>
      <c r="BN377" s="2">
        <v>2813</v>
      </c>
      <c r="BO377" s="2">
        <v>0</v>
      </c>
      <c r="BP377" s="2">
        <v>0</v>
      </c>
      <c r="BQ377" s="2">
        <v>703160</v>
      </c>
      <c r="BR377" s="2">
        <v>161574136</v>
      </c>
      <c r="BS377" s="2">
        <v>0</v>
      </c>
      <c r="BT377" s="2">
        <v>161574136</v>
      </c>
      <c r="BU377" s="2">
        <v>25120696</v>
      </c>
      <c r="BV377" s="2">
        <v>136453440</v>
      </c>
      <c r="BW377" s="2">
        <v>10512424</v>
      </c>
      <c r="BX377" s="2">
        <v>125941016</v>
      </c>
      <c r="BY377" s="2">
        <v>6175.29</v>
      </c>
      <c r="BZ377" s="2">
        <v>10805.84</v>
      </c>
      <c r="CA377" s="2">
        <v>66729196</v>
      </c>
      <c r="CB377" s="2">
        <v>0</v>
      </c>
      <c r="CC377" s="2">
        <v>0</v>
      </c>
      <c r="CD377" s="2">
        <v>25120696</v>
      </c>
      <c r="CE377" s="2">
        <v>10512424</v>
      </c>
      <c r="CF377" s="2">
        <v>31096076</v>
      </c>
      <c r="CG377" s="2">
        <v>9075245</v>
      </c>
      <c r="CH377" s="2">
        <v>40171321</v>
      </c>
      <c r="CI377" s="2">
        <v>0</v>
      </c>
      <c r="CJ377" s="2">
        <v>125941016</v>
      </c>
      <c r="CK377" s="2" t="b">
        <v>0</v>
      </c>
      <c r="CL377" s="2">
        <v>0</v>
      </c>
      <c r="CM377" s="2">
        <v>13224.98</v>
      </c>
      <c r="CN377" s="2">
        <v>12159.82</v>
      </c>
      <c r="CO377" s="2">
        <v>12520.53</v>
      </c>
      <c r="CP377" s="2">
        <v>14887.41</v>
      </c>
      <c r="CQ377" s="4">
        <v>45072.426886574074</v>
      </c>
      <c r="CR377" s="4">
        <v>73415</v>
      </c>
    </row>
    <row r="378" spans="1:96" x14ac:dyDescent="0.35">
      <c r="A378" s="5">
        <v>446</v>
      </c>
      <c r="B378" s="3" t="s">
        <v>747</v>
      </c>
      <c r="C378" s="3" t="s">
        <v>770</v>
      </c>
      <c r="D378" s="2" t="s">
        <v>771</v>
      </c>
      <c r="E378" s="2">
        <v>8093</v>
      </c>
      <c r="F378" s="2">
        <v>8215</v>
      </c>
      <c r="G378" s="2">
        <v>8458</v>
      </c>
      <c r="H378" s="2">
        <v>9802</v>
      </c>
      <c r="I378" s="2">
        <v>6.5600000000000006E-2</v>
      </c>
      <c r="J378" s="2">
        <v>531</v>
      </c>
      <c r="K378" s="2">
        <v>539</v>
      </c>
      <c r="L378" s="2">
        <v>555</v>
      </c>
      <c r="M378" s="2">
        <v>643</v>
      </c>
      <c r="N378" s="2">
        <v>6.7000000000000004E-2</v>
      </c>
      <c r="O378" s="2">
        <v>542</v>
      </c>
      <c r="P378" s="2">
        <v>550</v>
      </c>
      <c r="Q378" s="2">
        <v>567</v>
      </c>
      <c r="R378" s="2">
        <v>657</v>
      </c>
      <c r="S378" s="2">
        <v>9166</v>
      </c>
      <c r="T378" s="2">
        <v>9304</v>
      </c>
      <c r="U378" s="2">
        <v>9580</v>
      </c>
      <c r="V378" s="2">
        <v>11102</v>
      </c>
      <c r="W378" s="2">
        <v>1.1040000000000001</v>
      </c>
      <c r="X378" s="2">
        <v>1.026</v>
      </c>
      <c r="Y378" s="2">
        <v>10119</v>
      </c>
      <c r="Z378" s="2">
        <v>11391</v>
      </c>
      <c r="AA378" s="2">
        <v>51.67</v>
      </c>
      <c r="AB378" s="2">
        <v>33.04</v>
      </c>
      <c r="AC378" s="2">
        <v>19.62</v>
      </c>
      <c r="AD378" s="2">
        <v>0</v>
      </c>
      <c r="AE378" s="2">
        <v>104.33</v>
      </c>
      <c r="AF378" s="2">
        <v>51.67</v>
      </c>
      <c r="AG378" s="2">
        <v>33.04</v>
      </c>
      <c r="AH378" s="2">
        <v>19.62</v>
      </c>
      <c r="AI378" s="2">
        <v>0</v>
      </c>
      <c r="AJ378" s="2">
        <v>104.33</v>
      </c>
      <c r="AK378" s="2">
        <v>522849</v>
      </c>
      <c r="AL378" s="2">
        <v>307404</v>
      </c>
      <c r="AM378" s="2">
        <v>187960</v>
      </c>
      <c r="AN378" s="2">
        <v>0</v>
      </c>
      <c r="AO378" s="2">
        <v>1018213</v>
      </c>
      <c r="AP378" s="2">
        <v>0.5</v>
      </c>
      <c r="AQ378" s="2">
        <v>0.2</v>
      </c>
      <c r="AR378" s="2">
        <v>52285</v>
      </c>
      <c r="AS378" s="2">
        <v>30740</v>
      </c>
      <c r="AT378" s="2">
        <v>18796</v>
      </c>
      <c r="AU378" s="2">
        <v>0</v>
      </c>
      <c r="AV378" s="2">
        <v>101821</v>
      </c>
      <c r="AW378" s="2">
        <v>0.5</v>
      </c>
      <c r="AX378" s="2">
        <v>0</v>
      </c>
      <c r="AY378" s="2">
        <v>0.65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1120034</v>
      </c>
      <c r="BF378" s="2">
        <v>0</v>
      </c>
      <c r="BG378" s="2">
        <v>0</v>
      </c>
      <c r="BH378" s="2">
        <v>0</v>
      </c>
      <c r="BI378" s="2">
        <v>55662</v>
      </c>
      <c r="BJ378" s="2">
        <v>0</v>
      </c>
      <c r="BK378" s="2">
        <v>0</v>
      </c>
      <c r="BL378" s="2">
        <v>10023</v>
      </c>
      <c r="BM378" s="2">
        <v>0</v>
      </c>
      <c r="BN378" s="2">
        <v>2813</v>
      </c>
      <c r="BO378" s="2">
        <v>2.58</v>
      </c>
      <c r="BP378" s="2">
        <v>7258</v>
      </c>
      <c r="BQ378" s="2">
        <v>72943</v>
      </c>
      <c r="BR378" s="2">
        <v>1192977</v>
      </c>
      <c r="BS378" s="2">
        <v>0</v>
      </c>
      <c r="BT378" s="2">
        <v>1192977</v>
      </c>
      <c r="BU378" s="2">
        <v>795298</v>
      </c>
      <c r="BV378" s="2">
        <v>397679</v>
      </c>
      <c r="BW378" s="2">
        <v>20866</v>
      </c>
      <c r="BX378" s="2">
        <v>376813</v>
      </c>
      <c r="BY378" s="2">
        <v>5719.95</v>
      </c>
      <c r="BZ378" s="2">
        <v>104.33</v>
      </c>
      <c r="CA378" s="2">
        <v>596762</v>
      </c>
      <c r="CB378" s="2">
        <v>0</v>
      </c>
      <c r="CC378" s="2">
        <v>0</v>
      </c>
      <c r="CD378" s="2">
        <v>795298</v>
      </c>
      <c r="CE378" s="2">
        <v>20866</v>
      </c>
      <c r="CF378" s="2">
        <v>0</v>
      </c>
      <c r="CG378" s="2">
        <v>150607</v>
      </c>
      <c r="CH378" s="2">
        <v>150607</v>
      </c>
      <c r="CI378" s="2">
        <v>0</v>
      </c>
      <c r="CJ378" s="2">
        <v>376813</v>
      </c>
      <c r="CK378" s="2" t="b">
        <v>0</v>
      </c>
      <c r="CL378" s="2">
        <v>0</v>
      </c>
      <c r="CM378" s="2">
        <v>11130.9</v>
      </c>
      <c r="CN378" s="2">
        <v>10234.4</v>
      </c>
      <c r="CO378" s="2">
        <v>10538</v>
      </c>
      <c r="CP378" s="2">
        <v>12530.1</v>
      </c>
      <c r="CQ378" s="4">
        <v>45072.427025462966</v>
      </c>
      <c r="CR378" s="4">
        <v>73415</v>
      </c>
    </row>
    <row r="379" spans="1:96" x14ac:dyDescent="0.35">
      <c r="A379" s="5">
        <v>447</v>
      </c>
      <c r="B379" s="3" t="s">
        <v>747</v>
      </c>
      <c r="C379" s="3" t="s">
        <v>772</v>
      </c>
      <c r="D379" s="2" t="s">
        <v>773</v>
      </c>
      <c r="E379" s="2">
        <v>8093</v>
      </c>
      <c r="F379" s="2">
        <v>8215</v>
      </c>
      <c r="G379" s="2">
        <v>8458</v>
      </c>
      <c r="H379" s="2">
        <v>9802</v>
      </c>
      <c r="I379" s="2">
        <v>6.5600000000000006E-2</v>
      </c>
      <c r="J379" s="2">
        <v>531</v>
      </c>
      <c r="K379" s="2">
        <v>539</v>
      </c>
      <c r="L379" s="2">
        <v>555</v>
      </c>
      <c r="M379" s="2">
        <v>643</v>
      </c>
      <c r="N379" s="2">
        <v>6.7000000000000004E-2</v>
      </c>
      <c r="O379" s="2">
        <v>542</v>
      </c>
      <c r="P379" s="2">
        <v>550</v>
      </c>
      <c r="Q379" s="2">
        <v>567</v>
      </c>
      <c r="R379" s="2">
        <v>657</v>
      </c>
      <c r="S379" s="2">
        <v>9166</v>
      </c>
      <c r="T379" s="2">
        <v>9304</v>
      </c>
      <c r="U379" s="2">
        <v>9580</v>
      </c>
      <c r="V379" s="2">
        <v>11102</v>
      </c>
      <c r="W379" s="2">
        <v>1.1040000000000001</v>
      </c>
      <c r="X379" s="2">
        <v>1.026</v>
      </c>
      <c r="Y379" s="2">
        <v>10119</v>
      </c>
      <c r="Z379" s="2">
        <v>11391</v>
      </c>
      <c r="AA379" s="2">
        <v>369</v>
      </c>
      <c r="AB379" s="2">
        <v>281.88</v>
      </c>
      <c r="AC379" s="2">
        <v>179.32</v>
      </c>
      <c r="AD379" s="2">
        <v>0</v>
      </c>
      <c r="AE379" s="2">
        <v>830.2</v>
      </c>
      <c r="AF379" s="2">
        <v>369</v>
      </c>
      <c r="AG379" s="2">
        <v>281.88</v>
      </c>
      <c r="AH379" s="2">
        <v>179.32</v>
      </c>
      <c r="AI379" s="2">
        <v>0</v>
      </c>
      <c r="AJ379" s="2">
        <v>830.2</v>
      </c>
      <c r="AK379" s="2">
        <v>3733911</v>
      </c>
      <c r="AL379" s="2">
        <v>2622612</v>
      </c>
      <c r="AM379" s="2">
        <v>1717886</v>
      </c>
      <c r="AN379" s="2">
        <v>0</v>
      </c>
      <c r="AO379" s="2">
        <v>8074409</v>
      </c>
      <c r="AP379" s="2">
        <v>0.95240000000000002</v>
      </c>
      <c r="AQ379" s="2">
        <v>0.2</v>
      </c>
      <c r="AR379" s="2">
        <v>711235</v>
      </c>
      <c r="AS379" s="2">
        <v>499555</v>
      </c>
      <c r="AT379" s="2">
        <v>327223</v>
      </c>
      <c r="AU379" s="2">
        <v>0</v>
      </c>
      <c r="AV379" s="2">
        <v>1538013</v>
      </c>
      <c r="AW379" s="2">
        <v>0.95240000000000002</v>
      </c>
      <c r="AX379" s="2">
        <v>0.40239999999999998</v>
      </c>
      <c r="AY379" s="2">
        <v>0.65</v>
      </c>
      <c r="AZ379" s="2">
        <v>976642</v>
      </c>
      <c r="BA379" s="2">
        <v>685970</v>
      </c>
      <c r="BB379" s="2">
        <v>449330</v>
      </c>
      <c r="BC379" s="2">
        <v>0</v>
      </c>
      <c r="BD379" s="2">
        <v>2111942</v>
      </c>
      <c r="BE379" s="2">
        <v>11724364</v>
      </c>
      <c r="BF379" s="2">
        <v>0</v>
      </c>
      <c r="BG379" s="2">
        <v>3723</v>
      </c>
      <c r="BH379" s="2">
        <v>0</v>
      </c>
      <c r="BI379" s="2">
        <v>102761</v>
      </c>
      <c r="BJ379" s="2">
        <v>0</v>
      </c>
      <c r="BK379" s="2">
        <v>0</v>
      </c>
      <c r="BL379" s="2">
        <v>0</v>
      </c>
      <c r="BM379" s="2">
        <v>0</v>
      </c>
      <c r="BN379" s="2">
        <v>2813</v>
      </c>
      <c r="BO379" s="2">
        <v>19.489999999999998</v>
      </c>
      <c r="BP379" s="2">
        <v>54825</v>
      </c>
      <c r="BQ379" s="2">
        <v>161309</v>
      </c>
      <c r="BR379" s="2">
        <v>11885673</v>
      </c>
      <c r="BS379" s="2">
        <v>0</v>
      </c>
      <c r="BT379" s="2">
        <v>11885673</v>
      </c>
      <c r="BU379" s="2">
        <v>871252</v>
      </c>
      <c r="BV379" s="2">
        <v>11014421</v>
      </c>
      <c r="BW379" s="2">
        <v>659911</v>
      </c>
      <c r="BX379" s="2">
        <v>10354510</v>
      </c>
      <c r="BY379" s="2">
        <v>5045.6499999999996</v>
      </c>
      <c r="BZ379" s="2">
        <v>830.2</v>
      </c>
      <c r="CA379" s="2">
        <v>4188899</v>
      </c>
      <c r="CB379" s="2">
        <v>0</v>
      </c>
      <c r="CC379" s="2">
        <v>0</v>
      </c>
      <c r="CD379" s="2">
        <v>871252</v>
      </c>
      <c r="CE379" s="2">
        <v>659911</v>
      </c>
      <c r="CF379" s="2">
        <v>2657736</v>
      </c>
      <c r="CG379" s="2">
        <v>984525</v>
      </c>
      <c r="CH379" s="2">
        <v>3642261</v>
      </c>
      <c r="CI379" s="2">
        <v>0</v>
      </c>
      <c r="CJ379" s="2">
        <v>10354510</v>
      </c>
      <c r="CK379" s="2" t="b">
        <v>0</v>
      </c>
      <c r="CL379" s="2">
        <v>0</v>
      </c>
      <c r="CM379" s="2">
        <v>14693.19</v>
      </c>
      <c r="CN379" s="2">
        <v>13509.78</v>
      </c>
      <c r="CO379" s="2">
        <v>13910.54</v>
      </c>
      <c r="CP379" s="2">
        <v>16540.189999999999</v>
      </c>
      <c r="CQ379" s="4">
        <v>45072.427025462966</v>
      </c>
      <c r="CR379" s="4">
        <v>73415</v>
      </c>
    </row>
    <row r="380" spans="1:96" ht="31" x14ac:dyDescent="0.35">
      <c r="A380" s="5">
        <v>448</v>
      </c>
      <c r="B380" s="3" t="s">
        <v>747</v>
      </c>
      <c r="C380" s="3" t="s">
        <v>774</v>
      </c>
      <c r="D380" s="2" t="s">
        <v>775</v>
      </c>
      <c r="E380" s="2">
        <v>8093</v>
      </c>
      <c r="F380" s="2">
        <v>8215</v>
      </c>
      <c r="G380" s="2">
        <v>8458</v>
      </c>
      <c r="H380" s="2">
        <v>9802</v>
      </c>
      <c r="I380" s="2">
        <v>6.5600000000000006E-2</v>
      </c>
      <c r="J380" s="2">
        <v>531</v>
      </c>
      <c r="K380" s="2">
        <v>539</v>
      </c>
      <c r="L380" s="2">
        <v>555</v>
      </c>
      <c r="M380" s="2">
        <v>643</v>
      </c>
      <c r="N380" s="2">
        <v>6.7000000000000004E-2</v>
      </c>
      <c r="O380" s="2">
        <v>542</v>
      </c>
      <c r="P380" s="2">
        <v>550</v>
      </c>
      <c r="Q380" s="2">
        <v>567</v>
      </c>
      <c r="R380" s="2">
        <v>657</v>
      </c>
      <c r="S380" s="2">
        <v>9166</v>
      </c>
      <c r="T380" s="2">
        <v>9304</v>
      </c>
      <c r="U380" s="2">
        <v>9580</v>
      </c>
      <c r="V380" s="2">
        <v>11102</v>
      </c>
      <c r="W380" s="2">
        <v>1.1040000000000001</v>
      </c>
      <c r="X380" s="2">
        <v>1.026</v>
      </c>
      <c r="Y380" s="2">
        <v>10119</v>
      </c>
      <c r="Z380" s="2">
        <v>11391</v>
      </c>
      <c r="AA380" s="2">
        <v>0.13</v>
      </c>
      <c r="AB380" s="2">
        <v>0.14000000000000001</v>
      </c>
      <c r="AC380" s="2">
        <v>0.85</v>
      </c>
      <c r="AD380" s="2">
        <v>0</v>
      </c>
      <c r="AE380" s="2">
        <v>1.1200000000000001</v>
      </c>
      <c r="AF380" s="2">
        <v>29.29</v>
      </c>
      <c r="AG380" s="2">
        <v>23.36</v>
      </c>
      <c r="AH380" s="2">
        <v>16.7</v>
      </c>
      <c r="AI380" s="2">
        <v>0</v>
      </c>
      <c r="AJ380" s="2">
        <v>69.349999999999994</v>
      </c>
      <c r="AK380" s="2">
        <v>1315</v>
      </c>
      <c r="AL380" s="2">
        <v>1303</v>
      </c>
      <c r="AM380" s="2">
        <v>8143</v>
      </c>
      <c r="AN380" s="2">
        <v>0</v>
      </c>
      <c r="AO380" s="2">
        <v>10761</v>
      </c>
      <c r="AP380" s="2">
        <v>0.80530000000000002</v>
      </c>
      <c r="AQ380" s="2">
        <v>0.2</v>
      </c>
      <c r="AR380" s="2">
        <v>47736</v>
      </c>
      <c r="AS380" s="2">
        <v>35005</v>
      </c>
      <c r="AT380" s="2">
        <v>25767</v>
      </c>
      <c r="AU380" s="2">
        <v>0</v>
      </c>
      <c r="AV380" s="2">
        <v>108508</v>
      </c>
      <c r="AW380" s="2">
        <v>0.80530000000000002</v>
      </c>
      <c r="AX380" s="2">
        <v>0.25530000000000003</v>
      </c>
      <c r="AY380" s="2">
        <v>0.65</v>
      </c>
      <c r="AZ380" s="2">
        <v>49184</v>
      </c>
      <c r="BA380" s="2">
        <v>36067</v>
      </c>
      <c r="BB380" s="2">
        <v>26549</v>
      </c>
      <c r="BC380" s="2">
        <v>0</v>
      </c>
      <c r="BD380" s="2">
        <v>111800</v>
      </c>
      <c r="BE380" s="2">
        <v>231069</v>
      </c>
      <c r="BF380" s="2">
        <v>777483</v>
      </c>
      <c r="BG380" s="2">
        <v>0</v>
      </c>
      <c r="BH380" s="2">
        <v>0</v>
      </c>
      <c r="BI380" s="2">
        <v>66283</v>
      </c>
      <c r="BJ380" s="2">
        <v>0</v>
      </c>
      <c r="BK380" s="2">
        <v>0</v>
      </c>
      <c r="BL380" s="2">
        <v>0</v>
      </c>
      <c r="BM380" s="2">
        <v>0</v>
      </c>
      <c r="BN380" s="2">
        <v>2813</v>
      </c>
      <c r="BO380" s="2">
        <v>1.82</v>
      </c>
      <c r="BP380" s="2">
        <v>5120</v>
      </c>
      <c r="BQ380" s="2">
        <v>848886</v>
      </c>
      <c r="BR380" s="2">
        <v>1079955</v>
      </c>
      <c r="BS380" s="2">
        <v>0</v>
      </c>
      <c r="BT380" s="2">
        <v>1079955</v>
      </c>
      <c r="BU380" s="2">
        <v>713836</v>
      </c>
      <c r="BV380" s="2">
        <v>366119</v>
      </c>
      <c r="BW380" s="2">
        <v>13870</v>
      </c>
      <c r="BX380" s="2">
        <v>352249</v>
      </c>
      <c r="BY380" s="2">
        <v>5855.09</v>
      </c>
      <c r="BZ380" s="2">
        <v>69.349999999999994</v>
      </c>
      <c r="CA380" s="2">
        <v>406050</v>
      </c>
      <c r="CB380" s="2">
        <v>0</v>
      </c>
      <c r="CC380" s="2">
        <v>0</v>
      </c>
      <c r="CD380" s="2">
        <v>713836</v>
      </c>
      <c r="CE380" s="2">
        <v>13870</v>
      </c>
      <c r="CF380" s="2">
        <v>0</v>
      </c>
      <c r="CG380" s="2">
        <v>184785</v>
      </c>
      <c r="CH380" s="2">
        <v>184785</v>
      </c>
      <c r="CI380" s="2">
        <v>0</v>
      </c>
      <c r="CJ380" s="2">
        <v>352249</v>
      </c>
      <c r="CK380" s="2" t="b">
        <v>0</v>
      </c>
      <c r="CL380" s="2">
        <v>0</v>
      </c>
      <c r="CM380" s="2">
        <v>13427.96</v>
      </c>
      <c r="CN380" s="2">
        <v>12346.45</v>
      </c>
      <c r="CO380" s="2">
        <v>12712.71</v>
      </c>
      <c r="CP380" s="2">
        <v>15115.91</v>
      </c>
      <c r="CQ380" s="4">
        <v>45072.427141203705</v>
      </c>
      <c r="CR380" s="4">
        <v>73415</v>
      </c>
    </row>
    <row r="381" spans="1:96" x14ac:dyDescent="0.35">
      <c r="A381" s="5">
        <v>449</v>
      </c>
      <c r="B381" s="3" t="s">
        <v>747</v>
      </c>
      <c r="C381" s="3" t="s">
        <v>776</v>
      </c>
      <c r="D381" s="2" t="s">
        <v>777</v>
      </c>
      <c r="E381" s="2">
        <v>8093</v>
      </c>
      <c r="F381" s="2">
        <v>8215</v>
      </c>
      <c r="G381" s="2">
        <v>8458</v>
      </c>
      <c r="H381" s="2">
        <v>9802</v>
      </c>
      <c r="I381" s="2">
        <v>6.5600000000000006E-2</v>
      </c>
      <c r="J381" s="2">
        <v>531</v>
      </c>
      <c r="K381" s="2">
        <v>539</v>
      </c>
      <c r="L381" s="2">
        <v>555</v>
      </c>
      <c r="M381" s="2">
        <v>643</v>
      </c>
      <c r="N381" s="2">
        <v>6.7000000000000004E-2</v>
      </c>
      <c r="O381" s="2">
        <v>542</v>
      </c>
      <c r="P381" s="2">
        <v>550</v>
      </c>
      <c r="Q381" s="2">
        <v>567</v>
      </c>
      <c r="R381" s="2">
        <v>657</v>
      </c>
      <c r="S381" s="2">
        <v>9166</v>
      </c>
      <c r="T381" s="2">
        <v>9304</v>
      </c>
      <c r="U381" s="2">
        <v>9580</v>
      </c>
      <c r="V381" s="2">
        <v>11102</v>
      </c>
      <c r="W381" s="2">
        <v>1.1040000000000001</v>
      </c>
      <c r="X381" s="2">
        <v>1.026</v>
      </c>
      <c r="Y381" s="2">
        <v>10119</v>
      </c>
      <c r="Z381" s="2">
        <v>11391</v>
      </c>
      <c r="AA381" s="2">
        <v>1313.81</v>
      </c>
      <c r="AB381" s="2">
        <v>986.5</v>
      </c>
      <c r="AC381" s="2">
        <v>626.22</v>
      </c>
      <c r="AD381" s="2">
        <v>0</v>
      </c>
      <c r="AE381" s="2">
        <v>2926.53</v>
      </c>
      <c r="AF381" s="2">
        <v>1313.81</v>
      </c>
      <c r="AG381" s="2">
        <v>986.5</v>
      </c>
      <c r="AH381" s="2">
        <v>626.22</v>
      </c>
      <c r="AI381" s="2">
        <v>0</v>
      </c>
      <c r="AJ381" s="2">
        <v>2926.53</v>
      </c>
      <c r="AK381" s="2">
        <v>13294443</v>
      </c>
      <c r="AL381" s="2">
        <v>9178396</v>
      </c>
      <c r="AM381" s="2">
        <v>5999188</v>
      </c>
      <c r="AN381" s="2">
        <v>0</v>
      </c>
      <c r="AO381" s="2">
        <v>28472027</v>
      </c>
      <c r="AP381" s="2">
        <v>0.80910000000000004</v>
      </c>
      <c r="AQ381" s="2">
        <v>0.2</v>
      </c>
      <c r="AR381" s="2">
        <v>2151307</v>
      </c>
      <c r="AS381" s="2">
        <v>1485248</v>
      </c>
      <c r="AT381" s="2">
        <v>970789</v>
      </c>
      <c r="AU381" s="2">
        <v>0</v>
      </c>
      <c r="AV381" s="2">
        <v>4607344</v>
      </c>
      <c r="AW381" s="2">
        <v>0.80910000000000004</v>
      </c>
      <c r="AX381" s="2">
        <v>0.2591</v>
      </c>
      <c r="AY381" s="2">
        <v>0.65</v>
      </c>
      <c r="AZ381" s="2">
        <v>2238984</v>
      </c>
      <c r="BA381" s="2">
        <v>1545780</v>
      </c>
      <c r="BB381" s="2">
        <v>1010353</v>
      </c>
      <c r="BC381" s="2">
        <v>0</v>
      </c>
      <c r="BD381" s="2">
        <v>4795117</v>
      </c>
      <c r="BE381" s="2">
        <v>37874488</v>
      </c>
      <c r="BF381" s="2">
        <v>0</v>
      </c>
      <c r="BG381" s="2">
        <v>0</v>
      </c>
      <c r="BH381" s="2">
        <v>0</v>
      </c>
      <c r="BI381" s="2">
        <v>311258</v>
      </c>
      <c r="BJ381" s="2">
        <v>0</v>
      </c>
      <c r="BK381" s="2">
        <v>0</v>
      </c>
      <c r="BL381" s="2">
        <v>0</v>
      </c>
      <c r="BM381" s="2">
        <v>0</v>
      </c>
      <c r="BN381" s="2">
        <v>2813</v>
      </c>
      <c r="BO381" s="2">
        <v>75.7</v>
      </c>
      <c r="BP381" s="2">
        <v>212944</v>
      </c>
      <c r="BQ381" s="2">
        <v>524202</v>
      </c>
      <c r="BR381" s="2">
        <v>38398690</v>
      </c>
      <c r="BS381" s="2">
        <v>0</v>
      </c>
      <c r="BT381" s="2">
        <v>38398690</v>
      </c>
      <c r="BU381" s="2">
        <v>3218503</v>
      </c>
      <c r="BV381" s="2">
        <v>35180187</v>
      </c>
      <c r="BW381" s="2">
        <v>2332193</v>
      </c>
      <c r="BX381" s="2">
        <v>32847994</v>
      </c>
      <c r="BY381" s="2">
        <v>5058.55</v>
      </c>
      <c r="BZ381" s="2">
        <v>2926.53</v>
      </c>
      <c r="CA381" s="2">
        <v>14803998</v>
      </c>
      <c r="CB381" s="2">
        <v>0</v>
      </c>
      <c r="CC381" s="2">
        <v>0</v>
      </c>
      <c r="CD381" s="2">
        <v>3218503</v>
      </c>
      <c r="CE381" s="2">
        <v>2332193</v>
      </c>
      <c r="CF381" s="2">
        <v>9253302</v>
      </c>
      <c r="CG381" s="2">
        <v>2822473</v>
      </c>
      <c r="CH381" s="2">
        <v>12075775</v>
      </c>
      <c r="CI381" s="2">
        <v>0</v>
      </c>
      <c r="CJ381" s="2">
        <v>32847994</v>
      </c>
      <c r="CK381" s="2" t="b">
        <v>0</v>
      </c>
      <c r="CL381" s="2">
        <v>0</v>
      </c>
      <c r="CM381" s="2">
        <v>13460.65</v>
      </c>
      <c r="CN381" s="2">
        <v>12376.51</v>
      </c>
      <c r="CO381" s="2">
        <v>12743.65</v>
      </c>
      <c r="CP381" s="2">
        <v>15152.71</v>
      </c>
      <c r="CQ381" s="4">
        <v>45072.427222222221</v>
      </c>
      <c r="CR381" s="4">
        <v>73415</v>
      </c>
    </row>
    <row r="382" spans="1:96" x14ac:dyDescent="0.35">
      <c r="A382" s="5">
        <v>450</v>
      </c>
      <c r="B382" s="3" t="s">
        <v>747</v>
      </c>
      <c r="C382" s="3" t="s">
        <v>778</v>
      </c>
      <c r="D382" s="2" t="s">
        <v>779</v>
      </c>
      <c r="E382" s="2">
        <v>8093</v>
      </c>
      <c r="F382" s="2">
        <v>8215</v>
      </c>
      <c r="G382" s="2">
        <v>8458</v>
      </c>
      <c r="H382" s="2">
        <v>9802</v>
      </c>
      <c r="I382" s="2">
        <v>6.5600000000000006E-2</v>
      </c>
      <c r="J382" s="2">
        <v>531</v>
      </c>
      <c r="K382" s="2">
        <v>539</v>
      </c>
      <c r="L382" s="2">
        <v>555</v>
      </c>
      <c r="M382" s="2">
        <v>643</v>
      </c>
      <c r="N382" s="2">
        <v>6.7000000000000004E-2</v>
      </c>
      <c r="O382" s="2">
        <v>542</v>
      </c>
      <c r="P382" s="2">
        <v>550</v>
      </c>
      <c r="Q382" s="2">
        <v>567</v>
      </c>
      <c r="R382" s="2">
        <v>657</v>
      </c>
      <c r="S382" s="2">
        <v>9166</v>
      </c>
      <c r="T382" s="2">
        <v>9304</v>
      </c>
      <c r="U382" s="2">
        <v>9580</v>
      </c>
      <c r="V382" s="2">
        <v>11102</v>
      </c>
      <c r="W382" s="2">
        <v>1.1040000000000001</v>
      </c>
      <c r="X382" s="2">
        <v>1.026</v>
      </c>
      <c r="Y382" s="2">
        <v>10119</v>
      </c>
      <c r="Z382" s="2">
        <v>11391</v>
      </c>
      <c r="AA382" s="2">
        <v>862.02</v>
      </c>
      <c r="AB382" s="2">
        <v>622.57000000000005</v>
      </c>
      <c r="AC382" s="2">
        <v>432.55</v>
      </c>
      <c r="AD382" s="2">
        <v>0</v>
      </c>
      <c r="AE382" s="2">
        <v>1917.14</v>
      </c>
      <c r="AF382" s="2">
        <v>862.02</v>
      </c>
      <c r="AG382" s="2">
        <v>622.57000000000005</v>
      </c>
      <c r="AH382" s="2">
        <v>432.55</v>
      </c>
      <c r="AI382" s="2">
        <v>0</v>
      </c>
      <c r="AJ382" s="2">
        <v>1917.14</v>
      </c>
      <c r="AK382" s="2">
        <v>8722780</v>
      </c>
      <c r="AL382" s="2">
        <v>5792391</v>
      </c>
      <c r="AM382" s="2">
        <v>4143829</v>
      </c>
      <c r="AN382" s="2">
        <v>0</v>
      </c>
      <c r="AO382" s="2">
        <v>18659000</v>
      </c>
      <c r="AP382" s="2">
        <v>0.94410000000000005</v>
      </c>
      <c r="AQ382" s="2">
        <v>0.2</v>
      </c>
      <c r="AR382" s="2">
        <v>1647035</v>
      </c>
      <c r="AS382" s="2">
        <v>1093719</v>
      </c>
      <c r="AT382" s="2">
        <v>782438</v>
      </c>
      <c r="AU382" s="2">
        <v>0</v>
      </c>
      <c r="AV382" s="2">
        <v>3523192</v>
      </c>
      <c r="AW382" s="2">
        <v>0.94410000000000005</v>
      </c>
      <c r="AX382" s="2">
        <v>0.39410000000000001</v>
      </c>
      <c r="AY382" s="2">
        <v>0.65</v>
      </c>
      <c r="AZ382" s="2">
        <v>2234471</v>
      </c>
      <c r="BA382" s="2">
        <v>1483808</v>
      </c>
      <c r="BB382" s="2">
        <v>1061504</v>
      </c>
      <c r="BC382" s="2">
        <v>0</v>
      </c>
      <c r="BD382" s="2">
        <v>4779783</v>
      </c>
      <c r="BE382" s="2">
        <v>26961975</v>
      </c>
      <c r="BF382" s="2">
        <v>0</v>
      </c>
      <c r="BG382" s="2">
        <v>12065</v>
      </c>
      <c r="BH382" s="2">
        <v>0</v>
      </c>
      <c r="BI382" s="2">
        <v>119104</v>
      </c>
      <c r="BJ382" s="2">
        <v>0</v>
      </c>
      <c r="BK382" s="2">
        <v>0</v>
      </c>
      <c r="BL382" s="2">
        <v>0</v>
      </c>
      <c r="BM382" s="2">
        <v>0</v>
      </c>
      <c r="BN382" s="2">
        <v>2813</v>
      </c>
      <c r="BO382" s="2">
        <v>53.91</v>
      </c>
      <c r="BP382" s="2">
        <v>151649</v>
      </c>
      <c r="BQ382" s="2">
        <v>282818</v>
      </c>
      <c r="BR382" s="2">
        <v>27244793</v>
      </c>
      <c r="BS382" s="2">
        <v>0</v>
      </c>
      <c r="BT382" s="2">
        <v>27244793</v>
      </c>
      <c r="BU382" s="2">
        <v>1370587</v>
      </c>
      <c r="BV382" s="2">
        <v>25874206</v>
      </c>
      <c r="BW382" s="2">
        <v>1536154</v>
      </c>
      <c r="BX382" s="2">
        <v>24338052</v>
      </c>
      <c r="BY382" s="2">
        <v>5086.21</v>
      </c>
      <c r="BZ382" s="2">
        <v>1917.14</v>
      </c>
      <c r="CA382" s="2">
        <v>9750977</v>
      </c>
      <c r="CB382" s="2">
        <v>0</v>
      </c>
      <c r="CC382" s="2">
        <v>0</v>
      </c>
      <c r="CD382" s="2">
        <v>1370587</v>
      </c>
      <c r="CE382" s="2">
        <v>1536154</v>
      </c>
      <c r="CF382" s="2">
        <v>6844236</v>
      </c>
      <c r="CG382" s="2">
        <v>2275132</v>
      </c>
      <c r="CH382" s="2">
        <v>9119368</v>
      </c>
      <c r="CI382" s="2">
        <v>0</v>
      </c>
      <c r="CJ382" s="2">
        <v>24338052</v>
      </c>
      <c r="CK382" s="2" t="b">
        <v>0</v>
      </c>
      <c r="CL382" s="2">
        <v>0</v>
      </c>
      <c r="CM382" s="2">
        <v>14621.8</v>
      </c>
      <c r="CN382" s="2">
        <v>13444.14</v>
      </c>
      <c r="CO382" s="2">
        <v>13842.96</v>
      </c>
      <c r="CP382" s="2">
        <v>16459.82</v>
      </c>
      <c r="CQ382" s="4">
        <v>45072.427245370367</v>
      </c>
      <c r="CR382" s="4">
        <v>73415</v>
      </c>
    </row>
    <row r="383" spans="1:96" x14ac:dyDescent="0.35">
      <c r="A383" s="5">
        <v>451</v>
      </c>
      <c r="B383" s="3" t="s">
        <v>747</v>
      </c>
      <c r="C383" s="3" t="s">
        <v>780</v>
      </c>
      <c r="D383" s="2" t="s">
        <v>781</v>
      </c>
      <c r="E383" s="2">
        <v>8093</v>
      </c>
      <c r="F383" s="2">
        <v>8215</v>
      </c>
      <c r="G383" s="2">
        <v>8458</v>
      </c>
      <c r="H383" s="2">
        <v>9802</v>
      </c>
      <c r="I383" s="2">
        <v>6.5600000000000006E-2</v>
      </c>
      <c r="J383" s="2">
        <v>531</v>
      </c>
      <c r="K383" s="2">
        <v>539</v>
      </c>
      <c r="L383" s="2">
        <v>555</v>
      </c>
      <c r="M383" s="2">
        <v>643</v>
      </c>
      <c r="N383" s="2">
        <v>6.7000000000000004E-2</v>
      </c>
      <c r="O383" s="2">
        <v>542</v>
      </c>
      <c r="P383" s="2">
        <v>550</v>
      </c>
      <c r="Q383" s="2">
        <v>567</v>
      </c>
      <c r="R383" s="2">
        <v>657</v>
      </c>
      <c r="S383" s="2">
        <v>9166</v>
      </c>
      <c r="T383" s="2">
        <v>9304</v>
      </c>
      <c r="U383" s="2">
        <v>9580</v>
      </c>
      <c r="V383" s="2">
        <v>11102</v>
      </c>
      <c r="W383" s="2">
        <v>1.1040000000000001</v>
      </c>
      <c r="X383" s="2">
        <v>1.026</v>
      </c>
      <c r="Y383" s="2">
        <v>10119</v>
      </c>
      <c r="Z383" s="2">
        <v>11391</v>
      </c>
      <c r="AA383" s="2">
        <v>492.29</v>
      </c>
      <c r="AB383" s="2">
        <v>382.13</v>
      </c>
      <c r="AC383" s="2">
        <v>271.76</v>
      </c>
      <c r="AD383" s="2">
        <v>574.47</v>
      </c>
      <c r="AE383" s="2">
        <v>1720.65</v>
      </c>
      <c r="AF383" s="2">
        <v>492.29</v>
      </c>
      <c r="AG383" s="2">
        <v>382.13</v>
      </c>
      <c r="AH383" s="2">
        <v>271.76</v>
      </c>
      <c r="AI383" s="2">
        <v>574.47</v>
      </c>
      <c r="AJ383" s="2">
        <v>1720.65</v>
      </c>
      <c r="AK383" s="2">
        <v>4981483</v>
      </c>
      <c r="AL383" s="2">
        <v>3555338</v>
      </c>
      <c r="AM383" s="2">
        <v>2603461</v>
      </c>
      <c r="AN383" s="2">
        <v>6543788</v>
      </c>
      <c r="AO383" s="2">
        <v>17684070</v>
      </c>
      <c r="AP383" s="2">
        <v>0.83389999999999997</v>
      </c>
      <c r="AQ383" s="2">
        <v>0.2</v>
      </c>
      <c r="AR383" s="2">
        <v>830812</v>
      </c>
      <c r="AS383" s="2">
        <v>592959</v>
      </c>
      <c r="AT383" s="2">
        <v>434205</v>
      </c>
      <c r="AU383" s="2">
        <v>1091373</v>
      </c>
      <c r="AV383" s="2">
        <v>2949349</v>
      </c>
      <c r="AW383" s="2">
        <v>0.83389999999999997</v>
      </c>
      <c r="AX383" s="2">
        <v>0.28389999999999999</v>
      </c>
      <c r="AY383" s="2">
        <v>0.65</v>
      </c>
      <c r="AZ383" s="2">
        <v>919258</v>
      </c>
      <c r="BA383" s="2">
        <v>656084</v>
      </c>
      <c r="BB383" s="2">
        <v>480430</v>
      </c>
      <c r="BC383" s="2">
        <v>1207558</v>
      </c>
      <c r="BD383" s="2">
        <v>3263330</v>
      </c>
      <c r="BE383" s="2">
        <v>23896749</v>
      </c>
      <c r="BF383" s="2">
        <v>0</v>
      </c>
      <c r="BG383" s="2">
        <v>49585</v>
      </c>
      <c r="BH383" s="2">
        <v>0</v>
      </c>
      <c r="BI383" s="2">
        <v>162196</v>
      </c>
      <c r="BJ383" s="2">
        <v>0</v>
      </c>
      <c r="BK383" s="2">
        <v>0</v>
      </c>
      <c r="BL383" s="2">
        <v>0</v>
      </c>
      <c r="BM383" s="2">
        <v>0</v>
      </c>
      <c r="BN383" s="2">
        <v>2813</v>
      </c>
      <c r="BO383" s="2">
        <v>18.5</v>
      </c>
      <c r="BP383" s="2">
        <v>52041</v>
      </c>
      <c r="BQ383" s="2">
        <v>263822</v>
      </c>
      <c r="BR383" s="2">
        <v>24160571</v>
      </c>
      <c r="BS383" s="2">
        <v>0</v>
      </c>
      <c r="BT383" s="2">
        <v>24160571</v>
      </c>
      <c r="BU383" s="2">
        <v>4473308</v>
      </c>
      <c r="BV383" s="2">
        <v>19687263</v>
      </c>
      <c r="BW383" s="2">
        <v>1459088</v>
      </c>
      <c r="BX383" s="2">
        <v>18228175</v>
      </c>
      <c r="BY383" s="2">
        <v>5382.74</v>
      </c>
      <c r="BZ383" s="2">
        <v>1720.65</v>
      </c>
      <c r="CA383" s="2">
        <v>9261812</v>
      </c>
      <c r="CB383" s="2">
        <v>0</v>
      </c>
      <c r="CC383" s="2">
        <v>0</v>
      </c>
      <c r="CD383" s="2">
        <v>4473308</v>
      </c>
      <c r="CE383" s="2">
        <v>1459088</v>
      </c>
      <c r="CF383" s="2">
        <v>3329416</v>
      </c>
      <c r="CG383" s="2">
        <v>1987109</v>
      </c>
      <c r="CH383" s="2">
        <v>5316525</v>
      </c>
      <c r="CI383" s="2">
        <v>0</v>
      </c>
      <c r="CJ383" s="2">
        <v>18228175</v>
      </c>
      <c r="CK383" s="2" t="b">
        <v>0</v>
      </c>
      <c r="CL383" s="2">
        <v>0</v>
      </c>
      <c r="CM383" s="2">
        <v>13673.96</v>
      </c>
      <c r="CN383" s="2">
        <v>12572.63</v>
      </c>
      <c r="CO383" s="2">
        <v>12945.6</v>
      </c>
      <c r="CP383" s="2">
        <v>15392.83</v>
      </c>
      <c r="CQ383" s="4">
        <v>45072.426782407405</v>
      </c>
      <c r="CR383" s="4">
        <v>73415</v>
      </c>
    </row>
    <row r="384" spans="1:96" x14ac:dyDescent="0.35">
      <c r="A384" s="5">
        <v>452</v>
      </c>
      <c r="B384" s="3" t="s">
        <v>747</v>
      </c>
      <c r="C384" s="3" t="s">
        <v>782</v>
      </c>
      <c r="D384" s="2" t="s">
        <v>783</v>
      </c>
      <c r="E384" s="2">
        <v>8093</v>
      </c>
      <c r="F384" s="2">
        <v>8215</v>
      </c>
      <c r="G384" s="2">
        <v>8458</v>
      </c>
      <c r="H384" s="2">
        <v>9802</v>
      </c>
      <c r="I384" s="2">
        <v>6.5600000000000006E-2</v>
      </c>
      <c r="J384" s="2">
        <v>531</v>
      </c>
      <c r="K384" s="2">
        <v>539</v>
      </c>
      <c r="L384" s="2">
        <v>555</v>
      </c>
      <c r="M384" s="2">
        <v>643</v>
      </c>
      <c r="N384" s="2">
        <v>6.7000000000000004E-2</v>
      </c>
      <c r="O384" s="2">
        <v>542</v>
      </c>
      <c r="P384" s="2">
        <v>550</v>
      </c>
      <c r="Q384" s="2">
        <v>567</v>
      </c>
      <c r="R384" s="2">
        <v>657</v>
      </c>
      <c r="S384" s="2">
        <v>9166</v>
      </c>
      <c r="T384" s="2">
        <v>9304</v>
      </c>
      <c r="U384" s="2">
        <v>9580</v>
      </c>
      <c r="V384" s="2">
        <v>11102</v>
      </c>
      <c r="W384" s="2">
        <v>1.1040000000000001</v>
      </c>
      <c r="X384" s="2">
        <v>1.026</v>
      </c>
      <c r="Y384" s="2">
        <v>10119</v>
      </c>
      <c r="Z384" s="2">
        <v>11391</v>
      </c>
      <c r="AA384" s="2">
        <v>129.21</v>
      </c>
      <c r="AB384" s="2">
        <v>80.13</v>
      </c>
      <c r="AC384" s="2">
        <v>50.64</v>
      </c>
      <c r="AD384" s="2">
        <v>0</v>
      </c>
      <c r="AE384" s="2">
        <v>259.98</v>
      </c>
      <c r="AF384" s="2">
        <v>129.21</v>
      </c>
      <c r="AG384" s="2">
        <v>80.13</v>
      </c>
      <c r="AH384" s="2">
        <v>50.64</v>
      </c>
      <c r="AI384" s="2">
        <v>0</v>
      </c>
      <c r="AJ384" s="2">
        <v>259.98</v>
      </c>
      <c r="AK384" s="2">
        <v>1307476</v>
      </c>
      <c r="AL384" s="2">
        <v>745530</v>
      </c>
      <c r="AM384" s="2">
        <v>485131</v>
      </c>
      <c r="AN384" s="2">
        <v>0</v>
      </c>
      <c r="AO384" s="2">
        <v>2538137</v>
      </c>
      <c r="AP384" s="2">
        <v>0.85319999999999996</v>
      </c>
      <c r="AQ384" s="2">
        <v>0.2</v>
      </c>
      <c r="AR384" s="2">
        <v>223108</v>
      </c>
      <c r="AS384" s="2">
        <v>127217</v>
      </c>
      <c r="AT384" s="2">
        <v>82783</v>
      </c>
      <c r="AU384" s="2">
        <v>0</v>
      </c>
      <c r="AV384" s="2">
        <v>433108</v>
      </c>
      <c r="AW384" s="2">
        <v>0.85319999999999996</v>
      </c>
      <c r="AX384" s="2">
        <v>0.30320000000000003</v>
      </c>
      <c r="AY384" s="2">
        <v>0.65</v>
      </c>
      <c r="AZ384" s="2">
        <v>257677</v>
      </c>
      <c r="BA384" s="2">
        <v>146929</v>
      </c>
      <c r="BB384" s="2">
        <v>95610</v>
      </c>
      <c r="BC384" s="2">
        <v>0</v>
      </c>
      <c r="BD384" s="2">
        <v>500216</v>
      </c>
      <c r="BE384" s="2">
        <v>3471461</v>
      </c>
      <c r="BF384" s="2">
        <v>0</v>
      </c>
      <c r="BG384" s="2">
        <v>0</v>
      </c>
      <c r="BH384" s="2">
        <v>0</v>
      </c>
      <c r="BI384" s="2">
        <v>135100</v>
      </c>
      <c r="BJ384" s="2">
        <v>0</v>
      </c>
      <c r="BK384" s="2">
        <v>0</v>
      </c>
      <c r="BL384" s="2">
        <v>0</v>
      </c>
      <c r="BM384" s="2">
        <v>0</v>
      </c>
      <c r="BN384" s="2">
        <v>2813</v>
      </c>
      <c r="BO384" s="2">
        <v>19.329999999999998</v>
      </c>
      <c r="BP384" s="2">
        <v>54375</v>
      </c>
      <c r="BQ384" s="2">
        <v>189475</v>
      </c>
      <c r="BR384" s="2">
        <v>3660936</v>
      </c>
      <c r="BS384" s="2">
        <v>0</v>
      </c>
      <c r="BT384" s="2">
        <v>3660936</v>
      </c>
      <c r="BU384" s="2">
        <v>860804</v>
      </c>
      <c r="BV384" s="2">
        <v>2800132</v>
      </c>
      <c r="BW384" s="2">
        <v>208501</v>
      </c>
      <c r="BX384" s="2">
        <v>2591631</v>
      </c>
      <c r="BY384" s="2">
        <v>2867.89</v>
      </c>
      <c r="BZ384" s="2">
        <v>259.98</v>
      </c>
      <c r="CA384" s="2">
        <v>745594</v>
      </c>
      <c r="CB384" s="2">
        <v>472718</v>
      </c>
      <c r="CC384" s="2">
        <v>0</v>
      </c>
      <c r="CD384" s="2">
        <v>860804</v>
      </c>
      <c r="CE384" s="2">
        <v>208501</v>
      </c>
      <c r="CF384" s="2">
        <v>149007</v>
      </c>
      <c r="CG384" s="2">
        <v>406997</v>
      </c>
      <c r="CH384" s="2">
        <v>556004</v>
      </c>
      <c r="CI384" s="2">
        <v>0</v>
      </c>
      <c r="CJ384" s="2">
        <v>2591631</v>
      </c>
      <c r="CK384" s="2" t="b">
        <v>0</v>
      </c>
      <c r="CL384" s="2">
        <v>0</v>
      </c>
      <c r="CM384" s="2">
        <v>13839.96</v>
      </c>
      <c r="CN384" s="2">
        <v>12725.27</v>
      </c>
      <c r="CO384" s="2">
        <v>13102.76</v>
      </c>
      <c r="CP384" s="2">
        <v>15579.7</v>
      </c>
      <c r="CQ384" s="4">
        <v>45072.426886574074</v>
      </c>
      <c r="CR384" s="4">
        <v>73415</v>
      </c>
    </row>
    <row r="385" spans="1:96" ht="31" x14ac:dyDescent="0.35">
      <c r="A385" s="5">
        <v>453</v>
      </c>
      <c r="B385" s="3" t="s">
        <v>747</v>
      </c>
      <c r="C385" s="3" t="s">
        <v>784</v>
      </c>
      <c r="D385" s="2" t="s">
        <v>785</v>
      </c>
      <c r="E385" s="2">
        <v>8093</v>
      </c>
      <c r="F385" s="2">
        <v>8215</v>
      </c>
      <c r="G385" s="2">
        <v>8458</v>
      </c>
      <c r="H385" s="2">
        <v>9802</v>
      </c>
      <c r="I385" s="2">
        <v>6.5600000000000006E-2</v>
      </c>
      <c r="J385" s="2">
        <v>531</v>
      </c>
      <c r="K385" s="2">
        <v>539</v>
      </c>
      <c r="L385" s="2">
        <v>555</v>
      </c>
      <c r="M385" s="2">
        <v>643</v>
      </c>
      <c r="N385" s="2">
        <v>6.7000000000000004E-2</v>
      </c>
      <c r="O385" s="2">
        <v>542</v>
      </c>
      <c r="P385" s="2">
        <v>550</v>
      </c>
      <c r="Q385" s="2">
        <v>567</v>
      </c>
      <c r="R385" s="2">
        <v>657</v>
      </c>
      <c r="S385" s="2">
        <v>9166</v>
      </c>
      <c r="T385" s="2">
        <v>9304</v>
      </c>
      <c r="U385" s="2">
        <v>9580</v>
      </c>
      <c r="V385" s="2">
        <v>11102</v>
      </c>
      <c r="W385" s="2">
        <v>1.1040000000000001</v>
      </c>
      <c r="X385" s="2">
        <v>1.026</v>
      </c>
      <c r="Y385" s="2">
        <v>10119</v>
      </c>
      <c r="Z385" s="2">
        <v>11391</v>
      </c>
      <c r="AA385" s="2">
        <v>685.67</v>
      </c>
      <c r="AB385" s="2">
        <v>507.77</v>
      </c>
      <c r="AC385" s="2">
        <v>359</v>
      </c>
      <c r="AD385" s="2">
        <v>673.28</v>
      </c>
      <c r="AE385" s="2">
        <v>2225.7199999999998</v>
      </c>
      <c r="AF385" s="2">
        <v>685.67</v>
      </c>
      <c r="AG385" s="2">
        <v>507.77</v>
      </c>
      <c r="AH385" s="2">
        <v>359</v>
      </c>
      <c r="AI385" s="2">
        <v>673.28</v>
      </c>
      <c r="AJ385" s="2">
        <v>2225.7199999999998</v>
      </c>
      <c r="AK385" s="2">
        <v>6938295</v>
      </c>
      <c r="AL385" s="2">
        <v>4724292</v>
      </c>
      <c r="AM385" s="2">
        <v>3439220</v>
      </c>
      <c r="AN385" s="2">
        <v>7669332</v>
      </c>
      <c r="AO385" s="2">
        <v>22771139</v>
      </c>
      <c r="AP385" s="2">
        <v>0.9042</v>
      </c>
      <c r="AQ385" s="2">
        <v>0.2</v>
      </c>
      <c r="AR385" s="2">
        <v>1254721</v>
      </c>
      <c r="AS385" s="2">
        <v>854341</v>
      </c>
      <c r="AT385" s="2">
        <v>621949</v>
      </c>
      <c r="AU385" s="2">
        <v>1386922</v>
      </c>
      <c r="AV385" s="2">
        <v>4117933</v>
      </c>
      <c r="AW385" s="2">
        <v>0.9042</v>
      </c>
      <c r="AX385" s="2">
        <v>0.35420000000000001</v>
      </c>
      <c r="AY385" s="2">
        <v>0.65</v>
      </c>
      <c r="AZ385" s="2">
        <v>1597404</v>
      </c>
      <c r="BA385" s="2">
        <v>1087674</v>
      </c>
      <c r="BB385" s="2">
        <v>791812</v>
      </c>
      <c r="BC385" s="2">
        <v>1765710</v>
      </c>
      <c r="BD385" s="2">
        <v>5242600</v>
      </c>
      <c r="BE385" s="2">
        <v>32131672</v>
      </c>
      <c r="BF385" s="2">
        <v>0</v>
      </c>
      <c r="BG385" s="2">
        <v>62597</v>
      </c>
      <c r="BH385" s="2">
        <v>0</v>
      </c>
      <c r="BI385" s="2">
        <v>696050</v>
      </c>
      <c r="BJ385" s="2">
        <v>0</v>
      </c>
      <c r="BK385" s="2">
        <v>154288</v>
      </c>
      <c r="BL385" s="2">
        <v>0</v>
      </c>
      <c r="BM385" s="2">
        <v>0</v>
      </c>
      <c r="BN385" s="2">
        <v>2813</v>
      </c>
      <c r="BO385" s="2">
        <v>47.73</v>
      </c>
      <c r="BP385" s="2">
        <v>134264</v>
      </c>
      <c r="BQ385" s="2">
        <v>1047199</v>
      </c>
      <c r="BR385" s="2">
        <v>33178871</v>
      </c>
      <c r="BS385" s="2">
        <v>0</v>
      </c>
      <c r="BT385" s="2">
        <v>33178871</v>
      </c>
      <c r="BU385" s="2">
        <v>6903508</v>
      </c>
      <c r="BV385" s="2">
        <v>26275363</v>
      </c>
      <c r="BW385" s="2">
        <v>1920788</v>
      </c>
      <c r="BX385" s="2">
        <v>24354575</v>
      </c>
      <c r="BY385" s="2">
        <v>5478.01</v>
      </c>
      <c r="BZ385" s="2">
        <v>2225.7199999999998</v>
      </c>
      <c r="CA385" s="2">
        <v>12192516</v>
      </c>
      <c r="CB385" s="2">
        <v>0</v>
      </c>
      <c r="CC385" s="2">
        <v>0</v>
      </c>
      <c r="CD385" s="2">
        <v>6903508</v>
      </c>
      <c r="CE385" s="2">
        <v>1920788</v>
      </c>
      <c r="CF385" s="2">
        <v>3368220</v>
      </c>
      <c r="CG385" s="2">
        <v>3140461</v>
      </c>
      <c r="CH385" s="2">
        <v>6508681</v>
      </c>
      <c r="CI385" s="2">
        <v>0</v>
      </c>
      <c r="CJ385" s="2">
        <v>24354575</v>
      </c>
      <c r="CK385" s="2" t="b">
        <v>0</v>
      </c>
      <c r="CL385" s="2">
        <v>0</v>
      </c>
      <c r="CM385" s="2">
        <v>14278.62</v>
      </c>
      <c r="CN385" s="2">
        <v>13128.6</v>
      </c>
      <c r="CO385" s="2">
        <v>13518.05</v>
      </c>
      <c r="CP385" s="2">
        <v>16073.5</v>
      </c>
      <c r="CQ385" s="4">
        <v>45072.426724537036</v>
      </c>
      <c r="CR385" s="4">
        <v>73415</v>
      </c>
    </row>
    <row r="386" spans="1:96" x14ac:dyDescent="0.35">
      <c r="A386" s="5">
        <v>454</v>
      </c>
      <c r="B386" s="3" t="s">
        <v>747</v>
      </c>
      <c r="C386" s="3" t="s">
        <v>786</v>
      </c>
      <c r="D386" s="2" t="s">
        <v>787</v>
      </c>
      <c r="E386" s="2">
        <v>8093</v>
      </c>
      <c r="F386" s="2">
        <v>8215</v>
      </c>
      <c r="G386" s="2">
        <v>8458</v>
      </c>
      <c r="H386" s="2">
        <v>9802</v>
      </c>
      <c r="I386" s="2">
        <v>6.5600000000000006E-2</v>
      </c>
      <c r="J386" s="2">
        <v>531</v>
      </c>
      <c r="K386" s="2">
        <v>539</v>
      </c>
      <c r="L386" s="2">
        <v>555</v>
      </c>
      <c r="M386" s="2">
        <v>643</v>
      </c>
      <c r="N386" s="2">
        <v>6.7000000000000004E-2</v>
      </c>
      <c r="O386" s="2">
        <v>542</v>
      </c>
      <c r="P386" s="2">
        <v>550</v>
      </c>
      <c r="Q386" s="2">
        <v>567</v>
      </c>
      <c r="R386" s="2">
        <v>657</v>
      </c>
      <c r="S386" s="2">
        <v>9166</v>
      </c>
      <c r="T386" s="2">
        <v>9304</v>
      </c>
      <c r="U386" s="2">
        <v>9580</v>
      </c>
      <c r="V386" s="2">
        <v>11102</v>
      </c>
      <c r="W386" s="2">
        <v>1.1040000000000001</v>
      </c>
      <c r="X386" s="2">
        <v>1.026</v>
      </c>
      <c r="Y386" s="2">
        <v>10119</v>
      </c>
      <c r="Z386" s="2">
        <v>11391</v>
      </c>
      <c r="AA386" s="2">
        <v>735.59</v>
      </c>
      <c r="AB386" s="2">
        <v>575.11</v>
      </c>
      <c r="AC386" s="2">
        <v>384.18</v>
      </c>
      <c r="AD386" s="2">
        <v>756.65</v>
      </c>
      <c r="AE386" s="2">
        <v>2451.5300000000002</v>
      </c>
      <c r="AF386" s="2">
        <v>735.59</v>
      </c>
      <c r="AG386" s="2">
        <v>575.11</v>
      </c>
      <c r="AH386" s="2">
        <v>384.18</v>
      </c>
      <c r="AI386" s="2">
        <v>756.65</v>
      </c>
      <c r="AJ386" s="2">
        <v>2451.5300000000002</v>
      </c>
      <c r="AK386" s="2">
        <v>7443435</v>
      </c>
      <c r="AL386" s="2">
        <v>5350823</v>
      </c>
      <c r="AM386" s="2">
        <v>3680444</v>
      </c>
      <c r="AN386" s="2">
        <v>8619000</v>
      </c>
      <c r="AO386" s="2">
        <v>25093702</v>
      </c>
      <c r="AP386" s="2">
        <v>0.87580000000000002</v>
      </c>
      <c r="AQ386" s="2">
        <v>0.2</v>
      </c>
      <c r="AR386" s="2">
        <v>1303792</v>
      </c>
      <c r="AS386" s="2">
        <v>937250</v>
      </c>
      <c r="AT386" s="2">
        <v>644667</v>
      </c>
      <c r="AU386" s="2">
        <v>1509704</v>
      </c>
      <c r="AV386" s="2">
        <v>4395413</v>
      </c>
      <c r="AW386" s="2">
        <v>0.87580000000000002</v>
      </c>
      <c r="AX386" s="2">
        <v>0.32579999999999998</v>
      </c>
      <c r="AY386" s="2">
        <v>0.65</v>
      </c>
      <c r="AZ386" s="2">
        <v>1576296</v>
      </c>
      <c r="BA386" s="2">
        <v>1133144</v>
      </c>
      <c r="BB386" s="2">
        <v>779408</v>
      </c>
      <c r="BC386" s="2">
        <v>1825246</v>
      </c>
      <c r="BD386" s="2">
        <v>5314094</v>
      </c>
      <c r="BE386" s="2">
        <v>34803209</v>
      </c>
      <c r="BF386" s="2">
        <v>0</v>
      </c>
      <c r="BG386" s="2">
        <v>0</v>
      </c>
      <c r="BH386" s="2">
        <v>0</v>
      </c>
      <c r="BI386" s="2">
        <v>146587</v>
      </c>
      <c r="BJ386" s="2">
        <v>0</v>
      </c>
      <c r="BK386" s="2">
        <v>0</v>
      </c>
      <c r="BL386" s="2">
        <v>0</v>
      </c>
      <c r="BM386" s="2">
        <v>0</v>
      </c>
      <c r="BN386" s="2">
        <v>2813</v>
      </c>
      <c r="BO386" s="2">
        <v>43.62</v>
      </c>
      <c r="BP386" s="2">
        <v>122703</v>
      </c>
      <c r="BQ386" s="2">
        <v>269290</v>
      </c>
      <c r="BR386" s="2">
        <v>35072499</v>
      </c>
      <c r="BS386" s="2">
        <v>0</v>
      </c>
      <c r="BT386" s="2">
        <v>35072499</v>
      </c>
      <c r="BU386" s="2">
        <v>2969892</v>
      </c>
      <c r="BV386" s="2">
        <v>32102607</v>
      </c>
      <c r="BW386" s="2">
        <v>2109476</v>
      </c>
      <c r="BX386" s="2">
        <v>29993131</v>
      </c>
      <c r="BY386" s="2">
        <v>5462</v>
      </c>
      <c r="BZ386" s="2">
        <v>2451.5300000000002</v>
      </c>
      <c r="CA386" s="2">
        <v>13390257</v>
      </c>
      <c r="CB386" s="2">
        <v>0</v>
      </c>
      <c r="CC386" s="2">
        <v>0</v>
      </c>
      <c r="CD386" s="2">
        <v>2969892</v>
      </c>
      <c r="CE386" s="2">
        <v>2109476</v>
      </c>
      <c r="CF386" s="2">
        <v>8310889</v>
      </c>
      <c r="CG386" s="2">
        <v>2355930</v>
      </c>
      <c r="CH386" s="2">
        <v>10666819</v>
      </c>
      <c r="CI386" s="2">
        <v>0</v>
      </c>
      <c r="CJ386" s="2">
        <v>29993131</v>
      </c>
      <c r="CK386" s="2" t="b">
        <v>0</v>
      </c>
      <c r="CL386" s="2">
        <v>0</v>
      </c>
      <c r="CM386" s="2">
        <v>14034.34</v>
      </c>
      <c r="CN386" s="2">
        <v>12904</v>
      </c>
      <c r="CO386" s="2">
        <v>13286.79</v>
      </c>
      <c r="CP386" s="2">
        <v>15798.52</v>
      </c>
      <c r="CQ386" s="4">
        <v>45072.426712962966</v>
      </c>
      <c r="CR386" s="4">
        <v>73415</v>
      </c>
    </row>
    <row r="387" spans="1:96" x14ac:dyDescent="0.35">
      <c r="A387" s="5">
        <v>455</v>
      </c>
      <c r="B387" s="3" t="s">
        <v>788</v>
      </c>
      <c r="C387" s="3" t="s">
        <v>789</v>
      </c>
      <c r="D387" s="2" t="s">
        <v>790</v>
      </c>
      <c r="E387" s="2">
        <v>8093</v>
      </c>
      <c r="F387" s="2">
        <v>8215</v>
      </c>
      <c r="G387" s="2">
        <v>8458</v>
      </c>
      <c r="H387" s="2">
        <v>9802</v>
      </c>
      <c r="I387" s="2">
        <v>6.5600000000000006E-2</v>
      </c>
      <c r="J387" s="2">
        <v>531</v>
      </c>
      <c r="K387" s="2">
        <v>539</v>
      </c>
      <c r="L387" s="2">
        <v>555</v>
      </c>
      <c r="M387" s="2">
        <v>643</v>
      </c>
      <c r="N387" s="2">
        <v>6.7000000000000004E-2</v>
      </c>
      <c r="O387" s="2">
        <v>542</v>
      </c>
      <c r="P387" s="2">
        <v>550</v>
      </c>
      <c r="Q387" s="2">
        <v>567</v>
      </c>
      <c r="R387" s="2">
        <v>657</v>
      </c>
      <c r="S387" s="2">
        <v>9166</v>
      </c>
      <c r="T387" s="2">
        <v>9304</v>
      </c>
      <c r="U387" s="2">
        <v>9580</v>
      </c>
      <c r="V387" s="2">
        <v>11102</v>
      </c>
      <c r="W387" s="2">
        <v>1.1040000000000001</v>
      </c>
      <c r="X387" s="2">
        <v>1.026</v>
      </c>
      <c r="Y387" s="2">
        <v>10119</v>
      </c>
      <c r="Z387" s="2">
        <v>11391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27.94</v>
      </c>
      <c r="AG387" s="2">
        <v>31.59</v>
      </c>
      <c r="AH387" s="2">
        <v>22.66</v>
      </c>
      <c r="AI387" s="2">
        <v>30.08</v>
      </c>
      <c r="AJ387" s="2">
        <v>112.27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0.59519999999999995</v>
      </c>
      <c r="AQ387" s="2">
        <v>0.2</v>
      </c>
      <c r="AR387" s="2">
        <v>33656</v>
      </c>
      <c r="AS387" s="2">
        <v>34987</v>
      </c>
      <c r="AT387" s="2">
        <v>25842</v>
      </c>
      <c r="AU387" s="2">
        <v>40788</v>
      </c>
      <c r="AV387" s="2">
        <v>135273</v>
      </c>
      <c r="AW387" s="2">
        <v>0.59519999999999995</v>
      </c>
      <c r="AX387" s="2">
        <v>4.5199999999999997E-2</v>
      </c>
      <c r="AY387" s="2">
        <v>0.65</v>
      </c>
      <c r="AZ387" s="2">
        <v>8306</v>
      </c>
      <c r="BA387" s="2">
        <v>8635</v>
      </c>
      <c r="BB387" s="2">
        <v>6378</v>
      </c>
      <c r="BC387" s="2">
        <v>10067</v>
      </c>
      <c r="BD387" s="2">
        <v>33386</v>
      </c>
      <c r="BE387" s="2">
        <v>168659</v>
      </c>
      <c r="BF387" s="2">
        <v>1834462</v>
      </c>
      <c r="BG387" s="2">
        <v>0</v>
      </c>
      <c r="BH387" s="2">
        <v>0</v>
      </c>
      <c r="BI387" s="2">
        <v>49436</v>
      </c>
      <c r="BJ387" s="2">
        <v>0</v>
      </c>
      <c r="BK387" s="2">
        <v>0</v>
      </c>
      <c r="BL387" s="2">
        <v>0</v>
      </c>
      <c r="BM387" s="2">
        <v>0</v>
      </c>
      <c r="BN387" s="2">
        <v>2813</v>
      </c>
      <c r="BO387" s="2">
        <v>0</v>
      </c>
      <c r="BP387" s="2">
        <v>0</v>
      </c>
      <c r="BQ387" s="2">
        <v>1883898</v>
      </c>
      <c r="BR387" s="2">
        <v>2052557</v>
      </c>
      <c r="BS387" s="2">
        <v>0</v>
      </c>
      <c r="BT387" s="2">
        <v>2052557</v>
      </c>
      <c r="BU387" s="2">
        <v>683236</v>
      </c>
      <c r="BV387" s="2">
        <v>1369321</v>
      </c>
      <c r="BW387" s="2">
        <v>163917</v>
      </c>
      <c r="BX387" s="2">
        <v>1205404</v>
      </c>
      <c r="BY387" s="2">
        <v>161.88</v>
      </c>
      <c r="BZ387" s="2">
        <v>112.27</v>
      </c>
      <c r="CA387" s="2">
        <v>18174</v>
      </c>
      <c r="CB387" s="2">
        <v>1135409</v>
      </c>
      <c r="CC387" s="2">
        <v>0</v>
      </c>
      <c r="CD387" s="2">
        <v>683236</v>
      </c>
      <c r="CE387" s="2">
        <v>163917</v>
      </c>
      <c r="CF387" s="2">
        <v>306430</v>
      </c>
      <c r="CG387" s="2">
        <v>371276</v>
      </c>
      <c r="CH387" s="2">
        <v>677706</v>
      </c>
      <c r="CI387" s="2">
        <v>0</v>
      </c>
      <c r="CJ387" s="2">
        <v>1205404</v>
      </c>
      <c r="CK387" s="2" t="b">
        <v>0</v>
      </c>
      <c r="CL387" s="2">
        <v>0</v>
      </c>
      <c r="CM387" s="2">
        <v>11620.86</v>
      </c>
      <c r="CN387" s="2">
        <v>10684.9</v>
      </c>
      <c r="CO387" s="2">
        <v>11001.86</v>
      </c>
      <c r="CP387" s="2">
        <v>13081.65</v>
      </c>
      <c r="CQ387" s="4">
        <v>45072.427175925928</v>
      </c>
      <c r="CR387" s="4">
        <v>73415</v>
      </c>
    </row>
    <row r="388" spans="1:96" x14ac:dyDescent="0.35">
      <c r="A388" s="5">
        <v>456</v>
      </c>
      <c r="B388" s="3" t="s">
        <v>788</v>
      </c>
      <c r="C388" s="3" t="s">
        <v>791</v>
      </c>
      <c r="D388" s="2" t="s">
        <v>792</v>
      </c>
      <c r="E388" s="2">
        <v>8093</v>
      </c>
      <c r="F388" s="2">
        <v>8215</v>
      </c>
      <c r="G388" s="2">
        <v>8458</v>
      </c>
      <c r="H388" s="2">
        <v>9802</v>
      </c>
      <c r="I388" s="2">
        <v>6.5600000000000006E-2</v>
      </c>
      <c r="J388" s="2">
        <v>531</v>
      </c>
      <c r="K388" s="2">
        <v>539</v>
      </c>
      <c r="L388" s="2">
        <v>555</v>
      </c>
      <c r="M388" s="2">
        <v>643</v>
      </c>
      <c r="N388" s="2">
        <v>6.7000000000000004E-2</v>
      </c>
      <c r="O388" s="2">
        <v>542</v>
      </c>
      <c r="P388" s="2">
        <v>550</v>
      </c>
      <c r="Q388" s="2">
        <v>567</v>
      </c>
      <c r="R388" s="2">
        <v>657</v>
      </c>
      <c r="S388" s="2">
        <v>9166</v>
      </c>
      <c r="T388" s="2">
        <v>9304</v>
      </c>
      <c r="U388" s="2">
        <v>9580</v>
      </c>
      <c r="V388" s="2">
        <v>11102</v>
      </c>
      <c r="W388" s="2">
        <v>1.1040000000000001</v>
      </c>
      <c r="X388" s="2">
        <v>1.026</v>
      </c>
      <c r="Y388" s="2">
        <v>10119</v>
      </c>
      <c r="Z388" s="2">
        <v>11391</v>
      </c>
      <c r="AA388" s="2">
        <v>254.8</v>
      </c>
      <c r="AB388" s="2">
        <v>187.26</v>
      </c>
      <c r="AC388" s="2">
        <v>118.7</v>
      </c>
      <c r="AD388" s="2">
        <v>10.58</v>
      </c>
      <c r="AE388" s="2">
        <v>571.34</v>
      </c>
      <c r="AF388" s="2">
        <v>254.8</v>
      </c>
      <c r="AG388" s="2">
        <v>187.26</v>
      </c>
      <c r="AH388" s="2">
        <v>118.7</v>
      </c>
      <c r="AI388" s="2">
        <v>226.6</v>
      </c>
      <c r="AJ388" s="2">
        <v>787.36</v>
      </c>
      <c r="AK388" s="2">
        <v>2578321</v>
      </c>
      <c r="AL388" s="2">
        <v>1742267</v>
      </c>
      <c r="AM388" s="2">
        <v>1137146</v>
      </c>
      <c r="AN388" s="2">
        <v>120517</v>
      </c>
      <c r="AO388" s="2">
        <v>5578251</v>
      </c>
      <c r="AP388" s="2">
        <v>0.64049999999999996</v>
      </c>
      <c r="AQ388" s="2">
        <v>0.2</v>
      </c>
      <c r="AR388" s="2">
        <v>330283</v>
      </c>
      <c r="AS388" s="2">
        <v>223184</v>
      </c>
      <c r="AT388" s="2">
        <v>145668</v>
      </c>
      <c r="AU388" s="2">
        <v>330652</v>
      </c>
      <c r="AV388" s="2">
        <v>1029787</v>
      </c>
      <c r="AW388" s="2">
        <v>0.64049999999999996</v>
      </c>
      <c r="AX388" s="2">
        <v>9.0499999999999997E-2</v>
      </c>
      <c r="AY388" s="2">
        <v>0.65</v>
      </c>
      <c r="AZ388" s="2">
        <v>151670</v>
      </c>
      <c r="BA388" s="2">
        <v>102489</v>
      </c>
      <c r="BB388" s="2">
        <v>66893</v>
      </c>
      <c r="BC388" s="2">
        <v>151839</v>
      </c>
      <c r="BD388" s="2">
        <v>472891</v>
      </c>
      <c r="BE388" s="2">
        <v>7080929</v>
      </c>
      <c r="BF388" s="2">
        <v>2918325</v>
      </c>
      <c r="BG388" s="2">
        <v>24357</v>
      </c>
      <c r="BH388" s="2">
        <v>0</v>
      </c>
      <c r="BI388" s="2">
        <v>240757</v>
      </c>
      <c r="BJ388" s="2">
        <v>0</v>
      </c>
      <c r="BK388" s="2">
        <v>0</v>
      </c>
      <c r="BL388" s="2">
        <v>315602</v>
      </c>
      <c r="BM388" s="2">
        <v>0</v>
      </c>
      <c r="BN388" s="2">
        <v>2813</v>
      </c>
      <c r="BO388" s="2">
        <v>15.06</v>
      </c>
      <c r="BP388" s="2">
        <v>42364</v>
      </c>
      <c r="BQ388" s="2">
        <v>3541405</v>
      </c>
      <c r="BR388" s="2">
        <v>10622334</v>
      </c>
      <c r="BS388" s="2">
        <v>0</v>
      </c>
      <c r="BT388" s="2">
        <v>10622334</v>
      </c>
      <c r="BU388" s="2">
        <v>3229414</v>
      </c>
      <c r="BV388" s="2">
        <v>7392920</v>
      </c>
      <c r="BW388" s="2">
        <v>794607</v>
      </c>
      <c r="BX388" s="2">
        <v>6598313</v>
      </c>
      <c r="BY388" s="2">
        <v>4199.0200000000004</v>
      </c>
      <c r="BZ388" s="2">
        <v>787.36</v>
      </c>
      <c r="CA388" s="2">
        <v>3306140</v>
      </c>
      <c r="CB388" s="2">
        <v>1710070</v>
      </c>
      <c r="CC388" s="2">
        <v>0</v>
      </c>
      <c r="CD388" s="2">
        <v>3229414</v>
      </c>
      <c r="CE388" s="2">
        <v>794607</v>
      </c>
      <c r="CF388" s="2">
        <v>992189</v>
      </c>
      <c r="CG388" s="2">
        <v>1253075</v>
      </c>
      <c r="CH388" s="2">
        <v>2245264</v>
      </c>
      <c r="CI388" s="2">
        <v>0</v>
      </c>
      <c r="CJ388" s="2">
        <v>6598313</v>
      </c>
      <c r="CK388" s="2" t="b">
        <v>0</v>
      </c>
      <c r="CL388" s="2">
        <v>0</v>
      </c>
      <c r="CM388" s="2">
        <v>12010.49</v>
      </c>
      <c r="CN388" s="2">
        <v>11043.15</v>
      </c>
      <c r="CO388" s="2">
        <v>11370.74</v>
      </c>
      <c r="CP388" s="2">
        <v>13520.26</v>
      </c>
      <c r="CQ388" s="4">
        <v>45072.426921296297</v>
      </c>
      <c r="CR388" s="4">
        <v>73415</v>
      </c>
    </row>
    <row r="389" spans="1:96" x14ac:dyDescent="0.35">
      <c r="A389" s="5">
        <v>457</v>
      </c>
      <c r="B389" s="3" t="s">
        <v>788</v>
      </c>
      <c r="C389" s="3" t="s">
        <v>793</v>
      </c>
      <c r="D389" s="2" t="s">
        <v>794</v>
      </c>
      <c r="E389" s="2">
        <v>8093</v>
      </c>
      <c r="F389" s="2">
        <v>8215</v>
      </c>
      <c r="G389" s="2">
        <v>8458</v>
      </c>
      <c r="H389" s="2">
        <v>9802</v>
      </c>
      <c r="I389" s="2">
        <v>6.5600000000000006E-2</v>
      </c>
      <c r="J389" s="2">
        <v>531</v>
      </c>
      <c r="K389" s="2">
        <v>539</v>
      </c>
      <c r="L389" s="2">
        <v>555</v>
      </c>
      <c r="M389" s="2">
        <v>643</v>
      </c>
      <c r="N389" s="2">
        <v>6.7000000000000004E-2</v>
      </c>
      <c r="O389" s="2">
        <v>542</v>
      </c>
      <c r="P389" s="2">
        <v>550</v>
      </c>
      <c r="Q389" s="2">
        <v>567</v>
      </c>
      <c r="R389" s="2">
        <v>657</v>
      </c>
      <c r="S389" s="2">
        <v>9166</v>
      </c>
      <c r="T389" s="2">
        <v>9304</v>
      </c>
      <c r="U389" s="2">
        <v>9580</v>
      </c>
      <c r="V389" s="2">
        <v>11102</v>
      </c>
      <c r="W389" s="2">
        <v>1.1040000000000001</v>
      </c>
      <c r="X389" s="2">
        <v>1.026</v>
      </c>
      <c r="Y389" s="2">
        <v>10119</v>
      </c>
      <c r="Z389" s="2">
        <v>11391</v>
      </c>
      <c r="AA389" s="2">
        <v>122.19</v>
      </c>
      <c r="AB389" s="2">
        <v>88.45</v>
      </c>
      <c r="AC389" s="2">
        <v>69.150000000000006</v>
      </c>
      <c r="AD389" s="2">
        <v>0</v>
      </c>
      <c r="AE389" s="2">
        <v>279.79000000000002</v>
      </c>
      <c r="AF389" s="2">
        <v>122.19</v>
      </c>
      <c r="AG389" s="2">
        <v>88.45</v>
      </c>
      <c r="AH389" s="2">
        <v>69.150000000000006</v>
      </c>
      <c r="AI389" s="2">
        <v>113.99</v>
      </c>
      <c r="AJ389" s="2">
        <v>393.78</v>
      </c>
      <c r="AK389" s="2">
        <v>1236441</v>
      </c>
      <c r="AL389" s="2">
        <v>822939</v>
      </c>
      <c r="AM389" s="2">
        <v>662457</v>
      </c>
      <c r="AN389" s="2">
        <v>0</v>
      </c>
      <c r="AO389" s="2">
        <v>2721837</v>
      </c>
      <c r="AP389" s="2">
        <v>0.81930000000000003</v>
      </c>
      <c r="AQ389" s="2">
        <v>0.2</v>
      </c>
      <c r="AR389" s="2">
        <v>202603</v>
      </c>
      <c r="AS389" s="2">
        <v>134847</v>
      </c>
      <c r="AT389" s="2">
        <v>108550</v>
      </c>
      <c r="AU389" s="2">
        <v>212766</v>
      </c>
      <c r="AV389" s="2">
        <v>658766</v>
      </c>
      <c r="AW389" s="2">
        <v>0.81930000000000003</v>
      </c>
      <c r="AX389" s="2">
        <v>0.26929999999999998</v>
      </c>
      <c r="AY389" s="2">
        <v>0.65</v>
      </c>
      <c r="AZ389" s="2">
        <v>216433</v>
      </c>
      <c r="BA389" s="2">
        <v>144051</v>
      </c>
      <c r="BB389" s="2">
        <v>115960</v>
      </c>
      <c r="BC389" s="2">
        <v>227289</v>
      </c>
      <c r="BD389" s="2">
        <v>703733</v>
      </c>
      <c r="BE389" s="2">
        <v>4084336</v>
      </c>
      <c r="BF389" s="2">
        <v>1629704</v>
      </c>
      <c r="BG389" s="2">
        <v>0</v>
      </c>
      <c r="BH389" s="2">
        <v>0</v>
      </c>
      <c r="BI389" s="2">
        <v>158197</v>
      </c>
      <c r="BJ389" s="2">
        <v>0</v>
      </c>
      <c r="BK389" s="2">
        <v>0</v>
      </c>
      <c r="BL389" s="2">
        <v>0</v>
      </c>
      <c r="BM389" s="2">
        <v>0</v>
      </c>
      <c r="BN389" s="2">
        <v>2813</v>
      </c>
      <c r="BO389" s="2">
        <v>7.62</v>
      </c>
      <c r="BP389" s="2">
        <v>21435</v>
      </c>
      <c r="BQ389" s="2">
        <v>1809336</v>
      </c>
      <c r="BR389" s="2">
        <v>5893672</v>
      </c>
      <c r="BS389" s="2">
        <v>0</v>
      </c>
      <c r="BT389" s="2">
        <v>5893672</v>
      </c>
      <c r="BU389" s="2">
        <v>1446471</v>
      </c>
      <c r="BV389" s="2">
        <v>4447201</v>
      </c>
      <c r="BW389" s="2">
        <v>458083</v>
      </c>
      <c r="BX389" s="2">
        <v>3989118</v>
      </c>
      <c r="BY389" s="2">
        <v>4614.16</v>
      </c>
      <c r="BZ389" s="2">
        <v>393.78</v>
      </c>
      <c r="CA389" s="2">
        <v>1816964</v>
      </c>
      <c r="CB389" s="2">
        <v>1317077</v>
      </c>
      <c r="CC389" s="2">
        <v>0</v>
      </c>
      <c r="CD389" s="2">
        <v>1446471</v>
      </c>
      <c r="CE389" s="2">
        <v>458083</v>
      </c>
      <c r="CF389" s="2">
        <v>1229487</v>
      </c>
      <c r="CG389" s="2">
        <v>934272</v>
      </c>
      <c r="CH389" s="2">
        <v>2163759</v>
      </c>
      <c r="CI389" s="2">
        <v>0</v>
      </c>
      <c r="CJ389" s="2">
        <v>3989118</v>
      </c>
      <c r="CK389" s="2" t="b">
        <v>0</v>
      </c>
      <c r="CL389" s="2">
        <v>0</v>
      </c>
      <c r="CM389" s="2">
        <v>13548.38</v>
      </c>
      <c r="CN389" s="2">
        <v>12457.17</v>
      </c>
      <c r="CO389" s="2">
        <v>12826.71</v>
      </c>
      <c r="CP389" s="2">
        <v>15251.47</v>
      </c>
      <c r="CQ389" s="4">
        <v>45072.427187499998</v>
      </c>
      <c r="CR389" s="4">
        <v>73415</v>
      </c>
    </row>
    <row r="390" spans="1:96" x14ac:dyDescent="0.35">
      <c r="A390" s="5">
        <v>458</v>
      </c>
      <c r="B390" s="3" t="s">
        <v>795</v>
      </c>
      <c r="C390" s="3" t="s">
        <v>796</v>
      </c>
      <c r="D390" s="2" t="s">
        <v>797</v>
      </c>
      <c r="E390" s="2">
        <v>8093</v>
      </c>
      <c r="F390" s="2">
        <v>8215</v>
      </c>
      <c r="G390" s="2">
        <v>8458</v>
      </c>
      <c r="H390" s="2">
        <v>9802</v>
      </c>
      <c r="I390" s="2">
        <v>6.5600000000000006E-2</v>
      </c>
      <c r="J390" s="2">
        <v>531</v>
      </c>
      <c r="K390" s="2">
        <v>539</v>
      </c>
      <c r="L390" s="2">
        <v>555</v>
      </c>
      <c r="M390" s="2">
        <v>643</v>
      </c>
      <c r="N390" s="2">
        <v>6.7000000000000004E-2</v>
      </c>
      <c r="O390" s="2">
        <v>542</v>
      </c>
      <c r="P390" s="2">
        <v>550</v>
      </c>
      <c r="Q390" s="2">
        <v>567</v>
      </c>
      <c r="R390" s="2">
        <v>657</v>
      </c>
      <c r="S390" s="2">
        <v>9166</v>
      </c>
      <c r="T390" s="2">
        <v>9304</v>
      </c>
      <c r="U390" s="2">
        <v>9580</v>
      </c>
      <c r="V390" s="2">
        <v>11102</v>
      </c>
      <c r="W390" s="2">
        <v>1.1040000000000001</v>
      </c>
      <c r="X390" s="2">
        <v>1.026</v>
      </c>
      <c r="Y390" s="2">
        <v>10119</v>
      </c>
      <c r="Z390" s="2">
        <v>11391</v>
      </c>
      <c r="AA390" s="2">
        <v>138.47999999999999</v>
      </c>
      <c r="AB390" s="2">
        <v>86.67</v>
      </c>
      <c r="AC390" s="2">
        <v>57.3</v>
      </c>
      <c r="AD390" s="2">
        <v>110.83</v>
      </c>
      <c r="AE390" s="2">
        <v>393.28</v>
      </c>
      <c r="AF390" s="2">
        <v>138.47999999999999</v>
      </c>
      <c r="AG390" s="2">
        <v>86.67</v>
      </c>
      <c r="AH390" s="2">
        <v>57.3</v>
      </c>
      <c r="AI390" s="2">
        <v>110.83</v>
      </c>
      <c r="AJ390" s="2">
        <v>393.28</v>
      </c>
      <c r="AK390" s="2">
        <v>1401279</v>
      </c>
      <c r="AL390" s="2">
        <v>806378</v>
      </c>
      <c r="AM390" s="2">
        <v>548934</v>
      </c>
      <c r="AN390" s="2">
        <v>1262465</v>
      </c>
      <c r="AO390" s="2">
        <v>4019056</v>
      </c>
      <c r="AP390" s="2">
        <v>0.53210000000000002</v>
      </c>
      <c r="AQ390" s="2">
        <v>0.2</v>
      </c>
      <c r="AR390" s="2">
        <v>149124</v>
      </c>
      <c r="AS390" s="2">
        <v>85815</v>
      </c>
      <c r="AT390" s="2">
        <v>58418</v>
      </c>
      <c r="AU390" s="2">
        <v>134351</v>
      </c>
      <c r="AV390" s="2">
        <v>427708</v>
      </c>
      <c r="AW390" s="2">
        <v>0.53210000000000002</v>
      </c>
      <c r="AX390" s="2">
        <v>0</v>
      </c>
      <c r="AY390" s="2">
        <v>0.65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4446764</v>
      </c>
      <c r="BF390" s="2">
        <v>0</v>
      </c>
      <c r="BG390" s="2">
        <v>0</v>
      </c>
      <c r="BH390" s="2">
        <v>0</v>
      </c>
      <c r="BI390" s="2">
        <v>550310</v>
      </c>
      <c r="BJ390" s="2">
        <v>0</v>
      </c>
      <c r="BK390" s="2">
        <v>0</v>
      </c>
      <c r="BL390" s="2">
        <v>232627</v>
      </c>
      <c r="BM390" s="2">
        <v>0</v>
      </c>
      <c r="BN390" s="2">
        <v>2813</v>
      </c>
      <c r="BO390" s="2">
        <v>8.3800000000000008</v>
      </c>
      <c r="BP390" s="2">
        <v>23573</v>
      </c>
      <c r="BQ390" s="2">
        <v>806510</v>
      </c>
      <c r="BR390" s="2">
        <v>5253274</v>
      </c>
      <c r="BS390" s="2">
        <v>0</v>
      </c>
      <c r="BT390" s="2">
        <v>5253274</v>
      </c>
      <c r="BU390" s="2">
        <v>8844630</v>
      </c>
      <c r="BV390" s="2">
        <v>0</v>
      </c>
      <c r="BW390" s="2">
        <v>78656</v>
      </c>
      <c r="BX390" s="2">
        <v>0</v>
      </c>
      <c r="BY390" s="2">
        <v>5802.53</v>
      </c>
      <c r="BZ390" s="2">
        <v>393.28</v>
      </c>
      <c r="CA390" s="2">
        <v>2282019</v>
      </c>
      <c r="CB390" s="2">
        <v>0</v>
      </c>
      <c r="CC390" s="2">
        <v>0</v>
      </c>
      <c r="CD390" s="2">
        <v>8844630</v>
      </c>
      <c r="CE390" s="2">
        <v>78656</v>
      </c>
      <c r="CF390" s="2">
        <v>0</v>
      </c>
      <c r="CG390" s="2">
        <v>959729</v>
      </c>
      <c r="CH390" s="2">
        <v>959729</v>
      </c>
      <c r="CI390" s="2">
        <v>959729</v>
      </c>
      <c r="CJ390" s="2">
        <v>959729</v>
      </c>
      <c r="CK390" s="2" t="b">
        <v>1</v>
      </c>
      <c r="CL390" s="2">
        <v>3591356</v>
      </c>
      <c r="CM390" s="2">
        <v>11195.86</v>
      </c>
      <c r="CN390" s="2">
        <v>10294.129999999999</v>
      </c>
      <c r="CO390" s="2">
        <v>10599.5</v>
      </c>
      <c r="CP390" s="2">
        <v>12603.23</v>
      </c>
      <c r="CQ390" s="4">
        <v>45072.426724537036</v>
      </c>
      <c r="CR390" s="4">
        <v>73415</v>
      </c>
    </row>
    <row r="391" spans="1:96" x14ac:dyDescent="0.35">
      <c r="A391" s="5">
        <v>459</v>
      </c>
      <c r="B391" s="3" t="s">
        <v>795</v>
      </c>
      <c r="C391" s="3" t="s">
        <v>798</v>
      </c>
      <c r="D391" s="2" t="s">
        <v>799</v>
      </c>
      <c r="E391" s="2">
        <v>8093</v>
      </c>
      <c r="F391" s="2">
        <v>8215</v>
      </c>
      <c r="G391" s="2">
        <v>8458</v>
      </c>
      <c r="H391" s="2">
        <v>9802</v>
      </c>
      <c r="I391" s="2">
        <v>6.5600000000000006E-2</v>
      </c>
      <c r="J391" s="2">
        <v>531</v>
      </c>
      <c r="K391" s="2">
        <v>539</v>
      </c>
      <c r="L391" s="2">
        <v>555</v>
      </c>
      <c r="M391" s="2">
        <v>643</v>
      </c>
      <c r="N391" s="2">
        <v>6.7000000000000004E-2</v>
      </c>
      <c r="O391" s="2">
        <v>542</v>
      </c>
      <c r="P391" s="2">
        <v>550</v>
      </c>
      <c r="Q391" s="2">
        <v>567</v>
      </c>
      <c r="R391" s="2">
        <v>657</v>
      </c>
      <c r="S391" s="2">
        <v>9166</v>
      </c>
      <c r="T391" s="2">
        <v>9304</v>
      </c>
      <c r="U391" s="2">
        <v>9580</v>
      </c>
      <c r="V391" s="2">
        <v>11102</v>
      </c>
      <c r="W391" s="2">
        <v>1.1040000000000001</v>
      </c>
      <c r="X391" s="2">
        <v>1.026</v>
      </c>
      <c r="Y391" s="2">
        <v>10119</v>
      </c>
      <c r="Z391" s="2">
        <v>11391</v>
      </c>
      <c r="AA391" s="2">
        <v>332.23</v>
      </c>
      <c r="AB391" s="2">
        <v>237.55</v>
      </c>
      <c r="AC391" s="2">
        <v>189.62</v>
      </c>
      <c r="AD391" s="2">
        <v>356.76</v>
      </c>
      <c r="AE391" s="2">
        <v>1116.1600000000001</v>
      </c>
      <c r="AF391" s="2">
        <v>332.23</v>
      </c>
      <c r="AG391" s="2">
        <v>237.55</v>
      </c>
      <c r="AH391" s="2">
        <v>189.62</v>
      </c>
      <c r="AI391" s="2">
        <v>356.76</v>
      </c>
      <c r="AJ391" s="2">
        <v>1116.1600000000001</v>
      </c>
      <c r="AK391" s="2">
        <v>3361835</v>
      </c>
      <c r="AL391" s="2">
        <v>2210165</v>
      </c>
      <c r="AM391" s="2">
        <v>1816560</v>
      </c>
      <c r="AN391" s="2">
        <v>4063853</v>
      </c>
      <c r="AO391" s="2">
        <v>11452413</v>
      </c>
      <c r="AP391" s="2">
        <v>0.54379999999999995</v>
      </c>
      <c r="AQ391" s="2">
        <v>0.2</v>
      </c>
      <c r="AR391" s="2">
        <v>365633</v>
      </c>
      <c r="AS391" s="2">
        <v>240378</v>
      </c>
      <c r="AT391" s="2">
        <v>197569</v>
      </c>
      <c r="AU391" s="2">
        <v>441985</v>
      </c>
      <c r="AV391" s="2">
        <v>1245565</v>
      </c>
      <c r="AW391" s="2">
        <v>0.54379999999999995</v>
      </c>
      <c r="AX391" s="2">
        <v>0</v>
      </c>
      <c r="AY391" s="2">
        <v>0.65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12697978</v>
      </c>
      <c r="BF391" s="2">
        <v>0</v>
      </c>
      <c r="BG391" s="2">
        <v>68274</v>
      </c>
      <c r="BH391" s="2">
        <v>0</v>
      </c>
      <c r="BI391" s="2">
        <v>227914</v>
      </c>
      <c r="BJ391" s="2">
        <v>0</v>
      </c>
      <c r="BK391" s="2">
        <v>0</v>
      </c>
      <c r="BL391" s="2">
        <v>0</v>
      </c>
      <c r="BM391" s="2">
        <v>0</v>
      </c>
      <c r="BN391" s="2">
        <v>2813</v>
      </c>
      <c r="BO391" s="2">
        <v>20.29</v>
      </c>
      <c r="BP391" s="2">
        <v>57076</v>
      </c>
      <c r="BQ391" s="2">
        <v>353264</v>
      </c>
      <c r="BR391" s="2">
        <v>13051242</v>
      </c>
      <c r="BS391" s="2">
        <v>0</v>
      </c>
      <c r="BT391" s="2">
        <v>13051242</v>
      </c>
      <c r="BU391" s="2">
        <v>12826629</v>
      </c>
      <c r="BV391" s="2">
        <v>224613</v>
      </c>
      <c r="BW391" s="2">
        <v>223232</v>
      </c>
      <c r="BX391" s="2">
        <v>1381</v>
      </c>
      <c r="BY391" s="2">
        <v>5582.11</v>
      </c>
      <c r="BZ391" s="2">
        <v>1116.1600000000001</v>
      </c>
      <c r="CA391" s="2">
        <v>6230528</v>
      </c>
      <c r="CB391" s="2">
        <v>0</v>
      </c>
      <c r="CC391" s="2">
        <v>0</v>
      </c>
      <c r="CD391" s="2">
        <v>12826629</v>
      </c>
      <c r="CE391" s="2">
        <v>223232</v>
      </c>
      <c r="CF391" s="2">
        <v>0</v>
      </c>
      <c r="CG391" s="2">
        <v>499076</v>
      </c>
      <c r="CH391" s="2">
        <v>499076</v>
      </c>
      <c r="CI391" s="2">
        <v>497695</v>
      </c>
      <c r="CJ391" s="2">
        <v>499076</v>
      </c>
      <c r="CK391" s="2" t="b">
        <v>1</v>
      </c>
      <c r="CL391" s="2">
        <v>0</v>
      </c>
      <c r="CM391" s="2">
        <v>11219.54</v>
      </c>
      <c r="CN391" s="2">
        <v>10315.9</v>
      </c>
      <c r="CO391" s="2">
        <v>10621.92</v>
      </c>
      <c r="CP391" s="2">
        <v>12629.89</v>
      </c>
      <c r="CQ391" s="4">
        <v>45072.426874999997</v>
      </c>
      <c r="CR391" s="4">
        <v>73415</v>
      </c>
    </row>
    <row r="392" spans="1:96" x14ac:dyDescent="0.35">
      <c r="A392" s="5">
        <v>460</v>
      </c>
      <c r="B392" s="3" t="s">
        <v>800</v>
      </c>
      <c r="C392" s="3" t="s">
        <v>801</v>
      </c>
      <c r="D392" s="2" t="s">
        <v>802</v>
      </c>
      <c r="E392" s="2">
        <v>8093</v>
      </c>
      <c r="F392" s="2">
        <v>8215</v>
      </c>
      <c r="G392" s="2">
        <v>8458</v>
      </c>
      <c r="H392" s="2">
        <v>9802</v>
      </c>
      <c r="I392" s="2">
        <v>6.5600000000000006E-2</v>
      </c>
      <c r="J392" s="2">
        <v>531</v>
      </c>
      <c r="K392" s="2">
        <v>539</v>
      </c>
      <c r="L392" s="2">
        <v>555</v>
      </c>
      <c r="M392" s="2">
        <v>643</v>
      </c>
      <c r="N392" s="2">
        <v>6.7000000000000004E-2</v>
      </c>
      <c r="O392" s="2">
        <v>542</v>
      </c>
      <c r="P392" s="2">
        <v>550</v>
      </c>
      <c r="Q392" s="2">
        <v>567</v>
      </c>
      <c r="R392" s="2">
        <v>657</v>
      </c>
      <c r="S392" s="2">
        <v>9166</v>
      </c>
      <c r="T392" s="2">
        <v>9304</v>
      </c>
      <c r="U392" s="2">
        <v>9580</v>
      </c>
      <c r="V392" s="2">
        <v>11102</v>
      </c>
      <c r="W392" s="2">
        <v>1.1040000000000001</v>
      </c>
      <c r="X392" s="2">
        <v>1.026</v>
      </c>
      <c r="Y392" s="2">
        <v>10119</v>
      </c>
      <c r="Z392" s="2">
        <v>11391</v>
      </c>
      <c r="AA392" s="2">
        <v>4469.96</v>
      </c>
      <c r="AB392" s="2">
        <v>3409.24</v>
      </c>
      <c r="AC392" s="2">
        <v>0</v>
      </c>
      <c r="AD392" s="2">
        <v>0</v>
      </c>
      <c r="AE392" s="2">
        <v>7879.2</v>
      </c>
      <c r="AF392" s="2">
        <v>4469.96</v>
      </c>
      <c r="AG392" s="2">
        <v>3409.24</v>
      </c>
      <c r="AH392" s="2">
        <v>0</v>
      </c>
      <c r="AI392" s="2">
        <v>0</v>
      </c>
      <c r="AJ392" s="2">
        <v>7879.2</v>
      </c>
      <c r="AK392" s="2">
        <v>45231525</v>
      </c>
      <c r="AL392" s="2">
        <v>31719569</v>
      </c>
      <c r="AM392" s="2">
        <v>0</v>
      </c>
      <c r="AN392" s="2">
        <v>0</v>
      </c>
      <c r="AO392" s="2">
        <v>76951094</v>
      </c>
      <c r="AP392" s="2">
        <v>0.94410000000000005</v>
      </c>
      <c r="AQ392" s="2">
        <v>0.2</v>
      </c>
      <c r="AR392" s="2">
        <v>8540617</v>
      </c>
      <c r="AS392" s="2">
        <v>5989289</v>
      </c>
      <c r="AT392" s="2">
        <v>0</v>
      </c>
      <c r="AU392" s="2">
        <v>0</v>
      </c>
      <c r="AV392" s="2">
        <v>14529906</v>
      </c>
      <c r="AW392" s="2">
        <v>0.94410000000000005</v>
      </c>
      <c r="AX392" s="2">
        <v>0.39410000000000001</v>
      </c>
      <c r="AY392" s="2">
        <v>0.65</v>
      </c>
      <c r="AZ392" s="2">
        <v>11586734</v>
      </c>
      <c r="BA392" s="2">
        <v>8125443</v>
      </c>
      <c r="BB392" s="2">
        <v>0</v>
      </c>
      <c r="BC392" s="2">
        <v>0</v>
      </c>
      <c r="BD392" s="2">
        <v>19712177</v>
      </c>
      <c r="BE392" s="2">
        <v>111193177</v>
      </c>
      <c r="BF392" s="2">
        <v>0</v>
      </c>
      <c r="BG392" s="2">
        <v>0</v>
      </c>
      <c r="BH392" s="2">
        <v>0</v>
      </c>
      <c r="BI392" s="2">
        <v>245129</v>
      </c>
      <c r="BJ392" s="2">
        <v>0</v>
      </c>
      <c r="BK392" s="2">
        <v>0</v>
      </c>
      <c r="BL392" s="2">
        <v>0</v>
      </c>
      <c r="BM392" s="2">
        <v>0</v>
      </c>
      <c r="BN392" s="2">
        <v>2813</v>
      </c>
      <c r="BO392" s="2">
        <v>150.43</v>
      </c>
      <c r="BP392" s="2">
        <v>423160</v>
      </c>
      <c r="BQ392" s="2">
        <v>668289</v>
      </c>
      <c r="BR392" s="2">
        <v>111861466</v>
      </c>
      <c r="BS392" s="2">
        <v>0</v>
      </c>
      <c r="BT392" s="2">
        <v>111861466</v>
      </c>
      <c r="BU392" s="2">
        <v>13292413</v>
      </c>
      <c r="BV392" s="2">
        <v>98569053</v>
      </c>
      <c r="BW392" s="2">
        <v>6245778</v>
      </c>
      <c r="BX392" s="2">
        <v>92323275</v>
      </c>
      <c r="BY392" s="2">
        <v>5031.75</v>
      </c>
      <c r="BZ392" s="2">
        <v>7879.2</v>
      </c>
      <c r="CA392" s="2">
        <v>39646165</v>
      </c>
      <c r="CB392" s="2">
        <v>0</v>
      </c>
      <c r="CC392" s="2">
        <v>0</v>
      </c>
      <c r="CD392" s="2">
        <v>13292413</v>
      </c>
      <c r="CE392" s="2">
        <v>6245778</v>
      </c>
      <c r="CF392" s="2">
        <v>20107974</v>
      </c>
      <c r="CG392" s="2">
        <v>8699625</v>
      </c>
      <c r="CH392" s="2">
        <v>28807599</v>
      </c>
      <c r="CI392" s="2">
        <v>0</v>
      </c>
      <c r="CJ392" s="2">
        <v>92323275</v>
      </c>
      <c r="CK392" s="2" t="b">
        <v>0</v>
      </c>
      <c r="CL392" s="2">
        <v>0</v>
      </c>
      <c r="CM392" s="2">
        <v>14621.8</v>
      </c>
      <c r="CN392" s="2">
        <v>13444.14</v>
      </c>
      <c r="CO392" s="2">
        <v>13842.96</v>
      </c>
      <c r="CP392" s="2">
        <v>16459.82</v>
      </c>
      <c r="CQ392" s="4">
        <v>45072.426608796297</v>
      </c>
      <c r="CR392" s="4">
        <v>73415</v>
      </c>
    </row>
    <row r="393" spans="1:96" x14ac:dyDescent="0.35">
      <c r="A393" s="5">
        <v>461</v>
      </c>
      <c r="B393" s="3" t="s">
        <v>800</v>
      </c>
      <c r="C393" s="3" t="s">
        <v>803</v>
      </c>
      <c r="D393" s="2" t="s">
        <v>804</v>
      </c>
      <c r="E393" s="2">
        <v>8093</v>
      </c>
      <c r="F393" s="2">
        <v>8215</v>
      </c>
      <c r="G393" s="2">
        <v>8458</v>
      </c>
      <c r="H393" s="2">
        <v>9802</v>
      </c>
      <c r="I393" s="2">
        <v>6.5600000000000006E-2</v>
      </c>
      <c r="J393" s="2">
        <v>531</v>
      </c>
      <c r="K393" s="2">
        <v>539</v>
      </c>
      <c r="L393" s="2">
        <v>555</v>
      </c>
      <c r="M393" s="2">
        <v>643</v>
      </c>
      <c r="N393" s="2">
        <v>6.7000000000000004E-2</v>
      </c>
      <c r="O393" s="2">
        <v>542</v>
      </c>
      <c r="P393" s="2">
        <v>550</v>
      </c>
      <c r="Q393" s="2">
        <v>567</v>
      </c>
      <c r="R393" s="2">
        <v>657</v>
      </c>
      <c r="S393" s="2">
        <v>9166</v>
      </c>
      <c r="T393" s="2">
        <v>9304</v>
      </c>
      <c r="U393" s="2">
        <v>9580</v>
      </c>
      <c r="V393" s="2">
        <v>11102</v>
      </c>
      <c r="W393" s="2">
        <v>1.1040000000000001</v>
      </c>
      <c r="X393" s="2">
        <v>1.026</v>
      </c>
      <c r="Y393" s="2">
        <v>10119</v>
      </c>
      <c r="Z393" s="2">
        <v>11391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30.48</v>
      </c>
      <c r="AG393" s="2">
        <v>20.97</v>
      </c>
      <c r="AH393" s="2">
        <v>10.75</v>
      </c>
      <c r="AI393" s="2">
        <v>0</v>
      </c>
      <c r="AJ393" s="2">
        <v>62.2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0.43140000000000001</v>
      </c>
      <c r="AQ393" s="2">
        <v>0.2</v>
      </c>
      <c r="AR393" s="2">
        <v>26611</v>
      </c>
      <c r="AS393" s="2">
        <v>16834</v>
      </c>
      <c r="AT393" s="2">
        <v>8886</v>
      </c>
      <c r="AU393" s="2">
        <v>0</v>
      </c>
      <c r="AV393" s="2">
        <v>52331</v>
      </c>
      <c r="AW393" s="2">
        <v>0.43140000000000001</v>
      </c>
      <c r="AX393" s="2">
        <v>0</v>
      </c>
      <c r="AY393" s="2">
        <v>0.65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52331</v>
      </c>
      <c r="BF393" s="2">
        <v>752310</v>
      </c>
      <c r="BG393" s="2">
        <v>0</v>
      </c>
      <c r="BH393" s="2">
        <v>0</v>
      </c>
      <c r="BI393" s="2">
        <v>36362</v>
      </c>
      <c r="BJ393" s="2">
        <v>0</v>
      </c>
      <c r="BK393" s="2">
        <v>0</v>
      </c>
      <c r="BL393" s="2">
        <v>0</v>
      </c>
      <c r="BM393" s="2">
        <v>0</v>
      </c>
      <c r="BN393" s="2">
        <v>2813</v>
      </c>
      <c r="BO393" s="2">
        <v>0</v>
      </c>
      <c r="BP393" s="2">
        <v>0</v>
      </c>
      <c r="BQ393" s="2">
        <v>788672</v>
      </c>
      <c r="BR393" s="2">
        <v>841003</v>
      </c>
      <c r="BS393" s="2">
        <v>0</v>
      </c>
      <c r="BT393" s="2">
        <v>841003</v>
      </c>
      <c r="BU393" s="2">
        <v>273242</v>
      </c>
      <c r="BV393" s="2">
        <v>567761</v>
      </c>
      <c r="BW393" s="2">
        <v>55993</v>
      </c>
      <c r="BX393" s="2">
        <v>511768</v>
      </c>
      <c r="BY393" s="2">
        <v>68.77</v>
      </c>
      <c r="BZ393" s="2">
        <v>62.2</v>
      </c>
      <c r="CA393" s="2">
        <v>4277</v>
      </c>
      <c r="CB393" s="2">
        <v>466558</v>
      </c>
      <c r="CC393" s="2">
        <v>0</v>
      </c>
      <c r="CD393" s="2">
        <v>273242</v>
      </c>
      <c r="CE393" s="2">
        <v>55993</v>
      </c>
      <c r="CF393" s="2">
        <v>141600</v>
      </c>
      <c r="CG393" s="2">
        <v>296960</v>
      </c>
      <c r="CH393" s="2">
        <v>438560</v>
      </c>
      <c r="CI393" s="2">
        <v>0</v>
      </c>
      <c r="CJ393" s="2">
        <v>511768</v>
      </c>
      <c r="CK393" s="2" t="b">
        <v>0</v>
      </c>
      <c r="CL393" s="2">
        <v>0</v>
      </c>
      <c r="CM393" s="2">
        <v>10992.07</v>
      </c>
      <c r="CN393" s="2">
        <v>10106.75</v>
      </c>
      <c r="CO393" s="2">
        <v>10406.56</v>
      </c>
      <c r="CP393" s="2">
        <v>12373.82</v>
      </c>
      <c r="CQ393" s="4">
        <v>45072.426655092589</v>
      </c>
      <c r="CR393" s="4">
        <v>73415</v>
      </c>
    </row>
    <row r="394" spans="1:96" x14ac:dyDescent="0.35">
      <c r="A394" s="5">
        <v>462</v>
      </c>
      <c r="B394" s="3" t="s">
        <v>800</v>
      </c>
      <c r="C394" s="3" t="s">
        <v>805</v>
      </c>
      <c r="D394" s="2" t="s">
        <v>806</v>
      </c>
      <c r="E394" s="2">
        <v>8093</v>
      </c>
      <c r="F394" s="2">
        <v>8215</v>
      </c>
      <c r="G394" s="2">
        <v>8458</v>
      </c>
      <c r="H394" s="2">
        <v>9802</v>
      </c>
      <c r="I394" s="2">
        <v>6.5600000000000006E-2</v>
      </c>
      <c r="J394" s="2">
        <v>531</v>
      </c>
      <c r="K394" s="2">
        <v>539</v>
      </c>
      <c r="L394" s="2">
        <v>555</v>
      </c>
      <c r="M394" s="2">
        <v>643</v>
      </c>
      <c r="N394" s="2">
        <v>6.7000000000000004E-2</v>
      </c>
      <c r="O394" s="2">
        <v>542</v>
      </c>
      <c r="P394" s="2">
        <v>550</v>
      </c>
      <c r="Q394" s="2">
        <v>567</v>
      </c>
      <c r="R394" s="2">
        <v>657</v>
      </c>
      <c r="S394" s="2">
        <v>9166</v>
      </c>
      <c r="T394" s="2">
        <v>9304</v>
      </c>
      <c r="U394" s="2">
        <v>9580</v>
      </c>
      <c r="V394" s="2">
        <v>11102</v>
      </c>
      <c r="W394" s="2">
        <v>1.1040000000000001</v>
      </c>
      <c r="X394" s="2">
        <v>1.026</v>
      </c>
      <c r="Y394" s="2">
        <v>10119</v>
      </c>
      <c r="Z394" s="2">
        <v>11391</v>
      </c>
      <c r="AA394" s="2">
        <v>575.33000000000004</v>
      </c>
      <c r="AB394" s="2">
        <v>511.28</v>
      </c>
      <c r="AC394" s="2">
        <v>385.34</v>
      </c>
      <c r="AD394" s="2">
        <v>827.09</v>
      </c>
      <c r="AE394" s="2">
        <v>2299.04</v>
      </c>
      <c r="AF394" s="2">
        <v>575.33000000000004</v>
      </c>
      <c r="AG394" s="2">
        <v>511.28</v>
      </c>
      <c r="AH394" s="2">
        <v>385.34</v>
      </c>
      <c r="AI394" s="2">
        <v>827.09</v>
      </c>
      <c r="AJ394" s="2">
        <v>2299.04</v>
      </c>
      <c r="AK394" s="2">
        <v>5821764</v>
      </c>
      <c r="AL394" s="2">
        <v>4756949</v>
      </c>
      <c r="AM394" s="2">
        <v>3691557</v>
      </c>
      <c r="AN394" s="2">
        <v>9421382</v>
      </c>
      <c r="AO394" s="2">
        <v>23691652</v>
      </c>
      <c r="AP394" s="2">
        <v>0.18720000000000001</v>
      </c>
      <c r="AQ394" s="2">
        <v>0.2</v>
      </c>
      <c r="AR394" s="2">
        <v>217967</v>
      </c>
      <c r="AS394" s="2">
        <v>178100</v>
      </c>
      <c r="AT394" s="2">
        <v>138212</v>
      </c>
      <c r="AU394" s="2">
        <v>352737</v>
      </c>
      <c r="AV394" s="2">
        <v>887016</v>
      </c>
      <c r="AW394" s="2">
        <v>0.18720000000000001</v>
      </c>
      <c r="AX394" s="2">
        <v>0</v>
      </c>
      <c r="AY394" s="2">
        <v>0.65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24578668</v>
      </c>
      <c r="BF394" s="2">
        <v>0</v>
      </c>
      <c r="BG394" s="2">
        <v>0</v>
      </c>
      <c r="BH394" s="2">
        <v>0</v>
      </c>
      <c r="BI394" s="2">
        <v>444409</v>
      </c>
      <c r="BJ394" s="2">
        <v>0</v>
      </c>
      <c r="BK394" s="2">
        <v>0</v>
      </c>
      <c r="BL394" s="2">
        <v>127824</v>
      </c>
      <c r="BM394" s="2">
        <v>0</v>
      </c>
      <c r="BN394" s="2">
        <v>2813</v>
      </c>
      <c r="BO394" s="2">
        <v>23.73</v>
      </c>
      <c r="BP394" s="2">
        <v>66752</v>
      </c>
      <c r="BQ394" s="2">
        <v>638985</v>
      </c>
      <c r="BR394" s="2">
        <v>25217653</v>
      </c>
      <c r="BS394" s="2">
        <v>0</v>
      </c>
      <c r="BT394" s="2">
        <v>25217653</v>
      </c>
      <c r="BU394" s="2">
        <v>64705054</v>
      </c>
      <c r="BV394" s="2">
        <v>0</v>
      </c>
      <c r="BW394" s="2">
        <v>459808</v>
      </c>
      <c r="BX394" s="2">
        <v>0</v>
      </c>
      <c r="BY394" s="2">
        <v>5318.83</v>
      </c>
      <c r="BZ394" s="2">
        <v>2299.04</v>
      </c>
      <c r="CA394" s="2">
        <v>12228203</v>
      </c>
      <c r="CB394" s="2">
        <v>0</v>
      </c>
      <c r="CC394" s="2">
        <v>0</v>
      </c>
      <c r="CD394" s="2">
        <v>64705054</v>
      </c>
      <c r="CE394" s="2">
        <v>459808</v>
      </c>
      <c r="CF394" s="2">
        <v>0</v>
      </c>
      <c r="CG394" s="2">
        <v>1684362</v>
      </c>
      <c r="CH394" s="2">
        <v>1684362</v>
      </c>
      <c r="CI394" s="2">
        <v>1684362</v>
      </c>
      <c r="CJ394" s="2">
        <v>1684362</v>
      </c>
      <c r="CK394" s="2" t="b">
        <v>1</v>
      </c>
      <c r="CL394" s="2">
        <v>39487401</v>
      </c>
      <c r="CM394" s="2">
        <v>10497.86</v>
      </c>
      <c r="CN394" s="2">
        <v>9652.34</v>
      </c>
      <c r="CO394" s="2">
        <v>9938.68</v>
      </c>
      <c r="CP394" s="2">
        <v>11817.48</v>
      </c>
      <c r="CQ394" s="4">
        <v>45072.426678240743</v>
      </c>
      <c r="CR394" s="4">
        <v>73415</v>
      </c>
    </row>
    <row r="395" spans="1:96" x14ac:dyDescent="0.35">
      <c r="A395" s="5">
        <v>463</v>
      </c>
      <c r="B395" s="3" t="s">
        <v>800</v>
      </c>
      <c r="C395" s="3" t="s">
        <v>807</v>
      </c>
      <c r="D395" s="2" t="s">
        <v>808</v>
      </c>
      <c r="E395" s="2">
        <v>8093</v>
      </c>
      <c r="F395" s="2">
        <v>8215</v>
      </c>
      <c r="G395" s="2">
        <v>8458</v>
      </c>
      <c r="H395" s="2">
        <v>9802</v>
      </c>
      <c r="I395" s="2">
        <v>6.5600000000000006E-2</v>
      </c>
      <c r="J395" s="2">
        <v>531</v>
      </c>
      <c r="K395" s="2">
        <v>539</v>
      </c>
      <c r="L395" s="2">
        <v>555</v>
      </c>
      <c r="M395" s="2">
        <v>643</v>
      </c>
      <c r="N395" s="2">
        <v>6.7000000000000004E-2</v>
      </c>
      <c r="O395" s="2">
        <v>542</v>
      </c>
      <c r="P395" s="2">
        <v>550</v>
      </c>
      <c r="Q395" s="2">
        <v>567</v>
      </c>
      <c r="R395" s="2">
        <v>657</v>
      </c>
      <c r="S395" s="2">
        <v>9166</v>
      </c>
      <c r="T395" s="2">
        <v>9304</v>
      </c>
      <c r="U395" s="2">
        <v>9580</v>
      </c>
      <c r="V395" s="2">
        <v>11102</v>
      </c>
      <c r="W395" s="2">
        <v>1.1040000000000001</v>
      </c>
      <c r="X395" s="2">
        <v>1.026</v>
      </c>
      <c r="Y395" s="2">
        <v>10119</v>
      </c>
      <c r="Z395" s="2">
        <v>11391</v>
      </c>
      <c r="AA395" s="2">
        <v>124.69</v>
      </c>
      <c r="AB395" s="2">
        <v>91.41</v>
      </c>
      <c r="AC395" s="2">
        <v>59.22</v>
      </c>
      <c r="AD395" s="2">
        <v>0</v>
      </c>
      <c r="AE395" s="2">
        <v>275.32</v>
      </c>
      <c r="AF395" s="2">
        <v>124.69</v>
      </c>
      <c r="AG395" s="2">
        <v>91.41</v>
      </c>
      <c r="AH395" s="2">
        <v>59.22</v>
      </c>
      <c r="AI395" s="2">
        <v>0</v>
      </c>
      <c r="AJ395" s="2">
        <v>275.32</v>
      </c>
      <c r="AK395" s="2">
        <v>1261738</v>
      </c>
      <c r="AL395" s="2">
        <v>850479</v>
      </c>
      <c r="AM395" s="2">
        <v>567328</v>
      </c>
      <c r="AN395" s="2">
        <v>0</v>
      </c>
      <c r="AO395" s="2">
        <v>2679545</v>
      </c>
      <c r="AP395" s="2">
        <v>0.95750000000000002</v>
      </c>
      <c r="AQ395" s="2">
        <v>0.2</v>
      </c>
      <c r="AR395" s="2">
        <v>241623</v>
      </c>
      <c r="AS395" s="2">
        <v>162867</v>
      </c>
      <c r="AT395" s="2">
        <v>108643</v>
      </c>
      <c r="AU395" s="2">
        <v>0</v>
      </c>
      <c r="AV395" s="2">
        <v>513133</v>
      </c>
      <c r="AW395" s="2">
        <v>0.95750000000000002</v>
      </c>
      <c r="AX395" s="2">
        <v>0.40749999999999997</v>
      </c>
      <c r="AY395" s="2">
        <v>0.65</v>
      </c>
      <c r="AZ395" s="2">
        <v>334203</v>
      </c>
      <c r="BA395" s="2">
        <v>225271</v>
      </c>
      <c r="BB395" s="2">
        <v>150271</v>
      </c>
      <c r="BC395" s="2">
        <v>0</v>
      </c>
      <c r="BD395" s="2">
        <v>709745</v>
      </c>
      <c r="BE395" s="2">
        <v>3902423</v>
      </c>
      <c r="BF395" s="2">
        <v>0</v>
      </c>
      <c r="BG395" s="2">
        <v>0</v>
      </c>
      <c r="BH395" s="2">
        <v>0</v>
      </c>
      <c r="BI395" s="2">
        <v>57877</v>
      </c>
      <c r="BJ395" s="2">
        <v>0</v>
      </c>
      <c r="BK395" s="2">
        <v>0</v>
      </c>
      <c r="BL395" s="2">
        <v>0</v>
      </c>
      <c r="BM395" s="2">
        <v>0</v>
      </c>
      <c r="BN395" s="2">
        <v>2813</v>
      </c>
      <c r="BO395" s="2">
        <v>7.25</v>
      </c>
      <c r="BP395" s="2">
        <v>20394</v>
      </c>
      <c r="BQ395" s="2">
        <v>78271</v>
      </c>
      <c r="BR395" s="2">
        <v>3980694</v>
      </c>
      <c r="BS395" s="2">
        <v>0</v>
      </c>
      <c r="BT395" s="2">
        <v>3980694</v>
      </c>
      <c r="BU395" s="2">
        <v>366750</v>
      </c>
      <c r="BV395" s="2">
        <v>3613944</v>
      </c>
      <c r="BW395" s="2">
        <v>219795</v>
      </c>
      <c r="BX395" s="2">
        <v>3394149</v>
      </c>
      <c r="BY395" s="2">
        <v>5067.51</v>
      </c>
      <c r="BZ395" s="2">
        <v>275.32</v>
      </c>
      <c r="CA395" s="2">
        <v>1395187</v>
      </c>
      <c r="CB395" s="2">
        <v>0</v>
      </c>
      <c r="CC395" s="2">
        <v>0</v>
      </c>
      <c r="CD395" s="2">
        <v>366750</v>
      </c>
      <c r="CE395" s="2">
        <v>219795</v>
      </c>
      <c r="CF395" s="2">
        <v>808642</v>
      </c>
      <c r="CG395" s="2">
        <v>574144</v>
      </c>
      <c r="CH395" s="2">
        <v>1382786</v>
      </c>
      <c r="CI395" s="2">
        <v>0</v>
      </c>
      <c r="CJ395" s="2">
        <v>3394149</v>
      </c>
      <c r="CK395" s="2" t="b">
        <v>0</v>
      </c>
      <c r="CL395" s="2">
        <v>0</v>
      </c>
      <c r="CM395" s="2">
        <v>14737.06</v>
      </c>
      <c r="CN395" s="2">
        <v>13550.11</v>
      </c>
      <c r="CO395" s="2">
        <v>13952.07</v>
      </c>
      <c r="CP395" s="2">
        <v>16589.57</v>
      </c>
      <c r="CQ395" s="4">
        <v>45072.426689814813</v>
      </c>
      <c r="CR395" s="4">
        <v>73415</v>
      </c>
    </row>
    <row r="396" spans="1:96" x14ac:dyDescent="0.35">
      <c r="A396" s="5">
        <v>464</v>
      </c>
      <c r="B396" s="3" t="s">
        <v>800</v>
      </c>
      <c r="C396" s="3" t="s">
        <v>809</v>
      </c>
      <c r="D396" s="2" t="s">
        <v>810</v>
      </c>
      <c r="E396" s="2">
        <v>8093</v>
      </c>
      <c r="F396" s="2">
        <v>8215</v>
      </c>
      <c r="G396" s="2">
        <v>8458</v>
      </c>
      <c r="H396" s="2">
        <v>9802</v>
      </c>
      <c r="I396" s="2">
        <v>6.5600000000000006E-2</v>
      </c>
      <c r="J396" s="2">
        <v>531</v>
      </c>
      <c r="K396" s="2">
        <v>539</v>
      </c>
      <c r="L396" s="2">
        <v>555</v>
      </c>
      <c r="M396" s="2">
        <v>643</v>
      </c>
      <c r="N396" s="2">
        <v>6.7000000000000004E-2</v>
      </c>
      <c r="O396" s="2">
        <v>542</v>
      </c>
      <c r="P396" s="2">
        <v>550</v>
      </c>
      <c r="Q396" s="2">
        <v>567</v>
      </c>
      <c r="R396" s="2">
        <v>657</v>
      </c>
      <c r="S396" s="2">
        <v>9166</v>
      </c>
      <c r="T396" s="2">
        <v>9304</v>
      </c>
      <c r="U396" s="2">
        <v>9580</v>
      </c>
      <c r="V396" s="2">
        <v>11102</v>
      </c>
      <c r="W396" s="2">
        <v>1.1040000000000001</v>
      </c>
      <c r="X396" s="2">
        <v>1.026</v>
      </c>
      <c r="Y396" s="2">
        <v>10119</v>
      </c>
      <c r="Z396" s="2">
        <v>11391</v>
      </c>
      <c r="AA396" s="2">
        <v>18.3</v>
      </c>
      <c r="AB396" s="2">
        <v>10.36</v>
      </c>
      <c r="AC396" s="2">
        <v>9.34</v>
      </c>
      <c r="AD396" s="2">
        <v>0</v>
      </c>
      <c r="AE396" s="2">
        <v>38</v>
      </c>
      <c r="AF396" s="2">
        <v>18.3</v>
      </c>
      <c r="AG396" s="2">
        <v>10.36</v>
      </c>
      <c r="AH396" s="2">
        <v>9.34</v>
      </c>
      <c r="AI396" s="2">
        <v>0</v>
      </c>
      <c r="AJ396" s="2">
        <v>38</v>
      </c>
      <c r="AK396" s="2">
        <v>185178</v>
      </c>
      <c r="AL396" s="2">
        <v>96389</v>
      </c>
      <c r="AM396" s="2">
        <v>89477</v>
      </c>
      <c r="AN396" s="2">
        <v>0</v>
      </c>
      <c r="AO396" s="2">
        <v>371044</v>
      </c>
      <c r="AP396" s="2">
        <v>0.3679</v>
      </c>
      <c r="AQ396" s="2">
        <v>0.2</v>
      </c>
      <c r="AR396" s="2">
        <v>13625</v>
      </c>
      <c r="AS396" s="2">
        <v>7092</v>
      </c>
      <c r="AT396" s="2">
        <v>6584</v>
      </c>
      <c r="AU396" s="2">
        <v>0</v>
      </c>
      <c r="AV396" s="2">
        <v>27301</v>
      </c>
      <c r="AW396" s="2">
        <v>0.3679</v>
      </c>
      <c r="AX396" s="2">
        <v>0</v>
      </c>
      <c r="AY396" s="2">
        <v>0.65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398345</v>
      </c>
      <c r="BF396" s="2">
        <v>0</v>
      </c>
      <c r="BG396" s="2">
        <v>3363</v>
      </c>
      <c r="BH396" s="2">
        <v>0</v>
      </c>
      <c r="BI396" s="2">
        <v>7715</v>
      </c>
      <c r="BJ396" s="2">
        <v>0</v>
      </c>
      <c r="BK396" s="2">
        <v>0</v>
      </c>
      <c r="BL396" s="2">
        <v>0</v>
      </c>
      <c r="BM396" s="2">
        <v>0</v>
      </c>
      <c r="BN396" s="2">
        <v>2813</v>
      </c>
      <c r="BO396" s="2">
        <v>0</v>
      </c>
      <c r="BP396" s="2">
        <v>0</v>
      </c>
      <c r="BQ396" s="2">
        <v>11078</v>
      </c>
      <c r="BR396" s="2">
        <v>409423</v>
      </c>
      <c r="BS396" s="2">
        <v>0</v>
      </c>
      <c r="BT396" s="2">
        <v>409423</v>
      </c>
      <c r="BU396" s="2">
        <v>117804</v>
      </c>
      <c r="BV396" s="2">
        <v>291619</v>
      </c>
      <c r="BW396" s="2">
        <v>34773</v>
      </c>
      <c r="BX396" s="2">
        <v>256846</v>
      </c>
      <c r="BY396" s="2">
        <v>5808.65</v>
      </c>
      <c r="BZ396" s="2">
        <v>38</v>
      </c>
      <c r="CA396" s="2">
        <v>220729</v>
      </c>
      <c r="CB396" s="2">
        <v>0</v>
      </c>
      <c r="CC396" s="2">
        <v>0</v>
      </c>
      <c r="CD396" s="2">
        <v>117804</v>
      </c>
      <c r="CE396" s="2">
        <v>34773</v>
      </c>
      <c r="CF396" s="2">
        <v>68152</v>
      </c>
      <c r="CG396" s="2">
        <v>61990</v>
      </c>
      <c r="CH396" s="2">
        <v>130142</v>
      </c>
      <c r="CI396" s="2">
        <v>0</v>
      </c>
      <c r="CJ396" s="2">
        <v>256846</v>
      </c>
      <c r="CK396" s="2" t="b">
        <v>0</v>
      </c>
      <c r="CL396" s="2">
        <v>0</v>
      </c>
      <c r="CM396" s="2">
        <v>10863.56</v>
      </c>
      <c r="CN396" s="2">
        <v>9988.59</v>
      </c>
      <c r="CO396" s="2">
        <v>10284.9</v>
      </c>
      <c r="CP396" s="2">
        <v>12229.15</v>
      </c>
      <c r="CQ396" s="4">
        <v>45072.426782407405</v>
      </c>
      <c r="CR396" s="4">
        <v>73415</v>
      </c>
    </row>
    <row r="397" spans="1:96" x14ac:dyDescent="0.35">
      <c r="A397" s="5">
        <v>465</v>
      </c>
      <c r="B397" s="3" t="s">
        <v>800</v>
      </c>
      <c r="C397" s="3" t="s">
        <v>811</v>
      </c>
      <c r="D397" s="2" t="s">
        <v>812</v>
      </c>
      <c r="E397" s="2">
        <v>8093</v>
      </c>
      <c r="F397" s="2">
        <v>8215</v>
      </c>
      <c r="G397" s="2">
        <v>8458</v>
      </c>
      <c r="H397" s="2">
        <v>9802</v>
      </c>
      <c r="I397" s="2">
        <v>6.5600000000000006E-2</v>
      </c>
      <c r="J397" s="2">
        <v>531</v>
      </c>
      <c r="K397" s="2">
        <v>539</v>
      </c>
      <c r="L397" s="2">
        <v>555</v>
      </c>
      <c r="M397" s="2">
        <v>643</v>
      </c>
      <c r="N397" s="2">
        <v>6.7000000000000004E-2</v>
      </c>
      <c r="O397" s="2">
        <v>542</v>
      </c>
      <c r="P397" s="2">
        <v>550</v>
      </c>
      <c r="Q397" s="2">
        <v>567</v>
      </c>
      <c r="R397" s="2">
        <v>657</v>
      </c>
      <c r="S397" s="2">
        <v>9166</v>
      </c>
      <c r="T397" s="2">
        <v>9304</v>
      </c>
      <c r="U397" s="2">
        <v>9580</v>
      </c>
      <c r="V397" s="2">
        <v>11102</v>
      </c>
      <c r="W397" s="2">
        <v>1.1040000000000001</v>
      </c>
      <c r="X397" s="2">
        <v>1.026</v>
      </c>
      <c r="Y397" s="2">
        <v>10119</v>
      </c>
      <c r="Z397" s="2">
        <v>11391</v>
      </c>
      <c r="AA397" s="2">
        <v>1576.91</v>
      </c>
      <c r="AB397" s="2">
        <v>1097.6099999999999</v>
      </c>
      <c r="AC397" s="2">
        <v>725.8</v>
      </c>
      <c r="AD397" s="2">
        <v>0</v>
      </c>
      <c r="AE397" s="2">
        <v>3400.32</v>
      </c>
      <c r="AF397" s="2">
        <v>1576.91</v>
      </c>
      <c r="AG397" s="2">
        <v>1097.6099999999999</v>
      </c>
      <c r="AH397" s="2">
        <v>725.8</v>
      </c>
      <c r="AI397" s="2">
        <v>0</v>
      </c>
      <c r="AJ397" s="2">
        <v>3400.32</v>
      </c>
      <c r="AK397" s="2">
        <v>15956752</v>
      </c>
      <c r="AL397" s="2">
        <v>10212163</v>
      </c>
      <c r="AM397" s="2">
        <v>6953164</v>
      </c>
      <c r="AN397" s="2">
        <v>0</v>
      </c>
      <c r="AO397" s="2">
        <v>33122079</v>
      </c>
      <c r="AP397" s="2">
        <v>0.88980000000000004</v>
      </c>
      <c r="AQ397" s="2">
        <v>0.2</v>
      </c>
      <c r="AR397" s="2">
        <v>2839664</v>
      </c>
      <c r="AS397" s="2">
        <v>1817357</v>
      </c>
      <c r="AT397" s="2">
        <v>1237385</v>
      </c>
      <c r="AU397" s="2">
        <v>0</v>
      </c>
      <c r="AV397" s="2">
        <v>5894406</v>
      </c>
      <c r="AW397" s="2">
        <v>0.88980000000000004</v>
      </c>
      <c r="AX397" s="2">
        <v>0.33979999999999999</v>
      </c>
      <c r="AY397" s="2">
        <v>0.65</v>
      </c>
      <c r="AZ397" s="2">
        <v>3524368</v>
      </c>
      <c r="BA397" s="2">
        <v>2255561</v>
      </c>
      <c r="BB397" s="2">
        <v>1535745</v>
      </c>
      <c r="BC397" s="2">
        <v>0</v>
      </c>
      <c r="BD397" s="2">
        <v>7315674</v>
      </c>
      <c r="BE397" s="2">
        <v>46332159</v>
      </c>
      <c r="BF397" s="2">
        <v>0</v>
      </c>
      <c r="BG397" s="2">
        <v>30406</v>
      </c>
      <c r="BH397" s="2">
        <v>0</v>
      </c>
      <c r="BI397" s="2">
        <v>185983</v>
      </c>
      <c r="BJ397" s="2">
        <v>0</v>
      </c>
      <c r="BK397" s="2">
        <v>0</v>
      </c>
      <c r="BL397" s="2">
        <v>0</v>
      </c>
      <c r="BM397" s="2">
        <v>0</v>
      </c>
      <c r="BN397" s="2">
        <v>2813</v>
      </c>
      <c r="BO397" s="2">
        <v>105.99</v>
      </c>
      <c r="BP397" s="2">
        <v>298150</v>
      </c>
      <c r="BQ397" s="2">
        <v>514539</v>
      </c>
      <c r="BR397" s="2">
        <v>46846698</v>
      </c>
      <c r="BS397" s="2">
        <v>0</v>
      </c>
      <c r="BT397" s="2">
        <v>46846698</v>
      </c>
      <c r="BU397" s="2">
        <v>5962203</v>
      </c>
      <c r="BV397" s="2">
        <v>40884495</v>
      </c>
      <c r="BW397" s="2">
        <v>2707253</v>
      </c>
      <c r="BX397" s="2">
        <v>38177242</v>
      </c>
      <c r="BY397" s="2">
        <v>5053.8599999999997</v>
      </c>
      <c r="BZ397" s="2">
        <v>3400.32</v>
      </c>
      <c r="CA397" s="2">
        <v>17184741</v>
      </c>
      <c r="CB397" s="2">
        <v>0</v>
      </c>
      <c r="CC397" s="2">
        <v>0</v>
      </c>
      <c r="CD397" s="2">
        <v>5962203</v>
      </c>
      <c r="CE397" s="2">
        <v>2707253</v>
      </c>
      <c r="CF397" s="2">
        <v>8515285</v>
      </c>
      <c r="CG397" s="2">
        <v>3204551</v>
      </c>
      <c r="CH397" s="2">
        <v>11719836</v>
      </c>
      <c r="CI397" s="2">
        <v>0</v>
      </c>
      <c r="CJ397" s="2">
        <v>38177242</v>
      </c>
      <c r="CK397" s="2" t="b">
        <v>0</v>
      </c>
      <c r="CL397" s="2">
        <v>0</v>
      </c>
      <c r="CM397" s="2">
        <v>14154.76</v>
      </c>
      <c r="CN397" s="2">
        <v>13014.71</v>
      </c>
      <c r="CO397" s="2">
        <v>13400.79</v>
      </c>
      <c r="CP397" s="2">
        <v>15934.07</v>
      </c>
      <c r="CQ397" s="4">
        <v>45072.426782407405</v>
      </c>
      <c r="CR397" s="4">
        <v>73415</v>
      </c>
    </row>
    <row r="398" spans="1:96" x14ac:dyDescent="0.35">
      <c r="A398" s="5">
        <v>466</v>
      </c>
      <c r="B398" s="3" t="s">
        <v>800</v>
      </c>
      <c r="C398" s="3" t="s">
        <v>813</v>
      </c>
      <c r="D398" s="2" t="s">
        <v>814</v>
      </c>
      <c r="E398" s="2">
        <v>8093</v>
      </c>
      <c r="F398" s="2">
        <v>8215</v>
      </c>
      <c r="G398" s="2">
        <v>8458</v>
      </c>
      <c r="H398" s="2">
        <v>9802</v>
      </c>
      <c r="I398" s="2">
        <v>6.5600000000000006E-2</v>
      </c>
      <c r="J398" s="2">
        <v>531</v>
      </c>
      <c r="K398" s="2">
        <v>539</v>
      </c>
      <c r="L398" s="2">
        <v>555</v>
      </c>
      <c r="M398" s="2">
        <v>643</v>
      </c>
      <c r="N398" s="2">
        <v>6.7000000000000004E-2</v>
      </c>
      <c r="O398" s="2">
        <v>542</v>
      </c>
      <c r="P398" s="2">
        <v>550</v>
      </c>
      <c r="Q398" s="2">
        <v>567</v>
      </c>
      <c r="R398" s="2">
        <v>657</v>
      </c>
      <c r="S398" s="2">
        <v>9166</v>
      </c>
      <c r="T398" s="2">
        <v>9304</v>
      </c>
      <c r="U398" s="2">
        <v>9580</v>
      </c>
      <c r="V398" s="2">
        <v>11102</v>
      </c>
      <c r="W398" s="2">
        <v>1.1040000000000001</v>
      </c>
      <c r="X398" s="2">
        <v>1.026</v>
      </c>
      <c r="Y398" s="2">
        <v>10119</v>
      </c>
      <c r="Z398" s="2">
        <v>11391</v>
      </c>
      <c r="AA398" s="2">
        <v>1118.76</v>
      </c>
      <c r="AB398" s="2">
        <v>825.26</v>
      </c>
      <c r="AC398" s="2">
        <v>565.61</v>
      </c>
      <c r="AD398" s="2">
        <v>0</v>
      </c>
      <c r="AE398" s="2">
        <v>2509.63</v>
      </c>
      <c r="AF398" s="2">
        <v>1118.76</v>
      </c>
      <c r="AG398" s="2">
        <v>825.26</v>
      </c>
      <c r="AH398" s="2">
        <v>565.61</v>
      </c>
      <c r="AI398" s="2">
        <v>0</v>
      </c>
      <c r="AJ398" s="2">
        <v>2509.63</v>
      </c>
      <c r="AK398" s="2">
        <v>11320732</v>
      </c>
      <c r="AL398" s="2">
        <v>7678219</v>
      </c>
      <c r="AM398" s="2">
        <v>5418544</v>
      </c>
      <c r="AN398" s="2">
        <v>0</v>
      </c>
      <c r="AO398" s="2">
        <v>24417495</v>
      </c>
      <c r="AP398" s="2">
        <v>0.92059999999999997</v>
      </c>
      <c r="AQ398" s="2">
        <v>0.2</v>
      </c>
      <c r="AR398" s="2">
        <v>2084373</v>
      </c>
      <c r="AS398" s="2">
        <v>1413714</v>
      </c>
      <c r="AT398" s="2">
        <v>997662</v>
      </c>
      <c r="AU398" s="2">
        <v>0</v>
      </c>
      <c r="AV398" s="2">
        <v>4495749</v>
      </c>
      <c r="AW398" s="2">
        <v>0.92059999999999997</v>
      </c>
      <c r="AX398" s="2">
        <v>0.37059999999999998</v>
      </c>
      <c r="AY398" s="2">
        <v>0.65</v>
      </c>
      <c r="AZ398" s="2">
        <v>2727051</v>
      </c>
      <c r="BA398" s="2">
        <v>1849606</v>
      </c>
      <c r="BB398" s="2">
        <v>1305273</v>
      </c>
      <c r="BC398" s="2">
        <v>0</v>
      </c>
      <c r="BD398" s="2">
        <v>5881930</v>
      </c>
      <c r="BE398" s="2">
        <v>34795174</v>
      </c>
      <c r="BF398" s="2">
        <v>0</v>
      </c>
      <c r="BG398" s="2">
        <v>127146</v>
      </c>
      <c r="BH398" s="2">
        <v>0</v>
      </c>
      <c r="BI398" s="2">
        <v>86914</v>
      </c>
      <c r="BJ398" s="2">
        <v>0</v>
      </c>
      <c r="BK398" s="2">
        <v>0</v>
      </c>
      <c r="BL398" s="2">
        <v>0</v>
      </c>
      <c r="BM398" s="2">
        <v>0</v>
      </c>
      <c r="BN398" s="2">
        <v>2813</v>
      </c>
      <c r="BO398" s="2">
        <v>64.63</v>
      </c>
      <c r="BP398" s="2">
        <v>181804</v>
      </c>
      <c r="BQ398" s="2">
        <v>395864</v>
      </c>
      <c r="BR398" s="2">
        <v>35191038</v>
      </c>
      <c r="BS398" s="2">
        <v>0</v>
      </c>
      <c r="BT398" s="2">
        <v>35191038</v>
      </c>
      <c r="BU398" s="2">
        <v>6288278</v>
      </c>
      <c r="BV398" s="2">
        <v>28902760</v>
      </c>
      <c r="BW398" s="2">
        <v>1997195</v>
      </c>
      <c r="BX398" s="2">
        <v>26905565</v>
      </c>
      <c r="BY398" s="2">
        <v>5051.55</v>
      </c>
      <c r="BZ398" s="2">
        <v>2509.63</v>
      </c>
      <c r="CA398" s="2">
        <v>12677521</v>
      </c>
      <c r="CB398" s="2">
        <v>0</v>
      </c>
      <c r="CC398" s="2">
        <v>0</v>
      </c>
      <c r="CD398" s="2">
        <v>6288278</v>
      </c>
      <c r="CE398" s="2">
        <v>1997195</v>
      </c>
      <c r="CF398" s="2">
        <v>4392048</v>
      </c>
      <c r="CG398" s="2">
        <v>2779223</v>
      </c>
      <c r="CH398" s="2">
        <v>7171271</v>
      </c>
      <c r="CI398" s="2">
        <v>0</v>
      </c>
      <c r="CJ398" s="2">
        <v>26905565</v>
      </c>
      <c r="CK398" s="2" t="b">
        <v>0</v>
      </c>
      <c r="CL398" s="2">
        <v>0</v>
      </c>
      <c r="CM398" s="2">
        <v>14419.68</v>
      </c>
      <c r="CN398" s="2">
        <v>13258.29</v>
      </c>
      <c r="CO398" s="2">
        <v>13651.6</v>
      </c>
      <c r="CP398" s="2">
        <v>16232.29</v>
      </c>
      <c r="CQ398" s="4">
        <v>45072.426817129628</v>
      </c>
      <c r="CR398" s="4">
        <v>73415</v>
      </c>
    </row>
    <row r="399" spans="1:96" ht="31" x14ac:dyDescent="0.35">
      <c r="A399" s="5">
        <v>467</v>
      </c>
      <c r="B399" s="3" t="s">
        <v>800</v>
      </c>
      <c r="C399" s="3" t="s">
        <v>815</v>
      </c>
      <c r="D399" s="2" t="s">
        <v>816</v>
      </c>
      <c r="E399" s="2">
        <v>8093</v>
      </c>
      <c r="F399" s="2">
        <v>8215</v>
      </c>
      <c r="G399" s="2">
        <v>8458</v>
      </c>
      <c r="H399" s="2">
        <v>9802</v>
      </c>
      <c r="I399" s="2">
        <v>6.5600000000000006E-2</v>
      </c>
      <c r="J399" s="2">
        <v>531</v>
      </c>
      <c r="K399" s="2">
        <v>539</v>
      </c>
      <c r="L399" s="2">
        <v>555</v>
      </c>
      <c r="M399" s="2">
        <v>643</v>
      </c>
      <c r="N399" s="2">
        <v>6.7000000000000004E-2</v>
      </c>
      <c r="O399" s="2">
        <v>542</v>
      </c>
      <c r="P399" s="2">
        <v>550</v>
      </c>
      <c r="Q399" s="2">
        <v>567</v>
      </c>
      <c r="R399" s="2">
        <v>657</v>
      </c>
      <c r="S399" s="2">
        <v>9166</v>
      </c>
      <c r="T399" s="2">
        <v>9304</v>
      </c>
      <c r="U399" s="2">
        <v>9580</v>
      </c>
      <c r="V399" s="2">
        <v>11102</v>
      </c>
      <c r="W399" s="2">
        <v>1.1040000000000001</v>
      </c>
      <c r="X399" s="2">
        <v>1.026</v>
      </c>
      <c r="Y399" s="2">
        <v>10119</v>
      </c>
      <c r="Z399" s="2">
        <v>11391</v>
      </c>
      <c r="AA399" s="2">
        <v>0</v>
      </c>
      <c r="AB399" s="2">
        <v>0</v>
      </c>
      <c r="AC399" s="2">
        <v>0</v>
      </c>
      <c r="AD399" s="2">
        <v>2595.59</v>
      </c>
      <c r="AE399" s="2">
        <v>2595.59</v>
      </c>
      <c r="AF399" s="2">
        <v>0</v>
      </c>
      <c r="AG399" s="2">
        <v>0</v>
      </c>
      <c r="AH399" s="2">
        <v>0</v>
      </c>
      <c r="AI399" s="2">
        <v>2595.59</v>
      </c>
      <c r="AJ399" s="2">
        <v>2595.59</v>
      </c>
      <c r="AK399" s="2">
        <v>0</v>
      </c>
      <c r="AL399" s="2">
        <v>0</v>
      </c>
      <c r="AM399" s="2">
        <v>0</v>
      </c>
      <c r="AN399" s="2">
        <v>29566366</v>
      </c>
      <c r="AO399" s="2">
        <v>29566366</v>
      </c>
      <c r="AP399" s="2">
        <v>0.8508</v>
      </c>
      <c r="AQ399" s="2">
        <v>0.2</v>
      </c>
      <c r="AR399" s="2">
        <v>0</v>
      </c>
      <c r="AS399" s="2">
        <v>0</v>
      </c>
      <c r="AT399" s="2">
        <v>0</v>
      </c>
      <c r="AU399" s="2">
        <v>5031013</v>
      </c>
      <c r="AV399" s="2">
        <v>5031013</v>
      </c>
      <c r="AW399" s="2">
        <v>0.8508</v>
      </c>
      <c r="AX399" s="2">
        <v>0.30080000000000001</v>
      </c>
      <c r="AY399" s="2">
        <v>0.65</v>
      </c>
      <c r="AZ399" s="2">
        <v>0</v>
      </c>
      <c r="BA399" s="2">
        <v>0</v>
      </c>
      <c r="BB399" s="2">
        <v>0</v>
      </c>
      <c r="BC399" s="2">
        <v>5780816</v>
      </c>
      <c r="BD399" s="2">
        <v>5780816</v>
      </c>
      <c r="BE399" s="2">
        <v>40378195</v>
      </c>
      <c r="BF399" s="2">
        <v>0</v>
      </c>
      <c r="BG399" s="2">
        <v>40125</v>
      </c>
      <c r="BH399" s="2">
        <v>0</v>
      </c>
      <c r="BI399" s="2">
        <v>289367</v>
      </c>
      <c r="BJ399" s="2">
        <v>0</v>
      </c>
      <c r="BK399" s="2">
        <v>0</v>
      </c>
      <c r="BL399" s="2">
        <v>0</v>
      </c>
      <c r="BM399" s="2">
        <v>0</v>
      </c>
      <c r="BN399" s="2">
        <v>2813</v>
      </c>
      <c r="BO399" s="2">
        <v>0</v>
      </c>
      <c r="BP399" s="2">
        <v>0</v>
      </c>
      <c r="BQ399" s="2">
        <v>329492</v>
      </c>
      <c r="BR399" s="2">
        <v>40707687</v>
      </c>
      <c r="BS399" s="2">
        <v>0</v>
      </c>
      <c r="BT399" s="2">
        <v>40707687</v>
      </c>
      <c r="BU399" s="2">
        <v>7809515</v>
      </c>
      <c r="BV399" s="2">
        <v>32898172</v>
      </c>
      <c r="BW399" s="2">
        <v>2487274</v>
      </c>
      <c r="BX399" s="2">
        <v>30410898</v>
      </c>
      <c r="BY399" s="2">
        <v>6082.8</v>
      </c>
      <c r="BZ399" s="2">
        <v>2595.59</v>
      </c>
      <c r="CA399" s="2">
        <v>15788455</v>
      </c>
      <c r="CB399" s="2">
        <v>0</v>
      </c>
      <c r="CC399" s="2">
        <v>0</v>
      </c>
      <c r="CD399" s="2">
        <v>7809515</v>
      </c>
      <c r="CE399" s="2">
        <v>2487274</v>
      </c>
      <c r="CF399" s="2">
        <v>5491666</v>
      </c>
      <c r="CG399" s="2">
        <v>2536670</v>
      </c>
      <c r="CH399" s="2">
        <v>8028336</v>
      </c>
      <c r="CI399" s="2">
        <v>0</v>
      </c>
      <c r="CJ399" s="2">
        <v>30410898</v>
      </c>
      <c r="CK399" s="2" t="b">
        <v>0</v>
      </c>
      <c r="CL399" s="2">
        <v>0</v>
      </c>
      <c r="CM399" s="2">
        <v>13819.32</v>
      </c>
      <c r="CN399" s="2">
        <v>12706.29</v>
      </c>
      <c r="CO399" s="2">
        <v>13083.21</v>
      </c>
      <c r="CP399" s="2">
        <v>15556.46</v>
      </c>
      <c r="CQ399" s="4">
        <v>45072.427152777775</v>
      </c>
      <c r="CR399" s="4">
        <v>73415</v>
      </c>
    </row>
    <row r="400" spans="1:96" x14ac:dyDescent="0.35">
      <c r="A400" s="5">
        <v>468</v>
      </c>
      <c r="B400" s="3" t="s">
        <v>800</v>
      </c>
      <c r="C400" s="3" t="s">
        <v>817</v>
      </c>
      <c r="D400" s="2" t="s">
        <v>818</v>
      </c>
      <c r="E400" s="2">
        <v>8093</v>
      </c>
      <c r="F400" s="2">
        <v>8215</v>
      </c>
      <c r="G400" s="2">
        <v>8458</v>
      </c>
      <c r="H400" s="2">
        <v>9802</v>
      </c>
      <c r="I400" s="2">
        <v>6.5600000000000006E-2</v>
      </c>
      <c r="J400" s="2">
        <v>531</v>
      </c>
      <c r="K400" s="2">
        <v>539</v>
      </c>
      <c r="L400" s="2">
        <v>555</v>
      </c>
      <c r="M400" s="2">
        <v>643</v>
      </c>
      <c r="N400" s="2">
        <v>6.7000000000000004E-2</v>
      </c>
      <c r="O400" s="2">
        <v>542</v>
      </c>
      <c r="P400" s="2">
        <v>550</v>
      </c>
      <c r="Q400" s="2">
        <v>567</v>
      </c>
      <c r="R400" s="2">
        <v>657</v>
      </c>
      <c r="S400" s="2">
        <v>9166</v>
      </c>
      <c r="T400" s="2">
        <v>9304</v>
      </c>
      <c r="U400" s="2">
        <v>9580</v>
      </c>
      <c r="V400" s="2">
        <v>11102</v>
      </c>
      <c r="W400" s="2">
        <v>1.1040000000000001</v>
      </c>
      <c r="X400" s="2">
        <v>1.026</v>
      </c>
      <c r="Y400" s="2">
        <v>10119</v>
      </c>
      <c r="Z400" s="2">
        <v>11391</v>
      </c>
      <c r="AA400" s="2">
        <v>41.09</v>
      </c>
      <c r="AB400" s="2">
        <v>31.17</v>
      </c>
      <c r="AC400" s="2">
        <v>16.27</v>
      </c>
      <c r="AD400" s="2">
        <v>0</v>
      </c>
      <c r="AE400" s="2">
        <v>88.53</v>
      </c>
      <c r="AF400" s="2">
        <v>41.09</v>
      </c>
      <c r="AG400" s="2">
        <v>31.17</v>
      </c>
      <c r="AH400" s="2">
        <v>16.27</v>
      </c>
      <c r="AI400" s="2">
        <v>0</v>
      </c>
      <c r="AJ400" s="2">
        <v>88.53</v>
      </c>
      <c r="AK400" s="2">
        <v>415790</v>
      </c>
      <c r="AL400" s="2">
        <v>290006</v>
      </c>
      <c r="AM400" s="2">
        <v>155867</v>
      </c>
      <c r="AN400" s="2">
        <v>0</v>
      </c>
      <c r="AO400" s="2">
        <v>861663</v>
      </c>
      <c r="AP400" s="2">
        <v>0.18049999999999999</v>
      </c>
      <c r="AQ400" s="2">
        <v>0.2</v>
      </c>
      <c r="AR400" s="2">
        <v>15010</v>
      </c>
      <c r="AS400" s="2">
        <v>10469</v>
      </c>
      <c r="AT400" s="2">
        <v>5627</v>
      </c>
      <c r="AU400" s="2">
        <v>0</v>
      </c>
      <c r="AV400" s="2">
        <v>31106</v>
      </c>
      <c r="AW400" s="2">
        <v>0.18049999999999999</v>
      </c>
      <c r="AX400" s="2">
        <v>0</v>
      </c>
      <c r="AY400" s="2">
        <v>0.65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892769</v>
      </c>
      <c r="BF400" s="2">
        <v>0</v>
      </c>
      <c r="BG400" s="2">
        <v>0</v>
      </c>
      <c r="BH400" s="2">
        <v>0</v>
      </c>
      <c r="BI400" s="2">
        <v>5350</v>
      </c>
      <c r="BJ400" s="2">
        <v>0</v>
      </c>
      <c r="BK400" s="2">
        <v>0</v>
      </c>
      <c r="BL400" s="2">
        <v>91380</v>
      </c>
      <c r="BM400" s="2">
        <v>0</v>
      </c>
      <c r="BN400" s="2">
        <v>2813</v>
      </c>
      <c r="BO400" s="2">
        <v>0</v>
      </c>
      <c r="BP400" s="2">
        <v>0</v>
      </c>
      <c r="BQ400" s="2">
        <v>96730</v>
      </c>
      <c r="BR400" s="2">
        <v>989499</v>
      </c>
      <c r="BS400" s="2">
        <v>0</v>
      </c>
      <c r="BT400" s="2">
        <v>989499</v>
      </c>
      <c r="BU400" s="2">
        <v>218118</v>
      </c>
      <c r="BV400" s="2">
        <v>771381</v>
      </c>
      <c r="BW400" s="2">
        <v>80992</v>
      </c>
      <c r="BX400" s="2">
        <v>690389</v>
      </c>
      <c r="BY400" s="2">
        <v>5807.21</v>
      </c>
      <c r="BZ400" s="2">
        <v>88.53</v>
      </c>
      <c r="CA400" s="2">
        <v>514112</v>
      </c>
      <c r="CB400" s="2">
        <v>0</v>
      </c>
      <c r="CC400" s="2">
        <v>0</v>
      </c>
      <c r="CD400" s="2">
        <v>218118</v>
      </c>
      <c r="CE400" s="2">
        <v>80992</v>
      </c>
      <c r="CF400" s="2">
        <v>215002</v>
      </c>
      <c r="CG400" s="2">
        <v>87376</v>
      </c>
      <c r="CH400" s="2">
        <v>302378</v>
      </c>
      <c r="CI400" s="2">
        <v>0</v>
      </c>
      <c r="CJ400" s="2">
        <v>690389</v>
      </c>
      <c r="CK400" s="2" t="b">
        <v>0</v>
      </c>
      <c r="CL400" s="2">
        <v>0</v>
      </c>
      <c r="CM400" s="2">
        <v>10484.299999999999</v>
      </c>
      <c r="CN400" s="2">
        <v>9639.8700000000008</v>
      </c>
      <c r="CO400" s="2">
        <v>9925.84</v>
      </c>
      <c r="CP400" s="2">
        <v>11802.22</v>
      </c>
      <c r="CQ400" s="4">
        <v>45072.426828703705</v>
      </c>
      <c r="CR400" s="4">
        <v>73415</v>
      </c>
    </row>
    <row r="401" spans="1:96" x14ac:dyDescent="0.35">
      <c r="A401" s="5">
        <v>469</v>
      </c>
      <c r="B401" s="3" t="s">
        <v>800</v>
      </c>
      <c r="C401" s="3" t="s">
        <v>819</v>
      </c>
      <c r="D401" s="2" t="s">
        <v>820</v>
      </c>
      <c r="E401" s="2">
        <v>8093</v>
      </c>
      <c r="F401" s="2">
        <v>8215</v>
      </c>
      <c r="G401" s="2">
        <v>8458</v>
      </c>
      <c r="H401" s="2">
        <v>9802</v>
      </c>
      <c r="I401" s="2">
        <v>6.5600000000000006E-2</v>
      </c>
      <c r="J401" s="2">
        <v>531</v>
      </c>
      <c r="K401" s="2">
        <v>539</v>
      </c>
      <c r="L401" s="2">
        <v>555</v>
      </c>
      <c r="M401" s="2">
        <v>643</v>
      </c>
      <c r="N401" s="2">
        <v>6.7000000000000004E-2</v>
      </c>
      <c r="O401" s="2">
        <v>542</v>
      </c>
      <c r="P401" s="2">
        <v>550</v>
      </c>
      <c r="Q401" s="2">
        <v>567</v>
      </c>
      <c r="R401" s="2">
        <v>657</v>
      </c>
      <c r="S401" s="2">
        <v>9166</v>
      </c>
      <c r="T401" s="2">
        <v>9304</v>
      </c>
      <c r="U401" s="2">
        <v>9580</v>
      </c>
      <c r="V401" s="2">
        <v>11102</v>
      </c>
      <c r="W401" s="2">
        <v>1.1040000000000001</v>
      </c>
      <c r="X401" s="2">
        <v>1.026</v>
      </c>
      <c r="Y401" s="2">
        <v>10119</v>
      </c>
      <c r="Z401" s="2">
        <v>11391</v>
      </c>
      <c r="AA401" s="2">
        <v>54.9</v>
      </c>
      <c r="AB401" s="2">
        <v>42.94</v>
      </c>
      <c r="AC401" s="2">
        <v>28.91</v>
      </c>
      <c r="AD401" s="2">
        <v>0</v>
      </c>
      <c r="AE401" s="2">
        <v>126.75</v>
      </c>
      <c r="AF401" s="2">
        <v>54.9</v>
      </c>
      <c r="AG401" s="2">
        <v>42.94</v>
      </c>
      <c r="AH401" s="2">
        <v>28.91</v>
      </c>
      <c r="AI401" s="2">
        <v>0</v>
      </c>
      <c r="AJ401" s="2">
        <v>126.75</v>
      </c>
      <c r="AK401" s="2">
        <v>555533</v>
      </c>
      <c r="AL401" s="2">
        <v>399514</v>
      </c>
      <c r="AM401" s="2">
        <v>276958</v>
      </c>
      <c r="AN401" s="2">
        <v>0</v>
      </c>
      <c r="AO401" s="2">
        <v>1232005</v>
      </c>
      <c r="AP401" s="2">
        <v>0.30320000000000003</v>
      </c>
      <c r="AQ401" s="2">
        <v>0.2</v>
      </c>
      <c r="AR401" s="2">
        <v>33688</v>
      </c>
      <c r="AS401" s="2">
        <v>24227</v>
      </c>
      <c r="AT401" s="2">
        <v>16795</v>
      </c>
      <c r="AU401" s="2">
        <v>0</v>
      </c>
      <c r="AV401" s="2">
        <v>74710</v>
      </c>
      <c r="AW401" s="2">
        <v>0.30320000000000003</v>
      </c>
      <c r="AX401" s="2">
        <v>0</v>
      </c>
      <c r="AY401" s="2">
        <v>0.65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1306715</v>
      </c>
      <c r="BF401" s="2">
        <v>0</v>
      </c>
      <c r="BG401" s="2">
        <v>4640</v>
      </c>
      <c r="BH401" s="2">
        <v>0</v>
      </c>
      <c r="BI401" s="2">
        <v>0</v>
      </c>
      <c r="BJ401" s="2">
        <v>0</v>
      </c>
      <c r="BK401" s="2">
        <v>0</v>
      </c>
      <c r="BL401" s="2">
        <v>102643</v>
      </c>
      <c r="BM401" s="2">
        <v>0</v>
      </c>
      <c r="BN401" s="2">
        <v>2813</v>
      </c>
      <c r="BO401" s="2">
        <v>0</v>
      </c>
      <c r="BP401" s="2">
        <v>0</v>
      </c>
      <c r="BQ401" s="2">
        <v>107283</v>
      </c>
      <c r="BR401" s="2">
        <v>1413998</v>
      </c>
      <c r="BS401" s="2">
        <v>0</v>
      </c>
      <c r="BT401" s="2">
        <v>1413998</v>
      </c>
      <c r="BU401" s="2">
        <v>134888</v>
      </c>
      <c r="BV401" s="2">
        <v>1279110</v>
      </c>
      <c r="BW401" s="2">
        <v>117821</v>
      </c>
      <c r="BX401" s="2">
        <v>1161289</v>
      </c>
      <c r="BY401" s="2">
        <v>5900.5</v>
      </c>
      <c r="BZ401" s="2">
        <v>126.75</v>
      </c>
      <c r="CA401" s="2">
        <v>747888</v>
      </c>
      <c r="CB401" s="2">
        <v>0</v>
      </c>
      <c r="CC401" s="2">
        <v>0</v>
      </c>
      <c r="CD401" s="2">
        <v>134888</v>
      </c>
      <c r="CE401" s="2">
        <v>117821</v>
      </c>
      <c r="CF401" s="2">
        <v>495179</v>
      </c>
      <c r="CG401" s="2">
        <v>91297</v>
      </c>
      <c r="CH401" s="2">
        <v>586476</v>
      </c>
      <c r="CI401" s="2">
        <v>0</v>
      </c>
      <c r="CJ401" s="2">
        <v>1161289</v>
      </c>
      <c r="CK401" s="2" t="b">
        <v>0</v>
      </c>
      <c r="CL401" s="2">
        <v>0</v>
      </c>
      <c r="CM401" s="2">
        <v>10732.62</v>
      </c>
      <c r="CN401" s="2">
        <v>9868.19</v>
      </c>
      <c r="CO401" s="2">
        <v>10160.93</v>
      </c>
      <c r="CP401" s="2">
        <v>12081.75</v>
      </c>
      <c r="CQ401" s="4">
        <v>45072.426898148151</v>
      </c>
      <c r="CR401" s="4">
        <v>73415</v>
      </c>
    </row>
    <row r="402" spans="1:96" x14ac:dyDescent="0.35">
      <c r="A402" s="5">
        <v>470</v>
      </c>
      <c r="B402" s="3" t="s">
        <v>800</v>
      </c>
      <c r="C402" s="3" t="s">
        <v>821</v>
      </c>
      <c r="D402" s="2" t="s">
        <v>822</v>
      </c>
      <c r="E402" s="2">
        <v>8093</v>
      </c>
      <c r="F402" s="2">
        <v>8215</v>
      </c>
      <c r="G402" s="2">
        <v>8458</v>
      </c>
      <c r="H402" s="2">
        <v>9802</v>
      </c>
      <c r="I402" s="2">
        <v>6.5600000000000006E-2</v>
      </c>
      <c r="J402" s="2">
        <v>531</v>
      </c>
      <c r="K402" s="2">
        <v>539</v>
      </c>
      <c r="L402" s="2">
        <v>555</v>
      </c>
      <c r="M402" s="2">
        <v>643</v>
      </c>
      <c r="N402" s="2">
        <v>6.7000000000000004E-2</v>
      </c>
      <c r="O402" s="2">
        <v>542</v>
      </c>
      <c r="P402" s="2">
        <v>550</v>
      </c>
      <c r="Q402" s="2">
        <v>567</v>
      </c>
      <c r="R402" s="2">
        <v>657</v>
      </c>
      <c r="S402" s="2">
        <v>9166</v>
      </c>
      <c r="T402" s="2">
        <v>9304</v>
      </c>
      <c r="U402" s="2">
        <v>9580</v>
      </c>
      <c r="V402" s="2">
        <v>11102</v>
      </c>
      <c r="W402" s="2">
        <v>1.1040000000000001</v>
      </c>
      <c r="X402" s="2">
        <v>1.026</v>
      </c>
      <c r="Y402" s="2">
        <v>10119</v>
      </c>
      <c r="Z402" s="2">
        <v>11391</v>
      </c>
      <c r="AA402" s="2">
        <v>2888.69</v>
      </c>
      <c r="AB402" s="2">
        <v>2006.47</v>
      </c>
      <c r="AC402" s="2">
        <v>1288.69</v>
      </c>
      <c r="AD402" s="2">
        <v>3026.07</v>
      </c>
      <c r="AE402" s="2">
        <v>9209.92</v>
      </c>
      <c r="AF402" s="2">
        <v>2888.69</v>
      </c>
      <c r="AG402" s="2">
        <v>2006.47</v>
      </c>
      <c r="AH402" s="2">
        <v>1288.69</v>
      </c>
      <c r="AI402" s="2">
        <v>3026.07</v>
      </c>
      <c r="AJ402" s="2">
        <v>9209.92</v>
      </c>
      <c r="AK402" s="2">
        <v>29230654</v>
      </c>
      <c r="AL402" s="2">
        <v>18668197</v>
      </c>
      <c r="AM402" s="2">
        <v>12345650</v>
      </c>
      <c r="AN402" s="2">
        <v>34469963</v>
      </c>
      <c r="AO402" s="2">
        <v>94714464</v>
      </c>
      <c r="AP402" s="2">
        <v>0.69620000000000004</v>
      </c>
      <c r="AQ402" s="2">
        <v>0.2</v>
      </c>
      <c r="AR402" s="2">
        <v>4070076</v>
      </c>
      <c r="AS402" s="2">
        <v>2599360</v>
      </c>
      <c r="AT402" s="2">
        <v>1719008</v>
      </c>
      <c r="AU402" s="2">
        <v>4799598</v>
      </c>
      <c r="AV402" s="2">
        <v>13188042</v>
      </c>
      <c r="AW402" s="2">
        <v>0.69620000000000004</v>
      </c>
      <c r="AX402" s="2">
        <v>0.1462</v>
      </c>
      <c r="AY402" s="2">
        <v>0.65</v>
      </c>
      <c r="AZ402" s="2">
        <v>2777789</v>
      </c>
      <c r="BA402" s="2">
        <v>1774039</v>
      </c>
      <c r="BB402" s="2">
        <v>1173207</v>
      </c>
      <c r="BC402" s="2">
        <v>3275681</v>
      </c>
      <c r="BD402" s="2">
        <v>9000716</v>
      </c>
      <c r="BE402" s="2">
        <v>116903222</v>
      </c>
      <c r="BF402" s="2">
        <v>0</v>
      </c>
      <c r="BG402" s="2">
        <v>384813</v>
      </c>
      <c r="BH402" s="2">
        <v>0</v>
      </c>
      <c r="BI402" s="2">
        <v>1018874</v>
      </c>
      <c r="BJ402" s="2">
        <v>0</v>
      </c>
      <c r="BK402" s="2">
        <v>0</v>
      </c>
      <c r="BL402" s="2">
        <v>0</v>
      </c>
      <c r="BM402" s="2">
        <v>0</v>
      </c>
      <c r="BN402" s="2">
        <v>2813</v>
      </c>
      <c r="BO402" s="2">
        <v>149.34</v>
      </c>
      <c r="BP402" s="2">
        <v>420093</v>
      </c>
      <c r="BQ402" s="2">
        <v>1823780</v>
      </c>
      <c r="BR402" s="2">
        <v>118727002</v>
      </c>
      <c r="BS402" s="2">
        <v>0</v>
      </c>
      <c r="BT402" s="2">
        <v>118727002</v>
      </c>
      <c r="BU402" s="2">
        <v>65599075</v>
      </c>
      <c r="BV402" s="2">
        <v>53127927</v>
      </c>
      <c r="BW402" s="2">
        <v>1841984</v>
      </c>
      <c r="BX402" s="2">
        <v>51285943</v>
      </c>
      <c r="BY402" s="2">
        <v>5325.68</v>
      </c>
      <c r="BZ402" s="2">
        <v>9209.92</v>
      </c>
      <c r="CA402" s="2">
        <v>49049087</v>
      </c>
      <c r="CB402" s="2">
        <v>0</v>
      </c>
      <c r="CC402" s="2">
        <v>0</v>
      </c>
      <c r="CD402" s="2">
        <v>65599075</v>
      </c>
      <c r="CE402" s="2">
        <v>1841984</v>
      </c>
      <c r="CF402" s="2">
        <v>0</v>
      </c>
      <c r="CG402" s="2">
        <v>14151176</v>
      </c>
      <c r="CH402" s="2">
        <v>14151176</v>
      </c>
      <c r="CI402" s="2">
        <v>0</v>
      </c>
      <c r="CJ402" s="2">
        <v>51285943</v>
      </c>
      <c r="CK402" s="2" t="b">
        <v>0</v>
      </c>
      <c r="CL402" s="2">
        <v>0</v>
      </c>
      <c r="CM402" s="2">
        <v>12489.58</v>
      </c>
      <c r="CN402" s="2">
        <v>11483.65</v>
      </c>
      <c r="CO402" s="2">
        <v>11824.31</v>
      </c>
      <c r="CP402" s="2">
        <v>14059.57</v>
      </c>
      <c r="CQ402" s="4">
        <v>45072.426932870374</v>
      </c>
      <c r="CR402" s="4">
        <v>73415</v>
      </c>
    </row>
    <row r="403" spans="1:96" x14ac:dyDescent="0.35">
      <c r="A403" s="5">
        <v>471</v>
      </c>
      <c r="B403" s="3" t="s">
        <v>800</v>
      </c>
      <c r="C403" s="3" t="s">
        <v>823</v>
      </c>
      <c r="D403" s="2" t="s">
        <v>824</v>
      </c>
      <c r="E403" s="2">
        <v>8093</v>
      </c>
      <c r="F403" s="2">
        <v>8215</v>
      </c>
      <c r="G403" s="2">
        <v>8458</v>
      </c>
      <c r="H403" s="2">
        <v>9802</v>
      </c>
      <c r="I403" s="2">
        <v>6.5600000000000006E-2</v>
      </c>
      <c r="J403" s="2">
        <v>531</v>
      </c>
      <c r="K403" s="2">
        <v>539</v>
      </c>
      <c r="L403" s="2">
        <v>555</v>
      </c>
      <c r="M403" s="2">
        <v>643</v>
      </c>
      <c r="N403" s="2">
        <v>6.7000000000000004E-2</v>
      </c>
      <c r="O403" s="2">
        <v>542</v>
      </c>
      <c r="P403" s="2">
        <v>550</v>
      </c>
      <c r="Q403" s="2">
        <v>567</v>
      </c>
      <c r="R403" s="2">
        <v>657</v>
      </c>
      <c r="S403" s="2">
        <v>9166</v>
      </c>
      <c r="T403" s="2">
        <v>9304</v>
      </c>
      <c r="U403" s="2">
        <v>9580</v>
      </c>
      <c r="V403" s="2">
        <v>11102</v>
      </c>
      <c r="W403" s="2">
        <v>1.1040000000000001</v>
      </c>
      <c r="X403" s="2">
        <v>1.026</v>
      </c>
      <c r="Y403" s="2">
        <v>10119</v>
      </c>
      <c r="Z403" s="2">
        <v>11391</v>
      </c>
      <c r="AA403" s="2">
        <v>542.28</v>
      </c>
      <c r="AB403" s="2">
        <v>380.41</v>
      </c>
      <c r="AC403" s="2">
        <v>285.27999999999997</v>
      </c>
      <c r="AD403" s="2">
        <v>583.95000000000005</v>
      </c>
      <c r="AE403" s="2">
        <v>1791.92</v>
      </c>
      <c r="AF403" s="2">
        <v>542.28</v>
      </c>
      <c r="AG403" s="2">
        <v>380.41</v>
      </c>
      <c r="AH403" s="2">
        <v>285.27999999999997</v>
      </c>
      <c r="AI403" s="2">
        <v>583.95000000000005</v>
      </c>
      <c r="AJ403" s="2">
        <v>1791.92</v>
      </c>
      <c r="AK403" s="2">
        <v>5487331</v>
      </c>
      <c r="AL403" s="2">
        <v>3539335</v>
      </c>
      <c r="AM403" s="2">
        <v>2732982</v>
      </c>
      <c r="AN403" s="2">
        <v>6651774</v>
      </c>
      <c r="AO403" s="2">
        <v>18411422</v>
      </c>
      <c r="AP403" s="2">
        <v>0.21060000000000001</v>
      </c>
      <c r="AQ403" s="2">
        <v>0.2</v>
      </c>
      <c r="AR403" s="2">
        <v>231126</v>
      </c>
      <c r="AS403" s="2">
        <v>149077</v>
      </c>
      <c r="AT403" s="2">
        <v>115113</v>
      </c>
      <c r="AU403" s="2">
        <v>280173</v>
      </c>
      <c r="AV403" s="2">
        <v>775489</v>
      </c>
      <c r="AW403" s="2">
        <v>0.21060000000000001</v>
      </c>
      <c r="AX403" s="2">
        <v>0</v>
      </c>
      <c r="AY403" s="2">
        <v>0.65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19186911</v>
      </c>
      <c r="BF403" s="2">
        <v>0</v>
      </c>
      <c r="BG403" s="2">
        <v>84407</v>
      </c>
      <c r="BH403" s="2">
        <v>0</v>
      </c>
      <c r="BI403" s="2">
        <v>105091</v>
      </c>
      <c r="BJ403" s="2">
        <v>0</v>
      </c>
      <c r="BK403" s="2">
        <v>0</v>
      </c>
      <c r="BL403" s="2">
        <v>1368386</v>
      </c>
      <c r="BM403" s="2">
        <v>0</v>
      </c>
      <c r="BN403" s="2">
        <v>2813</v>
      </c>
      <c r="BO403" s="2">
        <v>12.48</v>
      </c>
      <c r="BP403" s="2">
        <v>35106</v>
      </c>
      <c r="BQ403" s="2">
        <v>1592990</v>
      </c>
      <c r="BR403" s="2">
        <v>20779901</v>
      </c>
      <c r="BS403" s="2">
        <v>0</v>
      </c>
      <c r="BT403" s="2">
        <v>20779901</v>
      </c>
      <c r="BU403" s="2">
        <v>32763231</v>
      </c>
      <c r="BV403" s="2">
        <v>0</v>
      </c>
      <c r="BW403" s="2">
        <v>358384</v>
      </c>
      <c r="BX403" s="2">
        <v>0</v>
      </c>
      <c r="BY403" s="2">
        <v>5270.98</v>
      </c>
      <c r="BZ403" s="2">
        <v>1791.92</v>
      </c>
      <c r="CA403" s="2">
        <v>9445174</v>
      </c>
      <c r="CB403" s="2">
        <v>0</v>
      </c>
      <c r="CC403" s="2">
        <v>0</v>
      </c>
      <c r="CD403" s="2">
        <v>32763231</v>
      </c>
      <c r="CE403" s="2">
        <v>358384</v>
      </c>
      <c r="CF403" s="2">
        <v>0</v>
      </c>
      <c r="CG403" s="2">
        <v>2505456</v>
      </c>
      <c r="CH403" s="2">
        <v>2505456</v>
      </c>
      <c r="CI403" s="2">
        <v>2505456</v>
      </c>
      <c r="CJ403" s="2">
        <v>2505456</v>
      </c>
      <c r="CK403" s="2" t="b">
        <v>1</v>
      </c>
      <c r="CL403" s="2">
        <v>11983330</v>
      </c>
      <c r="CM403" s="2">
        <v>10545.21</v>
      </c>
      <c r="CN403" s="2">
        <v>9695.8799999999992</v>
      </c>
      <c r="CO403" s="2">
        <v>9983.51</v>
      </c>
      <c r="CP403" s="2">
        <v>11870.79</v>
      </c>
      <c r="CQ403" s="4">
        <v>45072.42696759259</v>
      </c>
      <c r="CR403" s="4">
        <v>73415</v>
      </c>
    </row>
    <row r="404" spans="1:96" x14ac:dyDescent="0.35">
      <c r="A404" s="5">
        <v>472</v>
      </c>
      <c r="B404" s="3" t="s">
        <v>800</v>
      </c>
      <c r="C404" s="3" t="s">
        <v>825</v>
      </c>
      <c r="D404" s="2" t="s">
        <v>826</v>
      </c>
      <c r="E404" s="2">
        <v>8093</v>
      </c>
      <c r="F404" s="2">
        <v>8215</v>
      </c>
      <c r="G404" s="2">
        <v>8458</v>
      </c>
      <c r="H404" s="2">
        <v>9802</v>
      </c>
      <c r="I404" s="2">
        <v>6.5600000000000006E-2</v>
      </c>
      <c r="J404" s="2">
        <v>531</v>
      </c>
      <c r="K404" s="2">
        <v>539</v>
      </c>
      <c r="L404" s="2">
        <v>555</v>
      </c>
      <c r="M404" s="2">
        <v>643</v>
      </c>
      <c r="N404" s="2">
        <v>6.7000000000000004E-2</v>
      </c>
      <c r="O404" s="2">
        <v>542</v>
      </c>
      <c r="P404" s="2">
        <v>550</v>
      </c>
      <c r="Q404" s="2">
        <v>567</v>
      </c>
      <c r="R404" s="2">
        <v>657</v>
      </c>
      <c r="S404" s="2">
        <v>9166</v>
      </c>
      <c r="T404" s="2">
        <v>9304</v>
      </c>
      <c r="U404" s="2">
        <v>9580</v>
      </c>
      <c r="V404" s="2">
        <v>11102</v>
      </c>
      <c r="W404" s="2">
        <v>1.1040000000000001</v>
      </c>
      <c r="X404" s="2">
        <v>1.026</v>
      </c>
      <c r="Y404" s="2">
        <v>10119</v>
      </c>
      <c r="Z404" s="2">
        <v>11391</v>
      </c>
      <c r="AA404" s="2">
        <v>4487.57</v>
      </c>
      <c r="AB404" s="2">
        <v>3405.02</v>
      </c>
      <c r="AC404" s="2">
        <v>0</v>
      </c>
      <c r="AD404" s="2">
        <v>0</v>
      </c>
      <c r="AE404" s="2">
        <v>7892.59</v>
      </c>
      <c r="AF404" s="2">
        <v>4487.57</v>
      </c>
      <c r="AG404" s="2">
        <v>3405.02</v>
      </c>
      <c r="AH404" s="2">
        <v>0</v>
      </c>
      <c r="AI404" s="2">
        <v>0</v>
      </c>
      <c r="AJ404" s="2">
        <v>7892.59</v>
      </c>
      <c r="AK404" s="2">
        <v>45409721</v>
      </c>
      <c r="AL404" s="2">
        <v>31680306</v>
      </c>
      <c r="AM404" s="2">
        <v>0</v>
      </c>
      <c r="AN404" s="2">
        <v>0</v>
      </c>
      <c r="AO404" s="2">
        <v>77090027</v>
      </c>
      <c r="AP404" s="2">
        <v>0.80549999999999999</v>
      </c>
      <c r="AQ404" s="2">
        <v>0.2</v>
      </c>
      <c r="AR404" s="2">
        <v>7315506</v>
      </c>
      <c r="AS404" s="2">
        <v>5103697</v>
      </c>
      <c r="AT404" s="2">
        <v>0</v>
      </c>
      <c r="AU404" s="2">
        <v>0</v>
      </c>
      <c r="AV404" s="2">
        <v>12419203</v>
      </c>
      <c r="AW404" s="2">
        <v>0.80549999999999999</v>
      </c>
      <c r="AX404" s="2">
        <v>0.2555</v>
      </c>
      <c r="AY404" s="2">
        <v>0.65</v>
      </c>
      <c r="AZ404" s="2">
        <v>7541419</v>
      </c>
      <c r="BA404" s="2">
        <v>5261307</v>
      </c>
      <c r="BB404" s="2">
        <v>0</v>
      </c>
      <c r="BC404" s="2">
        <v>0</v>
      </c>
      <c r="BD404" s="2">
        <v>12802726</v>
      </c>
      <c r="BE404" s="2">
        <v>102311956</v>
      </c>
      <c r="BF404" s="2">
        <v>0</v>
      </c>
      <c r="BG404" s="2">
        <v>490864</v>
      </c>
      <c r="BH404" s="2">
        <v>0</v>
      </c>
      <c r="BI404" s="2">
        <v>315709</v>
      </c>
      <c r="BJ404" s="2">
        <v>0</v>
      </c>
      <c r="BK404" s="2">
        <v>0</v>
      </c>
      <c r="BL404" s="2">
        <v>0</v>
      </c>
      <c r="BM404" s="2">
        <v>0</v>
      </c>
      <c r="BN404" s="2">
        <v>2813</v>
      </c>
      <c r="BO404" s="2">
        <v>205.21</v>
      </c>
      <c r="BP404" s="2">
        <v>577256</v>
      </c>
      <c r="BQ404" s="2">
        <v>1383829</v>
      </c>
      <c r="BR404" s="2">
        <v>103695785</v>
      </c>
      <c r="BS404" s="2">
        <v>0</v>
      </c>
      <c r="BT404" s="2">
        <v>103695785</v>
      </c>
      <c r="BU404" s="2">
        <v>23526430</v>
      </c>
      <c r="BV404" s="2">
        <v>80169355</v>
      </c>
      <c r="BW404" s="2">
        <v>6267017</v>
      </c>
      <c r="BX404" s="2">
        <v>73902338</v>
      </c>
      <c r="BY404" s="2">
        <v>5040.3100000000004</v>
      </c>
      <c r="BZ404" s="2">
        <v>7892.59</v>
      </c>
      <c r="CA404" s="2">
        <v>39781100</v>
      </c>
      <c r="CB404" s="2">
        <v>0</v>
      </c>
      <c r="CC404" s="2">
        <v>0</v>
      </c>
      <c r="CD404" s="2">
        <v>23526430</v>
      </c>
      <c r="CE404" s="2">
        <v>6267017</v>
      </c>
      <c r="CF404" s="2">
        <v>9987653</v>
      </c>
      <c r="CG404" s="2">
        <v>9329831</v>
      </c>
      <c r="CH404" s="2">
        <v>19317484</v>
      </c>
      <c r="CI404" s="2">
        <v>0</v>
      </c>
      <c r="CJ404" s="2">
        <v>73902338</v>
      </c>
      <c r="CK404" s="2" t="b">
        <v>0</v>
      </c>
      <c r="CL404" s="2">
        <v>0</v>
      </c>
      <c r="CM404" s="2">
        <v>13429.68</v>
      </c>
      <c r="CN404" s="2">
        <v>12348.04</v>
      </c>
      <c r="CO404" s="2">
        <v>12714.34</v>
      </c>
      <c r="CP404" s="2">
        <v>15117.85</v>
      </c>
      <c r="CQ404" s="4">
        <v>45072.427083333336</v>
      </c>
      <c r="CR404" s="4">
        <v>73415</v>
      </c>
    </row>
    <row r="405" spans="1:96" x14ac:dyDescent="0.35">
      <c r="A405" s="5">
        <v>473</v>
      </c>
      <c r="B405" s="3" t="s">
        <v>800</v>
      </c>
      <c r="C405" s="3" t="s">
        <v>827</v>
      </c>
      <c r="D405" s="2" t="s">
        <v>828</v>
      </c>
      <c r="E405" s="2">
        <v>8093</v>
      </c>
      <c r="F405" s="2">
        <v>8215</v>
      </c>
      <c r="G405" s="2">
        <v>8458</v>
      </c>
      <c r="H405" s="2">
        <v>9802</v>
      </c>
      <c r="I405" s="2">
        <v>6.5600000000000006E-2</v>
      </c>
      <c r="J405" s="2">
        <v>531</v>
      </c>
      <c r="K405" s="2">
        <v>539</v>
      </c>
      <c r="L405" s="2">
        <v>555</v>
      </c>
      <c r="M405" s="2">
        <v>643</v>
      </c>
      <c r="N405" s="2">
        <v>6.7000000000000004E-2</v>
      </c>
      <c r="O405" s="2">
        <v>542</v>
      </c>
      <c r="P405" s="2">
        <v>550</v>
      </c>
      <c r="Q405" s="2">
        <v>567</v>
      </c>
      <c r="R405" s="2">
        <v>657</v>
      </c>
      <c r="S405" s="2">
        <v>9166</v>
      </c>
      <c r="T405" s="2">
        <v>9304</v>
      </c>
      <c r="U405" s="2">
        <v>9580</v>
      </c>
      <c r="V405" s="2">
        <v>11102</v>
      </c>
      <c r="W405" s="2">
        <v>1.1040000000000001</v>
      </c>
      <c r="X405" s="2">
        <v>1.026</v>
      </c>
      <c r="Y405" s="2">
        <v>10119</v>
      </c>
      <c r="Z405" s="2">
        <v>11391</v>
      </c>
      <c r="AA405" s="2">
        <v>0</v>
      </c>
      <c r="AB405" s="2">
        <v>0</v>
      </c>
      <c r="AC405" s="2">
        <v>4304.3100000000004</v>
      </c>
      <c r="AD405" s="2">
        <v>11286.62</v>
      </c>
      <c r="AE405" s="2">
        <v>15590.93</v>
      </c>
      <c r="AF405" s="2">
        <v>0</v>
      </c>
      <c r="AG405" s="2">
        <v>0</v>
      </c>
      <c r="AH405" s="2">
        <v>4304.3100000000004</v>
      </c>
      <c r="AI405" s="2">
        <v>11286.62</v>
      </c>
      <c r="AJ405" s="2">
        <v>15590.93</v>
      </c>
      <c r="AK405" s="2">
        <v>0</v>
      </c>
      <c r="AL405" s="2">
        <v>0</v>
      </c>
      <c r="AM405" s="2">
        <v>41235290</v>
      </c>
      <c r="AN405" s="2">
        <v>128565888</v>
      </c>
      <c r="AO405" s="2">
        <v>169801178</v>
      </c>
      <c r="AP405" s="2">
        <v>0.87339999999999995</v>
      </c>
      <c r="AQ405" s="2">
        <v>0.2</v>
      </c>
      <c r="AR405" s="2">
        <v>0</v>
      </c>
      <c r="AS405" s="2">
        <v>0</v>
      </c>
      <c r="AT405" s="2">
        <v>7202980</v>
      </c>
      <c r="AU405" s="2">
        <v>22457889</v>
      </c>
      <c r="AV405" s="2">
        <v>29660869</v>
      </c>
      <c r="AW405" s="2">
        <v>0.87339999999999995</v>
      </c>
      <c r="AX405" s="2">
        <v>0.32340000000000002</v>
      </c>
      <c r="AY405" s="2">
        <v>0.65</v>
      </c>
      <c r="AZ405" s="2">
        <v>0</v>
      </c>
      <c r="BA405" s="2">
        <v>0</v>
      </c>
      <c r="BB405" s="2">
        <v>8668070</v>
      </c>
      <c r="BC405" s="2">
        <v>27025835</v>
      </c>
      <c r="BD405" s="2">
        <v>35693905</v>
      </c>
      <c r="BE405" s="2">
        <v>235155952</v>
      </c>
      <c r="BF405" s="2">
        <v>0</v>
      </c>
      <c r="BG405" s="2">
        <v>300365</v>
      </c>
      <c r="BH405" s="2">
        <v>0</v>
      </c>
      <c r="BI405" s="2">
        <v>494238</v>
      </c>
      <c r="BJ405" s="2">
        <v>0</v>
      </c>
      <c r="BK405" s="2">
        <v>0</v>
      </c>
      <c r="BL405" s="2">
        <v>0</v>
      </c>
      <c r="BM405" s="2">
        <v>0</v>
      </c>
      <c r="BN405" s="2">
        <v>2813</v>
      </c>
      <c r="BO405" s="2">
        <v>0</v>
      </c>
      <c r="BP405" s="2">
        <v>0</v>
      </c>
      <c r="BQ405" s="2">
        <v>794603</v>
      </c>
      <c r="BR405" s="2">
        <v>235950555</v>
      </c>
      <c r="BS405" s="2">
        <v>0</v>
      </c>
      <c r="BT405" s="2">
        <v>235950555</v>
      </c>
      <c r="BU405" s="2">
        <v>42411935</v>
      </c>
      <c r="BV405" s="2">
        <v>193538620</v>
      </c>
      <c r="BW405" s="2">
        <v>14842546</v>
      </c>
      <c r="BX405" s="2">
        <v>178696074</v>
      </c>
      <c r="BY405" s="2">
        <v>6042.98</v>
      </c>
      <c r="BZ405" s="2">
        <v>15590.93</v>
      </c>
      <c r="CA405" s="2">
        <v>94215678</v>
      </c>
      <c r="CB405" s="2">
        <v>0</v>
      </c>
      <c r="CC405" s="2">
        <v>0</v>
      </c>
      <c r="CD405" s="2">
        <v>42411935</v>
      </c>
      <c r="CE405" s="2">
        <v>14842546</v>
      </c>
      <c r="CF405" s="2">
        <v>36961197</v>
      </c>
      <c r="CG405" s="2">
        <v>19227738</v>
      </c>
      <c r="CH405" s="2">
        <v>56188935</v>
      </c>
      <c r="CI405" s="2">
        <v>0</v>
      </c>
      <c r="CJ405" s="2">
        <v>178696074</v>
      </c>
      <c r="CK405" s="2" t="b">
        <v>0</v>
      </c>
      <c r="CL405" s="2">
        <v>0</v>
      </c>
      <c r="CM405" s="2">
        <v>14013.7</v>
      </c>
      <c r="CN405" s="2">
        <v>12885.02</v>
      </c>
      <c r="CO405" s="2">
        <v>13267.25</v>
      </c>
      <c r="CP405" s="2">
        <v>15775.28</v>
      </c>
      <c r="CQ405" s="4">
        <v>45072.427083333336</v>
      </c>
      <c r="CR405" s="4">
        <v>73415</v>
      </c>
    </row>
    <row r="406" spans="1:96" x14ac:dyDescent="0.35">
      <c r="A406" s="5">
        <v>474</v>
      </c>
      <c r="B406" s="3" t="s">
        <v>800</v>
      </c>
      <c r="C406" s="3" t="s">
        <v>829</v>
      </c>
      <c r="D406" s="2" t="s">
        <v>830</v>
      </c>
      <c r="E406" s="2">
        <v>8093</v>
      </c>
      <c r="F406" s="2">
        <v>8215</v>
      </c>
      <c r="G406" s="2">
        <v>8458</v>
      </c>
      <c r="H406" s="2">
        <v>9802</v>
      </c>
      <c r="I406" s="2">
        <v>6.5600000000000006E-2</v>
      </c>
      <c r="J406" s="2">
        <v>531</v>
      </c>
      <c r="K406" s="2">
        <v>539</v>
      </c>
      <c r="L406" s="2">
        <v>555</v>
      </c>
      <c r="M406" s="2">
        <v>643</v>
      </c>
      <c r="N406" s="2">
        <v>6.7000000000000004E-2</v>
      </c>
      <c r="O406" s="2">
        <v>542</v>
      </c>
      <c r="P406" s="2">
        <v>550</v>
      </c>
      <c r="Q406" s="2">
        <v>567</v>
      </c>
      <c r="R406" s="2">
        <v>657</v>
      </c>
      <c r="S406" s="2">
        <v>9166</v>
      </c>
      <c r="T406" s="2">
        <v>9304</v>
      </c>
      <c r="U406" s="2">
        <v>9580</v>
      </c>
      <c r="V406" s="2">
        <v>11102</v>
      </c>
      <c r="W406" s="2">
        <v>1.1040000000000001</v>
      </c>
      <c r="X406" s="2">
        <v>1.026</v>
      </c>
      <c r="Y406" s="2">
        <v>10119</v>
      </c>
      <c r="Z406" s="2">
        <v>11391</v>
      </c>
      <c r="AA406" s="2">
        <v>60.68</v>
      </c>
      <c r="AB406" s="2">
        <v>36.9</v>
      </c>
      <c r="AC406" s="2">
        <v>27.17</v>
      </c>
      <c r="AD406" s="2">
        <v>0</v>
      </c>
      <c r="AE406" s="2">
        <v>124.75</v>
      </c>
      <c r="AF406" s="2">
        <v>60.68</v>
      </c>
      <c r="AG406" s="2">
        <v>36.9</v>
      </c>
      <c r="AH406" s="2">
        <v>27.17</v>
      </c>
      <c r="AI406" s="2">
        <v>0</v>
      </c>
      <c r="AJ406" s="2">
        <v>124.75</v>
      </c>
      <c r="AK406" s="2">
        <v>614021</v>
      </c>
      <c r="AL406" s="2">
        <v>343318</v>
      </c>
      <c r="AM406" s="2">
        <v>260289</v>
      </c>
      <c r="AN406" s="2">
        <v>0</v>
      </c>
      <c r="AO406" s="2">
        <v>1217628</v>
      </c>
      <c r="AP406" s="2">
        <v>0.56459999999999999</v>
      </c>
      <c r="AQ406" s="2">
        <v>0.2</v>
      </c>
      <c r="AR406" s="2">
        <v>69335</v>
      </c>
      <c r="AS406" s="2">
        <v>38767</v>
      </c>
      <c r="AT406" s="2">
        <v>29392</v>
      </c>
      <c r="AU406" s="2">
        <v>0</v>
      </c>
      <c r="AV406" s="2">
        <v>137494</v>
      </c>
      <c r="AW406" s="2">
        <v>0.56459999999999999</v>
      </c>
      <c r="AX406" s="2">
        <v>1.46E-2</v>
      </c>
      <c r="AY406" s="2">
        <v>0.65</v>
      </c>
      <c r="AZ406" s="2">
        <v>5827</v>
      </c>
      <c r="BA406" s="2">
        <v>3258</v>
      </c>
      <c r="BB406" s="2">
        <v>2470</v>
      </c>
      <c r="BC406" s="2">
        <v>0</v>
      </c>
      <c r="BD406" s="2">
        <v>11555</v>
      </c>
      <c r="BE406" s="2">
        <v>1366677</v>
      </c>
      <c r="BF406" s="2">
        <v>0</v>
      </c>
      <c r="BG406" s="2">
        <v>0</v>
      </c>
      <c r="BH406" s="2">
        <v>0</v>
      </c>
      <c r="BI406" s="2">
        <v>63468</v>
      </c>
      <c r="BJ406" s="2">
        <v>0</v>
      </c>
      <c r="BK406" s="2">
        <v>0</v>
      </c>
      <c r="BL406" s="2">
        <v>273671</v>
      </c>
      <c r="BM406" s="2">
        <v>0</v>
      </c>
      <c r="BN406" s="2">
        <v>2813</v>
      </c>
      <c r="BO406" s="2">
        <v>0.93</v>
      </c>
      <c r="BP406" s="2">
        <v>2616</v>
      </c>
      <c r="BQ406" s="2">
        <v>339755</v>
      </c>
      <c r="BR406" s="2">
        <v>1706432</v>
      </c>
      <c r="BS406" s="2">
        <v>0</v>
      </c>
      <c r="BT406" s="2">
        <v>1706432</v>
      </c>
      <c r="BU406" s="2">
        <v>915166</v>
      </c>
      <c r="BV406" s="2">
        <v>791266</v>
      </c>
      <c r="BW406" s="2">
        <v>24950</v>
      </c>
      <c r="BX406" s="2">
        <v>766316</v>
      </c>
      <c r="BY406" s="2">
        <v>5389.32</v>
      </c>
      <c r="BZ406" s="2">
        <v>124.75</v>
      </c>
      <c r="CA406" s="2">
        <v>672318</v>
      </c>
      <c r="CB406" s="2">
        <v>0</v>
      </c>
      <c r="CC406" s="2">
        <v>0</v>
      </c>
      <c r="CD406" s="2">
        <v>915166</v>
      </c>
      <c r="CE406" s="2">
        <v>24950</v>
      </c>
      <c r="CF406" s="2">
        <v>0</v>
      </c>
      <c r="CG406" s="2">
        <v>466756</v>
      </c>
      <c r="CH406" s="2">
        <v>466756</v>
      </c>
      <c r="CI406" s="2">
        <v>0</v>
      </c>
      <c r="CJ406" s="2">
        <v>766316</v>
      </c>
      <c r="CK406" s="2" t="b">
        <v>0</v>
      </c>
      <c r="CL406" s="2">
        <v>0</v>
      </c>
      <c r="CM406" s="2">
        <v>11357.67</v>
      </c>
      <c r="CN406" s="2">
        <v>10442.9</v>
      </c>
      <c r="CO406" s="2">
        <v>10752.69</v>
      </c>
      <c r="CP406" s="2">
        <v>12785.37</v>
      </c>
      <c r="CQ406" s="4">
        <v>45072.427083333336</v>
      </c>
      <c r="CR406" s="4">
        <v>73415</v>
      </c>
    </row>
    <row r="407" spans="1:96" x14ac:dyDescent="0.35">
      <c r="A407" s="5">
        <v>475</v>
      </c>
      <c r="B407" s="3" t="s">
        <v>800</v>
      </c>
      <c r="C407" s="3" t="s">
        <v>831</v>
      </c>
      <c r="D407" s="2" t="s">
        <v>832</v>
      </c>
      <c r="E407" s="2">
        <v>8093</v>
      </c>
      <c r="F407" s="2">
        <v>8215</v>
      </c>
      <c r="G407" s="2">
        <v>8458</v>
      </c>
      <c r="H407" s="2">
        <v>9802</v>
      </c>
      <c r="I407" s="2">
        <v>6.5600000000000006E-2</v>
      </c>
      <c r="J407" s="2">
        <v>531</v>
      </c>
      <c r="K407" s="2">
        <v>539</v>
      </c>
      <c r="L407" s="2">
        <v>555</v>
      </c>
      <c r="M407" s="2">
        <v>643</v>
      </c>
      <c r="N407" s="2">
        <v>6.7000000000000004E-2</v>
      </c>
      <c r="O407" s="2">
        <v>542</v>
      </c>
      <c r="P407" s="2">
        <v>550</v>
      </c>
      <c r="Q407" s="2">
        <v>567</v>
      </c>
      <c r="R407" s="2">
        <v>657</v>
      </c>
      <c r="S407" s="2">
        <v>9166</v>
      </c>
      <c r="T407" s="2">
        <v>9304</v>
      </c>
      <c r="U407" s="2">
        <v>9580</v>
      </c>
      <c r="V407" s="2">
        <v>11102</v>
      </c>
      <c r="W407" s="2">
        <v>1.1040000000000001</v>
      </c>
      <c r="X407" s="2">
        <v>1.026</v>
      </c>
      <c r="Y407" s="2">
        <v>10119</v>
      </c>
      <c r="Z407" s="2">
        <v>11391</v>
      </c>
      <c r="AA407" s="2">
        <v>45.68</v>
      </c>
      <c r="AB407" s="2">
        <v>30.98</v>
      </c>
      <c r="AC407" s="2">
        <v>23.32</v>
      </c>
      <c r="AD407" s="2">
        <v>0</v>
      </c>
      <c r="AE407" s="2">
        <v>99.98</v>
      </c>
      <c r="AF407" s="2">
        <v>45.68</v>
      </c>
      <c r="AG407" s="2">
        <v>30.98</v>
      </c>
      <c r="AH407" s="2">
        <v>23.32</v>
      </c>
      <c r="AI407" s="2">
        <v>0</v>
      </c>
      <c r="AJ407" s="2">
        <v>99.98</v>
      </c>
      <c r="AK407" s="2">
        <v>462236</v>
      </c>
      <c r="AL407" s="2">
        <v>288238</v>
      </c>
      <c r="AM407" s="2">
        <v>223406</v>
      </c>
      <c r="AN407" s="2">
        <v>0</v>
      </c>
      <c r="AO407" s="2">
        <v>973880</v>
      </c>
      <c r="AP407" s="2">
        <v>0.96479999999999999</v>
      </c>
      <c r="AQ407" s="2">
        <v>0.2</v>
      </c>
      <c r="AR407" s="2">
        <v>89193</v>
      </c>
      <c r="AS407" s="2">
        <v>55618</v>
      </c>
      <c r="AT407" s="2">
        <v>43108</v>
      </c>
      <c r="AU407" s="2">
        <v>0</v>
      </c>
      <c r="AV407" s="2">
        <v>187919</v>
      </c>
      <c r="AW407" s="2">
        <v>0.96479999999999999</v>
      </c>
      <c r="AX407" s="2">
        <v>0.4148</v>
      </c>
      <c r="AY407" s="2">
        <v>0.65</v>
      </c>
      <c r="AZ407" s="2">
        <v>124628</v>
      </c>
      <c r="BA407" s="2">
        <v>77715</v>
      </c>
      <c r="BB407" s="2">
        <v>60235</v>
      </c>
      <c r="BC407" s="2">
        <v>0</v>
      </c>
      <c r="BD407" s="2">
        <v>262578</v>
      </c>
      <c r="BE407" s="2">
        <v>1424377</v>
      </c>
      <c r="BF407" s="2">
        <v>0</v>
      </c>
      <c r="BG407" s="2">
        <v>0</v>
      </c>
      <c r="BH407" s="2">
        <v>0</v>
      </c>
      <c r="BI407" s="2">
        <v>10108</v>
      </c>
      <c r="BJ407" s="2">
        <v>0</v>
      </c>
      <c r="BK407" s="2">
        <v>0</v>
      </c>
      <c r="BL407" s="2">
        <v>0</v>
      </c>
      <c r="BM407" s="2">
        <v>0</v>
      </c>
      <c r="BN407" s="2">
        <v>2813</v>
      </c>
      <c r="BO407" s="2">
        <v>3.48</v>
      </c>
      <c r="BP407" s="2">
        <v>9789</v>
      </c>
      <c r="BQ407" s="2">
        <v>19897</v>
      </c>
      <c r="BR407" s="2">
        <v>1444274</v>
      </c>
      <c r="BS407" s="2">
        <v>0</v>
      </c>
      <c r="BT407" s="2">
        <v>1444274</v>
      </c>
      <c r="BU407" s="2">
        <v>724483</v>
      </c>
      <c r="BV407" s="2">
        <v>719791</v>
      </c>
      <c r="BW407" s="2">
        <v>19996</v>
      </c>
      <c r="BX407" s="2">
        <v>699795</v>
      </c>
      <c r="BY407" s="2">
        <v>5168.1099999999997</v>
      </c>
      <c r="BZ407" s="2">
        <v>99.98</v>
      </c>
      <c r="CA407" s="2">
        <v>516708</v>
      </c>
      <c r="CB407" s="2">
        <v>0</v>
      </c>
      <c r="CC407" s="2">
        <v>0</v>
      </c>
      <c r="CD407" s="2">
        <v>724483</v>
      </c>
      <c r="CE407" s="2">
        <v>19996</v>
      </c>
      <c r="CF407" s="2">
        <v>0</v>
      </c>
      <c r="CG407" s="2">
        <v>105421</v>
      </c>
      <c r="CH407" s="2">
        <v>105421</v>
      </c>
      <c r="CI407" s="2">
        <v>0</v>
      </c>
      <c r="CJ407" s="2">
        <v>699795</v>
      </c>
      <c r="CK407" s="2" t="b">
        <v>0</v>
      </c>
      <c r="CL407" s="2">
        <v>0</v>
      </c>
      <c r="CM407" s="2">
        <v>14799.85</v>
      </c>
      <c r="CN407" s="2">
        <v>13607.84</v>
      </c>
      <c r="CO407" s="2">
        <v>14011.52</v>
      </c>
      <c r="CP407" s="2">
        <v>16660.25</v>
      </c>
      <c r="CQ407" s="4">
        <v>45072.427083333336</v>
      </c>
      <c r="CR407" s="4">
        <v>73415</v>
      </c>
    </row>
    <row r="408" spans="1:96" x14ac:dyDescent="0.35">
      <c r="A408" s="5">
        <v>476</v>
      </c>
      <c r="B408" s="3" t="s">
        <v>800</v>
      </c>
      <c r="C408" s="3" t="s">
        <v>833</v>
      </c>
      <c r="D408" s="2" t="s">
        <v>834</v>
      </c>
      <c r="E408" s="2">
        <v>8093</v>
      </c>
      <c r="F408" s="2">
        <v>8215</v>
      </c>
      <c r="G408" s="2">
        <v>8458</v>
      </c>
      <c r="H408" s="2">
        <v>9802</v>
      </c>
      <c r="I408" s="2">
        <v>6.5600000000000006E-2</v>
      </c>
      <c r="J408" s="2">
        <v>531</v>
      </c>
      <c r="K408" s="2">
        <v>539</v>
      </c>
      <c r="L408" s="2">
        <v>555</v>
      </c>
      <c r="M408" s="2">
        <v>643</v>
      </c>
      <c r="N408" s="2">
        <v>6.7000000000000004E-2</v>
      </c>
      <c r="O408" s="2">
        <v>542</v>
      </c>
      <c r="P408" s="2">
        <v>550</v>
      </c>
      <c r="Q408" s="2">
        <v>567</v>
      </c>
      <c r="R408" s="2">
        <v>657</v>
      </c>
      <c r="S408" s="2">
        <v>9166</v>
      </c>
      <c r="T408" s="2">
        <v>9304</v>
      </c>
      <c r="U408" s="2">
        <v>9580</v>
      </c>
      <c r="V408" s="2">
        <v>11102</v>
      </c>
      <c r="W408" s="2">
        <v>1.1040000000000001</v>
      </c>
      <c r="X408" s="2">
        <v>1.026</v>
      </c>
      <c r="Y408" s="2">
        <v>10119</v>
      </c>
      <c r="Z408" s="2">
        <v>11391</v>
      </c>
      <c r="AA408" s="2">
        <v>33.68</v>
      </c>
      <c r="AB408" s="2">
        <v>20.49</v>
      </c>
      <c r="AC408" s="2">
        <v>15.77</v>
      </c>
      <c r="AD408" s="2">
        <v>0</v>
      </c>
      <c r="AE408" s="2">
        <v>69.94</v>
      </c>
      <c r="AF408" s="2">
        <v>33.68</v>
      </c>
      <c r="AG408" s="2">
        <v>20.49</v>
      </c>
      <c r="AH408" s="2">
        <v>15.77</v>
      </c>
      <c r="AI408" s="2">
        <v>0</v>
      </c>
      <c r="AJ408" s="2">
        <v>69.94</v>
      </c>
      <c r="AK408" s="2">
        <v>340808</v>
      </c>
      <c r="AL408" s="2">
        <v>190639</v>
      </c>
      <c r="AM408" s="2">
        <v>151077</v>
      </c>
      <c r="AN408" s="2">
        <v>0</v>
      </c>
      <c r="AO408" s="2">
        <v>682524</v>
      </c>
      <c r="AP408" s="2">
        <v>0.91669999999999996</v>
      </c>
      <c r="AQ408" s="2">
        <v>0.2</v>
      </c>
      <c r="AR408" s="2">
        <v>62484</v>
      </c>
      <c r="AS408" s="2">
        <v>34952</v>
      </c>
      <c r="AT408" s="2">
        <v>27698</v>
      </c>
      <c r="AU408" s="2">
        <v>0</v>
      </c>
      <c r="AV408" s="2">
        <v>125134</v>
      </c>
      <c r="AW408" s="2">
        <v>0.91669999999999996</v>
      </c>
      <c r="AX408" s="2">
        <v>0.36670000000000003</v>
      </c>
      <c r="AY408" s="2">
        <v>0.65</v>
      </c>
      <c r="AZ408" s="2">
        <v>81233</v>
      </c>
      <c r="BA408" s="2">
        <v>45440</v>
      </c>
      <c r="BB408" s="2">
        <v>36010</v>
      </c>
      <c r="BC408" s="2">
        <v>0</v>
      </c>
      <c r="BD408" s="2">
        <v>162683</v>
      </c>
      <c r="BE408" s="2">
        <v>970341</v>
      </c>
      <c r="BF408" s="2">
        <v>0</v>
      </c>
      <c r="BG408" s="2">
        <v>0</v>
      </c>
      <c r="BH408" s="2">
        <v>0</v>
      </c>
      <c r="BI408" s="2">
        <v>23981</v>
      </c>
      <c r="BJ408" s="2">
        <v>0</v>
      </c>
      <c r="BK408" s="2">
        <v>0</v>
      </c>
      <c r="BL408" s="2">
        <v>0</v>
      </c>
      <c r="BM408" s="2">
        <v>0</v>
      </c>
      <c r="BN408" s="2">
        <v>2813</v>
      </c>
      <c r="BO408" s="2">
        <v>4.54</v>
      </c>
      <c r="BP408" s="2">
        <v>12771</v>
      </c>
      <c r="BQ408" s="2">
        <v>36752</v>
      </c>
      <c r="BR408" s="2">
        <v>1007093</v>
      </c>
      <c r="BS408" s="2">
        <v>0</v>
      </c>
      <c r="BT408" s="2">
        <v>1007093</v>
      </c>
      <c r="BU408" s="2">
        <v>438054</v>
      </c>
      <c r="BV408" s="2">
        <v>569039</v>
      </c>
      <c r="BW408" s="2">
        <v>67046</v>
      </c>
      <c r="BX408" s="2">
        <v>501993</v>
      </c>
      <c r="BY408" s="2">
        <v>80.900000000000006</v>
      </c>
      <c r="BZ408" s="2">
        <v>69.94</v>
      </c>
      <c r="CA408" s="2">
        <v>5658</v>
      </c>
      <c r="CB408" s="2">
        <v>429726</v>
      </c>
      <c r="CC408" s="2">
        <v>0</v>
      </c>
      <c r="CD408" s="2">
        <v>438054</v>
      </c>
      <c r="CE408" s="2">
        <v>67046</v>
      </c>
      <c r="CF408" s="2">
        <v>0</v>
      </c>
      <c r="CG408" s="2">
        <v>218639</v>
      </c>
      <c r="CH408" s="2">
        <v>218639</v>
      </c>
      <c r="CI408" s="2">
        <v>0</v>
      </c>
      <c r="CJ408" s="2">
        <v>501993</v>
      </c>
      <c r="CK408" s="2" t="b">
        <v>0</v>
      </c>
      <c r="CL408" s="2">
        <v>0</v>
      </c>
      <c r="CM408" s="2">
        <v>14386.13</v>
      </c>
      <c r="CN408" s="2">
        <v>13227.45</v>
      </c>
      <c r="CO408" s="2">
        <v>13619.84</v>
      </c>
      <c r="CP408" s="2">
        <v>16194.53</v>
      </c>
      <c r="CQ408" s="4">
        <v>45072.427094907405</v>
      </c>
      <c r="CR408" s="4">
        <v>73415</v>
      </c>
    </row>
    <row r="409" spans="1:96" x14ac:dyDescent="0.35">
      <c r="A409" s="5">
        <v>477</v>
      </c>
      <c r="B409" s="3" t="s">
        <v>800</v>
      </c>
      <c r="C409" s="3" t="s">
        <v>835</v>
      </c>
      <c r="D409" s="2" t="s">
        <v>836</v>
      </c>
      <c r="E409" s="2">
        <v>8093</v>
      </c>
      <c r="F409" s="2">
        <v>8215</v>
      </c>
      <c r="G409" s="2">
        <v>8458</v>
      </c>
      <c r="H409" s="2">
        <v>9802</v>
      </c>
      <c r="I409" s="2">
        <v>6.5600000000000006E-2</v>
      </c>
      <c r="J409" s="2">
        <v>531</v>
      </c>
      <c r="K409" s="2">
        <v>539</v>
      </c>
      <c r="L409" s="2">
        <v>555</v>
      </c>
      <c r="M409" s="2">
        <v>643</v>
      </c>
      <c r="N409" s="2">
        <v>6.7000000000000004E-2</v>
      </c>
      <c r="O409" s="2">
        <v>542</v>
      </c>
      <c r="P409" s="2">
        <v>550</v>
      </c>
      <c r="Q409" s="2">
        <v>567</v>
      </c>
      <c r="R409" s="2">
        <v>657</v>
      </c>
      <c r="S409" s="2">
        <v>9166</v>
      </c>
      <c r="T409" s="2">
        <v>9304</v>
      </c>
      <c r="U409" s="2">
        <v>9580</v>
      </c>
      <c r="V409" s="2">
        <v>11102</v>
      </c>
      <c r="W409" s="2">
        <v>1.1040000000000001</v>
      </c>
      <c r="X409" s="2">
        <v>1.026</v>
      </c>
      <c r="Y409" s="2">
        <v>10119</v>
      </c>
      <c r="Z409" s="2">
        <v>11391</v>
      </c>
      <c r="AA409" s="2">
        <v>1397.92</v>
      </c>
      <c r="AB409" s="2">
        <v>1080.18</v>
      </c>
      <c r="AC409" s="2">
        <v>898.81</v>
      </c>
      <c r="AD409" s="2">
        <v>0</v>
      </c>
      <c r="AE409" s="2">
        <v>3376.91</v>
      </c>
      <c r="AF409" s="2">
        <v>1397.92</v>
      </c>
      <c r="AG409" s="2">
        <v>1080.18</v>
      </c>
      <c r="AH409" s="2">
        <v>898.81</v>
      </c>
      <c r="AI409" s="2">
        <v>0</v>
      </c>
      <c r="AJ409" s="2">
        <v>3376.91</v>
      </c>
      <c r="AK409" s="2">
        <v>14145552</v>
      </c>
      <c r="AL409" s="2">
        <v>10049995</v>
      </c>
      <c r="AM409" s="2">
        <v>8610600</v>
      </c>
      <c r="AN409" s="2">
        <v>0</v>
      </c>
      <c r="AO409" s="2">
        <v>32806147</v>
      </c>
      <c r="AP409" s="2">
        <v>0.80869999999999997</v>
      </c>
      <c r="AQ409" s="2">
        <v>0.2</v>
      </c>
      <c r="AR409" s="2">
        <v>2287902</v>
      </c>
      <c r="AS409" s="2">
        <v>1625486</v>
      </c>
      <c r="AT409" s="2">
        <v>1392678</v>
      </c>
      <c r="AU409" s="2">
        <v>0</v>
      </c>
      <c r="AV409" s="2">
        <v>5306066</v>
      </c>
      <c r="AW409" s="2">
        <v>0.80869999999999997</v>
      </c>
      <c r="AX409" s="2">
        <v>0.25869999999999999</v>
      </c>
      <c r="AY409" s="2">
        <v>0.65</v>
      </c>
      <c r="AZ409" s="2">
        <v>2378645</v>
      </c>
      <c r="BA409" s="2">
        <v>1689957</v>
      </c>
      <c r="BB409" s="2">
        <v>1447915</v>
      </c>
      <c r="BC409" s="2">
        <v>0</v>
      </c>
      <c r="BD409" s="2">
        <v>5516517</v>
      </c>
      <c r="BE409" s="2">
        <v>43628730</v>
      </c>
      <c r="BF409" s="2">
        <v>0</v>
      </c>
      <c r="BG409" s="2">
        <v>119200</v>
      </c>
      <c r="BH409" s="2">
        <v>0</v>
      </c>
      <c r="BI409" s="2">
        <v>106355</v>
      </c>
      <c r="BJ409" s="2">
        <v>0</v>
      </c>
      <c r="BK409" s="2">
        <v>0</v>
      </c>
      <c r="BL409" s="2">
        <v>0</v>
      </c>
      <c r="BM409" s="2">
        <v>0</v>
      </c>
      <c r="BN409" s="2">
        <v>2813</v>
      </c>
      <c r="BO409" s="2">
        <v>61.05</v>
      </c>
      <c r="BP409" s="2">
        <v>171734</v>
      </c>
      <c r="BQ409" s="2">
        <v>397289</v>
      </c>
      <c r="BR409" s="2">
        <v>44026019</v>
      </c>
      <c r="BS409" s="2">
        <v>0</v>
      </c>
      <c r="BT409" s="2">
        <v>44026019</v>
      </c>
      <c r="BU409" s="2">
        <v>8440052</v>
      </c>
      <c r="BV409" s="2">
        <v>35585967</v>
      </c>
      <c r="BW409" s="2">
        <v>2699673</v>
      </c>
      <c r="BX409" s="2">
        <v>32886294</v>
      </c>
      <c r="BY409" s="2">
        <v>5074.68</v>
      </c>
      <c r="BZ409" s="2">
        <v>3376.91</v>
      </c>
      <c r="CA409" s="2">
        <v>17136738</v>
      </c>
      <c r="CB409" s="2">
        <v>0</v>
      </c>
      <c r="CC409" s="2">
        <v>0</v>
      </c>
      <c r="CD409" s="2">
        <v>8440052</v>
      </c>
      <c r="CE409" s="2">
        <v>2699673</v>
      </c>
      <c r="CF409" s="2">
        <v>5997013</v>
      </c>
      <c r="CG409" s="2">
        <v>2745966</v>
      </c>
      <c r="CH409" s="2">
        <v>8742979</v>
      </c>
      <c r="CI409" s="2">
        <v>0</v>
      </c>
      <c r="CJ409" s="2">
        <v>32886294</v>
      </c>
      <c r="CK409" s="2" t="b">
        <v>0</v>
      </c>
      <c r="CL409" s="2">
        <v>0</v>
      </c>
      <c r="CM409" s="2">
        <v>13457.21</v>
      </c>
      <c r="CN409" s="2">
        <v>12373.34</v>
      </c>
      <c r="CO409" s="2">
        <v>12740.39</v>
      </c>
      <c r="CP409" s="2">
        <v>15148.83</v>
      </c>
      <c r="CQ409" s="4">
        <v>45072.427118055559</v>
      </c>
      <c r="CR409" s="4">
        <v>73415</v>
      </c>
    </row>
    <row r="410" spans="1:96" x14ac:dyDescent="0.35">
      <c r="A410" s="5">
        <v>478</v>
      </c>
      <c r="B410" s="3" t="s">
        <v>800</v>
      </c>
      <c r="C410" s="3" t="s">
        <v>837</v>
      </c>
      <c r="D410" s="2" t="s">
        <v>838</v>
      </c>
      <c r="E410" s="2">
        <v>8093</v>
      </c>
      <c r="F410" s="2">
        <v>8215</v>
      </c>
      <c r="G410" s="2">
        <v>8458</v>
      </c>
      <c r="H410" s="2">
        <v>9802</v>
      </c>
      <c r="I410" s="2">
        <v>6.5600000000000006E-2</v>
      </c>
      <c r="J410" s="2">
        <v>531</v>
      </c>
      <c r="K410" s="2">
        <v>539</v>
      </c>
      <c r="L410" s="2">
        <v>555</v>
      </c>
      <c r="M410" s="2">
        <v>643</v>
      </c>
      <c r="N410" s="2">
        <v>6.7000000000000004E-2</v>
      </c>
      <c r="O410" s="2">
        <v>542</v>
      </c>
      <c r="P410" s="2">
        <v>550</v>
      </c>
      <c r="Q410" s="2">
        <v>567</v>
      </c>
      <c r="R410" s="2">
        <v>657</v>
      </c>
      <c r="S410" s="2">
        <v>9166</v>
      </c>
      <c r="T410" s="2">
        <v>9304</v>
      </c>
      <c r="U410" s="2">
        <v>9580</v>
      </c>
      <c r="V410" s="2">
        <v>11102</v>
      </c>
      <c r="W410" s="2">
        <v>1.1040000000000001</v>
      </c>
      <c r="X410" s="2">
        <v>1.026</v>
      </c>
      <c r="Y410" s="2">
        <v>10119</v>
      </c>
      <c r="Z410" s="2">
        <v>11391</v>
      </c>
      <c r="AA410" s="2">
        <v>410.41</v>
      </c>
      <c r="AB410" s="2">
        <v>302.97000000000003</v>
      </c>
      <c r="AC410" s="2">
        <v>221.47</v>
      </c>
      <c r="AD410" s="2">
        <v>0</v>
      </c>
      <c r="AE410" s="2">
        <v>934.85</v>
      </c>
      <c r="AF410" s="2">
        <v>410.41</v>
      </c>
      <c r="AG410" s="2">
        <v>302.97000000000003</v>
      </c>
      <c r="AH410" s="2">
        <v>221.47</v>
      </c>
      <c r="AI410" s="2">
        <v>0</v>
      </c>
      <c r="AJ410" s="2">
        <v>934.85</v>
      </c>
      <c r="AK410" s="2">
        <v>4152939</v>
      </c>
      <c r="AL410" s="2">
        <v>2818833</v>
      </c>
      <c r="AM410" s="2">
        <v>2121683</v>
      </c>
      <c r="AN410" s="2">
        <v>0</v>
      </c>
      <c r="AO410" s="2">
        <v>9093455</v>
      </c>
      <c r="AP410" s="2">
        <v>0.19450000000000001</v>
      </c>
      <c r="AQ410" s="2">
        <v>0.2</v>
      </c>
      <c r="AR410" s="2">
        <v>161549</v>
      </c>
      <c r="AS410" s="2">
        <v>109653</v>
      </c>
      <c r="AT410" s="2">
        <v>82533</v>
      </c>
      <c r="AU410" s="2">
        <v>0</v>
      </c>
      <c r="AV410" s="2">
        <v>353735</v>
      </c>
      <c r="AW410" s="2">
        <v>0.19450000000000001</v>
      </c>
      <c r="AX410" s="2">
        <v>0</v>
      </c>
      <c r="AY410" s="2">
        <v>0.65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9447190</v>
      </c>
      <c r="BF410" s="2">
        <v>0</v>
      </c>
      <c r="BG410" s="2">
        <v>0</v>
      </c>
      <c r="BH410" s="2">
        <v>0</v>
      </c>
      <c r="BI410" s="2">
        <v>225396</v>
      </c>
      <c r="BJ410" s="2">
        <v>0</v>
      </c>
      <c r="BK410" s="2">
        <v>0</v>
      </c>
      <c r="BL410" s="2">
        <v>0</v>
      </c>
      <c r="BM410" s="2">
        <v>0</v>
      </c>
      <c r="BN410" s="2">
        <v>2813</v>
      </c>
      <c r="BO410" s="2">
        <v>27.04</v>
      </c>
      <c r="BP410" s="2">
        <v>76064</v>
      </c>
      <c r="BQ410" s="2">
        <v>301460</v>
      </c>
      <c r="BR410" s="2">
        <v>9748650</v>
      </c>
      <c r="BS410" s="2">
        <v>0</v>
      </c>
      <c r="BT410" s="2">
        <v>9748650</v>
      </c>
      <c r="BU410" s="2">
        <v>3214979</v>
      </c>
      <c r="BV410" s="2">
        <v>6533671</v>
      </c>
      <c r="BW410" s="2">
        <v>742890</v>
      </c>
      <c r="BX410" s="2">
        <v>5790781</v>
      </c>
      <c r="BY410" s="2">
        <v>5044.2700000000004</v>
      </c>
      <c r="BZ410" s="2">
        <v>934.85</v>
      </c>
      <c r="CA410" s="2">
        <v>4715636</v>
      </c>
      <c r="CB410" s="2">
        <v>0</v>
      </c>
      <c r="CC410" s="2">
        <v>0</v>
      </c>
      <c r="CD410" s="2">
        <v>3214979</v>
      </c>
      <c r="CE410" s="2">
        <v>742890</v>
      </c>
      <c r="CF410" s="2">
        <v>757767</v>
      </c>
      <c r="CG410" s="2">
        <v>807946</v>
      </c>
      <c r="CH410" s="2">
        <v>1565713</v>
      </c>
      <c r="CI410" s="2">
        <v>0</v>
      </c>
      <c r="CJ410" s="2">
        <v>5790781</v>
      </c>
      <c r="CK410" s="2" t="b">
        <v>0</v>
      </c>
      <c r="CL410" s="2">
        <v>0</v>
      </c>
      <c r="CM410" s="2">
        <v>10512.63</v>
      </c>
      <c r="CN410" s="2">
        <v>9665.93</v>
      </c>
      <c r="CO410" s="2">
        <v>9952.66</v>
      </c>
      <c r="CP410" s="2">
        <v>11834.11</v>
      </c>
      <c r="CQ410" s="4">
        <v>45072.427164351851</v>
      </c>
      <c r="CR410" s="4">
        <v>73415</v>
      </c>
    </row>
    <row r="411" spans="1:96" x14ac:dyDescent="0.35">
      <c r="A411" s="5">
        <v>479</v>
      </c>
      <c r="B411" s="3" t="s">
        <v>800</v>
      </c>
      <c r="C411" s="3" t="s">
        <v>839</v>
      </c>
      <c r="D411" s="2" t="s">
        <v>840</v>
      </c>
      <c r="E411" s="2">
        <v>8093</v>
      </c>
      <c r="F411" s="2">
        <v>8215</v>
      </c>
      <c r="G411" s="2">
        <v>8458</v>
      </c>
      <c r="H411" s="2">
        <v>9802</v>
      </c>
      <c r="I411" s="2">
        <v>6.5600000000000006E-2</v>
      </c>
      <c r="J411" s="2">
        <v>531</v>
      </c>
      <c r="K411" s="2">
        <v>539</v>
      </c>
      <c r="L411" s="2">
        <v>555</v>
      </c>
      <c r="M411" s="2">
        <v>643</v>
      </c>
      <c r="N411" s="2">
        <v>6.7000000000000004E-2</v>
      </c>
      <c r="O411" s="2">
        <v>542</v>
      </c>
      <c r="P411" s="2">
        <v>550</v>
      </c>
      <c r="Q411" s="2">
        <v>567</v>
      </c>
      <c r="R411" s="2">
        <v>657</v>
      </c>
      <c r="S411" s="2">
        <v>9166</v>
      </c>
      <c r="T411" s="2">
        <v>9304</v>
      </c>
      <c r="U411" s="2">
        <v>9580</v>
      </c>
      <c r="V411" s="2">
        <v>11102</v>
      </c>
      <c r="W411" s="2">
        <v>1.1040000000000001</v>
      </c>
      <c r="X411" s="2">
        <v>1.026</v>
      </c>
      <c r="Y411" s="2">
        <v>10119</v>
      </c>
      <c r="Z411" s="2">
        <v>11391</v>
      </c>
      <c r="AA411" s="2">
        <v>358.7</v>
      </c>
      <c r="AB411" s="2">
        <v>248.6</v>
      </c>
      <c r="AC411" s="2">
        <v>200.21</v>
      </c>
      <c r="AD411" s="2">
        <v>0</v>
      </c>
      <c r="AE411" s="2">
        <v>807.51</v>
      </c>
      <c r="AF411" s="2">
        <v>358.7</v>
      </c>
      <c r="AG411" s="2">
        <v>248.6</v>
      </c>
      <c r="AH411" s="2">
        <v>200.21</v>
      </c>
      <c r="AI411" s="2">
        <v>0</v>
      </c>
      <c r="AJ411" s="2">
        <v>807.51</v>
      </c>
      <c r="AK411" s="2">
        <v>3629685</v>
      </c>
      <c r="AL411" s="2">
        <v>2312974</v>
      </c>
      <c r="AM411" s="2">
        <v>1918012</v>
      </c>
      <c r="AN411" s="2">
        <v>0</v>
      </c>
      <c r="AO411" s="2">
        <v>7860671</v>
      </c>
      <c r="AP411" s="2">
        <v>0.1434</v>
      </c>
      <c r="AQ411" s="2">
        <v>0.2</v>
      </c>
      <c r="AR411" s="2">
        <v>104099</v>
      </c>
      <c r="AS411" s="2">
        <v>66336</v>
      </c>
      <c r="AT411" s="2">
        <v>55009</v>
      </c>
      <c r="AU411" s="2">
        <v>0</v>
      </c>
      <c r="AV411" s="2">
        <v>225444</v>
      </c>
      <c r="AW411" s="2">
        <v>0.1434</v>
      </c>
      <c r="AX411" s="2">
        <v>0</v>
      </c>
      <c r="AY411" s="2">
        <v>0.65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8086115</v>
      </c>
      <c r="BF411" s="2">
        <v>0</v>
      </c>
      <c r="BG411" s="2">
        <v>38499</v>
      </c>
      <c r="BH411" s="2">
        <v>0</v>
      </c>
      <c r="BI411" s="2">
        <v>168455</v>
      </c>
      <c r="BJ411" s="2">
        <v>0</v>
      </c>
      <c r="BK411" s="2">
        <v>0</v>
      </c>
      <c r="BL411" s="2">
        <v>0</v>
      </c>
      <c r="BM411" s="2">
        <v>0</v>
      </c>
      <c r="BN411" s="2">
        <v>2813</v>
      </c>
      <c r="BO411" s="2">
        <v>15.57</v>
      </c>
      <c r="BP411" s="2">
        <v>43798</v>
      </c>
      <c r="BQ411" s="2">
        <v>250752</v>
      </c>
      <c r="BR411" s="2">
        <v>8336867</v>
      </c>
      <c r="BS411" s="2">
        <v>0</v>
      </c>
      <c r="BT411" s="2">
        <v>8336867</v>
      </c>
      <c r="BU411" s="2">
        <v>5973558</v>
      </c>
      <c r="BV411" s="2">
        <v>2363309</v>
      </c>
      <c r="BW411" s="2">
        <v>161502</v>
      </c>
      <c r="BX411" s="2">
        <v>2201807</v>
      </c>
      <c r="BY411" s="2">
        <v>5037.99</v>
      </c>
      <c r="BZ411" s="2">
        <v>807.51</v>
      </c>
      <c r="CA411" s="2">
        <v>4068227</v>
      </c>
      <c r="CB411" s="2">
        <v>0</v>
      </c>
      <c r="CC411" s="2">
        <v>0</v>
      </c>
      <c r="CD411" s="2">
        <v>5973558</v>
      </c>
      <c r="CE411" s="2">
        <v>161502</v>
      </c>
      <c r="CF411" s="2">
        <v>0</v>
      </c>
      <c r="CG411" s="2">
        <v>815375</v>
      </c>
      <c r="CH411" s="2">
        <v>815375</v>
      </c>
      <c r="CI411" s="2">
        <v>0</v>
      </c>
      <c r="CJ411" s="2">
        <v>2201807</v>
      </c>
      <c r="CK411" s="2" t="b">
        <v>0</v>
      </c>
      <c r="CL411" s="2">
        <v>0</v>
      </c>
      <c r="CM411" s="2">
        <v>10409.209999999999</v>
      </c>
      <c r="CN411" s="2">
        <v>9570.84</v>
      </c>
      <c r="CO411" s="2">
        <v>9854.75</v>
      </c>
      <c r="CP411" s="2">
        <v>11717.69</v>
      </c>
      <c r="CQ411" s="4">
        <v>45072.427222222221</v>
      </c>
      <c r="CR411" s="4">
        <v>73415</v>
      </c>
    </row>
    <row r="412" spans="1:96" x14ac:dyDescent="0.35">
      <c r="A412" s="5">
        <v>480</v>
      </c>
      <c r="B412" s="3" t="s">
        <v>800</v>
      </c>
      <c r="C412" s="3" t="s">
        <v>841</v>
      </c>
      <c r="D412" s="2" t="s">
        <v>842</v>
      </c>
      <c r="E412" s="2">
        <v>8093</v>
      </c>
      <c r="F412" s="2">
        <v>8215</v>
      </c>
      <c r="G412" s="2">
        <v>8458</v>
      </c>
      <c r="H412" s="2">
        <v>9802</v>
      </c>
      <c r="I412" s="2">
        <v>6.5600000000000006E-2</v>
      </c>
      <c r="J412" s="2">
        <v>531</v>
      </c>
      <c r="K412" s="2">
        <v>539</v>
      </c>
      <c r="L412" s="2">
        <v>555</v>
      </c>
      <c r="M412" s="2">
        <v>643</v>
      </c>
      <c r="N412" s="2">
        <v>6.7000000000000004E-2</v>
      </c>
      <c r="O412" s="2">
        <v>542</v>
      </c>
      <c r="P412" s="2">
        <v>550</v>
      </c>
      <c r="Q412" s="2">
        <v>567</v>
      </c>
      <c r="R412" s="2">
        <v>657</v>
      </c>
      <c r="S412" s="2">
        <v>9166</v>
      </c>
      <c r="T412" s="2">
        <v>9304</v>
      </c>
      <c r="U412" s="2">
        <v>9580</v>
      </c>
      <c r="V412" s="2">
        <v>11102</v>
      </c>
      <c r="W412" s="2">
        <v>1.1040000000000001</v>
      </c>
      <c r="X412" s="2">
        <v>1.026</v>
      </c>
      <c r="Y412" s="2">
        <v>10119</v>
      </c>
      <c r="Z412" s="2">
        <v>11391</v>
      </c>
      <c r="AA412" s="2">
        <v>1312.72</v>
      </c>
      <c r="AB412" s="2">
        <v>1008.38</v>
      </c>
      <c r="AC412" s="2">
        <v>667.78</v>
      </c>
      <c r="AD412" s="2">
        <v>1331.77</v>
      </c>
      <c r="AE412" s="2">
        <v>4320.6499999999996</v>
      </c>
      <c r="AF412" s="2">
        <v>1312.72</v>
      </c>
      <c r="AG412" s="2">
        <v>1008.38</v>
      </c>
      <c r="AH412" s="2">
        <v>667.78</v>
      </c>
      <c r="AI412" s="2">
        <v>1331.77</v>
      </c>
      <c r="AJ412" s="2">
        <v>4320.6499999999996</v>
      </c>
      <c r="AK412" s="2">
        <v>13283414</v>
      </c>
      <c r="AL412" s="2">
        <v>9381968</v>
      </c>
      <c r="AM412" s="2">
        <v>6397332</v>
      </c>
      <c r="AN412" s="2">
        <v>15170192</v>
      </c>
      <c r="AO412" s="2">
        <v>44232906</v>
      </c>
      <c r="AP412" s="2">
        <v>0.86839999999999995</v>
      </c>
      <c r="AQ412" s="2">
        <v>0.2</v>
      </c>
      <c r="AR412" s="2">
        <v>2307063</v>
      </c>
      <c r="AS412" s="2">
        <v>1629460</v>
      </c>
      <c r="AT412" s="2">
        <v>1111089</v>
      </c>
      <c r="AU412" s="2">
        <v>2634759</v>
      </c>
      <c r="AV412" s="2">
        <v>7682371</v>
      </c>
      <c r="AW412" s="2">
        <v>0.86839999999999995</v>
      </c>
      <c r="AX412" s="2">
        <v>0.31840000000000002</v>
      </c>
      <c r="AY412" s="2">
        <v>0.65</v>
      </c>
      <c r="AZ412" s="2">
        <v>2749135</v>
      </c>
      <c r="BA412" s="2">
        <v>1941692</v>
      </c>
      <c r="BB412" s="2">
        <v>1323992</v>
      </c>
      <c r="BC412" s="2">
        <v>3139623</v>
      </c>
      <c r="BD412" s="2">
        <v>9154442</v>
      </c>
      <c r="BE412" s="2">
        <v>61069719</v>
      </c>
      <c r="BF412" s="2">
        <v>0</v>
      </c>
      <c r="BG412" s="2">
        <v>435467</v>
      </c>
      <c r="BH412" s="2">
        <v>0</v>
      </c>
      <c r="BI412" s="2">
        <v>1049008</v>
      </c>
      <c r="BJ412" s="2">
        <v>0</v>
      </c>
      <c r="BK412" s="2">
        <v>0</v>
      </c>
      <c r="BL412" s="2">
        <v>0</v>
      </c>
      <c r="BM412" s="2">
        <v>0</v>
      </c>
      <c r="BN412" s="2">
        <v>2813</v>
      </c>
      <c r="BO412" s="2">
        <v>71.12</v>
      </c>
      <c r="BP412" s="2">
        <v>200061</v>
      </c>
      <c r="BQ412" s="2">
        <v>1684536</v>
      </c>
      <c r="BR412" s="2">
        <v>62754255</v>
      </c>
      <c r="BS412" s="2">
        <v>0</v>
      </c>
      <c r="BT412" s="2">
        <v>62754255</v>
      </c>
      <c r="BU412" s="2">
        <v>22742161</v>
      </c>
      <c r="BV412" s="2">
        <v>40012094</v>
      </c>
      <c r="BW412" s="2">
        <v>3668933</v>
      </c>
      <c r="BX412" s="2">
        <v>36343161</v>
      </c>
      <c r="BY412" s="2">
        <v>5390.21</v>
      </c>
      <c r="BZ412" s="2">
        <v>4320.6499999999996</v>
      </c>
      <c r="CA412" s="2">
        <v>23289211</v>
      </c>
      <c r="CB412" s="2">
        <v>0</v>
      </c>
      <c r="CC412" s="2">
        <v>0</v>
      </c>
      <c r="CD412" s="2">
        <v>22742161</v>
      </c>
      <c r="CE412" s="2">
        <v>3668933</v>
      </c>
      <c r="CF412" s="2">
        <v>0</v>
      </c>
      <c r="CG412" s="2">
        <v>6361445</v>
      </c>
      <c r="CH412" s="2">
        <v>6361445</v>
      </c>
      <c r="CI412" s="2">
        <v>0</v>
      </c>
      <c r="CJ412" s="2">
        <v>36343161</v>
      </c>
      <c r="CK412" s="2" t="b">
        <v>0</v>
      </c>
      <c r="CL412" s="2">
        <v>0</v>
      </c>
      <c r="CM412" s="2">
        <v>13970.7</v>
      </c>
      <c r="CN412" s="2">
        <v>12845.47</v>
      </c>
      <c r="CO412" s="2">
        <v>13226.53</v>
      </c>
      <c r="CP412" s="2">
        <v>15726.87</v>
      </c>
      <c r="CQ412" s="4">
        <v>45072.42695601852</v>
      </c>
      <c r="CR412" s="4">
        <v>73415</v>
      </c>
    </row>
    <row r="413" spans="1:96" x14ac:dyDescent="0.35">
      <c r="A413" s="5">
        <v>481</v>
      </c>
      <c r="B413" s="3" t="s">
        <v>800</v>
      </c>
      <c r="C413" s="3" t="s">
        <v>843</v>
      </c>
      <c r="D413" s="2" t="s">
        <v>844</v>
      </c>
      <c r="E413" s="2">
        <v>8093</v>
      </c>
      <c r="F413" s="2">
        <v>8215</v>
      </c>
      <c r="G413" s="2">
        <v>8458</v>
      </c>
      <c r="H413" s="2">
        <v>9802</v>
      </c>
      <c r="I413" s="2">
        <v>6.5600000000000006E-2</v>
      </c>
      <c r="J413" s="2">
        <v>531</v>
      </c>
      <c r="K413" s="2">
        <v>539</v>
      </c>
      <c r="L413" s="2">
        <v>555</v>
      </c>
      <c r="M413" s="2">
        <v>643</v>
      </c>
      <c r="N413" s="2">
        <v>6.7000000000000004E-2</v>
      </c>
      <c r="O413" s="2">
        <v>542</v>
      </c>
      <c r="P413" s="2">
        <v>550</v>
      </c>
      <c r="Q413" s="2">
        <v>567</v>
      </c>
      <c r="R413" s="2">
        <v>657</v>
      </c>
      <c r="S413" s="2">
        <v>9166</v>
      </c>
      <c r="T413" s="2">
        <v>9304</v>
      </c>
      <c r="U413" s="2">
        <v>9580</v>
      </c>
      <c r="V413" s="2">
        <v>11102</v>
      </c>
      <c r="W413" s="2">
        <v>1.1040000000000001</v>
      </c>
      <c r="X413" s="2">
        <v>1.026</v>
      </c>
      <c r="Y413" s="2">
        <v>10119</v>
      </c>
      <c r="Z413" s="2">
        <v>11391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10.33</v>
      </c>
      <c r="AG413" s="2">
        <v>2.64</v>
      </c>
      <c r="AH413" s="2">
        <v>0</v>
      </c>
      <c r="AI413" s="2">
        <v>4.41</v>
      </c>
      <c r="AJ413" s="2">
        <v>17.38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0.68889999999999996</v>
      </c>
      <c r="AQ413" s="2">
        <v>0.2</v>
      </c>
      <c r="AR413" s="2">
        <v>14402</v>
      </c>
      <c r="AS413" s="2">
        <v>3384</v>
      </c>
      <c r="AT413" s="2">
        <v>0</v>
      </c>
      <c r="AU413" s="2">
        <v>6921</v>
      </c>
      <c r="AV413" s="2">
        <v>24707</v>
      </c>
      <c r="AW413" s="2">
        <v>0.68889999999999996</v>
      </c>
      <c r="AX413" s="2">
        <v>0.1389</v>
      </c>
      <c r="AY413" s="2">
        <v>0.65</v>
      </c>
      <c r="AZ413" s="2">
        <v>9437</v>
      </c>
      <c r="BA413" s="2">
        <v>2218</v>
      </c>
      <c r="BB413" s="2">
        <v>0</v>
      </c>
      <c r="BC413" s="2">
        <v>4535</v>
      </c>
      <c r="BD413" s="2">
        <v>16190</v>
      </c>
      <c r="BE413" s="2">
        <v>40897</v>
      </c>
      <c r="BF413" s="2">
        <v>913061</v>
      </c>
      <c r="BG413" s="2">
        <v>0</v>
      </c>
      <c r="BH413" s="2">
        <v>0</v>
      </c>
      <c r="BI413" s="2">
        <v>24638</v>
      </c>
      <c r="BJ413" s="2">
        <v>0</v>
      </c>
      <c r="BK413" s="2">
        <v>0</v>
      </c>
      <c r="BL413" s="2">
        <v>0</v>
      </c>
      <c r="BM413" s="2">
        <v>0</v>
      </c>
      <c r="BN413" s="2">
        <v>2813</v>
      </c>
      <c r="BO413" s="2">
        <v>0</v>
      </c>
      <c r="BP413" s="2">
        <v>0</v>
      </c>
      <c r="BQ413" s="2">
        <v>937699</v>
      </c>
      <c r="BR413" s="2">
        <v>978596</v>
      </c>
      <c r="BS413" s="2">
        <v>0</v>
      </c>
      <c r="BT413" s="2">
        <v>978596</v>
      </c>
      <c r="BU413" s="2">
        <v>135837</v>
      </c>
      <c r="BV413" s="2">
        <v>842759</v>
      </c>
      <c r="BW413" s="2">
        <v>83933</v>
      </c>
      <c r="BX413" s="2">
        <v>758826</v>
      </c>
      <c r="BY413" s="2">
        <v>181.28</v>
      </c>
      <c r="BZ413" s="2">
        <v>17.38</v>
      </c>
      <c r="CA413" s="2">
        <v>3151</v>
      </c>
      <c r="CB413" s="2">
        <v>530383</v>
      </c>
      <c r="CC413" s="2">
        <v>0</v>
      </c>
      <c r="CD413" s="2">
        <v>135837</v>
      </c>
      <c r="CE413" s="2">
        <v>83933</v>
      </c>
      <c r="CF413" s="2">
        <v>313764</v>
      </c>
      <c r="CG413" s="2">
        <v>75652</v>
      </c>
      <c r="CH413" s="2">
        <v>389416</v>
      </c>
      <c r="CI413" s="2">
        <v>0</v>
      </c>
      <c r="CJ413" s="2">
        <v>758826</v>
      </c>
      <c r="CK413" s="2" t="b">
        <v>0</v>
      </c>
      <c r="CL413" s="2">
        <v>0</v>
      </c>
      <c r="CM413" s="2">
        <v>12426.79</v>
      </c>
      <c r="CN413" s="2">
        <v>11425.92</v>
      </c>
      <c r="CO413" s="2">
        <v>11764.86</v>
      </c>
      <c r="CP413" s="2">
        <v>13988.89</v>
      </c>
      <c r="CQ413" s="4">
        <v>45072.42664351852</v>
      </c>
      <c r="CR413" s="4">
        <v>73415</v>
      </c>
    </row>
    <row r="414" spans="1:96" x14ac:dyDescent="0.35">
      <c r="A414" s="5">
        <v>482</v>
      </c>
      <c r="B414" s="3" t="s">
        <v>800</v>
      </c>
      <c r="C414" s="3" t="s">
        <v>845</v>
      </c>
      <c r="D414" s="2" t="s">
        <v>846</v>
      </c>
      <c r="E414" s="2">
        <v>8093</v>
      </c>
      <c r="F414" s="2">
        <v>8215</v>
      </c>
      <c r="G414" s="2">
        <v>8458</v>
      </c>
      <c r="H414" s="2">
        <v>9802</v>
      </c>
      <c r="I414" s="2">
        <v>6.5600000000000006E-2</v>
      </c>
      <c r="J414" s="2">
        <v>531</v>
      </c>
      <c r="K414" s="2">
        <v>539</v>
      </c>
      <c r="L414" s="2">
        <v>555</v>
      </c>
      <c r="M414" s="2">
        <v>643</v>
      </c>
      <c r="N414" s="2">
        <v>6.7000000000000004E-2</v>
      </c>
      <c r="O414" s="2">
        <v>542</v>
      </c>
      <c r="P414" s="2">
        <v>550</v>
      </c>
      <c r="Q414" s="2">
        <v>567</v>
      </c>
      <c r="R414" s="2">
        <v>657</v>
      </c>
      <c r="S414" s="2">
        <v>9166</v>
      </c>
      <c r="T414" s="2">
        <v>9304</v>
      </c>
      <c r="U414" s="2">
        <v>9580</v>
      </c>
      <c r="V414" s="2">
        <v>11102</v>
      </c>
      <c r="W414" s="2">
        <v>1.1040000000000001</v>
      </c>
      <c r="X414" s="2">
        <v>1.026</v>
      </c>
      <c r="Y414" s="2">
        <v>10119</v>
      </c>
      <c r="Z414" s="2">
        <v>11391</v>
      </c>
      <c r="AA414" s="2">
        <v>1292.8499999999999</v>
      </c>
      <c r="AB414" s="2">
        <v>1068.44</v>
      </c>
      <c r="AC414" s="2">
        <v>753.06</v>
      </c>
      <c r="AD414" s="2">
        <v>1528.21</v>
      </c>
      <c r="AE414" s="2">
        <v>4642.5600000000004</v>
      </c>
      <c r="AF414" s="2">
        <v>1292.8499999999999</v>
      </c>
      <c r="AG414" s="2">
        <v>1068.44</v>
      </c>
      <c r="AH414" s="2">
        <v>753.06</v>
      </c>
      <c r="AI414" s="2">
        <v>1528.21</v>
      </c>
      <c r="AJ414" s="2">
        <v>4642.5600000000004</v>
      </c>
      <c r="AK414" s="2">
        <v>13082349</v>
      </c>
      <c r="AL414" s="2">
        <v>9940766</v>
      </c>
      <c r="AM414" s="2">
        <v>7214315</v>
      </c>
      <c r="AN414" s="2">
        <v>17407840</v>
      </c>
      <c r="AO414" s="2">
        <v>47645270</v>
      </c>
      <c r="AP414" s="2">
        <v>0.89500000000000002</v>
      </c>
      <c r="AQ414" s="2">
        <v>0.2</v>
      </c>
      <c r="AR414" s="2">
        <v>2341740</v>
      </c>
      <c r="AS414" s="2">
        <v>1779397</v>
      </c>
      <c r="AT414" s="2">
        <v>1291362</v>
      </c>
      <c r="AU414" s="2">
        <v>3116003</v>
      </c>
      <c r="AV414" s="2">
        <v>8528502</v>
      </c>
      <c r="AW414" s="2">
        <v>0.89500000000000002</v>
      </c>
      <c r="AX414" s="2">
        <v>0.34499999999999997</v>
      </c>
      <c r="AY414" s="2">
        <v>0.65</v>
      </c>
      <c r="AZ414" s="2">
        <v>2933717</v>
      </c>
      <c r="BA414" s="2">
        <v>2229217</v>
      </c>
      <c r="BB414" s="2">
        <v>1617810</v>
      </c>
      <c r="BC414" s="2">
        <v>3903708</v>
      </c>
      <c r="BD414" s="2">
        <v>10684452</v>
      </c>
      <c r="BE414" s="2">
        <v>66858224</v>
      </c>
      <c r="BF414" s="2">
        <v>0</v>
      </c>
      <c r="BG414" s="2">
        <v>5395</v>
      </c>
      <c r="BH414" s="2">
        <v>0</v>
      </c>
      <c r="BI414" s="2">
        <v>409372</v>
      </c>
      <c r="BJ414" s="2">
        <v>0</v>
      </c>
      <c r="BK414" s="2">
        <v>0</v>
      </c>
      <c r="BL414" s="2">
        <v>0</v>
      </c>
      <c r="BM414" s="2">
        <v>0</v>
      </c>
      <c r="BN414" s="2">
        <v>2813</v>
      </c>
      <c r="BO414" s="2">
        <v>38.69</v>
      </c>
      <c r="BP414" s="2">
        <v>108835</v>
      </c>
      <c r="BQ414" s="2">
        <v>523602</v>
      </c>
      <c r="BR414" s="2">
        <v>67381826</v>
      </c>
      <c r="BS414" s="2">
        <v>0</v>
      </c>
      <c r="BT414" s="2">
        <v>67381826</v>
      </c>
      <c r="BU414" s="2">
        <v>9635551</v>
      </c>
      <c r="BV414" s="2">
        <v>57746275</v>
      </c>
      <c r="BW414" s="2">
        <v>3882778</v>
      </c>
      <c r="BX414" s="2">
        <v>53863497</v>
      </c>
      <c r="BY414" s="2">
        <v>5308.85</v>
      </c>
      <c r="BZ414" s="2">
        <v>4642.5600000000004</v>
      </c>
      <c r="CA414" s="2">
        <v>24646655</v>
      </c>
      <c r="CB414" s="2">
        <v>0</v>
      </c>
      <c r="CC414" s="2">
        <v>0</v>
      </c>
      <c r="CD414" s="2">
        <v>9635551</v>
      </c>
      <c r="CE414" s="2">
        <v>3882778</v>
      </c>
      <c r="CF414" s="2">
        <v>11128326</v>
      </c>
      <c r="CG414" s="2">
        <v>5929413</v>
      </c>
      <c r="CH414" s="2">
        <v>17057739</v>
      </c>
      <c r="CI414" s="2">
        <v>0</v>
      </c>
      <c r="CJ414" s="2">
        <v>53863497</v>
      </c>
      <c r="CK414" s="2" t="b">
        <v>0</v>
      </c>
      <c r="CL414" s="2">
        <v>0</v>
      </c>
      <c r="CM414" s="2">
        <v>14199.49</v>
      </c>
      <c r="CN414" s="2">
        <v>13055.84</v>
      </c>
      <c r="CO414" s="2">
        <v>13443.14</v>
      </c>
      <c r="CP414" s="2">
        <v>15984.42</v>
      </c>
      <c r="CQ414" s="4">
        <v>45072.427141203705</v>
      </c>
      <c r="CR414" s="4">
        <v>73415</v>
      </c>
    </row>
    <row r="415" spans="1:96" x14ac:dyDescent="0.35">
      <c r="A415" s="5">
        <v>483</v>
      </c>
      <c r="B415" s="3" t="s">
        <v>800</v>
      </c>
      <c r="C415" s="3" t="s">
        <v>847</v>
      </c>
      <c r="D415" s="2" t="s">
        <v>848</v>
      </c>
      <c r="E415" s="2">
        <v>8093</v>
      </c>
      <c r="F415" s="2">
        <v>8215</v>
      </c>
      <c r="G415" s="2">
        <v>8458</v>
      </c>
      <c r="H415" s="2">
        <v>9802</v>
      </c>
      <c r="I415" s="2">
        <v>6.5600000000000006E-2</v>
      </c>
      <c r="J415" s="2">
        <v>531</v>
      </c>
      <c r="K415" s="2">
        <v>539</v>
      </c>
      <c r="L415" s="2">
        <v>555</v>
      </c>
      <c r="M415" s="2">
        <v>643</v>
      </c>
      <c r="N415" s="2">
        <v>6.7000000000000004E-2</v>
      </c>
      <c r="O415" s="2">
        <v>542</v>
      </c>
      <c r="P415" s="2">
        <v>550</v>
      </c>
      <c r="Q415" s="2">
        <v>567</v>
      </c>
      <c r="R415" s="2">
        <v>657</v>
      </c>
      <c r="S415" s="2">
        <v>9166</v>
      </c>
      <c r="T415" s="2">
        <v>9304</v>
      </c>
      <c r="U415" s="2">
        <v>9580</v>
      </c>
      <c r="V415" s="2">
        <v>11102</v>
      </c>
      <c r="W415" s="2">
        <v>1.1040000000000001</v>
      </c>
      <c r="X415" s="2">
        <v>1.026</v>
      </c>
      <c r="Y415" s="2">
        <v>10119</v>
      </c>
      <c r="Z415" s="2">
        <v>11391</v>
      </c>
      <c r="AA415" s="2">
        <v>575.47</v>
      </c>
      <c r="AB415" s="2">
        <v>441.09</v>
      </c>
      <c r="AC415" s="2">
        <v>343.89</v>
      </c>
      <c r="AD415" s="2">
        <v>831.84</v>
      </c>
      <c r="AE415" s="2">
        <v>2192.29</v>
      </c>
      <c r="AF415" s="2">
        <v>575.47</v>
      </c>
      <c r="AG415" s="2">
        <v>441.09</v>
      </c>
      <c r="AH415" s="2">
        <v>343.89</v>
      </c>
      <c r="AI415" s="2">
        <v>831.84</v>
      </c>
      <c r="AJ415" s="2">
        <v>2192.29</v>
      </c>
      <c r="AK415" s="2">
        <v>5823181</v>
      </c>
      <c r="AL415" s="2">
        <v>4103901</v>
      </c>
      <c r="AM415" s="2">
        <v>3294466</v>
      </c>
      <c r="AN415" s="2">
        <v>9475489</v>
      </c>
      <c r="AO415" s="2">
        <v>22697037</v>
      </c>
      <c r="AP415" s="2">
        <v>0.90149999999999997</v>
      </c>
      <c r="AQ415" s="2">
        <v>0.2</v>
      </c>
      <c r="AR415" s="2">
        <v>1049920</v>
      </c>
      <c r="AS415" s="2">
        <v>739933</v>
      </c>
      <c r="AT415" s="2">
        <v>593992</v>
      </c>
      <c r="AU415" s="2">
        <v>1708431</v>
      </c>
      <c r="AV415" s="2">
        <v>4092276</v>
      </c>
      <c r="AW415" s="2">
        <v>0.90149999999999997</v>
      </c>
      <c r="AX415" s="2">
        <v>0.35149999999999998</v>
      </c>
      <c r="AY415" s="2">
        <v>0.65</v>
      </c>
      <c r="AZ415" s="2">
        <v>1330451</v>
      </c>
      <c r="BA415" s="2">
        <v>937639</v>
      </c>
      <c r="BB415" s="2">
        <v>752703</v>
      </c>
      <c r="BC415" s="2">
        <v>2164912</v>
      </c>
      <c r="BD415" s="2">
        <v>5185705</v>
      </c>
      <c r="BE415" s="2">
        <v>31975018</v>
      </c>
      <c r="BF415" s="2">
        <v>0</v>
      </c>
      <c r="BG415" s="2">
        <v>6050</v>
      </c>
      <c r="BH415" s="2">
        <v>0</v>
      </c>
      <c r="BI415" s="2">
        <v>253382</v>
      </c>
      <c r="BJ415" s="2">
        <v>0</v>
      </c>
      <c r="BK415" s="2">
        <v>0</v>
      </c>
      <c r="BL415" s="2">
        <v>0</v>
      </c>
      <c r="BM415" s="2">
        <v>0</v>
      </c>
      <c r="BN415" s="2">
        <v>2813</v>
      </c>
      <c r="BO415" s="2">
        <v>32.61</v>
      </c>
      <c r="BP415" s="2">
        <v>91732</v>
      </c>
      <c r="BQ415" s="2">
        <v>351164</v>
      </c>
      <c r="BR415" s="2">
        <v>32326182</v>
      </c>
      <c r="BS415" s="2">
        <v>0</v>
      </c>
      <c r="BT415" s="2">
        <v>32326182</v>
      </c>
      <c r="BU415" s="2">
        <v>11624324</v>
      </c>
      <c r="BV415" s="2">
        <v>20701858</v>
      </c>
      <c r="BW415" s="2">
        <v>1995288</v>
      </c>
      <c r="BX415" s="2">
        <v>18706570</v>
      </c>
      <c r="BY415" s="2">
        <v>5777.26</v>
      </c>
      <c r="BZ415" s="2">
        <v>2192.29</v>
      </c>
      <c r="CA415" s="2">
        <v>12665429</v>
      </c>
      <c r="CB415" s="2">
        <v>0</v>
      </c>
      <c r="CC415" s="2">
        <v>0</v>
      </c>
      <c r="CD415" s="2">
        <v>11624324</v>
      </c>
      <c r="CE415" s="2">
        <v>1995288</v>
      </c>
      <c r="CF415" s="2">
        <v>0</v>
      </c>
      <c r="CG415" s="2">
        <v>2622111</v>
      </c>
      <c r="CH415" s="2">
        <v>2622111</v>
      </c>
      <c r="CI415" s="2">
        <v>0</v>
      </c>
      <c r="CJ415" s="2">
        <v>18706570</v>
      </c>
      <c r="CK415" s="2" t="b">
        <v>0</v>
      </c>
      <c r="CL415" s="2">
        <v>0</v>
      </c>
      <c r="CM415" s="2">
        <v>14255.39</v>
      </c>
      <c r="CN415" s="2">
        <v>13107.24</v>
      </c>
      <c r="CO415" s="2">
        <v>13496.06</v>
      </c>
      <c r="CP415" s="2">
        <v>16047.36</v>
      </c>
      <c r="CQ415" s="4">
        <v>45072.426770833335</v>
      </c>
      <c r="CR415" s="4">
        <v>73415</v>
      </c>
    </row>
    <row r="416" spans="1:96" x14ac:dyDescent="0.35">
      <c r="A416" s="5">
        <v>484</v>
      </c>
      <c r="B416" s="3" t="s">
        <v>849</v>
      </c>
      <c r="C416" s="3" t="s">
        <v>850</v>
      </c>
      <c r="D416" s="2" t="s">
        <v>851</v>
      </c>
      <c r="E416" s="2">
        <v>8093</v>
      </c>
      <c r="F416" s="2">
        <v>8215</v>
      </c>
      <c r="G416" s="2">
        <v>8458</v>
      </c>
      <c r="H416" s="2">
        <v>9802</v>
      </c>
      <c r="I416" s="2">
        <v>6.5600000000000006E-2</v>
      </c>
      <c r="J416" s="2">
        <v>531</v>
      </c>
      <c r="K416" s="2">
        <v>539</v>
      </c>
      <c r="L416" s="2">
        <v>555</v>
      </c>
      <c r="M416" s="2">
        <v>643</v>
      </c>
      <c r="N416" s="2">
        <v>6.7000000000000004E-2</v>
      </c>
      <c r="O416" s="2">
        <v>542</v>
      </c>
      <c r="P416" s="2">
        <v>550</v>
      </c>
      <c r="Q416" s="2">
        <v>567</v>
      </c>
      <c r="R416" s="2">
        <v>657</v>
      </c>
      <c r="S416" s="2">
        <v>9166</v>
      </c>
      <c r="T416" s="2">
        <v>9304</v>
      </c>
      <c r="U416" s="2">
        <v>9580</v>
      </c>
      <c r="V416" s="2">
        <v>11102</v>
      </c>
      <c r="W416" s="2">
        <v>1.1040000000000001</v>
      </c>
      <c r="X416" s="2">
        <v>1.026</v>
      </c>
      <c r="Y416" s="2">
        <v>10119</v>
      </c>
      <c r="Z416" s="2">
        <v>11391</v>
      </c>
      <c r="AA416" s="2">
        <v>249.99</v>
      </c>
      <c r="AB416" s="2">
        <v>186.32</v>
      </c>
      <c r="AC416" s="2">
        <v>129.84</v>
      </c>
      <c r="AD416" s="2">
        <v>257.47000000000003</v>
      </c>
      <c r="AE416" s="2">
        <v>823.62</v>
      </c>
      <c r="AF416" s="2">
        <v>249.99</v>
      </c>
      <c r="AG416" s="2">
        <v>186.32</v>
      </c>
      <c r="AH416" s="2">
        <v>129.84</v>
      </c>
      <c r="AI416" s="2">
        <v>257.47000000000003</v>
      </c>
      <c r="AJ416" s="2">
        <v>823.62</v>
      </c>
      <c r="AK416" s="2">
        <v>2529649</v>
      </c>
      <c r="AL416" s="2">
        <v>1733521</v>
      </c>
      <c r="AM416" s="2">
        <v>1243867</v>
      </c>
      <c r="AN416" s="2">
        <v>2932841</v>
      </c>
      <c r="AO416" s="2">
        <v>8439878</v>
      </c>
      <c r="AP416" s="2">
        <v>0.82489999999999997</v>
      </c>
      <c r="AQ416" s="2">
        <v>0.2</v>
      </c>
      <c r="AR416" s="2">
        <v>417341</v>
      </c>
      <c r="AS416" s="2">
        <v>285996</v>
      </c>
      <c r="AT416" s="2">
        <v>205213</v>
      </c>
      <c r="AU416" s="2">
        <v>483860</v>
      </c>
      <c r="AV416" s="2">
        <v>1392410</v>
      </c>
      <c r="AW416" s="2">
        <v>0.82489999999999997</v>
      </c>
      <c r="AX416" s="2">
        <v>0.27489999999999998</v>
      </c>
      <c r="AY416" s="2">
        <v>0.65</v>
      </c>
      <c r="AZ416" s="2">
        <v>452010</v>
      </c>
      <c r="BA416" s="2">
        <v>309754</v>
      </c>
      <c r="BB416" s="2">
        <v>222260</v>
      </c>
      <c r="BC416" s="2">
        <v>524055</v>
      </c>
      <c r="BD416" s="2">
        <v>1508079</v>
      </c>
      <c r="BE416" s="2">
        <v>11340367</v>
      </c>
      <c r="BF416" s="2">
        <v>0</v>
      </c>
      <c r="BG416" s="2">
        <v>52971</v>
      </c>
      <c r="BH416" s="2">
        <v>0</v>
      </c>
      <c r="BI416" s="2">
        <v>74359</v>
      </c>
      <c r="BJ416" s="2">
        <v>0</v>
      </c>
      <c r="BK416" s="2">
        <v>0</v>
      </c>
      <c r="BL416" s="2">
        <v>0</v>
      </c>
      <c r="BM416" s="2">
        <v>0</v>
      </c>
      <c r="BN416" s="2">
        <v>2813</v>
      </c>
      <c r="BO416" s="2">
        <v>12</v>
      </c>
      <c r="BP416" s="2">
        <v>33756</v>
      </c>
      <c r="BQ416" s="2">
        <v>161086</v>
      </c>
      <c r="BR416" s="2">
        <v>11501453</v>
      </c>
      <c r="BS416" s="2">
        <v>0</v>
      </c>
      <c r="BT416" s="2">
        <v>11501453</v>
      </c>
      <c r="BU416" s="2">
        <v>18278175</v>
      </c>
      <c r="BV416" s="2">
        <v>0</v>
      </c>
      <c r="BW416" s="2">
        <v>164724</v>
      </c>
      <c r="BX416" s="2">
        <v>0</v>
      </c>
      <c r="BY416" s="2">
        <v>5577.07</v>
      </c>
      <c r="BZ416" s="2">
        <v>823.62</v>
      </c>
      <c r="CA416" s="2">
        <v>4593386</v>
      </c>
      <c r="CB416" s="2">
        <v>0</v>
      </c>
      <c r="CC416" s="2">
        <v>0</v>
      </c>
      <c r="CD416" s="2">
        <v>18278175</v>
      </c>
      <c r="CE416" s="2">
        <v>164724</v>
      </c>
      <c r="CF416" s="2">
        <v>0</v>
      </c>
      <c r="CG416" s="2">
        <v>508956</v>
      </c>
      <c r="CH416" s="2">
        <v>508956</v>
      </c>
      <c r="CI416" s="2">
        <v>508956</v>
      </c>
      <c r="CJ416" s="2">
        <v>508956</v>
      </c>
      <c r="CK416" s="2" t="b">
        <v>1</v>
      </c>
      <c r="CL416" s="2">
        <v>6776722</v>
      </c>
      <c r="CM416" s="2">
        <v>13596.55</v>
      </c>
      <c r="CN416" s="2">
        <v>12501.46</v>
      </c>
      <c r="CO416" s="2">
        <v>12872.31</v>
      </c>
      <c r="CP416" s="2">
        <v>15305.69</v>
      </c>
      <c r="CQ416" s="4">
        <v>45072.426666666666</v>
      </c>
      <c r="CR416" s="4">
        <v>73415</v>
      </c>
    </row>
    <row r="417" spans="1:96" x14ac:dyDescent="0.35">
      <c r="A417" s="5">
        <v>485</v>
      </c>
      <c r="B417" s="3" t="s">
        <v>849</v>
      </c>
      <c r="C417" s="3" t="s">
        <v>852</v>
      </c>
      <c r="D417" s="2" t="s">
        <v>853</v>
      </c>
      <c r="E417" s="2">
        <v>8093</v>
      </c>
      <c r="F417" s="2">
        <v>8215</v>
      </c>
      <c r="G417" s="2">
        <v>8458</v>
      </c>
      <c r="H417" s="2">
        <v>9802</v>
      </c>
      <c r="I417" s="2">
        <v>6.5600000000000006E-2</v>
      </c>
      <c r="J417" s="2">
        <v>531</v>
      </c>
      <c r="K417" s="2">
        <v>539</v>
      </c>
      <c r="L417" s="2">
        <v>555</v>
      </c>
      <c r="M417" s="2">
        <v>643</v>
      </c>
      <c r="N417" s="2">
        <v>6.7000000000000004E-2</v>
      </c>
      <c r="O417" s="2">
        <v>542</v>
      </c>
      <c r="P417" s="2">
        <v>550</v>
      </c>
      <c r="Q417" s="2">
        <v>567</v>
      </c>
      <c r="R417" s="2">
        <v>657</v>
      </c>
      <c r="S417" s="2">
        <v>9166</v>
      </c>
      <c r="T417" s="2">
        <v>9304</v>
      </c>
      <c r="U417" s="2">
        <v>9580</v>
      </c>
      <c r="V417" s="2">
        <v>11102</v>
      </c>
      <c r="W417" s="2">
        <v>1.1040000000000001</v>
      </c>
      <c r="X417" s="2">
        <v>1.026</v>
      </c>
      <c r="Y417" s="2">
        <v>10119</v>
      </c>
      <c r="Z417" s="2">
        <v>11391</v>
      </c>
      <c r="AA417" s="2">
        <v>40.29</v>
      </c>
      <c r="AB417" s="2">
        <v>36.43</v>
      </c>
      <c r="AC417" s="2">
        <v>18.73</v>
      </c>
      <c r="AD417" s="2">
        <v>0</v>
      </c>
      <c r="AE417" s="2">
        <v>95.45</v>
      </c>
      <c r="AF417" s="2">
        <v>40.29</v>
      </c>
      <c r="AG417" s="2">
        <v>36.43</v>
      </c>
      <c r="AH417" s="2">
        <v>18.73</v>
      </c>
      <c r="AI417" s="2">
        <v>0</v>
      </c>
      <c r="AJ417" s="2">
        <v>95.45</v>
      </c>
      <c r="AK417" s="2">
        <v>407695</v>
      </c>
      <c r="AL417" s="2">
        <v>338945</v>
      </c>
      <c r="AM417" s="2">
        <v>179433</v>
      </c>
      <c r="AN417" s="2">
        <v>0</v>
      </c>
      <c r="AO417" s="2">
        <v>926073</v>
      </c>
      <c r="AP417" s="2">
        <v>0.56899999999999995</v>
      </c>
      <c r="AQ417" s="2">
        <v>0.2</v>
      </c>
      <c r="AR417" s="2">
        <v>46396</v>
      </c>
      <c r="AS417" s="2">
        <v>38572</v>
      </c>
      <c r="AT417" s="2">
        <v>20420</v>
      </c>
      <c r="AU417" s="2">
        <v>0</v>
      </c>
      <c r="AV417" s="2">
        <v>105388</v>
      </c>
      <c r="AW417" s="2">
        <v>0.56899999999999995</v>
      </c>
      <c r="AX417" s="2">
        <v>1.9E-2</v>
      </c>
      <c r="AY417" s="2">
        <v>0.65</v>
      </c>
      <c r="AZ417" s="2">
        <v>5035</v>
      </c>
      <c r="BA417" s="2">
        <v>4186</v>
      </c>
      <c r="BB417" s="2">
        <v>2216</v>
      </c>
      <c r="BC417" s="2">
        <v>0</v>
      </c>
      <c r="BD417" s="2">
        <v>11437</v>
      </c>
      <c r="BE417" s="2">
        <v>1042898</v>
      </c>
      <c r="BF417" s="2">
        <v>0</v>
      </c>
      <c r="BG417" s="2">
        <v>9593</v>
      </c>
      <c r="BH417" s="2">
        <v>0</v>
      </c>
      <c r="BI417" s="2">
        <v>0</v>
      </c>
      <c r="BJ417" s="2">
        <v>0</v>
      </c>
      <c r="BK417" s="2">
        <v>0</v>
      </c>
      <c r="BL417" s="2">
        <v>70774</v>
      </c>
      <c r="BM417" s="2">
        <v>0</v>
      </c>
      <c r="BN417" s="2">
        <v>2813</v>
      </c>
      <c r="BO417" s="2">
        <v>5.58</v>
      </c>
      <c r="BP417" s="2">
        <v>15697</v>
      </c>
      <c r="BQ417" s="2">
        <v>96064</v>
      </c>
      <c r="BR417" s="2">
        <v>1138962</v>
      </c>
      <c r="BS417" s="2">
        <v>0</v>
      </c>
      <c r="BT417" s="2">
        <v>1138962</v>
      </c>
      <c r="BU417" s="2">
        <v>1753377</v>
      </c>
      <c r="BV417" s="2">
        <v>0</v>
      </c>
      <c r="BW417" s="2">
        <v>19090</v>
      </c>
      <c r="BX417" s="2">
        <v>0</v>
      </c>
      <c r="BY417" s="2">
        <v>5865.48</v>
      </c>
      <c r="BZ417" s="2">
        <v>95.45</v>
      </c>
      <c r="CA417" s="2">
        <v>559860</v>
      </c>
      <c r="CB417" s="2">
        <v>0</v>
      </c>
      <c r="CC417" s="2">
        <v>0</v>
      </c>
      <c r="CD417" s="2">
        <v>1753377</v>
      </c>
      <c r="CE417" s="2">
        <v>19090</v>
      </c>
      <c r="CF417" s="2">
        <v>0</v>
      </c>
      <c r="CG417" s="2">
        <v>54770</v>
      </c>
      <c r="CH417" s="2">
        <v>54770</v>
      </c>
      <c r="CI417" s="2">
        <v>54770</v>
      </c>
      <c r="CJ417" s="2">
        <v>54770</v>
      </c>
      <c r="CK417" s="2" t="b">
        <v>1</v>
      </c>
      <c r="CL417" s="2">
        <v>614415</v>
      </c>
      <c r="CM417" s="2">
        <v>11395.51</v>
      </c>
      <c r="CN417" s="2">
        <v>10477.700000000001</v>
      </c>
      <c r="CO417" s="2">
        <v>10788.52</v>
      </c>
      <c r="CP417" s="2">
        <v>12827.97</v>
      </c>
      <c r="CQ417" s="4">
        <v>45072.426793981482</v>
      </c>
      <c r="CR417" s="4">
        <v>73415</v>
      </c>
    </row>
    <row r="418" spans="1:96" x14ac:dyDescent="0.35">
      <c r="A418" s="5">
        <v>486</v>
      </c>
      <c r="B418" s="3" t="s">
        <v>849</v>
      </c>
      <c r="C418" s="3" t="s">
        <v>854</v>
      </c>
      <c r="D418" s="2" t="s">
        <v>855</v>
      </c>
      <c r="E418" s="2">
        <v>8093</v>
      </c>
      <c r="F418" s="2">
        <v>8215</v>
      </c>
      <c r="G418" s="2">
        <v>8458</v>
      </c>
      <c r="H418" s="2">
        <v>9802</v>
      </c>
      <c r="I418" s="2">
        <v>6.5600000000000006E-2</v>
      </c>
      <c r="J418" s="2">
        <v>531</v>
      </c>
      <c r="K418" s="2">
        <v>539</v>
      </c>
      <c r="L418" s="2">
        <v>555</v>
      </c>
      <c r="M418" s="2">
        <v>643</v>
      </c>
      <c r="N418" s="2">
        <v>6.7000000000000004E-2</v>
      </c>
      <c r="O418" s="2">
        <v>542</v>
      </c>
      <c r="P418" s="2">
        <v>550</v>
      </c>
      <c r="Q418" s="2">
        <v>567</v>
      </c>
      <c r="R418" s="2">
        <v>657</v>
      </c>
      <c r="S418" s="2">
        <v>9166</v>
      </c>
      <c r="T418" s="2">
        <v>9304</v>
      </c>
      <c r="U418" s="2">
        <v>9580</v>
      </c>
      <c r="V418" s="2">
        <v>11102</v>
      </c>
      <c r="W418" s="2">
        <v>1.1040000000000001</v>
      </c>
      <c r="X418" s="2">
        <v>1.026</v>
      </c>
      <c r="Y418" s="2">
        <v>10119</v>
      </c>
      <c r="Z418" s="2">
        <v>11391</v>
      </c>
      <c r="AA418" s="2">
        <v>4505.17</v>
      </c>
      <c r="AB418" s="2">
        <v>3495.33</v>
      </c>
      <c r="AC418" s="2">
        <v>2565.0100000000002</v>
      </c>
      <c r="AD418" s="2">
        <v>5792.86</v>
      </c>
      <c r="AE418" s="2">
        <v>16358.37</v>
      </c>
      <c r="AF418" s="2">
        <v>4505.17</v>
      </c>
      <c r="AG418" s="2">
        <v>3495.33</v>
      </c>
      <c r="AH418" s="2">
        <v>2565.0100000000002</v>
      </c>
      <c r="AI418" s="2">
        <v>5792.86</v>
      </c>
      <c r="AJ418" s="2">
        <v>16358.37</v>
      </c>
      <c r="AK418" s="2">
        <v>45587815</v>
      </c>
      <c r="AL418" s="2">
        <v>32520550</v>
      </c>
      <c r="AM418" s="2">
        <v>24572796</v>
      </c>
      <c r="AN418" s="2">
        <v>65986468</v>
      </c>
      <c r="AO418" s="2">
        <v>168667629</v>
      </c>
      <c r="AP418" s="2">
        <v>0.59140000000000004</v>
      </c>
      <c r="AQ418" s="2">
        <v>0.2</v>
      </c>
      <c r="AR418" s="2">
        <v>5392127</v>
      </c>
      <c r="AS418" s="2">
        <v>3846531</v>
      </c>
      <c r="AT418" s="2">
        <v>2906470</v>
      </c>
      <c r="AU418" s="2">
        <v>7804879</v>
      </c>
      <c r="AV418" s="2">
        <v>19950007</v>
      </c>
      <c r="AW418" s="2">
        <v>0.59140000000000004</v>
      </c>
      <c r="AX418" s="2">
        <v>4.1399999999999999E-2</v>
      </c>
      <c r="AY418" s="2">
        <v>0.65</v>
      </c>
      <c r="AZ418" s="2">
        <v>1226768</v>
      </c>
      <c r="BA418" s="2">
        <v>875128</v>
      </c>
      <c r="BB418" s="2">
        <v>661254</v>
      </c>
      <c r="BC418" s="2">
        <v>1775696</v>
      </c>
      <c r="BD418" s="2">
        <v>4538846</v>
      </c>
      <c r="BE418" s="2">
        <v>193156482</v>
      </c>
      <c r="BF418" s="2">
        <v>0</v>
      </c>
      <c r="BG418" s="2">
        <v>370308</v>
      </c>
      <c r="BH418" s="2">
        <v>0</v>
      </c>
      <c r="BI418" s="2">
        <v>1371741</v>
      </c>
      <c r="BJ418" s="2">
        <v>0</v>
      </c>
      <c r="BK418" s="2">
        <v>0</v>
      </c>
      <c r="BL418" s="2">
        <v>0</v>
      </c>
      <c r="BM418" s="2">
        <v>0</v>
      </c>
      <c r="BN418" s="2">
        <v>2813</v>
      </c>
      <c r="BO418" s="2">
        <v>173.13</v>
      </c>
      <c r="BP418" s="2">
        <v>487015</v>
      </c>
      <c r="BQ418" s="2">
        <v>2229064</v>
      </c>
      <c r="BR418" s="2">
        <v>195385546</v>
      </c>
      <c r="BS418" s="2">
        <v>0</v>
      </c>
      <c r="BT418" s="2">
        <v>195385546</v>
      </c>
      <c r="BU418" s="2">
        <v>139694300</v>
      </c>
      <c r="BV418" s="2">
        <v>55691246</v>
      </c>
      <c r="BW418" s="2">
        <v>3271674</v>
      </c>
      <c r="BX418" s="2">
        <v>52419572</v>
      </c>
      <c r="BY418" s="2">
        <v>5285.53</v>
      </c>
      <c r="BZ418" s="2">
        <v>16358.37</v>
      </c>
      <c r="CA418" s="2">
        <v>86462655</v>
      </c>
      <c r="CB418" s="2">
        <v>0</v>
      </c>
      <c r="CC418" s="2">
        <v>0</v>
      </c>
      <c r="CD418" s="2">
        <v>139694300</v>
      </c>
      <c r="CE418" s="2">
        <v>3271674</v>
      </c>
      <c r="CF418" s="2">
        <v>0</v>
      </c>
      <c r="CG418" s="2">
        <v>14995944</v>
      </c>
      <c r="CH418" s="2">
        <v>14995944</v>
      </c>
      <c r="CI418" s="2">
        <v>0</v>
      </c>
      <c r="CJ418" s="2">
        <v>52419572</v>
      </c>
      <c r="CK418" s="2" t="b">
        <v>0</v>
      </c>
      <c r="CL418" s="2">
        <v>0</v>
      </c>
      <c r="CM418" s="2">
        <v>11588.18</v>
      </c>
      <c r="CN418" s="2">
        <v>10654.85</v>
      </c>
      <c r="CO418" s="2">
        <v>10970.92</v>
      </c>
      <c r="CP418" s="2">
        <v>13044.86</v>
      </c>
      <c r="CQ418" s="4">
        <v>45072.426944444444</v>
      </c>
      <c r="CR418" s="4">
        <v>73415</v>
      </c>
    </row>
    <row r="419" spans="1:96" x14ac:dyDescent="0.35">
      <c r="A419" s="5">
        <v>487</v>
      </c>
      <c r="B419" s="3" t="s">
        <v>849</v>
      </c>
      <c r="C419" s="3" t="s">
        <v>856</v>
      </c>
      <c r="D419" s="2" t="s">
        <v>857</v>
      </c>
      <c r="E419" s="2">
        <v>8093</v>
      </c>
      <c r="F419" s="2">
        <v>8215</v>
      </c>
      <c r="G419" s="2">
        <v>8458</v>
      </c>
      <c r="H419" s="2">
        <v>9802</v>
      </c>
      <c r="I419" s="2">
        <v>6.5600000000000006E-2</v>
      </c>
      <c r="J419" s="2">
        <v>531</v>
      </c>
      <c r="K419" s="2">
        <v>539</v>
      </c>
      <c r="L419" s="2">
        <v>555</v>
      </c>
      <c r="M419" s="2">
        <v>643</v>
      </c>
      <c r="N419" s="2">
        <v>6.7000000000000004E-2</v>
      </c>
      <c r="O419" s="2">
        <v>542</v>
      </c>
      <c r="P419" s="2">
        <v>550</v>
      </c>
      <c r="Q419" s="2">
        <v>567</v>
      </c>
      <c r="R419" s="2">
        <v>657</v>
      </c>
      <c r="S419" s="2">
        <v>9166</v>
      </c>
      <c r="T419" s="2">
        <v>9304</v>
      </c>
      <c r="U419" s="2">
        <v>9580</v>
      </c>
      <c r="V419" s="2">
        <v>11102</v>
      </c>
      <c r="W419" s="2">
        <v>1.1040000000000001</v>
      </c>
      <c r="X419" s="2">
        <v>1.026</v>
      </c>
      <c r="Y419" s="2">
        <v>10119</v>
      </c>
      <c r="Z419" s="2">
        <v>11391</v>
      </c>
      <c r="AA419" s="2">
        <v>23.64</v>
      </c>
      <c r="AB419" s="2">
        <v>21.05</v>
      </c>
      <c r="AC419" s="2">
        <v>6.35</v>
      </c>
      <c r="AD419" s="2">
        <v>0</v>
      </c>
      <c r="AE419" s="2">
        <v>51.04</v>
      </c>
      <c r="AF419" s="2">
        <v>23.64</v>
      </c>
      <c r="AG419" s="2">
        <v>21.05</v>
      </c>
      <c r="AH419" s="2">
        <v>6.35</v>
      </c>
      <c r="AI419" s="2">
        <v>0</v>
      </c>
      <c r="AJ419" s="2">
        <v>51.04</v>
      </c>
      <c r="AK419" s="2">
        <v>239213</v>
      </c>
      <c r="AL419" s="2">
        <v>195849</v>
      </c>
      <c r="AM419" s="2">
        <v>60833</v>
      </c>
      <c r="AN419" s="2">
        <v>0</v>
      </c>
      <c r="AO419" s="2">
        <v>495895</v>
      </c>
      <c r="AP419" s="2">
        <v>0.8387</v>
      </c>
      <c r="AQ419" s="2">
        <v>0.2</v>
      </c>
      <c r="AR419" s="2">
        <v>40126</v>
      </c>
      <c r="AS419" s="2">
        <v>32852</v>
      </c>
      <c r="AT419" s="2">
        <v>10204</v>
      </c>
      <c r="AU419" s="2">
        <v>0</v>
      </c>
      <c r="AV419" s="2">
        <v>83182</v>
      </c>
      <c r="AW419" s="2">
        <v>0.8387</v>
      </c>
      <c r="AX419" s="2">
        <v>0.28870000000000001</v>
      </c>
      <c r="AY419" s="2">
        <v>0.65</v>
      </c>
      <c r="AZ419" s="2">
        <v>44890</v>
      </c>
      <c r="BA419" s="2">
        <v>36752</v>
      </c>
      <c r="BB419" s="2">
        <v>11416</v>
      </c>
      <c r="BC419" s="2">
        <v>0</v>
      </c>
      <c r="BD419" s="2">
        <v>93058</v>
      </c>
      <c r="BE419" s="2">
        <v>672135</v>
      </c>
      <c r="BF419" s="2">
        <v>0</v>
      </c>
      <c r="BG419" s="2">
        <v>6161</v>
      </c>
      <c r="BH419" s="2">
        <v>0</v>
      </c>
      <c r="BI419" s="2">
        <v>30937</v>
      </c>
      <c r="BJ419" s="2">
        <v>0</v>
      </c>
      <c r="BK419" s="2">
        <v>0</v>
      </c>
      <c r="BL419" s="2">
        <v>0</v>
      </c>
      <c r="BM419" s="2">
        <v>0</v>
      </c>
      <c r="BN419" s="2">
        <v>2813</v>
      </c>
      <c r="BO419" s="2">
        <v>1.76</v>
      </c>
      <c r="BP419" s="2">
        <v>4951</v>
      </c>
      <c r="BQ419" s="2">
        <v>42049</v>
      </c>
      <c r="BR419" s="2">
        <v>714184</v>
      </c>
      <c r="BS419" s="2">
        <v>0</v>
      </c>
      <c r="BT419" s="2">
        <v>714184</v>
      </c>
      <c r="BU419" s="2">
        <v>1475265</v>
      </c>
      <c r="BV419" s="2">
        <v>0</v>
      </c>
      <c r="BW419" s="2">
        <v>10208</v>
      </c>
      <c r="BX419" s="2">
        <v>0</v>
      </c>
      <c r="BY419" s="2">
        <v>5791</v>
      </c>
      <c r="BZ419" s="2">
        <v>51.04</v>
      </c>
      <c r="CA419" s="2">
        <v>295573</v>
      </c>
      <c r="CB419" s="2">
        <v>0</v>
      </c>
      <c r="CC419" s="2">
        <v>0</v>
      </c>
      <c r="CD419" s="2">
        <v>1475265</v>
      </c>
      <c r="CE419" s="2">
        <v>10208</v>
      </c>
      <c r="CF419" s="2">
        <v>0</v>
      </c>
      <c r="CG419" s="2">
        <v>73930</v>
      </c>
      <c r="CH419" s="2">
        <v>73930</v>
      </c>
      <c r="CI419" s="2">
        <v>73930</v>
      </c>
      <c r="CJ419" s="2">
        <v>73930</v>
      </c>
      <c r="CK419" s="2" t="b">
        <v>1</v>
      </c>
      <c r="CL419" s="2">
        <v>761081</v>
      </c>
      <c r="CM419" s="2">
        <v>13715.24</v>
      </c>
      <c r="CN419" s="2">
        <v>12610.6</v>
      </c>
      <c r="CO419" s="2">
        <v>12984.68</v>
      </c>
      <c r="CP419" s="2">
        <v>15439.3</v>
      </c>
      <c r="CQ419" s="4">
        <v>45072.427037037036</v>
      </c>
      <c r="CR419" s="4">
        <v>73415</v>
      </c>
    </row>
    <row r="420" spans="1:96" x14ac:dyDescent="0.35">
      <c r="A420" s="5">
        <v>488</v>
      </c>
      <c r="B420" s="3" t="s">
        <v>849</v>
      </c>
      <c r="C420" s="3" t="s">
        <v>858</v>
      </c>
      <c r="D420" s="2" t="s">
        <v>859</v>
      </c>
      <c r="E420" s="2">
        <v>8093</v>
      </c>
      <c r="F420" s="2">
        <v>8215</v>
      </c>
      <c r="G420" s="2">
        <v>8458</v>
      </c>
      <c r="H420" s="2">
        <v>9802</v>
      </c>
      <c r="I420" s="2">
        <v>6.5600000000000006E-2</v>
      </c>
      <c r="J420" s="2">
        <v>531</v>
      </c>
      <c r="K420" s="2">
        <v>539</v>
      </c>
      <c r="L420" s="2">
        <v>555</v>
      </c>
      <c r="M420" s="2">
        <v>643</v>
      </c>
      <c r="N420" s="2">
        <v>6.7000000000000004E-2</v>
      </c>
      <c r="O420" s="2">
        <v>542</v>
      </c>
      <c r="P420" s="2">
        <v>550</v>
      </c>
      <c r="Q420" s="2">
        <v>567</v>
      </c>
      <c r="R420" s="2">
        <v>657</v>
      </c>
      <c r="S420" s="2">
        <v>9166</v>
      </c>
      <c r="T420" s="2">
        <v>9304</v>
      </c>
      <c r="U420" s="2">
        <v>9580</v>
      </c>
      <c r="V420" s="2">
        <v>11102</v>
      </c>
      <c r="W420" s="2">
        <v>1.1040000000000001</v>
      </c>
      <c r="X420" s="2">
        <v>1.026</v>
      </c>
      <c r="Y420" s="2">
        <v>10119</v>
      </c>
      <c r="Z420" s="2">
        <v>11391</v>
      </c>
      <c r="AA420" s="2">
        <v>309.36</v>
      </c>
      <c r="AB420" s="2">
        <v>229.92</v>
      </c>
      <c r="AC420" s="2">
        <v>159.63999999999999</v>
      </c>
      <c r="AD420" s="2">
        <v>448.97</v>
      </c>
      <c r="AE420" s="2">
        <v>1147.8900000000001</v>
      </c>
      <c r="AF420" s="2">
        <v>309.36</v>
      </c>
      <c r="AG420" s="2">
        <v>229.92</v>
      </c>
      <c r="AH420" s="2">
        <v>159.63999999999999</v>
      </c>
      <c r="AI420" s="2">
        <v>448.97</v>
      </c>
      <c r="AJ420" s="2">
        <v>1147.8900000000001</v>
      </c>
      <c r="AK420" s="2">
        <v>3130414</v>
      </c>
      <c r="AL420" s="2">
        <v>2139176</v>
      </c>
      <c r="AM420" s="2">
        <v>1529351</v>
      </c>
      <c r="AN420" s="2">
        <v>5114217</v>
      </c>
      <c r="AO420" s="2">
        <v>11913158</v>
      </c>
      <c r="AP420" s="2">
        <v>0.43730000000000002</v>
      </c>
      <c r="AQ420" s="2">
        <v>0.2</v>
      </c>
      <c r="AR420" s="2">
        <v>273786</v>
      </c>
      <c r="AS420" s="2">
        <v>187092</v>
      </c>
      <c r="AT420" s="2">
        <v>133757</v>
      </c>
      <c r="AU420" s="2">
        <v>447289</v>
      </c>
      <c r="AV420" s="2">
        <v>1041924</v>
      </c>
      <c r="AW420" s="2">
        <v>0.43730000000000002</v>
      </c>
      <c r="AX420" s="2">
        <v>0</v>
      </c>
      <c r="AY420" s="2">
        <v>0.65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12955082</v>
      </c>
      <c r="BF420" s="2">
        <v>0</v>
      </c>
      <c r="BG420" s="2">
        <v>104087</v>
      </c>
      <c r="BH420" s="2">
        <v>0</v>
      </c>
      <c r="BI420" s="2">
        <v>231880</v>
      </c>
      <c r="BJ420" s="2">
        <v>0</v>
      </c>
      <c r="BK420" s="2">
        <v>0</v>
      </c>
      <c r="BL420" s="2">
        <v>0</v>
      </c>
      <c r="BM420" s="2">
        <v>0</v>
      </c>
      <c r="BN420" s="2">
        <v>2813</v>
      </c>
      <c r="BO420" s="2">
        <v>10</v>
      </c>
      <c r="BP420" s="2">
        <v>28130</v>
      </c>
      <c r="BQ420" s="2">
        <v>364097</v>
      </c>
      <c r="BR420" s="2">
        <v>13319179</v>
      </c>
      <c r="BS420" s="2">
        <v>0</v>
      </c>
      <c r="BT420" s="2">
        <v>13319179</v>
      </c>
      <c r="BU420" s="2">
        <v>36784241</v>
      </c>
      <c r="BV420" s="2">
        <v>0</v>
      </c>
      <c r="BW420" s="2">
        <v>243398</v>
      </c>
      <c r="BX420" s="2">
        <v>0</v>
      </c>
      <c r="BY420" s="2">
        <v>5869.28</v>
      </c>
      <c r="BZ420" s="2">
        <v>1147.8900000000001</v>
      </c>
      <c r="CA420" s="2">
        <v>6737288</v>
      </c>
      <c r="CB420" s="2">
        <v>0</v>
      </c>
      <c r="CC420" s="2">
        <v>0</v>
      </c>
      <c r="CD420" s="2">
        <v>36784241</v>
      </c>
      <c r="CE420" s="2">
        <v>243398</v>
      </c>
      <c r="CF420" s="2">
        <v>0</v>
      </c>
      <c r="CG420" s="2">
        <v>481492</v>
      </c>
      <c r="CH420" s="2">
        <v>481492</v>
      </c>
      <c r="CI420" s="2">
        <v>481492</v>
      </c>
      <c r="CJ420" s="2">
        <v>481492</v>
      </c>
      <c r="CK420" s="2" t="b">
        <v>1</v>
      </c>
      <c r="CL420" s="2">
        <v>23465062</v>
      </c>
      <c r="CM420" s="2">
        <v>11004.01</v>
      </c>
      <c r="CN420" s="2">
        <v>10117.73</v>
      </c>
      <c r="CO420" s="2">
        <v>10417.870000000001</v>
      </c>
      <c r="CP420" s="2">
        <v>12387.26</v>
      </c>
      <c r="CQ420" s="4">
        <v>45072.427083333336</v>
      </c>
      <c r="CR420" s="4">
        <v>73415</v>
      </c>
    </row>
    <row r="421" spans="1:96" x14ac:dyDescent="0.35">
      <c r="A421" s="5">
        <v>489</v>
      </c>
      <c r="B421" s="3" t="s">
        <v>860</v>
      </c>
      <c r="C421" s="3" t="s">
        <v>861</v>
      </c>
      <c r="D421" s="2" t="s">
        <v>862</v>
      </c>
      <c r="E421" s="2">
        <v>8093</v>
      </c>
      <c r="F421" s="2">
        <v>8215</v>
      </c>
      <c r="G421" s="2">
        <v>8458</v>
      </c>
      <c r="H421" s="2">
        <v>9802</v>
      </c>
      <c r="I421" s="2">
        <v>6.5600000000000006E-2</v>
      </c>
      <c r="J421" s="2">
        <v>531</v>
      </c>
      <c r="K421" s="2">
        <v>539</v>
      </c>
      <c r="L421" s="2">
        <v>555</v>
      </c>
      <c r="M421" s="2">
        <v>643</v>
      </c>
      <c r="N421" s="2">
        <v>6.7000000000000004E-2</v>
      </c>
      <c r="O421" s="2">
        <v>542</v>
      </c>
      <c r="P421" s="2">
        <v>550</v>
      </c>
      <c r="Q421" s="2">
        <v>567</v>
      </c>
      <c r="R421" s="2">
        <v>657</v>
      </c>
      <c r="S421" s="2">
        <v>9166</v>
      </c>
      <c r="T421" s="2">
        <v>9304</v>
      </c>
      <c r="U421" s="2">
        <v>9580</v>
      </c>
      <c r="V421" s="2">
        <v>11102</v>
      </c>
      <c r="W421" s="2">
        <v>1.1040000000000001</v>
      </c>
      <c r="X421" s="2">
        <v>1.026</v>
      </c>
      <c r="Y421" s="2">
        <v>10119</v>
      </c>
      <c r="Z421" s="2">
        <v>11391</v>
      </c>
      <c r="AA421" s="2">
        <v>58.82</v>
      </c>
      <c r="AB421" s="2">
        <v>33.68</v>
      </c>
      <c r="AC421" s="2">
        <v>26.11</v>
      </c>
      <c r="AD421" s="2">
        <v>0</v>
      </c>
      <c r="AE421" s="2">
        <v>118.61</v>
      </c>
      <c r="AF421" s="2">
        <v>58.82</v>
      </c>
      <c r="AG421" s="2">
        <v>33.68</v>
      </c>
      <c r="AH421" s="2">
        <v>26.11</v>
      </c>
      <c r="AI421" s="2">
        <v>0</v>
      </c>
      <c r="AJ421" s="2">
        <v>118.61</v>
      </c>
      <c r="AK421" s="2">
        <v>595200</v>
      </c>
      <c r="AL421" s="2">
        <v>313359</v>
      </c>
      <c r="AM421" s="2">
        <v>250134</v>
      </c>
      <c r="AN421" s="2">
        <v>0</v>
      </c>
      <c r="AO421" s="2">
        <v>1158693</v>
      </c>
      <c r="AP421" s="2">
        <v>0.50560000000000005</v>
      </c>
      <c r="AQ421" s="2">
        <v>0.2</v>
      </c>
      <c r="AR421" s="2">
        <v>60187</v>
      </c>
      <c r="AS421" s="2">
        <v>31687</v>
      </c>
      <c r="AT421" s="2">
        <v>25294</v>
      </c>
      <c r="AU421" s="2">
        <v>0</v>
      </c>
      <c r="AV421" s="2">
        <v>117168</v>
      </c>
      <c r="AW421" s="2">
        <v>0.50560000000000005</v>
      </c>
      <c r="AX421" s="2">
        <v>0</v>
      </c>
      <c r="AY421" s="2">
        <v>0.65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1275861</v>
      </c>
      <c r="BF421" s="2">
        <v>0</v>
      </c>
      <c r="BG421" s="2">
        <v>12185</v>
      </c>
      <c r="BH421" s="2">
        <v>0</v>
      </c>
      <c r="BI421" s="2">
        <v>0</v>
      </c>
      <c r="BJ421" s="2">
        <v>0</v>
      </c>
      <c r="BK421" s="2">
        <v>0</v>
      </c>
      <c r="BL421" s="2">
        <v>5956</v>
      </c>
      <c r="BM421" s="2">
        <v>0</v>
      </c>
      <c r="BN421" s="2">
        <v>2813</v>
      </c>
      <c r="BO421" s="2">
        <v>5.1100000000000003</v>
      </c>
      <c r="BP421" s="2">
        <v>14374</v>
      </c>
      <c r="BQ421" s="2">
        <v>32515</v>
      </c>
      <c r="BR421" s="2">
        <v>1308376</v>
      </c>
      <c r="BS421" s="2">
        <v>0</v>
      </c>
      <c r="BT421" s="2">
        <v>1308376</v>
      </c>
      <c r="BU421" s="2">
        <v>188729</v>
      </c>
      <c r="BV421" s="2">
        <v>1119647</v>
      </c>
      <c r="BW421" s="2">
        <v>97168</v>
      </c>
      <c r="BX421" s="2">
        <v>1022479</v>
      </c>
      <c r="BY421" s="2">
        <v>5200.1499999999996</v>
      </c>
      <c r="BZ421" s="2">
        <v>118.61</v>
      </c>
      <c r="CA421" s="2">
        <v>616790</v>
      </c>
      <c r="CB421" s="2">
        <v>0</v>
      </c>
      <c r="CC421" s="2">
        <v>0</v>
      </c>
      <c r="CD421" s="2">
        <v>188729</v>
      </c>
      <c r="CE421" s="2">
        <v>97168</v>
      </c>
      <c r="CF421" s="2">
        <v>330893</v>
      </c>
      <c r="CG421" s="2">
        <v>145740</v>
      </c>
      <c r="CH421" s="2">
        <v>476633</v>
      </c>
      <c r="CI421" s="2">
        <v>0</v>
      </c>
      <c r="CJ421" s="2">
        <v>1022479</v>
      </c>
      <c r="CK421" s="2" t="b">
        <v>0</v>
      </c>
      <c r="CL421" s="2">
        <v>0</v>
      </c>
      <c r="CM421" s="2">
        <v>11142.23</v>
      </c>
      <c r="CN421" s="2">
        <v>10244.82</v>
      </c>
      <c r="CO421" s="2">
        <v>10548.73</v>
      </c>
      <c r="CP421" s="2">
        <v>12542.86</v>
      </c>
      <c r="CQ421" s="4">
        <v>45072.426689814813</v>
      </c>
      <c r="CR421" s="4">
        <v>73415</v>
      </c>
    </row>
    <row r="422" spans="1:96" x14ac:dyDescent="0.35">
      <c r="A422" s="5">
        <v>490</v>
      </c>
      <c r="B422" s="3" t="s">
        <v>860</v>
      </c>
      <c r="C422" s="3" t="s">
        <v>863</v>
      </c>
      <c r="D422" s="2" t="s">
        <v>864</v>
      </c>
      <c r="E422" s="2">
        <v>8093</v>
      </c>
      <c r="F422" s="2">
        <v>8215</v>
      </c>
      <c r="G422" s="2">
        <v>8458</v>
      </c>
      <c r="H422" s="2">
        <v>9802</v>
      </c>
      <c r="I422" s="2">
        <v>6.5600000000000006E-2</v>
      </c>
      <c r="J422" s="2">
        <v>531</v>
      </c>
      <c r="K422" s="2">
        <v>539</v>
      </c>
      <c r="L422" s="2">
        <v>555</v>
      </c>
      <c r="M422" s="2">
        <v>643</v>
      </c>
      <c r="N422" s="2">
        <v>6.7000000000000004E-2</v>
      </c>
      <c r="O422" s="2">
        <v>542</v>
      </c>
      <c r="P422" s="2">
        <v>550</v>
      </c>
      <c r="Q422" s="2">
        <v>567</v>
      </c>
      <c r="R422" s="2">
        <v>657</v>
      </c>
      <c r="S422" s="2">
        <v>9166</v>
      </c>
      <c r="T422" s="2">
        <v>9304</v>
      </c>
      <c r="U422" s="2">
        <v>9580</v>
      </c>
      <c r="V422" s="2">
        <v>11102</v>
      </c>
      <c r="W422" s="2">
        <v>1.1040000000000001</v>
      </c>
      <c r="X422" s="2">
        <v>1.026</v>
      </c>
      <c r="Y422" s="2">
        <v>10119</v>
      </c>
      <c r="Z422" s="2">
        <v>11391</v>
      </c>
      <c r="AA422" s="2">
        <v>63.57</v>
      </c>
      <c r="AB422" s="2">
        <v>58.34</v>
      </c>
      <c r="AC422" s="2">
        <v>42.42</v>
      </c>
      <c r="AD422" s="2">
        <v>0</v>
      </c>
      <c r="AE422" s="2">
        <v>164.33</v>
      </c>
      <c r="AF422" s="2">
        <v>63.57</v>
      </c>
      <c r="AG422" s="2">
        <v>58.34</v>
      </c>
      <c r="AH422" s="2">
        <v>42.42</v>
      </c>
      <c r="AI422" s="2">
        <v>0</v>
      </c>
      <c r="AJ422" s="2">
        <v>164.33</v>
      </c>
      <c r="AK422" s="2">
        <v>643265</v>
      </c>
      <c r="AL422" s="2">
        <v>542795</v>
      </c>
      <c r="AM422" s="2">
        <v>406384</v>
      </c>
      <c r="AN422" s="2">
        <v>0</v>
      </c>
      <c r="AO422" s="2">
        <v>1592444</v>
      </c>
      <c r="AP422" s="2">
        <v>0.39489999999999997</v>
      </c>
      <c r="AQ422" s="2">
        <v>0.2</v>
      </c>
      <c r="AR422" s="2">
        <v>50805</v>
      </c>
      <c r="AS422" s="2">
        <v>42870</v>
      </c>
      <c r="AT422" s="2">
        <v>32096</v>
      </c>
      <c r="AU422" s="2">
        <v>0</v>
      </c>
      <c r="AV422" s="2">
        <v>125771</v>
      </c>
      <c r="AW422" s="2">
        <v>0.39489999999999997</v>
      </c>
      <c r="AX422" s="2">
        <v>0</v>
      </c>
      <c r="AY422" s="2">
        <v>0.65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1718215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2813</v>
      </c>
      <c r="BO422" s="2">
        <v>2.78</v>
      </c>
      <c r="BP422" s="2">
        <v>7820</v>
      </c>
      <c r="BQ422" s="2">
        <v>7820</v>
      </c>
      <c r="BR422" s="2">
        <v>1726035</v>
      </c>
      <c r="BS422" s="2">
        <v>0</v>
      </c>
      <c r="BT422" s="2">
        <v>1726035</v>
      </c>
      <c r="BU422" s="2">
        <v>875414</v>
      </c>
      <c r="BV422" s="2">
        <v>850621</v>
      </c>
      <c r="BW422" s="2">
        <v>132406</v>
      </c>
      <c r="BX422" s="2">
        <v>718215</v>
      </c>
      <c r="BY422" s="2">
        <v>5114.5200000000004</v>
      </c>
      <c r="BZ422" s="2">
        <v>164.33</v>
      </c>
      <c r="CA422" s="2">
        <v>840469</v>
      </c>
      <c r="CB422" s="2">
        <v>0</v>
      </c>
      <c r="CC422" s="2">
        <v>0</v>
      </c>
      <c r="CD422" s="2">
        <v>875414</v>
      </c>
      <c r="CE422" s="2">
        <v>132406</v>
      </c>
      <c r="CF422" s="2">
        <v>0</v>
      </c>
      <c r="CG422" s="2">
        <v>140436</v>
      </c>
      <c r="CH422" s="2">
        <v>140436</v>
      </c>
      <c r="CI422" s="2">
        <v>0</v>
      </c>
      <c r="CJ422" s="2">
        <v>718215</v>
      </c>
      <c r="CK422" s="2" t="b">
        <v>0</v>
      </c>
      <c r="CL422" s="2">
        <v>0</v>
      </c>
      <c r="CM422" s="2">
        <v>10918.2</v>
      </c>
      <c r="CN422" s="2">
        <v>10038.83</v>
      </c>
      <c r="CO422" s="2">
        <v>10336.629999999999</v>
      </c>
      <c r="CP422" s="2">
        <v>12290.66</v>
      </c>
      <c r="CQ422" s="4">
        <v>45072.426689814813</v>
      </c>
      <c r="CR422" s="4">
        <v>73415</v>
      </c>
    </row>
    <row r="423" spans="1:96" x14ac:dyDescent="0.35">
      <c r="A423" s="5">
        <v>491</v>
      </c>
      <c r="B423" s="3" t="s">
        <v>860</v>
      </c>
      <c r="C423" s="3" t="s">
        <v>865</v>
      </c>
      <c r="D423" s="2" t="s">
        <v>866</v>
      </c>
      <c r="E423" s="2">
        <v>8093</v>
      </c>
      <c r="F423" s="2">
        <v>8215</v>
      </c>
      <c r="G423" s="2">
        <v>8458</v>
      </c>
      <c r="H423" s="2">
        <v>9802</v>
      </c>
      <c r="I423" s="2">
        <v>6.5600000000000006E-2</v>
      </c>
      <c r="J423" s="2">
        <v>531</v>
      </c>
      <c r="K423" s="2">
        <v>539</v>
      </c>
      <c r="L423" s="2">
        <v>555</v>
      </c>
      <c r="M423" s="2">
        <v>643</v>
      </c>
      <c r="N423" s="2">
        <v>6.7000000000000004E-2</v>
      </c>
      <c r="O423" s="2">
        <v>542</v>
      </c>
      <c r="P423" s="2">
        <v>550</v>
      </c>
      <c r="Q423" s="2">
        <v>567</v>
      </c>
      <c r="R423" s="2">
        <v>657</v>
      </c>
      <c r="S423" s="2">
        <v>9166</v>
      </c>
      <c r="T423" s="2">
        <v>9304</v>
      </c>
      <c r="U423" s="2">
        <v>9580</v>
      </c>
      <c r="V423" s="2">
        <v>11102</v>
      </c>
      <c r="W423" s="2">
        <v>1.1040000000000001</v>
      </c>
      <c r="X423" s="2">
        <v>1.026</v>
      </c>
      <c r="Y423" s="2">
        <v>10119</v>
      </c>
      <c r="Z423" s="2">
        <v>11391</v>
      </c>
      <c r="AA423" s="2">
        <v>530.76</v>
      </c>
      <c r="AB423" s="2">
        <v>387.19</v>
      </c>
      <c r="AC423" s="2">
        <v>252.44</v>
      </c>
      <c r="AD423" s="2">
        <v>0</v>
      </c>
      <c r="AE423" s="2">
        <v>1170.3900000000001</v>
      </c>
      <c r="AF423" s="2">
        <v>530.76</v>
      </c>
      <c r="AG423" s="2">
        <v>387.19</v>
      </c>
      <c r="AH423" s="2">
        <v>252.44</v>
      </c>
      <c r="AI423" s="2">
        <v>0</v>
      </c>
      <c r="AJ423" s="2">
        <v>1170.3900000000001</v>
      </c>
      <c r="AK423" s="2">
        <v>5370760</v>
      </c>
      <c r="AL423" s="2">
        <v>3602416</v>
      </c>
      <c r="AM423" s="2">
        <v>2418375</v>
      </c>
      <c r="AN423" s="2">
        <v>0</v>
      </c>
      <c r="AO423" s="2">
        <v>11391551</v>
      </c>
      <c r="AP423" s="2">
        <v>0.66710000000000003</v>
      </c>
      <c r="AQ423" s="2">
        <v>0.2</v>
      </c>
      <c r="AR423" s="2">
        <v>716567</v>
      </c>
      <c r="AS423" s="2">
        <v>480634</v>
      </c>
      <c r="AT423" s="2">
        <v>322660</v>
      </c>
      <c r="AU423" s="2">
        <v>0</v>
      </c>
      <c r="AV423" s="2">
        <v>1519861</v>
      </c>
      <c r="AW423" s="2">
        <v>0.66710000000000003</v>
      </c>
      <c r="AX423" s="2">
        <v>0.1171</v>
      </c>
      <c r="AY423" s="2">
        <v>0.65</v>
      </c>
      <c r="AZ423" s="2">
        <v>408795</v>
      </c>
      <c r="BA423" s="2">
        <v>274198</v>
      </c>
      <c r="BB423" s="2">
        <v>184075</v>
      </c>
      <c r="BC423" s="2">
        <v>0</v>
      </c>
      <c r="BD423" s="2">
        <v>867068</v>
      </c>
      <c r="BE423" s="2">
        <v>13778480</v>
      </c>
      <c r="BF423" s="2">
        <v>0</v>
      </c>
      <c r="BG423" s="2">
        <v>81861</v>
      </c>
      <c r="BH423" s="2">
        <v>0</v>
      </c>
      <c r="BI423" s="2">
        <v>297397</v>
      </c>
      <c r="BJ423" s="2">
        <v>0</v>
      </c>
      <c r="BK423" s="2">
        <v>0</v>
      </c>
      <c r="BL423" s="2">
        <v>0</v>
      </c>
      <c r="BM423" s="2">
        <v>0</v>
      </c>
      <c r="BN423" s="2">
        <v>2813</v>
      </c>
      <c r="BO423" s="2">
        <v>23.28</v>
      </c>
      <c r="BP423" s="2">
        <v>65487</v>
      </c>
      <c r="BQ423" s="2">
        <v>444745</v>
      </c>
      <c r="BR423" s="2">
        <v>14223225</v>
      </c>
      <c r="BS423" s="2">
        <v>0</v>
      </c>
      <c r="BT423" s="2">
        <v>14223225</v>
      </c>
      <c r="BU423" s="2">
        <v>9663423</v>
      </c>
      <c r="BV423" s="2">
        <v>4559802</v>
      </c>
      <c r="BW423" s="2">
        <v>234078</v>
      </c>
      <c r="BX423" s="2">
        <v>4325724</v>
      </c>
      <c r="BY423" s="2">
        <v>5077.3100000000004</v>
      </c>
      <c r="BZ423" s="2">
        <v>1170.3900000000001</v>
      </c>
      <c r="CA423" s="2">
        <v>5942433</v>
      </c>
      <c r="CB423" s="2">
        <v>0</v>
      </c>
      <c r="CC423" s="2">
        <v>0</v>
      </c>
      <c r="CD423" s="2">
        <v>9663423</v>
      </c>
      <c r="CE423" s="2">
        <v>234078</v>
      </c>
      <c r="CF423" s="2">
        <v>0</v>
      </c>
      <c r="CG423" s="2">
        <v>1840484</v>
      </c>
      <c r="CH423" s="2">
        <v>1840484</v>
      </c>
      <c r="CI423" s="2">
        <v>0</v>
      </c>
      <c r="CJ423" s="2">
        <v>4325724</v>
      </c>
      <c r="CK423" s="2" t="b">
        <v>0</v>
      </c>
      <c r="CL423" s="2">
        <v>0</v>
      </c>
      <c r="CM423" s="2">
        <v>12239.28</v>
      </c>
      <c r="CN423" s="2">
        <v>11253.51</v>
      </c>
      <c r="CO423" s="2">
        <v>11587.35</v>
      </c>
      <c r="CP423" s="2">
        <v>13777.81</v>
      </c>
      <c r="CQ423" s="4">
        <v>45072.426770833335</v>
      </c>
      <c r="CR423" s="4">
        <v>73415</v>
      </c>
    </row>
    <row r="424" spans="1:96" x14ac:dyDescent="0.35">
      <c r="A424" s="5">
        <v>492</v>
      </c>
      <c r="B424" s="3" t="s">
        <v>860</v>
      </c>
      <c r="C424" s="3" t="s">
        <v>867</v>
      </c>
      <c r="D424" s="2" t="s">
        <v>868</v>
      </c>
      <c r="E424" s="2">
        <v>8093</v>
      </c>
      <c r="F424" s="2">
        <v>8215</v>
      </c>
      <c r="G424" s="2">
        <v>8458</v>
      </c>
      <c r="H424" s="2">
        <v>9802</v>
      </c>
      <c r="I424" s="2">
        <v>6.5600000000000006E-2</v>
      </c>
      <c r="J424" s="2">
        <v>531</v>
      </c>
      <c r="K424" s="2">
        <v>539</v>
      </c>
      <c r="L424" s="2">
        <v>555</v>
      </c>
      <c r="M424" s="2">
        <v>643</v>
      </c>
      <c r="N424" s="2">
        <v>6.7000000000000004E-2</v>
      </c>
      <c r="O424" s="2">
        <v>542</v>
      </c>
      <c r="P424" s="2">
        <v>550</v>
      </c>
      <c r="Q424" s="2">
        <v>567</v>
      </c>
      <c r="R424" s="2">
        <v>657</v>
      </c>
      <c r="S424" s="2">
        <v>9166</v>
      </c>
      <c r="T424" s="2">
        <v>9304</v>
      </c>
      <c r="U424" s="2">
        <v>9580</v>
      </c>
      <c r="V424" s="2">
        <v>11102</v>
      </c>
      <c r="W424" s="2">
        <v>1.1040000000000001</v>
      </c>
      <c r="X424" s="2">
        <v>1.026</v>
      </c>
      <c r="Y424" s="2">
        <v>10119</v>
      </c>
      <c r="Z424" s="2">
        <v>11391</v>
      </c>
      <c r="AA424" s="2">
        <v>273.26</v>
      </c>
      <c r="AB424" s="2">
        <v>216.95</v>
      </c>
      <c r="AC424" s="2">
        <v>147.35</v>
      </c>
      <c r="AD424" s="2">
        <v>0</v>
      </c>
      <c r="AE424" s="2">
        <v>637.55999999999995</v>
      </c>
      <c r="AF424" s="2">
        <v>273.26</v>
      </c>
      <c r="AG424" s="2">
        <v>216.95</v>
      </c>
      <c r="AH424" s="2">
        <v>147.35</v>
      </c>
      <c r="AI424" s="2">
        <v>0</v>
      </c>
      <c r="AJ424" s="2">
        <v>637.55999999999995</v>
      </c>
      <c r="AK424" s="2">
        <v>2765118</v>
      </c>
      <c r="AL424" s="2">
        <v>2018503</v>
      </c>
      <c r="AM424" s="2">
        <v>1411613</v>
      </c>
      <c r="AN424" s="2">
        <v>0</v>
      </c>
      <c r="AO424" s="2">
        <v>6195234</v>
      </c>
      <c r="AP424" s="2">
        <v>0.33019999999999999</v>
      </c>
      <c r="AQ424" s="2">
        <v>0.2</v>
      </c>
      <c r="AR424" s="2">
        <v>182608</v>
      </c>
      <c r="AS424" s="2">
        <v>133302</v>
      </c>
      <c r="AT424" s="2">
        <v>93223</v>
      </c>
      <c r="AU424" s="2">
        <v>0</v>
      </c>
      <c r="AV424" s="2">
        <v>409133</v>
      </c>
      <c r="AW424" s="2">
        <v>0.33019999999999999</v>
      </c>
      <c r="AX424" s="2">
        <v>0</v>
      </c>
      <c r="AY424" s="2">
        <v>0.65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6604367</v>
      </c>
      <c r="BF424" s="2">
        <v>0</v>
      </c>
      <c r="BG424" s="2">
        <v>35256</v>
      </c>
      <c r="BH424" s="2">
        <v>0</v>
      </c>
      <c r="BI424" s="2">
        <v>305928</v>
      </c>
      <c r="BJ424" s="2">
        <v>0</v>
      </c>
      <c r="BK424" s="2">
        <v>0</v>
      </c>
      <c r="BL424" s="2">
        <v>0</v>
      </c>
      <c r="BM424" s="2">
        <v>0</v>
      </c>
      <c r="BN424" s="2">
        <v>2813</v>
      </c>
      <c r="BO424" s="2">
        <v>15.54</v>
      </c>
      <c r="BP424" s="2">
        <v>43714</v>
      </c>
      <c r="BQ424" s="2">
        <v>384898</v>
      </c>
      <c r="BR424" s="2">
        <v>6989265</v>
      </c>
      <c r="BS424" s="2">
        <v>0</v>
      </c>
      <c r="BT424" s="2">
        <v>6989265</v>
      </c>
      <c r="BU424" s="2">
        <v>8027370</v>
      </c>
      <c r="BV424" s="2">
        <v>0</v>
      </c>
      <c r="BW424" s="2">
        <v>135216</v>
      </c>
      <c r="BX424" s="2">
        <v>0</v>
      </c>
      <c r="BY424" s="2">
        <v>5076.09</v>
      </c>
      <c r="BZ424" s="2">
        <v>637.55999999999995</v>
      </c>
      <c r="CA424" s="2">
        <v>3236312</v>
      </c>
      <c r="CB424" s="2">
        <v>0</v>
      </c>
      <c r="CC424" s="2">
        <v>0</v>
      </c>
      <c r="CD424" s="2">
        <v>8027370</v>
      </c>
      <c r="CE424" s="2">
        <v>135216</v>
      </c>
      <c r="CF424" s="2">
        <v>0</v>
      </c>
      <c r="CG424" s="2">
        <v>631011</v>
      </c>
      <c r="CH424" s="2">
        <v>631011</v>
      </c>
      <c r="CI424" s="2">
        <v>631011</v>
      </c>
      <c r="CJ424" s="2">
        <v>631011</v>
      </c>
      <c r="CK424" s="2" t="b">
        <v>1</v>
      </c>
      <c r="CL424" s="2">
        <v>1038105</v>
      </c>
      <c r="CM424" s="2">
        <v>10787.26</v>
      </c>
      <c r="CN424" s="2">
        <v>9918.44</v>
      </c>
      <c r="CO424" s="2">
        <v>10212.66</v>
      </c>
      <c r="CP424" s="2">
        <v>12143.26</v>
      </c>
      <c r="CQ424" s="4">
        <v>45072.426944444444</v>
      </c>
      <c r="CR424" s="4">
        <v>73415</v>
      </c>
    </row>
    <row r="425" spans="1:96" x14ac:dyDescent="0.35">
      <c r="A425" s="5">
        <v>493</v>
      </c>
      <c r="B425" s="3" t="s">
        <v>860</v>
      </c>
      <c r="C425" s="3" t="s">
        <v>869</v>
      </c>
      <c r="D425" s="2" t="s">
        <v>870</v>
      </c>
      <c r="E425" s="2">
        <v>8093</v>
      </c>
      <c r="F425" s="2">
        <v>8215</v>
      </c>
      <c r="G425" s="2">
        <v>8458</v>
      </c>
      <c r="H425" s="2">
        <v>9802</v>
      </c>
      <c r="I425" s="2">
        <v>6.5600000000000006E-2</v>
      </c>
      <c r="J425" s="2">
        <v>531</v>
      </c>
      <c r="K425" s="2">
        <v>539</v>
      </c>
      <c r="L425" s="2">
        <v>555</v>
      </c>
      <c r="M425" s="2">
        <v>643</v>
      </c>
      <c r="N425" s="2">
        <v>6.7000000000000004E-2</v>
      </c>
      <c r="O425" s="2">
        <v>542</v>
      </c>
      <c r="P425" s="2">
        <v>550</v>
      </c>
      <c r="Q425" s="2">
        <v>567</v>
      </c>
      <c r="R425" s="2">
        <v>657</v>
      </c>
      <c r="S425" s="2">
        <v>9166</v>
      </c>
      <c r="T425" s="2">
        <v>9304</v>
      </c>
      <c r="U425" s="2">
        <v>9580</v>
      </c>
      <c r="V425" s="2">
        <v>11102</v>
      </c>
      <c r="W425" s="2">
        <v>1.1040000000000001</v>
      </c>
      <c r="X425" s="2">
        <v>1.026</v>
      </c>
      <c r="Y425" s="2">
        <v>10119</v>
      </c>
      <c r="Z425" s="2">
        <v>11391</v>
      </c>
      <c r="AA425" s="2">
        <v>0</v>
      </c>
      <c r="AB425" s="2">
        <v>0</v>
      </c>
      <c r="AC425" s="2">
        <v>0</v>
      </c>
      <c r="AD425" s="2">
        <v>2378.94</v>
      </c>
      <c r="AE425" s="2">
        <v>2378.94</v>
      </c>
      <c r="AF425" s="2">
        <v>0</v>
      </c>
      <c r="AG425" s="2">
        <v>0</v>
      </c>
      <c r="AH425" s="2">
        <v>0</v>
      </c>
      <c r="AI425" s="2">
        <v>2378.94</v>
      </c>
      <c r="AJ425" s="2">
        <v>2378.94</v>
      </c>
      <c r="AK425" s="2">
        <v>0</v>
      </c>
      <c r="AL425" s="2">
        <v>0</v>
      </c>
      <c r="AM425" s="2">
        <v>0</v>
      </c>
      <c r="AN425" s="2">
        <v>27098506</v>
      </c>
      <c r="AO425" s="2">
        <v>27098506</v>
      </c>
      <c r="AP425" s="2">
        <v>0.39250000000000002</v>
      </c>
      <c r="AQ425" s="2">
        <v>0.2</v>
      </c>
      <c r="AR425" s="2">
        <v>0</v>
      </c>
      <c r="AS425" s="2">
        <v>0</v>
      </c>
      <c r="AT425" s="2">
        <v>0</v>
      </c>
      <c r="AU425" s="2">
        <v>2127233</v>
      </c>
      <c r="AV425" s="2">
        <v>2127233</v>
      </c>
      <c r="AW425" s="2">
        <v>0.39250000000000002</v>
      </c>
      <c r="AX425" s="2">
        <v>0</v>
      </c>
      <c r="AY425" s="2">
        <v>0.65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29225739</v>
      </c>
      <c r="BF425" s="2">
        <v>0</v>
      </c>
      <c r="BG425" s="2">
        <v>0</v>
      </c>
      <c r="BH425" s="2">
        <v>0</v>
      </c>
      <c r="BI425" s="2">
        <v>877639</v>
      </c>
      <c r="BJ425" s="2">
        <v>0</v>
      </c>
      <c r="BK425" s="2">
        <v>0</v>
      </c>
      <c r="BL425" s="2">
        <v>0</v>
      </c>
      <c r="BM425" s="2">
        <v>0</v>
      </c>
      <c r="BN425" s="2">
        <v>2813</v>
      </c>
      <c r="BO425" s="2">
        <v>0</v>
      </c>
      <c r="BP425" s="2">
        <v>0</v>
      </c>
      <c r="BQ425" s="2">
        <v>877639</v>
      </c>
      <c r="BR425" s="2">
        <v>30103378</v>
      </c>
      <c r="BS425" s="2">
        <v>0</v>
      </c>
      <c r="BT425" s="2">
        <v>30103378</v>
      </c>
      <c r="BU425" s="2">
        <v>25700375</v>
      </c>
      <c r="BV425" s="2">
        <v>4403003</v>
      </c>
      <c r="BW425" s="2">
        <v>475788</v>
      </c>
      <c r="BX425" s="2">
        <v>3927215</v>
      </c>
      <c r="BY425" s="2">
        <v>6074.93</v>
      </c>
      <c r="BZ425" s="2">
        <v>2378.94</v>
      </c>
      <c r="CA425" s="2">
        <v>14451894</v>
      </c>
      <c r="CB425" s="2">
        <v>0</v>
      </c>
      <c r="CC425" s="2">
        <v>0</v>
      </c>
      <c r="CD425" s="2">
        <v>25700375</v>
      </c>
      <c r="CE425" s="2">
        <v>475788</v>
      </c>
      <c r="CF425" s="2">
        <v>0</v>
      </c>
      <c r="CG425" s="2">
        <v>3515884</v>
      </c>
      <c r="CH425" s="2">
        <v>3515884</v>
      </c>
      <c r="CI425" s="2">
        <v>0</v>
      </c>
      <c r="CJ425" s="2">
        <v>3927215</v>
      </c>
      <c r="CK425" s="2" t="b">
        <v>0</v>
      </c>
      <c r="CL425" s="2">
        <v>0</v>
      </c>
      <c r="CM425" s="2">
        <v>10913.34</v>
      </c>
      <c r="CN425" s="2">
        <v>10034.36</v>
      </c>
      <c r="CO425" s="2">
        <v>10332.030000000001</v>
      </c>
      <c r="CP425" s="2">
        <v>12285.19</v>
      </c>
      <c r="CQ425" s="4">
        <v>45072.426944444444</v>
      </c>
      <c r="CR425" s="4">
        <v>73415</v>
      </c>
    </row>
    <row r="426" spans="1:96" ht="31" x14ac:dyDescent="0.35">
      <c r="A426" s="5">
        <v>494</v>
      </c>
      <c r="B426" s="3" t="s">
        <v>860</v>
      </c>
      <c r="C426" s="3" t="s">
        <v>871</v>
      </c>
      <c r="D426" s="2" t="s">
        <v>872</v>
      </c>
      <c r="E426" s="2">
        <v>8093</v>
      </c>
      <c r="F426" s="2">
        <v>8215</v>
      </c>
      <c r="G426" s="2">
        <v>8458</v>
      </c>
      <c r="H426" s="2">
        <v>9802</v>
      </c>
      <c r="I426" s="2">
        <v>6.5600000000000006E-2</v>
      </c>
      <c r="J426" s="2">
        <v>531</v>
      </c>
      <c r="K426" s="2">
        <v>539</v>
      </c>
      <c r="L426" s="2">
        <v>555</v>
      </c>
      <c r="M426" s="2">
        <v>643</v>
      </c>
      <c r="N426" s="2">
        <v>6.7000000000000004E-2</v>
      </c>
      <c r="O426" s="2">
        <v>542</v>
      </c>
      <c r="P426" s="2">
        <v>550</v>
      </c>
      <c r="Q426" s="2">
        <v>567</v>
      </c>
      <c r="R426" s="2">
        <v>657</v>
      </c>
      <c r="S426" s="2">
        <v>9166</v>
      </c>
      <c r="T426" s="2">
        <v>9304</v>
      </c>
      <c r="U426" s="2">
        <v>9580</v>
      </c>
      <c r="V426" s="2">
        <v>11102</v>
      </c>
      <c r="W426" s="2">
        <v>1.1040000000000001</v>
      </c>
      <c r="X426" s="2">
        <v>1.026</v>
      </c>
      <c r="Y426" s="2">
        <v>10119</v>
      </c>
      <c r="Z426" s="2">
        <v>11391</v>
      </c>
      <c r="AA426" s="2">
        <v>521.1</v>
      </c>
      <c r="AB426" s="2">
        <v>353.14</v>
      </c>
      <c r="AC426" s="2">
        <v>247.36</v>
      </c>
      <c r="AD426" s="2">
        <v>0</v>
      </c>
      <c r="AE426" s="2">
        <v>1121.5999999999999</v>
      </c>
      <c r="AF426" s="2">
        <v>521.1</v>
      </c>
      <c r="AG426" s="2">
        <v>353.14</v>
      </c>
      <c r="AH426" s="2">
        <v>247.36</v>
      </c>
      <c r="AI426" s="2">
        <v>0</v>
      </c>
      <c r="AJ426" s="2">
        <v>1121.5999999999999</v>
      </c>
      <c r="AK426" s="2">
        <v>5273011</v>
      </c>
      <c r="AL426" s="2">
        <v>3285615</v>
      </c>
      <c r="AM426" s="2">
        <v>2369709</v>
      </c>
      <c r="AN426" s="2">
        <v>0</v>
      </c>
      <c r="AO426" s="2">
        <v>10928335</v>
      </c>
      <c r="AP426" s="2">
        <v>0.30620000000000003</v>
      </c>
      <c r="AQ426" s="2">
        <v>0.2</v>
      </c>
      <c r="AR426" s="2">
        <v>322919</v>
      </c>
      <c r="AS426" s="2">
        <v>201211</v>
      </c>
      <c r="AT426" s="2">
        <v>145121</v>
      </c>
      <c r="AU426" s="2">
        <v>0</v>
      </c>
      <c r="AV426" s="2">
        <v>669251</v>
      </c>
      <c r="AW426" s="2">
        <v>0.30620000000000003</v>
      </c>
      <c r="AX426" s="2">
        <v>0</v>
      </c>
      <c r="AY426" s="2">
        <v>0.65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11597586</v>
      </c>
      <c r="BF426" s="2">
        <v>0</v>
      </c>
      <c r="BG426" s="2">
        <v>37935</v>
      </c>
      <c r="BH426" s="2">
        <v>0</v>
      </c>
      <c r="BI426" s="2">
        <v>536685</v>
      </c>
      <c r="BJ426" s="2">
        <v>0</v>
      </c>
      <c r="BK426" s="2">
        <v>0</v>
      </c>
      <c r="BL426" s="2">
        <v>0</v>
      </c>
      <c r="BM426" s="2">
        <v>0</v>
      </c>
      <c r="BN426" s="2">
        <v>2813</v>
      </c>
      <c r="BO426" s="2">
        <v>33.54</v>
      </c>
      <c r="BP426" s="2">
        <v>94348</v>
      </c>
      <c r="BQ426" s="2">
        <v>668968</v>
      </c>
      <c r="BR426" s="2">
        <v>12266554</v>
      </c>
      <c r="BS426" s="2">
        <v>0</v>
      </c>
      <c r="BT426" s="2">
        <v>12266554</v>
      </c>
      <c r="BU426" s="2">
        <v>7919401</v>
      </c>
      <c r="BV426" s="2">
        <v>4347153</v>
      </c>
      <c r="BW426" s="2">
        <v>224320</v>
      </c>
      <c r="BX426" s="2">
        <v>4122833</v>
      </c>
      <c r="BY426" s="2">
        <v>5050.3</v>
      </c>
      <c r="BZ426" s="2">
        <v>1121.5999999999999</v>
      </c>
      <c r="CA426" s="2">
        <v>5664416</v>
      </c>
      <c r="CB426" s="2">
        <v>0</v>
      </c>
      <c r="CC426" s="2">
        <v>0</v>
      </c>
      <c r="CD426" s="2">
        <v>7919401</v>
      </c>
      <c r="CE426" s="2">
        <v>224320</v>
      </c>
      <c r="CF426" s="2">
        <v>0</v>
      </c>
      <c r="CG426" s="2">
        <v>1803336</v>
      </c>
      <c r="CH426" s="2">
        <v>1803336</v>
      </c>
      <c r="CI426" s="2">
        <v>0</v>
      </c>
      <c r="CJ426" s="2">
        <v>4122833</v>
      </c>
      <c r="CK426" s="2" t="b">
        <v>0</v>
      </c>
      <c r="CL426" s="2">
        <v>0</v>
      </c>
      <c r="CM426" s="2">
        <v>10738.69</v>
      </c>
      <c r="CN426" s="2">
        <v>9873.7800000000007</v>
      </c>
      <c r="CO426" s="2">
        <v>10166.68</v>
      </c>
      <c r="CP426" s="2">
        <v>12088.58</v>
      </c>
      <c r="CQ426" s="4">
        <v>45072.427037037036</v>
      </c>
      <c r="CR426" s="4">
        <v>73415</v>
      </c>
    </row>
    <row r="427" spans="1:96" x14ac:dyDescent="0.35">
      <c r="A427" s="5">
        <v>497</v>
      </c>
      <c r="B427" s="3" t="s">
        <v>860</v>
      </c>
      <c r="C427" s="3" t="s">
        <v>873</v>
      </c>
      <c r="D427" s="2" t="s">
        <v>874</v>
      </c>
      <c r="E427" s="2">
        <v>8093</v>
      </c>
      <c r="F427" s="2">
        <v>8215</v>
      </c>
      <c r="G427" s="2">
        <v>8458</v>
      </c>
      <c r="H427" s="2">
        <v>9802</v>
      </c>
      <c r="I427" s="2">
        <v>6.5600000000000006E-2</v>
      </c>
      <c r="J427" s="2">
        <v>531</v>
      </c>
      <c r="K427" s="2">
        <v>539</v>
      </c>
      <c r="L427" s="2">
        <v>555</v>
      </c>
      <c r="M427" s="2">
        <v>643</v>
      </c>
      <c r="N427" s="2">
        <v>6.7000000000000004E-2</v>
      </c>
      <c r="O427" s="2">
        <v>542</v>
      </c>
      <c r="P427" s="2">
        <v>550</v>
      </c>
      <c r="Q427" s="2">
        <v>567</v>
      </c>
      <c r="R427" s="2">
        <v>657</v>
      </c>
      <c r="S427" s="2">
        <v>9166</v>
      </c>
      <c r="T427" s="2">
        <v>9304</v>
      </c>
      <c r="U427" s="2">
        <v>9580</v>
      </c>
      <c r="V427" s="2">
        <v>11102</v>
      </c>
      <c r="W427" s="2">
        <v>1.1040000000000001</v>
      </c>
      <c r="X427" s="2">
        <v>1.026</v>
      </c>
      <c r="Y427" s="2">
        <v>10119</v>
      </c>
      <c r="Z427" s="2">
        <v>11391</v>
      </c>
      <c r="AA427" s="2">
        <v>0.88</v>
      </c>
      <c r="AB427" s="2">
        <v>0.08</v>
      </c>
      <c r="AC427" s="2">
        <v>137.83000000000001</v>
      </c>
      <c r="AD427" s="2">
        <v>0</v>
      </c>
      <c r="AE427" s="2">
        <v>138.79</v>
      </c>
      <c r="AF427" s="2">
        <v>0.88</v>
      </c>
      <c r="AG427" s="2">
        <v>0.08</v>
      </c>
      <c r="AH427" s="2">
        <v>137.83000000000001</v>
      </c>
      <c r="AI427" s="2">
        <v>0</v>
      </c>
      <c r="AJ427" s="2">
        <v>138.79</v>
      </c>
      <c r="AK427" s="2">
        <v>8905</v>
      </c>
      <c r="AL427" s="2">
        <v>744</v>
      </c>
      <c r="AM427" s="2">
        <v>1320411</v>
      </c>
      <c r="AN427" s="2">
        <v>0</v>
      </c>
      <c r="AO427" s="2">
        <v>1330060</v>
      </c>
      <c r="AP427" s="2">
        <v>0.379</v>
      </c>
      <c r="AQ427" s="2">
        <v>0.2</v>
      </c>
      <c r="AR427" s="2">
        <v>675</v>
      </c>
      <c r="AS427" s="2">
        <v>56</v>
      </c>
      <c r="AT427" s="2">
        <v>100087</v>
      </c>
      <c r="AU427" s="2">
        <v>0</v>
      </c>
      <c r="AV427" s="2">
        <v>100818</v>
      </c>
      <c r="AW427" s="2">
        <v>0.379</v>
      </c>
      <c r="AX427" s="2">
        <v>0</v>
      </c>
      <c r="AY427" s="2">
        <v>0.65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1430878</v>
      </c>
      <c r="BF427" s="2">
        <v>0</v>
      </c>
      <c r="BG427" s="2">
        <v>35385</v>
      </c>
      <c r="BH427" s="2">
        <v>0</v>
      </c>
      <c r="BI427" s="2">
        <v>17215</v>
      </c>
      <c r="BJ427" s="2">
        <v>0</v>
      </c>
      <c r="BK427" s="2">
        <v>0</v>
      </c>
      <c r="BL427" s="2">
        <v>0</v>
      </c>
      <c r="BM427" s="2">
        <v>0</v>
      </c>
      <c r="BN427" s="2">
        <v>2813</v>
      </c>
      <c r="BO427" s="2">
        <v>0</v>
      </c>
      <c r="BP427" s="2">
        <v>0</v>
      </c>
      <c r="BQ427" s="2">
        <v>52600</v>
      </c>
      <c r="BR427" s="2">
        <v>1483478</v>
      </c>
      <c r="BS427" s="2">
        <v>0</v>
      </c>
      <c r="BT427" s="2">
        <v>1483478</v>
      </c>
      <c r="BU427" s="2">
        <v>436886</v>
      </c>
      <c r="BV427" s="2">
        <v>1046592</v>
      </c>
      <c r="BW427" s="2">
        <v>110710</v>
      </c>
      <c r="BX427" s="2">
        <v>935882</v>
      </c>
      <c r="BY427" s="2">
        <v>5063.42</v>
      </c>
      <c r="BZ427" s="2">
        <v>138.79</v>
      </c>
      <c r="CA427" s="2">
        <v>702752</v>
      </c>
      <c r="CB427" s="2">
        <v>0</v>
      </c>
      <c r="CC427" s="2">
        <v>0</v>
      </c>
      <c r="CD427" s="2">
        <v>436886</v>
      </c>
      <c r="CE427" s="2">
        <v>110710</v>
      </c>
      <c r="CF427" s="2">
        <v>155156</v>
      </c>
      <c r="CG427" s="2">
        <v>612713</v>
      </c>
      <c r="CH427" s="2">
        <v>767869</v>
      </c>
      <c r="CI427" s="2">
        <v>0</v>
      </c>
      <c r="CJ427" s="2">
        <v>935882</v>
      </c>
      <c r="CK427" s="2" t="b">
        <v>0</v>
      </c>
      <c r="CL427" s="2">
        <v>0</v>
      </c>
      <c r="CM427" s="2">
        <v>10886.02</v>
      </c>
      <c r="CN427" s="2">
        <v>10009.24</v>
      </c>
      <c r="CO427" s="2">
        <v>10306.16</v>
      </c>
      <c r="CP427" s="2">
        <v>12254.44</v>
      </c>
      <c r="CQ427" s="4">
        <v>45072.427199074074</v>
      </c>
      <c r="CR427" s="4">
        <v>73415</v>
      </c>
    </row>
    <row r="428" spans="1:96" x14ac:dyDescent="0.35">
      <c r="A428" s="5">
        <v>498</v>
      </c>
      <c r="B428" s="3" t="s">
        <v>860</v>
      </c>
      <c r="C428" s="3" t="s">
        <v>875</v>
      </c>
      <c r="D428" s="2" t="s">
        <v>876</v>
      </c>
      <c r="E428" s="2">
        <v>8093</v>
      </c>
      <c r="F428" s="2">
        <v>8215</v>
      </c>
      <c r="G428" s="2">
        <v>8458</v>
      </c>
      <c r="H428" s="2">
        <v>9802</v>
      </c>
      <c r="I428" s="2">
        <v>6.5600000000000006E-2</v>
      </c>
      <c r="J428" s="2">
        <v>531</v>
      </c>
      <c r="K428" s="2">
        <v>539</v>
      </c>
      <c r="L428" s="2">
        <v>555</v>
      </c>
      <c r="M428" s="2">
        <v>643</v>
      </c>
      <c r="N428" s="2">
        <v>6.7000000000000004E-2</v>
      </c>
      <c r="O428" s="2">
        <v>542</v>
      </c>
      <c r="P428" s="2">
        <v>550</v>
      </c>
      <c r="Q428" s="2">
        <v>567</v>
      </c>
      <c r="R428" s="2">
        <v>657</v>
      </c>
      <c r="S428" s="2">
        <v>9166</v>
      </c>
      <c r="T428" s="2">
        <v>9304</v>
      </c>
      <c r="U428" s="2">
        <v>9580</v>
      </c>
      <c r="V428" s="2">
        <v>11102</v>
      </c>
      <c r="W428" s="2">
        <v>1.1040000000000001</v>
      </c>
      <c r="X428" s="2">
        <v>1.026</v>
      </c>
      <c r="Y428" s="2">
        <v>10119</v>
      </c>
      <c r="Z428" s="2">
        <v>11391</v>
      </c>
      <c r="AA428" s="2">
        <v>38.19</v>
      </c>
      <c r="AB428" s="2">
        <v>28.35</v>
      </c>
      <c r="AC428" s="2">
        <v>23.77</v>
      </c>
      <c r="AD428" s="2">
        <v>0</v>
      </c>
      <c r="AE428" s="2">
        <v>90.31</v>
      </c>
      <c r="AF428" s="2">
        <v>38.19</v>
      </c>
      <c r="AG428" s="2">
        <v>28.35</v>
      </c>
      <c r="AH428" s="2">
        <v>23.77</v>
      </c>
      <c r="AI428" s="2">
        <v>0</v>
      </c>
      <c r="AJ428" s="2">
        <v>90.31</v>
      </c>
      <c r="AK428" s="2">
        <v>386445</v>
      </c>
      <c r="AL428" s="2">
        <v>263768</v>
      </c>
      <c r="AM428" s="2">
        <v>227717</v>
      </c>
      <c r="AN428" s="2">
        <v>0</v>
      </c>
      <c r="AO428" s="2">
        <v>877930</v>
      </c>
      <c r="AP428" s="2">
        <v>0.80779999999999996</v>
      </c>
      <c r="AQ428" s="2">
        <v>0.2</v>
      </c>
      <c r="AR428" s="2">
        <v>62434</v>
      </c>
      <c r="AS428" s="2">
        <v>42614</v>
      </c>
      <c r="AT428" s="2">
        <v>36790</v>
      </c>
      <c r="AU428" s="2">
        <v>0</v>
      </c>
      <c r="AV428" s="2">
        <v>141838</v>
      </c>
      <c r="AW428" s="2">
        <v>0.80779999999999996</v>
      </c>
      <c r="AX428" s="2">
        <v>0.25779999999999997</v>
      </c>
      <c r="AY428" s="2">
        <v>0.65</v>
      </c>
      <c r="AZ428" s="2">
        <v>64757</v>
      </c>
      <c r="BA428" s="2">
        <v>44200</v>
      </c>
      <c r="BB428" s="2">
        <v>38158</v>
      </c>
      <c r="BC428" s="2">
        <v>0</v>
      </c>
      <c r="BD428" s="2">
        <v>147115</v>
      </c>
      <c r="BE428" s="2">
        <v>1166883</v>
      </c>
      <c r="BF428" s="2">
        <v>0</v>
      </c>
      <c r="BG428" s="2">
        <v>0</v>
      </c>
      <c r="BH428" s="2">
        <v>0</v>
      </c>
      <c r="BI428" s="2">
        <v>71794</v>
      </c>
      <c r="BJ428" s="2">
        <v>0</v>
      </c>
      <c r="BK428" s="2">
        <v>0</v>
      </c>
      <c r="BL428" s="2">
        <v>0</v>
      </c>
      <c r="BM428" s="2">
        <v>0</v>
      </c>
      <c r="BN428" s="2">
        <v>2813</v>
      </c>
      <c r="BO428" s="2">
        <v>3.93</v>
      </c>
      <c r="BP428" s="2">
        <v>11055</v>
      </c>
      <c r="BQ428" s="2">
        <v>82849</v>
      </c>
      <c r="BR428" s="2">
        <v>1249732</v>
      </c>
      <c r="BS428" s="2">
        <v>0</v>
      </c>
      <c r="BT428" s="2">
        <v>1249732</v>
      </c>
      <c r="BU428" s="2">
        <v>1148369</v>
      </c>
      <c r="BV428" s="2">
        <v>101363</v>
      </c>
      <c r="BW428" s="2">
        <v>18062</v>
      </c>
      <c r="BX428" s="2">
        <v>83301</v>
      </c>
      <c r="BY428" s="2">
        <v>5558.65</v>
      </c>
      <c r="BZ428" s="2">
        <v>90.31</v>
      </c>
      <c r="CA428" s="2">
        <v>502002</v>
      </c>
      <c r="CB428" s="2">
        <v>120575</v>
      </c>
      <c r="CC428" s="2">
        <v>0</v>
      </c>
      <c r="CD428" s="2">
        <v>1148369</v>
      </c>
      <c r="CE428" s="2">
        <v>18062</v>
      </c>
      <c r="CF428" s="2">
        <v>0</v>
      </c>
      <c r="CG428" s="2">
        <v>319836</v>
      </c>
      <c r="CH428" s="2">
        <v>319836</v>
      </c>
      <c r="CI428" s="2">
        <v>236535</v>
      </c>
      <c r="CJ428" s="2">
        <v>319836</v>
      </c>
      <c r="CK428" s="2" t="b">
        <v>1</v>
      </c>
      <c r="CL428" s="2">
        <v>0</v>
      </c>
      <c r="CM428" s="2">
        <v>13449.47</v>
      </c>
      <c r="CN428" s="2">
        <v>12366.23</v>
      </c>
      <c r="CO428" s="2">
        <v>12733.07</v>
      </c>
      <c r="CP428" s="2">
        <v>15140.12</v>
      </c>
      <c r="CQ428" s="4">
        <v>45072.427199074074</v>
      </c>
      <c r="CR428" s="4">
        <v>73415</v>
      </c>
    </row>
    <row r="429" spans="1:96" x14ac:dyDescent="0.35">
      <c r="A429" s="5">
        <v>14055</v>
      </c>
      <c r="B429" s="3" t="s">
        <v>860</v>
      </c>
      <c r="C429" s="3" t="s">
        <v>877</v>
      </c>
      <c r="D429" s="2" t="s">
        <v>878</v>
      </c>
      <c r="E429" s="2">
        <v>8093</v>
      </c>
      <c r="F429" s="2">
        <v>8215</v>
      </c>
      <c r="G429" s="2">
        <v>8458</v>
      </c>
      <c r="H429" s="2">
        <v>9802</v>
      </c>
      <c r="I429" s="2">
        <v>6.5600000000000006E-2</v>
      </c>
      <c r="J429" s="2">
        <v>531</v>
      </c>
      <c r="K429" s="2">
        <v>539</v>
      </c>
      <c r="L429" s="2">
        <v>555</v>
      </c>
      <c r="M429" s="2">
        <v>643</v>
      </c>
      <c r="N429" s="2">
        <v>6.7000000000000004E-2</v>
      </c>
      <c r="O429" s="2">
        <v>542</v>
      </c>
      <c r="P429" s="2">
        <v>550</v>
      </c>
      <c r="Q429" s="2">
        <v>567</v>
      </c>
      <c r="R429" s="2">
        <v>657</v>
      </c>
      <c r="S429" s="2">
        <v>9166</v>
      </c>
      <c r="T429" s="2">
        <v>9304</v>
      </c>
      <c r="U429" s="2">
        <v>9580</v>
      </c>
      <c r="V429" s="2">
        <v>11102</v>
      </c>
      <c r="W429" s="2">
        <v>1.1040000000000001</v>
      </c>
      <c r="X429" s="2">
        <v>1.026</v>
      </c>
      <c r="Y429" s="2">
        <v>10119</v>
      </c>
      <c r="Z429" s="2">
        <v>11391</v>
      </c>
      <c r="AA429" s="2">
        <v>244.89</v>
      </c>
      <c r="AB429" s="2">
        <v>164.28</v>
      </c>
      <c r="AC429" s="2">
        <v>104.64</v>
      </c>
      <c r="AD429" s="2">
        <v>0</v>
      </c>
      <c r="AE429" s="2">
        <v>513.80999999999995</v>
      </c>
      <c r="AF429" s="2">
        <v>244.89</v>
      </c>
      <c r="AG429" s="2">
        <v>164.28</v>
      </c>
      <c r="AH429" s="2">
        <v>104.64</v>
      </c>
      <c r="AI429" s="2">
        <v>0</v>
      </c>
      <c r="AJ429" s="2">
        <v>513.80999999999995</v>
      </c>
      <c r="AK429" s="2">
        <v>2478042</v>
      </c>
      <c r="AL429" s="2">
        <v>1528461</v>
      </c>
      <c r="AM429" s="2">
        <v>1002451</v>
      </c>
      <c r="AN429" s="2">
        <v>0</v>
      </c>
      <c r="AO429" s="2">
        <v>5008954</v>
      </c>
      <c r="AP429" s="2">
        <v>0.49120000000000003</v>
      </c>
      <c r="AQ429" s="2">
        <v>0.2</v>
      </c>
      <c r="AR429" s="2">
        <v>243443</v>
      </c>
      <c r="AS429" s="2">
        <v>150156</v>
      </c>
      <c r="AT429" s="2">
        <v>98481</v>
      </c>
      <c r="AU429" s="2">
        <v>0</v>
      </c>
      <c r="AV429" s="2">
        <v>492080</v>
      </c>
      <c r="AW429" s="2">
        <v>0.49120000000000003</v>
      </c>
      <c r="AX429" s="2">
        <v>0</v>
      </c>
      <c r="AY429" s="2">
        <v>0.65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5501034</v>
      </c>
      <c r="BF429" s="2">
        <v>0</v>
      </c>
      <c r="BG429" s="2">
        <v>41708</v>
      </c>
      <c r="BH429" s="2">
        <v>0</v>
      </c>
      <c r="BI429" s="2">
        <v>153473</v>
      </c>
      <c r="BJ429" s="2">
        <v>0</v>
      </c>
      <c r="BK429" s="2">
        <v>0</v>
      </c>
      <c r="BL429" s="2">
        <v>0</v>
      </c>
      <c r="BM429" s="2">
        <v>0</v>
      </c>
      <c r="BN429" s="2">
        <v>2813</v>
      </c>
      <c r="BO429" s="2">
        <v>28.52</v>
      </c>
      <c r="BP429" s="2">
        <v>80227</v>
      </c>
      <c r="BQ429" s="2">
        <v>275408</v>
      </c>
      <c r="BR429" s="2">
        <v>5776442</v>
      </c>
      <c r="BS429" s="2">
        <v>0</v>
      </c>
      <c r="BT429" s="2">
        <v>5776442</v>
      </c>
      <c r="BU429" s="2">
        <v>4052301</v>
      </c>
      <c r="BV429" s="2">
        <v>1724141</v>
      </c>
      <c r="BW429" s="2">
        <v>102762</v>
      </c>
      <c r="BX429" s="2">
        <v>1621379</v>
      </c>
      <c r="BY429" s="2">
        <v>5106.3100000000004</v>
      </c>
      <c r="BZ429" s="2">
        <v>513.80999999999995</v>
      </c>
      <c r="CA429" s="2">
        <v>2623673</v>
      </c>
      <c r="CB429" s="2">
        <v>0</v>
      </c>
      <c r="CC429" s="2">
        <v>0</v>
      </c>
      <c r="CD429" s="2">
        <v>4052301</v>
      </c>
      <c r="CE429" s="2">
        <v>102762</v>
      </c>
      <c r="CF429" s="2">
        <v>0</v>
      </c>
      <c r="CG429" s="2">
        <v>1048709</v>
      </c>
      <c r="CH429" s="2">
        <v>1048709</v>
      </c>
      <c r="CI429" s="2">
        <v>0</v>
      </c>
      <c r="CJ429" s="2">
        <v>1621379</v>
      </c>
      <c r="CK429" s="2" t="b">
        <v>0</v>
      </c>
      <c r="CL429" s="2">
        <v>0</v>
      </c>
      <c r="CM429" s="2">
        <v>11113.09</v>
      </c>
      <c r="CN429" s="2">
        <v>10218.02</v>
      </c>
      <c r="CO429" s="2">
        <v>10521.14</v>
      </c>
      <c r="CP429" s="2">
        <v>12510.05</v>
      </c>
      <c r="CQ429" s="4">
        <v>45072.426990740743</v>
      </c>
      <c r="CR429" s="4">
        <v>73415</v>
      </c>
    </row>
    <row r="430" spans="1:96" x14ac:dyDescent="0.35">
      <c r="A430" s="5">
        <v>356</v>
      </c>
      <c r="B430" s="3" t="s">
        <v>879</v>
      </c>
      <c r="C430" s="3" t="s">
        <v>880</v>
      </c>
      <c r="D430" s="2" t="s">
        <v>881</v>
      </c>
      <c r="E430" s="2">
        <v>8093</v>
      </c>
      <c r="F430" s="2">
        <v>8215</v>
      </c>
      <c r="G430" s="2">
        <v>8458</v>
      </c>
      <c r="H430" s="2">
        <v>9802</v>
      </c>
      <c r="I430" s="2">
        <v>6.5600000000000006E-2</v>
      </c>
      <c r="J430" s="2">
        <v>531</v>
      </c>
      <c r="K430" s="2">
        <v>539</v>
      </c>
      <c r="L430" s="2">
        <v>555</v>
      </c>
      <c r="M430" s="2">
        <v>643</v>
      </c>
      <c r="N430" s="2">
        <v>6.7000000000000004E-2</v>
      </c>
      <c r="O430" s="2">
        <v>542</v>
      </c>
      <c r="P430" s="2">
        <v>550</v>
      </c>
      <c r="Q430" s="2">
        <v>567</v>
      </c>
      <c r="R430" s="2">
        <v>657</v>
      </c>
      <c r="S430" s="2">
        <v>9166</v>
      </c>
      <c r="T430" s="2">
        <v>9304</v>
      </c>
      <c r="U430" s="2">
        <v>9580</v>
      </c>
      <c r="V430" s="2">
        <v>11102</v>
      </c>
      <c r="W430" s="2">
        <v>1.1040000000000001</v>
      </c>
      <c r="X430" s="2">
        <v>1.026</v>
      </c>
      <c r="Y430" s="2">
        <v>10119</v>
      </c>
      <c r="Z430" s="2">
        <v>11391</v>
      </c>
      <c r="AA430" s="2">
        <v>1235.6199999999999</v>
      </c>
      <c r="AB430" s="2">
        <v>1011.29</v>
      </c>
      <c r="AC430" s="2">
        <v>780.21</v>
      </c>
      <c r="AD430" s="2">
        <v>0</v>
      </c>
      <c r="AE430" s="2">
        <v>3027.12</v>
      </c>
      <c r="AF430" s="2">
        <v>1235.6199999999999</v>
      </c>
      <c r="AG430" s="2">
        <v>1011.29</v>
      </c>
      <c r="AH430" s="2">
        <v>780.21</v>
      </c>
      <c r="AI430" s="2">
        <v>0</v>
      </c>
      <c r="AJ430" s="2">
        <v>3027.12</v>
      </c>
      <c r="AK430" s="2">
        <v>12503239</v>
      </c>
      <c r="AL430" s="2">
        <v>9409042</v>
      </c>
      <c r="AM430" s="2">
        <v>7474412</v>
      </c>
      <c r="AN430" s="2">
        <v>0</v>
      </c>
      <c r="AO430" s="2">
        <v>29386693</v>
      </c>
      <c r="AP430" s="2">
        <v>0.51080000000000003</v>
      </c>
      <c r="AQ430" s="2">
        <v>0.2</v>
      </c>
      <c r="AR430" s="2">
        <v>1277331</v>
      </c>
      <c r="AS430" s="2">
        <v>961228</v>
      </c>
      <c r="AT430" s="2">
        <v>763586</v>
      </c>
      <c r="AU430" s="2">
        <v>0</v>
      </c>
      <c r="AV430" s="2">
        <v>3002145</v>
      </c>
      <c r="AW430" s="2">
        <v>0.51080000000000003</v>
      </c>
      <c r="AX430" s="2">
        <v>0</v>
      </c>
      <c r="AY430" s="2">
        <v>0.65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32388838</v>
      </c>
      <c r="BF430" s="2">
        <v>0</v>
      </c>
      <c r="BG430" s="2">
        <v>192128</v>
      </c>
      <c r="BH430" s="2">
        <v>0</v>
      </c>
      <c r="BI430" s="2">
        <v>104557</v>
      </c>
      <c r="BJ430" s="2">
        <v>0</v>
      </c>
      <c r="BK430" s="2">
        <v>0</v>
      </c>
      <c r="BL430" s="2">
        <v>0</v>
      </c>
      <c r="BM430" s="2">
        <v>0</v>
      </c>
      <c r="BN430" s="2">
        <v>2813</v>
      </c>
      <c r="BO430" s="2">
        <v>84.8</v>
      </c>
      <c r="BP430" s="2">
        <v>238542</v>
      </c>
      <c r="BQ430" s="2">
        <v>535227</v>
      </c>
      <c r="BR430" s="2">
        <v>32924065</v>
      </c>
      <c r="BS430" s="2">
        <v>0</v>
      </c>
      <c r="BT430" s="2">
        <v>32924065</v>
      </c>
      <c r="BU430" s="2">
        <v>14182631</v>
      </c>
      <c r="BV430" s="2">
        <v>18741434</v>
      </c>
      <c r="BW430" s="2">
        <v>2409460</v>
      </c>
      <c r="BX430" s="2">
        <v>16331974</v>
      </c>
      <c r="BY430" s="2">
        <v>5052.4799999999996</v>
      </c>
      <c r="BZ430" s="2">
        <v>3027.12</v>
      </c>
      <c r="CA430" s="2">
        <v>15294463</v>
      </c>
      <c r="CB430" s="2">
        <v>0</v>
      </c>
      <c r="CC430" s="2">
        <v>0</v>
      </c>
      <c r="CD430" s="2">
        <v>14182631</v>
      </c>
      <c r="CE430" s="2">
        <v>2409460</v>
      </c>
      <c r="CF430" s="2">
        <v>0</v>
      </c>
      <c r="CG430" s="2">
        <v>2154293</v>
      </c>
      <c r="CH430" s="2">
        <v>2154293</v>
      </c>
      <c r="CI430" s="2">
        <v>0</v>
      </c>
      <c r="CJ430" s="2">
        <v>16331974</v>
      </c>
      <c r="CK430" s="2" t="b">
        <v>0</v>
      </c>
      <c r="CL430" s="2">
        <v>0</v>
      </c>
      <c r="CM430" s="2">
        <v>11152.76</v>
      </c>
      <c r="CN430" s="2">
        <v>10254.5</v>
      </c>
      <c r="CO430" s="2">
        <v>10558.69</v>
      </c>
      <c r="CP430" s="2">
        <v>12554.7</v>
      </c>
      <c r="CQ430" s="4">
        <v>45072.426863425928</v>
      </c>
      <c r="CR430" s="4">
        <v>73415</v>
      </c>
    </row>
    <row r="431" spans="1:96" x14ac:dyDescent="0.35">
      <c r="A431" s="5">
        <v>499</v>
      </c>
      <c r="B431" s="3" t="s">
        <v>879</v>
      </c>
      <c r="C431" s="3" t="s">
        <v>882</v>
      </c>
      <c r="D431" s="2" t="s">
        <v>883</v>
      </c>
      <c r="E431" s="2">
        <v>8093</v>
      </c>
      <c r="F431" s="2">
        <v>8215</v>
      </c>
      <c r="G431" s="2">
        <v>8458</v>
      </c>
      <c r="H431" s="2">
        <v>9802</v>
      </c>
      <c r="I431" s="2">
        <v>6.5600000000000006E-2</v>
      </c>
      <c r="J431" s="2">
        <v>531</v>
      </c>
      <c r="K431" s="2">
        <v>539</v>
      </c>
      <c r="L431" s="2">
        <v>555</v>
      </c>
      <c r="M431" s="2">
        <v>643</v>
      </c>
      <c r="N431" s="2">
        <v>6.7000000000000004E-2</v>
      </c>
      <c r="O431" s="2">
        <v>542</v>
      </c>
      <c r="P431" s="2">
        <v>550</v>
      </c>
      <c r="Q431" s="2">
        <v>567</v>
      </c>
      <c r="R431" s="2">
        <v>657</v>
      </c>
      <c r="S431" s="2">
        <v>9166</v>
      </c>
      <c r="T431" s="2">
        <v>9304</v>
      </c>
      <c r="U431" s="2">
        <v>9580</v>
      </c>
      <c r="V431" s="2">
        <v>11102</v>
      </c>
      <c r="W431" s="2">
        <v>1.1040000000000001</v>
      </c>
      <c r="X431" s="2">
        <v>1.026</v>
      </c>
      <c r="Y431" s="2">
        <v>10119</v>
      </c>
      <c r="Z431" s="2">
        <v>11391</v>
      </c>
      <c r="AA431" s="2">
        <v>8452.85</v>
      </c>
      <c r="AB431" s="2">
        <v>6593.82</v>
      </c>
      <c r="AC431" s="2">
        <v>0</v>
      </c>
      <c r="AD431" s="2">
        <v>0</v>
      </c>
      <c r="AE431" s="2">
        <v>15046.67</v>
      </c>
      <c r="AF431" s="2">
        <v>8452.85</v>
      </c>
      <c r="AG431" s="2">
        <v>6593.82</v>
      </c>
      <c r="AH431" s="2">
        <v>0</v>
      </c>
      <c r="AI431" s="2">
        <v>0</v>
      </c>
      <c r="AJ431" s="2">
        <v>15046.67</v>
      </c>
      <c r="AK431" s="2">
        <v>85534389</v>
      </c>
      <c r="AL431" s="2">
        <v>61348901</v>
      </c>
      <c r="AM431" s="2">
        <v>0</v>
      </c>
      <c r="AN431" s="2">
        <v>0</v>
      </c>
      <c r="AO431" s="2">
        <v>146883290</v>
      </c>
      <c r="AP431" s="2">
        <v>0.89159999999999995</v>
      </c>
      <c r="AQ431" s="2">
        <v>0.2</v>
      </c>
      <c r="AR431" s="2">
        <v>15252492</v>
      </c>
      <c r="AS431" s="2">
        <v>10939736</v>
      </c>
      <c r="AT431" s="2">
        <v>0</v>
      </c>
      <c r="AU431" s="2">
        <v>0</v>
      </c>
      <c r="AV431" s="2">
        <v>26192228</v>
      </c>
      <c r="AW431" s="2">
        <v>0.89159999999999995</v>
      </c>
      <c r="AX431" s="2">
        <v>0.34160000000000001</v>
      </c>
      <c r="AY431" s="2">
        <v>0.65</v>
      </c>
      <c r="AZ431" s="2">
        <v>18992056</v>
      </c>
      <c r="BA431" s="2">
        <v>13621910</v>
      </c>
      <c r="BB431" s="2">
        <v>0</v>
      </c>
      <c r="BC431" s="2">
        <v>0</v>
      </c>
      <c r="BD431" s="2">
        <v>32613966</v>
      </c>
      <c r="BE431" s="2">
        <v>205689484</v>
      </c>
      <c r="BF431" s="2">
        <v>0</v>
      </c>
      <c r="BG431" s="2">
        <v>1021867</v>
      </c>
      <c r="BH431" s="2">
        <v>0</v>
      </c>
      <c r="BI431" s="2">
        <v>1013886</v>
      </c>
      <c r="BJ431" s="2">
        <v>0</v>
      </c>
      <c r="BK431" s="2">
        <v>0</v>
      </c>
      <c r="BL431" s="2">
        <v>0</v>
      </c>
      <c r="BM431" s="2">
        <v>0</v>
      </c>
      <c r="BN431" s="2">
        <v>2813</v>
      </c>
      <c r="BO431" s="2">
        <v>533.66</v>
      </c>
      <c r="BP431" s="2">
        <v>1501186</v>
      </c>
      <c r="BQ431" s="2">
        <v>3536939</v>
      </c>
      <c r="BR431" s="2">
        <v>209226423</v>
      </c>
      <c r="BS431" s="2">
        <v>0</v>
      </c>
      <c r="BT431" s="2">
        <v>209226423</v>
      </c>
      <c r="BU431" s="2">
        <v>99944530</v>
      </c>
      <c r="BV431" s="2">
        <v>109281893</v>
      </c>
      <c r="BW431" s="2">
        <v>3009334</v>
      </c>
      <c r="BX431" s="2">
        <v>106272559</v>
      </c>
      <c r="BY431" s="2">
        <v>5047.6899999999996</v>
      </c>
      <c r="BZ431" s="2">
        <v>15046.67</v>
      </c>
      <c r="CA431" s="2">
        <v>75950926</v>
      </c>
      <c r="CB431" s="2">
        <v>0</v>
      </c>
      <c r="CC431" s="2">
        <v>0</v>
      </c>
      <c r="CD431" s="2">
        <v>99944530</v>
      </c>
      <c r="CE431" s="2">
        <v>3009334</v>
      </c>
      <c r="CF431" s="2">
        <v>0</v>
      </c>
      <c r="CG431" s="2">
        <v>19793523</v>
      </c>
      <c r="CH431" s="2">
        <v>19793523</v>
      </c>
      <c r="CI431" s="2">
        <v>0</v>
      </c>
      <c r="CJ431" s="2">
        <v>106272559</v>
      </c>
      <c r="CK431" s="2" t="b">
        <v>0</v>
      </c>
      <c r="CL431" s="2">
        <v>0</v>
      </c>
      <c r="CM431" s="2">
        <v>14170.24</v>
      </c>
      <c r="CN431" s="2">
        <v>13028.95</v>
      </c>
      <c r="CO431" s="2">
        <v>13415.45</v>
      </c>
      <c r="CP431" s="2">
        <v>15951.5</v>
      </c>
      <c r="CQ431" s="4">
        <v>45072.426608796297</v>
      </c>
      <c r="CR431" s="4">
        <v>73415</v>
      </c>
    </row>
    <row r="432" spans="1:96" x14ac:dyDescent="0.35">
      <c r="A432" s="5">
        <v>500</v>
      </c>
      <c r="B432" s="3" t="s">
        <v>879</v>
      </c>
      <c r="C432" s="3" t="s">
        <v>884</v>
      </c>
      <c r="D432" s="2" t="s">
        <v>885</v>
      </c>
      <c r="E432" s="2">
        <v>8093</v>
      </c>
      <c r="F432" s="2">
        <v>8215</v>
      </c>
      <c r="G432" s="2">
        <v>8458</v>
      </c>
      <c r="H432" s="2">
        <v>9802</v>
      </c>
      <c r="I432" s="2">
        <v>6.5600000000000006E-2</v>
      </c>
      <c r="J432" s="2">
        <v>531</v>
      </c>
      <c r="K432" s="2">
        <v>539</v>
      </c>
      <c r="L432" s="2">
        <v>555</v>
      </c>
      <c r="M432" s="2">
        <v>643</v>
      </c>
      <c r="N432" s="2">
        <v>6.7000000000000004E-2</v>
      </c>
      <c r="O432" s="2">
        <v>542</v>
      </c>
      <c r="P432" s="2">
        <v>550</v>
      </c>
      <c r="Q432" s="2">
        <v>567</v>
      </c>
      <c r="R432" s="2">
        <v>657</v>
      </c>
      <c r="S432" s="2">
        <v>9166</v>
      </c>
      <c r="T432" s="2">
        <v>9304</v>
      </c>
      <c r="U432" s="2">
        <v>9580</v>
      </c>
      <c r="V432" s="2">
        <v>11102</v>
      </c>
      <c r="W432" s="2">
        <v>1.1040000000000001</v>
      </c>
      <c r="X432" s="2">
        <v>1.026</v>
      </c>
      <c r="Y432" s="2">
        <v>10119</v>
      </c>
      <c r="Z432" s="2">
        <v>11391</v>
      </c>
      <c r="AA432" s="2">
        <v>0</v>
      </c>
      <c r="AB432" s="2">
        <v>0</v>
      </c>
      <c r="AC432" s="2">
        <v>9104.16</v>
      </c>
      <c r="AD432" s="2">
        <v>19255.66</v>
      </c>
      <c r="AE432" s="2">
        <v>28359.82</v>
      </c>
      <c r="AF432" s="2">
        <v>0</v>
      </c>
      <c r="AG432" s="2">
        <v>0</v>
      </c>
      <c r="AH432" s="2">
        <v>9104.16</v>
      </c>
      <c r="AI432" s="2">
        <v>19255.66</v>
      </c>
      <c r="AJ432" s="2">
        <v>28359.82</v>
      </c>
      <c r="AK432" s="2">
        <v>0</v>
      </c>
      <c r="AL432" s="2">
        <v>0</v>
      </c>
      <c r="AM432" s="2">
        <v>87217853</v>
      </c>
      <c r="AN432" s="2">
        <v>219341223</v>
      </c>
      <c r="AO432" s="2">
        <v>306559076</v>
      </c>
      <c r="AP432" s="2">
        <v>0.78649999999999998</v>
      </c>
      <c r="AQ432" s="2">
        <v>0.2</v>
      </c>
      <c r="AR432" s="2">
        <v>0</v>
      </c>
      <c r="AS432" s="2">
        <v>0</v>
      </c>
      <c r="AT432" s="2">
        <v>13719368</v>
      </c>
      <c r="AU432" s="2">
        <v>34502374</v>
      </c>
      <c r="AV432" s="2">
        <v>48221742</v>
      </c>
      <c r="AW432" s="2">
        <v>0.78649999999999998</v>
      </c>
      <c r="AX432" s="2">
        <v>0.23649999999999999</v>
      </c>
      <c r="AY432" s="2">
        <v>0.65</v>
      </c>
      <c r="AZ432" s="2">
        <v>0</v>
      </c>
      <c r="BA432" s="2">
        <v>0</v>
      </c>
      <c r="BB432" s="2">
        <v>13407564</v>
      </c>
      <c r="BC432" s="2">
        <v>33718230</v>
      </c>
      <c r="BD432" s="2">
        <v>47125794</v>
      </c>
      <c r="BE432" s="2">
        <v>401906612</v>
      </c>
      <c r="BF432" s="2">
        <v>0</v>
      </c>
      <c r="BG432" s="2">
        <v>1535043</v>
      </c>
      <c r="BH432" s="2">
        <v>0</v>
      </c>
      <c r="BI432" s="2">
        <v>723502</v>
      </c>
      <c r="BJ432" s="2">
        <v>0</v>
      </c>
      <c r="BK432" s="2">
        <v>0</v>
      </c>
      <c r="BL432" s="2">
        <v>0</v>
      </c>
      <c r="BM432" s="2">
        <v>0</v>
      </c>
      <c r="BN432" s="2">
        <v>2813</v>
      </c>
      <c r="BO432" s="2">
        <v>0</v>
      </c>
      <c r="BP432" s="2">
        <v>0</v>
      </c>
      <c r="BQ432" s="2">
        <v>2258545</v>
      </c>
      <c r="BR432" s="2">
        <v>404165157</v>
      </c>
      <c r="BS432" s="2">
        <v>0</v>
      </c>
      <c r="BT432" s="2">
        <v>404165157</v>
      </c>
      <c r="BU432" s="2">
        <v>133679556</v>
      </c>
      <c r="BV432" s="2">
        <v>270485601</v>
      </c>
      <c r="BW432" s="2">
        <v>27364557</v>
      </c>
      <c r="BX432" s="2">
        <v>243121044</v>
      </c>
      <c r="BY432" s="2">
        <v>6124.92</v>
      </c>
      <c r="BZ432" s="2">
        <v>28359.82</v>
      </c>
      <c r="CA432" s="2">
        <v>173701629</v>
      </c>
      <c r="CB432" s="2">
        <v>0</v>
      </c>
      <c r="CC432" s="2">
        <v>0</v>
      </c>
      <c r="CD432" s="2">
        <v>133679556</v>
      </c>
      <c r="CE432" s="2">
        <v>27364557</v>
      </c>
      <c r="CF432" s="2">
        <v>12657516</v>
      </c>
      <c r="CG432" s="2">
        <v>33604366</v>
      </c>
      <c r="CH432" s="2">
        <v>46261882</v>
      </c>
      <c r="CI432" s="2">
        <v>0</v>
      </c>
      <c r="CJ432" s="2">
        <v>243121044</v>
      </c>
      <c r="CK432" s="2" t="b">
        <v>0</v>
      </c>
      <c r="CL432" s="2">
        <v>0</v>
      </c>
      <c r="CM432" s="2">
        <v>13266.26</v>
      </c>
      <c r="CN432" s="2">
        <v>12197.78</v>
      </c>
      <c r="CO432" s="2">
        <v>12559.62</v>
      </c>
      <c r="CP432" s="2">
        <v>14933.89</v>
      </c>
      <c r="CQ432" s="4">
        <v>45072.426608796297</v>
      </c>
      <c r="CR432" s="4">
        <v>73415</v>
      </c>
    </row>
    <row r="433" spans="1:96" x14ac:dyDescent="0.35">
      <c r="A433" s="5">
        <v>501</v>
      </c>
      <c r="B433" s="3" t="s">
        <v>879</v>
      </c>
      <c r="C433" s="3" t="s">
        <v>886</v>
      </c>
      <c r="D433" s="2" t="s">
        <v>887</v>
      </c>
      <c r="E433" s="2">
        <v>8093</v>
      </c>
      <c r="F433" s="2">
        <v>8215</v>
      </c>
      <c r="G433" s="2">
        <v>8458</v>
      </c>
      <c r="H433" s="2">
        <v>9802</v>
      </c>
      <c r="I433" s="2">
        <v>6.5600000000000006E-2</v>
      </c>
      <c r="J433" s="2">
        <v>531</v>
      </c>
      <c r="K433" s="2">
        <v>539</v>
      </c>
      <c r="L433" s="2">
        <v>555</v>
      </c>
      <c r="M433" s="2">
        <v>643</v>
      </c>
      <c r="N433" s="2">
        <v>6.7000000000000004E-2</v>
      </c>
      <c r="O433" s="2">
        <v>542</v>
      </c>
      <c r="P433" s="2">
        <v>550</v>
      </c>
      <c r="Q433" s="2">
        <v>567</v>
      </c>
      <c r="R433" s="2">
        <v>657</v>
      </c>
      <c r="S433" s="2">
        <v>9166</v>
      </c>
      <c r="T433" s="2">
        <v>9304</v>
      </c>
      <c r="U433" s="2">
        <v>9580</v>
      </c>
      <c r="V433" s="2">
        <v>11102</v>
      </c>
      <c r="W433" s="2">
        <v>1.1040000000000001</v>
      </c>
      <c r="X433" s="2">
        <v>1.026</v>
      </c>
      <c r="Y433" s="2">
        <v>10119</v>
      </c>
      <c r="Z433" s="2">
        <v>11391</v>
      </c>
      <c r="AA433" s="2">
        <v>1836.64</v>
      </c>
      <c r="AB433" s="2">
        <v>1324.34</v>
      </c>
      <c r="AC433" s="2">
        <v>913.03</v>
      </c>
      <c r="AD433" s="2">
        <v>1721.16</v>
      </c>
      <c r="AE433" s="2">
        <v>5795.17</v>
      </c>
      <c r="AF433" s="2">
        <v>1836.64</v>
      </c>
      <c r="AG433" s="2">
        <v>1324.34</v>
      </c>
      <c r="AH433" s="2">
        <v>913.03</v>
      </c>
      <c r="AI433" s="2">
        <v>1721.16</v>
      </c>
      <c r="AJ433" s="2">
        <v>5795.17</v>
      </c>
      <c r="AK433" s="2">
        <v>18584960</v>
      </c>
      <c r="AL433" s="2">
        <v>12321659</v>
      </c>
      <c r="AM433" s="2">
        <v>8746827</v>
      </c>
      <c r="AN433" s="2">
        <v>19605734</v>
      </c>
      <c r="AO433" s="2">
        <v>59259180</v>
      </c>
      <c r="AP433" s="2">
        <v>0.29249999999999998</v>
      </c>
      <c r="AQ433" s="2">
        <v>0.2</v>
      </c>
      <c r="AR433" s="2">
        <v>1087220</v>
      </c>
      <c r="AS433" s="2">
        <v>720817</v>
      </c>
      <c r="AT433" s="2">
        <v>511689</v>
      </c>
      <c r="AU433" s="2">
        <v>1146935</v>
      </c>
      <c r="AV433" s="2">
        <v>3466661</v>
      </c>
      <c r="AW433" s="2">
        <v>0.29249999999999998</v>
      </c>
      <c r="AX433" s="2">
        <v>0</v>
      </c>
      <c r="AY433" s="2">
        <v>0.65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62725841</v>
      </c>
      <c r="BF433" s="2">
        <v>0</v>
      </c>
      <c r="BG433" s="2">
        <v>361035</v>
      </c>
      <c r="BH433" s="2">
        <v>0</v>
      </c>
      <c r="BI433" s="2">
        <v>365868</v>
      </c>
      <c r="BJ433" s="2">
        <v>0</v>
      </c>
      <c r="BK433" s="2">
        <v>0</v>
      </c>
      <c r="BL433" s="2">
        <v>0</v>
      </c>
      <c r="BM433" s="2">
        <v>0</v>
      </c>
      <c r="BN433" s="2">
        <v>2813</v>
      </c>
      <c r="BO433" s="2">
        <v>102.93</v>
      </c>
      <c r="BP433" s="2">
        <v>289542</v>
      </c>
      <c r="BQ433" s="2">
        <v>1016445</v>
      </c>
      <c r="BR433" s="2">
        <v>63742286</v>
      </c>
      <c r="BS433" s="2">
        <v>0</v>
      </c>
      <c r="BT433" s="2">
        <v>63742286</v>
      </c>
      <c r="BU433" s="2">
        <v>48566268</v>
      </c>
      <c r="BV433" s="2">
        <v>15176018</v>
      </c>
      <c r="BW433" s="2">
        <v>1159034</v>
      </c>
      <c r="BX433" s="2">
        <v>14016984</v>
      </c>
      <c r="BY433" s="2">
        <v>5268.39</v>
      </c>
      <c r="BZ433" s="2">
        <v>5795.17</v>
      </c>
      <c r="CA433" s="2">
        <v>30531216</v>
      </c>
      <c r="CB433" s="2">
        <v>0</v>
      </c>
      <c r="CC433" s="2">
        <v>0</v>
      </c>
      <c r="CD433" s="2">
        <v>48566268</v>
      </c>
      <c r="CE433" s="2">
        <v>1159034</v>
      </c>
      <c r="CF433" s="2">
        <v>0</v>
      </c>
      <c r="CG433" s="2">
        <v>5050024</v>
      </c>
      <c r="CH433" s="2">
        <v>5050024</v>
      </c>
      <c r="CI433" s="2">
        <v>0</v>
      </c>
      <c r="CJ433" s="2">
        <v>14016984</v>
      </c>
      <c r="CK433" s="2" t="b">
        <v>0</v>
      </c>
      <c r="CL433" s="2">
        <v>0</v>
      </c>
      <c r="CM433" s="2">
        <v>10710.96</v>
      </c>
      <c r="CN433" s="2">
        <v>9848.2800000000007</v>
      </c>
      <c r="CO433" s="2">
        <v>10140.43</v>
      </c>
      <c r="CP433" s="2">
        <v>12057.37</v>
      </c>
      <c r="CQ433" s="4">
        <v>45072.426655092589</v>
      </c>
      <c r="CR433" s="4">
        <v>73415</v>
      </c>
    </row>
    <row r="434" spans="1:96" x14ac:dyDescent="0.35">
      <c r="A434" s="5">
        <v>502</v>
      </c>
      <c r="B434" s="3" t="s">
        <v>879</v>
      </c>
      <c r="C434" s="3" t="s">
        <v>888</v>
      </c>
      <c r="D434" s="2" t="s">
        <v>889</v>
      </c>
      <c r="E434" s="2">
        <v>8093</v>
      </c>
      <c r="F434" s="2">
        <v>8215</v>
      </c>
      <c r="G434" s="2">
        <v>8458</v>
      </c>
      <c r="H434" s="2">
        <v>9802</v>
      </c>
      <c r="I434" s="2">
        <v>6.5600000000000006E-2</v>
      </c>
      <c r="J434" s="2">
        <v>531</v>
      </c>
      <c r="K434" s="2">
        <v>539</v>
      </c>
      <c r="L434" s="2">
        <v>555</v>
      </c>
      <c r="M434" s="2">
        <v>643</v>
      </c>
      <c r="N434" s="2">
        <v>6.7000000000000004E-2</v>
      </c>
      <c r="O434" s="2">
        <v>542</v>
      </c>
      <c r="P434" s="2">
        <v>550</v>
      </c>
      <c r="Q434" s="2">
        <v>567</v>
      </c>
      <c r="R434" s="2">
        <v>657</v>
      </c>
      <c r="S434" s="2">
        <v>9166</v>
      </c>
      <c r="T434" s="2">
        <v>9304</v>
      </c>
      <c r="U434" s="2">
        <v>9580</v>
      </c>
      <c r="V434" s="2">
        <v>11102</v>
      </c>
      <c r="W434" s="2">
        <v>1.1040000000000001</v>
      </c>
      <c r="X434" s="2">
        <v>1.026</v>
      </c>
      <c r="Y434" s="2">
        <v>10119</v>
      </c>
      <c r="Z434" s="2">
        <v>11391</v>
      </c>
      <c r="AA434" s="2">
        <v>1820.29</v>
      </c>
      <c r="AB434" s="2">
        <v>1363.22</v>
      </c>
      <c r="AC434" s="2">
        <v>922.87</v>
      </c>
      <c r="AD434" s="2">
        <v>0</v>
      </c>
      <c r="AE434" s="2">
        <v>4106.38</v>
      </c>
      <c r="AF434" s="2">
        <v>1820.29</v>
      </c>
      <c r="AG434" s="2">
        <v>1363.22</v>
      </c>
      <c r="AH434" s="2">
        <v>922.87</v>
      </c>
      <c r="AI434" s="2">
        <v>0</v>
      </c>
      <c r="AJ434" s="2">
        <v>4106.38</v>
      </c>
      <c r="AK434" s="2">
        <v>18419515</v>
      </c>
      <c r="AL434" s="2">
        <v>12683399</v>
      </c>
      <c r="AM434" s="2">
        <v>8841095</v>
      </c>
      <c r="AN434" s="2">
        <v>0</v>
      </c>
      <c r="AO434" s="2">
        <v>39944009</v>
      </c>
      <c r="AP434" s="2">
        <v>0.81010000000000004</v>
      </c>
      <c r="AQ434" s="2">
        <v>0.2</v>
      </c>
      <c r="AR434" s="2">
        <v>2984330</v>
      </c>
      <c r="AS434" s="2">
        <v>2054964</v>
      </c>
      <c r="AT434" s="2">
        <v>1432434</v>
      </c>
      <c r="AU434" s="2">
        <v>0</v>
      </c>
      <c r="AV434" s="2">
        <v>6471728</v>
      </c>
      <c r="AW434" s="2">
        <v>0.81010000000000004</v>
      </c>
      <c r="AX434" s="2">
        <v>0.2601</v>
      </c>
      <c r="AY434" s="2">
        <v>0.65</v>
      </c>
      <c r="AZ434" s="2">
        <v>3114095</v>
      </c>
      <c r="BA434" s="2">
        <v>2144319</v>
      </c>
      <c r="BB434" s="2">
        <v>1494720</v>
      </c>
      <c r="BC434" s="2">
        <v>0</v>
      </c>
      <c r="BD434" s="2">
        <v>6753134</v>
      </c>
      <c r="BE434" s="2">
        <v>53168871</v>
      </c>
      <c r="BF434" s="2">
        <v>0</v>
      </c>
      <c r="BG434" s="2">
        <v>315612</v>
      </c>
      <c r="BH434" s="2">
        <v>0</v>
      </c>
      <c r="BI434" s="2">
        <v>380790</v>
      </c>
      <c r="BJ434" s="2">
        <v>0</v>
      </c>
      <c r="BK434" s="2">
        <v>0</v>
      </c>
      <c r="BL434" s="2">
        <v>0</v>
      </c>
      <c r="BM434" s="2">
        <v>0</v>
      </c>
      <c r="BN434" s="2">
        <v>2813</v>
      </c>
      <c r="BO434" s="2">
        <v>102.83</v>
      </c>
      <c r="BP434" s="2">
        <v>289261</v>
      </c>
      <c r="BQ434" s="2">
        <v>985663</v>
      </c>
      <c r="BR434" s="2">
        <v>54154534</v>
      </c>
      <c r="BS434" s="2">
        <v>0</v>
      </c>
      <c r="BT434" s="2">
        <v>54154534</v>
      </c>
      <c r="BU434" s="2">
        <v>23870111</v>
      </c>
      <c r="BV434" s="2">
        <v>30284423</v>
      </c>
      <c r="BW434" s="2">
        <v>1746801</v>
      </c>
      <c r="BX434" s="2">
        <v>28537622</v>
      </c>
      <c r="BY434" s="2">
        <v>5047.99</v>
      </c>
      <c r="BZ434" s="2">
        <v>4106.38</v>
      </c>
      <c r="CA434" s="2">
        <v>20728965</v>
      </c>
      <c r="CB434" s="2">
        <v>0</v>
      </c>
      <c r="CC434" s="2">
        <v>0</v>
      </c>
      <c r="CD434" s="2">
        <v>23870111</v>
      </c>
      <c r="CE434" s="2">
        <v>1746801</v>
      </c>
      <c r="CF434" s="2">
        <v>0</v>
      </c>
      <c r="CG434" s="2">
        <v>4907952</v>
      </c>
      <c r="CH434" s="2">
        <v>4907952</v>
      </c>
      <c r="CI434" s="2">
        <v>0</v>
      </c>
      <c r="CJ434" s="2">
        <v>28537622</v>
      </c>
      <c r="CK434" s="2" t="b">
        <v>0</v>
      </c>
      <c r="CL434" s="2">
        <v>0</v>
      </c>
      <c r="CM434" s="2">
        <v>13469.25</v>
      </c>
      <c r="CN434" s="2">
        <v>12384.41</v>
      </c>
      <c r="CO434" s="2">
        <v>12751.79</v>
      </c>
      <c r="CP434" s="2">
        <v>15162.39</v>
      </c>
      <c r="CQ434" s="4">
        <v>45072.426655092589</v>
      </c>
      <c r="CR434" s="4">
        <v>73415</v>
      </c>
    </row>
    <row r="435" spans="1:96" x14ac:dyDescent="0.35">
      <c r="A435" s="5">
        <v>503</v>
      </c>
      <c r="B435" s="3" t="s">
        <v>879</v>
      </c>
      <c r="C435" s="3" t="s">
        <v>890</v>
      </c>
      <c r="D435" s="2" t="s">
        <v>891</v>
      </c>
      <c r="E435" s="2">
        <v>8093</v>
      </c>
      <c r="F435" s="2">
        <v>8215</v>
      </c>
      <c r="G435" s="2">
        <v>8458</v>
      </c>
      <c r="H435" s="2">
        <v>9802</v>
      </c>
      <c r="I435" s="2">
        <v>6.5600000000000006E-2</v>
      </c>
      <c r="J435" s="2">
        <v>531</v>
      </c>
      <c r="K435" s="2">
        <v>539</v>
      </c>
      <c r="L435" s="2">
        <v>555</v>
      </c>
      <c r="M435" s="2">
        <v>643</v>
      </c>
      <c r="N435" s="2">
        <v>6.7000000000000004E-2</v>
      </c>
      <c r="O435" s="2">
        <v>542</v>
      </c>
      <c r="P435" s="2">
        <v>550</v>
      </c>
      <c r="Q435" s="2">
        <v>567</v>
      </c>
      <c r="R435" s="2">
        <v>657</v>
      </c>
      <c r="S435" s="2">
        <v>9166</v>
      </c>
      <c r="T435" s="2">
        <v>9304</v>
      </c>
      <c r="U435" s="2">
        <v>9580</v>
      </c>
      <c r="V435" s="2">
        <v>11102</v>
      </c>
      <c r="W435" s="2">
        <v>1.1040000000000001</v>
      </c>
      <c r="X435" s="2">
        <v>1.026</v>
      </c>
      <c r="Y435" s="2">
        <v>10119</v>
      </c>
      <c r="Z435" s="2">
        <v>11391</v>
      </c>
      <c r="AA435" s="2">
        <v>11841.01</v>
      </c>
      <c r="AB435" s="2">
        <v>9443.31</v>
      </c>
      <c r="AC435" s="2">
        <v>6960.63</v>
      </c>
      <c r="AD435" s="2">
        <v>15286.84</v>
      </c>
      <c r="AE435" s="2">
        <v>43531.79</v>
      </c>
      <c r="AF435" s="2">
        <v>11841.01</v>
      </c>
      <c r="AG435" s="2">
        <v>9443.31</v>
      </c>
      <c r="AH435" s="2">
        <v>6960.63</v>
      </c>
      <c r="AI435" s="2">
        <v>15286.84</v>
      </c>
      <c r="AJ435" s="2">
        <v>43531.79</v>
      </c>
      <c r="AK435" s="2">
        <v>119819180</v>
      </c>
      <c r="AL435" s="2">
        <v>87860556</v>
      </c>
      <c r="AM435" s="2">
        <v>66682835</v>
      </c>
      <c r="AN435" s="2">
        <v>174132394</v>
      </c>
      <c r="AO435" s="2">
        <v>448494965</v>
      </c>
      <c r="AP435" s="2">
        <v>0.30130000000000001</v>
      </c>
      <c r="AQ435" s="2">
        <v>0.2</v>
      </c>
      <c r="AR435" s="2">
        <v>7220304</v>
      </c>
      <c r="AS435" s="2">
        <v>5294477</v>
      </c>
      <c r="AT435" s="2">
        <v>4018308</v>
      </c>
      <c r="AU435" s="2">
        <v>10493218</v>
      </c>
      <c r="AV435" s="2">
        <v>27026307</v>
      </c>
      <c r="AW435" s="2">
        <v>0.30130000000000001</v>
      </c>
      <c r="AX435" s="2">
        <v>0</v>
      </c>
      <c r="AY435" s="2">
        <v>0.65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475521272</v>
      </c>
      <c r="BF435" s="2">
        <v>0</v>
      </c>
      <c r="BG435" s="2">
        <v>2060505</v>
      </c>
      <c r="BH435" s="2">
        <v>0</v>
      </c>
      <c r="BI435" s="2">
        <v>2522303</v>
      </c>
      <c r="BJ435" s="2">
        <v>0</v>
      </c>
      <c r="BK435" s="2">
        <v>0</v>
      </c>
      <c r="BL435" s="2">
        <v>0</v>
      </c>
      <c r="BM435" s="2">
        <v>0</v>
      </c>
      <c r="BN435" s="2">
        <v>2813</v>
      </c>
      <c r="BO435" s="2">
        <v>605.34</v>
      </c>
      <c r="BP435" s="2">
        <v>1702821</v>
      </c>
      <c r="BQ435" s="2">
        <v>6285629</v>
      </c>
      <c r="BR435" s="2">
        <v>481806901</v>
      </c>
      <c r="BS435" s="2">
        <v>0</v>
      </c>
      <c r="BT435" s="2">
        <v>481806901</v>
      </c>
      <c r="BU435" s="2">
        <v>364931821</v>
      </c>
      <c r="BV435" s="2">
        <v>116875080</v>
      </c>
      <c r="BW435" s="2">
        <v>8706358</v>
      </c>
      <c r="BX435" s="2">
        <v>108168722</v>
      </c>
      <c r="BY435" s="2">
        <v>5287.23</v>
      </c>
      <c r="BZ435" s="2">
        <v>43531.79</v>
      </c>
      <c r="CA435" s="2">
        <v>230162586</v>
      </c>
      <c r="CB435" s="2">
        <v>0</v>
      </c>
      <c r="CC435" s="2">
        <v>0</v>
      </c>
      <c r="CD435" s="2">
        <v>364931821</v>
      </c>
      <c r="CE435" s="2">
        <v>8706358</v>
      </c>
      <c r="CF435" s="2">
        <v>0</v>
      </c>
      <c r="CG435" s="2">
        <v>35308530</v>
      </c>
      <c r="CH435" s="2">
        <v>35308530</v>
      </c>
      <c r="CI435" s="2">
        <v>0</v>
      </c>
      <c r="CJ435" s="2">
        <v>108168722</v>
      </c>
      <c r="CK435" s="2" t="b">
        <v>0</v>
      </c>
      <c r="CL435" s="2">
        <v>0</v>
      </c>
      <c r="CM435" s="2">
        <v>10728.77</v>
      </c>
      <c r="CN435" s="2">
        <v>9864.66</v>
      </c>
      <c r="CO435" s="2">
        <v>10157.290000000001</v>
      </c>
      <c r="CP435" s="2">
        <v>12077.42</v>
      </c>
      <c r="CQ435" s="4">
        <v>45072.426678240743</v>
      </c>
      <c r="CR435" s="4">
        <v>73415</v>
      </c>
    </row>
    <row r="436" spans="1:96" x14ac:dyDescent="0.35">
      <c r="A436" s="5">
        <v>504</v>
      </c>
      <c r="B436" s="3" t="s">
        <v>879</v>
      </c>
      <c r="C436" s="3" t="s">
        <v>892</v>
      </c>
      <c r="D436" s="2" t="s">
        <v>893</v>
      </c>
      <c r="E436" s="2">
        <v>8093</v>
      </c>
      <c r="F436" s="2">
        <v>8215</v>
      </c>
      <c r="G436" s="2">
        <v>8458</v>
      </c>
      <c r="H436" s="2">
        <v>9802</v>
      </c>
      <c r="I436" s="2">
        <v>6.5600000000000006E-2</v>
      </c>
      <c r="J436" s="2">
        <v>531</v>
      </c>
      <c r="K436" s="2">
        <v>539</v>
      </c>
      <c r="L436" s="2">
        <v>555</v>
      </c>
      <c r="M436" s="2">
        <v>643</v>
      </c>
      <c r="N436" s="2">
        <v>6.7000000000000004E-2</v>
      </c>
      <c r="O436" s="2">
        <v>542</v>
      </c>
      <c r="P436" s="2">
        <v>550</v>
      </c>
      <c r="Q436" s="2">
        <v>567</v>
      </c>
      <c r="R436" s="2">
        <v>657</v>
      </c>
      <c r="S436" s="2">
        <v>9166</v>
      </c>
      <c r="T436" s="2">
        <v>9304</v>
      </c>
      <c r="U436" s="2">
        <v>9580</v>
      </c>
      <c r="V436" s="2">
        <v>11102</v>
      </c>
      <c r="W436" s="2">
        <v>1.1040000000000001</v>
      </c>
      <c r="X436" s="2">
        <v>1.026</v>
      </c>
      <c r="Y436" s="2">
        <v>10119</v>
      </c>
      <c r="Z436" s="2">
        <v>11391</v>
      </c>
      <c r="AA436" s="2">
        <v>2290.92</v>
      </c>
      <c r="AB436" s="2">
        <v>1704.62</v>
      </c>
      <c r="AC436" s="2">
        <v>0</v>
      </c>
      <c r="AD436" s="2">
        <v>0</v>
      </c>
      <c r="AE436" s="2">
        <v>3995.54</v>
      </c>
      <c r="AF436" s="2">
        <v>2290.92</v>
      </c>
      <c r="AG436" s="2">
        <v>1704.62</v>
      </c>
      <c r="AH436" s="2">
        <v>0</v>
      </c>
      <c r="AI436" s="2">
        <v>0</v>
      </c>
      <c r="AJ436" s="2">
        <v>3995.54</v>
      </c>
      <c r="AK436" s="2">
        <v>23181819</v>
      </c>
      <c r="AL436" s="2">
        <v>15859784</v>
      </c>
      <c r="AM436" s="2">
        <v>0</v>
      </c>
      <c r="AN436" s="2">
        <v>0</v>
      </c>
      <c r="AO436" s="2">
        <v>39041603</v>
      </c>
      <c r="AP436" s="2">
        <v>0.67410000000000003</v>
      </c>
      <c r="AQ436" s="2">
        <v>0.2</v>
      </c>
      <c r="AR436" s="2">
        <v>3125373</v>
      </c>
      <c r="AS436" s="2">
        <v>2138216</v>
      </c>
      <c r="AT436" s="2">
        <v>0</v>
      </c>
      <c r="AU436" s="2">
        <v>0</v>
      </c>
      <c r="AV436" s="2">
        <v>5263589</v>
      </c>
      <c r="AW436" s="2">
        <v>0.67410000000000003</v>
      </c>
      <c r="AX436" s="2">
        <v>0.1241</v>
      </c>
      <c r="AY436" s="2">
        <v>0.65</v>
      </c>
      <c r="AZ436" s="2">
        <v>1869961</v>
      </c>
      <c r="BA436" s="2">
        <v>1279330</v>
      </c>
      <c r="BB436" s="2">
        <v>0</v>
      </c>
      <c r="BC436" s="2">
        <v>0</v>
      </c>
      <c r="BD436" s="2">
        <v>3149291</v>
      </c>
      <c r="BE436" s="2">
        <v>47454483</v>
      </c>
      <c r="BF436" s="2">
        <v>0</v>
      </c>
      <c r="BG436" s="2">
        <v>0</v>
      </c>
      <c r="BH436" s="2">
        <v>0</v>
      </c>
      <c r="BI436" s="2">
        <v>336714</v>
      </c>
      <c r="BJ436" s="2">
        <v>0</v>
      </c>
      <c r="BK436" s="2">
        <v>0</v>
      </c>
      <c r="BL436" s="2">
        <v>0</v>
      </c>
      <c r="BM436" s="2">
        <v>0</v>
      </c>
      <c r="BN436" s="2">
        <v>2813</v>
      </c>
      <c r="BO436" s="2">
        <v>144.56</v>
      </c>
      <c r="BP436" s="2">
        <v>406647</v>
      </c>
      <c r="BQ436" s="2">
        <v>743361</v>
      </c>
      <c r="BR436" s="2">
        <v>48197844</v>
      </c>
      <c r="BS436" s="2">
        <v>0</v>
      </c>
      <c r="BT436" s="2">
        <v>48197844</v>
      </c>
      <c r="BU436" s="2">
        <v>23884316</v>
      </c>
      <c r="BV436" s="2">
        <v>24313528</v>
      </c>
      <c r="BW436" s="2">
        <v>1037105</v>
      </c>
      <c r="BX436" s="2">
        <v>23276423</v>
      </c>
      <c r="BY436" s="2">
        <v>5047.18</v>
      </c>
      <c r="BZ436" s="2">
        <v>3995.54</v>
      </c>
      <c r="CA436" s="2">
        <v>20166210</v>
      </c>
      <c r="CB436" s="2">
        <v>0</v>
      </c>
      <c r="CC436" s="2">
        <v>0</v>
      </c>
      <c r="CD436" s="2">
        <v>23884316</v>
      </c>
      <c r="CE436" s="2">
        <v>1037105</v>
      </c>
      <c r="CF436" s="2">
        <v>0</v>
      </c>
      <c r="CG436" s="2">
        <v>3733189</v>
      </c>
      <c r="CH436" s="2">
        <v>3733189</v>
      </c>
      <c r="CI436" s="2">
        <v>0</v>
      </c>
      <c r="CJ436" s="2">
        <v>23276423</v>
      </c>
      <c r="CK436" s="2" t="b">
        <v>0</v>
      </c>
      <c r="CL436" s="2">
        <v>0</v>
      </c>
      <c r="CM436" s="2">
        <v>12299.49</v>
      </c>
      <c r="CN436" s="2">
        <v>11308.87</v>
      </c>
      <c r="CO436" s="2">
        <v>11644.35</v>
      </c>
      <c r="CP436" s="2">
        <v>13845.59</v>
      </c>
      <c r="CQ436" s="4">
        <v>45072.426678240743</v>
      </c>
      <c r="CR436" s="4">
        <v>73415</v>
      </c>
    </row>
    <row r="437" spans="1:96" x14ac:dyDescent="0.35">
      <c r="A437" s="5">
        <v>505</v>
      </c>
      <c r="B437" s="3" t="s">
        <v>879</v>
      </c>
      <c r="C437" s="3" t="s">
        <v>894</v>
      </c>
      <c r="D437" s="2" t="s">
        <v>895</v>
      </c>
      <c r="E437" s="2">
        <v>8093</v>
      </c>
      <c r="F437" s="2">
        <v>8215</v>
      </c>
      <c r="G437" s="2">
        <v>8458</v>
      </c>
      <c r="H437" s="2">
        <v>9802</v>
      </c>
      <c r="I437" s="2">
        <v>6.5600000000000006E-2</v>
      </c>
      <c r="J437" s="2">
        <v>531</v>
      </c>
      <c r="K437" s="2">
        <v>539</v>
      </c>
      <c r="L437" s="2">
        <v>555</v>
      </c>
      <c r="M437" s="2">
        <v>643</v>
      </c>
      <c r="N437" s="2">
        <v>6.7000000000000004E-2</v>
      </c>
      <c r="O437" s="2">
        <v>542</v>
      </c>
      <c r="P437" s="2">
        <v>550</v>
      </c>
      <c r="Q437" s="2">
        <v>567</v>
      </c>
      <c r="R437" s="2">
        <v>657</v>
      </c>
      <c r="S437" s="2">
        <v>9166</v>
      </c>
      <c r="T437" s="2">
        <v>9304</v>
      </c>
      <c r="U437" s="2">
        <v>9580</v>
      </c>
      <c r="V437" s="2">
        <v>11102</v>
      </c>
      <c r="W437" s="2">
        <v>1.1040000000000001</v>
      </c>
      <c r="X437" s="2">
        <v>1.026</v>
      </c>
      <c r="Y437" s="2">
        <v>10119</v>
      </c>
      <c r="Z437" s="2">
        <v>11391</v>
      </c>
      <c r="AA437" s="2">
        <v>1951.55</v>
      </c>
      <c r="AB437" s="2">
        <v>1623.72</v>
      </c>
      <c r="AC437" s="2">
        <v>0</v>
      </c>
      <c r="AD437" s="2">
        <v>0</v>
      </c>
      <c r="AE437" s="2">
        <v>3575.27</v>
      </c>
      <c r="AF437" s="2">
        <v>1951.55</v>
      </c>
      <c r="AG437" s="2">
        <v>1623.72</v>
      </c>
      <c r="AH437" s="2">
        <v>0</v>
      </c>
      <c r="AI437" s="2">
        <v>0</v>
      </c>
      <c r="AJ437" s="2">
        <v>3575.27</v>
      </c>
      <c r="AK437" s="2">
        <v>19747734</v>
      </c>
      <c r="AL437" s="2">
        <v>15107091</v>
      </c>
      <c r="AM437" s="2">
        <v>0</v>
      </c>
      <c r="AN437" s="2">
        <v>0</v>
      </c>
      <c r="AO437" s="2">
        <v>34854825</v>
      </c>
      <c r="AP437" s="2">
        <v>0.46820000000000001</v>
      </c>
      <c r="AQ437" s="2">
        <v>0.2</v>
      </c>
      <c r="AR437" s="2">
        <v>1849178</v>
      </c>
      <c r="AS437" s="2">
        <v>1414628</v>
      </c>
      <c r="AT437" s="2">
        <v>0</v>
      </c>
      <c r="AU437" s="2">
        <v>0</v>
      </c>
      <c r="AV437" s="2">
        <v>3263806</v>
      </c>
      <c r="AW437" s="2">
        <v>0.46820000000000001</v>
      </c>
      <c r="AX437" s="2">
        <v>0</v>
      </c>
      <c r="AY437" s="2">
        <v>0.65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38118631</v>
      </c>
      <c r="BF437" s="2">
        <v>0</v>
      </c>
      <c r="BG437" s="2">
        <v>0</v>
      </c>
      <c r="BH437" s="2">
        <v>0</v>
      </c>
      <c r="BI437" s="2">
        <v>227322</v>
      </c>
      <c r="BJ437" s="2">
        <v>0</v>
      </c>
      <c r="BK437" s="2">
        <v>0</v>
      </c>
      <c r="BL437" s="2">
        <v>0</v>
      </c>
      <c r="BM437" s="2">
        <v>0</v>
      </c>
      <c r="BN437" s="2">
        <v>2813</v>
      </c>
      <c r="BO437" s="2">
        <v>116.7</v>
      </c>
      <c r="BP437" s="2">
        <v>328277</v>
      </c>
      <c r="BQ437" s="2">
        <v>555599</v>
      </c>
      <c r="BR437" s="2">
        <v>38674230</v>
      </c>
      <c r="BS437" s="2">
        <v>0</v>
      </c>
      <c r="BT437" s="2">
        <v>38674230</v>
      </c>
      <c r="BU437" s="2">
        <v>26767407</v>
      </c>
      <c r="BV437" s="2">
        <v>11906823</v>
      </c>
      <c r="BW437" s="2">
        <v>715054</v>
      </c>
      <c r="BX437" s="2">
        <v>11191769</v>
      </c>
      <c r="BY437" s="2">
        <v>5044.2</v>
      </c>
      <c r="BZ437" s="2">
        <v>3575.27</v>
      </c>
      <c r="CA437" s="2">
        <v>18034377</v>
      </c>
      <c r="CB437" s="2">
        <v>0</v>
      </c>
      <c r="CC437" s="2">
        <v>0</v>
      </c>
      <c r="CD437" s="2">
        <v>26767407</v>
      </c>
      <c r="CE437" s="2">
        <v>715054</v>
      </c>
      <c r="CF437" s="2">
        <v>0</v>
      </c>
      <c r="CG437" s="2">
        <v>3038445</v>
      </c>
      <c r="CH437" s="2">
        <v>3038445</v>
      </c>
      <c r="CI437" s="2">
        <v>0</v>
      </c>
      <c r="CJ437" s="2">
        <v>11191769</v>
      </c>
      <c r="CK437" s="2" t="b">
        <v>0</v>
      </c>
      <c r="CL437" s="2">
        <v>0</v>
      </c>
      <c r="CM437" s="2">
        <v>11066.54</v>
      </c>
      <c r="CN437" s="2">
        <v>10175.23</v>
      </c>
      <c r="CO437" s="2">
        <v>10477.07</v>
      </c>
      <c r="CP437" s="2">
        <v>12457.65</v>
      </c>
      <c r="CQ437" s="4">
        <v>45072.426712962966</v>
      </c>
      <c r="CR437" s="4">
        <v>73415</v>
      </c>
    </row>
    <row r="438" spans="1:96" x14ac:dyDescent="0.35">
      <c r="A438" s="5">
        <v>506</v>
      </c>
      <c r="B438" s="3" t="s">
        <v>879</v>
      </c>
      <c r="C438" s="3" t="s">
        <v>896</v>
      </c>
      <c r="D438" s="2" t="s">
        <v>897</v>
      </c>
      <c r="E438" s="2">
        <v>8093</v>
      </c>
      <c r="F438" s="2">
        <v>8215</v>
      </c>
      <c r="G438" s="2">
        <v>8458</v>
      </c>
      <c r="H438" s="2">
        <v>9802</v>
      </c>
      <c r="I438" s="2">
        <v>6.5600000000000006E-2</v>
      </c>
      <c r="J438" s="2">
        <v>531</v>
      </c>
      <c r="K438" s="2">
        <v>539</v>
      </c>
      <c r="L438" s="2">
        <v>555</v>
      </c>
      <c r="M438" s="2">
        <v>643</v>
      </c>
      <c r="N438" s="2">
        <v>6.7000000000000004E-2</v>
      </c>
      <c r="O438" s="2">
        <v>542</v>
      </c>
      <c r="P438" s="2">
        <v>550</v>
      </c>
      <c r="Q438" s="2">
        <v>567</v>
      </c>
      <c r="R438" s="2">
        <v>657</v>
      </c>
      <c r="S438" s="2">
        <v>9166</v>
      </c>
      <c r="T438" s="2">
        <v>9304</v>
      </c>
      <c r="U438" s="2">
        <v>9580</v>
      </c>
      <c r="V438" s="2">
        <v>11102</v>
      </c>
      <c r="W438" s="2">
        <v>1.1040000000000001</v>
      </c>
      <c r="X438" s="2">
        <v>1.026</v>
      </c>
      <c r="Y438" s="2">
        <v>10119</v>
      </c>
      <c r="Z438" s="2">
        <v>11391</v>
      </c>
      <c r="AA438" s="2">
        <v>2546.52</v>
      </c>
      <c r="AB438" s="2">
        <v>2011.33</v>
      </c>
      <c r="AC438" s="2">
        <v>1500.74</v>
      </c>
      <c r="AD438" s="2">
        <v>0</v>
      </c>
      <c r="AE438" s="2">
        <v>6058.59</v>
      </c>
      <c r="AF438" s="2">
        <v>2546.52</v>
      </c>
      <c r="AG438" s="2">
        <v>2011.33</v>
      </c>
      <c r="AH438" s="2">
        <v>1500.74</v>
      </c>
      <c r="AI438" s="2">
        <v>0</v>
      </c>
      <c r="AJ438" s="2">
        <v>6058.59</v>
      </c>
      <c r="AK438" s="2">
        <v>25768236</v>
      </c>
      <c r="AL438" s="2">
        <v>18713414</v>
      </c>
      <c r="AM438" s="2">
        <v>14377089</v>
      </c>
      <c r="AN438" s="2">
        <v>0</v>
      </c>
      <c r="AO438" s="2">
        <v>58858739</v>
      </c>
      <c r="AP438" s="2">
        <v>0.2984</v>
      </c>
      <c r="AQ438" s="2">
        <v>0.2</v>
      </c>
      <c r="AR438" s="2">
        <v>1537848</v>
      </c>
      <c r="AS438" s="2">
        <v>1116817</v>
      </c>
      <c r="AT438" s="2">
        <v>858025</v>
      </c>
      <c r="AU438" s="2">
        <v>0</v>
      </c>
      <c r="AV438" s="2">
        <v>3512690</v>
      </c>
      <c r="AW438" s="2">
        <v>0.2984</v>
      </c>
      <c r="AX438" s="2">
        <v>0</v>
      </c>
      <c r="AY438" s="2">
        <v>0.65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62371429</v>
      </c>
      <c r="BF438" s="2">
        <v>0</v>
      </c>
      <c r="BG438" s="2">
        <v>431814</v>
      </c>
      <c r="BH438" s="2">
        <v>0</v>
      </c>
      <c r="BI438" s="2">
        <v>302422</v>
      </c>
      <c r="BJ438" s="2">
        <v>0</v>
      </c>
      <c r="BK438" s="2">
        <v>0</v>
      </c>
      <c r="BL438" s="2">
        <v>0</v>
      </c>
      <c r="BM438" s="2">
        <v>0</v>
      </c>
      <c r="BN438" s="2">
        <v>2813</v>
      </c>
      <c r="BO438" s="2">
        <v>167.79</v>
      </c>
      <c r="BP438" s="2">
        <v>471993</v>
      </c>
      <c r="BQ438" s="2">
        <v>1206229</v>
      </c>
      <c r="BR438" s="2">
        <v>63577658</v>
      </c>
      <c r="BS438" s="2">
        <v>0</v>
      </c>
      <c r="BT438" s="2">
        <v>63577658</v>
      </c>
      <c r="BU438" s="2">
        <v>37750363</v>
      </c>
      <c r="BV438" s="2">
        <v>25827295</v>
      </c>
      <c r="BW438" s="2">
        <v>1211718</v>
      </c>
      <c r="BX438" s="2">
        <v>24615577</v>
      </c>
      <c r="BY438" s="2">
        <v>5025.83</v>
      </c>
      <c r="BZ438" s="2">
        <v>6058.59</v>
      </c>
      <c r="CA438" s="2">
        <v>30449443</v>
      </c>
      <c r="CB438" s="2">
        <v>0</v>
      </c>
      <c r="CC438" s="2">
        <v>0</v>
      </c>
      <c r="CD438" s="2">
        <v>37750363</v>
      </c>
      <c r="CE438" s="2">
        <v>1211718</v>
      </c>
      <c r="CF438" s="2">
        <v>0</v>
      </c>
      <c r="CG438" s="2">
        <v>3975877</v>
      </c>
      <c r="CH438" s="2">
        <v>3975877</v>
      </c>
      <c r="CI438" s="2">
        <v>0</v>
      </c>
      <c r="CJ438" s="2">
        <v>24615577</v>
      </c>
      <c r="CK438" s="2" t="b">
        <v>0</v>
      </c>
      <c r="CL438" s="2">
        <v>0</v>
      </c>
      <c r="CM438" s="2">
        <v>10722.9</v>
      </c>
      <c r="CN438" s="2">
        <v>9859.26</v>
      </c>
      <c r="CO438" s="2">
        <v>10151.73</v>
      </c>
      <c r="CP438" s="2">
        <v>12070.81</v>
      </c>
      <c r="CQ438" s="4">
        <v>45072.426759259259</v>
      </c>
      <c r="CR438" s="4">
        <v>73415</v>
      </c>
    </row>
    <row r="439" spans="1:96" x14ac:dyDescent="0.35">
      <c r="A439" s="5">
        <v>507</v>
      </c>
      <c r="B439" s="3" t="s">
        <v>879</v>
      </c>
      <c r="C439" s="3" t="s">
        <v>898</v>
      </c>
      <c r="D439" s="2" t="s">
        <v>899</v>
      </c>
      <c r="E439" s="2">
        <v>8093</v>
      </c>
      <c r="F439" s="2">
        <v>8215</v>
      </c>
      <c r="G439" s="2">
        <v>8458</v>
      </c>
      <c r="H439" s="2">
        <v>9802</v>
      </c>
      <c r="I439" s="2">
        <v>6.5600000000000006E-2</v>
      </c>
      <c r="J439" s="2">
        <v>531</v>
      </c>
      <c r="K439" s="2">
        <v>539</v>
      </c>
      <c r="L439" s="2">
        <v>555</v>
      </c>
      <c r="M439" s="2">
        <v>643</v>
      </c>
      <c r="N439" s="2">
        <v>6.7000000000000004E-2</v>
      </c>
      <c r="O439" s="2">
        <v>542</v>
      </c>
      <c r="P439" s="2">
        <v>550</v>
      </c>
      <c r="Q439" s="2">
        <v>567</v>
      </c>
      <c r="R439" s="2">
        <v>657</v>
      </c>
      <c r="S439" s="2">
        <v>9166</v>
      </c>
      <c r="T439" s="2">
        <v>9304</v>
      </c>
      <c r="U439" s="2">
        <v>9580</v>
      </c>
      <c r="V439" s="2">
        <v>11102</v>
      </c>
      <c r="W439" s="2">
        <v>1.1040000000000001</v>
      </c>
      <c r="X439" s="2">
        <v>1.026</v>
      </c>
      <c r="Y439" s="2">
        <v>10119</v>
      </c>
      <c r="Z439" s="2">
        <v>11391</v>
      </c>
      <c r="AA439" s="2">
        <v>5153.87</v>
      </c>
      <c r="AB439" s="2">
        <v>4045.22</v>
      </c>
      <c r="AC439" s="2">
        <v>2867.28</v>
      </c>
      <c r="AD439" s="2">
        <v>0</v>
      </c>
      <c r="AE439" s="2">
        <v>12066.37</v>
      </c>
      <c r="AF439" s="2">
        <v>5153.87</v>
      </c>
      <c r="AG439" s="2">
        <v>4045.22</v>
      </c>
      <c r="AH439" s="2">
        <v>2867.28</v>
      </c>
      <c r="AI439" s="2">
        <v>0</v>
      </c>
      <c r="AJ439" s="2">
        <v>12066.37</v>
      </c>
      <c r="AK439" s="2">
        <v>52152011</v>
      </c>
      <c r="AL439" s="2">
        <v>37636727</v>
      </c>
      <c r="AM439" s="2">
        <v>27468542</v>
      </c>
      <c r="AN439" s="2">
        <v>0</v>
      </c>
      <c r="AO439" s="2">
        <v>117257280</v>
      </c>
      <c r="AP439" s="2">
        <v>0.58589999999999998</v>
      </c>
      <c r="AQ439" s="2">
        <v>0.2</v>
      </c>
      <c r="AR439" s="2">
        <v>6111173</v>
      </c>
      <c r="AS439" s="2">
        <v>4410272</v>
      </c>
      <c r="AT439" s="2">
        <v>3218764</v>
      </c>
      <c r="AU439" s="2">
        <v>0</v>
      </c>
      <c r="AV439" s="2">
        <v>13740209</v>
      </c>
      <c r="AW439" s="2">
        <v>0.58589999999999998</v>
      </c>
      <c r="AX439" s="2">
        <v>3.5900000000000001E-2</v>
      </c>
      <c r="AY439" s="2">
        <v>0.65</v>
      </c>
      <c r="AZ439" s="2">
        <v>1216967</v>
      </c>
      <c r="BA439" s="2">
        <v>878253</v>
      </c>
      <c r="BB439" s="2">
        <v>640978</v>
      </c>
      <c r="BC439" s="2">
        <v>0</v>
      </c>
      <c r="BD439" s="2">
        <v>2736198</v>
      </c>
      <c r="BE439" s="2">
        <v>133733687</v>
      </c>
      <c r="BF439" s="2">
        <v>0</v>
      </c>
      <c r="BG439" s="2">
        <v>899088</v>
      </c>
      <c r="BH439" s="2">
        <v>0</v>
      </c>
      <c r="BI439" s="2">
        <v>1023629</v>
      </c>
      <c r="BJ439" s="2">
        <v>0</v>
      </c>
      <c r="BK439" s="2">
        <v>0</v>
      </c>
      <c r="BL439" s="2">
        <v>0</v>
      </c>
      <c r="BM439" s="2">
        <v>0</v>
      </c>
      <c r="BN439" s="2">
        <v>2813</v>
      </c>
      <c r="BO439" s="2">
        <v>320.98</v>
      </c>
      <c r="BP439" s="2">
        <v>902917</v>
      </c>
      <c r="BQ439" s="2">
        <v>2825634</v>
      </c>
      <c r="BR439" s="2">
        <v>136559321</v>
      </c>
      <c r="BS439" s="2">
        <v>0</v>
      </c>
      <c r="BT439" s="2">
        <v>136559321</v>
      </c>
      <c r="BU439" s="2">
        <v>65379058</v>
      </c>
      <c r="BV439" s="2">
        <v>71180263</v>
      </c>
      <c r="BW439" s="2">
        <v>9611598</v>
      </c>
      <c r="BX439" s="2">
        <v>61568665</v>
      </c>
      <c r="BY439" s="2">
        <v>5056.3</v>
      </c>
      <c r="BZ439" s="2">
        <v>12066.37</v>
      </c>
      <c r="CA439" s="2">
        <v>61011187</v>
      </c>
      <c r="CB439" s="2">
        <v>0</v>
      </c>
      <c r="CC439" s="2">
        <v>0</v>
      </c>
      <c r="CD439" s="2">
        <v>65379058</v>
      </c>
      <c r="CE439" s="2">
        <v>9611598</v>
      </c>
      <c r="CF439" s="2">
        <v>0</v>
      </c>
      <c r="CG439" s="2">
        <v>12143967</v>
      </c>
      <c r="CH439" s="2">
        <v>12143967</v>
      </c>
      <c r="CI439" s="2">
        <v>0</v>
      </c>
      <c r="CJ439" s="2">
        <v>61568665</v>
      </c>
      <c r="CK439" s="2" t="b">
        <v>0</v>
      </c>
      <c r="CL439" s="2">
        <v>0</v>
      </c>
      <c r="CM439" s="2">
        <v>11540.87</v>
      </c>
      <c r="CN439" s="2">
        <v>10611.35</v>
      </c>
      <c r="CO439" s="2">
        <v>10926.13</v>
      </c>
      <c r="CP439" s="2">
        <v>12991.61</v>
      </c>
      <c r="CQ439" s="4">
        <v>45072.426759259259</v>
      </c>
      <c r="CR439" s="4">
        <v>73415</v>
      </c>
    </row>
    <row r="440" spans="1:96" x14ac:dyDescent="0.35">
      <c r="A440" s="5">
        <v>508</v>
      </c>
      <c r="B440" s="3" t="s">
        <v>879</v>
      </c>
      <c r="C440" s="3" t="s">
        <v>900</v>
      </c>
      <c r="D440" s="2" t="s">
        <v>901</v>
      </c>
      <c r="E440" s="2">
        <v>8093</v>
      </c>
      <c r="F440" s="2">
        <v>8215</v>
      </c>
      <c r="G440" s="2">
        <v>8458</v>
      </c>
      <c r="H440" s="2">
        <v>9802</v>
      </c>
      <c r="I440" s="2">
        <v>6.5600000000000006E-2</v>
      </c>
      <c r="J440" s="2">
        <v>531</v>
      </c>
      <c r="K440" s="2">
        <v>539</v>
      </c>
      <c r="L440" s="2">
        <v>555</v>
      </c>
      <c r="M440" s="2">
        <v>643</v>
      </c>
      <c r="N440" s="2">
        <v>6.7000000000000004E-2</v>
      </c>
      <c r="O440" s="2">
        <v>542</v>
      </c>
      <c r="P440" s="2">
        <v>550</v>
      </c>
      <c r="Q440" s="2">
        <v>567</v>
      </c>
      <c r="R440" s="2">
        <v>657</v>
      </c>
      <c r="S440" s="2">
        <v>9166</v>
      </c>
      <c r="T440" s="2">
        <v>9304</v>
      </c>
      <c r="U440" s="2">
        <v>9580</v>
      </c>
      <c r="V440" s="2">
        <v>11102</v>
      </c>
      <c r="W440" s="2">
        <v>1.1040000000000001</v>
      </c>
      <c r="X440" s="2">
        <v>1.026</v>
      </c>
      <c r="Y440" s="2">
        <v>10119</v>
      </c>
      <c r="Z440" s="2">
        <v>11391</v>
      </c>
      <c r="AA440" s="2">
        <v>0</v>
      </c>
      <c r="AB440" s="2">
        <v>0</v>
      </c>
      <c r="AC440" s="2">
        <v>0</v>
      </c>
      <c r="AD440" s="2">
        <v>13057.93</v>
      </c>
      <c r="AE440" s="2">
        <v>13057.93</v>
      </c>
      <c r="AF440" s="2">
        <v>0</v>
      </c>
      <c r="AG440" s="2">
        <v>0</v>
      </c>
      <c r="AH440" s="2">
        <v>0</v>
      </c>
      <c r="AI440" s="2">
        <v>13057.93</v>
      </c>
      <c r="AJ440" s="2">
        <v>13057.93</v>
      </c>
      <c r="AK440" s="2">
        <v>0</v>
      </c>
      <c r="AL440" s="2">
        <v>0</v>
      </c>
      <c r="AM440" s="2">
        <v>0</v>
      </c>
      <c r="AN440" s="2">
        <v>148742881</v>
      </c>
      <c r="AO440" s="2">
        <v>148742881</v>
      </c>
      <c r="AP440" s="2">
        <v>0.54720000000000002</v>
      </c>
      <c r="AQ440" s="2">
        <v>0.2</v>
      </c>
      <c r="AR440" s="2">
        <v>0</v>
      </c>
      <c r="AS440" s="2">
        <v>0</v>
      </c>
      <c r="AT440" s="2">
        <v>0</v>
      </c>
      <c r="AU440" s="2">
        <v>16278421</v>
      </c>
      <c r="AV440" s="2">
        <v>16278421</v>
      </c>
      <c r="AW440" s="2">
        <v>0.54720000000000002</v>
      </c>
      <c r="AX440" s="2">
        <v>0</v>
      </c>
      <c r="AY440" s="2">
        <v>0.65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165021302</v>
      </c>
      <c r="BF440" s="2">
        <v>0</v>
      </c>
      <c r="BG440" s="2">
        <v>841861</v>
      </c>
      <c r="BH440" s="2">
        <v>0</v>
      </c>
      <c r="BI440" s="2">
        <v>657683</v>
      </c>
      <c r="BJ440" s="2">
        <v>0</v>
      </c>
      <c r="BK440" s="2">
        <v>0</v>
      </c>
      <c r="BL440" s="2">
        <v>0</v>
      </c>
      <c r="BM440" s="2">
        <v>0</v>
      </c>
      <c r="BN440" s="2">
        <v>2813</v>
      </c>
      <c r="BO440" s="2">
        <v>0</v>
      </c>
      <c r="BP440" s="2">
        <v>0</v>
      </c>
      <c r="BQ440" s="2">
        <v>1499544</v>
      </c>
      <c r="BR440" s="2">
        <v>166520846</v>
      </c>
      <c r="BS440" s="2">
        <v>0</v>
      </c>
      <c r="BT440" s="2">
        <v>166520846</v>
      </c>
      <c r="BU440" s="2">
        <v>90443367</v>
      </c>
      <c r="BV440" s="2">
        <v>76077479</v>
      </c>
      <c r="BW440" s="2">
        <v>7561621</v>
      </c>
      <c r="BX440" s="2">
        <v>68515858</v>
      </c>
      <c r="BY440" s="2">
        <v>6073.29</v>
      </c>
      <c r="BZ440" s="2">
        <v>13057.93</v>
      </c>
      <c r="CA440" s="2">
        <v>79304596</v>
      </c>
      <c r="CB440" s="2">
        <v>0</v>
      </c>
      <c r="CC440" s="2">
        <v>0</v>
      </c>
      <c r="CD440" s="2">
        <v>90443367</v>
      </c>
      <c r="CE440" s="2">
        <v>7561621</v>
      </c>
      <c r="CF440" s="2">
        <v>0</v>
      </c>
      <c r="CG440" s="2">
        <v>17459918</v>
      </c>
      <c r="CH440" s="2">
        <v>17459918</v>
      </c>
      <c r="CI440" s="2">
        <v>0</v>
      </c>
      <c r="CJ440" s="2">
        <v>68515858</v>
      </c>
      <c r="CK440" s="2" t="b">
        <v>0</v>
      </c>
      <c r="CL440" s="2">
        <v>0</v>
      </c>
      <c r="CM440" s="2">
        <v>11226.42</v>
      </c>
      <c r="CN440" s="2">
        <v>10322.23</v>
      </c>
      <c r="CO440" s="2">
        <v>10628.44</v>
      </c>
      <c r="CP440" s="2">
        <v>12637.63</v>
      </c>
      <c r="CQ440" s="4">
        <v>45072.426759259259</v>
      </c>
      <c r="CR440" s="4">
        <v>73415</v>
      </c>
    </row>
    <row r="441" spans="1:96" x14ac:dyDescent="0.35">
      <c r="A441" s="5">
        <v>509</v>
      </c>
      <c r="B441" s="3" t="s">
        <v>879</v>
      </c>
      <c r="C441" s="3" t="s">
        <v>902</v>
      </c>
      <c r="D441" s="2" t="s">
        <v>903</v>
      </c>
      <c r="E441" s="2">
        <v>8093</v>
      </c>
      <c r="F441" s="2">
        <v>8215</v>
      </c>
      <c r="G441" s="2">
        <v>8458</v>
      </c>
      <c r="H441" s="2">
        <v>9802</v>
      </c>
      <c r="I441" s="2">
        <v>6.5600000000000006E-2</v>
      </c>
      <c r="J441" s="2">
        <v>531</v>
      </c>
      <c r="K441" s="2">
        <v>539</v>
      </c>
      <c r="L441" s="2">
        <v>555</v>
      </c>
      <c r="M441" s="2">
        <v>643</v>
      </c>
      <c r="N441" s="2">
        <v>6.7000000000000004E-2</v>
      </c>
      <c r="O441" s="2">
        <v>542</v>
      </c>
      <c r="P441" s="2">
        <v>550</v>
      </c>
      <c r="Q441" s="2">
        <v>567</v>
      </c>
      <c r="R441" s="2">
        <v>657</v>
      </c>
      <c r="S441" s="2">
        <v>9166</v>
      </c>
      <c r="T441" s="2">
        <v>9304</v>
      </c>
      <c r="U441" s="2">
        <v>9580</v>
      </c>
      <c r="V441" s="2">
        <v>11102</v>
      </c>
      <c r="W441" s="2">
        <v>1.1040000000000001</v>
      </c>
      <c r="X441" s="2">
        <v>1.026</v>
      </c>
      <c r="Y441" s="2">
        <v>10119</v>
      </c>
      <c r="Z441" s="2">
        <v>11391</v>
      </c>
      <c r="AA441" s="2">
        <v>10776.94</v>
      </c>
      <c r="AB441" s="2">
        <v>8715.82</v>
      </c>
      <c r="AC441" s="2">
        <v>6369.86</v>
      </c>
      <c r="AD441" s="2">
        <v>13811.52</v>
      </c>
      <c r="AE441" s="2">
        <v>39674.14</v>
      </c>
      <c r="AF441" s="2">
        <v>10776.94</v>
      </c>
      <c r="AG441" s="2">
        <v>8715.82</v>
      </c>
      <c r="AH441" s="2">
        <v>6369.86</v>
      </c>
      <c r="AI441" s="2">
        <v>13811.52</v>
      </c>
      <c r="AJ441" s="2">
        <v>39674.14</v>
      </c>
      <c r="AK441" s="2">
        <v>109051856</v>
      </c>
      <c r="AL441" s="2">
        <v>81091989</v>
      </c>
      <c r="AM441" s="2">
        <v>61023259</v>
      </c>
      <c r="AN441" s="2">
        <v>157327024</v>
      </c>
      <c r="AO441" s="2">
        <v>408494128</v>
      </c>
      <c r="AP441" s="2">
        <v>0.78369999999999995</v>
      </c>
      <c r="AQ441" s="2">
        <v>0.2</v>
      </c>
      <c r="AR441" s="2">
        <v>17092788</v>
      </c>
      <c r="AS441" s="2">
        <v>12710358</v>
      </c>
      <c r="AT441" s="2">
        <v>9564786</v>
      </c>
      <c r="AU441" s="2">
        <v>24659438</v>
      </c>
      <c r="AV441" s="2">
        <v>64027370</v>
      </c>
      <c r="AW441" s="2">
        <v>0.78369999999999995</v>
      </c>
      <c r="AX441" s="2">
        <v>0.23369999999999999</v>
      </c>
      <c r="AY441" s="2">
        <v>0.65</v>
      </c>
      <c r="AZ441" s="2">
        <v>16565522</v>
      </c>
      <c r="BA441" s="2">
        <v>12318279</v>
      </c>
      <c r="BB441" s="2">
        <v>9269738</v>
      </c>
      <c r="BC441" s="2">
        <v>23898762</v>
      </c>
      <c r="BD441" s="2">
        <v>62052301</v>
      </c>
      <c r="BE441" s="2">
        <v>534573799</v>
      </c>
      <c r="BF441" s="2">
        <v>0</v>
      </c>
      <c r="BG441" s="2">
        <v>1419075</v>
      </c>
      <c r="BH441" s="2">
        <v>0</v>
      </c>
      <c r="BI441" s="2">
        <v>3330824</v>
      </c>
      <c r="BJ441" s="2">
        <v>0</v>
      </c>
      <c r="BK441" s="2">
        <v>0</v>
      </c>
      <c r="BL441" s="2">
        <v>0</v>
      </c>
      <c r="BM441" s="2">
        <v>0</v>
      </c>
      <c r="BN441" s="2">
        <v>2813</v>
      </c>
      <c r="BO441" s="2">
        <v>707.65</v>
      </c>
      <c r="BP441" s="2">
        <v>1990619</v>
      </c>
      <c r="BQ441" s="2">
        <v>6740518</v>
      </c>
      <c r="BR441" s="2">
        <v>541314317</v>
      </c>
      <c r="BS441" s="2">
        <v>0</v>
      </c>
      <c r="BT441" s="2">
        <v>541314317</v>
      </c>
      <c r="BU441" s="2">
        <v>200491961</v>
      </c>
      <c r="BV441" s="2">
        <v>340822356</v>
      </c>
      <c r="BW441" s="2">
        <v>32991933</v>
      </c>
      <c r="BX441" s="2">
        <v>307830423</v>
      </c>
      <c r="BY441" s="2">
        <v>5278.55</v>
      </c>
      <c r="BZ441" s="2">
        <v>39674.14</v>
      </c>
      <c r="CA441" s="2">
        <v>209421932</v>
      </c>
      <c r="CB441" s="2">
        <v>0</v>
      </c>
      <c r="CC441" s="2">
        <v>0</v>
      </c>
      <c r="CD441" s="2">
        <v>200491961</v>
      </c>
      <c r="CE441" s="2">
        <v>32991933</v>
      </c>
      <c r="CF441" s="2">
        <v>0</v>
      </c>
      <c r="CG441" s="2">
        <v>48961234</v>
      </c>
      <c r="CH441" s="2">
        <v>48961234</v>
      </c>
      <c r="CI441" s="2">
        <v>0</v>
      </c>
      <c r="CJ441" s="2">
        <v>307830423</v>
      </c>
      <c r="CK441" s="2" t="b">
        <v>0</v>
      </c>
      <c r="CL441" s="2">
        <v>0</v>
      </c>
      <c r="CM441" s="2">
        <v>13242.18</v>
      </c>
      <c r="CN441" s="2">
        <v>12175.63</v>
      </c>
      <c r="CO441" s="2">
        <v>12536.82</v>
      </c>
      <c r="CP441" s="2">
        <v>14906.78</v>
      </c>
      <c r="CQ441" s="4">
        <v>45072.426759259259</v>
      </c>
      <c r="CR441" s="4">
        <v>73415</v>
      </c>
    </row>
    <row r="442" spans="1:96" ht="31" x14ac:dyDescent="0.35">
      <c r="A442" s="5">
        <v>510</v>
      </c>
      <c r="B442" s="3" t="s">
        <v>879</v>
      </c>
      <c r="C442" s="3" t="s">
        <v>904</v>
      </c>
      <c r="D442" s="2" t="s">
        <v>905</v>
      </c>
      <c r="E442" s="2">
        <v>8093</v>
      </c>
      <c r="F442" s="2">
        <v>8215</v>
      </c>
      <c r="G442" s="2">
        <v>8458</v>
      </c>
      <c r="H442" s="2">
        <v>9802</v>
      </c>
      <c r="I442" s="2">
        <v>6.5600000000000006E-2</v>
      </c>
      <c r="J442" s="2">
        <v>531</v>
      </c>
      <c r="K442" s="2">
        <v>539</v>
      </c>
      <c r="L442" s="2">
        <v>555</v>
      </c>
      <c r="M442" s="2">
        <v>643</v>
      </c>
      <c r="N442" s="2">
        <v>6.7000000000000004E-2</v>
      </c>
      <c r="O442" s="2">
        <v>542</v>
      </c>
      <c r="P442" s="2">
        <v>550</v>
      </c>
      <c r="Q442" s="2">
        <v>567</v>
      </c>
      <c r="R442" s="2">
        <v>657</v>
      </c>
      <c r="S442" s="2">
        <v>9166</v>
      </c>
      <c r="T442" s="2">
        <v>9304</v>
      </c>
      <c r="U442" s="2">
        <v>9580</v>
      </c>
      <c r="V442" s="2">
        <v>11102</v>
      </c>
      <c r="W442" s="2">
        <v>1.1040000000000001</v>
      </c>
      <c r="X442" s="2">
        <v>1.026</v>
      </c>
      <c r="Y442" s="2">
        <v>10119</v>
      </c>
      <c r="Z442" s="2">
        <v>11391</v>
      </c>
      <c r="AA442" s="2">
        <v>2372.71</v>
      </c>
      <c r="AB442" s="2">
        <v>1955.48</v>
      </c>
      <c r="AC442" s="2">
        <v>1411.53</v>
      </c>
      <c r="AD442" s="2">
        <v>0</v>
      </c>
      <c r="AE442" s="2">
        <v>5739.72</v>
      </c>
      <c r="AF442" s="2">
        <v>2372.71</v>
      </c>
      <c r="AG442" s="2">
        <v>1955.48</v>
      </c>
      <c r="AH442" s="2">
        <v>1411.53</v>
      </c>
      <c r="AI442" s="2">
        <v>0</v>
      </c>
      <c r="AJ442" s="2">
        <v>5739.72</v>
      </c>
      <c r="AK442" s="2">
        <v>24009452</v>
      </c>
      <c r="AL442" s="2">
        <v>18193786</v>
      </c>
      <c r="AM442" s="2">
        <v>13522457</v>
      </c>
      <c r="AN442" s="2">
        <v>0</v>
      </c>
      <c r="AO442" s="2">
        <v>55725695</v>
      </c>
      <c r="AP442" s="2">
        <v>0.2455</v>
      </c>
      <c r="AQ442" s="2">
        <v>0.2</v>
      </c>
      <c r="AR442" s="2">
        <v>1178864</v>
      </c>
      <c r="AS442" s="2">
        <v>893315</v>
      </c>
      <c r="AT442" s="2">
        <v>663953</v>
      </c>
      <c r="AU442" s="2">
        <v>0</v>
      </c>
      <c r="AV442" s="2">
        <v>2736132</v>
      </c>
      <c r="AW442" s="2">
        <v>0.2455</v>
      </c>
      <c r="AX442" s="2">
        <v>0</v>
      </c>
      <c r="AY442" s="2">
        <v>0.65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58461827</v>
      </c>
      <c r="BF442" s="2">
        <v>0</v>
      </c>
      <c r="BG442" s="2">
        <v>409814</v>
      </c>
      <c r="BH442" s="2">
        <v>0</v>
      </c>
      <c r="BI442" s="2">
        <v>462021</v>
      </c>
      <c r="BJ442" s="2">
        <v>0</v>
      </c>
      <c r="BK442" s="2">
        <v>0</v>
      </c>
      <c r="BL442" s="2">
        <v>0</v>
      </c>
      <c r="BM442" s="2">
        <v>0</v>
      </c>
      <c r="BN442" s="2">
        <v>2813</v>
      </c>
      <c r="BO442" s="2">
        <v>74.25</v>
      </c>
      <c r="BP442" s="2">
        <v>208865</v>
      </c>
      <c r="BQ442" s="2">
        <v>1080700</v>
      </c>
      <c r="BR442" s="2">
        <v>59542527</v>
      </c>
      <c r="BS442" s="2">
        <v>0</v>
      </c>
      <c r="BT442" s="2">
        <v>59542527</v>
      </c>
      <c r="BU442" s="2">
        <v>52057698</v>
      </c>
      <c r="BV442" s="2">
        <v>7484829</v>
      </c>
      <c r="BW442" s="2">
        <v>1147944</v>
      </c>
      <c r="BX442" s="2">
        <v>6336885</v>
      </c>
      <c r="BY442" s="2">
        <v>5027.47</v>
      </c>
      <c r="BZ442" s="2">
        <v>5739.72</v>
      </c>
      <c r="CA442" s="2">
        <v>28856270</v>
      </c>
      <c r="CB442" s="2">
        <v>0</v>
      </c>
      <c r="CC442" s="2">
        <v>0</v>
      </c>
      <c r="CD442" s="2">
        <v>52057698</v>
      </c>
      <c r="CE442" s="2">
        <v>1147944</v>
      </c>
      <c r="CF442" s="2">
        <v>0</v>
      </c>
      <c r="CG442" s="2">
        <v>4493955</v>
      </c>
      <c r="CH442" s="2">
        <v>4493955</v>
      </c>
      <c r="CI442" s="2">
        <v>0</v>
      </c>
      <c r="CJ442" s="2">
        <v>6336885</v>
      </c>
      <c r="CK442" s="2" t="b">
        <v>0</v>
      </c>
      <c r="CL442" s="2">
        <v>0</v>
      </c>
      <c r="CM442" s="2">
        <v>10615.84</v>
      </c>
      <c r="CN442" s="2">
        <v>9760.83</v>
      </c>
      <c r="CO442" s="2">
        <v>10050.379999999999</v>
      </c>
      <c r="CP442" s="2">
        <v>11950.3</v>
      </c>
      <c r="CQ442" s="4">
        <v>45072.426805555559</v>
      </c>
      <c r="CR442" s="4">
        <v>73415</v>
      </c>
    </row>
    <row r="443" spans="1:96" x14ac:dyDescent="0.35">
      <c r="A443" s="5">
        <v>511</v>
      </c>
      <c r="B443" s="3" t="s">
        <v>879</v>
      </c>
      <c r="C443" s="3" t="s">
        <v>906</v>
      </c>
      <c r="D443" s="2" t="s">
        <v>907</v>
      </c>
      <c r="E443" s="2">
        <v>8093</v>
      </c>
      <c r="F443" s="2">
        <v>8215</v>
      </c>
      <c r="G443" s="2">
        <v>8458</v>
      </c>
      <c r="H443" s="2">
        <v>9802</v>
      </c>
      <c r="I443" s="2">
        <v>6.5600000000000006E-2</v>
      </c>
      <c r="J443" s="2">
        <v>531</v>
      </c>
      <c r="K443" s="2">
        <v>539</v>
      </c>
      <c r="L443" s="2">
        <v>555</v>
      </c>
      <c r="M443" s="2">
        <v>643</v>
      </c>
      <c r="N443" s="2">
        <v>6.7000000000000004E-2</v>
      </c>
      <c r="O443" s="2">
        <v>542</v>
      </c>
      <c r="P443" s="2">
        <v>550</v>
      </c>
      <c r="Q443" s="2">
        <v>567</v>
      </c>
      <c r="R443" s="2">
        <v>657</v>
      </c>
      <c r="S443" s="2">
        <v>9166</v>
      </c>
      <c r="T443" s="2">
        <v>9304</v>
      </c>
      <c r="U443" s="2">
        <v>9580</v>
      </c>
      <c r="V443" s="2">
        <v>11102</v>
      </c>
      <c r="W443" s="2">
        <v>1.1040000000000001</v>
      </c>
      <c r="X443" s="2">
        <v>1.026</v>
      </c>
      <c r="Y443" s="2">
        <v>10119</v>
      </c>
      <c r="Z443" s="2">
        <v>11391</v>
      </c>
      <c r="AA443" s="2">
        <v>0</v>
      </c>
      <c r="AB443" s="2">
        <v>0</v>
      </c>
      <c r="AC443" s="2">
        <v>0</v>
      </c>
      <c r="AD443" s="2">
        <v>15206.18</v>
      </c>
      <c r="AE443" s="2">
        <v>15206.18</v>
      </c>
      <c r="AF443" s="2">
        <v>0</v>
      </c>
      <c r="AG443" s="2">
        <v>0</v>
      </c>
      <c r="AH443" s="2">
        <v>0</v>
      </c>
      <c r="AI443" s="2">
        <v>15206.18</v>
      </c>
      <c r="AJ443" s="2">
        <v>15206.18</v>
      </c>
      <c r="AK443" s="2">
        <v>0</v>
      </c>
      <c r="AL443" s="2">
        <v>0</v>
      </c>
      <c r="AM443" s="2">
        <v>0</v>
      </c>
      <c r="AN443" s="2">
        <v>173213596</v>
      </c>
      <c r="AO443" s="2">
        <v>173213596</v>
      </c>
      <c r="AP443" s="2">
        <v>0.4738</v>
      </c>
      <c r="AQ443" s="2">
        <v>0.2</v>
      </c>
      <c r="AR443" s="2">
        <v>0</v>
      </c>
      <c r="AS443" s="2">
        <v>0</v>
      </c>
      <c r="AT443" s="2">
        <v>0</v>
      </c>
      <c r="AU443" s="2">
        <v>16413720</v>
      </c>
      <c r="AV443" s="2">
        <v>16413720</v>
      </c>
      <c r="AW443" s="2">
        <v>0.4738</v>
      </c>
      <c r="AX443" s="2">
        <v>0</v>
      </c>
      <c r="AY443" s="2">
        <v>0.65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189627316</v>
      </c>
      <c r="BF443" s="2">
        <v>0</v>
      </c>
      <c r="BG443" s="2">
        <v>826586</v>
      </c>
      <c r="BH443" s="2">
        <v>0</v>
      </c>
      <c r="BI443" s="2">
        <v>511955</v>
      </c>
      <c r="BJ443" s="2">
        <v>0</v>
      </c>
      <c r="BK443" s="2">
        <v>0</v>
      </c>
      <c r="BL443" s="2">
        <v>0</v>
      </c>
      <c r="BM443" s="2">
        <v>0</v>
      </c>
      <c r="BN443" s="2">
        <v>2813</v>
      </c>
      <c r="BO443" s="2">
        <v>0</v>
      </c>
      <c r="BP443" s="2">
        <v>0</v>
      </c>
      <c r="BQ443" s="2">
        <v>1338541</v>
      </c>
      <c r="BR443" s="2">
        <v>190965857</v>
      </c>
      <c r="BS443" s="2">
        <v>0</v>
      </c>
      <c r="BT443" s="2">
        <v>190965857</v>
      </c>
      <c r="BU443" s="2">
        <v>145028172</v>
      </c>
      <c r="BV443" s="2">
        <v>45937685</v>
      </c>
      <c r="BW443" s="2">
        <v>3041236</v>
      </c>
      <c r="BX443" s="2">
        <v>42896449</v>
      </c>
      <c r="BY443" s="2">
        <v>6064.23</v>
      </c>
      <c r="BZ443" s="2">
        <v>15206.18</v>
      </c>
      <c r="CA443" s="2">
        <v>92213773</v>
      </c>
      <c r="CB443" s="2">
        <v>0</v>
      </c>
      <c r="CC443" s="2">
        <v>0</v>
      </c>
      <c r="CD443" s="2">
        <v>145028172</v>
      </c>
      <c r="CE443" s="2">
        <v>3041236</v>
      </c>
      <c r="CF443" s="2">
        <v>0</v>
      </c>
      <c r="CG443" s="2">
        <v>18049934</v>
      </c>
      <c r="CH443" s="2">
        <v>18049934</v>
      </c>
      <c r="CI443" s="2">
        <v>0</v>
      </c>
      <c r="CJ443" s="2">
        <v>42896449</v>
      </c>
      <c r="CK443" s="2" t="b">
        <v>0</v>
      </c>
      <c r="CL443" s="2">
        <v>0</v>
      </c>
      <c r="CM443" s="2">
        <v>11077.88</v>
      </c>
      <c r="CN443" s="2">
        <v>10185.65</v>
      </c>
      <c r="CO443" s="2">
        <v>10487.8</v>
      </c>
      <c r="CP443" s="2">
        <v>12470.41</v>
      </c>
      <c r="CQ443" s="4">
        <v>45072.426805555559</v>
      </c>
      <c r="CR443" s="4">
        <v>73415</v>
      </c>
    </row>
    <row r="444" spans="1:96" x14ac:dyDescent="0.35">
      <c r="A444" s="5">
        <v>512</v>
      </c>
      <c r="B444" s="3" t="s">
        <v>879</v>
      </c>
      <c r="C444" s="3" t="s">
        <v>908</v>
      </c>
      <c r="D444" s="2" t="s">
        <v>909</v>
      </c>
      <c r="E444" s="2">
        <v>8093</v>
      </c>
      <c r="F444" s="2">
        <v>8215</v>
      </c>
      <c r="G444" s="2">
        <v>8458</v>
      </c>
      <c r="H444" s="2">
        <v>9802</v>
      </c>
      <c r="I444" s="2">
        <v>6.5600000000000006E-2</v>
      </c>
      <c r="J444" s="2">
        <v>531</v>
      </c>
      <c r="K444" s="2">
        <v>539</v>
      </c>
      <c r="L444" s="2">
        <v>555</v>
      </c>
      <c r="M444" s="2">
        <v>643</v>
      </c>
      <c r="N444" s="2">
        <v>6.7000000000000004E-2</v>
      </c>
      <c r="O444" s="2">
        <v>542</v>
      </c>
      <c r="P444" s="2">
        <v>550</v>
      </c>
      <c r="Q444" s="2">
        <v>567</v>
      </c>
      <c r="R444" s="2">
        <v>657</v>
      </c>
      <c r="S444" s="2">
        <v>9166</v>
      </c>
      <c r="T444" s="2">
        <v>9304</v>
      </c>
      <c r="U444" s="2">
        <v>9580</v>
      </c>
      <c r="V444" s="2">
        <v>11102</v>
      </c>
      <c r="W444" s="2">
        <v>1.1040000000000001</v>
      </c>
      <c r="X444" s="2">
        <v>1.026</v>
      </c>
      <c r="Y444" s="2">
        <v>10119</v>
      </c>
      <c r="Z444" s="2">
        <v>11391</v>
      </c>
      <c r="AA444" s="2">
        <v>624.51</v>
      </c>
      <c r="AB444" s="2">
        <v>548.96</v>
      </c>
      <c r="AC444" s="2">
        <v>443.93</v>
      </c>
      <c r="AD444" s="2">
        <v>1011.37</v>
      </c>
      <c r="AE444" s="2">
        <v>2628.77</v>
      </c>
      <c r="AF444" s="2">
        <v>624.51</v>
      </c>
      <c r="AG444" s="2">
        <v>548.96</v>
      </c>
      <c r="AH444" s="2">
        <v>443.93</v>
      </c>
      <c r="AI444" s="2">
        <v>1011.37</v>
      </c>
      <c r="AJ444" s="2">
        <v>2628.77</v>
      </c>
      <c r="AK444" s="2">
        <v>6319417</v>
      </c>
      <c r="AL444" s="2">
        <v>5107524</v>
      </c>
      <c r="AM444" s="2">
        <v>4252849</v>
      </c>
      <c r="AN444" s="2">
        <v>11520516</v>
      </c>
      <c r="AO444" s="2">
        <v>27200306</v>
      </c>
      <c r="AP444" s="2">
        <v>0.17760000000000001</v>
      </c>
      <c r="AQ444" s="2">
        <v>0.2</v>
      </c>
      <c r="AR444" s="2">
        <v>224466</v>
      </c>
      <c r="AS444" s="2">
        <v>181419</v>
      </c>
      <c r="AT444" s="2">
        <v>151061</v>
      </c>
      <c r="AU444" s="2">
        <v>409209</v>
      </c>
      <c r="AV444" s="2">
        <v>966155</v>
      </c>
      <c r="AW444" s="2">
        <v>0.17760000000000001</v>
      </c>
      <c r="AX444" s="2">
        <v>0</v>
      </c>
      <c r="AY444" s="2">
        <v>0.65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28166461</v>
      </c>
      <c r="BF444" s="2">
        <v>0</v>
      </c>
      <c r="BG444" s="2">
        <v>0</v>
      </c>
      <c r="BH444" s="2">
        <v>0</v>
      </c>
      <c r="BI444" s="2">
        <v>379430</v>
      </c>
      <c r="BJ444" s="2">
        <v>0</v>
      </c>
      <c r="BK444" s="2">
        <v>0</v>
      </c>
      <c r="BL444" s="2">
        <v>0</v>
      </c>
      <c r="BM444" s="2">
        <v>0</v>
      </c>
      <c r="BN444" s="2">
        <v>2813</v>
      </c>
      <c r="BO444" s="2">
        <v>26.31</v>
      </c>
      <c r="BP444" s="2">
        <v>74010</v>
      </c>
      <c r="BQ444" s="2">
        <v>453440</v>
      </c>
      <c r="BR444" s="2">
        <v>28619901</v>
      </c>
      <c r="BS444" s="2">
        <v>0</v>
      </c>
      <c r="BT444" s="2">
        <v>28619901</v>
      </c>
      <c r="BU444" s="2">
        <v>67165296</v>
      </c>
      <c r="BV444" s="2">
        <v>0</v>
      </c>
      <c r="BW444" s="2">
        <v>525754</v>
      </c>
      <c r="BX444" s="2">
        <v>0</v>
      </c>
      <c r="BY444" s="2">
        <v>5300.44</v>
      </c>
      <c r="BZ444" s="2">
        <v>2628.77</v>
      </c>
      <c r="CA444" s="2">
        <v>13933638</v>
      </c>
      <c r="CB444" s="2">
        <v>0</v>
      </c>
      <c r="CC444" s="2">
        <v>0</v>
      </c>
      <c r="CD444" s="2">
        <v>67165296</v>
      </c>
      <c r="CE444" s="2">
        <v>525754</v>
      </c>
      <c r="CF444" s="2">
        <v>0</v>
      </c>
      <c r="CG444" s="2">
        <v>548204</v>
      </c>
      <c r="CH444" s="2">
        <v>548204</v>
      </c>
      <c r="CI444" s="2">
        <v>548204</v>
      </c>
      <c r="CJ444" s="2">
        <v>548204</v>
      </c>
      <c r="CK444" s="2" t="b">
        <v>1</v>
      </c>
      <c r="CL444" s="2">
        <v>38545395</v>
      </c>
      <c r="CM444" s="2">
        <v>10478.43</v>
      </c>
      <c r="CN444" s="2">
        <v>9634.48</v>
      </c>
      <c r="CO444" s="2">
        <v>9920.2800000000007</v>
      </c>
      <c r="CP444" s="2">
        <v>11795.61</v>
      </c>
      <c r="CQ444" s="4">
        <v>45072.426828703705</v>
      </c>
      <c r="CR444" s="4">
        <v>73415</v>
      </c>
    </row>
    <row r="445" spans="1:96" x14ac:dyDescent="0.35">
      <c r="A445" s="5">
        <v>513</v>
      </c>
      <c r="B445" s="3" t="s">
        <v>879</v>
      </c>
      <c r="C445" s="3" t="s">
        <v>910</v>
      </c>
      <c r="D445" s="2" t="s">
        <v>911</v>
      </c>
      <c r="E445" s="2">
        <v>8093</v>
      </c>
      <c r="F445" s="2">
        <v>8215</v>
      </c>
      <c r="G445" s="2">
        <v>8458</v>
      </c>
      <c r="H445" s="2">
        <v>9802</v>
      </c>
      <c r="I445" s="2">
        <v>6.5600000000000006E-2</v>
      </c>
      <c r="J445" s="2">
        <v>531</v>
      </c>
      <c r="K445" s="2">
        <v>539</v>
      </c>
      <c r="L445" s="2">
        <v>555</v>
      </c>
      <c r="M445" s="2">
        <v>643</v>
      </c>
      <c r="N445" s="2">
        <v>6.7000000000000004E-2</v>
      </c>
      <c r="O445" s="2">
        <v>542</v>
      </c>
      <c r="P445" s="2">
        <v>550</v>
      </c>
      <c r="Q445" s="2">
        <v>567</v>
      </c>
      <c r="R445" s="2">
        <v>657</v>
      </c>
      <c r="S445" s="2">
        <v>9166</v>
      </c>
      <c r="T445" s="2">
        <v>9304</v>
      </c>
      <c r="U445" s="2">
        <v>9580</v>
      </c>
      <c r="V445" s="2">
        <v>11102</v>
      </c>
      <c r="W445" s="2">
        <v>1.1040000000000001</v>
      </c>
      <c r="X445" s="2">
        <v>1.026</v>
      </c>
      <c r="Y445" s="2">
        <v>10119</v>
      </c>
      <c r="Z445" s="2">
        <v>11391</v>
      </c>
      <c r="AA445" s="2">
        <v>1965.97</v>
      </c>
      <c r="AB445" s="2">
        <v>1464.76</v>
      </c>
      <c r="AC445" s="2">
        <v>966.26</v>
      </c>
      <c r="AD445" s="2">
        <v>0</v>
      </c>
      <c r="AE445" s="2">
        <v>4396.99</v>
      </c>
      <c r="AF445" s="2">
        <v>1965.97</v>
      </c>
      <c r="AG445" s="2">
        <v>1464.76</v>
      </c>
      <c r="AH445" s="2">
        <v>966.26</v>
      </c>
      <c r="AI445" s="2">
        <v>0</v>
      </c>
      <c r="AJ445" s="2">
        <v>4396.99</v>
      </c>
      <c r="AK445" s="2">
        <v>19893650</v>
      </c>
      <c r="AL445" s="2">
        <v>13628127</v>
      </c>
      <c r="AM445" s="2">
        <v>9256771</v>
      </c>
      <c r="AN445" s="2">
        <v>0</v>
      </c>
      <c r="AO445" s="2">
        <v>42778548</v>
      </c>
      <c r="AP445" s="2">
        <v>0.77449999999999997</v>
      </c>
      <c r="AQ445" s="2">
        <v>0.2</v>
      </c>
      <c r="AR445" s="2">
        <v>3081526</v>
      </c>
      <c r="AS445" s="2">
        <v>2110997</v>
      </c>
      <c r="AT445" s="2">
        <v>1433874</v>
      </c>
      <c r="AU445" s="2">
        <v>0</v>
      </c>
      <c r="AV445" s="2">
        <v>6626397</v>
      </c>
      <c r="AW445" s="2">
        <v>0.77449999999999997</v>
      </c>
      <c r="AX445" s="2">
        <v>0.22450000000000001</v>
      </c>
      <c r="AY445" s="2">
        <v>0.65</v>
      </c>
      <c r="AZ445" s="2">
        <v>2902981</v>
      </c>
      <c r="BA445" s="2">
        <v>1988684</v>
      </c>
      <c r="BB445" s="2">
        <v>1350794</v>
      </c>
      <c r="BC445" s="2">
        <v>0</v>
      </c>
      <c r="BD445" s="2">
        <v>6242459</v>
      </c>
      <c r="BE445" s="2">
        <v>55647404</v>
      </c>
      <c r="BF445" s="2">
        <v>0</v>
      </c>
      <c r="BG445" s="2">
        <v>353457</v>
      </c>
      <c r="BH445" s="2">
        <v>0</v>
      </c>
      <c r="BI445" s="2">
        <v>357119</v>
      </c>
      <c r="BJ445" s="2">
        <v>0</v>
      </c>
      <c r="BK445" s="2">
        <v>0</v>
      </c>
      <c r="BL445" s="2">
        <v>0</v>
      </c>
      <c r="BM445" s="2">
        <v>0</v>
      </c>
      <c r="BN445" s="2">
        <v>2813</v>
      </c>
      <c r="BO445" s="2">
        <v>108.8</v>
      </c>
      <c r="BP445" s="2">
        <v>306054</v>
      </c>
      <c r="BQ445" s="2">
        <v>1016630</v>
      </c>
      <c r="BR445" s="2">
        <v>56664034</v>
      </c>
      <c r="BS445" s="2">
        <v>0</v>
      </c>
      <c r="BT445" s="2">
        <v>56664034</v>
      </c>
      <c r="BU445" s="2">
        <v>24336994</v>
      </c>
      <c r="BV445" s="2">
        <v>32327040</v>
      </c>
      <c r="BW445" s="2">
        <v>3108885</v>
      </c>
      <c r="BX445" s="2">
        <v>29218155</v>
      </c>
      <c r="BY445" s="2">
        <v>5050.93</v>
      </c>
      <c r="BZ445" s="2">
        <v>4396.99</v>
      </c>
      <c r="CA445" s="2">
        <v>22208889</v>
      </c>
      <c r="CB445" s="2">
        <v>0</v>
      </c>
      <c r="CC445" s="2">
        <v>0</v>
      </c>
      <c r="CD445" s="2">
        <v>24336994</v>
      </c>
      <c r="CE445" s="2">
        <v>3108885</v>
      </c>
      <c r="CF445" s="2">
        <v>0</v>
      </c>
      <c r="CG445" s="2">
        <v>4836959</v>
      </c>
      <c r="CH445" s="2">
        <v>4836959</v>
      </c>
      <c r="CI445" s="2">
        <v>0</v>
      </c>
      <c r="CJ445" s="2">
        <v>29218155</v>
      </c>
      <c r="CK445" s="2" t="b">
        <v>0</v>
      </c>
      <c r="CL445" s="2">
        <v>0</v>
      </c>
      <c r="CM445" s="2">
        <v>13163.05</v>
      </c>
      <c r="CN445" s="2">
        <v>12102.88</v>
      </c>
      <c r="CO445" s="2">
        <v>12461.9</v>
      </c>
      <c r="CP445" s="2">
        <v>14817.7</v>
      </c>
      <c r="CQ445" s="4">
        <v>45072.426828703705</v>
      </c>
      <c r="CR445" s="4">
        <v>73415</v>
      </c>
    </row>
    <row r="446" spans="1:96" x14ac:dyDescent="0.35">
      <c r="A446" s="5">
        <v>514</v>
      </c>
      <c r="B446" s="3" t="s">
        <v>879</v>
      </c>
      <c r="C446" s="3" t="s">
        <v>912</v>
      </c>
      <c r="D446" s="2" t="s">
        <v>913</v>
      </c>
      <c r="E446" s="2">
        <v>8093</v>
      </c>
      <c r="F446" s="2">
        <v>8215</v>
      </c>
      <c r="G446" s="2">
        <v>8458</v>
      </c>
      <c r="H446" s="2">
        <v>9802</v>
      </c>
      <c r="I446" s="2">
        <v>6.5600000000000006E-2</v>
      </c>
      <c r="J446" s="2">
        <v>531</v>
      </c>
      <c r="K446" s="2">
        <v>539</v>
      </c>
      <c r="L446" s="2">
        <v>555</v>
      </c>
      <c r="M446" s="2">
        <v>643</v>
      </c>
      <c r="N446" s="2">
        <v>6.7000000000000004E-2</v>
      </c>
      <c r="O446" s="2">
        <v>542</v>
      </c>
      <c r="P446" s="2">
        <v>550</v>
      </c>
      <c r="Q446" s="2">
        <v>567</v>
      </c>
      <c r="R446" s="2">
        <v>657</v>
      </c>
      <c r="S446" s="2">
        <v>9166</v>
      </c>
      <c r="T446" s="2">
        <v>9304</v>
      </c>
      <c r="U446" s="2">
        <v>9580</v>
      </c>
      <c r="V446" s="2">
        <v>11102</v>
      </c>
      <c r="W446" s="2">
        <v>1.1040000000000001</v>
      </c>
      <c r="X446" s="2">
        <v>1.026</v>
      </c>
      <c r="Y446" s="2">
        <v>10119</v>
      </c>
      <c r="Z446" s="2">
        <v>11391</v>
      </c>
      <c r="AA446" s="2">
        <v>2986.31</v>
      </c>
      <c r="AB446" s="2">
        <v>2299.6799999999998</v>
      </c>
      <c r="AC446" s="2">
        <v>0</v>
      </c>
      <c r="AD446" s="2">
        <v>0</v>
      </c>
      <c r="AE446" s="2">
        <v>5285.99</v>
      </c>
      <c r="AF446" s="2">
        <v>2986.31</v>
      </c>
      <c r="AG446" s="2">
        <v>2299.6799999999998</v>
      </c>
      <c r="AH446" s="2">
        <v>0</v>
      </c>
      <c r="AI446" s="2">
        <v>0</v>
      </c>
      <c r="AJ446" s="2">
        <v>5285.99</v>
      </c>
      <c r="AK446" s="2">
        <v>30218471</v>
      </c>
      <c r="AL446" s="2">
        <v>21396223</v>
      </c>
      <c r="AM446" s="2">
        <v>0</v>
      </c>
      <c r="AN446" s="2">
        <v>0</v>
      </c>
      <c r="AO446" s="2">
        <v>51614694</v>
      </c>
      <c r="AP446" s="2">
        <v>0.8599</v>
      </c>
      <c r="AQ446" s="2">
        <v>0.2</v>
      </c>
      <c r="AR446" s="2">
        <v>5196973</v>
      </c>
      <c r="AS446" s="2">
        <v>3679722</v>
      </c>
      <c r="AT446" s="2">
        <v>0</v>
      </c>
      <c r="AU446" s="2">
        <v>0</v>
      </c>
      <c r="AV446" s="2">
        <v>8876695</v>
      </c>
      <c r="AW446" s="2">
        <v>0.8599</v>
      </c>
      <c r="AX446" s="2">
        <v>0.30990000000000001</v>
      </c>
      <c r="AY446" s="2">
        <v>0.65</v>
      </c>
      <c r="AZ446" s="2">
        <v>6087058</v>
      </c>
      <c r="BA446" s="2">
        <v>4309948</v>
      </c>
      <c r="BB446" s="2">
        <v>0</v>
      </c>
      <c r="BC446" s="2">
        <v>0</v>
      </c>
      <c r="BD446" s="2">
        <v>10397006</v>
      </c>
      <c r="BE446" s="2">
        <v>70888395</v>
      </c>
      <c r="BF446" s="2">
        <v>0</v>
      </c>
      <c r="BG446" s="2">
        <v>356921</v>
      </c>
      <c r="BH446" s="2">
        <v>0</v>
      </c>
      <c r="BI446" s="2">
        <v>252775</v>
      </c>
      <c r="BJ446" s="2">
        <v>0</v>
      </c>
      <c r="BK446" s="2">
        <v>0</v>
      </c>
      <c r="BL446" s="2">
        <v>0</v>
      </c>
      <c r="BM446" s="2">
        <v>0</v>
      </c>
      <c r="BN446" s="2">
        <v>2813</v>
      </c>
      <c r="BO446" s="2">
        <v>232.15</v>
      </c>
      <c r="BP446" s="2">
        <v>653038</v>
      </c>
      <c r="BQ446" s="2">
        <v>1262734</v>
      </c>
      <c r="BR446" s="2">
        <v>72151129</v>
      </c>
      <c r="BS446" s="2">
        <v>0</v>
      </c>
      <c r="BT446" s="2">
        <v>72151129</v>
      </c>
      <c r="BU446" s="2">
        <v>23892581</v>
      </c>
      <c r="BV446" s="2">
        <v>48258548</v>
      </c>
      <c r="BW446" s="2">
        <v>4215033</v>
      </c>
      <c r="BX446" s="2">
        <v>44043515</v>
      </c>
      <c r="BY446" s="2">
        <v>5061.62</v>
      </c>
      <c r="BZ446" s="2">
        <v>5285.99</v>
      </c>
      <c r="CA446" s="2">
        <v>26755673</v>
      </c>
      <c r="CB446" s="2">
        <v>0</v>
      </c>
      <c r="CC446" s="2">
        <v>0</v>
      </c>
      <c r="CD446" s="2">
        <v>23892581</v>
      </c>
      <c r="CE446" s="2">
        <v>4215033</v>
      </c>
      <c r="CF446" s="2">
        <v>0</v>
      </c>
      <c r="CG446" s="2">
        <v>6473878</v>
      </c>
      <c r="CH446" s="2">
        <v>6473878</v>
      </c>
      <c r="CI446" s="2">
        <v>0</v>
      </c>
      <c r="CJ446" s="2">
        <v>44043515</v>
      </c>
      <c r="CK446" s="2" t="b">
        <v>0</v>
      </c>
      <c r="CL446" s="2">
        <v>0</v>
      </c>
      <c r="CM446" s="2">
        <v>13897.59</v>
      </c>
      <c r="CN446" s="2">
        <v>12778.25</v>
      </c>
      <c r="CO446" s="2">
        <v>13157.32</v>
      </c>
      <c r="CP446" s="2">
        <v>15644.57</v>
      </c>
      <c r="CQ446" s="4">
        <v>45072.426874999997</v>
      </c>
      <c r="CR446" s="4">
        <v>73415</v>
      </c>
    </row>
    <row r="447" spans="1:96" x14ac:dyDescent="0.35">
      <c r="A447" s="5">
        <v>515</v>
      </c>
      <c r="B447" s="3" t="s">
        <v>879</v>
      </c>
      <c r="C447" s="3" t="s">
        <v>914</v>
      </c>
      <c r="D447" s="2" t="s">
        <v>915</v>
      </c>
      <c r="E447" s="2">
        <v>8093</v>
      </c>
      <c r="F447" s="2">
        <v>8215</v>
      </c>
      <c r="G447" s="2">
        <v>8458</v>
      </c>
      <c r="H447" s="2">
        <v>9802</v>
      </c>
      <c r="I447" s="2">
        <v>6.5600000000000006E-2</v>
      </c>
      <c r="J447" s="2">
        <v>531</v>
      </c>
      <c r="K447" s="2">
        <v>539</v>
      </c>
      <c r="L447" s="2">
        <v>555</v>
      </c>
      <c r="M447" s="2">
        <v>643</v>
      </c>
      <c r="N447" s="2">
        <v>6.7000000000000004E-2</v>
      </c>
      <c r="O447" s="2">
        <v>542</v>
      </c>
      <c r="P447" s="2">
        <v>550</v>
      </c>
      <c r="Q447" s="2">
        <v>567</v>
      </c>
      <c r="R447" s="2">
        <v>657</v>
      </c>
      <c r="S447" s="2">
        <v>9166</v>
      </c>
      <c r="T447" s="2">
        <v>9304</v>
      </c>
      <c r="U447" s="2">
        <v>9580</v>
      </c>
      <c r="V447" s="2">
        <v>11102</v>
      </c>
      <c r="W447" s="2">
        <v>1.1040000000000001</v>
      </c>
      <c r="X447" s="2">
        <v>1.026</v>
      </c>
      <c r="Y447" s="2">
        <v>10119</v>
      </c>
      <c r="Z447" s="2">
        <v>11391</v>
      </c>
      <c r="AA447" s="2">
        <v>5141.8900000000003</v>
      </c>
      <c r="AB447" s="2">
        <v>4042.2</v>
      </c>
      <c r="AC447" s="2">
        <v>2937.78</v>
      </c>
      <c r="AD447" s="2">
        <v>6413.53</v>
      </c>
      <c r="AE447" s="2">
        <v>18535.400000000001</v>
      </c>
      <c r="AF447" s="2">
        <v>5141.8900000000003</v>
      </c>
      <c r="AG447" s="2">
        <v>4042.2</v>
      </c>
      <c r="AH447" s="2">
        <v>2937.78</v>
      </c>
      <c r="AI447" s="2">
        <v>6413.53</v>
      </c>
      <c r="AJ447" s="2">
        <v>18535.400000000001</v>
      </c>
      <c r="AK447" s="2">
        <v>52030785</v>
      </c>
      <c r="AL447" s="2">
        <v>37608629</v>
      </c>
      <c r="AM447" s="2">
        <v>28143932</v>
      </c>
      <c r="AN447" s="2">
        <v>73056520</v>
      </c>
      <c r="AO447" s="2">
        <v>190839866</v>
      </c>
      <c r="AP447" s="2">
        <v>0.44729999999999998</v>
      </c>
      <c r="AQ447" s="2">
        <v>0.2</v>
      </c>
      <c r="AR447" s="2">
        <v>4654674</v>
      </c>
      <c r="AS447" s="2">
        <v>3364468</v>
      </c>
      <c r="AT447" s="2">
        <v>2517756</v>
      </c>
      <c r="AU447" s="2">
        <v>6535636</v>
      </c>
      <c r="AV447" s="2">
        <v>17072534</v>
      </c>
      <c r="AW447" s="2">
        <v>0.44729999999999998</v>
      </c>
      <c r="AX447" s="2">
        <v>0</v>
      </c>
      <c r="AY447" s="2">
        <v>0.65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207912400</v>
      </c>
      <c r="BF447" s="2">
        <v>0</v>
      </c>
      <c r="BG447" s="2">
        <v>0</v>
      </c>
      <c r="BH447" s="2">
        <v>0</v>
      </c>
      <c r="BI447" s="2">
        <v>1208256</v>
      </c>
      <c r="BJ447" s="2">
        <v>0</v>
      </c>
      <c r="BK447" s="2">
        <v>0</v>
      </c>
      <c r="BL447" s="2">
        <v>0</v>
      </c>
      <c r="BM447" s="2">
        <v>0</v>
      </c>
      <c r="BN447" s="2">
        <v>2813</v>
      </c>
      <c r="BO447" s="2">
        <v>289.49</v>
      </c>
      <c r="BP447" s="2">
        <v>814335</v>
      </c>
      <c r="BQ447" s="2">
        <v>2022591</v>
      </c>
      <c r="BR447" s="2">
        <v>209934991</v>
      </c>
      <c r="BS447" s="2">
        <v>0</v>
      </c>
      <c r="BT447" s="2">
        <v>209934991</v>
      </c>
      <c r="BU447" s="2">
        <v>334653159</v>
      </c>
      <c r="BV447" s="2">
        <v>0</v>
      </c>
      <c r="BW447" s="2">
        <v>3707080</v>
      </c>
      <c r="BX447" s="2">
        <v>0</v>
      </c>
      <c r="BY447" s="2">
        <v>5320.66</v>
      </c>
      <c r="BZ447" s="2">
        <v>18535.400000000001</v>
      </c>
      <c r="CA447" s="2">
        <v>98620561</v>
      </c>
      <c r="CB447" s="2">
        <v>0</v>
      </c>
      <c r="CC447" s="2">
        <v>0</v>
      </c>
      <c r="CD447" s="2">
        <v>334653159</v>
      </c>
      <c r="CE447" s="2">
        <v>3707080</v>
      </c>
      <c r="CF447" s="2">
        <v>0</v>
      </c>
      <c r="CG447" s="2">
        <v>7634726</v>
      </c>
      <c r="CH447" s="2">
        <v>7634726</v>
      </c>
      <c r="CI447" s="2">
        <v>7634726</v>
      </c>
      <c r="CJ447" s="2">
        <v>7634726</v>
      </c>
      <c r="CK447" s="2" t="b">
        <v>1</v>
      </c>
      <c r="CL447" s="2">
        <v>124718168</v>
      </c>
      <c r="CM447" s="2">
        <v>11024.25</v>
      </c>
      <c r="CN447" s="2">
        <v>10136.34</v>
      </c>
      <c r="CO447" s="2">
        <v>10437.030000000001</v>
      </c>
      <c r="CP447" s="2">
        <v>12410.04</v>
      </c>
      <c r="CQ447" s="4">
        <v>45072.42695601852</v>
      </c>
      <c r="CR447" s="4">
        <v>73415</v>
      </c>
    </row>
    <row r="448" spans="1:96" x14ac:dyDescent="0.35">
      <c r="A448" s="5">
        <v>516</v>
      </c>
      <c r="B448" s="3" t="s">
        <v>879</v>
      </c>
      <c r="C448" s="3" t="s">
        <v>916</v>
      </c>
      <c r="D448" s="2" t="s">
        <v>917</v>
      </c>
      <c r="E448" s="2">
        <v>8093</v>
      </c>
      <c r="F448" s="2">
        <v>8215</v>
      </c>
      <c r="G448" s="2">
        <v>8458</v>
      </c>
      <c r="H448" s="2">
        <v>9802</v>
      </c>
      <c r="I448" s="2">
        <v>6.5600000000000006E-2</v>
      </c>
      <c r="J448" s="2">
        <v>531</v>
      </c>
      <c r="K448" s="2">
        <v>539</v>
      </c>
      <c r="L448" s="2">
        <v>555</v>
      </c>
      <c r="M448" s="2">
        <v>643</v>
      </c>
      <c r="N448" s="2">
        <v>6.7000000000000004E-2</v>
      </c>
      <c r="O448" s="2">
        <v>542</v>
      </c>
      <c r="P448" s="2">
        <v>550</v>
      </c>
      <c r="Q448" s="2">
        <v>567</v>
      </c>
      <c r="R448" s="2">
        <v>657</v>
      </c>
      <c r="S448" s="2">
        <v>9166</v>
      </c>
      <c r="T448" s="2">
        <v>9304</v>
      </c>
      <c r="U448" s="2">
        <v>9580</v>
      </c>
      <c r="V448" s="2">
        <v>11102</v>
      </c>
      <c r="W448" s="2">
        <v>1.1040000000000001</v>
      </c>
      <c r="X448" s="2">
        <v>1.026</v>
      </c>
      <c r="Y448" s="2">
        <v>10119</v>
      </c>
      <c r="Z448" s="2">
        <v>11391</v>
      </c>
      <c r="AA448" s="2">
        <v>3042.9</v>
      </c>
      <c r="AB448" s="2">
        <v>2445.37</v>
      </c>
      <c r="AC448" s="2">
        <v>1729.18</v>
      </c>
      <c r="AD448" s="2">
        <v>0</v>
      </c>
      <c r="AE448" s="2">
        <v>7217.45</v>
      </c>
      <c r="AF448" s="2">
        <v>3042.9</v>
      </c>
      <c r="AG448" s="2">
        <v>2445.37</v>
      </c>
      <c r="AH448" s="2">
        <v>1729.18</v>
      </c>
      <c r="AI448" s="2">
        <v>0</v>
      </c>
      <c r="AJ448" s="2">
        <v>7217.45</v>
      </c>
      <c r="AK448" s="2">
        <v>30791105</v>
      </c>
      <c r="AL448" s="2">
        <v>22751722</v>
      </c>
      <c r="AM448" s="2">
        <v>16565544</v>
      </c>
      <c r="AN448" s="2">
        <v>0</v>
      </c>
      <c r="AO448" s="2">
        <v>70108371</v>
      </c>
      <c r="AP448" s="2">
        <v>0.58699999999999997</v>
      </c>
      <c r="AQ448" s="2">
        <v>0.2</v>
      </c>
      <c r="AR448" s="2">
        <v>3614876</v>
      </c>
      <c r="AS448" s="2">
        <v>2671052</v>
      </c>
      <c r="AT448" s="2">
        <v>1944795</v>
      </c>
      <c r="AU448" s="2">
        <v>0</v>
      </c>
      <c r="AV448" s="2">
        <v>8230723</v>
      </c>
      <c r="AW448" s="2">
        <v>0.58699999999999997</v>
      </c>
      <c r="AX448" s="2">
        <v>3.6999999999999998E-2</v>
      </c>
      <c r="AY448" s="2">
        <v>0.65</v>
      </c>
      <c r="AZ448" s="2">
        <v>740526</v>
      </c>
      <c r="BA448" s="2">
        <v>547179</v>
      </c>
      <c r="BB448" s="2">
        <v>398401</v>
      </c>
      <c r="BC448" s="2">
        <v>0</v>
      </c>
      <c r="BD448" s="2">
        <v>1686106</v>
      </c>
      <c r="BE448" s="2">
        <v>80025200</v>
      </c>
      <c r="BF448" s="2">
        <v>0</v>
      </c>
      <c r="BG448" s="2">
        <v>680066</v>
      </c>
      <c r="BH448" s="2">
        <v>0</v>
      </c>
      <c r="BI448" s="2">
        <v>867142</v>
      </c>
      <c r="BJ448" s="2">
        <v>0</v>
      </c>
      <c r="BK448" s="2">
        <v>0</v>
      </c>
      <c r="BL448" s="2">
        <v>0</v>
      </c>
      <c r="BM448" s="2">
        <v>0</v>
      </c>
      <c r="BN448" s="2">
        <v>2813</v>
      </c>
      <c r="BO448" s="2">
        <v>206.91</v>
      </c>
      <c r="BP448" s="2">
        <v>582038</v>
      </c>
      <c r="BQ448" s="2">
        <v>2129246</v>
      </c>
      <c r="BR448" s="2">
        <v>82154446</v>
      </c>
      <c r="BS448" s="2">
        <v>0</v>
      </c>
      <c r="BT448" s="2">
        <v>82154446</v>
      </c>
      <c r="BU448" s="2">
        <v>53519563</v>
      </c>
      <c r="BV448" s="2">
        <v>28634883</v>
      </c>
      <c r="BW448" s="2">
        <v>1443490</v>
      </c>
      <c r="BX448" s="2">
        <v>27191393</v>
      </c>
      <c r="BY448" s="2">
        <v>5072.7700000000004</v>
      </c>
      <c r="BZ448" s="2">
        <v>7217.45</v>
      </c>
      <c r="CA448" s="2">
        <v>36612464</v>
      </c>
      <c r="CB448" s="2">
        <v>0</v>
      </c>
      <c r="CC448" s="2">
        <v>0</v>
      </c>
      <c r="CD448" s="2">
        <v>53519563</v>
      </c>
      <c r="CE448" s="2">
        <v>1443490</v>
      </c>
      <c r="CF448" s="2">
        <v>0</v>
      </c>
      <c r="CG448" s="2">
        <v>8230516</v>
      </c>
      <c r="CH448" s="2">
        <v>8230516</v>
      </c>
      <c r="CI448" s="2">
        <v>0</v>
      </c>
      <c r="CJ448" s="2">
        <v>27191393</v>
      </c>
      <c r="CK448" s="2" t="b">
        <v>0</v>
      </c>
      <c r="CL448" s="2">
        <v>0</v>
      </c>
      <c r="CM448" s="2">
        <v>11550.33</v>
      </c>
      <c r="CN448" s="2">
        <v>10620.05</v>
      </c>
      <c r="CO448" s="2">
        <v>10935.09</v>
      </c>
      <c r="CP448" s="2">
        <v>13002.26</v>
      </c>
      <c r="CQ448" s="4">
        <v>45072.42695601852</v>
      </c>
      <c r="CR448" s="4">
        <v>73415</v>
      </c>
    </row>
    <row r="449" spans="1:96" x14ac:dyDescent="0.35">
      <c r="A449" s="5">
        <v>517</v>
      </c>
      <c r="B449" s="3" t="s">
        <v>879</v>
      </c>
      <c r="C449" s="3" t="s">
        <v>918</v>
      </c>
      <c r="D449" s="2" t="s">
        <v>919</v>
      </c>
      <c r="E449" s="2">
        <v>8093</v>
      </c>
      <c r="F449" s="2">
        <v>8215</v>
      </c>
      <c r="G449" s="2">
        <v>8458</v>
      </c>
      <c r="H449" s="2">
        <v>9802</v>
      </c>
      <c r="I449" s="2">
        <v>6.5600000000000006E-2</v>
      </c>
      <c r="J449" s="2">
        <v>531</v>
      </c>
      <c r="K449" s="2">
        <v>539</v>
      </c>
      <c r="L449" s="2">
        <v>555</v>
      </c>
      <c r="M449" s="2">
        <v>643</v>
      </c>
      <c r="N449" s="2">
        <v>6.7000000000000004E-2</v>
      </c>
      <c r="O449" s="2">
        <v>542</v>
      </c>
      <c r="P449" s="2">
        <v>550</v>
      </c>
      <c r="Q449" s="2">
        <v>567</v>
      </c>
      <c r="R449" s="2">
        <v>657</v>
      </c>
      <c r="S449" s="2">
        <v>9166</v>
      </c>
      <c r="T449" s="2">
        <v>9304</v>
      </c>
      <c r="U449" s="2">
        <v>9580</v>
      </c>
      <c r="V449" s="2">
        <v>11102</v>
      </c>
      <c r="W449" s="2">
        <v>1.1040000000000001</v>
      </c>
      <c r="X449" s="2">
        <v>1.026</v>
      </c>
      <c r="Y449" s="2">
        <v>10119</v>
      </c>
      <c r="Z449" s="2">
        <v>11391</v>
      </c>
      <c r="AA449" s="2">
        <v>7576.03</v>
      </c>
      <c r="AB449" s="2">
        <v>5482.23</v>
      </c>
      <c r="AC449" s="2">
        <v>2266.29</v>
      </c>
      <c r="AD449" s="2">
        <v>8261.75</v>
      </c>
      <c r="AE449" s="2">
        <v>23586.3</v>
      </c>
      <c r="AF449" s="2">
        <v>7576.03</v>
      </c>
      <c r="AG449" s="2">
        <v>5482.23</v>
      </c>
      <c r="AH449" s="2">
        <v>2266.29</v>
      </c>
      <c r="AI449" s="2">
        <v>8261.75</v>
      </c>
      <c r="AJ449" s="2">
        <v>23586.3</v>
      </c>
      <c r="AK449" s="2">
        <v>76661848</v>
      </c>
      <c r="AL449" s="2">
        <v>51006668</v>
      </c>
      <c r="AM449" s="2">
        <v>21711058</v>
      </c>
      <c r="AN449" s="2">
        <v>94109594</v>
      </c>
      <c r="AO449" s="2">
        <v>243489168</v>
      </c>
      <c r="AP449" s="2">
        <v>0.51990000000000003</v>
      </c>
      <c r="AQ449" s="2">
        <v>0.2</v>
      </c>
      <c r="AR449" s="2">
        <v>7971299</v>
      </c>
      <c r="AS449" s="2">
        <v>5303673</v>
      </c>
      <c r="AT449" s="2">
        <v>2257516</v>
      </c>
      <c r="AU449" s="2">
        <v>9785516</v>
      </c>
      <c r="AV449" s="2">
        <v>25318004</v>
      </c>
      <c r="AW449" s="2">
        <v>0.51990000000000003</v>
      </c>
      <c r="AX449" s="2">
        <v>0</v>
      </c>
      <c r="AY449" s="2">
        <v>0.65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268807172</v>
      </c>
      <c r="BF449" s="2">
        <v>0</v>
      </c>
      <c r="BG449" s="2">
        <v>1534499</v>
      </c>
      <c r="BH449" s="2">
        <v>0</v>
      </c>
      <c r="BI449" s="2">
        <v>2197582</v>
      </c>
      <c r="BJ449" s="2">
        <v>0</v>
      </c>
      <c r="BK449" s="2">
        <v>0</v>
      </c>
      <c r="BL449" s="2">
        <v>0</v>
      </c>
      <c r="BM449" s="2">
        <v>0</v>
      </c>
      <c r="BN449" s="2">
        <v>2813</v>
      </c>
      <c r="BO449" s="2">
        <v>473.58</v>
      </c>
      <c r="BP449" s="2">
        <v>1332181</v>
      </c>
      <c r="BQ449" s="2">
        <v>5064262</v>
      </c>
      <c r="BR449" s="2">
        <v>273871434</v>
      </c>
      <c r="BS449" s="2">
        <v>0</v>
      </c>
      <c r="BT449" s="2">
        <v>273871434</v>
      </c>
      <c r="BU449" s="2">
        <v>192733713</v>
      </c>
      <c r="BV449" s="2">
        <v>81137721</v>
      </c>
      <c r="BW449" s="2">
        <v>4717260</v>
      </c>
      <c r="BX449" s="2">
        <v>76420461</v>
      </c>
      <c r="BY449" s="2">
        <v>5276.7</v>
      </c>
      <c r="BZ449" s="2">
        <v>23586.3</v>
      </c>
      <c r="CA449" s="2">
        <v>124457829</v>
      </c>
      <c r="CB449" s="2">
        <v>0</v>
      </c>
      <c r="CC449" s="2">
        <v>0</v>
      </c>
      <c r="CD449" s="2">
        <v>192733713</v>
      </c>
      <c r="CE449" s="2">
        <v>4717260</v>
      </c>
      <c r="CF449" s="2">
        <v>0</v>
      </c>
      <c r="CG449" s="2">
        <v>23439338</v>
      </c>
      <c r="CH449" s="2">
        <v>23439338</v>
      </c>
      <c r="CI449" s="2">
        <v>0</v>
      </c>
      <c r="CJ449" s="2">
        <v>76420461</v>
      </c>
      <c r="CK449" s="2" t="b">
        <v>0</v>
      </c>
      <c r="CL449" s="2">
        <v>0</v>
      </c>
      <c r="CM449" s="2">
        <v>11171.17</v>
      </c>
      <c r="CN449" s="2">
        <v>10271.43</v>
      </c>
      <c r="CO449" s="2">
        <v>10576.13</v>
      </c>
      <c r="CP449" s="2">
        <v>12575.44</v>
      </c>
      <c r="CQ449" s="4">
        <v>45072.42696759259</v>
      </c>
      <c r="CR449" s="4">
        <v>73415</v>
      </c>
    </row>
    <row r="450" spans="1:96" x14ac:dyDescent="0.35">
      <c r="A450" s="5">
        <v>518</v>
      </c>
      <c r="B450" s="3" t="s">
        <v>879</v>
      </c>
      <c r="C450" s="3" t="s">
        <v>920</v>
      </c>
      <c r="D450" s="2" t="s">
        <v>921</v>
      </c>
      <c r="E450" s="2">
        <v>8093</v>
      </c>
      <c r="F450" s="2">
        <v>8215</v>
      </c>
      <c r="G450" s="2">
        <v>8458</v>
      </c>
      <c r="H450" s="2">
        <v>9802</v>
      </c>
      <c r="I450" s="2">
        <v>6.5600000000000006E-2</v>
      </c>
      <c r="J450" s="2">
        <v>531</v>
      </c>
      <c r="K450" s="2">
        <v>539</v>
      </c>
      <c r="L450" s="2">
        <v>555</v>
      </c>
      <c r="M450" s="2">
        <v>643</v>
      </c>
      <c r="N450" s="2">
        <v>6.7000000000000004E-2</v>
      </c>
      <c r="O450" s="2">
        <v>542</v>
      </c>
      <c r="P450" s="2">
        <v>550</v>
      </c>
      <c r="Q450" s="2">
        <v>567</v>
      </c>
      <c r="R450" s="2">
        <v>657</v>
      </c>
      <c r="S450" s="2">
        <v>9166</v>
      </c>
      <c r="T450" s="2">
        <v>9304</v>
      </c>
      <c r="U450" s="2">
        <v>9580</v>
      </c>
      <c r="V450" s="2">
        <v>11102</v>
      </c>
      <c r="W450" s="2">
        <v>1.1040000000000001</v>
      </c>
      <c r="X450" s="2">
        <v>1.026</v>
      </c>
      <c r="Y450" s="2">
        <v>10119</v>
      </c>
      <c r="Z450" s="2">
        <v>11391</v>
      </c>
      <c r="AA450" s="2">
        <v>6624.73</v>
      </c>
      <c r="AB450" s="2">
        <v>5230.75</v>
      </c>
      <c r="AC450" s="2">
        <v>3675.72</v>
      </c>
      <c r="AD450" s="2">
        <v>8464.67</v>
      </c>
      <c r="AE450" s="2">
        <v>23995.87</v>
      </c>
      <c r="AF450" s="2">
        <v>6624.73</v>
      </c>
      <c r="AG450" s="2">
        <v>5230.75</v>
      </c>
      <c r="AH450" s="2">
        <v>3675.72</v>
      </c>
      <c r="AI450" s="2">
        <v>8464.67</v>
      </c>
      <c r="AJ450" s="2">
        <v>23995.87</v>
      </c>
      <c r="AK450" s="2">
        <v>67035643</v>
      </c>
      <c r="AL450" s="2">
        <v>48666898</v>
      </c>
      <c r="AM450" s="2">
        <v>35213398</v>
      </c>
      <c r="AN450" s="2">
        <v>96421056</v>
      </c>
      <c r="AO450" s="2">
        <v>247336995</v>
      </c>
      <c r="AP450" s="2">
        <v>0.47810000000000002</v>
      </c>
      <c r="AQ450" s="2">
        <v>0.2</v>
      </c>
      <c r="AR450" s="2">
        <v>6409948</v>
      </c>
      <c r="AS450" s="2">
        <v>4653529</v>
      </c>
      <c r="AT450" s="2">
        <v>3367105</v>
      </c>
      <c r="AU450" s="2">
        <v>9219781</v>
      </c>
      <c r="AV450" s="2">
        <v>23650363</v>
      </c>
      <c r="AW450" s="2">
        <v>0.47810000000000002</v>
      </c>
      <c r="AX450" s="2">
        <v>0</v>
      </c>
      <c r="AY450" s="2">
        <v>0.65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270987358</v>
      </c>
      <c r="BF450" s="2">
        <v>0</v>
      </c>
      <c r="BG450" s="2">
        <v>0</v>
      </c>
      <c r="BH450" s="2">
        <v>0</v>
      </c>
      <c r="BI450" s="2">
        <v>1488060</v>
      </c>
      <c r="BJ450" s="2">
        <v>0</v>
      </c>
      <c r="BK450" s="2">
        <v>0</v>
      </c>
      <c r="BL450" s="2">
        <v>0</v>
      </c>
      <c r="BM450" s="2">
        <v>0</v>
      </c>
      <c r="BN450" s="2">
        <v>2813</v>
      </c>
      <c r="BO450" s="2">
        <v>466.27</v>
      </c>
      <c r="BP450" s="2">
        <v>1311618</v>
      </c>
      <c r="BQ450" s="2">
        <v>2799678</v>
      </c>
      <c r="BR450" s="2">
        <v>273787036</v>
      </c>
      <c r="BS450" s="2">
        <v>0</v>
      </c>
      <c r="BT450" s="2">
        <v>273787036</v>
      </c>
      <c r="BU450" s="2">
        <v>158294803</v>
      </c>
      <c r="BV450" s="2">
        <v>115492233</v>
      </c>
      <c r="BW450" s="2">
        <v>4799174</v>
      </c>
      <c r="BX450" s="2">
        <v>110693059</v>
      </c>
      <c r="BY450" s="2">
        <v>5442.04</v>
      </c>
      <c r="BZ450" s="2">
        <v>23995.87</v>
      </c>
      <c r="CA450" s="2">
        <v>130586484</v>
      </c>
      <c r="CB450" s="2">
        <v>0</v>
      </c>
      <c r="CC450" s="2">
        <v>0</v>
      </c>
      <c r="CD450" s="2">
        <v>158294803</v>
      </c>
      <c r="CE450" s="2">
        <v>4799174</v>
      </c>
      <c r="CF450" s="2">
        <v>0</v>
      </c>
      <c r="CG450" s="2">
        <v>18936966</v>
      </c>
      <c r="CH450" s="2">
        <v>18936966</v>
      </c>
      <c r="CI450" s="2">
        <v>0</v>
      </c>
      <c r="CJ450" s="2">
        <v>110693059</v>
      </c>
      <c r="CK450" s="2" t="b">
        <v>0</v>
      </c>
      <c r="CL450" s="2">
        <v>0</v>
      </c>
      <c r="CM450" s="2">
        <v>11086.58</v>
      </c>
      <c r="CN450" s="2">
        <v>10193.65</v>
      </c>
      <c r="CO450" s="2">
        <v>10496.04</v>
      </c>
      <c r="CP450" s="2">
        <v>12480.21</v>
      </c>
      <c r="CQ450" s="4">
        <v>45072.426990740743</v>
      </c>
      <c r="CR450" s="4">
        <v>73415</v>
      </c>
    </row>
    <row r="451" spans="1:96" x14ac:dyDescent="0.35">
      <c r="A451" s="5">
        <v>519</v>
      </c>
      <c r="B451" s="3" t="s">
        <v>879</v>
      </c>
      <c r="C451" s="3" t="s">
        <v>922</v>
      </c>
      <c r="D451" s="2" t="s">
        <v>923</v>
      </c>
      <c r="E451" s="2">
        <v>8093</v>
      </c>
      <c r="F451" s="2">
        <v>8215</v>
      </c>
      <c r="G451" s="2">
        <v>8458</v>
      </c>
      <c r="H451" s="2">
        <v>9802</v>
      </c>
      <c r="I451" s="2">
        <v>6.5600000000000006E-2</v>
      </c>
      <c r="J451" s="2">
        <v>531</v>
      </c>
      <c r="K451" s="2">
        <v>539</v>
      </c>
      <c r="L451" s="2">
        <v>555</v>
      </c>
      <c r="M451" s="2">
        <v>643</v>
      </c>
      <c r="N451" s="2">
        <v>6.7000000000000004E-2</v>
      </c>
      <c r="O451" s="2">
        <v>542</v>
      </c>
      <c r="P451" s="2">
        <v>550</v>
      </c>
      <c r="Q451" s="2">
        <v>567</v>
      </c>
      <c r="R451" s="2">
        <v>657</v>
      </c>
      <c r="S451" s="2">
        <v>9166</v>
      </c>
      <c r="T451" s="2">
        <v>9304</v>
      </c>
      <c r="U451" s="2">
        <v>9580</v>
      </c>
      <c r="V451" s="2">
        <v>11102</v>
      </c>
      <c r="W451" s="2">
        <v>1.1040000000000001</v>
      </c>
      <c r="X451" s="2">
        <v>1.026</v>
      </c>
      <c r="Y451" s="2">
        <v>10119</v>
      </c>
      <c r="Z451" s="2">
        <v>11391</v>
      </c>
      <c r="AA451" s="2">
        <v>12065.49</v>
      </c>
      <c r="AB451" s="2">
        <v>9608.33</v>
      </c>
      <c r="AC451" s="2">
        <v>6858.58</v>
      </c>
      <c r="AD451" s="2">
        <v>14041.48</v>
      </c>
      <c r="AE451" s="2">
        <v>42573.88</v>
      </c>
      <c r="AF451" s="2">
        <v>12065.49</v>
      </c>
      <c r="AG451" s="2">
        <v>9608.33</v>
      </c>
      <c r="AH451" s="2">
        <v>6858.58</v>
      </c>
      <c r="AI451" s="2">
        <v>14041.48</v>
      </c>
      <c r="AJ451" s="2">
        <v>42573.88</v>
      </c>
      <c r="AK451" s="2">
        <v>122090693</v>
      </c>
      <c r="AL451" s="2">
        <v>89395902</v>
      </c>
      <c r="AM451" s="2">
        <v>65705196</v>
      </c>
      <c r="AN451" s="2">
        <v>159946499</v>
      </c>
      <c r="AO451" s="2">
        <v>437138290</v>
      </c>
      <c r="AP451" s="2">
        <v>0.84460000000000002</v>
      </c>
      <c r="AQ451" s="2">
        <v>0.2</v>
      </c>
      <c r="AR451" s="2">
        <v>20623560</v>
      </c>
      <c r="AS451" s="2">
        <v>15100756</v>
      </c>
      <c r="AT451" s="2">
        <v>11098922</v>
      </c>
      <c r="AU451" s="2">
        <v>27018163</v>
      </c>
      <c r="AV451" s="2">
        <v>73841401</v>
      </c>
      <c r="AW451" s="2">
        <v>0.84460000000000002</v>
      </c>
      <c r="AX451" s="2">
        <v>0.29459999999999997</v>
      </c>
      <c r="AY451" s="2">
        <v>0.65</v>
      </c>
      <c r="AZ451" s="2">
        <v>23379147</v>
      </c>
      <c r="BA451" s="2">
        <v>17118421</v>
      </c>
      <c r="BB451" s="2">
        <v>12581888</v>
      </c>
      <c r="BC451" s="2">
        <v>30628155</v>
      </c>
      <c r="BD451" s="2">
        <v>83707611</v>
      </c>
      <c r="BE451" s="2">
        <v>594687302</v>
      </c>
      <c r="BF451" s="2">
        <v>0</v>
      </c>
      <c r="BG451" s="2">
        <v>461341</v>
      </c>
      <c r="BH451" s="2">
        <v>0</v>
      </c>
      <c r="BI451" s="2">
        <v>1957221</v>
      </c>
      <c r="BJ451" s="2">
        <v>0</v>
      </c>
      <c r="BK451" s="2">
        <v>0</v>
      </c>
      <c r="BL451" s="2">
        <v>0</v>
      </c>
      <c r="BM451" s="2">
        <v>0</v>
      </c>
      <c r="BN451" s="2">
        <v>2813</v>
      </c>
      <c r="BO451" s="2">
        <v>667.65</v>
      </c>
      <c r="BP451" s="2">
        <v>1878099</v>
      </c>
      <c r="BQ451" s="2">
        <v>4296661</v>
      </c>
      <c r="BR451" s="2">
        <v>598983963</v>
      </c>
      <c r="BS451" s="2">
        <v>0</v>
      </c>
      <c r="BT451" s="2">
        <v>598983963</v>
      </c>
      <c r="BU451" s="2">
        <v>188019113</v>
      </c>
      <c r="BV451" s="2">
        <v>410964850</v>
      </c>
      <c r="BW451" s="2">
        <v>35804785</v>
      </c>
      <c r="BX451" s="2">
        <v>375160065</v>
      </c>
      <c r="BY451" s="2">
        <v>5338.43</v>
      </c>
      <c r="BZ451" s="2">
        <v>42573.88</v>
      </c>
      <c r="CA451" s="2">
        <v>227277678</v>
      </c>
      <c r="CB451" s="2">
        <v>0</v>
      </c>
      <c r="CC451" s="2">
        <v>0</v>
      </c>
      <c r="CD451" s="2">
        <v>188019113</v>
      </c>
      <c r="CE451" s="2">
        <v>35804785</v>
      </c>
      <c r="CF451" s="2">
        <v>3453780</v>
      </c>
      <c r="CG451" s="2">
        <v>52549420</v>
      </c>
      <c r="CH451" s="2">
        <v>56003200</v>
      </c>
      <c r="CI451" s="2">
        <v>0</v>
      </c>
      <c r="CJ451" s="2">
        <v>375160065</v>
      </c>
      <c r="CK451" s="2" t="b">
        <v>0</v>
      </c>
      <c r="CL451" s="2">
        <v>0</v>
      </c>
      <c r="CM451" s="2">
        <v>13765.99</v>
      </c>
      <c r="CN451" s="2">
        <v>12657.25</v>
      </c>
      <c r="CO451" s="2">
        <v>13032.73</v>
      </c>
      <c r="CP451" s="2">
        <v>15496.43</v>
      </c>
      <c r="CQ451" s="4">
        <v>45072.427106481482</v>
      </c>
      <c r="CR451" s="4">
        <v>73415</v>
      </c>
    </row>
    <row r="452" spans="1:96" x14ac:dyDescent="0.35">
      <c r="A452" s="5">
        <v>520</v>
      </c>
      <c r="B452" s="3" t="s">
        <v>879</v>
      </c>
      <c r="C452" s="3" t="s">
        <v>924</v>
      </c>
      <c r="D452" s="2" t="s">
        <v>925</v>
      </c>
      <c r="E452" s="2">
        <v>8093</v>
      </c>
      <c r="F452" s="2">
        <v>8215</v>
      </c>
      <c r="G452" s="2">
        <v>8458</v>
      </c>
      <c r="H452" s="2">
        <v>9802</v>
      </c>
      <c r="I452" s="2">
        <v>6.5600000000000006E-2</v>
      </c>
      <c r="J452" s="2">
        <v>531</v>
      </c>
      <c r="K452" s="2">
        <v>539</v>
      </c>
      <c r="L452" s="2">
        <v>555</v>
      </c>
      <c r="M452" s="2">
        <v>643</v>
      </c>
      <c r="N452" s="2">
        <v>6.7000000000000004E-2</v>
      </c>
      <c r="O452" s="2">
        <v>542</v>
      </c>
      <c r="P452" s="2">
        <v>550</v>
      </c>
      <c r="Q452" s="2">
        <v>567</v>
      </c>
      <c r="R452" s="2">
        <v>657</v>
      </c>
      <c r="S452" s="2">
        <v>9166</v>
      </c>
      <c r="T452" s="2">
        <v>9304</v>
      </c>
      <c r="U452" s="2">
        <v>9580</v>
      </c>
      <c r="V452" s="2">
        <v>11102</v>
      </c>
      <c r="W452" s="2">
        <v>1.1040000000000001</v>
      </c>
      <c r="X452" s="2">
        <v>1.026</v>
      </c>
      <c r="Y452" s="2">
        <v>10119</v>
      </c>
      <c r="Z452" s="2">
        <v>11391</v>
      </c>
      <c r="AA452" s="2">
        <v>1063.9100000000001</v>
      </c>
      <c r="AB452" s="2">
        <v>880.54</v>
      </c>
      <c r="AC452" s="2">
        <v>0</v>
      </c>
      <c r="AD452" s="2">
        <v>0</v>
      </c>
      <c r="AE452" s="2">
        <v>1944.45</v>
      </c>
      <c r="AF452" s="2">
        <v>1063.9100000000001</v>
      </c>
      <c r="AG452" s="2">
        <v>880.54</v>
      </c>
      <c r="AH452" s="2">
        <v>0</v>
      </c>
      <c r="AI452" s="2">
        <v>0</v>
      </c>
      <c r="AJ452" s="2">
        <v>1944.45</v>
      </c>
      <c r="AK452" s="2">
        <v>10765705</v>
      </c>
      <c r="AL452" s="2">
        <v>8192544</v>
      </c>
      <c r="AM452" s="2">
        <v>0</v>
      </c>
      <c r="AN452" s="2">
        <v>0</v>
      </c>
      <c r="AO452" s="2">
        <v>18958249</v>
      </c>
      <c r="AP452" s="2">
        <v>0.79649999999999999</v>
      </c>
      <c r="AQ452" s="2">
        <v>0.2</v>
      </c>
      <c r="AR452" s="2">
        <v>1714977</v>
      </c>
      <c r="AS452" s="2">
        <v>1305072</v>
      </c>
      <c r="AT452" s="2">
        <v>0</v>
      </c>
      <c r="AU452" s="2">
        <v>0</v>
      </c>
      <c r="AV452" s="2">
        <v>3020049</v>
      </c>
      <c r="AW452" s="2">
        <v>0.79649999999999999</v>
      </c>
      <c r="AX452" s="2">
        <v>0.2465</v>
      </c>
      <c r="AY452" s="2">
        <v>0.65</v>
      </c>
      <c r="AZ452" s="2">
        <v>1724935</v>
      </c>
      <c r="BA452" s="2">
        <v>1312650</v>
      </c>
      <c r="BB452" s="2">
        <v>0</v>
      </c>
      <c r="BC452" s="2">
        <v>0</v>
      </c>
      <c r="BD452" s="2">
        <v>3037585</v>
      </c>
      <c r="BE452" s="2">
        <v>25015883</v>
      </c>
      <c r="BF452" s="2">
        <v>0</v>
      </c>
      <c r="BG452" s="2">
        <v>71524</v>
      </c>
      <c r="BH452" s="2">
        <v>0</v>
      </c>
      <c r="BI452" s="2">
        <v>187101</v>
      </c>
      <c r="BJ452" s="2">
        <v>0</v>
      </c>
      <c r="BK452" s="2">
        <v>0</v>
      </c>
      <c r="BL452" s="2">
        <v>0</v>
      </c>
      <c r="BM452" s="2">
        <v>0</v>
      </c>
      <c r="BN452" s="2">
        <v>2813</v>
      </c>
      <c r="BO452" s="2">
        <v>76.17</v>
      </c>
      <c r="BP452" s="2">
        <v>214266</v>
      </c>
      <c r="BQ452" s="2">
        <v>472891</v>
      </c>
      <c r="BR452" s="2">
        <v>25488774</v>
      </c>
      <c r="BS452" s="2">
        <v>0</v>
      </c>
      <c r="BT452" s="2">
        <v>25488774</v>
      </c>
      <c r="BU452" s="2">
        <v>11233295</v>
      </c>
      <c r="BV452" s="2">
        <v>14255479</v>
      </c>
      <c r="BW452" s="2">
        <v>898089</v>
      </c>
      <c r="BX452" s="2">
        <v>13357390</v>
      </c>
      <c r="BY452" s="2">
        <v>5048.55</v>
      </c>
      <c r="BZ452" s="2">
        <v>1944.45</v>
      </c>
      <c r="CA452" s="2">
        <v>9816653</v>
      </c>
      <c r="CB452" s="2">
        <v>0</v>
      </c>
      <c r="CC452" s="2">
        <v>0</v>
      </c>
      <c r="CD452" s="2">
        <v>11233295</v>
      </c>
      <c r="CE452" s="2">
        <v>898089</v>
      </c>
      <c r="CF452" s="2">
        <v>0</v>
      </c>
      <c r="CG452" s="2">
        <v>2368206</v>
      </c>
      <c r="CH452" s="2">
        <v>2368206</v>
      </c>
      <c r="CI452" s="2">
        <v>0</v>
      </c>
      <c r="CJ452" s="2">
        <v>13357390</v>
      </c>
      <c r="CK452" s="2" t="b">
        <v>0</v>
      </c>
      <c r="CL452" s="2">
        <v>0</v>
      </c>
      <c r="CM452" s="2">
        <v>13352.27</v>
      </c>
      <c r="CN452" s="2">
        <v>12276.86</v>
      </c>
      <c r="CO452" s="2">
        <v>12641.05</v>
      </c>
      <c r="CP452" s="2">
        <v>15030.71</v>
      </c>
      <c r="CQ452" s="4">
        <v>45072.427118055559</v>
      </c>
      <c r="CR452" s="4">
        <v>73415</v>
      </c>
    </row>
    <row r="453" spans="1:96" x14ac:dyDescent="0.35">
      <c r="A453" s="5">
        <v>521</v>
      </c>
      <c r="B453" s="3" t="s">
        <v>879</v>
      </c>
      <c r="C453" s="3" t="s">
        <v>926</v>
      </c>
      <c r="D453" s="2" t="s">
        <v>927</v>
      </c>
      <c r="E453" s="2">
        <v>8093</v>
      </c>
      <c r="F453" s="2">
        <v>8215</v>
      </c>
      <c r="G453" s="2">
        <v>8458</v>
      </c>
      <c r="H453" s="2">
        <v>9802</v>
      </c>
      <c r="I453" s="2">
        <v>6.5600000000000006E-2</v>
      </c>
      <c r="J453" s="2">
        <v>531</v>
      </c>
      <c r="K453" s="2">
        <v>539</v>
      </c>
      <c r="L453" s="2">
        <v>555</v>
      </c>
      <c r="M453" s="2">
        <v>643</v>
      </c>
      <c r="N453" s="2">
        <v>6.7000000000000004E-2</v>
      </c>
      <c r="O453" s="2">
        <v>542</v>
      </c>
      <c r="P453" s="2">
        <v>550</v>
      </c>
      <c r="Q453" s="2">
        <v>567</v>
      </c>
      <c r="R453" s="2">
        <v>657</v>
      </c>
      <c r="S453" s="2">
        <v>9166</v>
      </c>
      <c r="T453" s="2">
        <v>9304</v>
      </c>
      <c r="U453" s="2">
        <v>9580</v>
      </c>
      <c r="V453" s="2">
        <v>11102</v>
      </c>
      <c r="W453" s="2">
        <v>1.1040000000000001</v>
      </c>
      <c r="X453" s="2">
        <v>1.026</v>
      </c>
      <c r="Y453" s="2">
        <v>10119</v>
      </c>
      <c r="Z453" s="2">
        <v>11391</v>
      </c>
      <c r="AA453" s="2">
        <v>3716.69</v>
      </c>
      <c r="AB453" s="2">
        <v>2836.26</v>
      </c>
      <c r="AC453" s="2">
        <v>1967.73</v>
      </c>
      <c r="AD453" s="2">
        <v>0</v>
      </c>
      <c r="AE453" s="2">
        <v>8520.68</v>
      </c>
      <c r="AF453" s="2">
        <v>3716.69</v>
      </c>
      <c r="AG453" s="2">
        <v>2836.26</v>
      </c>
      <c r="AH453" s="2">
        <v>1967.73</v>
      </c>
      <c r="AI453" s="2">
        <v>0</v>
      </c>
      <c r="AJ453" s="2">
        <v>8520.68</v>
      </c>
      <c r="AK453" s="2">
        <v>37609186</v>
      </c>
      <c r="AL453" s="2">
        <v>26388563</v>
      </c>
      <c r="AM453" s="2">
        <v>18850853</v>
      </c>
      <c r="AN453" s="2">
        <v>0</v>
      </c>
      <c r="AO453" s="2">
        <v>82848602</v>
      </c>
      <c r="AP453" s="2">
        <v>0.77210000000000001</v>
      </c>
      <c r="AQ453" s="2">
        <v>0.2</v>
      </c>
      <c r="AR453" s="2">
        <v>5807611</v>
      </c>
      <c r="AS453" s="2">
        <v>4074922</v>
      </c>
      <c r="AT453" s="2">
        <v>2910949</v>
      </c>
      <c r="AU453" s="2">
        <v>0</v>
      </c>
      <c r="AV453" s="2">
        <v>12793482</v>
      </c>
      <c r="AW453" s="2">
        <v>0.77210000000000001</v>
      </c>
      <c r="AX453" s="2">
        <v>0.22209999999999999</v>
      </c>
      <c r="AY453" s="2">
        <v>0.65</v>
      </c>
      <c r="AZ453" s="2">
        <v>5429450</v>
      </c>
      <c r="BA453" s="2">
        <v>3809585</v>
      </c>
      <c r="BB453" s="2">
        <v>2721403</v>
      </c>
      <c r="BC453" s="2">
        <v>0</v>
      </c>
      <c r="BD453" s="2">
        <v>11960438</v>
      </c>
      <c r="BE453" s="2">
        <v>107602522</v>
      </c>
      <c r="BF453" s="2">
        <v>0</v>
      </c>
      <c r="BG453" s="2">
        <v>415621</v>
      </c>
      <c r="BH453" s="2">
        <v>0</v>
      </c>
      <c r="BI453" s="2">
        <v>468529</v>
      </c>
      <c r="BJ453" s="2">
        <v>0</v>
      </c>
      <c r="BK453" s="2">
        <v>0</v>
      </c>
      <c r="BL453" s="2">
        <v>0</v>
      </c>
      <c r="BM453" s="2">
        <v>0</v>
      </c>
      <c r="BN453" s="2">
        <v>2813</v>
      </c>
      <c r="BO453" s="2">
        <v>232.68</v>
      </c>
      <c r="BP453" s="2">
        <v>654529</v>
      </c>
      <c r="BQ453" s="2">
        <v>1538679</v>
      </c>
      <c r="BR453" s="2">
        <v>109141201</v>
      </c>
      <c r="BS453" s="2">
        <v>0</v>
      </c>
      <c r="BT453" s="2">
        <v>109141201</v>
      </c>
      <c r="BU453" s="2">
        <v>38543210</v>
      </c>
      <c r="BV453" s="2">
        <v>70597991</v>
      </c>
      <c r="BW453" s="2">
        <v>6892232</v>
      </c>
      <c r="BX453" s="2">
        <v>63705759</v>
      </c>
      <c r="BY453" s="2">
        <v>5134.55</v>
      </c>
      <c r="BZ453" s="2">
        <v>8520.68</v>
      </c>
      <c r="CA453" s="2">
        <v>43749857</v>
      </c>
      <c r="CB453" s="2">
        <v>0</v>
      </c>
      <c r="CC453" s="2">
        <v>0</v>
      </c>
      <c r="CD453" s="2">
        <v>38543210</v>
      </c>
      <c r="CE453" s="2">
        <v>6892232</v>
      </c>
      <c r="CF453" s="2">
        <v>0</v>
      </c>
      <c r="CG453" s="2">
        <v>9609123</v>
      </c>
      <c r="CH453" s="2">
        <v>9609123</v>
      </c>
      <c r="CI453" s="2">
        <v>0</v>
      </c>
      <c r="CJ453" s="2">
        <v>63705759</v>
      </c>
      <c r="CK453" s="2" t="b">
        <v>0</v>
      </c>
      <c r="CL453" s="2">
        <v>0</v>
      </c>
      <c r="CM453" s="2">
        <v>13142.41</v>
      </c>
      <c r="CN453" s="2">
        <v>12083.9</v>
      </c>
      <c r="CO453" s="2">
        <v>12442.36</v>
      </c>
      <c r="CP453" s="2">
        <v>14794.46</v>
      </c>
      <c r="CQ453" s="4">
        <v>45072.427233796298</v>
      </c>
      <c r="CR453" s="4">
        <v>73415</v>
      </c>
    </row>
    <row r="454" spans="1:96" x14ac:dyDescent="0.35">
      <c r="A454" s="5">
        <v>522</v>
      </c>
      <c r="B454" s="3" t="s">
        <v>879</v>
      </c>
      <c r="C454" s="3" t="s">
        <v>928</v>
      </c>
      <c r="D454" s="2" t="s">
        <v>929</v>
      </c>
      <c r="E454" s="2">
        <v>8093</v>
      </c>
      <c r="F454" s="2">
        <v>8215</v>
      </c>
      <c r="G454" s="2">
        <v>8458</v>
      </c>
      <c r="H454" s="2">
        <v>9802</v>
      </c>
      <c r="I454" s="2">
        <v>6.5600000000000006E-2</v>
      </c>
      <c r="J454" s="2">
        <v>531</v>
      </c>
      <c r="K454" s="2">
        <v>539</v>
      </c>
      <c r="L454" s="2">
        <v>555</v>
      </c>
      <c r="M454" s="2">
        <v>643</v>
      </c>
      <c r="N454" s="2">
        <v>6.7000000000000004E-2</v>
      </c>
      <c r="O454" s="2">
        <v>542</v>
      </c>
      <c r="P454" s="2">
        <v>550</v>
      </c>
      <c r="Q454" s="2">
        <v>567</v>
      </c>
      <c r="R454" s="2">
        <v>657</v>
      </c>
      <c r="S454" s="2">
        <v>9166</v>
      </c>
      <c r="T454" s="2">
        <v>9304</v>
      </c>
      <c r="U454" s="2">
        <v>9580</v>
      </c>
      <c r="V454" s="2">
        <v>11102</v>
      </c>
      <c r="W454" s="2">
        <v>1.1040000000000001</v>
      </c>
      <c r="X454" s="2">
        <v>1.026</v>
      </c>
      <c r="Y454" s="2">
        <v>10119</v>
      </c>
      <c r="Z454" s="2">
        <v>11391</v>
      </c>
      <c r="AA454" s="2">
        <v>7146.52</v>
      </c>
      <c r="AB454" s="2">
        <v>5333.02</v>
      </c>
      <c r="AC454" s="2">
        <v>3713.24</v>
      </c>
      <c r="AD454" s="2">
        <v>8765.01</v>
      </c>
      <c r="AE454" s="2">
        <v>24957.79</v>
      </c>
      <c r="AF454" s="2">
        <v>7146.52</v>
      </c>
      <c r="AG454" s="2">
        <v>5333.02</v>
      </c>
      <c r="AH454" s="2">
        <v>3713.24</v>
      </c>
      <c r="AI454" s="2">
        <v>8765.01</v>
      </c>
      <c r="AJ454" s="2">
        <v>24957.79</v>
      </c>
      <c r="AK454" s="2">
        <v>72315636</v>
      </c>
      <c r="AL454" s="2">
        <v>49618418</v>
      </c>
      <c r="AM454" s="2">
        <v>35572839</v>
      </c>
      <c r="AN454" s="2">
        <v>99842229</v>
      </c>
      <c r="AO454" s="2">
        <v>257349122</v>
      </c>
      <c r="AP454" s="2">
        <v>0.38679999999999998</v>
      </c>
      <c r="AQ454" s="2">
        <v>0.2</v>
      </c>
      <c r="AR454" s="2">
        <v>5594338</v>
      </c>
      <c r="AS454" s="2">
        <v>3838481</v>
      </c>
      <c r="AT454" s="2">
        <v>2751915</v>
      </c>
      <c r="AU454" s="2">
        <v>7723795</v>
      </c>
      <c r="AV454" s="2">
        <v>19908529</v>
      </c>
      <c r="AW454" s="2">
        <v>0.38679999999999998</v>
      </c>
      <c r="AX454" s="2">
        <v>0</v>
      </c>
      <c r="AY454" s="2">
        <v>0.65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277257651</v>
      </c>
      <c r="BF454" s="2">
        <v>0</v>
      </c>
      <c r="BG454" s="2">
        <v>1872409</v>
      </c>
      <c r="BH454" s="2">
        <v>0</v>
      </c>
      <c r="BI454" s="2">
        <v>1218046</v>
      </c>
      <c r="BJ454" s="2">
        <v>0</v>
      </c>
      <c r="BK454" s="2">
        <v>0</v>
      </c>
      <c r="BL454" s="2">
        <v>0</v>
      </c>
      <c r="BM454" s="2">
        <v>0</v>
      </c>
      <c r="BN454" s="2">
        <v>2813</v>
      </c>
      <c r="BO454" s="2">
        <v>349.67</v>
      </c>
      <c r="BP454" s="2">
        <v>983622</v>
      </c>
      <c r="BQ454" s="2">
        <v>4074077</v>
      </c>
      <c r="BR454" s="2">
        <v>281331728</v>
      </c>
      <c r="BS454" s="2">
        <v>-35577</v>
      </c>
      <c r="BT454" s="2">
        <v>281296151</v>
      </c>
      <c r="BU454" s="2">
        <v>224841057</v>
      </c>
      <c r="BV454" s="2">
        <v>56455094</v>
      </c>
      <c r="BW454" s="2">
        <v>4991558</v>
      </c>
      <c r="BX454" s="2">
        <v>51463536</v>
      </c>
      <c r="BY454" s="2">
        <v>5294.91</v>
      </c>
      <c r="BZ454" s="2">
        <v>24957.79</v>
      </c>
      <c r="CA454" s="2">
        <v>132149252</v>
      </c>
      <c r="CB454" s="2">
        <v>0</v>
      </c>
      <c r="CC454" s="2">
        <v>-35577</v>
      </c>
      <c r="CD454" s="2">
        <v>224841057</v>
      </c>
      <c r="CE454" s="2">
        <v>4991558</v>
      </c>
      <c r="CF454" s="2">
        <v>0</v>
      </c>
      <c r="CG454" s="2">
        <v>27090737</v>
      </c>
      <c r="CH454" s="2">
        <v>27090737</v>
      </c>
      <c r="CI454" s="2">
        <v>0</v>
      </c>
      <c r="CJ454" s="2">
        <v>51463536</v>
      </c>
      <c r="CK454" s="2" t="b">
        <v>0</v>
      </c>
      <c r="CL454" s="2">
        <v>0</v>
      </c>
      <c r="CM454" s="2">
        <v>10901.81</v>
      </c>
      <c r="CN454" s="2">
        <v>10023.76</v>
      </c>
      <c r="CO454" s="2">
        <v>10321.11</v>
      </c>
      <c r="CP454" s="2">
        <v>12272.21</v>
      </c>
      <c r="CQ454" s="4">
        <v>45078.337141203701</v>
      </c>
      <c r="CR454" s="4">
        <v>73415</v>
      </c>
    </row>
    <row r="455" spans="1:96" x14ac:dyDescent="0.35">
      <c r="A455" s="5">
        <v>523</v>
      </c>
      <c r="B455" s="3" t="s">
        <v>879</v>
      </c>
      <c r="C455" s="3" t="s">
        <v>930</v>
      </c>
      <c r="D455" s="2" t="s">
        <v>931</v>
      </c>
      <c r="E455" s="2">
        <v>8093</v>
      </c>
      <c r="F455" s="2">
        <v>8215</v>
      </c>
      <c r="G455" s="2">
        <v>8458</v>
      </c>
      <c r="H455" s="2">
        <v>9802</v>
      </c>
      <c r="I455" s="2">
        <v>6.5600000000000006E-2</v>
      </c>
      <c r="J455" s="2">
        <v>531</v>
      </c>
      <c r="K455" s="2">
        <v>539</v>
      </c>
      <c r="L455" s="2">
        <v>555</v>
      </c>
      <c r="M455" s="2">
        <v>643</v>
      </c>
      <c r="N455" s="2">
        <v>6.7000000000000004E-2</v>
      </c>
      <c r="O455" s="2">
        <v>542</v>
      </c>
      <c r="P455" s="2">
        <v>550</v>
      </c>
      <c r="Q455" s="2">
        <v>567</v>
      </c>
      <c r="R455" s="2">
        <v>657</v>
      </c>
      <c r="S455" s="2">
        <v>9166</v>
      </c>
      <c r="T455" s="2">
        <v>9304</v>
      </c>
      <c r="U455" s="2">
        <v>9580</v>
      </c>
      <c r="V455" s="2">
        <v>11102</v>
      </c>
      <c r="W455" s="2">
        <v>1.1040000000000001</v>
      </c>
      <c r="X455" s="2">
        <v>1.026</v>
      </c>
      <c r="Y455" s="2">
        <v>10119</v>
      </c>
      <c r="Z455" s="2">
        <v>11391</v>
      </c>
      <c r="AA455" s="2">
        <v>6126.79</v>
      </c>
      <c r="AB455" s="2">
        <v>4789.9799999999996</v>
      </c>
      <c r="AC455" s="2">
        <v>3553.18</v>
      </c>
      <c r="AD455" s="2">
        <v>7947.75</v>
      </c>
      <c r="AE455" s="2">
        <v>22417.7</v>
      </c>
      <c r="AF455" s="2">
        <v>6126.79</v>
      </c>
      <c r="AG455" s="2">
        <v>4789.9799999999996</v>
      </c>
      <c r="AH455" s="2">
        <v>3553.18</v>
      </c>
      <c r="AI455" s="2">
        <v>7947.75</v>
      </c>
      <c r="AJ455" s="2">
        <v>22417.7</v>
      </c>
      <c r="AK455" s="2">
        <v>61996988</v>
      </c>
      <c r="AL455" s="2">
        <v>44565974</v>
      </c>
      <c r="AM455" s="2">
        <v>34039464</v>
      </c>
      <c r="AN455" s="2">
        <v>90532820</v>
      </c>
      <c r="AO455" s="2">
        <v>231135246</v>
      </c>
      <c r="AP455" s="2">
        <v>0.4335</v>
      </c>
      <c r="AQ455" s="2">
        <v>0.2</v>
      </c>
      <c r="AR455" s="2">
        <v>5375139</v>
      </c>
      <c r="AS455" s="2">
        <v>3863870</v>
      </c>
      <c r="AT455" s="2">
        <v>2951222</v>
      </c>
      <c r="AU455" s="2">
        <v>7849196</v>
      </c>
      <c r="AV455" s="2">
        <v>20039427</v>
      </c>
      <c r="AW455" s="2">
        <v>0.4335</v>
      </c>
      <c r="AX455" s="2">
        <v>0</v>
      </c>
      <c r="AY455" s="2">
        <v>0.65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251174673</v>
      </c>
      <c r="BF455" s="2">
        <v>0</v>
      </c>
      <c r="BG455" s="2">
        <v>798796</v>
      </c>
      <c r="BH455" s="2">
        <v>0</v>
      </c>
      <c r="BI455" s="2">
        <v>515115</v>
      </c>
      <c r="BJ455" s="2">
        <v>0</v>
      </c>
      <c r="BK455" s="2">
        <v>0</v>
      </c>
      <c r="BL455" s="2">
        <v>0</v>
      </c>
      <c r="BM455" s="2">
        <v>0</v>
      </c>
      <c r="BN455" s="2">
        <v>2813</v>
      </c>
      <c r="BO455" s="2">
        <v>303.95999999999998</v>
      </c>
      <c r="BP455" s="2">
        <v>855039</v>
      </c>
      <c r="BQ455" s="2">
        <v>2168950</v>
      </c>
      <c r="BR455" s="2">
        <v>253343623</v>
      </c>
      <c r="BS455" s="2">
        <v>0</v>
      </c>
      <c r="BT455" s="2">
        <v>253343623</v>
      </c>
      <c r="BU455" s="2">
        <v>174107669</v>
      </c>
      <c r="BV455" s="2">
        <v>79235954</v>
      </c>
      <c r="BW455" s="2">
        <v>4483540</v>
      </c>
      <c r="BX455" s="2">
        <v>74752414</v>
      </c>
      <c r="BY455" s="2">
        <v>5271.21</v>
      </c>
      <c r="BZ455" s="2">
        <v>22417.7</v>
      </c>
      <c r="CA455" s="2">
        <v>118168404</v>
      </c>
      <c r="CB455" s="2">
        <v>0</v>
      </c>
      <c r="CC455" s="2">
        <v>0</v>
      </c>
      <c r="CD455" s="2">
        <v>174107669</v>
      </c>
      <c r="CE455" s="2">
        <v>4483540</v>
      </c>
      <c r="CF455" s="2">
        <v>0</v>
      </c>
      <c r="CG455" s="2">
        <v>16088640</v>
      </c>
      <c r="CH455" s="2">
        <v>16088640</v>
      </c>
      <c r="CI455" s="2">
        <v>0</v>
      </c>
      <c r="CJ455" s="2">
        <v>74752414</v>
      </c>
      <c r="CK455" s="2" t="b">
        <v>0</v>
      </c>
      <c r="CL455" s="2">
        <v>0</v>
      </c>
      <c r="CM455" s="2">
        <v>10996.32</v>
      </c>
      <c r="CN455" s="2">
        <v>10110.66</v>
      </c>
      <c r="CO455" s="2">
        <v>10410.59</v>
      </c>
      <c r="CP455" s="2">
        <v>12378.6</v>
      </c>
      <c r="CQ455" s="4">
        <v>45072.427199074074</v>
      </c>
      <c r="CR455" s="4">
        <v>73415</v>
      </c>
    </row>
    <row r="456" spans="1:96" x14ac:dyDescent="0.35">
      <c r="A456" s="5">
        <v>524</v>
      </c>
      <c r="B456" s="3" t="s">
        <v>879</v>
      </c>
      <c r="C456" s="3" t="s">
        <v>932</v>
      </c>
      <c r="D456" s="2" t="s">
        <v>933</v>
      </c>
      <c r="E456" s="2">
        <v>8093</v>
      </c>
      <c r="F456" s="2">
        <v>8215</v>
      </c>
      <c r="G456" s="2">
        <v>8458</v>
      </c>
      <c r="H456" s="2">
        <v>9802</v>
      </c>
      <c r="I456" s="2">
        <v>6.5600000000000006E-2</v>
      </c>
      <c r="J456" s="2">
        <v>531</v>
      </c>
      <c r="K456" s="2">
        <v>539</v>
      </c>
      <c r="L456" s="2">
        <v>555</v>
      </c>
      <c r="M456" s="2">
        <v>643</v>
      </c>
      <c r="N456" s="2">
        <v>6.7000000000000004E-2</v>
      </c>
      <c r="O456" s="2">
        <v>542</v>
      </c>
      <c r="P456" s="2">
        <v>550</v>
      </c>
      <c r="Q456" s="2">
        <v>567</v>
      </c>
      <c r="R456" s="2">
        <v>657</v>
      </c>
      <c r="S456" s="2">
        <v>9166</v>
      </c>
      <c r="T456" s="2">
        <v>9304</v>
      </c>
      <c r="U456" s="2">
        <v>9580</v>
      </c>
      <c r="V456" s="2">
        <v>11102</v>
      </c>
      <c r="W456" s="2">
        <v>1.1040000000000001</v>
      </c>
      <c r="X456" s="2">
        <v>1.026</v>
      </c>
      <c r="Y456" s="2">
        <v>10119</v>
      </c>
      <c r="Z456" s="2">
        <v>11391</v>
      </c>
      <c r="AA456" s="2">
        <v>10569.24</v>
      </c>
      <c r="AB456" s="2">
        <v>8302.2900000000009</v>
      </c>
      <c r="AC456" s="2">
        <v>5595.19</v>
      </c>
      <c r="AD456" s="2">
        <v>10598.21</v>
      </c>
      <c r="AE456" s="2">
        <v>35064.93</v>
      </c>
      <c r="AF456" s="2">
        <v>10569.24</v>
      </c>
      <c r="AG456" s="2">
        <v>8302.2900000000009</v>
      </c>
      <c r="AH456" s="2">
        <v>5595.19</v>
      </c>
      <c r="AI456" s="2">
        <v>10598.21</v>
      </c>
      <c r="AJ456" s="2">
        <v>35064.93</v>
      </c>
      <c r="AK456" s="2">
        <v>106950140</v>
      </c>
      <c r="AL456" s="2">
        <v>77244506</v>
      </c>
      <c r="AM456" s="2">
        <v>53601920</v>
      </c>
      <c r="AN456" s="2">
        <v>120724210</v>
      </c>
      <c r="AO456" s="2">
        <v>358520776</v>
      </c>
      <c r="AP456" s="2">
        <v>0.29709999999999998</v>
      </c>
      <c r="AQ456" s="2">
        <v>0.2</v>
      </c>
      <c r="AR456" s="2">
        <v>6354977</v>
      </c>
      <c r="AS456" s="2">
        <v>4589869</v>
      </c>
      <c r="AT456" s="2">
        <v>3185026</v>
      </c>
      <c r="AU456" s="2">
        <v>7173433</v>
      </c>
      <c r="AV456" s="2">
        <v>21303305</v>
      </c>
      <c r="AW456" s="2">
        <v>0.29709999999999998</v>
      </c>
      <c r="AX456" s="2">
        <v>0</v>
      </c>
      <c r="AY456" s="2">
        <v>0.65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379824081</v>
      </c>
      <c r="BF456" s="2">
        <v>0</v>
      </c>
      <c r="BG456" s="2">
        <v>1448459</v>
      </c>
      <c r="BH456" s="2">
        <v>0</v>
      </c>
      <c r="BI456" s="2">
        <v>1173319</v>
      </c>
      <c r="BJ456" s="2">
        <v>0</v>
      </c>
      <c r="BK456" s="2">
        <v>0</v>
      </c>
      <c r="BL456" s="2">
        <v>0</v>
      </c>
      <c r="BM456" s="2">
        <v>0</v>
      </c>
      <c r="BN456" s="2">
        <v>2813</v>
      </c>
      <c r="BO456" s="2">
        <v>538.91999999999996</v>
      </c>
      <c r="BP456" s="2">
        <v>1515982</v>
      </c>
      <c r="BQ456" s="2">
        <v>4137760</v>
      </c>
      <c r="BR456" s="2">
        <v>383961841</v>
      </c>
      <c r="BS456" s="2">
        <v>0</v>
      </c>
      <c r="BT456" s="2">
        <v>383961841</v>
      </c>
      <c r="BU456" s="2">
        <v>325807246</v>
      </c>
      <c r="BV456" s="2">
        <v>58154595</v>
      </c>
      <c r="BW456" s="2">
        <v>7012986</v>
      </c>
      <c r="BX456" s="2">
        <v>51141609</v>
      </c>
      <c r="BY456" s="2">
        <v>5266.78</v>
      </c>
      <c r="BZ456" s="2">
        <v>35064.93</v>
      </c>
      <c r="CA456" s="2">
        <v>184679272</v>
      </c>
      <c r="CB456" s="2">
        <v>0</v>
      </c>
      <c r="CC456" s="2">
        <v>0</v>
      </c>
      <c r="CD456" s="2">
        <v>325807246</v>
      </c>
      <c r="CE456" s="2">
        <v>7012986</v>
      </c>
      <c r="CF456" s="2">
        <v>0</v>
      </c>
      <c r="CG456" s="2">
        <v>12933957</v>
      </c>
      <c r="CH456" s="2">
        <v>12933957</v>
      </c>
      <c r="CI456" s="2">
        <v>0</v>
      </c>
      <c r="CJ456" s="2">
        <v>51141609</v>
      </c>
      <c r="CK456" s="2" t="b">
        <v>0</v>
      </c>
      <c r="CL456" s="2">
        <v>0</v>
      </c>
      <c r="CM456" s="2">
        <v>10720.27</v>
      </c>
      <c r="CN456" s="2">
        <v>9856.84</v>
      </c>
      <c r="CO456" s="2">
        <v>10149.24</v>
      </c>
      <c r="CP456" s="2">
        <v>12067.85</v>
      </c>
      <c r="CQ456" s="4">
        <v>45072.426805555559</v>
      </c>
      <c r="CR456" s="4">
        <v>73415</v>
      </c>
    </row>
    <row r="457" spans="1:96" x14ac:dyDescent="0.35">
      <c r="A457" s="5">
        <v>525</v>
      </c>
      <c r="B457" s="3" t="s">
        <v>879</v>
      </c>
      <c r="C457" s="3" t="s">
        <v>934</v>
      </c>
      <c r="D457" s="2" t="s">
        <v>935</v>
      </c>
      <c r="E457" s="2">
        <v>8093</v>
      </c>
      <c r="F457" s="2">
        <v>8215</v>
      </c>
      <c r="G457" s="2">
        <v>8458</v>
      </c>
      <c r="H457" s="2">
        <v>9802</v>
      </c>
      <c r="I457" s="2">
        <v>6.5600000000000006E-2</v>
      </c>
      <c r="J457" s="2">
        <v>531</v>
      </c>
      <c r="K457" s="2">
        <v>539</v>
      </c>
      <c r="L457" s="2">
        <v>555</v>
      </c>
      <c r="M457" s="2">
        <v>643</v>
      </c>
      <c r="N457" s="2">
        <v>6.7000000000000004E-2</v>
      </c>
      <c r="O457" s="2">
        <v>542</v>
      </c>
      <c r="P457" s="2">
        <v>550</v>
      </c>
      <c r="Q457" s="2">
        <v>567</v>
      </c>
      <c r="R457" s="2">
        <v>657</v>
      </c>
      <c r="S457" s="2">
        <v>9166</v>
      </c>
      <c r="T457" s="2">
        <v>9304</v>
      </c>
      <c r="U457" s="2">
        <v>9580</v>
      </c>
      <c r="V457" s="2">
        <v>11102</v>
      </c>
      <c r="W457" s="2">
        <v>1.1040000000000001</v>
      </c>
      <c r="X457" s="2">
        <v>1.026</v>
      </c>
      <c r="Y457" s="2">
        <v>10119</v>
      </c>
      <c r="Z457" s="2">
        <v>11391</v>
      </c>
      <c r="AA457" s="2">
        <v>2613.5500000000002</v>
      </c>
      <c r="AB457" s="2">
        <v>2038.1</v>
      </c>
      <c r="AC457" s="2">
        <v>1520.71</v>
      </c>
      <c r="AD457" s="2">
        <v>3139.97</v>
      </c>
      <c r="AE457" s="2">
        <v>9312.33</v>
      </c>
      <c r="AF457" s="2">
        <v>2613.5500000000002</v>
      </c>
      <c r="AG457" s="2">
        <v>2038.1</v>
      </c>
      <c r="AH457" s="2">
        <v>1520.71</v>
      </c>
      <c r="AI457" s="2">
        <v>3139.97</v>
      </c>
      <c r="AJ457" s="2">
        <v>9312.33</v>
      </c>
      <c r="AK457" s="2">
        <v>26446512</v>
      </c>
      <c r="AL457" s="2">
        <v>18962482</v>
      </c>
      <c r="AM457" s="2">
        <v>14568402</v>
      </c>
      <c r="AN457" s="2">
        <v>35767398</v>
      </c>
      <c r="AO457" s="2">
        <v>95744794</v>
      </c>
      <c r="AP457" s="2">
        <v>0.17499999999999999</v>
      </c>
      <c r="AQ457" s="2">
        <v>0.2</v>
      </c>
      <c r="AR457" s="2">
        <v>925628</v>
      </c>
      <c r="AS457" s="2">
        <v>663687</v>
      </c>
      <c r="AT457" s="2">
        <v>509894</v>
      </c>
      <c r="AU457" s="2">
        <v>1251859</v>
      </c>
      <c r="AV457" s="2">
        <v>3351068</v>
      </c>
      <c r="AW457" s="2">
        <v>0.17499999999999999</v>
      </c>
      <c r="AX457" s="2">
        <v>0</v>
      </c>
      <c r="AY457" s="2">
        <v>0.65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99095862</v>
      </c>
      <c r="BF457" s="2">
        <v>0</v>
      </c>
      <c r="BG457" s="2">
        <v>0</v>
      </c>
      <c r="BH457" s="2">
        <v>0</v>
      </c>
      <c r="BI457" s="2">
        <v>667355</v>
      </c>
      <c r="BJ457" s="2">
        <v>0</v>
      </c>
      <c r="BK457" s="2">
        <v>0</v>
      </c>
      <c r="BL457" s="2">
        <v>0</v>
      </c>
      <c r="BM457" s="2">
        <v>0</v>
      </c>
      <c r="BN457" s="2">
        <v>2813</v>
      </c>
      <c r="BO457" s="2">
        <v>172.91</v>
      </c>
      <c r="BP457" s="2">
        <v>486396</v>
      </c>
      <c r="BQ457" s="2">
        <v>1153751</v>
      </c>
      <c r="BR457" s="2">
        <v>100249613</v>
      </c>
      <c r="BS457" s="2">
        <v>0</v>
      </c>
      <c r="BT457" s="2">
        <v>100249613</v>
      </c>
      <c r="BU457" s="2">
        <v>59410569</v>
      </c>
      <c r="BV457" s="2">
        <v>40839044</v>
      </c>
      <c r="BW457" s="2">
        <v>2594556</v>
      </c>
      <c r="BX457" s="2">
        <v>38244488</v>
      </c>
      <c r="BY457" s="2">
        <v>5387.91</v>
      </c>
      <c r="BZ457" s="2">
        <v>9312.33</v>
      </c>
      <c r="CA457" s="2">
        <v>50173996</v>
      </c>
      <c r="CB457" s="2">
        <v>0</v>
      </c>
      <c r="CC457" s="2">
        <v>0</v>
      </c>
      <c r="CD457" s="2">
        <v>59410569</v>
      </c>
      <c r="CE457" s="2">
        <v>2594556</v>
      </c>
      <c r="CF457" s="2">
        <v>0</v>
      </c>
      <c r="CG457" s="2">
        <v>6610577</v>
      </c>
      <c r="CH457" s="2">
        <v>6610577</v>
      </c>
      <c r="CI457" s="2">
        <v>0</v>
      </c>
      <c r="CJ457" s="2">
        <v>38244488</v>
      </c>
      <c r="CK457" s="2" t="b">
        <v>0</v>
      </c>
      <c r="CL457" s="2">
        <v>0</v>
      </c>
      <c r="CM457" s="2">
        <v>10473.17</v>
      </c>
      <c r="CN457" s="2">
        <v>9629.64</v>
      </c>
      <c r="CO457" s="2">
        <v>9915.2999999999993</v>
      </c>
      <c r="CP457" s="2">
        <v>11789.69</v>
      </c>
      <c r="CQ457" s="4">
        <v>45072.426863425928</v>
      </c>
      <c r="CR457" s="4">
        <v>73415</v>
      </c>
    </row>
    <row r="458" spans="1:96" x14ac:dyDescent="0.35">
      <c r="A458" s="5">
        <v>526</v>
      </c>
      <c r="B458" s="3" t="s">
        <v>936</v>
      </c>
      <c r="C458" s="3" t="s">
        <v>937</v>
      </c>
      <c r="D458" s="2" t="s">
        <v>938</v>
      </c>
      <c r="E458" s="2">
        <v>8093</v>
      </c>
      <c r="F458" s="2">
        <v>8215</v>
      </c>
      <c r="G458" s="2">
        <v>8458</v>
      </c>
      <c r="H458" s="2">
        <v>9802</v>
      </c>
      <c r="I458" s="2">
        <v>6.5600000000000006E-2</v>
      </c>
      <c r="J458" s="2">
        <v>531</v>
      </c>
      <c r="K458" s="2">
        <v>539</v>
      </c>
      <c r="L458" s="2">
        <v>555</v>
      </c>
      <c r="M458" s="2">
        <v>643</v>
      </c>
      <c r="N458" s="2">
        <v>6.7000000000000004E-2</v>
      </c>
      <c r="O458" s="2">
        <v>542</v>
      </c>
      <c r="P458" s="2">
        <v>550</v>
      </c>
      <c r="Q458" s="2">
        <v>567</v>
      </c>
      <c r="R458" s="2">
        <v>657</v>
      </c>
      <c r="S458" s="2">
        <v>9166</v>
      </c>
      <c r="T458" s="2">
        <v>9304</v>
      </c>
      <c r="U458" s="2">
        <v>9580</v>
      </c>
      <c r="V458" s="2">
        <v>11102</v>
      </c>
      <c r="W458" s="2">
        <v>1.1040000000000001</v>
      </c>
      <c r="X458" s="2">
        <v>1.026</v>
      </c>
      <c r="Y458" s="2">
        <v>10119</v>
      </c>
      <c r="Z458" s="2">
        <v>11391</v>
      </c>
      <c r="AA458" s="2">
        <v>259.55</v>
      </c>
      <c r="AB458" s="2">
        <v>177.56</v>
      </c>
      <c r="AC458" s="2">
        <v>124.5</v>
      </c>
      <c r="AD458" s="2">
        <v>0</v>
      </c>
      <c r="AE458" s="2">
        <v>561.61</v>
      </c>
      <c r="AF458" s="2">
        <v>259.55</v>
      </c>
      <c r="AG458" s="2">
        <v>177.56</v>
      </c>
      <c r="AH458" s="2">
        <v>124.5</v>
      </c>
      <c r="AI458" s="2">
        <v>0</v>
      </c>
      <c r="AJ458" s="2">
        <v>561.61</v>
      </c>
      <c r="AK458" s="2">
        <v>2626386</v>
      </c>
      <c r="AL458" s="2">
        <v>1652018</v>
      </c>
      <c r="AM458" s="2">
        <v>1192710</v>
      </c>
      <c r="AN458" s="2">
        <v>0</v>
      </c>
      <c r="AO458" s="2">
        <v>5471114</v>
      </c>
      <c r="AP458" s="2">
        <v>0.2621</v>
      </c>
      <c r="AQ458" s="2">
        <v>0.2</v>
      </c>
      <c r="AR458" s="2">
        <v>137675</v>
      </c>
      <c r="AS458" s="2">
        <v>86599</v>
      </c>
      <c r="AT458" s="2">
        <v>62522</v>
      </c>
      <c r="AU458" s="2">
        <v>0</v>
      </c>
      <c r="AV458" s="2">
        <v>286796</v>
      </c>
      <c r="AW458" s="2">
        <v>0.2621</v>
      </c>
      <c r="AX458" s="2">
        <v>0</v>
      </c>
      <c r="AY458" s="2">
        <v>0.65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5757910</v>
      </c>
      <c r="BF458" s="2">
        <v>0</v>
      </c>
      <c r="BG458" s="2">
        <v>23489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2813</v>
      </c>
      <c r="BO458" s="2">
        <v>18.3</v>
      </c>
      <c r="BP458" s="2">
        <v>51478</v>
      </c>
      <c r="BQ458" s="2">
        <v>74967</v>
      </c>
      <c r="BR458" s="2">
        <v>5832877</v>
      </c>
      <c r="BS458" s="2">
        <v>0</v>
      </c>
      <c r="BT458" s="2">
        <v>5832877</v>
      </c>
      <c r="BU458" s="2">
        <v>2036189</v>
      </c>
      <c r="BV458" s="2">
        <v>3796688</v>
      </c>
      <c r="BW458" s="2">
        <v>452124</v>
      </c>
      <c r="BX458" s="2">
        <v>3344564</v>
      </c>
      <c r="BY458" s="2">
        <v>5110.2</v>
      </c>
      <c r="BZ458" s="2">
        <v>561.61</v>
      </c>
      <c r="CA458" s="2">
        <v>2869939</v>
      </c>
      <c r="CB458" s="2">
        <v>0</v>
      </c>
      <c r="CC458" s="2">
        <v>0</v>
      </c>
      <c r="CD458" s="2">
        <v>2036189</v>
      </c>
      <c r="CE458" s="2">
        <v>452124</v>
      </c>
      <c r="CF458" s="2">
        <v>381626</v>
      </c>
      <c r="CG458" s="2">
        <v>393646</v>
      </c>
      <c r="CH458" s="2">
        <v>775272</v>
      </c>
      <c r="CI458" s="2">
        <v>0</v>
      </c>
      <c r="CJ458" s="2">
        <v>3344564</v>
      </c>
      <c r="CK458" s="2" t="b">
        <v>0</v>
      </c>
      <c r="CL458" s="2">
        <v>0</v>
      </c>
      <c r="CM458" s="2">
        <v>10649.44</v>
      </c>
      <c r="CN458" s="2">
        <v>9791.7199999999993</v>
      </c>
      <c r="CO458" s="2">
        <v>10082.18</v>
      </c>
      <c r="CP458" s="2">
        <v>11988.12</v>
      </c>
      <c r="CQ458" s="4">
        <v>45072.42659722222</v>
      </c>
      <c r="CR458" s="4">
        <v>73415</v>
      </c>
    </row>
    <row r="459" spans="1:96" ht="31" x14ac:dyDescent="0.35">
      <c r="A459" s="5">
        <v>527</v>
      </c>
      <c r="B459" s="3" t="s">
        <v>936</v>
      </c>
      <c r="C459" s="3" t="s">
        <v>939</v>
      </c>
      <c r="D459" s="2" t="s">
        <v>940</v>
      </c>
      <c r="E459" s="2">
        <v>8093</v>
      </c>
      <c r="F459" s="2">
        <v>8215</v>
      </c>
      <c r="G459" s="2">
        <v>8458</v>
      </c>
      <c r="H459" s="2">
        <v>9802</v>
      </c>
      <c r="I459" s="2">
        <v>6.5600000000000006E-2</v>
      </c>
      <c r="J459" s="2">
        <v>531</v>
      </c>
      <c r="K459" s="2">
        <v>539</v>
      </c>
      <c r="L459" s="2">
        <v>555</v>
      </c>
      <c r="M459" s="2">
        <v>643</v>
      </c>
      <c r="N459" s="2">
        <v>6.7000000000000004E-2</v>
      </c>
      <c r="O459" s="2">
        <v>542</v>
      </c>
      <c r="P459" s="2">
        <v>550</v>
      </c>
      <c r="Q459" s="2">
        <v>567</v>
      </c>
      <c r="R459" s="2">
        <v>657</v>
      </c>
      <c r="S459" s="2">
        <v>9166</v>
      </c>
      <c r="T459" s="2">
        <v>9304</v>
      </c>
      <c r="U459" s="2">
        <v>9580</v>
      </c>
      <c r="V459" s="2">
        <v>11102</v>
      </c>
      <c r="W459" s="2">
        <v>1.1040000000000001</v>
      </c>
      <c r="X459" s="2">
        <v>1.026</v>
      </c>
      <c r="Y459" s="2">
        <v>10119</v>
      </c>
      <c r="Z459" s="2">
        <v>11391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41.49</v>
      </c>
      <c r="AG459" s="2">
        <v>29.06</v>
      </c>
      <c r="AH459" s="2">
        <v>20.170000000000002</v>
      </c>
      <c r="AI459" s="2">
        <v>0</v>
      </c>
      <c r="AJ459" s="2">
        <v>90.72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0.37790000000000001</v>
      </c>
      <c r="AQ459" s="2">
        <v>0.2</v>
      </c>
      <c r="AR459" s="2">
        <v>31731</v>
      </c>
      <c r="AS459" s="2">
        <v>20435</v>
      </c>
      <c r="AT459" s="2">
        <v>14604</v>
      </c>
      <c r="AU459" s="2">
        <v>0</v>
      </c>
      <c r="AV459" s="2">
        <v>66770</v>
      </c>
      <c r="AW459" s="2">
        <v>0.37790000000000001</v>
      </c>
      <c r="AX459" s="2">
        <v>0</v>
      </c>
      <c r="AY459" s="2">
        <v>0.65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66770</v>
      </c>
      <c r="BF459" s="2">
        <v>1011535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170081</v>
      </c>
      <c r="BM459" s="2">
        <v>0</v>
      </c>
      <c r="BN459" s="2">
        <v>2813</v>
      </c>
      <c r="BO459" s="2">
        <v>2.46</v>
      </c>
      <c r="BP459" s="2">
        <v>6920</v>
      </c>
      <c r="BQ459" s="2">
        <v>1188536</v>
      </c>
      <c r="BR459" s="2">
        <v>1255306</v>
      </c>
      <c r="BS459" s="2">
        <v>0</v>
      </c>
      <c r="BT459" s="2">
        <v>1255306</v>
      </c>
      <c r="BU459" s="2">
        <v>587147</v>
      </c>
      <c r="BV459" s="2">
        <v>668159</v>
      </c>
      <c r="BW459" s="2">
        <v>18144</v>
      </c>
      <c r="BX459" s="2">
        <v>650015</v>
      </c>
      <c r="BY459" s="2">
        <v>4996.8599999999997</v>
      </c>
      <c r="BZ459" s="2">
        <v>90.72</v>
      </c>
      <c r="CA459" s="2">
        <v>453315</v>
      </c>
      <c r="CB459" s="2">
        <v>113849</v>
      </c>
      <c r="CC459" s="2">
        <v>0</v>
      </c>
      <c r="CD459" s="2">
        <v>587147</v>
      </c>
      <c r="CE459" s="2">
        <v>18144</v>
      </c>
      <c r="CF459" s="2">
        <v>0</v>
      </c>
      <c r="CG459" s="2">
        <v>141176</v>
      </c>
      <c r="CH459" s="2">
        <v>141176</v>
      </c>
      <c r="CI459" s="2">
        <v>0</v>
      </c>
      <c r="CJ459" s="2">
        <v>650015</v>
      </c>
      <c r="CK459" s="2" t="b">
        <v>0</v>
      </c>
      <c r="CL459" s="2">
        <v>0</v>
      </c>
      <c r="CM459" s="2">
        <v>10883.79</v>
      </c>
      <c r="CN459" s="2">
        <v>10007.200000000001</v>
      </c>
      <c r="CO459" s="2">
        <v>10304.06</v>
      </c>
      <c r="CP459" s="2">
        <v>12251.93</v>
      </c>
      <c r="CQ459" s="4">
        <v>45072.426608796297</v>
      </c>
      <c r="CR459" s="4">
        <v>73415</v>
      </c>
    </row>
    <row r="460" spans="1:96" x14ac:dyDescent="0.35">
      <c r="A460" s="5">
        <v>528</v>
      </c>
      <c r="B460" s="3" t="s">
        <v>936</v>
      </c>
      <c r="C460" s="3" t="s">
        <v>941</v>
      </c>
      <c r="D460" s="2" t="s">
        <v>942</v>
      </c>
      <c r="E460" s="2">
        <v>8093</v>
      </c>
      <c r="F460" s="2">
        <v>8215</v>
      </c>
      <c r="G460" s="2">
        <v>8458</v>
      </c>
      <c r="H460" s="2">
        <v>9802</v>
      </c>
      <c r="I460" s="2">
        <v>6.5600000000000006E-2</v>
      </c>
      <c r="J460" s="2">
        <v>531</v>
      </c>
      <c r="K460" s="2">
        <v>539</v>
      </c>
      <c r="L460" s="2">
        <v>555</v>
      </c>
      <c r="M460" s="2">
        <v>643</v>
      </c>
      <c r="N460" s="2">
        <v>6.7000000000000004E-2</v>
      </c>
      <c r="O460" s="2">
        <v>542</v>
      </c>
      <c r="P460" s="2">
        <v>550</v>
      </c>
      <c r="Q460" s="2">
        <v>567</v>
      </c>
      <c r="R460" s="2">
        <v>657</v>
      </c>
      <c r="S460" s="2">
        <v>9166</v>
      </c>
      <c r="T460" s="2">
        <v>9304</v>
      </c>
      <c r="U460" s="2">
        <v>9580</v>
      </c>
      <c r="V460" s="2">
        <v>11102</v>
      </c>
      <c r="W460" s="2">
        <v>1.1040000000000001</v>
      </c>
      <c r="X460" s="2">
        <v>1.026</v>
      </c>
      <c r="Y460" s="2">
        <v>10119</v>
      </c>
      <c r="Z460" s="2">
        <v>11391</v>
      </c>
      <c r="AA460" s="2">
        <v>639.12</v>
      </c>
      <c r="AB460" s="2">
        <v>523.64</v>
      </c>
      <c r="AC460" s="2">
        <v>420.35</v>
      </c>
      <c r="AD460" s="2">
        <v>0</v>
      </c>
      <c r="AE460" s="2">
        <v>1583.11</v>
      </c>
      <c r="AF460" s="2">
        <v>639.12</v>
      </c>
      <c r="AG460" s="2">
        <v>523.64</v>
      </c>
      <c r="AH460" s="2">
        <v>420.35</v>
      </c>
      <c r="AI460" s="2">
        <v>0</v>
      </c>
      <c r="AJ460" s="2">
        <v>1583.11</v>
      </c>
      <c r="AK460" s="2">
        <v>6467255</v>
      </c>
      <c r="AL460" s="2">
        <v>4871947</v>
      </c>
      <c r="AM460" s="2">
        <v>4026953</v>
      </c>
      <c r="AN460" s="2">
        <v>0</v>
      </c>
      <c r="AO460" s="2">
        <v>15366155</v>
      </c>
      <c r="AP460" s="2">
        <v>0.56359999999999999</v>
      </c>
      <c r="AQ460" s="2">
        <v>0.2</v>
      </c>
      <c r="AR460" s="2">
        <v>728989</v>
      </c>
      <c r="AS460" s="2">
        <v>549166</v>
      </c>
      <c r="AT460" s="2">
        <v>453918</v>
      </c>
      <c r="AU460" s="2">
        <v>0</v>
      </c>
      <c r="AV460" s="2">
        <v>1732073</v>
      </c>
      <c r="AW460" s="2">
        <v>0.56359999999999999</v>
      </c>
      <c r="AX460" s="2">
        <v>1.3599999999999999E-2</v>
      </c>
      <c r="AY460" s="2">
        <v>0.65</v>
      </c>
      <c r="AZ460" s="2">
        <v>57171</v>
      </c>
      <c r="BA460" s="2">
        <v>43068</v>
      </c>
      <c r="BB460" s="2">
        <v>35598</v>
      </c>
      <c r="BC460" s="2">
        <v>0</v>
      </c>
      <c r="BD460" s="2">
        <v>135837</v>
      </c>
      <c r="BE460" s="2">
        <v>17234065</v>
      </c>
      <c r="BF460" s="2">
        <v>0</v>
      </c>
      <c r="BG460" s="2">
        <v>24239</v>
      </c>
      <c r="BH460" s="2">
        <v>0</v>
      </c>
      <c r="BI460" s="2">
        <v>450059</v>
      </c>
      <c r="BJ460" s="2">
        <v>0</v>
      </c>
      <c r="BK460" s="2">
        <v>0</v>
      </c>
      <c r="BL460" s="2">
        <v>0</v>
      </c>
      <c r="BM460" s="2">
        <v>0</v>
      </c>
      <c r="BN460" s="2">
        <v>2813</v>
      </c>
      <c r="BO460" s="2">
        <v>34.619999999999997</v>
      </c>
      <c r="BP460" s="2">
        <v>97386</v>
      </c>
      <c r="BQ460" s="2">
        <v>571684</v>
      </c>
      <c r="BR460" s="2">
        <v>17805749</v>
      </c>
      <c r="BS460" s="2">
        <v>0</v>
      </c>
      <c r="BT460" s="2">
        <v>17805749</v>
      </c>
      <c r="BU460" s="2">
        <v>12115850</v>
      </c>
      <c r="BV460" s="2">
        <v>5689899</v>
      </c>
      <c r="BW460" s="2">
        <v>316622</v>
      </c>
      <c r="BX460" s="2">
        <v>5373277</v>
      </c>
      <c r="BY460" s="2">
        <v>5111.24</v>
      </c>
      <c r="BZ460" s="2">
        <v>1583.11</v>
      </c>
      <c r="CA460" s="2">
        <v>8091655</v>
      </c>
      <c r="CB460" s="2">
        <v>0</v>
      </c>
      <c r="CC460" s="2">
        <v>0</v>
      </c>
      <c r="CD460" s="2">
        <v>12115850</v>
      </c>
      <c r="CE460" s="2">
        <v>316622</v>
      </c>
      <c r="CF460" s="2">
        <v>0</v>
      </c>
      <c r="CG460" s="2">
        <v>2281812</v>
      </c>
      <c r="CH460" s="2">
        <v>2281812</v>
      </c>
      <c r="CI460" s="2">
        <v>0</v>
      </c>
      <c r="CJ460" s="2">
        <v>5373277</v>
      </c>
      <c r="CK460" s="2" t="b">
        <v>0</v>
      </c>
      <c r="CL460" s="2">
        <v>0</v>
      </c>
      <c r="CM460" s="2">
        <v>11349.07</v>
      </c>
      <c r="CN460" s="2">
        <v>10434.99</v>
      </c>
      <c r="CO460" s="2">
        <v>10744.54</v>
      </c>
      <c r="CP460" s="2">
        <v>12775.69</v>
      </c>
      <c r="CQ460" s="4">
        <v>45072.426620370374</v>
      </c>
      <c r="CR460" s="4">
        <v>73415</v>
      </c>
    </row>
    <row r="461" spans="1:96" x14ac:dyDescent="0.35">
      <c r="A461" s="5">
        <v>529</v>
      </c>
      <c r="B461" s="3" t="s">
        <v>936</v>
      </c>
      <c r="C461" s="3" t="s">
        <v>943</v>
      </c>
      <c r="D461" s="2" t="s">
        <v>944</v>
      </c>
      <c r="E461" s="2">
        <v>8093</v>
      </c>
      <c r="F461" s="2">
        <v>8215</v>
      </c>
      <c r="G461" s="2">
        <v>8458</v>
      </c>
      <c r="H461" s="2">
        <v>9802</v>
      </c>
      <c r="I461" s="2">
        <v>6.5600000000000006E-2</v>
      </c>
      <c r="J461" s="2">
        <v>531</v>
      </c>
      <c r="K461" s="2">
        <v>539</v>
      </c>
      <c r="L461" s="2">
        <v>555</v>
      </c>
      <c r="M461" s="2">
        <v>643</v>
      </c>
      <c r="N461" s="2">
        <v>6.7000000000000004E-2</v>
      </c>
      <c r="O461" s="2">
        <v>542</v>
      </c>
      <c r="P461" s="2">
        <v>550</v>
      </c>
      <c r="Q461" s="2">
        <v>567</v>
      </c>
      <c r="R461" s="2">
        <v>657</v>
      </c>
      <c r="S461" s="2">
        <v>9166</v>
      </c>
      <c r="T461" s="2">
        <v>9304</v>
      </c>
      <c r="U461" s="2">
        <v>9580</v>
      </c>
      <c r="V461" s="2">
        <v>11102</v>
      </c>
      <c r="W461" s="2">
        <v>1.1040000000000001</v>
      </c>
      <c r="X461" s="2">
        <v>1.026</v>
      </c>
      <c r="Y461" s="2">
        <v>10119</v>
      </c>
      <c r="Z461" s="2">
        <v>11391</v>
      </c>
      <c r="AA461" s="2">
        <v>144.22999999999999</v>
      </c>
      <c r="AB461" s="2">
        <v>121.41</v>
      </c>
      <c r="AC461" s="2">
        <v>86.94</v>
      </c>
      <c r="AD461" s="2">
        <v>0</v>
      </c>
      <c r="AE461" s="2">
        <v>352.58</v>
      </c>
      <c r="AF461" s="2">
        <v>144.22999999999999</v>
      </c>
      <c r="AG461" s="2">
        <v>121.41</v>
      </c>
      <c r="AH461" s="2">
        <v>86.94</v>
      </c>
      <c r="AI461" s="2">
        <v>0</v>
      </c>
      <c r="AJ461" s="2">
        <v>352.58</v>
      </c>
      <c r="AK461" s="2">
        <v>1459463</v>
      </c>
      <c r="AL461" s="2">
        <v>1129599</v>
      </c>
      <c r="AM461" s="2">
        <v>832885</v>
      </c>
      <c r="AN461" s="2">
        <v>0</v>
      </c>
      <c r="AO461" s="2">
        <v>3421947</v>
      </c>
      <c r="AP461" s="2">
        <v>0.40799999999999997</v>
      </c>
      <c r="AQ461" s="2">
        <v>0.2</v>
      </c>
      <c r="AR461" s="2">
        <v>119092</v>
      </c>
      <c r="AS461" s="2">
        <v>92175</v>
      </c>
      <c r="AT461" s="2">
        <v>67963</v>
      </c>
      <c r="AU461" s="2">
        <v>0</v>
      </c>
      <c r="AV461" s="2">
        <v>279230</v>
      </c>
      <c r="AW461" s="2">
        <v>0.40799999999999997</v>
      </c>
      <c r="AX461" s="2">
        <v>0</v>
      </c>
      <c r="AY461" s="2">
        <v>0.65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3701177</v>
      </c>
      <c r="BF461" s="2">
        <v>0</v>
      </c>
      <c r="BG461" s="2">
        <v>0</v>
      </c>
      <c r="BH461" s="2">
        <v>0</v>
      </c>
      <c r="BI461" s="2">
        <v>118124</v>
      </c>
      <c r="BJ461" s="2">
        <v>0</v>
      </c>
      <c r="BK461" s="2">
        <v>0</v>
      </c>
      <c r="BL461" s="2">
        <v>13372</v>
      </c>
      <c r="BM461" s="2">
        <v>0</v>
      </c>
      <c r="BN461" s="2">
        <v>2813</v>
      </c>
      <c r="BO461" s="2">
        <v>0.96</v>
      </c>
      <c r="BP461" s="2">
        <v>2700</v>
      </c>
      <c r="BQ461" s="2">
        <v>134196</v>
      </c>
      <c r="BR461" s="2">
        <v>3835373</v>
      </c>
      <c r="BS461" s="2">
        <v>0</v>
      </c>
      <c r="BT461" s="2">
        <v>3835373</v>
      </c>
      <c r="BU461" s="2">
        <v>2001685</v>
      </c>
      <c r="BV461" s="2">
        <v>1833688</v>
      </c>
      <c r="BW461" s="2">
        <v>197745</v>
      </c>
      <c r="BX461" s="2">
        <v>1635943</v>
      </c>
      <c r="BY461" s="2">
        <v>5047.8</v>
      </c>
      <c r="BZ461" s="2">
        <v>352.58</v>
      </c>
      <c r="CA461" s="2">
        <v>1779753</v>
      </c>
      <c r="CB461" s="2">
        <v>0</v>
      </c>
      <c r="CC461" s="2">
        <v>0</v>
      </c>
      <c r="CD461" s="2">
        <v>2001685</v>
      </c>
      <c r="CE461" s="2">
        <v>197745</v>
      </c>
      <c r="CF461" s="2">
        <v>0</v>
      </c>
      <c r="CG461" s="2">
        <v>664306</v>
      </c>
      <c r="CH461" s="2">
        <v>664306</v>
      </c>
      <c r="CI461" s="2">
        <v>0</v>
      </c>
      <c r="CJ461" s="2">
        <v>1635943</v>
      </c>
      <c r="CK461" s="2" t="b">
        <v>0</v>
      </c>
      <c r="CL461" s="2">
        <v>0</v>
      </c>
      <c r="CM461" s="2">
        <v>10944.71</v>
      </c>
      <c r="CN461" s="2">
        <v>10063.209999999999</v>
      </c>
      <c r="CO461" s="2">
        <v>10361.73</v>
      </c>
      <c r="CP461" s="2">
        <v>12320.51</v>
      </c>
      <c r="CQ461" s="4">
        <v>45072.426701388889</v>
      </c>
      <c r="CR461" s="4">
        <v>73415</v>
      </c>
    </row>
    <row r="462" spans="1:96" x14ac:dyDescent="0.35">
      <c r="A462" s="5">
        <v>530</v>
      </c>
      <c r="B462" s="3" t="s">
        <v>936</v>
      </c>
      <c r="C462" s="3" t="s">
        <v>945</v>
      </c>
      <c r="D462" s="2" t="s">
        <v>946</v>
      </c>
      <c r="E462" s="2">
        <v>8093</v>
      </c>
      <c r="F462" s="2">
        <v>8215</v>
      </c>
      <c r="G462" s="2">
        <v>8458</v>
      </c>
      <c r="H462" s="2">
        <v>9802</v>
      </c>
      <c r="I462" s="2">
        <v>6.5600000000000006E-2</v>
      </c>
      <c r="J462" s="2">
        <v>531</v>
      </c>
      <c r="K462" s="2">
        <v>539</v>
      </c>
      <c r="L462" s="2">
        <v>555</v>
      </c>
      <c r="M462" s="2">
        <v>643</v>
      </c>
      <c r="N462" s="2">
        <v>6.7000000000000004E-2</v>
      </c>
      <c r="O462" s="2">
        <v>542</v>
      </c>
      <c r="P462" s="2">
        <v>550</v>
      </c>
      <c r="Q462" s="2">
        <v>567</v>
      </c>
      <c r="R462" s="2">
        <v>657</v>
      </c>
      <c r="S462" s="2">
        <v>9166</v>
      </c>
      <c r="T462" s="2">
        <v>9304</v>
      </c>
      <c r="U462" s="2">
        <v>9580</v>
      </c>
      <c r="V462" s="2">
        <v>11102</v>
      </c>
      <c r="W462" s="2">
        <v>1.1040000000000001</v>
      </c>
      <c r="X462" s="2">
        <v>1.026</v>
      </c>
      <c r="Y462" s="2">
        <v>10119</v>
      </c>
      <c r="Z462" s="2">
        <v>11391</v>
      </c>
      <c r="AA462" s="2">
        <v>2798.28</v>
      </c>
      <c r="AB462" s="2">
        <v>2067.25</v>
      </c>
      <c r="AC462" s="2">
        <v>1470.31</v>
      </c>
      <c r="AD462" s="2">
        <v>0</v>
      </c>
      <c r="AE462" s="2">
        <v>6335.84</v>
      </c>
      <c r="AF462" s="2">
        <v>2798.28</v>
      </c>
      <c r="AG462" s="2">
        <v>2067.25</v>
      </c>
      <c r="AH462" s="2">
        <v>1470.31</v>
      </c>
      <c r="AI462" s="2">
        <v>0</v>
      </c>
      <c r="AJ462" s="2">
        <v>6335.84</v>
      </c>
      <c r="AK462" s="2">
        <v>28315795</v>
      </c>
      <c r="AL462" s="2">
        <v>19233694</v>
      </c>
      <c r="AM462" s="2">
        <v>14085570</v>
      </c>
      <c r="AN462" s="2">
        <v>0</v>
      </c>
      <c r="AO462" s="2">
        <v>61635059</v>
      </c>
      <c r="AP462" s="2">
        <v>0.45179999999999998</v>
      </c>
      <c r="AQ462" s="2">
        <v>0.2</v>
      </c>
      <c r="AR462" s="2">
        <v>2558615</v>
      </c>
      <c r="AS462" s="2">
        <v>1737957</v>
      </c>
      <c r="AT462" s="2">
        <v>1272772</v>
      </c>
      <c r="AU462" s="2">
        <v>0</v>
      </c>
      <c r="AV462" s="2">
        <v>5569344</v>
      </c>
      <c r="AW462" s="2">
        <v>0.45179999999999998</v>
      </c>
      <c r="AX462" s="2">
        <v>0</v>
      </c>
      <c r="AY462" s="2">
        <v>0.65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67204403</v>
      </c>
      <c r="BF462" s="2">
        <v>0</v>
      </c>
      <c r="BG462" s="2">
        <v>145694</v>
      </c>
      <c r="BH462" s="2">
        <v>0</v>
      </c>
      <c r="BI462" s="2">
        <v>54637</v>
      </c>
      <c r="BJ462" s="2">
        <v>0</v>
      </c>
      <c r="BK462" s="2">
        <v>0</v>
      </c>
      <c r="BL462" s="2">
        <v>0</v>
      </c>
      <c r="BM462" s="2">
        <v>0</v>
      </c>
      <c r="BN462" s="2">
        <v>2813</v>
      </c>
      <c r="BO462" s="2">
        <v>154.44999999999999</v>
      </c>
      <c r="BP462" s="2">
        <v>434468</v>
      </c>
      <c r="BQ462" s="2">
        <v>634799</v>
      </c>
      <c r="BR462" s="2">
        <v>67839202</v>
      </c>
      <c r="BS462" s="2">
        <v>0</v>
      </c>
      <c r="BT462" s="2">
        <v>67839202</v>
      </c>
      <c r="BU462" s="2">
        <v>24198478</v>
      </c>
      <c r="BV462" s="2">
        <v>43640724</v>
      </c>
      <c r="BW462" s="2">
        <v>5061873</v>
      </c>
      <c r="BX462" s="2">
        <v>38578851</v>
      </c>
      <c r="BY462" s="2">
        <v>5071.3100000000004</v>
      </c>
      <c r="BZ462" s="2">
        <v>6335.84</v>
      </c>
      <c r="CA462" s="2">
        <v>32131009</v>
      </c>
      <c r="CB462" s="2">
        <v>0</v>
      </c>
      <c r="CC462" s="2">
        <v>0</v>
      </c>
      <c r="CD462" s="2">
        <v>24198478</v>
      </c>
      <c r="CE462" s="2">
        <v>5061873</v>
      </c>
      <c r="CF462" s="2">
        <v>2870658</v>
      </c>
      <c r="CG462" s="2">
        <v>4709496</v>
      </c>
      <c r="CH462" s="2">
        <v>7580154</v>
      </c>
      <c r="CI462" s="2">
        <v>0</v>
      </c>
      <c r="CJ462" s="2">
        <v>38578851</v>
      </c>
      <c r="CK462" s="2" t="b">
        <v>0</v>
      </c>
      <c r="CL462" s="2">
        <v>0</v>
      </c>
      <c r="CM462" s="2">
        <v>11033.35</v>
      </c>
      <c r="CN462" s="2">
        <v>10144.709999999999</v>
      </c>
      <c r="CO462" s="2">
        <v>10445.65</v>
      </c>
      <c r="CP462" s="2">
        <v>12420.29</v>
      </c>
      <c r="CQ462" s="4">
        <v>45072.426724537036</v>
      </c>
      <c r="CR462" s="4">
        <v>73415</v>
      </c>
    </row>
    <row r="463" spans="1:96" x14ac:dyDescent="0.35">
      <c r="A463" s="5">
        <v>531</v>
      </c>
      <c r="B463" s="3" t="s">
        <v>936</v>
      </c>
      <c r="C463" s="3" t="s">
        <v>947</v>
      </c>
      <c r="D463" s="2" t="s">
        <v>948</v>
      </c>
      <c r="E463" s="2">
        <v>8093</v>
      </c>
      <c r="F463" s="2">
        <v>8215</v>
      </c>
      <c r="G463" s="2">
        <v>8458</v>
      </c>
      <c r="H463" s="2">
        <v>9802</v>
      </c>
      <c r="I463" s="2">
        <v>6.5600000000000006E-2</v>
      </c>
      <c r="J463" s="2">
        <v>531</v>
      </c>
      <c r="K463" s="2">
        <v>539</v>
      </c>
      <c r="L463" s="2">
        <v>555</v>
      </c>
      <c r="M463" s="2">
        <v>643</v>
      </c>
      <c r="N463" s="2">
        <v>6.7000000000000004E-2</v>
      </c>
      <c r="O463" s="2">
        <v>542</v>
      </c>
      <c r="P463" s="2">
        <v>550</v>
      </c>
      <c r="Q463" s="2">
        <v>567</v>
      </c>
      <c r="R463" s="2">
        <v>657</v>
      </c>
      <c r="S463" s="2">
        <v>9166</v>
      </c>
      <c r="T463" s="2">
        <v>9304</v>
      </c>
      <c r="U463" s="2">
        <v>9580</v>
      </c>
      <c r="V463" s="2">
        <v>11102</v>
      </c>
      <c r="W463" s="2">
        <v>1.1040000000000001</v>
      </c>
      <c r="X463" s="2">
        <v>1.026</v>
      </c>
      <c r="Y463" s="2">
        <v>10119</v>
      </c>
      <c r="Z463" s="2">
        <v>11391</v>
      </c>
      <c r="AA463" s="2">
        <v>1298.6600000000001</v>
      </c>
      <c r="AB463" s="2">
        <v>1028.98</v>
      </c>
      <c r="AC463" s="2">
        <v>833.2</v>
      </c>
      <c r="AD463" s="2">
        <v>0</v>
      </c>
      <c r="AE463" s="2">
        <v>3160.84</v>
      </c>
      <c r="AF463" s="2">
        <v>1298.6600000000001</v>
      </c>
      <c r="AG463" s="2">
        <v>1028.98</v>
      </c>
      <c r="AH463" s="2">
        <v>833.2</v>
      </c>
      <c r="AI463" s="2">
        <v>0</v>
      </c>
      <c r="AJ463" s="2">
        <v>3160.84</v>
      </c>
      <c r="AK463" s="2">
        <v>13141141</v>
      </c>
      <c r="AL463" s="2">
        <v>9573630</v>
      </c>
      <c r="AM463" s="2">
        <v>7982056</v>
      </c>
      <c r="AN463" s="2">
        <v>0</v>
      </c>
      <c r="AO463" s="2">
        <v>30696827</v>
      </c>
      <c r="AP463" s="2">
        <v>0.161</v>
      </c>
      <c r="AQ463" s="2">
        <v>0.2</v>
      </c>
      <c r="AR463" s="2">
        <v>423145</v>
      </c>
      <c r="AS463" s="2">
        <v>308271</v>
      </c>
      <c r="AT463" s="2">
        <v>257022</v>
      </c>
      <c r="AU463" s="2">
        <v>0</v>
      </c>
      <c r="AV463" s="2">
        <v>988438</v>
      </c>
      <c r="AW463" s="2">
        <v>0.161</v>
      </c>
      <c r="AX463" s="2">
        <v>0</v>
      </c>
      <c r="AY463" s="2">
        <v>0.65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31685265</v>
      </c>
      <c r="BF463" s="2">
        <v>0</v>
      </c>
      <c r="BG463" s="2">
        <v>157595</v>
      </c>
      <c r="BH463" s="2">
        <v>0</v>
      </c>
      <c r="BI463" s="2">
        <v>503691</v>
      </c>
      <c r="BJ463" s="2">
        <v>0</v>
      </c>
      <c r="BK463" s="2">
        <v>0</v>
      </c>
      <c r="BL463" s="2">
        <v>0</v>
      </c>
      <c r="BM463" s="2">
        <v>0</v>
      </c>
      <c r="BN463" s="2">
        <v>2813</v>
      </c>
      <c r="BO463" s="2">
        <v>121.02</v>
      </c>
      <c r="BP463" s="2">
        <v>340429</v>
      </c>
      <c r="BQ463" s="2">
        <v>1001715</v>
      </c>
      <c r="BR463" s="2">
        <v>32686980</v>
      </c>
      <c r="BS463" s="2">
        <v>0</v>
      </c>
      <c r="BT463" s="2">
        <v>32686980</v>
      </c>
      <c r="BU463" s="2">
        <v>18203289</v>
      </c>
      <c r="BV463" s="2">
        <v>14483691</v>
      </c>
      <c r="BW463" s="2">
        <v>1494371</v>
      </c>
      <c r="BX463" s="2">
        <v>12989320</v>
      </c>
      <c r="BY463" s="2">
        <v>5042.6899999999996</v>
      </c>
      <c r="BZ463" s="2">
        <v>3160.84</v>
      </c>
      <c r="CA463" s="2">
        <v>15939136</v>
      </c>
      <c r="CB463" s="2">
        <v>0</v>
      </c>
      <c r="CC463" s="2">
        <v>0</v>
      </c>
      <c r="CD463" s="2">
        <v>18203289</v>
      </c>
      <c r="CE463" s="2">
        <v>1494371</v>
      </c>
      <c r="CF463" s="2">
        <v>0</v>
      </c>
      <c r="CG463" s="2">
        <v>2893322</v>
      </c>
      <c r="CH463" s="2">
        <v>2893322</v>
      </c>
      <c r="CI463" s="2">
        <v>0</v>
      </c>
      <c r="CJ463" s="2">
        <v>12989320</v>
      </c>
      <c r="CK463" s="2" t="b">
        <v>0</v>
      </c>
      <c r="CL463" s="2">
        <v>0</v>
      </c>
      <c r="CM463" s="2">
        <v>10444.83</v>
      </c>
      <c r="CN463" s="2">
        <v>9603.59</v>
      </c>
      <c r="CO463" s="2">
        <v>9888.48</v>
      </c>
      <c r="CP463" s="2">
        <v>11757.79</v>
      </c>
      <c r="CQ463" s="4">
        <v>45072.426747685182</v>
      </c>
      <c r="CR463" s="4">
        <v>73415</v>
      </c>
    </row>
    <row r="464" spans="1:96" x14ac:dyDescent="0.35">
      <c r="A464" s="5">
        <v>532</v>
      </c>
      <c r="B464" s="3" t="s">
        <v>936</v>
      </c>
      <c r="C464" s="3" t="s">
        <v>949</v>
      </c>
      <c r="D464" s="2" t="s">
        <v>950</v>
      </c>
      <c r="E464" s="2">
        <v>8093</v>
      </c>
      <c r="F464" s="2">
        <v>8215</v>
      </c>
      <c r="G464" s="2">
        <v>8458</v>
      </c>
      <c r="H464" s="2">
        <v>9802</v>
      </c>
      <c r="I464" s="2">
        <v>6.5600000000000006E-2</v>
      </c>
      <c r="J464" s="2">
        <v>531</v>
      </c>
      <c r="K464" s="2">
        <v>539</v>
      </c>
      <c r="L464" s="2">
        <v>555</v>
      </c>
      <c r="M464" s="2">
        <v>643</v>
      </c>
      <c r="N464" s="2">
        <v>6.7000000000000004E-2</v>
      </c>
      <c r="O464" s="2">
        <v>542</v>
      </c>
      <c r="P464" s="2">
        <v>550</v>
      </c>
      <c r="Q464" s="2">
        <v>567</v>
      </c>
      <c r="R464" s="2">
        <v>657</v>
      </c>
      <c r="S464" s="2">
        <v>9166</v>
      </c>
      <c r="T464" s="2">
        <v>9304</v>
      </c>
      <c r="U464" s="2">
        <v>9580</v>
      </c>
      <c r="V464" s="2">
        <v>11102</v>
      </c>
      <c r="W464" s="2">
        <v>1.1040000000000001</v>
      </c>
      <c r="X464" s="2">
        <v>1.026</v>
      </c>
      <c r="Y464" s="2">
        <v>10119</v>
      </c>
      <c r="Z464" s="2">
        <v>11391</v>
      </c>
      <c r="AA464" s="2">
        <v>202.62</v>
      </c>
      <c r="AB464" s="2">
        <v>147.59</v>
      </c>
      <c r="AC464" s="2">
        <v>70.8</v>
      </c>
      <c r="AD464" s="2">
        <v>0</v>
      </c>
      <c r="AE464" s="2">
        <v>421.01</v>
      </c>
      <c r="AF464" s="2">
        <v>202.62</v>
      </c>
      <c r="AG464" s="2">
        <v>147.59</v>
      </c>
      <c r="AH464" s="2">
        <v>70.8</v>
      </c>
      <c r="AI464" s="2">
        <v>0</v>
      </c>
      <c r="AJ464" s="2">
        <v>421.01</v>
      </c>
      <c r="AK464" s="2">
        <v>2050312</v>
      </c>
      <c r="AL464" s="2">
        <v>1373177</v>
      </c>
      <c r="AM464" s="2">
        <v>678264</v>
      </c>
      <c r="AN464" s="2">
        <v>0</v>
      </c>
      <c r="AO464" s="2">
        <v>4101753</v>
      </c>
      <c r="AP464" s="2">
        <v>0.4047</v>
      </c>
      <c r="AQ464" s="2">
        <v>0.2</v>
      </c>
      <c r="AR464" s="2">
        <v>165952</v>
      </c>
      <c r="AS464" s="2">
        <v>111145</v>
      </c>
      <c r="AT464" s="2">
        <v>54899</v>
      </c>
      <c r="AU464" s="2">
        <v>0</v>
      </c>
      <c r="AV464" s="2">
        <v>331996</v>
      </c>
      <c r="AW464" s="2">
        <v>0.4047</v>
      </c>
      <c r="AX464" s="2">
        <v>0</v>
      </c>
      <c r="AY464" s="2">
        <v>0.65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4433749</v>
      </c>
      <c r="BF464" s="2">
        <v>0</v>
      </c>
      <c r="BG464" s="2">
        <v>0</v>
      </c>
      <c r="BH464" s="2">
        <v>0</v>
      </c>
      <c r="BI464" s="2">
        <v>226385</v>
      </c>
      <c r="BJ464" s="2">
        <v>0</v>
      </c>
      <c r="BK464" s="2">
        <v>0</v>
      </c>
      <c r="BL464" s="2">
        <v>0</v>
      </c>
      <c r="BM464" s="2">
        <v>0</v>
      </c>
      <c r="BN464" s="2">
        <v>2813</v>
      </c>
      <c r="BO464" s="2">
        <v>8.43</v>
      </c>
      <c r="BP464" s="2">
        <v>23714</v>
      </c>
      <c r="BQ464" s="2">
        <v>250099</v>
      </c>
      <c r="BR464" s="2">
        <v>4683848</v>
      </c>
      <c r="BS464" s="2">
        <v>0</v>
      </c>
      <c r="BT464" s="2">
        <v>4683848</v>
      </c>
      <c r="BU464" s="2">
        <v>2321056</v>
      </c>
      <c r="BV464" s="2">
        <v>2362792</v>
      </c>
      <c r="BW464" s="2">
        <v>292743</v>
      </c>
      <c r="BX464" s="2">
        <v>2070049</v>
      </c>
      <c r="BY464" s="2">
        <v>5023.78</v>
      </c>
      <c r="BZ464" s="2">
        <v>421.01</v>
      </c>
      <c r="CA464" s="2">
        <v>2115062</v>
      </c>
      <c r="CB464" s="2">
        <v>0</v>
      </c>
      <c r="CC464" s="2">
        <v>0</v>
      </c>
      <c r="CD464" s="2">
        <v>2321056</v>
      </c>
      <c r="CE464" s="2">
        <v>292743</v>
      </c>
      <c r="CF464" s="2">
        <v>0</v>
      </c>
      <c r="CG464" s="2">
        <v>586998</v>
      </c>
      <c r="CH464" s="2">
        <v>586998</v>
      </c>
      <c r="CI464" s="2">
        <v>0</v>
      </c>
      <c r="CJ464" s="2">
        <v>2070049</v>
      </c>
      <c r="CK464" s="2" t="b">
        <v>0</v>
      </c>
      <c r="CL464" s="2">
        <v>0</v>
      </c>
      <c r="CM464" s="2">
        <v>10938.03</v>
      </c>
      <c r="CN464" s="2">
        <v>10057.07</v>
      </c>
      <c r="CO464" s="2">
        <v>10355.41</v>
      </c>
      <c r="CP464" s="2">
        <v>12312.99</v>
      </c>
      <c r="CQ464" s="4">
        <v>45072.426747685182</v>
      </c>
      <c r="CR464" s="4">
        <v>73415</v>
      </c>
    </row>
    <row r="465" spans="1:96" x14ac:dyDescent="0.35">
      <c r="A465" s="5">
        <v>533</v>
      </c>
      <c r="B465" s="3" t="s">
        <v>936</v>
      </c>
      <c r="C465" s="3" t="s">
        <v>951</v>
      </c>
      <c r="D465" s="2" t="s">
        <v>952</v>
      </c>
      <c r="E465" s="2">
        <v>8093</v>
      </c>
      <c r="F465" s="2">
        <v>8215</v>
      </c>
      <c r="G465" s="2">
        <v>8458</v>
      </c>
      <c r="H465" s="2">
        <v>9802</v>
      </c>
      <c r="I465" s="2">
        <v>6.5600000000000006E-2</v>
      </c>
      <c r="J465" s="2">
        <v>531</v>
      </c>
      <c r="K465" s="2">
        <v>539</v>
      </c>
      <c r="L465" s="2">
        <v>555</v>
      </c>
      <c r="M465" s="2">
        <v>643</v>
      </c>
      <c r="N465" s="2">
        <v>6.7000000000000004E-2</v>
      </c>
      <c r="O465" s="2">
        <v>542</v>
      </c>
      <c r="P465" s="2">
        <v>550</v>
      </c>
      <c r="Q465" s="2">
        <v>567</v>
      </c>
      <c r="R465" s="2">
        <v>657</v>
      </c>
      <c r="S465" s="2">
        <v>9166</v>
      </c>
      <c r="T465" s="2">
        <v>9304</v>
      </c>
      <c r="U465" s="2">
        <v>9580</v>
      </c>
      <c r="V465" s="2">
        <v>11102</v>
      </c>
      <c r="W465" s="2">
        <v>1.1040000000000001</v>
      </c>
      <c r="X465" s="2">
        <v>1.026</v>
      </c>
      <c r="Y465" s="2">
        <v>10119</v>
      </c>
      <c r="Z465" s="2">
        <v>11391</v>
      </c>
      <c r="AA465" s="2">
        <v>990.6</v>
      </c>
      <c r="AB465" s="2">
        <v>796.25</v>
      </c>
      <c r="AC465" s="2">
        <v>563.66</v>
      </c>
      <c r="AD465" s="2">
        <v>0</v>
      </c>
      <c r="AE465" s="2">
        <v>2350.5100000000002</v>
      </c>
      <c r="AF465" s="2">
        <v>990.6</v>
      </c>
      <c r="AG465" s="2">
        <v>796.25</v>
      </c>
      <c r="AH465" s="2">
        <v>563.66</v>
      </c>
      <c r="AI465" s="2">
        <v>0</v>
      </c>
      <c r="AJ465" s="2">
        <v>2350.5100000000002</v>
      </c>
      <c r="AK465" s="2">
        <v>10023881</v>
      </c>
      <c r="AL465" s="2">
        <v>7408310</v>
      </c>
      <c r="AM465" s="2">
        <v>5399863</v>
      </c>
      <c r="AN465" s="2">
        <v>0</v>
      </c>
      <c r="AO465" s="2">
        <v>22832054</v>
      </c>
      <c r="AP465" s="2">
        <v>0.1555</v>
      </c>
      <c r="AQ465" s="2">
        <v>0.2</v>
      </c>
      <c r="AR465" s="2">
        <v>311743</v>
      </c>
      <c r="AS465" s="2">
        <v>230398</v>
      </c>
      <c r="AT465" s="2">
        <v>167936</v>
      </c>
      <c r="AU465" s="2">
        <v>0</v>
      </c>
      <c r="AV465" s="2">
        <v>710077</v>
      </c>
      <c r="AW465" s="2">
        <v>0.1555</v>
      </c>
      <c r="AX465" s="2">
        <v>0</v>
      </c>
      <c r="AY465" s="2">
        <v>0.65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23542131</v>
      </c>
      <c r="BF465" s="2">
        <v>0</v>
      </c>
      <c r="BG465" s="2">
        <v>112435</v>
      </c>
      <c r="BH465" s="2">
        <v>0</v>
      </c>
      <c r="BI465" s="2">
        <v>704426</v>
      </c>
      <c r="BJ465" s="2">
        <v>0</v>
      </c>
      <c r="BK465" s="2">
        <v>0</v>
      </c>
      <c r="BL465" s="2">
        <v>0</v>
      </c>
      <c r="BM465" s="2">
        <v>0</v>
      </c>
      <c r="BN465" s="2">
        <v>2813</v>
      </c>
      <c r="BO465" s="2">
        <v>56.67</v>
      </c>
      <c r="BP465" s="2">
        <v>159413</v>
      </c>
      <c r="BQ465" s="2">
        <v>976274</v>
      </c>
      <c r="BR465" s="2">
        <v>24518405</v>
      </c>
      <c r="BS465" s="2">
        <v>0</v>
      </c>
      <c r="BT465" s="2">
        <v>24518405</v>
      </c>
      <c r="BU465" s="2">
        <v>13592784</v>
      </c>
      <c r="BV465" s="2">
        <v>10925621</v>
      </c>
      <c r="BW465" s="2">
        <v>1244999</v>
      </c>
      <c r="BX465" s="2">
        <v>9680622</v>
      </c>
      <c r="BY465" s="2">
        <v>5108.07</v>
      </c>
      <c r="BZ465" s="2">
        <v>2350.5100000000002</v>
      </c>
      <c r="CA465" s="2">
        <v>12006570</v>
      </c>
      <c r="CB465" s="2">
        <v>0</v>
      </c>
      <c r="CC465" s="2">
        <v>0</v>
      </c>
      <c r="CD465" s="2">
        <v>13592784</v>
      </c>
      <c r="CE465" s="2">
        <v>1244999</v>
      </c>
      <c r="CF465" s="2">
        <v>0</v>
      </c>
      <c r="CG465" s="2">
        <v>2437021</v>
      </c>
      <c r="CH465" s="2">
        <v>2437021</v>
      </c>
      <c r="CI465" s="2">
        <v>0</v>
      </c>
      <c r="CJ465" s="2">
        <v>9680622</v>
      </c>
      <c r="CK465" s="2" t="b">
        <v>0</v>
      </c>
      <c r="CL465" s="2">
        <v>0</v>
      </c>
      <c r="CM465" s="2">
        <v>10433.700000000001</v>
      </c>
      <c r="CN465" s="2">
        <v>9593.35</v>
      </c>
      <c r="CO465" s="2">
        <v>9877.94</v>
      </c>
      <c r="CP465" s="2">
        <v>11745.26</v>
      </c>
      <c r="CQ465" s="4">
        <v>45072.426863425928</v>
      </c>
      <c r="CR465" s="4">
        <v>73415</v>
      </c>
    </row>
    <row r="466" spans="1:96" x14ac:dyDescent="0.35">
      <c r="A466" s="5">
        <v>534</v>
      </c>
      <c r="B466" s="3" t="s">
        <v>936</v>
      </c>
      <c r="C466" s="3" t="s">
        <v>953</v>
      </c>
      <c r="D466" s="2" t="s">
        <v>954</v>
      </c>
      <c r="E466" s="2">
        <v>8093</v>
      </c>
      <c r="F466" s="2">
        <v>8215</v>
      </c>
      <c r="G466" s="2">
        <v>8458</v>
      </c>
      <c r="H466" s="2">
        <v>9802</v>
      </c>
      <c r="I466" s="2">
        <v>6.5600000000000006E-2</v>
      </c>
      <c r="J466" s="2">
        <v>531</v>
      </c>
      <c r="K466" s="2">
        <v>539</v>
      </c>
      <c r="L466" s="2">
        <v>555</v>
      </c>
      <c r="M466" s="2">
        <v>643</v>
      </c>
      <c r="N466" s="2">
        <v>6.7000000000000004E-2</v>
      </c>
      <c r="O466" s="2">
        <v>542</v>
      </c>
      <c r="P466" s="2">
        <v>550</v>
      </c>
      <c r="Q466" s="2">
        <v>567</v>
      </c>
      <c r="R466" s="2">
        <v>657</v>
      </c>
      <c r="S466" s="2">
        <v>9166</v>
      </c>
      <c r="T466" s="2">
        <v>9304</v>
      </c>
      <c r="U466" s="2">
        <v>9580</v>
      </c>
      <c r="V466" s="2">
        <v>11102</v>
      </c>
      <c r="W466" s="2">
        <v>1.1040000000000001</v>
      </c>
      <c r="X466" s="2">
        <v>1.026</v>
      </c>
      <c r="Y466" s="2">
        <v>10119</v>
      </c>
      <c r="Z466" s="2">
        <v>11391</v>
      </c>
      <c r="AA466" s="2">
        <v>76.48</v>
      </c>
      <c r="AB466" s="2">
        <v>49.34</v>
      </c>
      <c r="AC466" s="2">
        <v>44.56</v>
      </c>
      <c r="AD466" s="2">
        <v>0</v>
      </c>
      <c r="AE466" s="2">
        <v>170.38</v>
      </c>
      <c r="AF466" s="2">
        <v>76.48</v>
      </c>
      <c r="AG466" s="2">
        <v>49.34</v>
      </c>
      <c r="AH466" s="2">
        <v>44.56</v>
      </c>
      <c r="AI466" s="2">
        <v>0</v>
      </c>
      <c r="AJ466" s="2">
        <v>170.38</v>
      </c>
      <c r="AK466" s="2">
        <v>773901</v>
      </c>
      <c r="AL466" s="2">
        <v>459059</v>
      </c>
      <c r="AM466" s="2">
        <v>426885</v>
      </c>
      <c r="AN466" s="2">
        <v>0</v>
      </c>
      <c r="AO466" s="2">
        <v>1659845</v>
      </c>
      <c r="AP466" s="2">
        <v>0.2409</v>
      </c>
      <c r="AQ466" s="2">
        <v>0.2</v>
      </c>
      <c r="AR466" s="2">
        <v>37287</v>
      </c>
      <c r="AS466" s="2">
        <v>22117</v>
      </c>
      <c r="AT466" s="2">
        <v>20567</v>
      </c>
      <c r="AU466" s="2">
        <v>0</v>
      </c>
      <c r="AV466" s="2">
        <v>79971</v>
      </c>
      <c r="AW466" s="2">
        <v>0.2409</v>
      </c>
      <c r="AX466" s="2">
        <v>0</v>
      </c>
      <c r="AY466" s="2">
        <v>0.65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1739816</v>
      </c>
      <c r="BF466" s="2">
        <v>0</v>
      </c>
      <c r="BG466" s="2">
        <v>0</v>
      </c>
      <c r="BH466" s="2">
        <v>0</v>
      </c>
      <c r="BI466" s="2">
        <v>42556</v>
      </c>
      <c r="BJ466" s="2">
        <v>0</v>
      </c>
      <c r="BK466" s="2">
        <v>0</v>
      </c>
      <c r="BL466" s="2">
        <v>34347</v>
      </c>
      <c r="BM466" s="2">
        <v>0</v>
      </c>
      <c r="BN466" s="2">
        <v>2813</v>
      </c>
      <c r="BO466" s="2">
        <v>2.4</v>
      </c>
      <c r="BP466" s="2">
        <v>6751</v>
      </c>
      <c r="BQ466" s="2">
        <v>83654</v>
      </c>
      <c r="BR466" s="2">
        <v>1823470</v>
      </c>
      <c r="BS466" s="2">
        <v>0</v>
      </c>
      <c r="BT466" s="2">
        <v>1823470</v>
      </c>
      <c r="BU466" s="2">
        <v>127874</v>
      </c>
      <c r="BV466" s="2">
        <v>1695596</v>
      </c>
      <c r="BW466" s="2">
        <v>135461</v>
      </c>
      <c r="BX466" s="2">
        <v>1560135</v>
      </c>
      <c r="BY466" s="2">
        <v>5046.7299999999996</v>
      </c>
      <c r="BZ466" s="2">
        <v>170.38</v>
      </c>
      <c r="CA466" s="2">
        <v>859862</v>
      </c>
      <c r="CB466" s="2">
        <v>0</v>
      </c>
      <c r="CC466" s="2">
        <v>0</v>
      </c>
      <c r="CD466" s="2">
        <v>127874</v>
      </c>
      <c r="CE466" s="2">
        <v>135461</v>
      </c>
      <c r="CF466" s="2">
        <v>596527</v>
      </c>
      <c r="CG466" s="2">
        <v>317781</v>
      </c>
      <c r="CH466" s="2">
        <v>914308</v>
      </c>
      <c r="CI466" s="2">
        <v>0</v>
      </c>
      <c r="CJ466" s="2">
        <v>1560135</v>
      </c>
      <c r="CK466" s="2" t="b">
        <v>0</v>
      </c>
      <c r="CL466" s="2">
        <v>0</v>
      </c>
      <c r="CM466" s="2">
        <v>10606.53</v>
      </c>
      <c r="CN466" s="2">
        <v>9752.27</v>
      </c>
      <c r="CO466" s="2">
        <v>10041.56</v>
      </c>
      <c r="CP466" s="2">
        <v>11939.82</v>
      </c>
      <c r="CQ466" s="4">
        <v>45072.426944444444</v>
      </c>
      <c r="CR466" s="4">
        <v>73415</v>
      </c>
    </row>
    <row r="467" spans="1:96" x14ac:dyDescent="0.35">
      <c r="A467" s="5">
        <v>537</v>
      </c>
      <c r="B467" s="3" t="s">
        <v>936</v>
      </c>
      <c r="C467" s="3" t="s">
        <v>955</v>
      </c>
      <c r="D467" s="2" t="s">
        <v>956</v>
      </c>
      <c r="E467" s="2">
        <v>8093</v>
      </c>
      <c r="F467" s="2">
        <v>8215</v>
      </c>
      <c r="G467" s="2">
        <v>8458</v>
      </c>
      <c r="H467" s="2">
        <v>9802</v>
      </c>
      <c r="I467" s="2">
        <v>6.5600000000000006E-2</v>
      </c>
      <c r="J467" s="2">
        <v>531</v>
      </c>
      <c r="K467" s="2">
        <v>539</v>
      </c>
      <c r="L467" s="2">
        <v>555</v>
      </c>
      <c r="M467" s="2">
        <v>643</v>
      </c>
      <c r="N467" s="2">
        <v>6.7000000000000004E-2</v>
      </c>
      <c r="O467" s="2">
        <v>542</v>
      </c>
      <c r="P467" s="2">
        <v>550</v>
      </c>
      <c r="Q467" s="2">
        <v>567</v>
      </c>
      <c r="R467" s="2">
        <v>657</v>
      </c>
      <c r="S467" s="2">
        <v>9166</v>
      </c>
      <c r="T467" s="2">
        <v>9304</v>
      </c>
      <c r="U467" s="2">
        <v>9580</v>
      </c>
      <c r="V467" s="2">
        <v>11102</v>
      </c>
      <c r="W467" s="2">
        <v>1.1040000000000001</v>
      </c>
      <c r="X467" s="2">
        <v>1.026</v>
      </c>
      <c r="Y467" s="2">
        <v>10119</v>
      </c>
      <c r="Z467" s="2">
        <v>11391</v>
      </c>
      <c r="AA467" s="2">
        <v>329.89</v>
      </c>
      <c r="AB467" s="2">
        <v>217.32</v>
      </c>
      <c r="AC467" s="2">
        <v>186.25</v>
      </c>
      <c r="AD467" s="2">
        <v>0</v>
      </c>
      <c r="AE467" s="2">
        <v>733.46</v>
      </c>
      <c r="AF467" s="2">
        <v>329.89</v>
      </c>
      <c r="AG467" s="2">
        <v>217.32</v>
      </c>
      <c r="AH467" s="2">
        <v>186.25</v>
      </c>
      <c r="AI467" s="2">
        <v>0</v>
      </c>
      <c r="AJ467" s="2">
        <v>733.46</v>
      </c>
      <c r="AK467" s="2">
        <v>3338157</v>
      </c>
      <c r="AL467" s="2">
        <v>2021945</v>
      </c>
      <c r="AM467" s="2">
        <v>1784275</v>
      </c>
      <c r="AN467" s="2">
        <v>0</v>
      </c>
      <c r="AO467" s="2">
        <v>7144377</v>
      </c>
      <c r="AP467" s="2">
        <v>0.29239999999999999</v>
      </c>
      <c r="AQ467" s="2">
        <v>0.2</v>
      </c>
      <c r="AR467" s="2">
        <v>195215</v>
      </c>
      <c r="AS467" s="2">
        <v>118243</v>
      </c>
      <c r="AT467" s="2">
        <v>104344</v>
      </c>
      <c r="AU467" s="2">
        <v>0</v>
      </c>
      <c r="AV467" s="2">
        <v>417802</v>
      </c>
      <c r="AW467" s="2">
        <v>0.29239999999999999</v>
      </c>
      <c r="AX467" s="2">
        <v>0</v>
      </c>
      <c r="AY467" s="2">
        <v>0.65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7562179</v>
      </c>
      <c r="BF467" s="2">
        <v>0</v>
      </c>
      <c r="BG467" s="2">
        <v>0</v>
      </c>
      <c r="BH467" s="2">
        <v>0</v>
      </c>
      <c r="BI467" s="2">
        <v>356192</v>
      </c>
      <c r="BJ467" s="2">
        <v>0</v>
      </c>
      <c r="BK467" s="2">
        <v>0</v>
      </c>
      <c r="BL467" s="2">
        <v>0</v>
      </c>
      <c r="BM467" s="2">
        <v>0</v>
      </c>
      <c r="BN467" s="2">
        <v>2813</v>
      </c>
      <c r="BO467" s="2">
        <v>27.9</v>
      </c>
      <c r="BP467" s="2">
        <v>78483</v>
      </c>
      <c r="BQ467" s="2">
        <v>434675</v>
      </c>
      <c r="BR467" s="2">
        <v>7996854</v>
      </c>
      <c r="BS467" s="2">
        <v>0</v>
      </c>
      <c r="BT467" s="2">
        <v>7996854</v>
      </c>
      <c r="BU467" s="2">
        <v>6581420</v>
      </c>
      <c r="BV467" s="2">
        <v>1415434</v>
      </c>
      <c r="BW467" s="2">
        <v>146692</v>
      </c>
      <c r="BX467" s="2">
        <v>1268742</v>
      </c>
      <c r="BY467" s="2">
        <v>5059.51</v>
      </c>
      <c r="BZ467" s="2">
        <v>733.46</v>
      </c>
      <c r="CA467" s="2">
        <v>3710948</v>
      </c>
      <c r="CB467" s="2">
        <v>0</v>
      </c>
      <c r="CC467" s="2">
        <v>0</v>
      </c>
      <c r="CD467" s="2">
        <v>6581420</v>
      </c>
      <c r="CE467" s="2">
        <v>146692</v>
      </c>
      <c r="CF467" s="2">
        <v>0</v>
      </c>
      <c r="CG467" s="2">
        <v>1003622</v>
      </c>
      <c r="CH467" s="2">
        <v>1003622</v>
      </c>
      <c r="CI467" s="2">
        <v>0</v>
      </c>
      <c r="CJ467" s="2">
        <v>1268742</v>
      </c>
      <c r="CK467" s="2" t="b">
        <v>0</v>
      </c>
      <c r="CL467" s="2">
        <v>0</v>
      </c>
      <c r="CM467" s="2">
        <v>10710.76</v>
      </c>
      <c r="CN467" s="2">
        <v>9848.1</v>
      </c>
      <c r="CO467" s="2">
        <v>10140.24</v>
      </c>
      <c r="CP467" s="2">
        <v>12057.15</v>
      </c>
      <c r="CQ467" s="4">
        <v>45072.427002314813</v>
      </c>
      <c r="CR467" s="4">
        <v>73415</v>
      </c>
    </row>
    <row r="468" spans="1:96" x14ac:dyDescent="0.35">
      <c r="A468" s="5">
        <v>538</v>
      </c>
      <c r="B468" s="3" t="s">
        <v>936</v>
      </c>
      <c r="C468" s="3" t="s">
        <v>957</v>
      </c>
      <c r="D468" s="2" t="s">
        <v>958</v>
      </c>
      <c r="E468" s="2">
        <v>8093</v>
      </c>
      <c r="F468" s="2">
        <v>8215</v>
      </c>
      <c r="G468" s="2">
        <v>8458</v>
      </c>
      <c r="H468" s="2">
        <v>9802</v>
      </c>
      <c r="I468" s="2">
        <v>6.5600000000000006E-2</v>
      </c>
      <c r="J468" s="2">
        <v>531</v>
      </c>
      <c r="K468" s="2">
        <v>539</v>
      </c>
      <c r="L468" s="2">
        <v>555</v>
      </c>
      <c r="M468" s="2">
        <v>643</v>
      </c>
      <c r="N468" s="2">
        <v>6.7000000000000004E-2</v>
      </c>
      <c r="O468" s="2">
        <v>542</v>
      </c>
      <c r="P468" s="2">
        <v>550</v>
      </c>
      <c r="Q468" s="2">
        <v>567</v>
      </c>
      <c r="R468" s="2">
        <v>657</v>
      </c>
      <c r="S468" s="2">
        <v>9166</v>
      </c>
      <c r="T468" s="2">
        <v>9304</v>
      </c>
      <c r="U468" s="2">
        <v>9580</v>
      </c>
      <c r="V468" s="2">
        <v>11102</v>
      </c>
      <c r="W468" s="2">
        <v>1.1040000000000001</v>
      </c>
      <c r="X468" s="2">
        <v>1.026</v>
      </c>
      <c r="Y468" s="2">
        <v>10119</v>
      </c>
      <c r="Z468" s="2">
        <v>11391</v>
      </c>
      <c r="AA468" s="2">
        <v>0</v>
      </c>
      <c r="AB468" s="2">
        <v>0</v>
      </c>
      <c r="AC468" s="2">
        <v>0</v>
      </c>
      <c r="AD468" s="2">
        <v>3771.97</v>
      </c>
      <c r="AE468" s="2">
        <v>3771.97</v>
      </c>
      <c r="AF468" s="2">
        <v>0</v>
      </c>
      <c r="AG468" s="2">
        <v>0</v>
      </c>
      <c r="AH468" s="2">
        <v>0</v>
      </c>
      <c r="AI468" s="2">
        <v>3771.97</v>
      </c>
      <c r="AJ468" s="2">
        <v>3771.97</v>
      </c>
      <c r="AK468" s="2">
        <v>0</v>
      </c>
      <c r="AL468" s="2">
        <v>0</v>
      </c>
      <c r="AM468" s="2">
        <v>0</v>
      </c>
      <c r="AN468" s="2">
        <v>42966510</v>
      </c>
      <c r="AO468" s="2">
        <v>42966510</v>
      </c>
      <c r="AP468" s="2">
        <v>0.27289999999999998</v>
      </c>
      <c r="AQ468" s="2">
        <v>0.2</v>
      </c>
      <c r="AR468" s="2">
        <v>0</v>
      </c>
      <c r="AS468" s="2">
        <v>0</v>
      </c>
      <c r="AT468" s="2">
        <v>0</v>
      </c>
      <c r="AU468" s="2">
        <v>2345112</v>
      </c>
      <c r="AV468" s="2">
        <v>2345112</v>
      </c>
      <c r="AW468" s="2">
        <v>0.27289999999999998</v>
      </c>
      <c r="AX468" s="2">
        <v>0</v>
      </c>
      <c r="AY468" s="2">
        <v>0.65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45311622</v>
      </c>
      <c r="BF468" s="2">
        <v>0</v>
      </c>
      <c r="BG468" s="2">
        <v>22496</v>
      </c>
      <c r="BH468" s="2">
        <v>0</v>
      </c>
      <c r="BI468" s="2">
        <v>1170156</v>
      </c>
      <c r="BJ468" s="2">
        <v>0</v>
      </c>
      <c r="BK468" s="2">
        <v>0</v>
      </c>
      <c r="BL468" s="2">
        <v>473097</v>
      </c>
      <c r="BM468" s="2">
        <v>0</v>
      </c>
      <c r="BN468" s="2">
        <v>2813</v>
      </c>
      <c r="BO468" s="2">
        <v>0</v>
      </c>
      <c r="BP468" s="2">
        <v>0</v>
      </c>
      <c r="BQ468" s="2">
        <v>1665749</v>
      </c>
      <c r="BR468" s="2">
        <v>46977371</v>
      </c>
      <c r="BS468" s="2">
        <v>0</v>
      </c>
      <c r="BT468" s="2">
        <v>46977371</v>
      </c>
      <c r="BU468" s="2">
        <v>34188647</v>
      </c>
      <c r="BV468" s="2">
        <v>12788724</v>
      </c>
      <c r="BW468" s="2">
        <v>754394</v>
      </c>
      <c r="BX468" s="2">
        <v>12034330</v>
      </c>
      <c r="BY468" s="2">
        <v>6225.7</v>
      </c>
      <c r="BZ468" s="2">
        <v>3771.97</v>
      </c>
      <c r="CA468" s="2">
        <v>23483154</v>
      </c>
      <c r="CB468" s="2">
        <v>0</v>
      </c>
      <c r="CC468" s="2">
        <v>0</v>
      </c>
      <c r="CD468" s="2">
        <v>34188647</v>
      </c>
      <c r="CE468" s="2">
        <v>754394</v>
      </c>
      <c r="CF468" s="2">
        <v>0</v>
      </c>
      <c r="CG468" s="2">
        <v>5344941</v>
      </c>
      <c r="CH468" s="2">
        <v>5344941</v>
      </c>
      <c r="CI468" s="2">
        <v>0</v>
      </c>
      <c r="CJ468" s="2">
        <v>12034330</v>
      </c>
      <c r="CK468" s="2" t="b">
        <v>0</v>
      </c>
      <c r="CL468" s="2">
        <v>0</v>
      </c>
      <c r="CM468" s="2">
        <v>10671.3</v>
      </c>
      <c r="CN468" s="2">
        <v>9811.81</v>
      </c>
      <c r="CO468" s="2">
        <v>10102.879999999999</v>
      </c>
      <c r="CP468" s="2">
        <v>12012.72</v>
      </c>
      <c r="CQ468" s="4">
        <v>45072.427025462966</v>
      </c>
      <c r="CR468" s="4">
        <v>73415</v>
      </c>
    </row>
    <row r="469" spans="1:96" x14ac:dyDescent="0.35">
      <c r="A469" s="5">
        <v>539</v>
      </c>
      <c r="B469" s="3" t="s">
        <v>936</v>
      </c>
      <c r="C469" s="3" t="s">
        <v>959</v>
      </c>
      <c r="D469" s="2" t="s">
        <v>960</v>
      </c>
      <c r="E469" s="2">
        <v>8093</v>
      </c>
      <c r="F469" s="2">
        <v>8215</v>
      </c>
      <c r="G469" s="2">
        <v>8458</v>
      </c>
      <c r="H469" s="2">
        <v>9802</v>
      </c>
      <c r="I469" s="2">
        <v>6.5600000000000006E-2</v>
      </c>
      <c r="J469" s="2">
        <v>531</v>
      </c>
      <c r="K469" s="2">
        <v>539</v>
      </c>
      <c r="L469" s="2">
        <v>555</v>
      </c>
      <c r="M469" s="2">
        <v>643</v>
      </c>
      <c r="N469" s="2">
        <v>6.7000000000000004E-2</v>
      </c>
      <c r="O469" s="2">
        <v>542</v>
      </c>
      <c r="P469" s="2">
        <v>550</v>
      </c>
      <c r="Q469" s="2">
        <v>567</v>
      </c>
      <c r="R469" s="2">
        <v>657</v>
      </c>
      <c r="S469" s="2">
        <v>9166</v>
      </c>
      <c r="T469" s="2">
        <v>9304</v>
      </c>
      <c r="U469" s="2">
        <v>9580</v>
      </c>
      <c r="V469" s="2">
        <v>11102</v>
      </c>
      <c r="W469" s="2">
        <v>1.1040000000000001</v>
      </c>
      <c r="X469" s="2">
        <v>1.026</v>
      </c>
      <c r="Y469" s="2">
        <v>10119</v>
      </c>
      <c r="Z469" s="2">
        <v>11391</v>
      </c>
      <c r="AA469" s="2">
        <v>4933.68</v>
      </c>
      <c r="AB469" s="2">
        <v>3667.23</v>
      </c>
      <c r="AC469" s="2">
        <v>2374.4699999999998</v>
      </c>
      <c r="AD469" s="2">
        <v>0</v>
      </c>
      <c r="AE469" s="2">
        <v>10975.38</v>
      </c>
      <c r="AF469" s="2">
        <v>4933.68</v>
      </c>
      <c r="AG469" s="2">
        <v>3667.23</v>
      </c>
      <c r="AH469" s="2">
        <v>2374.4699999999998</v>
      </c>
      <c r="AI469" s="2">
        <v>0</v>
      </c>
      <c r="AJ469" s="2">
        <v>10975.38</v>
      </c>
      <c r="AK469" s="2">
        <v>49923908</v>
      </c>
      <c r="AL469" s="2">
        <v>34119908</v>
      </c>
      <c r="AM469" s="2">
        <v>22747423</v>
      </c>
      <c r="AN469" s="2">
        <v>0</v>
      </c>
      <c r="AO469" s="2">
        <v>106791239</v>
      </c>
      <c r="AP469" s="2">
        <v>0.37409999999999999</v>
      </c>
      <c r="AQ469" s="2">
        <v>0.2</v>
      </c>
      <c r="AR469" s="2">
        <v>3735307</v>
      </c>
      <c r="AS469" s="2">
        <v>2552852</v>
      </c>
      <c r="AT469" s="2">
        <v>1701962</v>
      </c>
      <c r="AU469" s="2">
        <v>0</v>
      </c>
      <c r="AV469" s="2">
        <v>7990121</v>
      </c>
      <c r="AW469" s="2">
        <v>0.37409999999999999</v>
      </c>
      <c r="AX469" s="2">
        <v>0</v>
      </c>
      <c r="AY469" s="2">
        <v>0.65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114781360</v>
      </c>
      <c r="BF469" s="2">
        <v>0</v>
      </c>
      <c r="BG469" s="2">
        <v>363934</v>
      </c>
      <c r="BH469" s="2">
        <v>0</v>
      </c>
      <c r="BI469" s="2">
        <v>223794</v>
      </c>
      <c r="BJ469" s="2">
        <v>0</v>
      </c>
      <c r="BK469" s="2">
        <v>0</v>
      </c>
      <c r="BL469" s="2">
        <v>0</v>
      </c>
      <c r="BM469" s="2">
        <v>0</v>
      </c>
      <c r="BN469" s="2">
        <v>2813</v>
      </c>
      <c r="BO469" s="2">
        <v>237.72</v>
      </c>
      <c r="BP469" s="2">
        <v>668706</v>
      </c>
      <c r="BQ469" s="2">
        <v>1256434</v>
      </c>
      <c r="BR469" s="2">
        <v>116037794</v>
      </c>
      <c r="BS469" s="2">
        <v>0</v>
      </c>
      <c r="BT469" s="2">
        <v>116037794</v>
      </c>
      <c r="BU469" s="2">
        <v>58312024</v>
      </c>
      <c r="BV469" s="2">
        <v>57725770</v>
      </c>
      <c r="BW469" s="2">
        <v>8704362</v>
      </c>
      <c r="BX469" s="2">
        <v>49021408</v>
      </c>
      <c r="BY469" s="2">
        <v>5034.2299999999996</v>
      </c>
      <c r="BZ469" s="2">
        <v>10975.38</v>
      </c>
      <c r="CA469" s="2">
        <v>55252587</v>
      </c>
      <c r="CB469" s="2">
        <v>0</v>
      </c>
      <c r="CC469" s="2">
        <v>0</v>
      </c>
      <c r="CD469" s="2">
        <v>58312024</v>
      </c>
      <c r="CE469" s="2">
        <v>8704362</v>
      </c>
      <c r="CF469" s="2">
        <v>0</v>
      </c>
      <c r="CG469" s="2">
        <v>6798613</v>
      </c>
      <c r="CH469" s="2">
        <v>6798613</v>
      </c>
      <c r="CI469" s="2">
        <v>0</v>
      </c>
      <c r="CJ469" s="2">
        <v>49021408</v>
      </c>
      <c r="CK469" s="2" t="b">
        <v>0</v>
      </c>
      <c r="CL469" s="2">
        <v>0</v>
      </c>
      <c r="CM469" s="2">
        <v>10876.1</v>
      </c>
      <c r="CN469" s="2">
        <v>10000.129999999999</v>
      </c>
      <c r="CO469" s="2">
        <v>10296.780000000001</v>
      </c>
      <c r="CP469" s="2">
        <v>12243.27</v>
      </c>
      <c r="CQ469" s="4">
        <v>45072.427071759259</v>
      </c>
      <c r="CR469" s="4">
        <v>73415</v>
      </c>
    </row>
    <row r="470" spans="1:96" x14ac:dyDescent="0.35">
      <c r="A470" s="5">
        <v>540</v>
      </c>
      <c r="B470" s="3" t="s">
        <v>936</v>
      </c>
      <c r="C470" s="3" t="s">
        <v>961</v>
      </c>
      <c r="D470" s="2" t="s">
        <v>962</v>
      </c>
      <c r="E470" s="2">
        <v>8093</v>
      </c>
      <c r="F470" s="2">
        <v>8215</v>
      </c>
      <c r="G470" s="2">
        <v>8458</v>
      </c>
      <c r="H470" s="2">
        <v>9802</v>
      </c>
      <c r="I470" s="2">
        <v>6.5600000000000006E-2</v>
      </c>
      <c r="J470" s="2">
        <v>531</v>
      </c>
      <c r="K470" s="2">
        <v>539</v>
      </c>
      <c r="L470" s="2">
        <v>555</v>
      </c>
      <c r="M470" s="2">
        <v>643</v>
      </c>
      <c r="N470" s="2">
        <v>6.7000000000000004E-2</v>
      </c>
      <c r="O470" s="2">
        <v>542</v>
      </c>
      <c r="P470" s="2">
        <v>550</v>
      </c>
      <c r="Q470" s="2">
        <v>567</v>
      </c>
      <c r="R470" s="2">
        <v>657</v>
      </c>
      <c r="S470" s="2">
        <v>9166</v>
      </c>
      <c r="T470" s="2">
        <v>9304</v>
      </c>
      <c r="U470" s="2">
        <v>9580</v>
      </c>
      <c r="V470" s="2">
        <v>11102</v>
      </c>
      <c r="W470" s="2">
        <v>1.1040000000000001</v>
      </c>
      <c r="X470" s="2">
        <v>1.026</v>
      </c>
      <c r="Y470" s="2">
        <v>10119</v>
      </c>
      <c r="Z470" s="2">
        <v>11391</v>
      </c>
      <c r="AA470" s="2">
        <v>0.67</v>
      </c>
      <c r="AB470" s="2">
        <v>0</v>
      </c>
      <c r="AC470" s="2">
        <v>0</v>
      </c>
      <c r="AD470" s="2">
        <v>10089.82</v>
      </c>
      <c r="AE470" s="2">
        <v>10090.49</v>
      </c>
      <c r="AF470" s="2">
        <v>0.67</v>
      </c>
      <c r="AG470" s="2">
        <v>0</v>
      </c>
      <c r="AH470" s="2">
        <v>0</v>
      </c>
      <c r="AI470" s="2">
        <v>10089.82</v>
      </c>
      <c r="AJ470" s="2">
        <v>10090.49</v>
      </c>
      <c r="AK470" s="2">
        <v>6780</v>
      </c>
      <c r="AL470" s="2">
        <v>0</v>
      </c>
      <c r="AM470" s="2">
        <v>0</v>
      </c>
      <c r="AN470" s="2">
        <v>114933140</v>
      </c>
      <c r="AO470" s="2">
        <v>114939920</v>
      </c>
      <c r="AP470" s="2">
        <v>0.23849999999999999</v>
      </c>
      <c r="AQ470" s="2">
        <v>0.2</v>
      </c>
      <c r="AR470" s="2">
        <v>323</v>
      </c>
      <c r="AS470" s="2">
        <v>0</v>
      </c>
      <c r="AT470" s="2">
        <v>0</v>
      </c>
      <c r="AU470" s="2">
        <v>5482311</v>
      </c>
      <c r="AV470" s="2">
        <v>5482634</v>
      </c>
      <c r="AW470" s="2">
        <v>0.23849999999999999</v>
      </c>
      <c r="AX470" s="2">
        <v>0</v>
      </c>
      <c r="AY470" s="2">
        <v>0.65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120422554</v>
      </c>
      <c r="BF470" s="2">
        <v>0</v>
      </c>
      <c r="BG470" s="2">
        <v>283840</v>
      </c>
      <c r="BH470" s="2">
        <v>0</v>
      </c>
      <c r="BI470" s="2">
        <v>225532</v>
      </c>
      <c r="BJ470" s="2">
        <v>0</v>
      </c>
      <c r="BK470" s="2">
        <v>0</v>
      </c>
      <c r="BL470" s="2">
        <v>0</v>
      </c>
      <c r="BM470" s="2">
        <v>0</v>
      </c>
      <c r="BN470" s="2">
        <v>2813</v>
      </c>
      <c r="BO470" s="2">
        <v>0</v>
      </c>
      <c r="BP470" s="2">
        <v>0</v>
      </c>
      <c r="BQ470" s="2">
        <v>509372</v>
      </c>
      <c r="BR470" s="2">
        <v>120931926</v>
      </c>
      <c r="BS470" s="2">
        <v>0</v>
      </c>
      <c r="BT470" s="2">
        <v>120931926</v>
      </c>
      <c r="BU470" s="2">
        <v>71493175</v>
      </c>
      <c r="BV470" s="2">
        <v>49438751</v>
      </c>
      <c r="BW470" s="2">
        <v>4059066</v>
      </c>
      <c r="BX470" s="2">
        <v>45379685</v>
      </c>
      <c r="BY470" s="2">
        <v>6058.78</v>
      </c>
      <c r="BZ470" s="2">
        <v>10090.49</v>
      </c>
      <c r="CA470" s="2">
        <v>61136059</v>
      </c>
      <c r="CB470" s="2">
        <v>0</v>
      </c>
      <c r="CC470" s="2">
        <v>0</v>
      </c>
      <c r="CD470" s="2">
        <v>71493175</v>
      </c>
      <c r="CE470" s="2">
        <v>4059066</v>
      </c>
      <c r="CF470" s="2">
        <v>0</v>
      </c>
      <c r="CG470" s="2">
        <v>5011035</v>
      </c>
      <c r="CH470" s="2">
        <v>5011035</v>
      </c>
      <c r="CI470" s="2">
        <v>0</v>
      </c>
      <c r="CJ470" s="2">
        <v>45379685</v>
      </c>
      <c r="CK470" s="2" t="b">
        <v>0</v>
      </c>
      <c r="CL470" s="2">
        <v>0</v>
      </c>
      <c r="CM470" s="2">
        <v>10601.68</v>
      </c>
      <c r="CN470" s="2">
        <v>9747.7999999999993</v>
      </c>
      <c r="CO470" s="2">
        <v>10036.969999999999</v>
      </c>
      <c r="CP470" s="2">
        <v>11934.35</v>
      </c>
      <c r="CQ470" s="4">
        <v>45072.427071759259</v>
      </c>
      <c r="CR470" s="4">
        <v>73415</v>
      </c>
    </row>
    <row r="471" spans="1:96" x14ac:dyDescent="0.35">
      <c r="A471" s="5">
        <v>541</v>
      </c>
      <c r="B471" s="3" t="s">
        <v>936</v>
      </c>
      <c r="C471" s="3" t="s">
        <v>963</v>
      </c>
      <c r="D471" s="2" t="s">
        <v>964</v>
      </c>
      <c r="E471" s="2">
        <v>8093</v>
      </c>
      <c r="F471" s="2">
        <v>8215</v>
      </c>
      <c r="G471" s="2">
        <v>8458</v>
      </c>
      <c r="H471" s="2">
        <v>9802</v>
      </c>
      <c r="I471" s="2">
        <v>6.5600000000000006E-2</v>
      </c>
      <c r="J471" s="2">
        <v>531</v>
      </c>
      <c r="K471" s="2">
        <v>539</v>
      </c>
      <c r="L471" s="2">
        <v>555</v>
      </c>
      <c r="M471" s="2">
        <v>643</v>
      </c>
      <c r="N471" s="2">
        <v>6.7000000000000004E-2</v>
      </c>
      <c r="O471" s="2">
        <v>542</v>
      </c>
      <c r="P471" s="2">
        <v>550</v>
      </c>
      <c r="Q471" s="2">
        <v>567</v>
      </c>
      <c r="R471" s="2">
        <v>657</v>
      </c>
      <c r="S471" s="2">
        <v>9166</v>
      </c>
      <c r="T471" s="2">
        <v>9304</v>
      </c>
      <c r="U471" s="2">
        <v>9580</v>
      </c>
      <c r="V471" s="2">
        <v>11102</v>
      </c>
      <c r="W471" s="2">
        <v>1.1040000000000001</v>
      </c>
      <c r="X471" s="2">
        <v>1.026</v>
      </c>
      <c r="Y471" s="2">
        <v>10119</v>
      </c>
      <c r="Z471" s="2">
        <v>11391</v>
      </c>
      <c r="AA471" s="2">
        <v>1062.3</v>
      </c>
      <c r="AB471" s="2">
        <v>824.09</v>
      </c>
      <c r="AC471" s="2">
        <v>584.55999999999995</v>
      </c>
      <c r="AD471" s="2">
        <v>1193.48</v>
      </c>
      <c r="AE471" s="2">
        <v>3664.43</v>
      </c>
      <c r="AF471" s="2">
        <v>1062.3</v>
      </c>
      <c r="AG471" s="2">
        <v>824.09</v>
      </c>
      <c r="AH471" s="2">
        <v>584.55999999999995</v>
      </c>
      <c r="AI471" s="2">
        <v>1193.48</v>
      </c>
      <c r="AJ471" s="2">
        <v>3664.43</v>
      </c>
      <c r="AK471" s="2">
        <v>10749414</v>
      </c>
      <c r="AL471" s="2">
        <v>7667333</v>
      </c>
      <c r="AM471" s="2">
        <v>5600085</v>
      </c>
      <c r="AN471" s="2">
        <v>13594931</v>
      </c>
      <c r="AO471" s="2">
        <v>37611763</v>
      </c>
      <c r="AP471" s="2">
        <v>0.36099999999999999</v>
      </c>
      <c r="AQ471" s="2">
        <v>0.2</v>
      </c>
      <c r="AR471" s="2">
        <v>776108</v>
      </c>
      <c r="AS471" s="2">
        <v>553581</v>
      </c>
      <c r="AT471" s="2">
        <v>404326</v>
      </c>
      <c r="AU471" s="2">
        <v>981554</v>
      </c>
      <c r="AV471" s="2">
        <v>2715569</v>
      </c>
      <c r="AW471" s="2">
        <v>0.36099999999999999</v>
      </c>
      <c r="AX471" s="2">
        <v>0</v>
      </c>
      <c r="AY471" s="2">
        <v>0.65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40327332</v>
      </c>
      <c r="BF471" s="2">
        <v>0</v>
      </c>
      <c r="BG471" s="2">
        <v>0</v>
      </c>
      <c r="BH471" s="2">
        <v>0</v>
      </c>
      <c r="BI471" s="2">
        <v>1120449</v>
      </c>
      <c r="BJ471" s="2">
        <v>0</v>
      </c>
      <c r="BK471" s="2">
        <v>0</v>
      </c>
      <c r="BL471" s="2">
        <v>0</v>
      </c>
      <c r="BM471" s="2">
        <v>0</v>
      </c>
      <c r="BN471" s="2">
        <v>2813</v>
      </c>
      <c r="BO471" s="2">
        <v>87.04</v>
      </c>
      <c r="BP471" s="2">
        <v>244844</v>
      </c>
      <c r="BQ471" s="2">
        <v>1365293</v>
      </c>
      <c r="BR471" s="2">
        <v>41692625</v>
      </c>
      <c r="BS471" s="2">
        <v>0</v>
      </c>
      <c r="BT471" s="2">
        <v>41692625</v>
      </c>
      <c r="BU471" s="2">
        <v>62404478</v>
      </c>
      <c r="BV471" s="2">
        <v>0</v>
      </c>
      <c r="BW471" s="2">
        <v>732886</v>
      </c>
      <c r="BX471" s="2">
        <v>0</v>
      </c>
      <c r="BY471" s="2">
        <v>5408.57</v>
      </c>
      <c r="BZ471" s="2">
        <v>3664.43</v>
      </c>
      <c r="CA471" s="2">
        <v>19819326</v>
      </c>
      <c r="CB471" s="2">
        <v>0</v>
      </c>
      <c r="CC471" s="2">
        <v>0</v>
      </c>
      <c r="CD471" s="2">
        <v>62404478</v>
      </c>
      <c r="CE471" s="2">
        <v>732886</v>
      </c>
      <c r="CF471" s="2">
        <v>0</v>
      </c>
      <c r="CG471" s="2">
        <v>1906330</v>
      </c>
      <c r="CH471" s="2">
        <v>1906330</v>
      </c>
      <c r="CI471" s="2">
        <v>1906330</v>
      </c>
      <c r="CJ471" s="2">
        <v>1906330</v>
      </c>
      <c r="CK471" s="2" t="b">
        <v>1</v>
      </c>
      <c r="CL471" s="2">
        <v>20711853</v>
      </c>
      <c r="CM471" s="2">
        <v>10849.59</v>
      </c>
      <c r="CN471" s="2">
        <v>9975.75</v>
      </c>
      <c r="CO471" s="2">
        <v>10271.68</v>
      </c>
      <c r="CP471" s="2">
        <v>12213.43</v>
      </c>
      <c r="CQ471" s="4">
        <v>45072.427175925928</v>
      </c>
      <c r="CR471" s="4">
        <v>73415</v>
      </c>
    </row>
    <row r="472" spans="1:96" x14ac:dyDescent="0.35">
      <c r="A472" s="5">
        <v>542</v>
      </c>
      <c r="B472" s="3" t="s">
        <v>936</v>
      </c>
      <c r="C472" s="3" t="s">
        <v>965</v>
      </c>
      <c r="D472" s="2" t="s">
        <v>966</v>
      </c>
      <c r="E472" s="2">
        <v>8093</v>
      </c>
      <c r="F472" s="2">
        <v>8215</v>
      </c>
      <c r="G472" s="2">
        <v>8458</v>
      </c>
      <c r="H472" s="2">
        <v>9802</v>
      </c>
      <c r="I472" s="2">
        <v>6.5600000000000006E-2</v>
      </c>
      <c r="J472" s="2">
        <v>531</v>
      </c>
      <c r="K472" s="2">
        <v>539</v>
      </c>
      <c r="L472" s="2">
        <v>555</v>
      </c>
      <c r="M472" s="2">
        <v>643</v>
      </c>
      <c r="N472" s="2">
        <v>6.7000000000000004E-2</v>
      </c>
      <c r="O472" s="2">
        <v>542</v>
      </c>
      <c r="P472" s="2">
        <v>550</v>
      </c>
      <c r="Q472" s="2">
        <v>567</v>
      </c>
      <c r="R472" s="2">
        <v>657</v>
      </c>
      <c r="S472" s="2">
        <v>9166</v>
      </c>
      <c r="T472" s="2">
        <v>9304</v>
      </c>
      <c r="U472" s="2">
        <v>9580</v>
      </c>
      <c r="V472" s="2">
        <v>11102</v>
      </c>
      <c r="W472" s="2">
        <v>1.1040000000000001</v>
      </c>
      <c r="X472" s="2">
        <v>1.026</v>
      </c>
      <c r="Y472" s="2">
        <v>10119</v>
      </c>
      <c r="Z472" s="2">
        <v>11391</v>
      </c>
      <c r="AA472" s="2">
        <v>2157.08</v>
      </c>
      <c r="AB472" s="2">
        <v>1561.08</v>
      </c>
      <c r="AC472" s="2">
        <v>1041.1400000000001</v>
      </c>
      <c r="AD472" s="2">
        <v>2326.5</v>
      </c>
      <c r="AE472" s="2">
        <v>7085.8</v>
      </c>
      <c r="AF472" s="2">
        <v>2157.08</v>
      </c>
      <c r="AG472" s="2">
        <v>1561.08</v>
      </c>
      <c r="AH472" s="2">
        <v>1041.1400000000001</v>
      </c>
      <c r="AI472" s="2">
        <v>2326.5</v>
      </c>
      <c r="AJ472" s="2">
        <v>7085.8</v>
      </c>
      <c r="AK472" s="2">
        <v>21827493</v>
      </c>
      <c r="AL472" s="2">
        <v>14524288</v>
      </c>
      <c r="AM472" s="2">
        <v>9974121</v>
      </c>
      <c r="AN472" s="2">
        <v>26501162</v>
      </c>
      <c r="AO472" s="2">
        <v>72827064</v>
      </c>
      <c r="AP472" s="2">
        <v>0.33860000000000001</v>
      </c>
      <c r="AQ472" s="2">
        <v>0.2</v>
      </c>
      <c r="AR472" s="2">
        <v>1478158</v>
      </c>
      <c r="AS472" s="2">
        <v>983585</v>
      </c>
      <c r="AT472" s="2">
        <v>675447</v>
      </c>
      <c r="AU472" s="2">
        <v>1794659</v>
      </c>
      <c r="AV472" s="2">
        <v>4931849</v>
      </c>
      <c r="AW472" s="2">
        <v>0.33860000000000001</v>
      </c>
      <c r="AX472" s="2">
        <v>0</v>
      </c>
      <c r="AY472" s="2">
        <v>0.65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77758913</v>
      </c>
      <c r="BF472" s="2">
        <v>0</v>
      </c>
      <c r="BG472" s="2">
        <v>6540</v>
      </c>
      <c r="BH472" s="2">
        <v>0</v>
      </c>
      <c r="BI472" s="2">
        <v>344248</v>
      </c>
      <c r="BJ472" s="2">
        <v>0</v>
      </c>
      <c r="BK472" s="2">
        <v>0</v>
      </c>
      <c r="BL472" s="2">
        <v>0</v>
      </c>
      <c r="BM472" s="2">
        <v>0</v>
      </c>
      <c r="BN472" s="2">
        <v>2813</v>
      </c>
      <c r="BO472" s="2">
        <v>119.71</v>
      </c>
      <c r="BP472" s="2">
        <v>336744</v>
      </c>
      <c r="BQ472" s="2">
        <v>687532</v>
      </c>
      <c r="BR472" s="2">
        <v>78446445</v>
      </c>
      <c r="BS472" s="2">
        <v>0</v>
      </c>
      <c r="BT472" s="2">
        <v>78446445</v>
      </c>
      <c r="BU472" s="2">
        <v>47287247</v>
      </c>
      <c r="BV472" s="2">
        <v>31159198</v>
      </c>
      <c r="BW472" s="2">
        <v>1417160</v>
      </c>
      <c r="BX472" s="2">
        <v>29742038</v>
      </c>
      <c r="BY472" s="2">
        <v>5276.68</v>
      </c>
      <c r="BZ472" s="2">
        <v>7085.8</v>
      </c>
      <c r="CA472" s="2">
        <v>37389499</v>
      </c>
      <c r="CB472" s="2">
        <v>0</v>
      </c>
      <c r="CC472" s="2">
        <v>0</v>
      </c>
      <c r="CD472" s="2">
        <v>47287247</v>
      </c>
      <c r="CE472" s="2">
        <v>1417160</v>
      </c>
      <c r="CF472" s="2">
        <v>0</v>
      </c>
      <c r="CG472" s="2">
        <v>4065674</v>
      </c>
      <c r="CH472" s="2">
        <v>4065674</v>
      </c>
      <c r="CI472" s="2">
        <v>0</v>
      </c>
      <c r="CJ472" s="2">
        <v>29742038</v>
      </c>
      <c r="CK472" s="2" t="b">
        <v>0</v>
      </c>
      <c r="CL472" s="2">
        <v>0</v>
      </c>
      <c r="CM472" s="2">
        <v>10804.26</v>
      </c>
      <c r="CN472" s="2">
        <v>9934.07</v>
      </c>
      <c r="CO472" s="2">
        <v>10228.76</v>
      </c>
      <c r="CP472" s="2">
        <v>12162.4</v>
      </c>
      <c r="CQ472" s="4">
        <v>45072.427233796298</v>
      </c>
      <c r="CR472" s="4">
        <v>73415</v>
      </c>
    </row>
    <row r="473" spans="1:96" x14ac:dyDescent="0.35">
      <c r="A473" s="5">
        <v>543</v>
      </c>
      <c r="B473" s="3" t="s">
        <v>936</v>
      </c>
      <c r="C473" s="3" t="s">
        <v>967</v>
      </c>
      <c r="D473" s="2" t="s">
        <v>968</v>
      </c>
      <c r="E473" s="2">
        <v>8093</v>
      </c>
      <c r="F473" s="2">
        <v>8215</v>
      </c>
      <c r="G473" s="2">
        <v>8458</v>
      </c>
      <c r="H473" s="2">
        <v>9802</v>
      </c>
      <c r="I473" s="2">
        <v>6.5600000000000006E-2</v>
      </c>
      <c r="J473" s="2">
        <v>531</v>
      </c>
      <c r="K473" s="2">
        <v>539</v>
      </c>
      <c r="L473" s="2">
        <v>555</v>
      </c>
      <c r="M473" s="2">
        <v>643</v>
      </c>
      <c r="N473" s="2">
        <v>6.7000000000000004E-2</v>
      </c>
      <c r="O473" s="2">
        <v>542</v>
      </c>
      <c r="P473" s="2">
        <v>550</v>
      </c>
      <c r="Q473" s="2">
        <v>567</v>
      </c>
      <c r="R473" s="2">
        <v>657</v>
      </c>
      <c r="S473" s="2">
        <v>9166</v>
      </c>
      <c r="T473" s="2">
        <v>9304</v>
      </c>
      <c r="U473" s="2">
        <v>9580</v>
      </c>
      <c r="V473" s="2">
        <v>11102</v>
      </c>
      <c r="W473" s="2">
        <v>1.1040000000000001</v>
      </c>
      <c r="X473" s="2">
        <v>1.026</v>
      </c>
      <c r="Y473" s="2">
        <v>10119</v>
      </c>
      <c r="Z473" s="2">
        <v>11391</v>
      </c>
      <c r="AA473" s="2">
        <v>3001.05</v>
      </c>
      <c r="AB473" s="2">
        <v>2422.09</v>
      </c>
      <c r="AC473" s="2">
        <v>1849.63</v>
      </c>
      <c r="AD473" s="2">
        <v>4246.79</v>
      </c>
      <c r="AE473" s="2">
        <v>11519.56</v>
      </c>
      <c r="AF473" s="2">
        <v>3001.05</v>
      </c>
      <c r="AG473" s="2">
        <v>2422.09</v>
      </c>
      <c r="AH473" s="2">
        <v>1849.63</v>
      </c>
      <c r="AI473" s="2">
        <v>4246.79</v>
      </c>
      <c r="AJ473" s="2">
        <v>11519.56</v>
      </c>
      <c r="AK473" s="2">
        <v>30367625</v>
      </c>
      <c r="AL473" s="2">
        <v>22535125</v>
      </c>
      <c r="AM473" s="2">
        <v>17719455</v>
      </c>
      <c r="AN473" s="2">
        <v>48375185</v>
      </c>
      <c r="AO473" s="2">
        <v>118997390</v>
      </c>
      <c r="AP473" s="2">
        <v>0.2021</v>
      </c>
      <c r="AQ473" s="2">
        <v>0.2</v>
      </c>
      <c r="AR473" s="2">
        <v>1227459</v>
      </c>
      <c r="AS473" s="2">
        <v>910870</v>
      </c>
      <c r="AT473" s="2">
        <v>716220</v>
      </c>
      <c r="AU473" s="2">
        <v>1955325</v>
      </c>
      <c r="AV473" s="2">
        <v>4809874</v>
      </c>
      <c r="AW473" s="2">
        <v>0.2021</v>
      </c>
      <c r="AX473" s="2">
        <v>0</v>
      </c>
      <c r="AY473" s="2">
        <v>0.65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123807264</v>
      </c>
      <c r="BF473" s="2">
        <v>0</v>
      </c>
      <c r="BG473" s="2">
        <v>0</v>
      </c>
      <c r="BH473" s="2">
        <v>0</v>
      </c>
      <c r="BI473" s="2">
        <v>223863</v>
      </c>
      <c r="BJ473" s="2">
        <v>0</v>
      </c>
      <c r="BK473" s="2">
        <v>0</v>
      </c>
      <c r="BL473" s="2">
        <v>0</v>
      </c>
      <c r="BM473" s="2">
        <v>0</v>
      </c>
      <c r="BN473" s="2">
        <v>2813</v>
      </c>
      <c r="BO473" s="2">
        <v>225.86</v>
      </c>
      <c r="BP473" s="2">
        <v>635344</v>
      </c>
      <c r="BQ473" s="2">
        <v>859207</v>
      </c>
      <c r="BR473" s="2">
        <v>124666471</v>
      </c>
      <c r="BS473" s="2">
        <v>0</v>
      </c>
      <c r="BT473" s="2">
        <v>124666471</v>
      </c>
      <c r="BU473" s="2">
        <v>51400823</v>
      </c>
      <c r="BV473" s="2">
        <v>73265648</v>
      </c>
      <c r="BW473" s="2">
        <v>9627930</v>
      </c>
      <c r="BX473" s="2">
        <v>63637718</v>
      </c>
      <c r="BY473" s="2">
        <v>5305.32</v>
      </c>
      <c r="BZ473" s="2">
        <v>11519.56</v>
      </c>
      <c r="CA473" s="2">
        <v>61114952</v>
      </c>
      <c r="CB473" s="2">
        <v>0</v>
      </c>
      <c r="CC473" s="2">
        <v>0</v>
      </c>
      <c r="CD473" s="2">
        <v>51400823</v>
      </c>
      <c r="CE473" s="2">
        <v>9627930</v>
      </c>
      <c r="CF473" s="2">
        <v>86199</v>
      </c>
      <c r="CG473" s="2">
        <v>6049441</v>
      </c>
      <c r="CH473" s="2">
        <v>6135640</v>
      </c>
      <c r="CI473" s="2">
        <v>0</v>
      </c>
      <c r="CJ473" s="2">
        <v>63637718</v>
      </c>
      <c r="CK473" s="2" t="b">
        <v>0</v>
      </c>
      <c r="CL473" s="2">
        <v>0</v>
      </c>
      <c r="CM473" s="2">
        <v>10528.01</v>
      </c>
      <c r="CN473" s="2">
        <v>9680.07</v>
      </c>
      <c r="CO473" s="2">
        <v>9967.2199999999993</v>
      </c>
      <c r="CP473" s="2">
        <v>11851.42</v>
      </c>
      <c r="CQ473" s="4">
        <v>45072.427071759259</v>
      </c>
      <c r="CR473" s="4">
        <v>73415</v>
      </c>
    </row>
    <row r="474" spans="1:96" x14ac:dyDescent="0.35">
      <c r="A474" s="5">
        <v>544</v>
      </c>
      <c r="B474" s="3" t="s">
        <v>969</v>
      </c>
      <c r="C474" s="3" t="s">
        <v>970</v>
      </c>
      <c r="D474" s="2" t="s">
        <v>971</v>
      </c>
      <c r="E474" s="2">
        <v>8093</v>
      </c>
      <c r="F474" s="2">
        <v>8215</v>
      </c>
      <c r="G474" s="2">
        <v>8458</v>
      </c>
      <c r="H474" s="2">
        <v>9802</v>
      </c>
      <c r="I474" s="2">
        <v>6.5600000000000006E-2</v>
      </c>
      <c r="J474" s="2">
        <v>531</v>
      </c>
      <c r="K474" s="2">
        <v>539</v>
      </c>
      <c r="L474" s="2">
        <v>555</v>
      </c>
      <c r="M474" s="2">
        <v>643</v>
      </c>
      <c r="N474" s="2">
        <v>6.7000000000000004E-2</v>
      </c>
      <c r="O474" s="2">
        <v>542</v>
      </c>
      <c r="P474" s="2">
        <v>550</v>
      </c>
      <c r="Q474" s="2">
        <v>567</v>
      </c>
      <c r="R474" s="2">
        <v>657</v>
      </c>
      <c r="S474" s="2">
        <v>9166</v>
      </c>
      <c r="T474" s="2">
        <v>9304</v>
      </c>
      <c r="U474" s="2">
        <v>9580</v>
      </c>
      <c r="V474" s="2">
        <v>11102</v>
      </c>
      <c r="W474" s="2">
        <v>1.1040000000000001</v>
      </c>
      <c r="X474" s="2">
        <v>1.026</v>
      </c>
      <c r="Y474" s="2">
        <v>10119</v>
      </c>
      <c r="Z474" s="2">
        <v>11391</v>
      </c>
      <c r="AA474" s="2">
        <v>508.25</v>
      </c>
      <c r="AB474" s="2">
        <v>381.49</v>
      </c>
      <c r="AC474" s="2">
        <v>284.72000000000003</v>
      </c>
      <c r="AD474" s="2">
        <v>37.659999999999997</v>
      </c>
      <c r="AE474" s="2">
        <v>1212.1199999999999</v>
      </c>
      <c r="AF474" s="2">
        <v>508.25</v>
      </c>
      <c r="AG474" s="2">
        <v>381.49</v>
      </c>
      <c r="AH474" s="2">
        <v>284.72000000000003</v>
      </c>
      <c r="AI474" s="2">
        <v>507.37</v>
      </c>
      <c r="AJ474" s="2">
        <v>1681.83</v>
      </c>
      <c r="AK474" s="2">
        <v>5142982</v>
      </c>
      <c r="AL474" s="2">
        <v>3549383</v>
      </c>
      <c r="AM474" s="2">
        <v>2727618</v>
      </c>
      <c r="AN474" s="2">
        <v>428985</v>
      </c>
      <c r="AO474" s="2">
        <v>11848968</v>
      </c>
      <c r="AP474" s="2">
        <v>0.6179</v>
      </c>
      <c r="AQ474" s="2">
        <v>0.2</v>
      </c>
      <c r="AR474" s="2">
        <v>635570</v>
      </c>
      <c r="AS474" s="2">
        <v>438633</v>
      </c>
      <c r="AT474" s="2">
        <v>337079</v>
      </c>
      <c r="AU474" s="2">
        <v>714225</v>
      </c>
      <c r="AV474" s="2">
        <v>2125507</v>
      </c>
      <c r="AW474" s="2">
        <v>0.6179</v>
      </c>
      <c r="AX474" s="2">
        <v>6.7900000000000002E-2</v>
      </c>
      <c r="AY474" s="2">
        <v>0.65</v>
      </c>
      <c r="AZ474" s="2">
        <v>226985</v>
      </c>
      <c r="BA474" s="2">
        <v>156652</v>
      </c>
      <c r="BB474" s="2">
        <v>120383</v>
      </c>
      <c r="BC474" s="2">
        <v>255076</v>
      </c>
      <c r="BD474" s="2">
        <v>759096</v>
      </c>
      <c r="BE474" s="2">
        <v>14733571</v>
      </c>
      <c r="BF474" s="2">
        <v>6641586</v>
      </c>
      <c r="BG474" s="2">
        <v>0</v>
      </c>
      <c r="BH474" s="2">
        <v>0</v>
      </c>
      <c r="BI474" s="2">
        <v>768800</v>
      </c>
      <c r="BJ474" s="2">
        <v>0</v>
      </c>
      <c r="BK474" s="2">
        <v>147996</v>
      </c>
      <c r="BL474" s="2">
        <v>0</v>
      </c>
      <c r="BM474" s="2">
        <v>0</v>
      </c>
      <c r="BN474" s="2">
        <v>2813</v>
      </c>
      <c r="BO474" s="2">
        <v>22.36</v>
      </c>
      <c r="BP474" s="2">
        <v>62899</v>
      </c>
      <c r="BQ474" s="2">
        <v>7621281</v>
      </c>
      <c r="BR474" s="2">
        <v>22354852</v>
      </c>
      <c r="BS474" s="2">
        <v>0</v>
      </c>
      <c r="BT474" s="2">
        <v>22354852</v>
      </c>
      <c r="BU474" s="2">
        <v>19332289</v>
      </c>
      <c r="BV474" s="2">
        <v>3022563</v>
      </c>
      <c r="BW474" s="2">
        <v>336366</v>
      </c>
      <c r="BX474" s="2">
        <v>2686197</v>
      </c>
      <c r="BY474" s="2">
        <v>5362.91</v>
      </c>
      <c r="BZ474" s="2">
        <v>1681.83</v>
      </c>
      <c r="CA474" s="2">
        <v>9019503</v>
      </c>
      <c r="CB474" s="2">
        <v>0</v>
      </c>
      <c r="CC474" s="2">
        <v>0</v>
      </c>
      <c r="CD474" s="2">
        <v>19332289</v>
      </c>
      <c r="CE474" s="2">
        <v>336366</v>
      </c>
      <c r="CF474" s="2">
        <v>0</v>
      </c>
      <c r="CG474" s="2">
        <v>1389346</v>
      </c>
      <c r="CH474" s="2">
        <v>1389346</v>
      </c>
      <c r="CI474" s="2">
        <v>0</v>
      </c>
      <c r="CJ474" s="2">
        <v>2686197</v>
      </c>
      <c r="CK474" s="2" t="b">
        <v>0</v>
      </c>
      <c r="CL474" s="2">
        <v>0</v>
      </c>
      <c r="CM474" s="2">
        <v>11816.11</v>
      </c>
      <c r="CN474" s="2">
        <v>10864.42</v>
      </c>
      <c r="CO474" s="2">
        <v>11186.71</v>
      </c>
      <c r="CP474" s="2">
        <v>13301.44</v>
      </c>
      <c r="CQ474" s="4">
        <v>45072.427037037036</v>
      </c>
      <c r="CR474" s="4">
        <v>73415</v>
      </c>
    </row>
    <row r="475" spans="1:96" x14ac:dyDescent="0.35">
      <c r="A475" s="5">
        <v>545</v>
      </c>
      <c r="B475" s="3" t="s">
        <v>972</v>
      </c>
      <c r="C475" s="3" t="s">
        <v>973</v>
      </c>
      <c r="D475" s="2" t="s">
        <v>974</v>
      </c>
      <c r="E475" s="2">
        <v>8093</v>
      </c>
      <c r="F475" s="2">
        <v>8215</v>
      </c>
      <c r="G475" s="2">
        <v>8458</v>
      </c>
      <c r="H475" s="2">
        <v>9802</v>
      </c>
      <c r="I475" s="2">
        <v>6.5600000000000006E-2</v>
      </c>
      <c r="J475" s="2">
        <v>531</v>
      </c>
      <c r="K475" s="2">
        <v>539</v>
      </c>
      <c r="L475" s="2">
        <v>555</v>
      </c>
      <c r="M475" s="2">
        <v>643</v>
      </c>
      <c r="N475" s="2">
        <v>6.7000000000000004E-2</v>
      </c>
      <c r="O475" s="2">
        <v>542</v>
      </c>
      <c r="P475" s="2">
        <v>550</v>
      </c>
      <c r="Q475" s="2">
        <v>567</v>
      </c>
      <c r="R475" s="2">
        <v>657</v>
      </c>
      <c r="S475" s="2">
        <v>9166</v>
      </c>
      <c r="T475" s="2">
        <v>9304</v>
      </c>
      <c r="U475" s="2">
        <v>9580</v>
      </c>
      <c r="V475" s="2">
        <v>11102</v>
      </c>
      <c r="W475" s="2">
        <v>1.1040000000000001</v>
      </c>
      <c r="X475" s="2">
        <v>1.026</v>
      </c>
      <c r="Y475" s="2">
        <v>10119</v>
      </c>
      <c r="Z475" s="2">
        <v>11391</v>
      </c>
      <c r="AA475" s="2">
        <v>5135.2299999999996</v>
      </c>
      <c r="AB475" s="2">
        <v>3957.7</v>
      </c>
      <c r="AC475" s="2">
        <v>2658.4</v>
      </c>
      <c r="AD475" s="2">
        <v>5503.12</v>
      </c>
      <c r="AE475" s="2">
        <v>17254.45</v>
      </c>
      <c r="AF475" s="2">
        <v>5135.2299999999996</v>
      </c>
      <c r="AG475" s="2">
        <v>3957.7</v>
      </c>
      <c r="AH475" s="2">
        <v>2658.4</v>
      </c>
      <c r="AI475" s="2">
        <v>5503.12</v>
      </c>
      <c r="AJ475" s="2">
        <v>17254.45</v>
      </c>
      <c r="AK475" s="2">
        <v>51963392</v>
      </c>
      <c r="AL475" s="2">
        <v>36822441</v>
      </c>
      <c r="AM475" s="2">
        <v>25467472</v>
      </c>
      <c r="AN475" s="2">
        <v>62686040</v>
      </c>
      <c r="AO475" s="2">
        <v>176939345</v>
      </c>
      <c r="AP475" s="2">
        <v>0.83179999999999998</v>
      </c>
      <c r="AQ475" s="2">
        <v>0.2</v>
      </c>
      <c r="AR475" s="2">
        <v>8644630</v>
      </c>
      <c r="AS475" s="2">
        <v>6125781</v>
      </c>
      <c r="AT475" s="2">
        <v>4236769</v>
      </c>
      <c r="AU475" s="2">
        <v>10428450</v>
      </c>
      <c r="AV475" s="2">
        <v>29435630</v>
      </c>
      <c r="AW475" s="2">
        <v>0.83179999999999998</v>
      </c>
      <c r="AX475" s="2">
        <v>0.28179999999999999</v>
      </c>
      <c r="AY475" s="2">
        <v>0.65</v>
      </c>
      <c r="AZ475" s="2">
        <v>9518135</v>
      </c>
      <c r="BA475" s="2">
        <v>6744766</v>
      </c>
      <c r="BB475" s="2">
        <v>4664877</v>
      </c>
      <c r="BC475" s="2">
        <v>11482202</v>
      </c>
      <c r="BD475" s="2">
        <v>32409980</v>
      </c>
      <c r="BE475" s="2">
        <v>238784955</v>
      </c>
      <c r="BF475" s="2">
        <v>0</v>
      </c>
      <c r="BG475" s="2">
        <v>1005442</v>
      </c>
      <c r="BH475" s="2">
        <v>0</v>
      </c>
      <c r="BI475" s="2">
        <v>965725</v>
      </c>
      <c r="BJ475" s="2">
        <v>0</v>
      </c>
      <c r="BK475" s="2">
        <v>0</v>
      </c>
      <c r="BL475" s="2">
        <v>0</v>
      </c>
      <c r="BM475" s="2">
        <v>0</v>
      </c>
      <c r="BN475" s="2">
        <v>2813</v>
      </c>
      <c r="BO475" s="2">
        <v>269.58</v>
      </c>
      <c r="BP475" s="2">
        <v>758329</v>
      </c>
      <c r="BQ475" s="2">
        <v>2729496</v>
      </c>
      <c r="BR475" s="2">
        <v>241514451</v>
      </c>
      <c r="BS475" s="2">
        <v>0</v>
      </c>
      <c r="BT475" s="2">
        <v>241514451</v>
      </c>
      <c r="BU475" s="2">
        <v>33834055</v>
      </c>
      <c r="BV475" s="2">
        <v>207680396</v>
      </c>
      <c r="BW475" s="2">
        <v>14312829</v>
      </c>
      <c r="BX475" s="2">
        <v>193367567</v>
      </c>
      <c r="BY475" s="2">
        <v>5265.5</v>
      </c>
      <c r="BZ475" s="2">
        <v>17254.45</v>
      </c>
      <c r="CA475" s="2">
        <v>90853306</v>
      </c>
      <c r="CB475" s="2">
        <v>0</v>
      </c>
      <c r="CC475" s="2">
        <v>0</v>
      </c>
      <c r="CD475" s="2">
        <v>33834055</v>
      </c>
      <c r="CE475" s="2">
        <v>14312829</v>
      </c>
      <c r="CF475" s="2">
        <v>42706422</v>
      </c>
      <c r="CG475" s="2">
        <v>17234594</v>
      </c>
      <c r="CH475" s="2">
        <v>59941016</v>
      </c>
      <c r="CI475" s="2">
        <v>0</v>
      </c>
      <c r="CJ475" s="2">
        <v>193367567</v>
      </c>
      <c r="CK475" s="2" t="b">
        <v>0</v>
      </c>
      <c r="CL475" s="2">
        <v>0</v>
      </c>
      <c r="CM475" s="2">
        <v>13655.89</v>
      </c>
      <c r="CN475" s="2">
        <v>12556.03</v>
      </c>
      <c r="CO475" s="2">
        <v>12928.5</v>
      </c>
      <c r="CP475" s="2">
        <v>15372.5</v>
      </c>
      <c r="CQ475" s="4">
        <v>45072.426608796297</v>
      </c>
      <c r="CR475" s="4">
        <v>73415</v>
      </c>
    </row>
    <row r="476" spans="1:96" x14ac:dyDescent="0.35">
      <c r="A476" s="5">
        <v>546</v>
      </c>
      <c r="B476" s="3" t="s">
        <v>972</v>
      </c>
      <c r="C476" s="3" t="s">
        <v>975</v>
      </c>
      <c r="D476" s="2" t="s">
        <v>976</v>
      </c>
      <c r="E476" s="2">
        <v>8093</v>
      </c>
      <c r="F476" s="2">
        <v>8215</v>
      </c>
      <c r="G476" s="2">
        <v>8458</v>
      </c>
      <c r="H476" s="2">
        <v>9802</v>
      </c>
      <c r="I476" s="2">
        <v>6.5600000000000006E-2</v>
      </c>
      <c r="J476" s="2">
        <v>531</v>
      </c>
      <c r="K476" s="2">
        <v>539</v>
      </c>
      <c r="L476" s="2">
        <v>555</v>
      </c>
      <c r="M476" s="2">
        <v>643</v>
      </c>
      <c r="N476" s="2">
        <v>6.7000000000000004E-2</v>
      </c>
      <c r="O476" s="2">
        <v>542</v>
      </c>
      <c r="P476" s="2">
        <v>550</v>
      </c>
      <c r="Q476" s="2">
        <v>567</v>
      </c>
      <c r="R476" s="2">
        <v>657</v>
      </c>
      <c r="S476" s="2">
        <v>9166</v>
      </c>
      <c r="T476" s="2">
        <v>9304</v>
      </c>
      <c r="U476" s="2">
        <v>9580</v>
      </c>
      <c r="V476" s="2">
        <v>11102</v>
      </c>
      <c r="W476" s="2">
        <v>1.1040000000000001</v>
      </c>
      <c r="X476" s="2">
        <v>1.026</v>
      </c>
      <c r="Y476" s="2">
        <v>10119</v>
      </c>
      <c r="Z476" s="2">
        <v>11391</v>
      </c>
      <c r="AA476" s="2">
        <v>1437.07</v>
      </c>
      <c r="AB476" s="2">
        <v>950.74</v>
      </c>
      <c r="AC476" s="2">
        <v>616.07000000000005</v>
      </c>
      <c r="AD476" s="2">
        <v>1221.8599999999999</v>
      </c>
      <c r="AE476" s="2">
        <v>4225.74</v>
      </c>
      <c r="AF476" s="2">
        <v>1437.07</v>
      </c>
      <c r="AG476" s="2">
        <v>950.74</v>
      </c>
      <c r="AH476" s="2">
        <v>616.07000000000005</v>
      </c>
      <c r="AI476" s="2">
        <v>1221.8599999999999</v>
      </c>
      <c r="AJ476" s="2">
        <v>4225.74</v>
      </c>
      <c r="AK476" s="2">
        <v>14541711</v>
      </c>
      <c r="AL476" s="2">
        <v>8845685</v>
      </c>
      <c r="AM476" s="2">
        <v>5901951</v>
      </c>
      <c r="AN476" s="2">
        <v>13918207</v>
      </c>
      <c r="AO476" s="2">
        <v>43207554</v>
      </c>
      <c r="AP476" s="2">
        <v>0.92090000000000005</v>
      </c>
      <c r="AQ476" s="2">
        <v>0.2</v>
      </c>
      <c r="AR476" s="2">
        <v>2678292</v>
      </c>
      <c r="AS476" s="2">
        <v>1629198</v>
      </c>
      <c r="AT476" s="2">
        <v>1087021</v>
      </c>
      <c r="AU476" s="2">
        <v>2563455</v>
      </c>
      <c r="AV476" s="2">
        <v>7957966</v>
      </c>
      <c r="AW476" s="2">
        <v>0.92090000000000005</v>
      </c>
      <c r="AX476" s="2">
        <v>0.37090000000000001</v>
      </c>
      <c r="AY476" s="2">
        <v>0.65</v>
      </c>
      <c r="AZ476" s="2">
        <v>3505788</v>
      </c>
      <c r="BA476" s="2">
        <v>2132562</v>
      </c>
      <c r="BB476" s="2">
        <v>1422872</v>
      </c>
      <c r="BC476" s="2">
        <v>3355471</v>
      </c>
      <c r="BD476" s="2">
        <v>10416693</v>
      </c>
      <c r="BE476" s="2">
        <v>61582213</v>
      </c>
      <c r="BF476" s="2">
        <v>0</v>
      </c>
      <c r="BG476" s="2">
        <v>22615</v>
      </c>
      <c r="BH476" s="2">
        <v>0</v>
      </c>
      <c r="BI476" s="2">
        <v>675523</v>
      </c>
      <c r="BJ476" s="2">
        <v>0</v>
      </c>
      <c r="BK476" s="2">
        <v>0</v>
      </c>
      <c r="BL476" s="2">
        <v>0</v>
      </c>
      <c r="BM476" s="2">
        <v>0</v>
      </c>
      <c r="BN476" s="2">
        <v>2813</v>
      </c>
      <c r="BO476" s="2">
        <v>74</v>
      </c>
      <c r="BP476" s="2">
        <v>208162</v>
      </c>
      <c r="BQ476" s="2">
        <v>906300</v>
      </c>
      <c r="BR476" s="2">
        <v>62488513</v>
      </c>
      <c r="BS476" s="2">
        <v>0</v>
      </c>
      <c r="BT476" s="2">
        <v>62488513</v>
      </c>
      <c r="BU476" s="2">
        <v>9701149</v>
      </c>
      <c r="BV476" s="2">
        <v>52787364</v>
      </c>
      <c r="BW476" s="2">
        <v>3521584</v>
      </c>
      <c r="BX476" s="2">
        <v>49265780</v>
      </c>
      <c r="BY476" s="2">
        <v>5289.93</v>
      </c>
      <c r="BZ476" s="2">
        <v>4225.74</v>
      </c>
      <c r="CA476" s="2">
        <v>22353869</v>
      </c>
      <c r="CB476" s="2">
        <v>0</v>
      </c>
      <c r="CC476" s="2">
        <v>0</v>
      </c>
      <c r="CD476" s="2">
        <v>9701149</v>
      </c>
      <c r="CE476" s="2">
        <v>3521584</v>
      </c>
      <c r="CF476" s="2">
        <v>9131136</v>
      </c>
      <c r="CG476" s="2">
        <v>4448211</v>
      </c>
      <c r="CH476" s="2">
        <v>13579347</v>
      </c>
      <c r="CI476" s="2">
        <v>0</v>
      </c>
      <c r="CJ476" s="2">
        <v>49265780</v>
      </c>
      <c r="CK476" s="2" t="b">
        <v>0</v>
      </c>
      <c r="CL476" s="2">
        <v>0</v>
      </c>
      <c r="CM476" s="2">
        <v>14422.26</v>
      </c>
      <c r="CN476" s="2">
        <v>13260.67</v>
      </c>
      <c r="CO476" s="2">
        <v>13654.04</v>
      </c>
      <c r="CP476" s="2">
        <v>16235.19</v>
      </c>
      <c r="CQ476" s="4">
        <v>45072.426631944443</v>
      </c>
      <c r="CR476" s="4">
        <v>73415</v>
      </c>
    </row>
    <row r="477" spans="1:96" x14ac:dyDescent="0.35">
      <c r="A477" s="5">
        <v>547</v>
      </c>
      <c r="B477" s="3" t="s">
        <v>972</v>
      </c>
      <c r="C477" s="3" t="s">
        <v>977</v>
      </c>
      <c r="D477" s="2" t="s">
        <v>978</v>
      </c>
      <c r="E477" s="2">
        <v>8093</v>
      </c>
      <c r="F477" s="2">
        <v>8215</v>
      </c>
      <c r="G477" s="2">
        <v>8458</v>
      </c>
      <c r="H477" s="2">
        <v>9802</v>
      </c>
      <c r="I477" s="2">
        <v>6.5600000000000006E-2</v>
      </c>
      <c r="J477" s="2">
        <v>531</v>
      </c>
      <c r="K477" s="2">
        <v>539</v>
      </c>
      <c r="L477" s="2">
        <v>555</v>
      </c>
      <c r="M477" s="2">
        <v>643</v>
      </c>
      <c r="N477" s="2">
        <v>6.7000000000000004E-2</v>
      </c>
      <c r="O477" s="2">
        <v>542</v>
      </c>
      <c r="P477" s="2">
        <v>550</v>
      </c>
      <c r="Q477" s="2">
        <v>567</v>
      </c>
      <c r="R477" s="2">
        <v>657</v>
      </c>
      <c r="S477" s="2">
        <v>9166</v>
      </c>
      <c r="T477" s="2">
        <v>9304</v>
      </c>
      <c r="U477" s="2">
        <v>9580</v>
      </c>
      <c r="V477" s="2">
        <v>11102</v>
      </c>
      <c r="W477" s="2">
        <v>1.1040000000000001</v>
      </c>
      <c r="X477" s="2">
        <v>1.026</v>
      </c>
      <c r="Y477" s="2">
        <v>10119</v>
      </c>
      <c r="Z477" s="2">
        <v>11391</v>
      </c>
      <c r="AA477" s="2">
        <v>3356.51</v>
      </c>
      <c r="AB477" s="2">
        <v>2510.5700000000002</v>
      </c>
      <c r="AC477" s="2">
        <v>1610.12</v>
      </c>
      <c r="AD477" s="2">
        <v>3310.1</v>
      </c>
      <c r="AE477" s="2">
        <v>10787.3</v>
      </c>
      <c r="AF477" s="2">
        <v>3356.51</v>
      </c>
      <c r="AG477" s="2">
        <v>2510.5700000000002</v>
      </c>
      <c r="AH477" s="2">
        <v>1610.12</v>
      </c>
      <c r="AI477" s="2">
        <v>3310.1</v>
      </c>
      <c r="AJ477" s="2">
        <v>10787.3</v>
      </c>
      <c r="AK477" s="2">
        <v>33964525</v>
      </c>
      <c r="AL477" s="2">
        <v>23358343</v>
      </c>
      <c r="AM477" s="2">
        <v>15424950</v>
      </c>
      <c r="AN477" s="2">
        <v>37705349</v>
      </c>
      <c r="AO477" s="2">
        <v>110453167</v>
      </c>
      <c r="AP477" s="2">
        <v>0.61250000000000004</v>
      </c>
      <c r="AQ477" s="2">
        <v>0.2</v>
      </c>
      <c r="AR477" s="2">
        <v>4160654</v>
      </c>
      <c r="AS477" s="2">
        <v>2861397</v>
      </c>
      <c r="AT477" s="2">
        <v>1889556</v>
      </c>
      <c r="AU477" s="2">
        <v>4618905</v>
      </c>
      <c r="AV477" s="2">
        <v>13530512</v>
      </c>
      <c r="AW477" s="2">
        <v>0.61250000000000004</v>
      </c>
      <c r="AX477" s="2">
        <v>6.25E-2</v>
      </c>
      <c r="AY477" s="2">
        <v>0.65</v>
      </c>
      <c r="AZ477" s="2">
        <v>1379809</v>
      </c>
      <c r="BA477" s="2">
        <v>948933</v>
      </c>
      <c r="BB477" s="2">
        <v>626639</v>
      </c>
      <c r="BC477" s="2">
        <v>1531780</v>
      </c>
      <c r="BD477" s="2">
        <v>4487161</v>
      </c>
      <c r="BE477" s="2">
        <v>128470840</v>
      </c>
      <c r="BF477" s="2">
        <v>0</v>
      </c>
      <c r="BG477" s="2">
        <v>72116</v>
      </c>
      <c r="BH477" s="2">
        <v>0</v>
      </c>
      <c r="BI477" s="2">
        <v>347954</v>
      </c>
      <c r="BJ477" s="2">
        <v>0</v>
      </c>
      <c r="BK477" s="2">
        <v>0</v>
      </c>
      <c r="BL477" s="2">
        <v>0</v>
      </c>
      <c r="BM477" s="2">
        <v>0</v>
      </c>
      <c r="BN477" s="2">
        <v>2813</v>
      </c>
      <c r="BO477" s="2">
        <v>204.51</v>
      </c>
      <c r="BP477" s="2">
        <v>575287</v>
      </c>
      <c r="BQ477" s="2">
        <v>995357</v>
      </c>
      <c r="BR477" s="2">
        <v>129466197</v>
      </c>
      <c r="BS477" s="2">
        <v>0</v>
      </c>
      <c r="BT477" s="2">
        <v>129466197</v>
      </c>
      <c r="BU477" s="2">
        <v>20767807</v>
      </c>
      <c r="BV477" s="2">
        <v>108698390</v>
      </c>
      <c r="BW477" s="2">
        <v>8959685</v>
      </c>
      <c r="BX477" s="2">
        <v>99738705</v>
      </c>
      <c r="BY477" s="2">
        <v>5272.23</v>
      </c>
      <c r="BZ477" s="2">
        <v>10787.3</v>
      </c>
      <c r="CA477" s="2">
        <v>56873127</v>
      </c>
      <c r="CB477" s="2">
        <v>0</v>
      </c>
      <c r="CC477" s="2">
        <v>0</v>
      </c>
      <c r="CD477" s="2">
        <v>20767807</v>
      </c>
      <c r="CE477" s="2">
        <v>8959685</v>
      </c>
      <c r="CF477" s="2">
        <v>27145635</v>
      </c>
      <c r="CG477" s="2">
        <v>6121291</v>
      </c>
      <c r="CH477" s="2">
        <v>33266926</v>
      </c>
      <c r="CI477" s="2">
        <v>0</v>
      </c>
      <c r="CJ477" s="2">
        <v>99738705</v>
      </c>
      <c r="CK477" s="2" t="b">
        <v>0</v>
      </c>
      <c r="CL477" s="2">
        <v>0</v>
      </c>
      <c r="CM477" s="2">
        <v>11769.66</v>
      </c>
      <c r="CN477" s="2">
        <v>10821.72</v>
      </c>
      <c r="CO477" s="2">
        <v>11142.74</v>
      </c>
      <c r="CP477" s="2">
        <v>13249.16</v>
      </c>
      <c r="CQ477" s="4">
        <v>45072.426631944443</v>
      </c>
      <c r="CR477" s="4">
        <v>73415</v>
      </c>
    </row>
    <row r="478" spans="1:96" x14ac:dyDescent="0.35">
      <c r="A478" s="5">
        <v>548</v>
      </c>
      <c r="B478" s="3" t="s">
        <v>972</v>
      </c>
      <c r="C478" s="3" t="s">
        <v>979</v>
      </c>
      <c r="D478" s="2" t="s">
        <v>980</v>
      </c>
      <c r="E478" s="2">
        <v>8093</v>
      </c>
      <c r="F478" s="2">
        <v>8215</v>
      </c>
      <c r="G478" s="2">
        <v>8458</v>
      </c>
      <c r="H478" s="2">
        <v>9802</v>
      </c>
      <c r="I478" s="2">
        <v>6.5600000000000006E-2</v>
      </c>
      <c r="J478" s="2">
        <v>531</v>
      </c>
      <c r="K478" s="2">
        <v>539</v>
      </c>
      <c r="L478" s="2">
        <v>555</v>
      </c>
      <c r="M478" s="2">
        <v>643</v>
      </c>
      <c r="N478" s="2">
        <v>6.7000000000000004E-2</v>
      </c>
      <c r="O478" s="2">
        <v>542</v>
      </c>
      <c r="P478" s="2">
        <v>550</v>
      </c>
      <c r="Q478" s="2">
        <v>567</v>
      </c>
      <c r="R478" s="2">
        <v>657</v>
      </c>
      <c r="S478" s="2">
        <v>9166</v>
      </c>
      <c r="T478" s="2">
        <v>9304</v>
      </c>
      <c r="U478" s="2">
        <v>9580</v>
      </c>
      <c r="V478" s="2">
        <v>11102</v>
      </c>
      <c r="W478" s="2">
        <v>1.1040000000000001</v>
      </c>
      <c r="X478" s="2">
        <v>1.026</v>
      </c>
      <c r="Y478" s="2">
        <v>10119</v>
      </c>
      <c r="Z478" s="2">
        <v>11391</v>
      </c>
      <c r="AA478" s="2">
        <v>14155.74</v>
      </c>
      <c r="AB478" s="2">
        <v>11231.5</v>
      </c>
      <c r="AC478" s="2">
        <v>7909.57</v>
      </c>
      <c r="AD478" s="2">
        <v>16820.12</v>
      </c>
      <c r="AE478" s="2">
        <v>50116.93</v>
      </c>
      <c r="AF478" s="2">
        <v>14155.74</v>
      </c>
      <c r="AG478" s="2">
        <v>11231.5</v>
      </c>
      <c r="AH478" s="2">
        <v>7909.57</v>
      </c>
      <c r="AI478" s="2">
        <v>16820.12</v>
      </c>
      <c r="AJ478" s="2">
        <v>50116.93</v>
      </c>
      <c r="AK478" s="2">
        <v>143241933</v>
      </c>
      <c r="AL478" s="2">
        <v>104497876</v>
      </c>
      <c r="AM478" s="2">
        <v>75773681</v>
      </c>
      <c r="AN478" s="2">
        <v>191597987</v>
      </c>
      <c r="AO478" s="2">
        <v>515111477</v>
      </c>
      <c r="AP478" s="2">
        <v>0.61270000000000002</v>
      </c>
      <c r="AQ478" s="2">
        <v>0.2</v>
      </c>
      <c r="AR478" s="2">
        <v>17552866</v>
      </c>
      <c r="AS478" s="2">
        <v>12805170</v>
      </c>
      <c r="AT478" s="2">
        <v>9285307</v>
      </c>
      <c r="AU478" s="2">
        <v>23478417</v>
      </c>
      <c r="AV478" s="2">
        <v>63121760</v>
      </c>
      <c r="AW478" s="2">
        <v>0.61270000000000002</v>
      </c>
      <c r="AX478" s="2">
        <v>6.2700000000000006E-2</v>
      </c>
      <c r="AY478" s="2">
        <v>0.65</v>
      </c>
      <c r="AZ478" s="2">
        <v>5837825</v>
      </c>
      <c r="BA478" s="2">
        <v>4258811</v>
      </c>
      <c r="BB478" s="2">
        <v>3088156</v>
      </c>
      <c r="BC478" s="2">
        <v>7808576</v>
      </c>
      <c r="BD478" s="2">
        <v>20993368</v>
      </c>
      <c r="BE478" s="2">
        <v>599226605</v>
      </c>
      <c r="BF478" s="2">
        <v>0</v>
      </c>
      <c r="BG478" s="2">
        <v>1449426</v>
      </c>
      <c r="BH478" s="2">
        <v>0</v>
      </c>
      <c r="BI478" s="2">
        <v>1718814</v>
      </c>
      <c r="BJ478" s="2">
        <v>0</v>
      </c>
      <c r="BK478" s="2">
        <v>0</v>
      </c>
      <c r="BL478" s="2">
        <v>0</v>
      </c>
      <c r="BM478" s="2">
        <v>0</v>
      </c>
      <c r="BN478" s="2">
        <v>2813</v>
      </c>
      <c r="BO478" s="2">
        <v>715.71</v>
      </c>
      <c r="BP478" s="2">
        <v>2013292</v>
      </c>
      <c r="BQ478" s="2">
        <v>5181532</v>
      </c>
      <c r="BR478" s="2">
        <v>604408137</v>
      </c>
      <c r="BS478" s="2">
        <v>0</v>
      </c>
      <c r="BT478" s="2">
        <v>604408137</v>
      </c>
      <c r="BU478" s="2">
        <v>142903847</v>
      </c>
      <c r="BV478" s="2">
        <v>461504290</v>
      </c>
      <c r="BW478" s="2">
        <v>41712800</v>
      </c>
      <c r="BX478" s="2">
        <v>419791490</v>
      </c>
      <c r="BY478" s="2">
        <v>5283.22</v>
      </c>
      <c r="BZ478" s="2">
        <v>50116.93</v>
      </c>
      <c r="CA478" s="2">
        <v>264778767</v>
      </c>
      <c r="CB478" s="2">
        <v>0</v>
      </c>
      <c r="CC478" s="2">
        <v>0</v>
      </c>
      <c r="CD478" s="2">
        <v>142903847</v>
      </c>
      <c r="CE478" s="2">
        <v>41712800</v>
      </c>
      <c r="CF478" s="2">
        <v>80162120</v>
      </c>
      <c r="CG478" s="2">
        <v>35102997</v>
      </c>
      <c r="CH478" s="2">
        <v>115265117</v>
      </c>
      <c r="CI478" s="2">
        <v>0</v>
      </c>
      <c r="CJ478" s="2">
        <v>419791490</v>
      </c>
      <c r="CK478" s="2" t="b">
        <v>0</v>
      </c>
      <c r="CL478" s="2">
        <v>0</v>
      </c>
      <c r="CM478" s="2">
        <v>11771.38</v>
      </c>
      <c r="CN478" s="2">
        <v>10823.3</v>
      </c>
      <c r="CO478" s="2">
        <v>11144.37</v>
      </c>
      <c r="CP478" s="2">
        <v>13251.09</v>
      </c>
      <c r="CQ478" s="4">
        <v>45072.426701388889</v>
      </c>
      <c r="CR478" s="4">
        <v>73415</v>
      </c>
    </row>
    <row r="479" spans="1:96" x14ac:dyDescent="0.35">
      <c r="A479" s="5">
        <v>549</v>
      </c>
      <c r="B479" s="3" t="s">
        <v>972</v>
      </c>
      <c r="C479" s="3" t="s">
        <v>981</v>
      </c>
      <c r="D479" s="2" t="s">
        <v>982</v>
      </c>
      <c r="E479" s="2">
        <v>8093</v>
      </c>
      <c r="F479" s="2">
        <v>8215</v>
      </c>
      <c r="G479" s="2">
        <v>8458</v>
      </c>
      <c r="H479" s="2">
        <v>9802</v>
      </c>
      <c r="I479" s="2">
        <v>6.5600000000000006E-2</v>
      </c>
      <c r="J479" s="2">
        <v>531</v>
      </c>
      <c r="K479" s="2">
        <v>539</v>
      </c>
      <c r="L479" s="2">
        <v>555</v>
      </c>
      <c r="M479" s="2">
        <v>643</v>
      </c>
      <c r="N479" s="2">
        <v>6.7000000000000004E-2</v>
      </c>
      <c r="O479" s="2">
        <v>542</v>
      </c>
      <c r="P479" s="2">
        <v>550</v>
      </c>
      <c r="Q479" s="2">
        <v>567</v>
      </c>
      <c r="R479" s="2">
        <v>657</v>
      </c>
      <c r="S479" s="2">
        <v>9166</v>
      </c>
      <c r="T479" s="2">
        <v>9304</v>
      </c>
      <c r="U479" s="2">
        <v>9580</v>
      </c>
      <c r="V479" s="2">
        <v>11102</v>
      </c>
      <c r="W479" s="2">
        <v>1.1040000000000001</v>
      </c>
      <c r="X479" s="2">
        <v>1.026</v>
      </c>
      <c r="Y479" s="2">
        <v>10119</v>
      </c>
      <c r="Z479" s="2">
        <v>11391</v>
      </c>
      <c r="AA479" s="2">
        <v>12.95</v>
      </c>
      <c r="AB479" s="2">
        <v>6.81</v>
      </c>
      <c r="AC479" s="2">
        <v>5.32</v>
      </c>
      <c r="AD479" s="2">
        <v>0</v>
      </c>
      <c r="AE479" s="2">
        <v>25.08</v>
      </c>
      <c r="AF479" s="2">
        <v>12.95</v>
      </c>
      <c r="AG479" s="2">
        <v>6.81</v>
      </c>
      <c r="AH479" s="2">
        <v>5.32</v>
      </c>
      <c r="AI479" s="2">
        <v>0</v>
      </c>
      <c r="AJ479" s="2">
        <v>25.08</v>
      </c>
      <c r="AK479" s="2">
        <v>131041</v>
      </c>
      <c r="AL479" s="2">
        <v>63360</v>
      </c>
      <c r="AM479" s="2">
        <v>50966</v>
      </c>
      <c r="AN479" s="2">
        <v>0</v>
      </c>
      <c r="AO479" s="2">
        <v>245367</v>
      </c>
      <c r="AP479" s="2">
        <v>0.83560000000000001</v>
      </c>
      <c r="AQ479" s="2">
        <v>0.2</v>
      </c>
      <c r="AR479" s="2">
        <v>21900</v>
      </c>
      <c r="AS479" s="2">
        <v>10589</v>
      </c>
      <c r="AT479" s="2">
        <v>8517</v>
      </c>
      <c r="AU479" s="2">
        <v>0</v>
      </c>
      <c r="AV479" s="2">
        <v>41006</v>
      </c>
      <c r="AW479" s="2">
        <v>0.83560000000000001</v>
      </c>
      <c r="AX479" s="2">
        <v>0.28560000000000002</v>
      </c>
      <c r="AY479" s="2">
        <v>0.65</v>
      </c>
      <c r="AZ479" s="2">
        <v>24326</v>
      </c>
      <c r="BA479" s="2">
        <v>11762</v>
      </c>
      <c r="BB479" s="2">
        <v>9461</v>
      </c>
      <c r="BC479" s="2">
        <v>0</v>
      </c>
      <c r="BD479" s="2">
        <v>45549</v>
      </c>
      <c r="BE479" s="2">
        <v>331922</v>
      </c>
      <c r="BF479" s="2">
        <v>0</v>
      </c>
      <c r="BG479" s="2">
        <v>0</v>
      </c>
      <c r="BH479" s="2">
        <v>0</v>
      </c>
      <c r="BI479" s="2">
        <v>82764</v>
      </c>
      <c r="BJ479" s="2">
        <v>0</v>
      </c>
      <c r="BK479" s="2">
        <v>0</v>
      </c>
      <c r="BL479" s="2">
        <v>0</v>
      </c>
      <c r="BM479" s="2">
        <v>0</v>
      </c>
      <c r="BN479" s="2">
        <v>2813</v>
      </c>
      <c r="BO479" s="2">
        <v>0.44</v>
      </c>
      <c r="BP479" s="2">
        <v>1238</v>
      </c>
      <c r="BQ479" s="2">
        <v>84002</v>
      </c>
      <c r="BR479" s="2">
        <v>415924</v>
      </c>
      <c r="BS479" s="2">
        <v>0</v>
      </c>
      <c r="BT479" s="2">
        <v>415924</v>
      </c>
      <c r="BU479" s="2">
        <v>1615697</v>
      </c>
      <c r="BV479" s="2">
        <v>0</v>
      </c>
      <c r="BW479" s="2">
        <v>5016</v>
      </c>
      <c r="BX479" s="2">
        <v>0</v>
      </c>
      <c r="BY479" s="2">
        <v>5723.94</v>
      </c>
      <c r="BZ479" s="2">
        <v>25.08</v>
      </c>
      <c r="CA479" s="2">
        <v>143556</v>
      </c>
      <c r="CB479" s="2">
        <v>0</v>
      </c>
      <c r="CC479" s="2">
        <v>0</v>
      </c>
      <c r="CD479" s="2">
        <v>1615697</v>
      </c>
      <c r="CE479" s="2">
        <v>5016</v>
      </c>
      <c r="CF479" s="2">
        <v>0</v>
      </c>
      <c r="CG479" s="2">
        <v>120493</v>
      </c>
      <c r="CH479" s="2">
        <v>120493</v>
      </c>
      <c r="CI479" s="2">
        <v>120493</v>
      </c>
      <c r="CJ479" s="2">
        <v>120493</v>
      </c>
      <c r="CK479" s="2" t="b">
        <v>1</v>
      </c>
      <c r="CL479" s="2">
        <v>1199773</v>
      </c>
      <c r="CM479" s="2">
        <v>13688.58</v>
      </c>
      <c r="CN479" s="2">
        <v>12586.08</v>
      </c>
      <c r="CO479" s="2">
        <v>12959.44</v>
      </c>
      <c r="CP479" s="2">
        <v>15409.29</v>
      </c>
      <c r="CQ479" s="4">
        <v>45072.426712962966</v>
      </c>
      <c r="CR479" s="4">
        <v>73415</v>
      </c>
    </row>
    <row r="480" spans="1:96" x14ac:dyDescent="0.35">
      <c r="A480" s="5">
        <v>550</v>
      </c>
      <c r="B480" s="3" t="s">
        <v>972</v>
      </c>
      <c r="C480" s="3" t="s">
        <v>983</v>
      </c>
      <c r="D480" s="2" t="s">
        <v>984</v>
      </c>
      <c r="E480" s="2">
        <v>8093</v>
      </c>
      <c r="F480" s="2">
        <v>8215</v>
      </c>
      <c r="G480" s="2">
        <v>8458</v>
      </c>
      <c r="H480" s="2">
        <v>9802</v>
      </c>
      <c r="I480" s="2">
        <v>6.5600000000000006E-2</v>
      </c>
      <c r="J480" s="2">
        <v>531</v>
      </c>
      <c r="K480" s="2">
        <v>539</v>
      </c>
      <c r="L480" s="2">
        <v>555</v>
      </c>
      <c r="M480" s="2">
        <v>643</v>
      </c>
      <c r="N480" s="2">
        <v>6.7000000000000004E-2</v>
      </c>
      <c r="O480" s="2">
        <v>542</v>
      </c>
      <c r="P480" s="2">
        <v>550</v>
      </c>
      <c r="Q480" s="2">
        <v>567</v>
      </c>
      <c r="R480" s="2">
        <v>657</v>
      </c>
      <c r="S480" s="2">
        <v>9166</v>
      </c>
      <c r="T480" s="2">
        <v>9304</v>
      </c>
      <c r="U480" s="2">
        <v>9580</v>
      </c>
      <c r="V480" s="2">
        <v>11102</v>
      </c>
      <c r="W480" s="2">
        <v>1.1040000000000001</v>
      </c>
      <c r="X480" s="2">
        <v>1.026</v>
      </c>
      <c r="Y480" s="2">
        <v>10119</v>
      </c>
      <c r="Z480" s="2">
        <v>11391</v>
      </c>
      <c r="AA480" s="2">
        <v>7031.17</v>
      </c>
      <c r="AB480" s="2">
        <v>4884.04</v>
      </c>
      <c r="AC480" s="2">
        <v>3446.46</v>
      </c>
      <c r="AD480" s="2">
        <v>8797.4500000000007</v>
      </c>
      <c r="AE480" s="2">
        <v>24159.119999999999</v>
      </c>
      <c r="AF480" s="2">
        <v>7031.17</v>
      </c>
      <c r="AG480" s="2">
        <v>4884.04</v>
      </c>
      <c r="AH480" s="2">
        <v>3446.46</v>
      </c>
      <c r="AI480" s="2">
        <v>8797.4500000000007</v>
      </c>
      <c r="AJ480" s="2">
        <v>24159.119999999999</v>
      </c>
      <c r="AK480" s="2">
        <v>71148409</v>
      </c>
      <c r="AL480" s="2">
        <v>45441108</v>
      </c>
      <c r="AM480" s="2">
        <v>33017087</v>
      </c>
      <c r="AN480" s="2">
        <v>100211753</v>
      </c>
      <c r="AO480" s="2">
        <v>249818357</v>
      </c>
      <c r="AP480" s="2">
        <v>0.77529999999999999</v>
      </c>
      <c r="AQ480" s="2">
        <v>0.2</v>
      </c>
      <c r="AR480" s="2">
        <v>11032272</v>
      </c>
      <c r="AS480" s="2">
        <v>7046098</v>
      </c>
      <c r="AT480" s="2">
        <v>5119629</v>
      </c>
      <c r="AU480" s="2">
        <v>15538834</v>
      </c>
      <c r="AV480" s="2">
        <v>38736833</v>
      </c>
      <c r="AW480" s="2">
        <v>0.77529999999999999</v>
      </c>
      <c r="AX480" s="2">
        <v>0.2253</v>
      </c>
      <c r="AY480" s="2">
        <v>0.65</v>
      </c>
      <c r="AZ480" s="2">
        <v>10419329</v>
      </c>
      <c r="BA480" s="2">
        <v>6654623</v>
      </c>
      <c r="BB480" s="2">
        <v>4835187</v>
      </c>
      <c r="BC480" s="2">
        <v>14675510</v>
      </c>
      <c r="BD480" s="2">
        <v>36584649</v>
      </c>
      <c r="BE480" s="2">
        <v>325139839</v>
      </c>
      <c r="BF480" s="2">
        <v>0</v>
      </c>
      <c r="BG480" s="2">
        <v>727608</v>
      </c>
      <c r="BH480" s="2">
        <v>0</v>
      </c>
      <c r="BI480" s="2">
        <v>1811661</v>
      </c>
      <c r="BJ480" s="2">
        <v>0</v>
      </c>
      <c r="BK480" s="2">
        <v>0</v>
      </c>
      <c r="BL480" s="2">
        <v>0</v>
      </c>
      <c r="BM480" s="2">
        <v>0</v>
      </c>
      <c r="BN480" s="2">
        <v>2813</v>
      </c>
      <c r="BO480" s="2">
        <v>362.06</v>
      </c>
      <c r="BP480" s="2">
        <v>1018475</v>
      </c>
      <c r="BQ480" s="2">
        <v>3557744</v>
      </c>
      <c r="BR480" s="2">
        <v>328697583</v>
      </c>
      <c r="BS480" s="2">
        <v>0</v>
      </c>
      <c r="BT480" s="2">
        <v>328697583</v>
      </c>
      <c r="BU480" s="2">
        <v>83572081</v>
      </c>
      <c r="BV480" s="2">
        <v>245125502</v>
      </c>
      <c r="BW480" s="2">
        <v>20064319</v>
      </c>
      <c r="BX480" s="2">
        <v>225061183</v>
      </c>
      <c r="BY480" s="2">
        <v>5271.79</v>
      </c>
      <c r="BZ480" s="2">
        <v>24159.119999999999</v>
      </c>
      <c r="CA480" s="2">
        <v>127361807</v>
      </c>
      <c r="CB480" s="2">
        <v>0</v>
      </c>
      <c r="CC480" s="2">
        <v>0</v>
      </c>
      <c r="CD480" s="2">
        <v>83572081</v>
      </c>
      <c r="CE480" s="2">
        <v>20064319</v>
      </c>
      <c r="CF480" s="2">
        <v>23725407</v>
      </c>
      <c r="CG480" s="2">
        <v>20810662</v>
      </c>
      <c r="CH480" s="2">
        <v>44536069</v>
      </c>
      <c r="CI480" s="2">
        <v>0</v>
      </c>
      <c r="CJ480" s="2">
        <v>225061183</v>
      </c>
      <c r="CK480" s="2" t="b">
        <v>0</v>
      </c>
      <c r="CL480" s="2">
        <v>0</v>
      </c>
      <c r="CM480" s="2">
        <v>13169.93</v>
      </c>
      <c r="CN480" s="2">
        <v>12109.2</v>
      </c>
      <c r="CO480" s="2">
        <v>12468.42</v>
      </c>
      <c r="CP480" s="2">
        <v>14825.44</v>
      </c>
      <c r="CQ480" s="4">
        <v>45072.426712962966</v>
      </c>
      <c r="CR480" s="4">
        <v>73415</v>
      </c>
    </row>
    <row r="481" spans="1:96" x14ac:dyDescent="0.35">
      <c r="A481" s="5">
        <v>551</v>
      </c>
      <c r="B481" s="3" t="s">
        <v>972</v>
      </c>
      <c r="C481" s="3" t="s">
        <v>985</v>
      </c>
      <c r="D481" s="2" t="s">
        <v>986</v>
      </c>
      <c r="E481" s="2">
        <v>8093</v>
      </c>
      <c r="F481" s="2">
        <v>8215</v>
      </c>
      <c r="G481" s="2">
        <v>8458</v>
      </c>
      <c r="H481" s="2">
        <v>9802</v>
      </c>
      <c r="I481" s="2">
        <v>6.5600000000000006E-2</v>
      </c>
      <c r="J481" s="2">
        <v>531</v>
      </c>
      <c r="K481" s="2">
        <v>539</v>
      </c>
      <c r="L481" s="2">
        <v>555</v>
      </c>
      <c r="M481" s="2">
        <v>643</v>
      </c>
      <c r="N481" s="2">
        <v>6.7000000000000004E-2</v>
      </c>
      <c r="O481" s="2">
        <v>542</v>
      </c>
      <c r="P481" s="2">
        <v>550</v>
      </c>
      <c r="Q481" s="2">
        <v>567</v>
      </c>
      <c r="R481" s="2">
        <v>657</v>
      </c>
      <c r="S481" s="2">
        <v>9166</v>
      </c>
      <c r="T481" s="2">
        <v>9304</v>
      </c>
      <c r="U481" s="2">
        <v>9580</v>
      </c>
      <c r="V481" s="2">
        <v>11102</v>
      </c>
      <c r="W481" s="2">
        <v>1.1040000000000001</v>
      </c>
      <c r="X481" s="2">
        <v>1.026</v>
      </c>
      <c r="Y481" s="2">
        <v>10119</v>
      </c>
      <c r="Z481" s="2">
        <v>11391</v>
      </c>
      <c r="AA481" s="2">
        <v>6321.26</v>
      </c>
      <c r="AB481" s="2">
        <v>4583.53</v>
      </c>
      <c r="AC481" s="2">
        <v>3031.44</v>
      </c>
      <c r="AD481" s="2">
        <v>6458.96</v>
      </c>
      <c r="AE481" s="2">
        <v>20395.189999999999</v>
      </c>
      <c r="AF481" s="2">
        <v>6321.26</v>
      </c>
      <c r="AG481" s="2">
        <v>4583.53</v>
      </c>
      <c r="AH481" s="2">
        <v>3031.44</v>
      </c>
      <c r="AI481" s="2">
        <v>6458.96</v>
      </c>
      <c r="AJ481" s="2">
        <v>20395.189999999999</v>
      </c>
      <c r="AK481" s="2">
        <v>63964830</v>
      </c>
      <c r="AL481" s="2">
        <v>42645163</v>
      </c>
      <c r="AM481" s="2">
        <v>29041195</v>
      </c>
      <c r="AN481" s="2">
        <v>73574013</v>
      </c>
      <c r="AO481" s="2">
        <v>209225201</v>
      </c>
      <c r="AP481" s="2">
        <v>0.87639999999999996</v>
      </c>
      <c r="AQ481" s="2">
        <v>0.2</v>
      </c>
      <c r="AR481" s="2">
        <v>11211755</v>
      </c>
      <c r="AS481" s="2">
        <v>7474844</v>
      </c>
      <c r="AT481" s="2">
        <v>5090341</v>
      </c>
      <c r="AU481" s="2">
        <v>12896053</v>
      </c>
      <c r="AV481" s="2">
        <v>36672993</v>
      </c>
      <c r="AW481" s="2">
        <v>0.87639999999999996</v>
      </c>
      <c r="AX481" s="2">
        <v>0.32640000000000002</v>
      </c>
      <c r="AY481" s="2">
        <v>0.65</v>
      </c>
      <c r="AZ481" s="2">
        <v>13570778</v>
      </c>
      <c r="BA481" s="2">
        <v>9047598</v>
      </c>
      <c r="BB481" s="2">
        <v>6161380</v>
      </c>
      <c r="BC481" s="2">
        <v>15609463</v>
      </c>
      <c r="BD481" s="2">
        <v>44389219</v>
      </c>
      <c r="BE481" s="2">
        <v>290287413</v>
      </c>
      <c r="BF481" s="2">
        <v>0</v>
      </c>
      <c r="BG481" s="2">
        <v>375152</v>
      </c>
      <c r="BH481" s="2">
        <v>0</v>
      </c>
      <c r="BI481" s="2">
        <v>1540216</v>
      </c>
      <c r="BJ481" s="2">
        <v>0</v>
      </c>
      <c r="BK481" s="2">
        <v>0</v>
      </c>
      <c r="BL481" s="2">
        <v>0</v>
      </c>
      <c r="BM481" s="2">
        <v>0</v>
      </c>
      <c r="BN481" s="2">
        <v>2813</v>
      </c>
      <c r="BO481" s="2">
        <v>358.85</v>
      </c>
      <c r="BP481" s="2">
        <v>1009445</v>
      </c>
      <c r="BQ481" s="2">
        <v>2924813</v>
      </c>
      <c r="BR481" s="2">
        <v>293212226</v>
      </c>
      <c r="BS481" s="2">
        <v>0</v>
      </c>
      <c r="BT481" s="2">
        <v>293212226</v>
      </c>
      <c r="BU481" s="2">
        <v>39394746</v>
      </c>
      <c r="BV481" s="2">
        <v>253817480</v>
      </c>
      <c r="BW481" s="2">
        <v>17284998</v>
      </c>
      <c r="BX481" s="2">
        <v>236532482</v>
      </c>
      <c r="BY481" s="2">
        <v>5379.69</v>
      </c>
      <c r="BZ481" s="2">
        <v>20395.189999999999</v>
      </c>
      <c r="CA481" s="2">
        <v>109719800</v>
      </c>
      <c r="CB481" s="2">
        <v>0</v>
      </c>
      <c r="CC481" s="2">
        <v>0</v>
      </c>
      <c r="CD481" s="2">
        <v>39394746</v>
      </c>
      <c r="CE481" s="2">
        <v>17284998</v>
      </c>
      <c r="CF481" s="2">
        <v>53040056</v>
      </c>
      <c r="CG481" s="2">
        <v>15649248</v>
      </c>
      <c r="CH481" s="2">
        <v>68689304</v>
      </c>
      <c r="CI481" s="2">
        <v>0</v>
      </c>
      <c r="CJ481" s="2">
        <v>236532482</v>
      </c>
      <c r="CK481" s="2" t="b">
        <v>0</v>
      </c>
      <c r="CL481" s="2">
        <v>0</v>
      </c>
      <c r="CM481" s="2">
        <v>14039.51</v>
      </c>
      <c r="CN481" s="2">
        <v>12908.74</v>
      </c>
      <c r="CO481" s="2">
        <v>13291.68</v>
      </c>
      <c r="CP481" s="2">
        <v>15804.33</v>
      </c>
      <c r="CQ481" s="4">
        <v>45072.426793981482</v>
      </c>
      <c r="CR481" s="4">
        <v>73415</v>
      </c>
    </row>
    <row r="482" spans="1:96" x14ac:dyDescent="0.35">
      <c r="A482" s="5">
        <v>552</v>
      </c>
      <c r="B482" s="3" t="s">
        <v>972</v>
      </c>
      <c r="C482" s="3" t="s">
        <v>987</v>
      </c>
      <c r="D482" s="2" t="s">
        <v>988</v>
      </c>
      <c r="E482" s="2">
        <v>8093</v>
      </c>
      <c r="F482" s="2">
        <v>8215</v>
      </c>
      <c r="G482" s="2">
        <v>8458</v>
      </c>
      <c r="H482" s="2">
        <v>9802</v>
      </c>
      <c r="I482" s="2">
        <v>6.5600000000000006E-2</v>
      </c>
      <c r="J482" s="2">
        <v>531</v>
      </c>
      <c r="K482" s="2">
        <v>539</v>
      </c>
      <c r="L482" s="2">
        <v>555</v>
      </c>
      <c r="M482" s="2">
        <v>643</v>
      </c>
      <c r="N482" s="2">
        <v>6.7000000000000004E-2</v>
      </c>
      <c r="O482" s="2">
        <v>542</v>
      </c>
      <c r="P482" s="2">
        <v>550</v>
      </c>
      <c r="Q482" s="2">
        <v>567</v>
      </c>
      <c r="R482" s="2">
        <v>657</v>
      </c>
      <c r="S482" s="2">
        <v>9166</v>
      </c>
      <c r="T482" s="2">
        <v>9304</v>
      </c>
      <c r="U482" s="2">
        <v>9580</v>
      </c>
      <c r="V482" s="2">
        <v>11102</v>
      </c>
      <c r="W482" s="2">
        <v>1.1040000000000001</v>
      </c>
      <c r="X482" s="2">
        <v>1.026</v>
      </c>
      <c r="Y482" s="2">
        <v>10119</v>
      </c>
      <c r="Z482" s="2">
        <v>11391</v>
      </c>
      <c r="AA482" s="2">
        <v>5474.06</v>
      </c>
      <c r="AB482" s="2">
        <v>4215.43</v>
      </c>
      <c r="AC482" s="2">
        <v>2836.7</v>
      </c>
      <c r="AD482" s="2">
        <v>5667.52</v>
      </c>
      <c r="AE482" s="2">
        <v>18193.71</v>
      </c>
      <c r="AF482" s="2">
        <v>5474.06</v>
      </c>
      <c r="AG482" s="2">
        <v>4215.43</v>
      </c>
      <c r="AH482" s="2">
        <v>2836.7</v>
      </c>
      <c r="AI482" s="2">
        <v>5667.52</v>
      </c>
      <c r="AJ482" s="2">
        <v>18193.71</v>
      </c>
      <c r="AK482" s="2">
        <v>55392013</v>
      </c>
      <c r="AL482" s="2">
        <v>39220361</v>
      </c>
      <c r="AM482" s="2">
        <v>27175586</v>
      </c>
      <c r="AN482" s="2">
        <v>64558720</v>
      </c>
      <c r="AO482" s="2">
        <v>186346680</v>
      </c>
      <c r="AP482" s="2">
        <v>0.8135</v>
      </c>
      <c r="AQ482" s="2">
        <v>0.2</v>
      </c>
      <c r="AR482" s="2">
        <v>9012281</v>
      </c>
      <c r="AS482" s="2">
        <v>6381153</v>
      </c>
      <c r="AT482" s="2">
        <v>4421468</v>
      </c>
      <c r="AU482" s="2">
        <v>10503704</v>
      </c>
      <c r="AV482" s="2">
        <v>30318606</v>
      </c>
      <c r="AW482" s="2">
        <v>0.8135</v>
      </c>
      <c r="AX482" s="2">
        <v>0.26350000000000001</v>
      </c>
      <c r="AY482" s="2">
        <v>0.65</v>
      </c>
      <c r="AZ482" s="2">
        <v>9487267</v>
      </c>
      <c r="BA482" s="2">
        <v>6717467</v>
      </c>
      <c r="BB482" s="2">
        <v>4654498</v>
      </c>
      <c r="BC482" s="2">
        <v>11057295</v>
      </c>
      <c r="BD482" s="2">
        <v>31916527</v>
      </c>
      <c r="BE482" s="2">
        <v>248581813</v>
      </c>
      <c r="BF482" s="2">
        <v>0</v>
      </c>
      <c r="BG482" s="2">
        <v>731785</v>
      </c>
      <c r="BH482" s="2">
        <v>0</v>
      </c>
      <c r="BI482" s="2">
        <v>1754593</v>
      </c>
      <c r="BJ482" s="2">
        <v>0</v>
      </c>
      <c r="BK482" s="2">
        <v>0</v>
      </c>
      <c r="BL482" s="2">
        <v>0</v>
      </c>
      <c r="BM482" s="2">
        <v>0</v>
      </c>
      <c r="BN482" s="2">
        <v>2813</v>
      </c>
      <c r="BO482" s="2">
        <v>303.08999999999997</v>
      </c>
      <c r="BP482" s="2">
        <v>852592</v>
      </c>
      <c r="BQ482" s="2">
        <v>3338970</v>
      </c>
      <c r="BR482" s="2">
        <v>251920783</v>
      </c>
      <c r="BS482" s="2">
        <v>0</v>
      </c>
      <c r="BT482" s="2">
        <v>251920783</v>
      </c>
      <c r="BU482" s="2">
        <v>34833916</v>
      </c>
      <c r="BV482" s="2">
        <v>217086867</v>
      </c>
      <c r="BW482" s="2">
        <v>15101585</v>
      </c>
      <c r="BX482" s="2">
        <v>201985282</v>
      </c>
      <c r="BY482" s="2">
        <v>5268.84</v>
      </c>
      <c r="BZ482" s="2">
        <v>18193.71</v>
      </c>
      <c r="CA482" s="2">
        <v>95859747</v>
      </c>
      <c r="CB482" s="2">
        <v>0</v>
      </c>
      <c r="CC482" s="2">
        <v>0</v>
      </c>
      <c r="CD482" s="2">
        <v>34833916</v>
      </c>
      <c r="CE482" s="2">
        <v>15101585</v>
      </c>
      <c r="CF482" s="2">
        <v>45924246</v>
      </c>
      <c r="CG482" s="2">
        <v>18831712</v>
      </c>
      <c r="CH482" s="2">
        <v>64755958</v>
      </c>
      <c r="CI482" s="2">
        <v>0</v>
      </c>
      <c r="CJ482" s="2">
        <v>201985282</v>
      </c>
      <c r="CK482" s="2" t="b">
        <v>0</v>
      </c>
      <c r="CL482" s="2">
        <v>0</v>
      </c>
      <c r="CM482" s="2">
        <v>13498.49</v>
      </c>
      <c r="CN482" s="2">
        <v>12411.3</v>
      </c>
      <c r="CO482" s="2">
        <v>12779.48</v>
      </c>
      <c r="CP482" s="2">
        <v>15195.31</v>
      </c>
      <c r="CQ482" s="4">
        <v>45072.426817129628</v>
      </c>
      <c r="CR482" s="4">
        <v>73415</v>
      </c>
    </row>
    <row r="483" spans="1:96" x14ac:dyDescent="0.35">
      <c r="A483" s="5">
        <v>553</v>
      </c>
      <c r="B483" s="3" t="s">
        <v>972</v>
      </c>
      <c r="C483" s="3" t="s">
        <v>989</v>
      </c>
      <c r="D483" s="2" t="s">
        <v>990</v>
      </c>
      <c r="E483" s="2">
        <v>8093</v>
      </c>
      <c r="F483" s="2">
        <v>8215</v>
      </c>
      <c r="G483" s="2">
        <v>8458</v>
      </c>
      <c r="H483" s="2">
        <v>9802</v>
      </c>
      <c r="I483" s="2">
        <v>6.5600000000000006E-2</v>
      </c>
      <c r="J483" s="2">
        <v>531</v>
      </c>
      <c r="K483" s="2">
        <v>539</v>
      </c>
      <c r="L483" s="2">
        <v>555</v>
      </c>
      <c r="M483" s="2">
        <v>643</v>
      </c>
      <c r="N483" s="2">
        <v>6.7000000000000004E-2</v>
      </c>
      <c r="O483" s="2">
        <v>542</v>
      </c>
      <c r="P483" s="2">
        <v>550</v>
      </c>
      <c r="Q483" s="2">
        <v>567</v>
      </c>
      <c r="R483" s="2">
        <v>657</v>
      </c>
      <c r="S483" s="2">
        <v>9166</v>
      </c>
      <c r="T483" s="2">
        <v>9304</v>
      </c>
      <c r="U483" s="2">
        <v>9580</v>
      </c>
      <c r="V483" s="2">
        <v>11102</v>
      </c>
      <c r="W483" s="2">
        <v>1.1040000000000001</v>
      </c>
      <c r="X483" s="2">
        <v>1.026</v>
      </c>
      <c r="Y483" s="2">
        <v>10119</v>
      </c>
      <c r="Z483" s="2">
        <v>11391</v>
      </c>
      <c r="AA483" s="2">
        <v>5048.3999999999996</v>
      </c>
      <c r="AB483" s="2">
        <v>3623.99</v>
      </c>
      <c r="AC483" s="2">
        <v>2330.2800000000002</v>
      </c>
      <c r="AD483" s="2">
        <v>0</v>
      </c>
      <c r="AE483" s="2">
        <v>11002.67</v>
      </c>
      <c r="AF483" s="2">
        <v>5048.3999999999996</v>
      </c>
      <c r="AG483" s="2">
        <v>3623.99</v>
      </c>
      <c r="AH483" s="2">
        <v>2330.2800000000002</v>
      </c>
      <c r="AI483" s="2">
        <v>0</v>
      </c>
      <c r="AJ483" s="2">
        <v>11002.67</v>
      </c>
      <c r="AK483" s="2">
        <v>51084760</v>
      </c>
      <c r="AL483" s="2">
        <v>33717603</v>
      </c>
      <c r="AM483" s="2">
        <v>22324082</v>
      </c>
      <c r="AN483" s="2">
        <v>0</v>
      </c>
      <c r="AO483" s="2">
        <v>107126445</v>
      </c>
      <c r="AP483" s="2">
        <v>0.58709999999999996</v>
      </c>
      <c r="AQ483" s="2">
        <v>0.2</v>
      </c>
      <c r="AR483" s="2">
        <v>5998372</v>
      </c>
      <c r="AS483" s="2">
        <v>3959121</v>
      </c>
      <c r="AT483" s="2">
        <v>2621294</v>
      </c>
      <c r="AU483" s="2">
        <v>0</v>
      </c>
      <c r="AV483" s="2">
        <v>12578787</v>
      </c>
      <c r="AW483" s="2">
        <v>0.58709999999999996</v>
      </c>
      <c r="AX483" s="2">
        <v>3.7100000000000001E-2</v>
      </c>
      <c r="AY483" s="2">
        <v>0.65</v>
      </c>
      <c r="AZ483" s="2">
        <v>1231909</v>
      </c>
      <c r="BA483" s="2">
        <v>813100</v>
      </c>
      <c r="BB483" s="2">
        <v>538345</v>
      </c>
      <c r="BC483" s="2">
        <v>0</v>
      </c>
      <c r="BD483" s="2">
        <v>2583354</v>
      </c>
      <c r="BE483" s="2">
        <v>122288586</v>
      </c>
      <c r="BF483" s="2">
        <v>0</v>
      </c>
      <c r="BG483" s="2">
        <v>119366</v>
      </c>
      <c r="BH483" s="2">
        <v>0</v>
      </c>
      <c r="BI483" s="2">
        <v>138150</v>
      </c>
      <c r="BJ483" s="2">
        <v>0</v>
      </c>
      <c r="BK483" s="2">
        <v>0</v>
      </c>
      <c r="BL483" s="2">
        <v>0</v>
      </c>
      <c r="BM483" s="2">
        <v>0</v>
      </c>
      <c r="BN483" s="2">
        <v>2813</v>
      </c>
      <c r="BO483" s="2">
        <v>353.76</v>
      </c>
      <c r="BP483" s="2">
        <v>995127</v>
      </c>
      <c r="BQ483" s="2">
        <v>1252643</v>
      </c>
      <c r="BR483" s="2">
        <v>123541229</v>
      </c>
      <c r="BS483" s="2">
        <v>0</v>
      </c>
      <c r="BT483" s="2">
        <v>123541229</v>
      </c>
      <c r="BU483" s="2">
        <v>18627488</v>
      </c>
      <c r="BV483" s="2">
        <v>104913741</v>
      </c>
      <c r="BW483" s="2">
        <v>8737310</v>
      </c>
      <c r="BX483" s="2">
        <v>96176431</v>
      </c>
      <c r="BY483" s="2">
        <v>5040.74</v>
      </c>
      <c r="BZ483" s="2">
        <v>11002.67</v>
      </c>
      <c r="CA483" s="2">
        <v>55461599</v>
      </c>
      <c r="CB483" s="2">
        <v>0</v>
      </c>
      <c r="CC483" s="2">
        <v>0</v>
      </c>
      <c r="CD483" s="2">
        <v>18627488</v>
      </c>
      <c r="CE483" s="2">
        <v>8737310</v>
      </c>
      <c r="CF483" s="2">
        <v>28096801</v>
      </c>
      <c r="CG483" s="2">
        <v>5409564</v>
      </c>
      <c r="CH483" s="2">
        <v>33506365</v>
      </c>
      <c r="CI483" s="2">
        <v>0</v>
      </c>
      <c r="CJ483" s="2">
        <v>96176431</v>
      </c>
      <c r="CK483" s="2" t="b">
        <v>0</v>
      </c>
      <c r="CL483" s="2">
        <v>0</v>
      </c>
      <c r="CM483" s="2">
        <v>11551.19</v>
      </c>
      <c r="CN483" s="2">
        <v>10620.84</v>
      </c>
      <c r="CO483" s="2">
        <v>10935.91</v>
      </c>
      <c r="CP483" s="2">
        <v>13003.23</v>
      </c>
      <c r="CQ483" s="4">
        <v>45072.426886574074</v>
      </c>
      <c r="CR483" s="4">
        <v>73415</v>
      </c>
    </row>
    <row r="484" spans="1:96" x14ac:dyDescent="0.35">
      <c r="A484" s="5">
        <v>554</v>
      </c>
      <c r="B484" s="3" t="s">
        <v>972</v>
      </c>
      <c r="C484" s="3" t="s">
        <v>991</v>
      </c>
      <c r="D484" s="2" t="s">
        <v>992</v>
      </c>
      <c r="E484" s="2">
        <v>8093</v>
      </c>
      <c r="F484" s="2">
        <v>8215</v>
      </c>
      <c r="G484" s="2">
        <v>8458</v>
      </c>
      <c r="H484" s="2">
        <v>9802</v>
      </c>
      <c r="I484" s="2">
        <v>6.5600000000000006E-2</v>
      </c>
      <c r="J484" s="2">
        <v>531</v>
      </c>
      <c r="K484" s="2">
        <v>539</v>
      </c>
      <c r="L484" s="2">
        <v>555</v>
      </c>
      <c r="M484" s="2">
        <v>643</v>
      </c>
      <c r="N484" s="2">
        <v>6.7000000000000004E-2</v>
      </c>
      <c r="O484" s="2">
        <v>542</v>
      </c>
      <c r="P484" s="2">
        <v>550</v>
      </c>
      <c r="Q484" s="2">
        <v>567</v>
      </c>
      <c r="R484" s="2">
        <v>657</v>
      </c>
      <c r="S484" s="2">
        <v>9166</v>
      </c>
      <c r="T484" s="2">
        <v>9304</v>
      </c>
      <c r="U484" s="2">
        <v>9580</v>
      </c>
      <c r="V484" s="2">
        <v>11102</v>
      </c>
      <c r="W484" s="2">
        <v>1.1040000000000001</v>
      </c>
      <c r="X484" s="2">
        <v>1.026</v>
      </c>
      <c r="Y484" s="2">
        <v>10119</v>
      </c>
      <c r="Z484" s="2">
        <v>11391</v>
      </c>
      <c r="AA484" s="2">
        <v>9208.5499999999993</v>
      </c>
      <c r="AB484" s="2">
        <v>6889.13</v>
      </c>
      <c r="AC484" s="2">
        <v>4830.2299999999996</v>
      </c>
      <c r="AD484" s="2">
        <v>9240</v>
      </c>
      <c r="AE484" s="2">
        <v>30167.91</v>
      </c>
      <c r="AF484" s="2">
        <v>9208.5499999999993</v>
      </c>
      <c r="AG484" s="2">
        <v>6889.13</v>
      </c>
      <c r="AH484" s="2">
        <v>4830.2299999999996</v>
      </c>
      <c r="AI484" s="2">
        <v>9240</v>
      </c>
      <c r="AJ484" s="2">
        <v>30167.91</v>
      </c>
      <c r="AK484" s="2">
        <v>93181317</v>
      </c>
      <c r="AL484" s="2">
        <v>64096466</v>
      </c>
      <c r="AM484" s="2">
        <v>46273603</v>
      </c>
      <c r="AN484" s="2">
        <v>105252840</v>
      </c>
      <c r="AO484" s="2">
        <v>308804226</v>
      </c>
      <c r="AP484" s="2">
        <v>0.80020000000000002</v>
      </c>
      <c r="AQ484" s="2">
        <v>0.2</v>
      </c>
      <c r="AR484" s="2">
        <v>14912738</v>
      </c>
      <c r="AS484" s="2">
        <v>10257998</v>
      </c>
      <c r="AT484" s="2">
        <v>7405627</v>
      </c>
      <c r="AU484" s="2">
        <v>16844665</v>
      </c>
      <c r="AV484" s="2">
        <v>49421028</v>
      </c>
      <c r="AW484" s="2">
        <v>0.80020000000000002</v>
      </c>
      <c r="AX484" s="2">
        <v>0.25019999999999998</v>
      </c>
      <c r="AY484" s="2">
        <v>0.65</v>
      </c>
      <c r="AZ484" s="2">
        <v>15154078</v>
      </c>
      <c r="BA484" s="2">
        <v>10424008</v>
      </c>
      <c r="BB484" s="2">
        <v>7525476</v>
      </c>
      <c r="BC484" s="2">
        <v>17117269</v>
      </c>
      <c r="BD484" s="2">
        <v>50220831</v>
      </c>
      <c r="BE484" s="2">
        <v>408446085</v>
      </c>
      <c r="BF484" s="2">
        <v>0</v>
      </c>
      <c r="BG484" s="2">
        <v>2112417</v>
      </c>
      <c r="BH484" s="2">
        <v>0</v>
      </c>
      <c r="BI484" s="2">
        <v>1089745</v>
      </c>
      <c r="BJ484" s="2">
        <v>0</v>
      </c>
      <c r="BK484" s="2">
        <v>0</v>
      </c>
      <c r="BL484" s="2">
        <v>0</v>
      </c>
      <c r="BM484" s="2">
        <v>0</v>
      </c>
      <c r="BN484" s="2">
        <v>2813</v>
      </c>
      <c r="BO484" s="2">
        <v>514.25</v>
      </c>
      <c r="BP484" s="2">
        <v>1446585</v>
      </c>
      <c r="BQ484" s="2">
        <v>4648747</v>
      </c>
      <c r="BR484" s="2">
        <v>413094832</v>
      </c>
      <c r="BS484" s="2">
        <v>0</v>
      </c>
      <c r="BT484" s="2">
        <v>413094832</v>
      </c>
      <c r="BU484" s="2">
        <v>44973628</v>
      </c>
      <c r="BV484" s="2">
        <v>368121204</v>
      </c>
      <c r="BW484" s="2">
        <v>25088465</v>
      </c>
      <c r="BX484" s="2">
        <v>343032739</v>
      </c>
      <c r="BY484" s="2">
        <v>5278.88</v>
      </c>
      <c r="BZ484" s="2">
        <v>30167.91</v>
      </c>
      <c r="CA484" s="2">
        <v>159252777</v>
      </c>
      <c r="CB484" s="2">
        <v>0</v>
      </c>
      <c r="CC484" s="2">
        <v>0</v>
      </c>
      <c r="CD484" s="2">
        <v>44973628</v>
      </c>
      <c r="CE484" s="2">
        <v>25088465</v>
      </c>
      <c r="CF484" s="2">
        <v>89190684</v>
      </c>
      <c r="CG484" s="2">
        <v>28313532</v>
      </c>
      <c r="CH484" s="2">
        <v>117504216</v>
      </c>
      <c r="CI484" s="2">
        <v>0</v>
      </c>
      <c r="CJ484" s="2">
        <v>343032739</v>
      </c>
      <c r="CK484" s="2" t="b">
        <v>0</v>
      </c>
      <c r="CL484" s="2">
        <v>0</v>
      </c>
      <c r="CM484" s="2">
        <v>13384.1</v>
      </c>
      <c r="CN484" s="2">
        <v>12306.12</v>
      </c>
      <c r="CO484" s="2">
        <v>12671.18</v>
      </c>
      <c r="CP484" s="2">
        <v>15066.53</v>
      </c>
      <c r="CQ484" s="4">
        <v>45072.426932870374</v>
      </c>
      <c r="CR484" s="4">
        <v>73415</v>
      </c>
    </row>
    <row r="485" spans="1:96" x14ac:dyDescent="0.35">
      <c r="A485" s="5">
        <v>555</v>
      </c>
      <c r="B485" s="3" t="s">
        <v>972</v>
      </c>
      <c r="C485" s="3" t="s">
        <v>993</v>
      </c>
      <c r="D485" s="2" t="s">
        <v>994</v>
      </c>
      <c r="E485" s="2">
        <v>8093</v>
      </c>
      <c r="F485" s="2">
        <v>8215</v>
      </c>
      <c r="G485" s="2">
        <v>8458</v>
      </c>
      <c r="H485" s="2">
        <v>9802</v>
      </c>
      <c r="I485" s="2">
        <v>6.5600000000000006E-2</v>
      </c>
      <c r="J485" s="2">
        <v>531</v>
      </c>
      <c r="K485" s="2">
        <v>539</v>
      </c>
      <c r="L485" s="2">
        <v>555</v>
      </c>
      <c r="M485" s="2">
        <v>643</v>
      </c>
      <c r="N485" s="2">
        <v>6.7000000000000004E-2</v>
      </c>
      <c r="O485" s="2">
        <v>542</v>
      </c>
      <c r="P485" s="2">
        <v>550</v>
      </c>
      <c r="Q485" s="2">
        <v>567</v>
      </c>
      <c r="R485" s="2">
        <v>657</v>
      </c>
      <c r="S485" s="2">
        <v>9166</v>
      </c>
      <c r="T485" s="2">
        <v>9304</v>
      </c>
      <c r="U485" s="2">
        <v>9580</v>
      </c>
      <c r="V485" s="2">
        <v>11102</v>
      </c>
      <c r="W485" s="2">
        <v>1.1040000000000001</v>
      </c>
      <c r="X485" s="2">
        <v>1.026</v>
      </c>
      <c r="Y485" s="2">
        <v>10119</v>
      </c>
      <c r="Z485" s="2">
        <v>11391</v>
      </c>
      <c r="AA485" s="2">
        <v>627.69000000000005</v>
      </c>
      <c r="AB485" s="2">
        <v>470.05</v>
      </c>
      <c r="AC485" s="2">
        <v>371.55</v>
      </c>
      <c r="AD485" s="2">
        <v>0</v>
      </c>
      <c r="AE485" s="2">
        <v>1469.29</v>
      </c>
      <c r="AF485" s="2">
        <v>627.69000000000005</v>
      </c>
      <c r="AG485" s="2">
        <v>470.05</v>
      </c>
      <c r="AH485" s="2">
        <v>371.55</v>
      </c>
      <c r="AI485" s="2">
        <v>0</v>
      </c>
      <c r="AJ485" s="2">
        <v>1469.29</v>
      </c>
      <c r="AK485" s="2">
        <v>6351595</v>
      </c>
      <c r="AL485" s="2">
        <v>4373345</v>
      </c>
      <c r="AM485" s="2">
        <v>3559449</v>
      </c>
      <c r="AN485" s="2">
        <v>0</v>
      </c>
      <c r="AO485" s="2">
        <v>14284389</v>
      </c>
      <c r="AP485" s="2">
        <v>0.84040000000000004</v>
      </c>
      <c r="AQ485" s="2">
        <v>0.2</v>
      </c>
      <c r="AR485" s="2">
        <v>1067576</v>
      </c>
      <c r="AS485" s="2">
        <v>735072</v>
      </c>
      <c r="AT485" s="2">
        <v>598272</v>
      </c>
      <c r="AU485" s="2">
        <v>0</v>
      </c>
      <c r="AV485" s="2">
        <v>2400920</v>
      </c>
      <c r="AW485" s="2">
        <v>0.84040000000000004</v>
      </c>
      <c r="AX485" s="2">
        <v>0.29039999999999999</v>
      </c>
      <c r="AY485" s="2">
        <v>0.65</v>
      </c>
      <c r="AZ485" s="2">
        <v>1198927</v>
      </c>
      <c r="BA485" s="2">
        <v>825513</v>
      </c>
      <c r="BB485" s="2">
        <v>671882</v>
      </c>
      <c r="BC485" s="2">
        <v>0</v>
      </c>
      <c r="BD485" s="2">
        <v>2696322</v>
      </c>
      <c r="BE485" s="2">
        <v>19381631</v>
      </c>
      <c r="BF485" s="2">
        <v>0</v>
      </c>
      <c r="BG485" s="2">
        <v>63152</v>
      </c>
      <c r="BH485" s="2">
        <v>0</v>
      </c>
      <c r="BI485" s="2">
        <v>212341</v>
      </c>
      <c r="BJ485" s="2">
        <v>0</v>
      </c>
      <c r="BK485" s="2">
        <v>0</v>
      </c>
      <c r="BL485" s="2">
        <v>0</v>
      </c>
      <c r="BM485" s="2">
        <v>0</v>
      </c>
      <c r="BN485" s="2">
        <v>2813</v>
      </c>
      <c r="BO485" s="2">
        <v>43.1</v>
      </c>
      <c r="BP485" s="2">
        <v>121240</v>
      </c>
      <c r="BQ485" s="2">
        <v>396733</v>
      </c>
      <c r="BR485" s="2">
        <v>19778364</v>
      </c>
      <c r="BS485" s="2">
        <v>0</v>
      </c>
      <c r="BT485" s="2">
        <v>19778364</v>
      </c>
      <c r="BU485" s="2">
        <v>2383223</v>
      </c>
      <c r="BV485" s="2">
        <v>17395141</v>
      </c>
      <c r="BW485" s="2">
        <v>1173029</v>
      </c>
      <c r="BX485" s="2">
        <v>16222112</v>
      </c>
      <c r="BY485" s="2">
        <v>5067.7700000000004</v>
      </c>
      <c r="BZ485" s="2">
        <v>1469.29</v>
      </c>
      <c r="CA485" s="2">
        <v>7446024</v>
      </c>
      <c r="CB485" s="2">
        <v>0</v>
      </c>
      <c r="CC485" s="2">
        <v>0</v>
      </c>
      <c r="CD485" s="2">
        <v>2383223</v>
      </c>
      <c r="CE485" s="2">
        <v>1173029</v>
      </c>
      <c r="CF485" s="2">
        <v>3889772</v>
      </c>
      <c r="CG485" s="2">
        <v>1497440</v>
      </c>
      <c r="CH485" s="2">
        <v>5387212</v>
      </c>
      <c r="CI485" s="2">
        <v>0</v>
      </c>
      <c r="CJ485" s="2">
        <v>16222112</v>
      </c>
      <c r="CK485" s="2" t="b">
        <v>0</v>
      </c>
      <c r="CL485" s="2">
        <v>0</v>
      </c>
      <c r="CM485" s="2">
        <v>13729.86</v>
      </c>
      <c r="CN485" s="2">
        <v>12624.04</v>
      </c>
      <c r="CO485" s="2">
        <v>12998.53</v>
      </c>
      <c r="CP485" s="2">
        <v>15455.76</v>
      </c>
      <c r="CQ485" s="4">
        <v>45072.42695601852</v>
      </c>
      <c r="CR485" s="4">
        <v>73415</v>
      </c>
    </row>
    <row r="486" spans="1:96" x14ac:dyDescent="0.35">
      <c r="A486" s="5">
        <v>556</v>
      </c>
      <c r="B486" s="3" t="s">
        <v>972</v>
      </c>
      <c r="C486" s="3" t="s">
        <v>995</v>
      </c>
      <c r="D486" s="2" t="s">
        <v>996</v>
      </c>
      <c r="E486" s="2">
        <v>8093</v>
      </c>
      <c r="F486" s="2">
        <v>8215</v>
      </c>
      <c r="G486" s="2">
        <v>8458</v>
      </c>
      <c r="H486" s="2">
        <v>9802</v>
      </c>
      <c r="I486" s="2">
        <v>6.5600000000000006E-2</v>
      </c>
      <c r="J486" s="2">
        <v>531</v>
      </c>
      <c r="K486" s="2">
        <v>539</v>
      </c>
      <c r="L486" s="2">
        <v>555</v>
      </c>
      <c r="M486" s="2">
        <v>643</v>
      </c>
      <c r="N486" s="2">
        <v>6.7000000000000004E-2</v>
      </c>
      <c r="O486" s="2">
        <v>542</v>
      </c>
      <c r="P486" s="2">
        <v>550</v>
      </c>
      <c r="Q486" s="2">
        <v>567</v>
      </c>
      <c r="R486" s="2">
        <v>657</v>
      </c>
      <c r="S486" s="2">
        <v>9166</v>
      </c>
      <c r="T486" s="2">
        <v>9304</v>
      </c>
      <c r="U486" s="2">
        <v>9580</v>
      </c>
      <c r="V486" s="2">
        <v>11102</v>
      </c>
      <c r="W486" s="2">
        <v>1.1040000000000001</v>
      </c>
      <c r="X486" s="2">
        <v>1.026</v>
      </c>
      <c r="Y486" s="2">
        <v>10119</v>
      </c>
      <c r="Z486" s="2">
        <v>11391</v>
      </c>
      <c r="AA486" s="2">
        <v>5902.05</v>
      </c>
      <c r="AB486" s="2">
        <v>4376.72</v>
      </c>
      <c r="AC486" s="2">
        <v>3055.18</v>
      </c>
      <c r="AD486" s="2">
        <v>6618.65</v>
      </c>
      <c r="AE486" s="2">
        <v>19952.599999999999</v>
      </c>
      <c r="AF486" s="2">
        <v>5902.05</v>
      </c>
      <c r="AG486" s="2">
        <v>4376.72</v>
      </c>
      <c r="AH486" s="2">
        <v>3055.18</v>
      </c>
      <c r="AI486" s="2">
        <v>6618.65</v>
      </c>
      <c r="AJ486" s="2">
        <v>19952.599999999999</v>
      </c>
      <c r="AK486" s="2">
        <v>59722844</v>
      </c>
      <c r="AL486" s="2">
        <v>40721003</v>
      </c>
      <c r="AM486" s="2">
        <v>29268624</v>
      </c>
      <c r="AN486" s="2">
        <v>75393042</v>
      </c>
      <c r="AO486" s="2">
        <v>205105513</v>
      </c>
      <c r="AP486" s="2">
        <v>0.97399999999999998</v>
      </c>
      <c r="AQ486" s="2">
        <v>0.2</v>
      </c>
      <c r="AR486" s="2">
        <v>11634010</v>
      </c>
      <c r="AS486" s="2">
        <v>7932451</v>
      </c>
      <c r="AT486" s="2">
        <v>5701528</v>
      </c>
      <c r="AU486" s="2">
        <v>14686565</v>
      </c>
      <c r="AV486" s="2">
        <v>39954554</v>
      </c>
      <c r="AW486" s="2">
        <v>0.97399999999999998</v>
      </c>
      <c r="AX486" s="2">
        <v>0.42399999999999999</v>
      </c>
      <c r="AY486" s="2">
        <v>0.65</v>
      </c>
      <c r="AZ486" s="2">
        <v>16459616</v>
      </c>
      <c r="BA486" s="2">
        <v>11222708</v>
      </c>
      <c r="BB486" s="2">
        <v>8066433</v>
      </c>
      <c r="BC486" s="2">
        <v>20778322</v>
      </c>
      <c r="BD486" s="2">
        <v>56527079</v>
      </c>
      <c r="BE486" s="2">
        <v>301587146</v>
      </c>
      <c r="BF486" s="2">
        <v>0</v>
      </c>
      <c r="BG486" s="2">
        <v>97811</v>
      </c>
      <c r="BH486" s="2">
        <v>0</v>
      </c>
      <c r="BI486" s="2">
        <v>2002189</v>
      </c>
      <c r="BJ486" s="2">
        <v>0</v>
      </c>
      <c r="BK486" s="2">
        <v>0</v>
      </c>
      <c r="BL486" s="2">
        <v>0</v>
      </c>
      <c r="BM486" s="2">
        <v>0</v>
      </c>
      <c r="BN486" s="2">
        <v>2813</v>
      </c>
      <c r="BO486" s="2">
        <v>336.65</v>
      </c>
      <c r="BP486" s="2">
        <v>946996</v>
      </c>
      <c r="BQ486" s="2">
        <v>3046996</v>
      </c>
      <c r="BR486" s="2">
        <v>304634142</v>
      </c>
      <c r="BS486" s="2">
        <v>0</v>
      </c>
      <c r="BT486" s="2">
        <v>304634142</v>
      </c>
      <c r="BU486" s="2">
        <v>61857624</v>
      </c>
      <c r="BV486" s="2">
        <v>242776518</v>
      </c>
      <c r="BW486" s="2">
        <v>16782573</v>
      </c>
      <c r="BX486" s="2">
        <v>225993945</v>
      </c>
      <c r="BY486" s="2">
        <v>5339.16</v>
      </c>
      <c r="BZ486" s="2">
        <v>19952.599999999999</v>
      </c>
      <c r="CA486" s="2">
        <v>106530124</v>
      </c>
      <c r="CB486" s="2">
        <v>0</v>
      </c>
      <c r="CC486" s="2">
        <v>0</v>
      </c>
      <c r="CD486" s="2">
        <v>61857624</v>
      </c>
      <c r="CE486" s="2">
        <v>16782573</v>
      </c>
      <c r="CF486" s="2">
        <v>27889927</v>
      </c>
      <c r="CG486" s="2">
        <v>18719069</v>
      </c>
      <c r="CH486" s="2">
        <v>46608996</v>
      </c>
      <c r="CI486" s="2">
        <v>0</v>
      </c>
      <c r="CJ486" s="2">
        <v>225993945</v>
      </c>
      <c r="CK486" s="2" t="b">
        <v>0</v>
      </c>
      <c r="CL486" s="2">
        <v>0</v>
      </c>
      <c r="CM486" s="2">
        <v>14878.98</v>
      </c>
      <c r="CN486" s="2">
        <v>13680.6</v>
      </c>
      <c r="CO486" s="2">
        <v>14086.43</v>
      </c>
      <c r="CP486" s="2">
        <v>16749.330000000002</v>
      </c>
      <c r="CQ486" s="4">
        <v>45072.426979166667</v>
      </c>
      <c r="CR486" s="4">
        <v>73415</v>
      </c>
    </row>
    <row r="487" spans="1:96" x14ac:dyDescent="0.35">
      <c r="A487" s="5">
        <v>557</v>
      </c>
      <c r="B487" s="3" t="s">
        <v>972</v>
      </c>
      <c r="C487" s="3" t="s">
        <v>997</v>
      </c>
      <c r="D487" s="2" t="s">
        <v>998</v>
      </c>
      <c r="E487" s="2">
        <v>8093</v>
      </c>
      <c r="F487" s="2">
        <v>8215</v>
      </c>
      <c r="G487" s="2">
        <v>8458</v>
      </c>
      <c r="H487" s="2">
        <v>9802</v>
      </c>
      <c r="I487" s="2">
        <v>6.5600000000000006E-2</v>
      </c>
      <c r="J487" s="2">
        <v>531</v>
      </c>
      <c r="K487" s="2">
        <v>539</v>
      </c>
      <c r="L487" s="2">
        <v>555</v>
      </c>
      <c r="M487" s="2">
        <v>643</v>
      </c>
      <c r="N487" s="2">
        <v>6.7000000000000004E-2</v>
      </c>
      <c r="O487" s="2">
        <v>542</v>
      </c>
      <c r="P487" s="2">
        <v>550</v>
      </c>
      <c r="Q487" s="2">
        <v>567</v>
      </c>
      <c r="R487" s="2">
        <v>657</v>
      </c>
      <c r="S487" s="2">
        <v>9166</v>
      </c>
      <c r="T487" s="2">
        <v>9304</v>
      </c>
      <c r="U487" s="2">
        <v>9580</v>
      </c>
      <c r="V487" s="2">
        <v>11102</v>
      </c>
      <c r="W487" s="2">
        <v>1.1040000000000001</v>
      </c>
      <c r="X487" s="2">
        <v>1.026</v>
      </c>
      <c r="Y487" s="2">
        <v>10119</v>
      </c>
      <c r="Z487" s="2">
        <v>11391</v>
      </c>
      <c r="AA487" s="2">
        <v>839.69</v>
      </c>
      <c r="AB487" s="2">
        <v>620.67999999999995</v>
      </c>
      <c r="AC487" s="2">
        <v>418.35</v>
      </c>
      <c r="AD487" s="2">
        <v>828.14</v>
      </c>
      <c r="AE487" s="2">
        <v>2706.86</v>
      </c>
      <c r="AF487" s="2">
        <v>839.69</v>
      </c>
      <c r="AG487" s="2">
        <v>620.67999999999995</v>
      </c>
      <c r="AH487" s="2">
        <v>418.35</v>
      </c>
      <c r="AI487" s="2">
        <v>828.14</v>
      </c>
      <c r="AJ487" s="2">
        <v>2706.86</v>
      </c>
      <c r="AK487" s="2">
        <v>8496823</v>
      </c>
      <c r="AL487" s="2">
        <v>5774807</v>
      </c>
      <c r="AM487" s="2">
        <v>4007793</v>
      </c>
      <c r="AN487" s="2">
        <v>9433343</v>
      </c>
      <c r="AO487" s="2">
        <v>27712766</v>
      </c>
      <c r="AP487" s="2">
        <v>0.76970000000000005</v>
      </c>
      <c r="AQ487" s="2">
        <v>0.2</v>
      </c>
      <c r="AR487" s="2">
        <v>1308001</v>
      </c>
      <c r="AS487" s="2">
        <v>888974</v>
      </c>
      <c r="AT487" s="2">
        <v>616960</v>
      </c>
      <c r="AU487" s="2">
        <v>1452169</v>
      </c>
      <c r="AV487" s="2">
        <v>4266104</v>
      </c>
      <c r="AW487" s="2">
        <v>0.76970000000000005</v>
      </c>
      <c r="AX487" s="2">
        <v>0.21970000000000001</v>
      </c>
      <c r="AY487" s="2">
        <v>0.65</v>
      </c>
      <c r="AZ487" s="2">
        <v>1213389</v>
      </c>
      <c r="BA487" s="2">
        <v>824671</v>
      </c>
      <c r="BB487" s="2">
        <v>572333</v>
      </c>
      <c r="BC487" s="2">
        <v>1347129</v>
      </c>
      <c r="BD487" s="2">
        <v>3957522</v>
      </c>
      <c r="BE487" s="2">
        <v>35936392</v>
      </c>
      <c r="BF487" s="2">
        <v>0</v>
      </c>
      <c r="BG487" s="2">
        <v>0</v>
      </c>
      <c r="BH487" s="2">
        <v>0</v>
      </c>
      <c r="BI487" s="2">
        <v>706994</v>
      </c>
      <c r="BJ487" s="2">
        <v>0</v>
      </c>
      <c r="BK487" s="2">
        <v>0</v>
      </c>
      <c r="BL487" s="2">
        <v>0</v>
      </c>
      <c r="BM487" s="2">
        <v>0</v>
      </c>
      <c r="BN487" s="2">
        <v>2813</v>
      </c>
      <c r="BO487" s="2">
        <v>56.33</v>
      </c>
      <c r="BP487" s="2">
        <v>158456</v>
      </c>
      <c r="BQ487" s="2">
        <v>865450</v>
      </c>
      <c r="BR487" s="2">
        <v>36801842</v>
      </c>
      <c r="BS487" s="2">
        <v>0</v>
      </c>
      <c r="BT487" s="2">
        <v>36801842</v>
      </c>
      <c r="BU487" s="2">
        <v>5526286</v>
      </c>
      <c r="BV487" s="2">
        <v>31275556</v>
      </c>
      <c r="BW487" s="2">
        <v>2251262</v>
      </c>
      <c r="BX487" s="2">
        <v>29024294</v>
      </c>
      <c r="BY487" s="2">
        <v>5279.27</v>
      </c>
      <c r="BZ487" s="2">
        <v>2706.86</v>
      </c>
      <c r="CA487" s="2">
        <v>14290245</v>
      </c>
      <c r="CB487" s="2">
        <v>0</v>
      </c>
      <c r="CC487" s="2">
        <v>0</v>
      </c>
      <c r="CD487" s="2">
        <v>5526286</v>
      </c>
      <c r="CE487" s="2">
        <v>2251262</v>
      </c>
      <c r="CF487" s="2">
        <v>6512697</v>
      </c>
      <c r="CG487" s="2">
        <v>3276849</v>
      </c>
      <c r="CH487" s="2">
        <v>9789546</v>
      </c>
      <c r="CI487" s="2">
        <v>0</v>
      </c>
      <c r="CJ487" s="2">
        <v>29024294</v>
      </c>
      <c r="CK487" s="2" t="b">
        <v>0</v>
      </c>
      <c r="CL487" s="2">
        <v>0</v>
      </c>
      <c r="CM487" s="2">
        <v>13121.76</v>
      </c>
      <c r="CN487" s="2">
        <v>12064.92</v>
      </c>
      <c r="CO487" s="2">
        <v>12422.82</v>
      </c>
      <c r="CP487" s="2">
        <v>14771.22</v>
      </c>
      <c r="CQ487" s="4">
        <v>45072.426979166667</v>
      </c>
      <c r="CR487" s="4">
        <v>73415</v>
      </c>
    </row>
    <row r="488" spans="1:96" x14ac:dyDescent="0.35">
      <c r="A488" s="5">
        <v>558</v>
      </c>
      <c r="B488" s="3" t="s">
        <v>972</v>
      </c>
      <c r="C488" s="3" t="s">
        <v>999</v>
      </c>
      <c r="D488" s="2" t="s">
        <v>1000</v>
      </c>
      <c r="E488" s="2">
        <v>8093</v>
      </c>
      <c r="F488" s="2">
        <v>8215</v>
      </c>
      <c r="G488" s="2">
        <v>8458</v>
      </c>
      <c r="H488" s="2">
        <v>9802</v>
      </c>
      <c r="I488" s="2">
        <v>6.5600000000000006E-2</v>
      </c>
      <c r="J488" s="2">
        <v>531</v>
      </c>
      <c r="K488" s="2">
        <v>539</v>
      </c>
      <c r="L488" s="2">
        <v>555</v>
      </c>
      <c r="M488" s="2">
        <v>643</v>
      </c>
      <c r="N488" s="2">
        <v>6.7000000000000004E-2</v>
      </c>
      <c r="O488" s="2">
        <v>542</v>
      </c>
      <c r="P488" s="2">
        <v>550</v>
      </c>
      <c r="Q488" s="2">
        <v>567</v>
      </c>
      <c r="R488" s="2">
        <v>657</v>
      </c>
      <c r="S488" s="2">
        <v>9166</v>
      </c>
      <c r="T488" s="2">
        <v>9304</v>
      </c>
      <c r="U488" s="2">
        <v>9580</v>
      </c>
      <c r="V488" s="2">
        <v>11102</v>
      </c>
      <c r="W488" s="2">
        <v>1.1040000000000001</v>
      </c>
      <c r="X488" s="2">
        <v>1.026</v>
      </c>
      <c r="Y488" s="2">
        <v>10119</v>
      </c>
      <c r="Z488" s="2">
        <v>11391</v>
      </c>
      <c r="AA488" s="2">
        <v>2610.75</v>
      </c>
      <c r="AB488" s="2">
        <v>1855.13</v>
      </c>
      <c r="AC488" s="2">
        <v>1.28</v>
      </c>
      <c r="AD488" s="2">
        <v>0</v>
      </c>
      <c r="AE488" s="2">
        <v>4467.16</v>
      </c>
      <c r="AF488" s="2">
        <v>2610.75</v>
      </c>
      <c r="AG488" s="2">
        <v>1855.13</v>
      </c>
      <c r="AH488" s="2">
        <v>1.28</v>
      </c>
      <c r="AI488" s="2">
        <v>0</v>
      </c>
      <c r="AJ488" s="2">
        <v>4467.16</v>
      </c>
      <c r="AK488" s="2">
        <v>26418179</v>
      </c>
      <c r="AL488" s="2">
        <v>17260130</v>
      </c>
      <c r="AM488" s="2">
        <v>12262</v>
      </c>
      <c r="AN488" s="2">
        <v>0</v>
      </c>
      <c r="AO488" s="2">
        <v>43690571</v>
      </c>
      <c r="AP488" s="2">
        <v>0.91910000000000003</v>
      </c>
      <c r="AQ488" s="2">
        <v>0.2</v>
      </c>
      <c r="AR488" s="2">
        <v>4856190</v>
      </c>
      <c r="AS488" s="2">
        <v>3172757</v>
      </c>
      <c r="AT488" s="2">
        <v>2254</v>
      </c>
      <c r="AU488" s="2">
        <v>0</v>
      </c>
      <c r="AV488" s="2">
        <v>8031201</v>
      </c>
      <c r="AW488" s="2">
        <v>0.91910000000000003</v>
      </c>
      <c r="AX488" s="2">
        <v>0.36909999999999998</v>
      </c>
      <c r="AY488" s="2">
        <v>0.65</v>
      </c>
      <c r="AZ488" s="2">
        <v>6338117</v>
      </c>
      <c r="BA488" s="2">
        <v>4140964</v>
      </c>
      <c r="BB488" s="2">
        <v>2942</v>
      </c>
      <c r="BC488" s="2">
        <v>0</v>
      </c>
      <c r="BD488" s="2">
        <v>10482023</v>
      </c>
      <c r="BE488" s="2">
        <v>62203795</v>
      </c>
      <c r="BF488" s="2">
        <v>0</v>
      </c>
      <c r="BG488" s="2">
        <v>94277</v>
      </c>
      <c r="BH488" s="2">
        <v>0</v>
      </c>
      <c r="BI488" s="2">
        <v>419273</v>
      </c>
      <c r="BJ488" s="2">
        <v>0</v>
      </c>
      <c r="BK488" s="2">
        <v>0</v>
      </c>
      <c r="BL488" s="2">
        <v>0</v>
      </c>
      <c r="BM488" s="2">
        <v>0</v>
      </c>
      <c r="BN488" s="2">
        <v>2813</v>
      </c>
      <c r="BO488" s="2">
        <v>162.54</v>
      </c>
      <c r="BP488" s="2">
        <v>457225</v>
      </c>
      <c r="BQ488" s="2">
        <v>970775</v>
      </c>
      <c r="BR488" s="2">
        <v>63174570</v>
      </c>
      <c r="BS488" s="2">
        <v>0</v>
      </c>
      <c r="BT488" s="2">
        <v>63174570</v>
      </c>
      <c r="BU488" s="2">
        <v>6507176</v>
      </c>
      <c r="BV488" s="2">
        <v>56667394</v>
      </c>
      <c r="BW488" s="2">
        <v>3592618</v>
      </c>
      <c r="BX488" s="2">
        <v>53074776</v>
      </c>
      <c r="BY488" s="2">
        <v>5104.99</v>
      </c>
      <c r="BZ488" s="2">
        <v>4467.16</v>
      </c>
      <c r="CA488" s="2">
        <v>22804807</v>
      </c>
      <c r="CB488" s="2">
        <v>0</v>
      </c>
      <c r="CC488" s="2">
        <v>0</v>
      </c>
      <c r="CD488" s="2">
        <v>6507176</v>
      </c>
      <c r="CE488" s="2">
        <v>3592618</v>
      </c>
      <c r="CF488" s="2">
        <v>12705013</v>
      </c>
      <c r="CG488" s="2">
        <v>6787285</v>
      </c>
      <c r="CH488" s="2">
        <v>19492298</v>
      </c>
      <c r="CI488" s="2">
        <v>0</v>
      </c>
      <c r="CJ488" s="2">
        <v>53074776</v>
      </c>
      <c r="CK488" s="2" t="b">
        <v>0</v>
      </c>
      <c r="CL488" s="2">
        <v>0</v>
      </c>
      <c r="CM488" s="2">
        <v>14406.77</v>
      </c>
      <c r="CN488" s="2">
        <v>13246.43</v>
      </c>
      <c r="CO488" s="2">
        <v>13639.38</v>
      </c>
      <c r="CP488" s="2">
        <v>16217.77</v>
      </c>
      <c r="CQ488" s="4">
        <v>45072.426990740743</v>
      </c>
      <c r="CR488" s="4">
        <v>73415</v>
      </c>
    </row>
    <row r="489" spans="1:96" x14ac:dyDescent="0.35">
      <c r="A489" s="5">
        <v>559</v>
      </c>
      <c r="B489" s="3" t="s">
        <v>972</v>
      </c>
      <c r="C489" s="3" t="s">
        <v>1001</v>
      </c>
      <c r="D489" s="2" t="s">
        <v>1002</v>
      </c>
      <c r="E489" s="2">
        <v>8093</v>
      </c>
      <c r="F489" s="2">
        <v>8215</v>
      </c>
      <c r="G489" s="2">
        <v>8458</v>
      </c>
      <c r="H489" s="2">
        <v>9802</v>
      </c>
      <c r="I489" s="2">
        <v>6.5600000000000006E-2</v>
      </c>
      <c r="J489" s="2">
        <v>531</v>
      </c>
      <c r="K489" s="2">
        <v>539</v>
      </c>
      <c r="L489" s="2">
        <v>555</v>
      </c>
      <c r="M489" s="2">
        <v>643</v>
      </c>
      <c r="N489" s="2">
        <v>6.7000000000000004E-2</v>
      </c>
      <c r="O489" s="2">
        <v>542</v>
      </c>
      <c r="P489" s="2">
        <v>550</v>
      </c>
      <c r="Q489" s="2">
        <v>567</v>
      </c>
      <c r="R489" s="2">
        <v>657</v>
      </c>
      <c r="S489" s="2">
        <v>9166</v>
      </c>
      <c r="T489" s="2">
        <v>9304</v>
      </c>
      <c r="U489" s="2">
        <v>9580</v>
      </c>
      <c r="V489" s="2">
        <v>11102</v>
      </c>
      <c r="W489" s="2">
        <v>1.1040000000000001</v>
      </c>
      <c r="X489" s="2">
        <v>1.026</v>
      </c>
      <c r="Y489" s="2">
        <v>10119</v>
      </c>
      <c r="Z489" s="2">
        <v>11391</v>
      </c>
      <c r="AA489" s="2">
        <v>0</v>
      </c>
      <c r="AB489" s="2">
        <v>0</v>
      </c>
      <c r="AC489" s="2">
        <v>881.45</v>
      </c>
      <c r="AD489" s="2">
        <v>8763.4500000000007</v>
      </c>
      <c r="AE489" s="2">
        <v>9644.9</v>
      </c>
      <c r="AF489" s="2">
        <v>0</v>
      </c>
      <c r="AG489" s="2">
        <v>0</v>
      </c>
      <c r="AH489" s="2">
        <v>881.45</v>
      </c>
      <c r="AI489" s="2">
        <v>8763.4500000000007</v>
      </c>
      <c r="AJ489" s="2">
        <v>9644.9</v>
      </c>
      <c r="AK489" s="2">
        <v>0</v>
      </c>
      <c r="AL489" s="2">
        <v>0</v>
      </c>
      <c r="AM489" s="2">
        <v>8444291</v>
      </c>
      <c r="AN489" s="2">
        <v>99824459</v>
      </c>
      <c r="AO489" s="2">
        <v>108268750</v>
      </c>
      <c r="AP489" s="2">
        <v>0.71509999999999996</v>
      </c>
      <c r="AQ489" s="2">
        <v>0.2</v>
      </c>
      <c r="AR489" s="2">
        <v>0</v>
      </c>
      <c r="AS489" s="2">
        <v>0</v>
      </c>
      <c r="AT489" s="2">
        <v>1207702</v>
      </c>
      <c r="AU489" s="2">
        <v>14276894</v>
      </c>
      <c r="AV489" s="2">
        <v>15484596</v>
      </c>
      <c r="AW489" s="2">
        <v>0.71509999999999996</v>
      </c>
      <c r="AX489" s="2">
        <v>0.1651</v>
      </c>
      <c r="AY489" s="2">
        <v>0.65</v>
      </c>
      <c r="AZ489" s="2">
        <v>0</v>
      </c>
      <c r="BA489" s="2">
        <v>0</v>
      </c>
      <c r="BB489" s="2">
        <v>906199</v>
      </c>
      <c r="BC489" s="2">
        <v>10712662</v>
      </c>
      <c r="BD489" s="2">
        <v>11618861</v>
      </c>
      <c r="BE489" s="2">
        <v>135372207</v>
      </c>
      <c r="BF489" s="2">
        <v>0</v>
      </c>
      <c r="BG489" s="2">
        <v>203227</v>
      </c>
      <c r="BH489" s="2">
        <v>0</v>
      </c>
      <c r="BI489" s="2">
        <v>711623</v>
      </c>
      <c r="BJ489" s="2">
        <v>0</v>
      </c>
      <c r="BK489" s="2">
        <v>0</v>
      </c>
      <c r="BL489" s="2">
        <v>0</v>
      </c>
      <c r="BM489" s="2">
        <v>0</v>
      </c>
      <c r="BN489" s="2">
        <v>2813</v>
      </c>
      <c r="BO489" s="2">
        <v>0</v>
      </c>
      <c r="BP489" s="2">
        <v>0</v>
      </c>
      <c r="BQ489" s="2">
        <v>914850</v>
      </c>
      <c r="BR489" s="2">
        <v>136287057</v>
      </c>
      <c r="BS489" s="2">
        <v>0</v>
      </c>
      <c r="BT489" s="2">
        <v>136287057</v>
      </c>
      <c r="BU489" s="2">
        <v>36084610</v>
      </c>
      <c r="BV489" s="2">
        <v>100202447</v>
      </c>
      <c r="BW489" s="2">
        <v>9292638</v>
      </c>
      <c r="BX489" s="2">
        <v>90909809</v>
      </c>
      <c r="BY489" s="2">
        <v>6115.84</v>
      </c>
      <c r="BZ489" s="2">
        <v>9644.9</v>
      </c>
      <c r="CA489" s="2">
        <v>58986665</v>
      </c>
      <c r="CB489" s="2">
        <v>0</v>
      </c>
      <c r="CC489" s="2">
        <v>0</v>
      </c>
      <c r="CD489" s="2">
        <v>36084610</v>
      </c>
      <c r="CE489" s="2">
        <v>9292638</v>
      </c>
      <c r="CF489" s="2">
        <v>13609417</v>
      </c>
      <c r="CG489" s="2">
        <v>7190590</v>
      </c>
      <c r="CH489" s="2">
        <v>20800007</v>
      </c>
      <c r="CI489" s="2">
        <v>0</v>
      </c>
      <c r="CJ489" s="2">
        <v>90909809</v>
      </c>
      <c r="CK489" s="2" t="b">
        <v>0</v>
      </c>
      <c r="CL489" s="2">
        <v>0</v>
      </c>
      <c r="CM489" s="2">
        <v>12652.14</v>
      </c>
      <c r="CN489" s="2">
        <v>11633.12</v>
      </c>
      <c r="CO489" s="2">
        <v>11978.21</v>
      </c>
      <c r="CP489" s="2">
        <v>14242.57</v>
      </c>
      <c r="CQ489" s="4">
        <v>45072.426990740743</v>
      </c>
      <c r="CR489" s="4">
        <v>73415</v>
      </c>
    </row>
    <row r="490" spans="1:96" x14ac:dyDescent="0.35">
      <c r="A490" s="5">
        <v>560</v>
      </c>
      <c r="B490" s="3" t="s">
        <v>972</v>
      </c>
      <c r="C490" s="3" t="s">
        <v>1003</v>
      </c>
      <c r="D490" s="2" t="s">
        <v>1004</v>
      </c>
      <c r="E490" s="2">
        <v>8093</v>
      </c>
      <c r="F490" s="2">
        <v>8215</v>
      </c>
      <c r="G490" s="2">
        <v>8458</v>
      </c>
      <c r="H490" s="2">
        <v>9802</v>
      </c>
      <c r="I490" s="2">
        <v>6.5600000000000006E-2</v>
      </c>
      <c r="J490" s="2">
        <v>531</v>
      </c>
      <c r="K490" s="2">
        <v>539</v>
      </c>
      <c r="L490" s="2">
        <v>555</v>
      </c>
      <c r="M490" s="2">
        <v>643</v>
      </c>
      <c r="N490" s="2">
        <v>6.7000000000000004E-2</v>
      </c>
      <c r="O490" s="2">
        <v>542</v>
      </c>
      <c r="P490" s="2">
        <v>550</v>
      </c>
      <c r="Q490" s="2">
        <v>567</v>
      </c>
      <c r="R490" s="2">
        <v>657</v>
      </c>
      <c r="S490" s="2">
        <v>9166</v>
      </c>
      <c r="T490" s="2">
        <v>9304</v>
      </c>
      <c r="U490" s="2">
        <v>9580</v>
      </c>
      <c r="V490" s="2">
        <v>11102</v>
      </c>
      <c r="W490" s="2">
        <v>1.1040000000000001</v>
      </c>
      <c r="X490" s="2">
        <v>1.026</v>
      </c>
      <c r="Y490" s="2">
        <v>10119</v>
      </c>
      <c r="Z490" s="2">
        <v>11391</v>
      </c>
      <c r="AA490" s="2">
        <v>11132.28</v>
      </c>
      <c r="AB490" s="2">
        <v>8504.16</v>
      </c>
      <c r="AC490" s="2">
        <v>6421.71</v>
      </c>
      <c r="AD490" s="2">
        <v>12580.44</v>
      </c>
      <c r="AE490" s="2">
        <v>38638.589999999997</v>
      </c>
      <c r="AF490" s="2">
        <v>11132.28</v>
      </c>
      <c r="AG490" s="2">
        <v>8504.16</v>
      </c>
      <c r="AH490" s="2">
        <v>6421.71</v>
      </c>
      <c r="AI490" s="2">
        <v>12580.44</v>
      </c>
      <c r="AJ490" s="2">
        <v>38638.589999999997</v>
      </c>
      <c r="AK490" s="2">
        <v>112647541</v>
      </c>
      <c r="AL490" s="2">
        <v>79122705</v>
      </c>
      <c r="AM490" s="2">
        <v>61519982</v>
      </c>
      <c r="AN490" s="2">
        <v>143303792</v>
      </c>
      <c r="AO490" s="2">
        <v>396594020</v>
      </c>
      <c r="AP490" s="2">
        <v>0.74</v>
      </c>
      <c r="AQ490" s="2">
        <v>0.2</v>
      </c>
      <c r="AR490" s="2">
        <v>16671836</v>
      </c>
      <c r="AS490" s="2">
        <v>11710160</v>
      </c>
      <c r="AT490" s="2">
        <v>9104957</v>
      </c>
      <c r="AU490" s="2">
        <v>21208961</v>
      </c>
      <c r="AV490" s="2">
        <v>58695914</v>
      </c>
      <c r="AW490" s="2">
        <v>0.74</v>
      </c>
      <c r="AX490" s="2">
        <v>0.19</v>
      </c>
      <c r="AY490" s="2">
        <v>0.65</v>
      </c>
      <c r="AZ490" s="2">
        <v>13911971</v>
      </c>
      <c r="BA490" s="2">
        <v>9771654</v>
      </c>
      <c r="BB490" s="2">
        <v>7597718</v>
      </c>
      <c r="BC490" s="2">
        <v>17698018</v>
      </c>
      <c r="BD490" s="2">
        <v>48979361</v>
      </c>
      <c r="BE490" s="2">
        <v>504269295</v>
      </c>
      <c r="BF490" s="2">
        <v>0</v>
      </c>
      <c r="BG490" s="2">
        <v>2547471</v>
      </c>
      <c r="BH490" s="2">
        <v>0</v>
      </c>
      <c r="BI490" s="2">
        <v>1941663</v>
      </c>
      <c r="BJ490" s="2">
        <v>0</v>
      </c>
      <c r="BK490" s="2">
        <v>0</v>
      </c>
      <c r="BL490" s="2">
        <v>0</v>
      </c>
      <c r="BM490" s="2">
        <v>0</v>
      </c>
      <c r="BN490" s="2">
        <v>2813</v>
      </c>
      <c r="BO490" s="2">
        <v>673.25</v>
      </c>
      <c r="BP490" s="2">
        <v>1893852</v>
      </c>
      <c r="BQ490" s="2">
        <v>6382986</v>
      </c>
      <c r="BR490" s="2">
        <v>510652281</v>
      </c>
      <c r="BS490" s="2">
        <v>0</v>
      </c>
      <c r="BT490" s="2">
        <v>510652281</v>
      </c>
      <c r="BU490" s="2">
        <v>107417922</v>
      </c>
      <c r="BV490" s="2">
        <v>403234359</v>
      </c>
      <c r="BW490" s="2">
        <v>32127202</v>
      </c>
      <c r="BX490" s="2">
        <v>371107157</v>
      </c>
      <c r="BY490" s="2">
        <v>5277.98</v>
      </c>
      <c r="BZ490" s="2">
        <v>38638.589999999997</v>
      </c>
      <c r="CA490" s="2">
        <v>203933705</v>
      </c>
      <c r="CB490" s="2">
        <v>0</v>
      </c>
      <c r="CC490" s="2">
        <v>0</v>
      </c>
      <c r="CD490" s="2">
        <v>107417922</v>
      </c>
      <c r="CE490" s="2">
        <v>32127202</v>
      </c>
      <c r="CF490" s="2">
        <v>64388581</v>
      </c>
      <c r="CG490" s="2">
        <v>39204308</v>
      </c>
      <c r="CH490" s="2">
        <v>103592889</v>
      </c>
      <c r="CI490" s="2">
        <v>0</v>
      </c>
      <c r="CJ490" s="2">
        <v>371107157</v>
      </c>
      <c r="CK490" s="2" t="b">
        <v>0</v>
      </c>
      <c r="CL490" s="2">
        <v>0</v>
      </c>
      <c r="CM490" s="2">
        <v>12866.31</v>
      </c>
      <c r="CN490" s="2">
        <v>11830.04</v>
      </c>
      <c r="CO490" s="2">
        <v>12180.97</v>
      </c>
      <c r="CP490" s="2">
        <v>14483.66</v>
      </c>
      <c r="CQ490" s="4">
        <v>45072.427071759259</v>
      </c>
      <c r="CR490" s="4">
        <v>73415</v>
      </c>
    </row>
    <row r="491" spans="1:96" x14ac:dyDescent="0.35">
      <c r="A491" s="5">
        <v>561</v>
      </c>
      <c r="B491" s="3" t="s">
        <v>972</v>
      </c>
      <c r="C491" s="3" t="s">
        <v>1005</v>
      </c>
      <c r="D491" s="2" t="s">
        <v>1006</v>
      </c>
      <c r="E491" s="2">
        <v>8093</v>
      </c>
      <c r="F491" s="2">
        <v>8215</v>
      </c>
      <c r="G491" s="2">
        <v>8458</v>
      </c>
      <c r="H491" s="2">
        <v>9802</v>
      </c>
      <c r="I491" s="2">
        <v>6.5600000000000006E-2</v>
      </c>
      <c r="J491" s="2">
        <v>531</v>
      </c>
      <c r="K491" s="2">
        <v>539</v>
      </c>
      <c r="L491" s="2">
        <v>555</v>
      </c>
      <c r="M491" s="2">
        <v>643</v>
      </c>
      <c r="N491" s="2">
        <v>6.7000000000000004E-2</v>
      </c>
      <c r="O491" s="2">
        <v>542</v>
      </c>
      <c r="P491" s="2">
        <v>550</v>
      </c>
      <c r="Q491" s="2">
        <v>567</v>
      </c>
      <c r="R491" s="2">
        <v>657</v>
      </c>
      <c r="S491" s="2">
        <v>9166</v>
      </c>
      <c r="T491" s="2">
        <v>9304</v>
      </c>
      <c r="U491" s="2">
        <v>9580</v>
      </c>
      <c r="V491" s="2">
        <v>11102</v>
      </c>
      <c r="W491" s="2">
        <v>1.1040000000000001</v>
      </c>
      <c r="X491" s="2">
        <v>1.026</v>
      </c>
      <c r="Y491" s="2">
        <v>10119</v>
      </c>
      <c r="Z491" s="2">
        <v>11391</v>
      </c>
      <c r="AA491" s="2">
        <v>1925.51</v>
      </c>
      <c r="AB491" s="2">
        <v>1385.59</v>
      </c>
      <c r="AC491" s="2">
        <v>853.56</v>
      </c>
      <c r="AD491" s="2">
        <v>0</v>
      </c>
      <c r="AE491" s="2">
        <v>4164.66</v>
      </c>
      <c r="AF491" s="2">
        <v>1925.51</v>
      </c>
      <c r="AG491" s="2">
        <v>1385.59</v>
      </c>
      <c r="AH491" s="2">
        <v>853.56</v>
      </c>
      <c r="AI491" s="2">
        <v>0</v>
      </c>
      <c r="AJ491" s="2">
        <v>4164.66</v>
      </c>
      <c r="AK491" s="2">
        <v>19484236</v>
      </c>
      <c r="AL491" s="2">
        <v>12891529</v>
      </c>
      <c r="AM491" s="2">
        <v>8177105</v>
      </c>
      <c r="AN491" s="2">
        <v>0</v>
      </c>
      <c r="AO491" s="2">
        <v>40552870</v>
      </c>
      <c r="AP491" s="2">
        <v>0.71519999999999995</v>
      </c>
      <c r="AQ491" s="2">
        <v>0.2</v>
      </c>
      <c r="AR491" s="2">
        <v>2787025</v>
      </c>
      <c r="AS491" s="2">
        <v>1844004</v>
      </c>
      <c r="AT491" s="2">
        <v>1169653</v>
      </c>
      <c r="AU491" s="2">
        <v>0</v>
      </c>
      <c r="AV491" s="2">
        <v>5800682</v>
      </c>
      <c r="AW491" s="2">
        <v>0.71519999999999995</v>
      </c>
      <c r="AX491" s="2">
        <v>0.16520000000000001</v>
      </c>
      <c r="AY491" s="2">
        <v>0.65</v>
      </c>
      <c r="AZ491" s="2">
        <v>2092217</v>
      </c>
      <c r="BA491" s="2">
        <v>1384292</v>
      </c>
      <c r="BB491" s="2">
        <v>878058</v>
      </c>
      <c r="BC491" s="2">
        <v>0</v>
      </c>
      <c r="BD491" s="2">
        <v>4354567</v>
      </c>
      <c r="BE491" s="2">
        <v>50708119</v>
      </c>
      <c r="BF491" s="2">
        <v>0</v>
      </c>
      <c r="BG491" s="2">
        <v>61594</v>
      </c>
      <c r="BH491" s="2">
        <v>0</v>
      </c>
      <c r="BI491" s="2">
        <v>76584</v>
      </c>
      <c r="BJ491" s="2">
        <v>0</v>
      </c>
      <c r="BK491" s="2">
        <v>0</v>
      </c>
      <c r="BL491" s="2">
        <v>0</v>
      </c>
      <c r="BM491" s="2">
        <v>0</v>
      </c>
      <c r="BN491" s="2">
        <v>2813</v>
      </c>
      <c r="BO491" s="2">
        <v>158.69</v>
      </c>
      <c r="BP491" s="2">
        <v>446395</v>
      </c>
      <c r="BQ491" s="2">
        <v>584573</v>
      </c>
      <c r="BR491" s="2">
        <v>51292692</v>
      </c>
      <c r="BS491" s="2">
        <v>0</v>
      </c>
      <c r="BT491" s="2">
        <v>51292692</v>
      </c>
      <c r="BU491" s="2">
        <v>7382131</v>
      </c>
      <c r="BV491" s="2">
        <v>43910561</v>
      </c>
      <c r="BW491" s="2">
        <v>3325677</v>
      </c>
      <c r="BX491" s="2">
        <v>40584884</v>
      </c>
      <c r="BY491" s="2">
        <v>5068.93</v>
      </c>
      <c r="BZ491" s="2">
        <v>4164.66</v>
      </c>
      <c r="CA491" s="2">
        <v>21110370</v>
      </c>
      <c r="CB491" s="2">
        <v>0</v>
      </c>
      <c r="CC491" s="2">
        <v>0</v>
      </c>
      <c r="CD491" s="2">
        <v>7382131</v>
      </c>
      <c r="CE491" s="2">
        <v>3325677</v>
      </c>
      <c r="CF491" s="2">
        <v>10402562</v>
      </c>
      <c r="CG491" s="2">
        <v>2083658</v>
      </c>
      <c r="CH491" s="2">
        <v>12486220</v>
      </c>
      <c r="CI491" s="2">
        <v>0</v>
      </c>
      <c r="CJ491" s="2">
        <v>40584884</v>
      </c>
      <c r="CK491" s="2" t="b">
        <v>0</v>
      </c>
      <c r="CL491" s="2">
        <v>0</v>
      </c>
      <c r="CM491" s="2">
        <v>12653</v>
      </c>
      <c r="CN491" s="2">
        <v>11633.91</v>
      </c>
      <c r="CO491" s="2">
        <v>11979.02</v>
      </c>
      <c r="CP491" s="2">
        <v>14243.53</v>
      </c>
      <c r="CQ491" s="4">
        <v>45072.427071759259</v>
      </c>
      <c r="CR491" s="4">
        <v>73415</v>
      </c>
    </row>
    <row r="492" spans="1:96" x14ac:dyDescent="0.35">
      <c r="A492" s="5">
        <v>562</v>
      </c>
      <c r="B492" s="3" t="s">
        <v>972</v>
      </c>
      <c r="C492" s="3" t="s">
        <v>1007</v>
      </c>
      <c r="D492" s="2" t="s">
        <v>1008</v>
      </c>
      <c r="E492" s="2">
        <v>8093</v>
      </c>
      <c r="F492" s="2">
        <v>8215</v>
      </c>
      <c r="G492" s="2">
        <v>8458</v>
      </c>
      <c r="H492" s="2">
        <v>9802</v>
      </c>
      <c r="I492" s="2">
        <v>6.5600000000000006E-2</v>
      </c>
      <c r="J492" s="2">
        <v>531</v>
      </c>
      <c r="K492" s="2">
        <v>539</v>
      </c>
      <c r="L492" s="2">
        <v>555</v>
      </c>
      <c r="M492" s="2">
        <v>643</v>
      </c>
      <c r="N492" s="2">
        <v>6.7000000000000004E-2</v>
      </c>
      <c r="O492" s="2">
        <v>542</v>
      </c>
      <c r="P492" s="2">
        <v>550</v>
      </c>
      <c r="Q492" s="2">
        <v>567</v>
      </c>
      <c r="R492" s="2">
        <v>657</v>
      </c>
      <c r="S492" s="2">
        <v>9166</v>
      </c>
      <c r="T492" s="2">
        <v>9304</v>
      </c>
      <c r="U492" s="2">
        <v>9580</v>
      </c>
      <c r="V492" s="2">
        <v>11102</v>
      </c>
      <c r="W492" s="2">
        <v>1.1040000000000001</v>
      </c>
      <c r="X492" s="2">
        <v>1.026</v>
      </c>
      <c r="Y492" s="2">
        <v>10119</v>
      </c>
      <c r="Z492" s="2">
        <v>11391</v>
      </c>
      <c r="AA492" s="2">
        <v>2845.59</v>
      </c>
      <c r="AB492" s="2">
        <v>2378.96</v>
      </c>
      <c r="AC492" s="2">
        <v>1476.7</v>
      </c>
      <c r="AD492" s="2">
        <v>2948.48</v>
      </c>
      <c r="AE492" s="2">
        <v>9649.73</v>
      </c>
      <c r="AF492" s="2">
        <v>2845.59</v>
      </c>
      <c r="AG492" s="2">
        <v>2378.96</v>
      </c>
      <c r="AH492" s="2">
        <v>1476.7</v>
      </c>
      <c r="AI492" s="2">
        <v>2948.48</v>
      </c>
      <c r="AJ492" s="2">
        <v>9649.73</v>
      </c>
      <c r="AK492" s="2">
        <v>28794525</v>
      </c>
      <c r="AL492" s="2">
        <v>22133844</v>
      </c>
      <c r="AM492" s="2">
        <v>14146786</v>
      </c>
      <c r="AN492" s="2">
        <v>33586136</v>
      </c>
      <c r="AO492" s="2">
        <v>98661291</v>
      </c>
      <c r="AP492" s="2">
        <v>0.88449999999999995</v>
      </c>
      <c r="AQ492" s="2">
        <v>0.2</v>
      </c>
      <c r="AR492" s="2">
        <v>5093752</v>
      </c>
      <c r="AS492" s="2">
        <v>3915477</v>
      </c>
      <c r="AT492" s="2">
        <v>2502566</v>
      </c>
      <c r="AU492" s="2">
        <v>5941387</v>
      </c>
      <c r="AV492" s="2">
        <v>17453182</v>
      </c>
      <c r="AW492" s="2">
        <v>0.88449999999999995</v>
      </c>
      <c r="AX492" s="2">
        <v>0.33450000000000002</v>
      </c>
      <c r="AY492" s="2">
        <v>0.65</v>
      </c>
      <c r="AZ492" s="2">
        <v>6260650</v>
      </c>
      <c r="BA492" s="2">
        <v>4812451</v>
      </c>
      <c r="BB492" s="2">
        <v>3075865</v>
      </c>
      <c r="BC492" s="2">
        <v>7302466</v>
      </c>
      <c r="BD492" s="2">
        <v>21451432</v>
      </c>
      <c r="BE492" s="2">
        <v>137565905</v>
      </c>
      <c r="BF492" s="2">
        <v>0</v>
      </c>
      <c r="BG492" s="2">
        <v>247747</v>
      </c>
      <c r="BH492" s="2">
        <v>0</v>
      </c>
      <c r="BI492" s="2">
        <v>226682</v>
      </c>
      <c r="BJ492" s="2">
        <v>0</v>
      </c>
      <c r="BK492" s="2">
        <v>0</v>
      </c>
      <c r="BL492" s="2">
        <v>0</v>
      </c>
      <c r="BM492" s="2">
        <v>0</v>
      </c>
      <c r="BN492" s="2">
        <v>2813</v>
      </c>
      <c r="BO492" s="2">
        <v>121.26</v>
      </c>
      <c r="BP492" s="2">
        <v>341104</v>
      </c>
      <c r="BQ492" s="2">
        <v>815533</v>
      </c>
      <c r="BR492" s="2">
        <v>138381438</v>
      </c>
      <c r="BS492" s="2">
        <v>0</v>
      </c>
      <c r="BT492" s="2">
        <v>138381438</v>
      </c>
      <c r="BU492" s="2">
        <v>12401474</v>
      </c>
      <c r="BV492" s="2">
        <v>125979964</v>
      </c>
      <c r="BW492" s="2">
        <v>8026408</v>
      </c>
      <c r="BX492" s="2">
        <v>117953556</v>
      </c>
      <c r="BY492" s="2">
        <v>5279.86</v>
      </c>
      <c r="BZ492" s="2">
        <v>9649.73</v>
      </c>
      <c r="CA492" s="2">
        <v>50949223</v>
      </c>
      <c r="CB492" s="2">
        <v>0</v>
      </c>
      <c r="CC492" s="2">
        <v>0</v>
      </c>
      <c r="CD492" s="2">
        <v>12401474</v>
      </c>
      <c r="CE492" s="2">
        <v>8026408</v>
      </c>
      <c r="CF492" s="2">
        <v>30521341</v>
      </c>
      <c r="CG492" s="2">
        <v>6253427</v>
      </c>
      <c r="CH492" s="2">
        <v>36774768</v>
      </c>
      <c r="CI492" s="2">
        <v>0</v>
      </c>
      <c r="CJ492" s="2">
        <v>117953556</v>
      </c>
      <c r="CK492" s="2" t="b">
        <v>0</v>
      </c>
      <c r="CL492" s="2">
        <v>0</v>
      </c>
      <c r="CM492" s="2">
        <v>14109.17</v>
      </c>
      <c r="CN492" s="2">
        <v>12972.8</v>
      </c>
      <c r="CO492" s="2">
        <v>13357.63</v>
      </c>
      <c r="CP492" s="2">
        <v>15882.76</v>
      </c>
      <c r="CQ492" s="4">
        <v>45072.427083333336</v>
      </c>
      <c r="CR492" s="4">
        <v>73415</v>
      </c>
    </row>
    <row r="493" spans="1:96" x14ac:dyDescent="0.35">
      <c r="A493" s="5">
        <v>563</v>
      </c>
      <c r="B493" s="3" t="s">
        <v>972</v>
      </c>
      <c r="C493" s="3" t="s">
        <v>1009</v>
      </c>
      <c r="D493" s="2" t="s">
        <v>1010</v>
      </c>
      <c r="E493" s="2">
        <v>8093</v>
      </c>
      <c r="F493" s="2">
        <v>8215</v>
      </c>
      <c r="G493" s="2">
        <v>8458</v>
      </c>
      <c r="H493" s="2">
        <v>9802</v>
      </c>
      <c r="I493" s="2">
        <v>6.5600000000000006E-2</v>
      </c>
      <c r="J493" s="2">
        <v>531</v>
      </c>
      <c r="K493" s="2">
        <v>539</v>
      </c>
      <c r="L493" s="2">
        <v>555</v>
      </c>
      <c r="M493" s="2">
        <v>643</v>
      </c>
      <c r="N493" s="2">
        <v>6.7000000000000004E-2</v>
      </c>
      <c r="O493" s="2">
        <v>542</v>
      </c>
      <c r="P493" s="2">
        <v>550</v>
      </c>
      <c r="Q493" s="2">
        <v>567</v>
      </c>
      <c r="R493" s="2">
        <v>657</v>
      </c>
      <c r="S493" s="2">
        <v>9166</v>
      </c>
      <c r="T493" s="2">
        <v>9304</v>
      </c>
      <c r="U493" s="2">
        <v>9580</v>
      </c>
      <c r="V493" s="2">
        <v>11102</v>
      </c>
      <c r="W493" s="2">
        <v>1.1040000000000001</v>
      </c>
      <c r="X493" s="2">
        <v>1.026</v>
      </c>
      <c r="Y493" s="2">
        <v>10119</v>
      </c>
      <c r="Z493" s="2">
        <v>11391</v>
      </c>
      <c r="AA493" s="2">
        <v>4965.18</v>
      </c>
      <c r="AB493" s="2">
        <v>3854.48</v>
      </c>
      <c r="AC493" s="2">
        <v>2634.28</v>
      </c>
      <c r="AD493" s="2">
        <v>4937.4399999999996</v>
      </c>
      <c r="AE493" s="2">
        <v>16391.38</v>
      </c>
      <c r="AF493" s="2">
        <v>4965.18</v>
      </c>
      <c r="AG493" s="2">
        <v>3854.48</v>
      </c>
      <c r="AH493" s="2">
        <v>2634.28</v>
      </c>
      <c r="AI493" s="2">
        <v>4937.4399999999996</v>
      </c>
      <c r="AJ493" s="2">
        <v>16391.38</v>
      </c>
      <c r="AK493" s="2">
        <v>50242656</v>
      </c>
      <c r="AL493" s="2">
        <v>35862082</v>
      </c>
      <c r="AM493" s="2">
        <v>25236402</v>
      </c>
      <c r="AN493" s="2">
        <v>56242379</v>
      </c>
      <c r="AO493" s="2">
        <v>167583519</v>
      </c>
      <c r="AP493" s="2">
        <v>0.93279999999999996</v>
      </c>
      <c r="AQ493" s="2">
        <v>0.2</v>
      </c>
      <c r="AR493" s="2">
        <v>9373270</v>
      </c>
      <c r="AS493" s="2">
        <v>6690430</v>
      </c>
      <c r="AT493" s="2">
        <v>4708103</v>
      </c>
      <c r="AU493" s="2">
        <v>10492578</v>
      </c>
      <c r="AV493" s="2">
        <v>31264381</v>
      </c>
      <c r="AW493" s="2">
        <v>0.93279999999999996</v>
      </c>
      <c r="AX493" s="2">
        <v>0.38279999999999997</v>
      </c>
      <c r="AY493" s="2">
        <v>0.65</v>
      </c>
      <c r="AZ493" s="2">
        <v>12501378</v>
      </c>
      <c r="BA493" s="2">
        <v>8923203</v>
      </c>
      <c r="BB493" s="2">
        <v>6279322</v>
      </c>
      <c r="BC493" s="2">
        <v>13994229</v>
      </c>
      <c r="BD493" s="2">
        <v>41698132</v>
      </c>
      <c r="BE493" s="2">
        <v>240546032</v>
      </c>
      <c r="BF493" s="2">
        <v>0</v>
      </c>
      <c r="BG493" s="2">
        <v>0</v>
      </c>
      <c r="BH493" s="2">
        <v>0</v>
      </c>
      <c r="BI493" s="2">
        <v>3023883</v>
      </c>
      <c r="BJ493" s="2">
        <v>0</v>
      </c>
      <c r="BK493" s="2">
        <v>0</v>
      </c>
      <c r="BL493" s="2">
        <v>0</v>
      </c>
      <c r="BM493" s="2">
        <v>0</v>
      </c>
      <c r="BN493" s="2">
        <v>2813</v>
      </c>
      <c r="BO493" s="2">
        <v>233.8</v>
      </c>
      <c r="BP493" s="2">
        <v>657679</v>
      </c>
      <c r="BQ493" s="2">
        <v>3681562</v>
      </c>
      <c r="BR493" s="2">
        <v>244227594</v>
      </c>
      <c r="BS493" s="2">
        <v>0</v>
      </c>
      <c r="BT493" s="2">
        <v>244227594</v>
      </c>
      <c r="BU493" s="2">
        <v>34927147</v>
      </c>
      <c r="BV493" s="2">
        <v>209300447</v>
      </c>
      <c r="BW493" s="2">
        <v>13690072</v>
      </c>
      <c r="BX493" s="2">
        <v>195610375</v>
      </c>
      <c r="BY493" s="2">
        <v>5301.58</v>
      </c>
      <c r="BZ493" s="2">
        <v>16391.38</v>
      </c>
      <c r="CA493" s="2">
        <v>86900212</v>
      </c>
      <c r="CB493" s="2">
        <v>0</v>
      </c>
      <c r="CC493" s="2">
        <v>0</v>
      </c>
      <c r="CD493" s="2">
        <v>34927147</v>
      </c>
      <c r="CE493" s="2">
        <v>13690072</v>
      </c>
      <c r="CF493" s="2">
        <v>38282993</v>
      </c>
      <c r="CG493" s="2">
        <v>21673914</v>
      </c>
      <c r="CH493" s="2">
        <v>59956907</v>
      </c>
      <c r="CI493" s="2">
        <v>0</v>
      </c>
      <c r="CJ493" s="2">
        <v>195610375</v>
      </c>
      <c r="CK493" s="2" t="b">
        <v>0</v>
      </c>
      <c r="CL493" s="2">
        <v>0</v>
      </c>
      <c r="CM493" s="2">
        <v>14524.61</v>
      </c>
      <c r="CN493" s="2">
        <v>13354.78</v>
      </c>
      <c r="CO493" s="2">
        <v>13750.94</v>
      </c>
      <c r="CP493" s="2">
        <v>16350.41</v>
      </c>
      <c r="CQ493" s="4">
        <v>45072.426701388889</v>
      </c>
      <c r="CR493" s="4">
        <v>73415</v>
      </c>
    </row>
    <row r="494" spans="1:96" x14ac:dyDescent="0.35">
      <c r="A494" s="5">
        <v>564</v>
      </c>
      <c r="B494" s="3" t="s">
        <v>972</v>
      </c>
      <c r="C494" s="3" t="s">
        <v>1011</v>
      </c>
      <c r="D494" s="2" t="s">
        <v>1012</v>
      </c>
      <c r="E494" s="2">
        <v>8093</v>
      </c>
      <c r="F494" s="2">
        <v>8215</v>
      </c>
      <c r="G494" s="2">
        <v>8458</v>
      </c>
      <c r="H494" s="2">
        <v>9802</v>
      </c>
      <c r="I494" s="2">
        <v>6.5600000000000006E-2</v>
      </c>
      <c r="J494" s="2">
        <v>531</v>
      </c>
      <c r="K494" s="2">
        <v>539</v>
      </c>
      <c r="L494" s="2">
        <v>555</v>
      </c>
      <c r="M494" s="2">
        <v>643</v>
      </c>
      <c r="N494" s="2">
        <v>6.7000000000000004E-2</v>
      </c>
      <c r="O494" s="2">
        <v>542</v>
      </c>
      <c r="P494" s="2">
        <v>550</v>
      </c>
      <c r="Q494" s="2">
        <v>567</v>
      </c>
      <c r="R494" s="2">
        <v>657</v>
      </c>
      <c r="S494" s="2">
        <v>9166</v>
      </c>
      <c r="T494" s="2">
        <v>9304</v>
      </c>
      <c r="U494" s="2">
        <v>9580</v>
      </c>
      <c r="V494" s="2">
        <v>11102</v>
      </c>
      <c r="W494" s="2">
        <v>1.1040000000000001</v>
      </c>
      <c r="X494" s="2">
        <v>1.026</v>
      </c>
      <c r="Y494" s="2">
        <v>10119</v>
      </c>
      <c r="Z494" s="2">
        <v>11391</v>
      </c>
      <c r="AA494" s="2">
        <v>5828.42</v>
      </c>
      <c r="AB494" s="2">
        <v>4526.04</v>
      </c>
      <c r="AC494" s="2">
        <v>3212.48</v>
      </c>
      <c r="AD494" s="2">
        <v>6353.95</v>
      </c>
      <c r="AE494" s="2">
        <v>19920.89</v>
      </c>
      <c r="AF494" s="2">
        <v>5828.42</v>
      </c>
      <c r="AG494" s="2">
        <v>4526.04</v>
      </c>
      <c r="AH494" s="2">
        <v>3212.48</v>
      </c>
      <c r="AI494" s="2">
        <v>6353.95</v>
      </c>
      <c r="AJ494" s="2">
        <v>19920.89</v>
      </c>
      <c r="AK494" s="2">
        <v>58977782</v>
      </c>
      <c r="AL494" s="2">
        <v>42110276</v>
      </c>
      <c r="AM494" s="2">
        <v>30775558</v>
      </c>
      <c r="AN494" s="2">
        <v>72377844</v>
      </c>
      <c r="AO494" s="2">
        <v>204241460</v>
      </c>
      <c r="AP494" s="2">
        <v>0.68520000000000003</v>
      </c>
      <c r="AQ494" s="2">
        <v>0.2</v>
      </c>
      <c r="AR494" s="2">
        <v>8082315</v>
      </c>
      <c r="AS494" s="2">
        <v>5770792</v>
      </c>
      <c r="AT494" s="2">
        <v>4217483</v>
      </c>
      <c r="AU494" s="2">
        <v>9918660</v>
      </c>
      <c r="AV494" s="2">
        <v>27989250</v>
      </c>
      <c r="AW494" s="2">
        <v>0.68520000000000003</v>
      </c>
      <c r="AX494" s="2">
        <v>0.13519999999999999</v>
      </c>
      <c r="AY494" s="2">
        <v>0.65</v>
      </c>
      <c r="AZ494" s="2">
        <v>5182967</v>
      </c>
      <c r="BA494" s="2">
        <v>3700651</v>
      </c>
      <c r="BB494" s="2">
        <v>2704556</v>
      </c>
      <c r="BC494" s="2">
        <v>6360565</v>
      </c>
      <c r="BD494" s="2">
        <v>17948739</v>
      </c>
      <c r="BE494" s="2">
        <v>250179449</v>
      </c>
      <c r="BF494" s="2">
        <v>0</v>
      </c>
      <c r="BG494" s="2">
        <v>0</v>
      </c>
      <c r="BH494" s="2">
        <v>0</v>
      </c>
      <c r="BI494" s="2">
        <v>2151345</v>
      </c>
      <c r="BJ494" s="2">
        <v>0</v>
      </c>
      <c r="BK494" s="2">
        <v>0</v>
      </c>
      <c r="BL494" s="2">
        <v>0</v>
      </c>
      <c r="BM494" s="2">
        <v>0</v>
      </c>
      <c r="BN494" s="2">
        <v>2813</v>
      </c>
      <c r="BO494" s="2">
        <v>339.55</v>
      </c>
      <c r="BP494" s="2">
        <v>955154</v>
      </c>
      <c r="BQ494" s="2">
        <v>3106499</v>
      </c>
      <c r="BR494" s="2">
        <v>253285948</v>
      </c>
      <c r="BS494" s="2">
        <v>0</v>
      </c>
      <c r="BT494" s="2">
        <v>253285948</v>
      </c>
      <c r="BU494" s="2">
        <v>45879120</v>
      </c>
      <c r="BV494" s="2">
        <v>207406828</v>
      </c>
      <c r="BW494" s="2">
        <v>17093093</v>
      </c>
      <c r="BX494" s="2">
        <v>190313735</v>
      </c>
      <c r="BY494" s="2">
        <v>5446.6</v>
      </c>
      <c r="BZ494" s="2">
        <v>19920.89</v>
      </c>
      <c r="CA494" s="2">
        <v>108501119</v>
      </c>
      <c r="CB494" s="2">
        <v>0</v>
      </c>
      <c r="CC494" s="2">
        <v>0</v>
      </c>
      <c r="CD494" s="2">
        <v>45879120</v>
      </c>
      <c r="CE494" s="2">
        <v>17093093</v>
      </c>
      <c r="CF494" s="2">
        <v>45528906</v>
      </c>
      <c r="CG494" s="2">
        <v>15970091</v>
      </c>
      <c r="CH494" s="2">
        <v>61498997</v>
      </c>
      <c r="CI494" s="2">
        <v>0</v>
      </c>
      <c r="CJ494" s="2">
        <v>190313735</v>
      </c>
      <c r="CK494" s="2" t="b">
        <v>0</v>
      </c>
      <c r="CL494" s="2">
        <v>0</v>
      </c>
      <c r="CM494" s="2">
        <v>12394.97</v>
      </c>
      <c r="CN494" s="2">
        <v>11396.66</v>
      </c>
      <c r="CO494" s="2">
        <v>11734.73</v>
      </c>
      <c r="CP494" s="2">
        <v>13953.06</v>
      </c>
      <c r="CQ494" s="4">
        <v>45072.426828703705</v>
      </c>
      <c r="CR494" s="4">
        <v>73415</v>
      </c>
    </row>
    <row r="495" spans="1:96" x14ac:dyDescent="0.35">
      <c r="A495" s="5">
        <v>565</v>
      </c>
      <c r="B495" s="3" t="s">
        <v>972</v>
      </c>
      <c r="C495" s="3" t="s">
        <v>1013</v>
      </c>
      <c r="D495" s="2" t="s">
        <v>1014</v>
      </c>
      <c r="E495" s="2">
        <v>8093</v>
      </c>
      <c r="F495" s="2">
        <v>8215</v>
      </c>
      <c r="G495" s="2">
        <v>8458</v>
      </c>
      <c r="H495" s="2">
        <v>9802</v>
      </c>
      <c r="I495" s="2">
        <v>6.5600000000000006E-2</v>
      </c>
      <c r="J495" s="2">
        <v>531</v>
      </c>
      <c r="K495" s="2">
        <v>539</v>
      </c>
      <c r="L495" s="2">
        <v>555</v>
      </c>
      <c r="M495" s="2">
        <v>643</v>
      </c>
      <c r="N495" s="2">
        <v>6.7000000000000004E-2</v>
      </c>
      <c r="O495" s="2">
        <v>542</v>
      </c>
      <c r="P495" s="2">
        <v>550</v>
      </c>
      <c r="Q495" s="2">
        <v>567</v>
      </c>
      <c r="R495" s="2">
        <v>657</v>
      </c>
      <c r="S495" s="2">
        <v>9166</v>
      </c>
      <c r="T495" s="2">
        <v>9304</v>
      </c>
      <c r="U495" s="2">
        <v>9580</v>
      </c>
      <c r="V495" s="2">
        <v>11102</v>
      </c>
      <c r="W495" s="2">
        <v>1.1040000000000001</v>
      </c>
      <c r="X495" s="2">
        <v>1.026</v>
      </c>
      <c r="Y495" s="2">
        <v>10119</v>
      </c>
      <c r="Z495" s="2">
        <v>11391</v>
      </c>
      <c r="AA495" s="2">
        <v>7271.33</v>
      </c>
      <c r="AB495" s="2">
        <v>5785.32</v>
      </c>
      <c r="AC495" s="2">
        <v>4192.68</v>
      </c>
      <c r="AD495" s="2">
        <v>9041.16</v>
      </c>
      <c r="AE495" s="2">
        <v>26290.49</v>
      </c>
      <c r="AF495" s="2">
        <v>7271.33</v>
      </c>
      <c r="AG495" s="2">
        <v>5785.32</v>
      </c>
      <c r="AH495" s="2">
        <v>4192.68</v>
      </c>
      <c r="AI495" s="2">
        <v>9041.16</v>
      </c>
      <c r="AJ495" s="2">
        <v>26290.49</v>
      </c>
      <c r="AK495" s="2">
        <v>73578588</v>
      </c>
      <c r="AL495" s="2">
        <v>53826617</v>
      </c>
      <c r="AM495" s="2">
        <v>40165874</v>
      </c>
      <c r="AN495" s="2">
        <v>102987854</v>
      </c>
      <c r="AO495" s="2">
        <v>270558933</v>
      </c>
      <c r="AP495" s="2">
        <v>0.30030000000000001</v>
      </c>
      <c r="AQ495" s="2">
        <v>0.2</v>
      </c>
      <c r="AR495" s="2">
        <v>4419130</v>
      </c>
      <c r="AS495" s="2">
        <v>3232827</v>
      </c>
      <c r="AT495" s="2">
        <v>2412362</v>
      </c>
      <c r="AU495" s="2">
        <v>6185450</v>
      </c>
      <c r="AV495" s="2">
        <v>16249769</v>
      </c>
      <c r="AW495" s="2">
        <v>0.30030000000000001</v>
      </c>
      <c r="AX495" s="2">
        <v>0</v>
      </c>
      <c r="AY495" s="2">
        <v>0.65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286808702</v>
      </c>
      <c r="BF495" s="2">
        <v>0</v>
      </c>
      <c r="BG495" s="2">
        <v>0</v>
      </c>
      <c r="BH495" s="2">
        <v>0</v>
      </c>
      <c r="BI495" s="2">
        <v>419711</v>
      </c>
      <c r="BJ495" s="2">
        <v>0</v>
      </c>
      <c r="BK495" s="2">
        <v>0</v>
      </c>
      <c r="BL495" s="2">
        <v>0</v>
      </c>
      <c r="BM495" s="2">
        <v>0</v>
      </c>
      <c r="BN495" s="2">
        <v>2813</v>
      </c>
      <c r="BO495" s="2">
        <v>378.98</v>
      </c>
      <c r="BP495" s="2">
        <v>1066071</v>
      </c>
      <c r="BQ495" s="2">
        <v>1485782</v>
      </c>
      <c r="BR495" s="2">
        <v>288294484</v>
      </c>
      <c r="BS495" s="2">
        <v>0</v>
      </c>
      <c r="BT495" s="2">
        <v>288294484</v>
      </c>
      <c r="BU495" s="2">
        <v>88434268</v>
      </c>
      <c r="BV495" s="2">
        <v>199860216</v>
      </c>
      <c r="BW495" s="2">
        <v>22222770</v>
      </c>
      <c r="BX495" s="2">
        <v>177637446</v>
      </c>
      <c r="BY495" s="2">
        <v>5365.54</v>
      </c>
      <c r="BZ495" s="2">
        <v>26290.49</v>
      </c>
      <c r="CA495" s="2">
        <v>141062676</v>
      </c>
      <c r="CB495" s="2">
        <v>0</v>
      </c>
      <c r="CC495" s="2">
        <v>0</v>
      </c>
      <c r="CD495" s="2">
        <v>88434268</v>
      </c>
      <c r="CE495" s="2">
        <v>22222770</v>
      </c>
      <c r="CF495" s="2">
        <v>30405638</v>
      </c>
      <c r="CG495" s="2">
        <v>13811407</v>
      </c>
      <c r="CH495" s="2">
        <v>44217045</v>
      </c>
      <c r="CI495" s="2">
        <v>0</v>
      </c>
      <c r="CJ495" s="2">
        <v>177637446</v>
      </c>
      <c r="CK495" s="2" t="b">
        <v>0</v>
      </c>
      <c r="CL495" s="2">
        <v>0</v>
      </c>
      <c r="CM495" s="2">
        <v>10726.75</v>
      </c>
      <c r="CN495" s="2">
        <v>9862.7999999999993</v>
      </c>
      <c r="CO495" s="2">
        <v>10155.370000000001</v>
      </c>
      <c r="CP495" s="2">
        <v>12075.14</v>
      </c>
      <c r="CQ495" s="4">
        <v>45072.427175925928</v>
      </c>
      <c r="CR495" s="4">
        <v>73415</v>
      </c>
    </row>
    <row r="496" spans="1:96" x14ac:dyDescent="0.35">
      <c r="A496" s="5">
        <v>566</v>
      </c>
      <c r="B496" s="3" t="s">
        <v>972</v>
      </c>
      <c r="C496" s="3" t="s">
        <v>1015</v>
      </c>
      <c r="D496" s="2" t="s">
        <v>1016</v>
      </c>
      <c r="E496" s="2">
        <v>8093</v>
      </c>
      <c r="F496" s="2">
        <v>8215</v>
      </c>
      <c r="G496" s="2">
        <v>8458</v>
      </c>
      <c r="H496" s="2">
        <v>9802</v>
      </c>
      <c r="I496" s="2">
        <v>6.5600000000000006E-2</v>
      </c>
      <c r="J496" s="2">
        <v>531</v>
      </c>
      <c r="K496" s="2">
        <v>539</v>
      </c>
      <c r="L496" s="2">
        <v>555</v>
      </c>
      <c r="M496" s="2">
        <v>643</v>
      </c>
      <c r="N496" s="2">
        <v>6.7000000000000004E-2</v>
      </c>
      <c r="O496" s="2">
        <v>542</v>
      </c>
      <c r="P496" s="2">
        <v>550</v>
      </c>
      <c r="Q496" s="2">
        <v>567</v>
      </c>
      <c r="R496" s="2">
        <v>657</v>
      </c>
      <c r="S496" s="2">
        <v>9166</v>
      </c>
      <c r="T496" s="2">
        <v>9304</v>
      </c>
      <c r="U496" s="2">
        <v>9580</v>
      </c>
      <c r="V496" s="2">
        <v>11102</v>
      </c>
      <c r="W496" s="2">
        <v>1.1040000000000001</v>
      </c>
      <c r="X496" s="2">
        <v>1.026</v>
      </c>
      <c r="Y496" s="2">
        <v>10119</v>
      </c>
      <c r="Z496" s="2">
        <v>11391</v>
      </c>
      <c r="AA496" s="2">
        <v>5782.68</v>
      </c>
      <c r="AB496" s="2">
        <v>4698.8500000000004</v>
      </c>
      <c r="AC496" s="2">
        <v>3524.39</v>
      </c>
      <c r="AD496" s="2">
        <v>8083.42</v>
      </c>
      <c r="AE496" s="2">
        <v>22089.34</v>
      </c>
      <c r="AF496" s="2">
        <v>5782.68</v>
      </c>
      <c r="AG496" s="2">
        <v>4698.8500000000004</v>
      </c>
      <c r="AH496" s="2">
        <v>3524.39</v>
      </c>
      <c r="AI496" s="2">
        <v>8083.42</v>
      </c>
      <c r="AJ496" s="2">
        <v>22089.34</v>
      </c>
      <c r="AK496" s="2">
        <v>58514939</v>
      </c>
      <c r="AL496" s="2">
        <v>43718100</v>
      </c>
      <c r="AM496" s="2">
        <v>33763656</v>
      </c>
      <c r="AN496" s="2">
        <v>92078237</v>
      </c>
      <c r="AO496" s="2">
        <v>228074932</v>
      </c>
      <c r="AP496" s="2">
        <v>0.40970000000000001</v>
      </c>
      <c r="AQ496" s="2">
        <v>0.2</v>
      </c>
      <c r="AR496" s="2">
        <v>4794714</v>
      </c>
      <c r="AS496" s="2">
        <v>3582261</v>
      </c>
      <c r="AT496" s="2">
        <v>2766594</v>
      </c>
      <c r="AU496" s="2">
        <v>7544891</v>
      </c>
      <c r="AV496" s="2">
        <v>18688460</v>
      </c>
      <c r="AW496" s="2">
        <v>0.40970000000000001</v>
      </c>
      <c r="AX496" s="2">
        <v>0</v>
      </c>
      <c r="AY496" s="2">
        <v>0.65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246763392</v>
      </c>
      <c r="BF496" s="2">
        <v>0</v>
      </c>
      <c r="BG496" s="2">
        <v>0</v>
      </c>
      <c r="BH496" s="2">
        <v>0</v>
      </c>
      <c r="BI496" s="2">
        <v>88659</v>
      </c>
      <c r="BJ496" s="2">
        <v>0</v>
      </c>
      <c r="BK496" s="2">
        <v>0</v>
      </c>
      <c r="BL496" s="2">
        <v>0</v>
      </c>
      <c r="BM496" s="2">
        <v>0</v>
      </c>
      <c r="BN496" s="2">
        <v>2813</v>
      </c>
      <c r="BO496" s="2">
        <v>349.98</v>
      </c>
      <c r="BP496" s="2">
        <v>984494</v>
      </c>
      <c r="BQ496" s="2">
        <v>1073153</v>
      </c>
      <c r="BR496" s="2">
        <v>247836545</v>
      </c>
      <c r="BS496" s="2">
        <v>0</v>
      </c>
      <c r="BT496" s="2">
        <v>247836545</v>
      </c>
      <c r="BU496" s="2">
        <v>65865909</v>
      </c>
      <c r="BV496" s="2">
        <v>181970636</v>
      </c>
      <c r="BW496" s="2">
        <v>18806034</v>
      </c>
      <c r="BX496" s="2">
        <v>163164602</v>
      </c>
      <c r="BY496" s="2">
        <v>5404.18</v>
      </c>
      <c r="BZ496" s="2">
        <v>22089.34</v>
      </c>
      <c r="CA496" s="2">
        <v>119374769</v>
      </c>
      <c r="CB496" s="2">
        <v>0</v>
      </c>
      <c r="CC496" s="2">
        <v>0</v>
      </c>
      <c r="CD496" s="2">
        <v>65865909</v>
      </c>
      <c r="CE496" s="2">
        <v>18806034</v>
      </c>
      <c r="CF496" s="2">
        <v>34702826</v>
      </c>
      <c r="CG496" s="2">
        <v>10486867</v>
      </c>
      <c r="CH496" s="2">
        <v>45189693</v>
      </c>
      <c r="CI496" s="2">
        <v>0</v>
      </c>
      <c r="CJ496" s="2">
        <v>163164602</v>
      </c>
      <c r="CK496" s="2" t="b">
        <v>0</v>
      </c>
      <c r="CL496" s="2">
        <v>0</v>
      </c>
      <c r="CM496" s="2">
        <v>10948.15</v>
      </c>
      <c r="CN496" s="2">
        <v>10066.370000000001</v>
      </c>
      <c r="CO496" s="2">
        <v>10364.99</v>
      </c>
      <c r="CP496" s="2">
        <v>12324.38</v>
      </c>
      <c r="CQ496" s="4">
        <v>45072.426944444444</v>
      </c>
      <c r="CR496" s="4">
        <v>73415</v>
      </c>
    </row>
    <row r="497" spans="1:96" x14ac:dyDescent="0.35">
      <c r="A497" s="5">
        <v>567</v>
      </c>
      <c r="B497" s="3" t="s">
        <v>972</v>
      </c>
      <c r="C497" s="3" t="s">
        <v>1017</v>
      </c>
      <c r="D497" s="2" t="s">
        <v>1018</v>
      </c>
      <c r="E497" s="2">
        <v>8093</v>
      </c>
      <c r="F497" s="2">
        <v>8215</v>
      </c>
      <c r="G497" s="2">
        <v>8458</v>
      </c>
      <c r="H497" s="2">
        <v>9802</v>
      </c>
      <c r="I497" s="2">
        <v>6.5600000000000006E-2</v>
      </c>
      <c r="J497" s="2">
        <v>531</v>
      </c>
      <c r="K497" s="2">
        <v>539</v>
      </c>
      <c r="L497" s="2">
        <v>555</v>
      </c>
      <c r="M497" s="2">
        <v>643</v>
      </c>
      <c r="N497" s="2">
        <v>6.7000000000000004E-2</v>
      </c>
      <c r="O497" s="2">
        <v>542</v>
      </c>
      <c r="P497" s="2">
        <v>550</v>
      </c>
      <c r="Q497" s="2">
        <v>567</v>
      </c>
      <c r="R497" s="2">
        <v>657</v>
      </c>
      <c r="S497" s="2">
        <v>9166</v>
      </c>
      <c r="T497" s="2">
        <v>9304</v>
      </c>
      <c r="U497" s="2">
        <v>9580</v>
      </c>
      <c r="V497" s="2">
        <v>11102</v>
      </c>
      <c r="W497" s="2">
        <v>1.1040000000000001</v>
      </c>
      <c r="X497" s="2">
        <v>1.026</v>
      </c>
      <c r="Y497" s="2">
        <v>10119</v>
      </c>
      <c r="Z497" s="2">
        <v>11391</v>
      </c>
      <c r="AA497" s="2">
        <v>5355.97</v>
      </c>
      <c r="AB497" s="2">
        <v>4116.9799999999996</v>
      </c>
      <c r="AC497" s="2">
        <v>3016.94</v>
      </c>
      <c r="AD497" s="2">
        <v>6408.31</v>
      </c>
      <c r="AE497" s="2">
        <v>18898.2</v>
      </c>
      <c r="AF497" s="2">
        <v>5355.97</v>
      </c>
      <c r="AG497" s="2">
        <v>4116.9799999999996</v>
      </c>
      <c r="AH497" s="2">
        <v>3016.94</v>
      </c>
      <c r="AI497" s="2">
        <v>6408.31</v>
      </c>
      <c r="AJ497" s="2">
        <v>18898.2</v>
      </c>
      <c r="AK497" s="2">
        <v>54197060</v>
      </c>
      <c r="AL497" s="2">
        <v>38304382</v>
      </c>
      <c r="AM497" s="2">
        <v>28902285</v>
      </c>
      <c r="AN497" s="2">
        <v>72997059</v>
      </c>
      <c r="AO497" s="2">
        <v>194400786</v>
      </c>
      <c r="AP497" s="2">
        <v>0.86560000000000004</v>
      </c>
      <c r="AQ497" s="2">
        <v>0.2</v>
      </c>
      <c r="AR497" s="2">
        <v>9382595</v>
      </c>
      <c r="AS497" s="2">
        <v>6631255</v>
      </c>
      <c r="AT497" s="2">
        <v>5003564</v>
      </c>
      <c r="AU497" s="2">
        <v>12637251</v>
      </c>
      <c r="AV497" s="2">
        <v>33654665</v>
      </c>
      <c r="AW497" s="2">
        <v>0.86560000000000004</v>
      </c>
      <c r="AX497" s="2">
        <v>0.31559999999999999</v>
      </c>
      <c r="AY497" s="2">
        <v>0.65</v>
      </c>
      <c r="AZ497" s="2">
        <v>11117985</v>
      </c>
      <c r="BA497" s="2">
        <v>7857761</v>
      </c>
      <c r="BB497" s="2">
        <v>5929015</v>
      </c>
      <c r="BC497" s="2">
        <v>14974617</v>
      </c>
      <c r="BD497" s="2">
        <v>39879378</v>
      </c>
      <c r="BE497" s="2">
        <v>267934829</v>
      </c>
      <c r="BF497" s="2">
        <v>0</v>
      </c>
      <c r="BG497" s="2">
        <v>0</v>
      </c>
      <c r="BH497" s="2">
        <v>0</v>
      </c>
      <c r="BI497" s="2">
        <v>821234</v>
      </c>
      <c r="BJ497" s="2">
        <v>0</v>
      </c>
      <c r="BK497" s="2">
        <v>0</v>
      </c>
      <c r="BL497" s="2">
        <v>0</v>
      </c>
      <c r="BM497" s="2">
        <v>0</v>
      </c>
      <c r="BN497" s="2">
        <v>2813</v>
      </c>
      <c r="BO497" s="2">
        <v>257.52999999999997</v>
      </c>
      <c r="BP497" s="2">
        <v>724432</v>
      </c>
      <c r="BQ497" s="2">
        <v>1545666</v>
      </c>
      <c r="BR497" s="2">
        <v>269480495</v>
      </c>
      <c r="BS497" s="2">
        <v>0</v>
      </c>
      <c r="BT497" s="2">
        <v>269480495</v>
      </c>
      <c r="BU497" s="2">
        <v>44211740</v>
      </c>
      <c r="BV497" s="2">
        <v>225268755</v>
      </c>
      <c r="BW497" s="2">
        <v>16454414</v>
      </c>
      <c r="BX497" s="2">
        <v>208814341</v>
      </c>
      <c r="BY497" s="2">
        <v>5526.83</v>
      </c>
      <c r="BZ497" s="2">
        <v>18898.2</v>
      </c>
      <c r="CA497" s="2">
        <v>104447139</v>
      </c>
      <c r="CB497" s="2">
        <v>0</v>
      </c>
      <c r="CC497" s="2">
        <v>0</v>
      </c>
      <c r="CD497" s="2">
        <v>44211740</v>
      </c>
      <c r="CE497" s="2">
        <v>16454414</v>
      </c>
      <c r="CF497" s="2">
        <v>43780985</v>
      </c>
      <c r="CG497" s="2">
        <v>9831367</v>
      </c>
      <c r="CH497" s="2">
        <v>53612352</v>
      </c>
      <c r="CI497" s="2">
        <v>0</v>
      </c>
      <c r="CJ497" s="2">
        <v>208814341</v>
      </c>
      <c r="CK497" s="2" t="b">
        <v>0</v>
      </c>
      <c r="CL497" s="2">
        <v>0</v>
      </c>
      <c r="CM497" s="2">
        <v>13946.61</v>
      </c>
      <c r="CN497" s="2">
        <v>12823.33</v>
      </c>
      <c r="CO497" s="2">
        <v>13203.73</v>
      </c>
      <c r="CP497" s="2">
        <v>15699.76</v>
      </c>
      <c r="CQ497" s="4">
        <v>45072.427199074074</v>
      </c>
      <c r="CR497" s="4">
        <v>73415</v>
      </c>
    </row>
    <row r="498" spans="1:96" x14ac:dyDescent="0.35">
      <c r="A498" s="5">
        <v>568</v>
      </c>
      <c r="B498" s="3" t="s">
        <v>1019</v>
      </c>
      <c r="C498" s="3" t="s">
        <v>1020</v>
      </c>
      <c r="D498" s="2" t="s">
        <v>1021</v>
      </c>
      <c r="E498" s="2">
        <v>8093</v>
      </c>
      <c r="F498" s="2">
        <v>8215</v>
      </c>
      <c r="G498" s="2">
        <v>8458</v>
      </c>
      <c r="H498" s="2">
        <v>9802</v>
      </c>
      <c r="I498" s="2">
        <v>6.5600000000000006E-2</v>
      </c>
      <c r="J498" s="2">
        <v>531</v>
      </c>
      <c r="K498" s="2">
        <v>539</v>
      </c>
      <c r="L498" s="2">
        <v>555</v>
      </c>
      <c r="M498" s="2">
        <v>643</v>
      </c>
      <c r="N498" s="2">
        <v>6.7000000000000004E-2</v>
      </c>
      <c r="O498" s="2">
        <v>542</v>
      </c>
      <c r="P498" s="2">
        <v>550</v>
      </c>
      <c r="Q498" s="2">
        <v>567</v>
      </c>
      <c r="R498" s="2">
        <v>657</v>
      </c>
      <c r="S498" s="2">
        <v>9166</v>
      </c>
      <c r="T498" s="2">
        <v>9304</v>
      </c>
      <c r="U498" s="2">
        <v>9580</v>
      </c>
      <c r="V498" s="2">
        <v>11102</v>
      </c>
      <c r="W498" s="2">
        <v>1.1040000000000001</v>
      </c>
      <c r="X498" s="2">
        <v>1.026</v>
      </c>
      <c r="Y498" s="2">
        <v>10119</v>
      </c>
      <c r="Z498" s="2">
        <v>11391</v>
      </c>
      <c r="AA498" s="2">
        <v>204.14</v>
      </c>
      <c r="AB498" s="2">
        <v>135.46</v>
      </c>
      <c r="AC498" s="2">
        <v>107.19</v>
      </c>
      <c r="AD498" s="2">
        <v>0</v>
      </c>
      <c r="AE498" s="2">
        <v>446.79</v>
      </c>
      <c r="AF498" s="2">
        <v>204.14</v>
      </c>
      <c r="AG498" s="2">
        <v>135.46</v>
      </c>
      <c r="AH498" s="2">
        <v>107.19</v>
      </c>
      <c r="AI498" s="2">
        <v>0</v>
      </c>
      <c r="AJ498" s="2">
        <v>446.79</v>
      </c>
      <c r="AK498" s="2">
        <v>2065693</v>
      </c>
      <c r="AL498" s="2">
        <v>1260320</v>
      </c>
      <c r="AM498" s="2">
        <v>1026880</v>
      </c>
      <c r="AN498" s="2">
        <v>0</v>
      </c>
      <c r="AO498" s="2">
        <v>4352893</v>
      </c>
      <c r="AP498" s="2">
        <v>0.39889999999999998</v>
      </c>
      <c r="AQ498" s="2">
        <v>0.2</v>
      </c>
      <c r="AR498" s="2">
        <v>164801</v>
      </c>
      <c r="AS498" s="2">
        <v>100548</v>
      </c>
      <c r="AT498" s="2">
        <v>81925</v>
      </c>
      <c r="AU498" s="2">
        <v>0</v>
      </c>
      <c r="AV498" s="2">
        <v>347274</v>
      </c>
      <c r="AW498" s="2">
        <v>0.39889999999999998</v>
      </c>
      <c r="AX498" s="2">
        <v>0</v>
      </c>
      <c r="AY498" s="2">
        <v>0.65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4700167</v>
      </c>
      <c r="BF498" s="2">
        <v>0</v>
      </c>
      <c r="BG498" s="2">
        <v>0</v>
      </c>
      <c r="BH498" s="2">
        <v>0</v>
      </c>
      <c r="BI498" s="2">
        <v>162657</v>
      </c>
      <c r="BJ498" s="2">
        <v>0</v>
      </c>
      <c r="BK498" s="2">
        <v>0</v>
      </c>
      <c r="BL498" s="2">
        <v>0</v>
      </c>
      <c r="BM498" s="2">
        <v>0</v>
      </c>
      <c r="BN498" s="2">
        <v>2813</v>
      </c>
      <c r="BO498" s="2">
        <v>22.15</v>
      </c>
      <c r="BP498" s="2">
        <v>62308</v>
      </c>
      <c r="BQ498" s="2">
        <v>224965</v>
      </c>
      <c r="BR498" s="2">
        <v>4925132</v>
      </c>
      <c r="BS498" s="2">
        <v>0</v>
      </c>
      <c r="BT498" s="2">
        <v>4925132</v>
      </c>
      <c r="BU498" s="2">
        <v>1708897</v>
      </c>
      <c r="BV498" s="2">
        <v>3216235</v>
      </c>
      <c r="BW498" s="2">
        <v>359243</v>
      </c>
      <c r="BX498" s="2">
        <v>2856992</v>
      </c>
      <c r="BY498" s="2">
        <v>5103.8500000000004</v>
      </c>
      <c r="BZ498" s="2">
        <v>446.79</v>
      </c>
      <c r="CA498" s="2">
        <v>2280349</v>
      </c>
      <c r="CB498" s="2">
        <v>0</v>
      </c>
      <c r="CC498" s="2">
        <v>0</v>
      </c>
      <c r="CD498" s="2">
        <v>1708897</v>
      </c>
      <c r="CE498" s="2">
        <v>359243</v>
      </c>
      <c r="CF498" s="2">
        <v>212209</v>
      </c>
      <c r="CG498" s="2">
        <v>520619</v>
      </c>
      <c r="CH498" s="2">
        <v>732828</v>
      </c>
      <c r="CI498" s="2">
        <v>0</v>
      </c>
      <c r="CJ498" s="2">
        <v>2856992</v>
      </c>
      <c r="CK498" s="2" t="b">
        <v>0</v>
      </c>
      <c r="CL498" s="2">
        <v>0</v>
      </c>
      <c r="CM498" s="2">
        <v>10926.29</v>
      </c>
      <c r="CN498" s="2">
        <v>10046.27</v>
      </c>
      <c r="CO498" s="2">
        <v>10344.290000000001</v>
      </c>
      <c r="CP498" s="2">
        <v>12299.77</v>
      </c>
      <c r="CQ498" s="4">
        <v>45072.426620370374</v>
      </c>
      <c r="CR498" s="4">
        <v>73415</v>
      </c>
    </row>
    <row r="499" spans="1:96" x14ac:dyDescent="0.35">
      <c r="A499" s="5">
        <v>570</v>
      </c>
      <c r="B499" s="3" t="s">
        <v>1019</v>
      </c>
      <c r="C499" s="3" t="s">
        <v>1022</v>
      </c>
      <c r="D499" s="2" t="s">
        <v>1023</v>
      </c>
      <c r="E499" s="2">
        <v>8093</v>
      </c>
      <c r="F499" s="2">
        <v>8215</v>
      </c>
      <c r="G499" s="2">
        <v>8458</v>
      </c>
      <c r="H499" s="2">
        <v>9802</v>
      </c>
      <c r="I499" s="2">
        <v>6.5600000000000006E-2</v>
      </c>
      <c r="J499" s="2">
        <v>531</v>
      </c>
      <c r="K499" s="2">
        <v>539</v>
      </c>
      <c r="L499" s="2">
        <v>555</v>
      </c>
      <c r="M499" s="2">
        <v>643</v>
      </c>
      <c r="N499" s="2">
        <v>6.7000000000000004E-2</v>
      </c>
      <c r="O499" s="2">
        <v>542</v>
      </c>
      <c r="P499" s="2">
        <v>550</v>
      </c>
      <c r="Q499" s="2">
        <v>567</v>
      </c>
      <c r="R499" s="2">
        <v>657</v>
      </c>
      <c r="S499" s="2">
        <v>9166</v>
      </c>
      <c r="T499" s="2">
        <v>9304</v>
      </c>
      <c r="U499" s="2">
        <v>9580</v>
      </c>
      <c r="V499" s="2">
        <v>11102</v>
      </c>
      <c r="W499" s="2">
        <v>1.1040000000000001</v>
      </c>
      <c r="X499" s="2">
        <v>1.026</v>
      </c>
      <c r="Y499" s="2">
        <v>10119</v>
      </c>
      <c r="Z499" s="2">
        <v>11391</v>
      </c>
      <c r="AA499" s="2">
        <v>17328.099999999999</v>
      </c>
      <c r="AB499" s="2">
        <v>13604.06</v>
      </c>
      <c r="AC499" s="2">
        <v>9702.44</v>
      </c>
      <c r="AD499" s="2">
        <v>19698.5</v>
      </c>
      <c r="AE499" s="2">
        <v>60333.1</v>
      </c>
      <c r="AF499" s="2">
        <v>17328.099999999999</v>
      </c>
      <c r="AG499" s="2">
        <v>13604.06</v>
      </c>
      <c r="AH499" s="2">
        <v>9702.44</v>
      </c>
      <c r="AI499" s="2">
        <v>19698.5</v>
      </c>
      <c r="AJ499" s="2">
        <v>60333.1</v>
      </c>
      <c r="AK499" s="2">
        <v>175343044</v>
      </c>
      <c r="AL499" s="2">
        <v>126572174</v>
      </c>
      <c r="AM499" s="2">
        <v>92949375</v>
      </c>
      <c r="AN499" s="2">
        <v>224385614</v>
      </c>
      <c r="AO499" s="2">
        <v>619250207</v>
      </c>
      <c r="AP499" s="2">
        <v>0.50429999999999997</v>
      </c>
      <c r="AQ499" s="2">
        <v>0.2</v>
      </c>
      <c r="AR499" s="2">
        <v>17685099</v>
      </c>
      <c r="AS499" s="2">
        <v>12766069</v>
      </c>
      <c r="AT499" s="2">
        <v>9374874</v>
      </c>
      <c r="AU499" s="2">
        <v>22631533</v>
      </c>
      <c r="AV499" s="2">
        <v>62457575</v>
      </c>
      <c r="AW499" s="2">
        <v>0.50429999999999997</v>
      </c>
      <c r="AX499" s="2">
        <v>0</v>
      </c>
      <c r="AY499" s="2">
        <v>0.65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681707782</v>
      </c>
      <c r="BF499" s="2">
        <v>0</v>
      </c>
      <c r="BG499" s="2">
        <v>0</v>
      </c>
      <c r="BH499" s="2">
        <v>0</v>
      </c>
      <c r="BI499" s="2">
        <v>3158194</v>
      </c>
      <c r="BJ499" s="2">
        <v>0</v>
      </c>
      <c r="BK499" s="2">
        <v>0</v>
      </c>
      <c r="BL499" s="2">
        <v>0</v>
      </c>
      <c r="BM499" s="2">
        <v>0</v>
      </c>
      <c r="BN499" s="2">
        <v>2813</v>
      </c>
      <c r="BO499" s="2">
        <v>712.37</v>
      </c>
      <c r="BP499" s="2">
        <v>2003897</v>
      </c>
      <c r="BQ499" s="2">
        <v>5162091</v>
      </c>
      <c r="BR499" s="2">
        <v>686869873</v>
      </c>
      <c r="BS499" s="2">
        <v>0</v>
      </c>
      <c r="BT499" s="2">
        <v>686869873</v>
      </c>
      <c r="BU499" s="2">
        <v>151308155</v>
      </c>
      <c r="BV499" s="2">
        <v>535561718</v>
      </c>
      <c r="BW499" s="2">
        <v>52150063</v>
      </c>
      <c r="BX499" s="2">
        <v>483411655</v>
      </c>
      <c r="BY499" s="2">
        <v>5486.73</v>
      </c>
      <c r="BZ499" s="2">
        <v>60333.1</v>
      </c>
      <c r="CA499" s="2">
        <v>331031430</v>
      </c>
      <c r="CB499" s="2">
        <v>0</v>
      </c>
      <c r="CC499" s="2">
        <v>0</v>
      </c>
      <c r="CD499" s="2">
        <v>151308155</v>
      </c>
      <c r="CE499" s="2">
        <v>52150063</v>
      </c>
      <c r="CF499" s="2">
        <v>127573212</v>
      </c>
      <c r="CG499" s="2">
        <v>46534976</v>
      </c>
      <c r="CH499" s="2">
        <v>174108188</v>
      </c>
      <c r="CI499" s="2">
        <v>0</v>
      </c>
      <c r="CJ499" s="2">
        <v>483411655</v>
      </c>
      <c r="CK499" s="2" t="b">
        <v>0</v>
      </c>
      <c r="CL499" s="2">
        <v>0</v>
      </c>
      <c r="CM499" s="2">
        <v>11139.6</v>
      </c>
      <c r="CN499" s="2">
        <v>10242.4</v>
      </c>
      <c r="CO499" s="2">
        <v>10546.24</v>
      </c>
      <c r="CP499" s="2">
        <v>12539.9</v>
      </c>
      <c r="CQ499" s="4">
        <v>45072.426736111112</v>
      </c>
      <c r="CR499" s="4">
        <v>73415</v>
      </c>
    </row>
    <row r="500" spans="1:96" x14ac:dyDescent="0.35">
      <c r="A500" s="5">
        <v>571</v>
      </c>
      <c r="B500" s="3" t="s">
        <v>1019</v>
      </c>
      <c r="C500" s="3" t="s">
        <v>1024</v>
      </c>
      <c r="D500" s="2" t="s">
        <v>1025</v>
      </c>
      <c r="E500" s="2">
        <v>8093</v>
      </c>
      <c r="F500" s="2">
        <v>8215</v>
      </c>
      <c r="G500" s="2">
        <v>8458</v>
      </c>
      <c r="H500" s="2">
        <v>9802</v>
      </c>
      <c r="I500" s="2">
        <v>6.5600000000000006E-2</v>
      </c>
      <c r="J500" s="2">
        <v>531</v>
      </c>
      <c r="K500" s="2">
        <v>539</v>
      </c>
      <c r="L500" s="2">
        <v>555</v>
      </c>
      <c r="M500" s="2">
        <v>643</v>
      </c>
      <c r="N500" s="2">
        <v>6.7000000000000004E-2</v>
      </c>
      <c r="O500" s="2">
        <v>542</v>
      </c>
      <c r="P500" s="2">
        <v>550</v>
      </c>
      <c r="Q500" s="2">
        <v>567</v>
      </c>
      <c r="R500" s="2">
        <v>657</v>
      </c>
      <c r="S500" s="2">
        <v>9166</v>
      </c>
      <c r="T500" s="2">
        <v>9304</v>
      </c>
      <c r="U500" s="2">
        <v>9580</v>
      </c>
      <c r="V500" s="2">
        <v>11102</v>
      </c>
      <c r="W500" s="2">
        <v>1.1040000000000001</v>
      </c>
      <c r="X500" s="2">
        <v>1.026</v>
      </c>
      <c r="Y500" s="2">
        <v>10119</v>
      </c>
      <c r="Z500" s="2">
        <v>11391</v>
      </c>
      <c r="AA500" s="2">
        <v>86.84</v>
      </c>
      <c r="AB500" s="2">
        <v>79.02</v>
      </c>
      <c r="AC500" s="2">
        <v>37.53</v>
      </c>
      <c r="AD500" s="2">
        <v>0.74</v>
      </c>
      <c r="AE500" s="2">
        <v>204.13</v>
      </c>
      <c r="AF500" s="2">
        <v>86.84</v>
      </c>
      <c r="AG500" s="2">
        <v>79.02</v>
      </c>
      <c r="AH500" s="2">
        <v>37.53</v>
      </c>
      <c r="AI500" s="2">
        <v>0.74</v>
      </c>
      <c r="AJ500" s="2">
        <v>204.13</v>
      </c>
      <c r="AK500" s="2">
        <v>878734</v>
      </c>
      <c r="AL500" s="2">
        <v>735202</v>
      </c>
      <c r="AM500" s="2">
        <v>359537</v>
      </c>
      <c r="AN500" s="2">
        <v>8429</v>
      </c>
      <c r="AO500" s="2">
        <v>1981902</v>
      </c>
      <c r="AP500" s="2">
        <v>0.65810000000000002</v>
      </c>
      <c r="AQ500" s="2">
        <v>0.2</v>
      </c>
      <c r="AR500" s="2">
        <v>115659</v>
      </c>
      <c r="AS500" s="2">
        <v>96767</v>
      </c>
      <c r="AT500" s="2">
        <v>47322</v>
      </c>
      <c r="AU500" s="2">
        <v>1109</v>
      </c>
      <c r="AV500" s="2">
        <v>260857</v>
      </c>
      <c r="AW500" s="2">
        <v>0.65810000000000002</v>
      </c>
      <c r="AX500" s="2">
        <v>0.1081</v>
      </c>
      <c r="AY500" s="2">
        <v>0.65</v>
      </c>
      <c r="AZ500" s="2">
        <v>61744</v>
      </c>
      <c r="BA500" s="2">
        <v>51659</v>
      </c>
      <c r="BB500" s="2">
        <v>25263</v>
      </c>
      <c r="BC500" s="2">
        <v>592</v>
      </c>
      <c r="BD500" s="2">
        <v>139258</v>
      </c>
      <c r="BE500" s="2">
        <v>2382017</v>
      </c>
      <c r="BF500" s="2">
        <v>0</v>
      </c>
      <c r="BG500" s="2">
        <v>0</v>
      </c>
      <c r="BH500" s="2">
        <v>0</v>
      </c>
      <c r="BI500" s="2">
        <v>87455</v>
      </c>
      <c r="BJ500" s="2">
        <v>0</v>
      </c>
      <c r="BK500" s="2">
        <v>0</v>
      </c>
      <c r="BL500" s="2">
        <v>0</v>
      </c>
      <c r="BM500" s="2">
        <v>0</v>
      </c>
      <c r="BN500" s="2">
        <v>2813</v>
      </c>
      <c r="BO500" s="2">
        <v>0</v>
      </c>
      <c r="BP500" s="2">
        <v>0</v>
      </c>
      <c r="BQ500" s="2">
        <v>87455</v>
      </c>
      <c r="BR500" s="2">
        <v>2469472</v>
      </c>
      <c r="BS500" s="2">
        <v>0</v>
      </c>
      <c r="BT500" s="2">
        <v>2469472</v>
      </c>
      <c r="BU500" s="2">
        <v>1208468</v>
      </c>
      <c r="BV500" s="2">
        <v>1261004</v>
      </c>
      <c r="BW500" s="2">
        <v>67599</v>
      </c>
      <c r="BX500" s="2">
        <v>1193405</v>
      </c>
      <c r="BY500" s="2">
        <v>5058.45</v>
      </c>
      <c r="BZ500" s="2">
        <v>204.13</v>
      </c>
      <c r="CA500" s="2">
        <v>1032581</v>
      </c>
      <c r="CB500" s="2">
        <v>0</v>
      </c>
      <c r="CC500" s="2">
        <v>0</v>
      </c>
      <c r="CD500" s="2">
        <v>1208468</v>
      </c>
      <c r="CE500" s="2">
        <v>67599</v>
      </c>
      <c r="CF500" s="2">
        <v>0</v>
      </c>
      <c r="CG500" s="2">
        <v>401042</v>
      </c>
      <c r="CH500" s="2">
        <v>401042</v>
      </c>
      <c r="CI500" s="2">
        <v>0</v>
      </c>
      <c r="CJ500" s="2">
        <v>1193405</v>
      </c>
      <c r="CK500" s="2" t="b">
        <v>0</v>
      </c>
      <c r="CL500" s="2">
        <v>0</v>
      </c>
      <c r="CM500" s="2">
        <v>12161.87</v>
      </c>
      <c r="CN500" s="2">
        <v>11182.34</v>
      </c>
      <c r="CO500" s="2">
        <v>11514.06</v>
      </c>
      <c r="CP500" s="2">
        <v>13690.67</v>
      </c>
      <c r="CQ500" s="4">
        <v>45072.426736111112</v>
      </c>
      <c r="CR500" s="4">
        <v>73415</v>
      </c>
    </row>
    <row r="501" spans="1:96" x14ac:dyDescent="0.35">
      <c r="A501" s="5">
        <v>572</v>
      </c>
      <c r="B501" s="3" t="s">
        <v>1019</v>
      </c>
      <c r="C501" s="3" t="s">
        <v>1026</v>
      </c>
      <c r="D501" s="2" t="s">
        <v>1027</v>
      </c>
      <c r="E501" s="2">
        <v>8093</v>
      </c>
      <c r="F501" s="2">
        <v>8215</v>
      </c>
      <c r="G501" s="2">
        <v>8458</v>
      </c>
      <c r="H501" s="2">
        <v>9802</v>
      </c>
      <c r="I501" s="2">
        <v>6.5600000000000006E-2</v>
      </c>
      <c r="J501" s="2">
        <v>531</v>
      </c>
      <c r="K501" s="2">
        <v>539</v>
      </c>
      <c r="L501" s="2">
        <v>555</v>
      </c>
      <c r="M501" s="2">
        <v>643</v>
      </c>
      <c r="N501" s="2">
        <v>6.7000000000000004E-2</v>
      </c>
      <c r="O501" s="2">
        <v>542</v>
      </c>
      <c r="P501" s="2">
        <v>550</v>
      </c>
      <c r="Q501" s="2">
        <v>567</v>
      </c>
      <c r="R501" s="2">
        <v>657</v>
      </c>
      <c r="S501" s="2">
        <v>9166</v>
      </c>
      <c r="T501" s="2">
        <v>9304</v>
      </c>
      <c r="U501" s="2">
        <v>9580</v>
      </c>
      <c r="V501" s="2">
        <v>11102</v>
      </c>
      <c r="W501" s="2">
        <v>1.1040000000000001</v>
      </c>
      <c r="X501" s="2">
        <v>1.026</v>
      </c>
      <c r="Y501" s="2">
        <v>10119</v>
      </c>
      <c r="Z501" s="2">
        <v>11391</v>
      </c>
      <c r="AA501" s="2">
        <v>5790.73</v>
      </c>
      <c r="AB501" s="2">
        <v>4401.4799999999996</v>
      </c>
      <c r="AC501" s="2">
        <v>3055.51</v>
      </c>
      <c r="AD501" s="2">
        <v>6385.95</v>
      </c>
      <c r="AE501" s="2">
        <v>19633.669999999998</v>
      </c>
      <c r="AF501" s="2">
        <v>5790.73</v>
      </c>
      <c r="AG501" s="2">
        <v>4401.4799999999996</v>
      </c>
      <c r="AH501" s="2">
        <v>3055.51</v>
      </c>
      <c r="AI501" s="2">
        <v>6385.95</v>
      </c>
      <c r="AJ501" s="2">
        <v>19633.669999999998</v>
      </c>
      <c r="AK501" s="2">
        <v>58596397</v>
      </c>
      <c r="AL501" s="2">
        <v>40951370</v>
      </c>
      <c r="AM501" s="2">
        <v>29271786</v>
      </c>
      <c r="AN501" s="2">
        <v>72742356</v>
      </c>
      <c r="AO501" s="2">
        <v>201561909</v>
      </c>
      <c r="AP501" s="2">
        <v>0.35589999999999999</v>
      </c>
      <c r="AQ501" s="2">
        <v>0.2</v>
      </c>
      <c r="AR501" s="2">
        <v>4170892</v>
      </c>
      <c r="AS501" s="2">
        <v>2914919</v>
      </c>
      <c r="AT501" s="2">
        <v>2083566</v>
      </c>
      <c r="AU501" s="2">
        <v>5177801</v>
      </c>
      <c r="AV501" s="2">
        <v>14347178</v>
      </c>
      <c r="AW501" s="2">
        <v>0.35589999999999999</v>
      </c>
      <c r="AX501" s="2">
        <v>0</v>
      </c>
      <c r="AY501" s="2">
        <v>0.65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215909087</v>
      </c>
      <c r="BF501" s="2">
        <v>0</v>
      </c>
      <c r="BG501" s="2">
        <v>749374</v>
      </c>
      <c r="BH501" s="2">
        <v>0</v>
      </c>
      <c r="BI501" s="2">
        <v>976737</v>
      </c>
      <c r="BJ501" s="2">
        <v>0</v>
      </c>
      <c r="BK501" s="2">
        <v>0</v>
      </c>
      <c r="BL501" s="2">
        <v>0</v>
      </c>
      <c r="BM501" s="2">
        <v>0</v>
      </c>
      <c r="BN501" s="2">
        <v>2813</v>
      </c>
      <c r="BO501" s="2">
        <v>180.27</v>
      </c>
      <c r="BP501" s="2">
        <v>507100</v>
      </c>
      <c r="BQ501" s="2">
        <v>2233211</v>
      </c>
      <c r="BR501" s="2">
        <v>218142298</v>
      </c>
      <c r="BS501" s="2">
        <v>0</v>
      </c>
      <c r="BT501" s="2">
        <v>218142298</v>
      </c>
      <c r="BU501" s="2">
        <v>77570735</v>
      </c>
      <c r="BV501" s="2">
        <v>140571563</v>
      </c>
      <c r="BW501" s="2">
        <v>16363517</v>
      </c>
      <c r="BX501" s="2">
        <v>124208046</v>
      </c>
      <c r="BY501" s="2">
        <v>5290.44</v>
      </c>
      <c r="BZ501" s="2">
        <v>19633.669999999998</v>
      </c>
      <c r="CA501" s="2">
        <v>103870753</v>
      </c>
      <c r="CB501" s="2">
        <v>0</v>
      </c>
      <c r="CC501" s="2">
        <v>0</v>
      </c>
      <c r="CD501" s="2">
        <v>77570735</v>
      </c>
      <c r="CE501" s="2">
        <v>16363517</v>
      </c>
      <c r="CF501" s="2">
        <v>9936501</v>
      </c>
      <c r="CG501" s="2">
        <v>14008455</v>
      </c>
      <c r="CH501" s="2">
        <v>23944956</v>
      </c>
      <c r="CI501" s="2">
        <v>0</v>
      </c>
      <c r="CJ501" s="2">
        <v>124208046</v>
      </c>
      <c r="CK501" s="2" t="b">
        <v>0</v>
      </c>
      <c r="CL501" s="2">
        <v>0</v>
      </c>
      <c r="CM501" s="2">
        <v>10839.27</v>
      </c>
      <c r="CN501" s="2">
        <v>9966.26</v>
      </c>
      <c r="CO501" s="2">
        <v>10261.9</v>
      </c>
      <c r="CP501" s="2">
        <v>12201.81</v>
      </c>
      <c r="CQ501" s="4">
        <v>45072.426747685182</v>
      </c>
      <c r="CR501" s="4">
        <v>73415</v>
      </c>
    </row>
    <row r="502" spans="1:96" x14ac:dyDescent="0.35">
      <c r="A502" s="5">
        <v>573</v>
      </c>
      <c r="B502" s="3" t="s">
        <v>1019</v>
      </c>
      <c r="C502" s="3" t="s">
        <v>1028</v>
      </c>
      <c r="D502" s="2" t="s">
        <v>1029</v>
      </c>
      <c r="E502" s="2">
        <v>8093</v>
      </c>
      <c r="F502" s="2">
        <v>8215</v>
      </c>
      <c r="G502" s="2">
        <v>8458</v>
      </c>
      <c r="H502" s="2">
        <v>9802</v>
      </c>
      <c r="I502" s="2">
        <v>6.5600000000000006E-2</v>
      </c>
      <c r="J502" s="2">
        <v>531</v>
      </c>
      <c r="K502" s="2">
        <v>539</v>
      </c>
      <c r="L502" s="2">
        <v>555</v>
      </c>
      <c r="M502" s="2">
        <v>643</v>
      </c>
      <c r="N502" s="2">
        <v>6.7000000000000004E-2</v>
      </c>
      <c r="O502" s="2">
        <v>542</v>
      </c>
      <c r="P502" s="2">
        <v>550</v>
      </c>
      <c r="Q502" s="2">
        <v>567</v>
      </c>
      <c r="R502" s="2">
        <v>657</v>
      </c>
      <c r="S502" s="2">
        <v>9166</v>
      </c>
      <c r="T502" s="2">
        <v>9304</v>
      </c>
      <c r="U502" s="2">
        <v>9580</v>
      </c>
      <c r="V502" s="2">
        <v>11102</v>
      </c>
      <c r="W502" s="2">
        <v>1.1040000000000001</v>
      </c>
      <c r="X502" s="2">
        <v>1.026</v>
      </c>
      <c r="Y502" s="2">
        <v>10119</v>
      </c>
      <c r="Z502" s="2">
        <v>11391</v>
      </c>
      <c r="AA502" s="2">
        <v>1458.47</v>
      </c>
      <c r="AB502" s="2">
        <v>1114.78</v>
      </c>
      <c r="AC502" s="2">
        <v>759.39</v>
      </c>
      <c r="AD502" s="2">
        <v>0</v>
      </c>
      <c r="AE502" s="2">
        <v>3332.64</v>
      </c>
      <c r="AF502" s="2">
        <v>1458.47</v>
      </c>
      <c r="AG502" s="2">
        <v>1114.78</v>
      </c>
      <c r="AH502" s="2">
        <v>759.39</v>
      </c>
      <c r="AI502" s="2">
        <v>0</v>
      </c>
      <c r="AJ502" s="2">
        <v>3332.64</v>
      </c>
      <c r="AK502" s="2">
        <v>14758258</v>
      </c>
      <c r="AL502" s="2">
        <v>10371913</v>
      </c>
      <c r="AM502" s="2">
        <v>7274956</v>
      </c>
      <c r="AN502" s="2">
        <v>0</v>
      </c>
      <c r="AO502" s="2">
        <v>32405127</v>
      </c>
      <c r="AP502" s="2">
        <v>0.61040000000000005</v>
      </c>
      <c r="AQ502" s="2">
        <v>0.2</v>
      </c>
      <c r="AR502" s="2">
        <v>1801688</v>
      </c>
      <c r="AS502" s="2">
        <v>1266203</v>
      </c>
      <c r="AT502" s="2">
        <v>888127</v>
      </c>
      <c r="AU502" s="2">
        <v>0</v>
      </c>
      <c r="AV502" s="2">
        <v>3956018</v>
      </c>
      <c r="AW502" s="2">
        <v>0.61040000000000005</v>
      </c>
      <c r="AX502" s="2">
        <v>6.0400000000000002E-2</v>
      </c>
      <c r="AY502" s="2">
        <v>0.65</v>
      </c>
      <c r="AZ502" s="2">
        <v>579409</v>
      </c>
      <c r="BA502" s="2">
        <v>407201</v>
      </c>
      <c r="BB502" s="2">
        <v>285615</v>
      </c>
      <c r="BC502" s="2">
        <v>0</v>
      </c>
      <c r="BD502" s="2">
        <v>1272225</v>
      </c>
      <c r="BE502" s="2">
        <v>37633370</v>
      </c>
      <c r="BF502" s="2">
        <v>0</v>
      </c>
      <c r="BG502" s="2">
        <v>0</v>
      </c>
      <c r="BH502" s="2">
        <v>0</v>
      </c>
      <c r="BI502" s="2">
        <v>269598</v>
      </c>
      <c r="BJ502" s="2">
        <v>0</v>
      </c>
      <c r="BK502" s="2">
        <v>0</v>
      </c>
      <c r="BL502" s="2">
        <v>0</v>
      </c>
      <c r="BM502" s="2">
        <v>0</v>
      </c>
      <c r="BN502" s="2">
        <v>2813</v>
      </c>
      <c r="BO502" s="2">
        <v>85.56</v>
      </c>
      <c r="BP502" s="2">
        <v>240680</v>
      </c>
      <c r="BQ502" s="2">
        <v>510278</v>
      </c>
      <c r="BR502" s="2">
        <v>38143648</v>
      </c>
      <c r="BS502" s="2">
        <v>0</v>
      </c>
      <c r="BT502" s="2">
        <v>38143648</v>
      </c>
      <c r="BU502" s="2">
        <v>7310137</v>
      </c>
      <c r="BV502" s="2">
        <v>30833511</v>
      </c>
      <c r="BW502" s="2">
        <v>2668008</v>
      </c>
      <c r="BX502" s="2">
        <v>28165503</v>
      </c>
      <c r="BY502" s="2">
        <v>5081.76</v>
      </c>
      <c r="BZ502" s="2">
        <v>3332.64</v>
      </c>
      <c r="CA502" s="2">
        <v>16935677</v>
      </c>
      <c r="CB502" s="2">
        <v>0</v>
      </c>
      <c r="CC502" s="2">
        <v>0</v>
      </c>
      <c r="CD502" s="2">
        <v>7310137</v>
      </c>
      <c r="CE502" s="2">
        <v>2668008</v>
      </c>
      <c r="CF502" s="2">
        <v>6957532</v>
      </c>
      <c r="CG502" s="2">
        <v>3922139</v>
      </c>
      <c r="CH502" s="2">
        <v>10879671</v>
      </c>
      <c r="CI502" s="2">
        <v>0</v>
      </c>
      <c r="CJ502" s="2">
        <v>28165503</v>
      </c>
      <c r="CK502" s="2" t="b">
        <v>0</v>
      </c>
      <c r="CL502" s="2">
        <v>0</v>
      </c>
      <c r="CM502" s="2">
        <v>11751.6</v>
      </c>
      <c r="CN502" s="2">
        <v>10805.11</v>
      </c>
      <c r="CO502" s="2">
        <v>11125.64</v>
      </c>
      <c r="CP502" s="2">
        <v>13228.82</v>
      </c>
      <c r="CQ502" s="4">
        <v>45072.426759259259</v>
      </c>
      <c r="CR502" s="4">
        <v>73415</v>
      </c>
    </row>
    <row r="503" spans="1:96" x14ac:dyDescent="0.35">
      <c r="A503" s="5">
        <v>574</v>
      </c>
      <c r="B503" s="3" t="s">
        <v>1019</v>
      </c>
      <c r="C503" s="3" t="s">
        <v>1030</v>
      </c>
      <c r="D503" s="2" t="s">
        <v>1031</v>
      </c>
      <c r="E503" s="2">
        <v>8093</v>
      </c>
      <c r="F503" s="2">
        <v>8215</v>
      </c>
      <c r="G503" s="2">
        <v>8458</v>
      </c>
      <c r="H503" s="2">
        <v>9802</v>
      </c>
      <c r="I503" s="2">
        <v>6.5600000000000006E-2</v>
      </c>
      <c r="J503" s="2">
        <v>531</v>
      </c>
      <c r="K503" s="2">
        <v>539</v>
      </c>
      <c r="L503" s="2">
        <v>555</v>
      </c>
      <c r="M503" s="2">
        <v>643</v>
      </c>
      <c r="N503" s="2">
        <v>6.7000000000000004E-2</v>
      </c>
      <c r="O503" s="2">
        <v>542</v>
      </c>
      <c r="P503" s="2">
        <v>550</v>
      </c>
      <c r="Q503" s="2">
        <v>567</v>
      </c>
      <c r="R503" s="2">
        <v>657</v>
      </c>
      <c r="S503" s="2">
        <v>9166</v>
      </c>
      <c r="T503" s="2">
        <v>9304</v>
      </c>
      <c r="U503" s="2">
        <v>9580</v>
      </c>
      <c r="V503" s="2">
        <v>11102</v>
      </c>
      <c r="W503" s="2">
        <v>1.1040000000000001</v>
      </c>
      <c r="X503" s="2">
        <v>1.026</v>
      </c>
      <c r="Y503" s="2">
        <v>10119</v>
      </c>
      <c r="Z503" s="2">
        <v>11391</v>
      </c>
      <c r="AA503" s="2">
        <v>0</v>
      </c>
      <c r="AB503" s="2">
        <v>0</v>
      </c>
      <c r="AC503" s="2">
        <v>0.51</v>
      </c>
      <c r="AD503" s="2">
        <v>2120.5700000000002</v>
      </c>
      <c r="AE503" s="2">
        <v>2121.08</v>
      </c>
      <c r="AF503" s="2">
        <v>0</v>
      </c>
      <c r="AG503" s="2">
        <v>0</v>
      </c>
      <c r="AH503" s="2">
        <v>0.51</v>
      </c>
      <c r="AI503" s="2">
        <v>2120.5700000000002</v>
      </c>
      <c r="AJ503" s="2">
        <v>2121.08</v>
      </c>
      <c r="AK503" s="2">
        <v>0</v>
      </c>
      <c r="AL503" s="2">
        <v>0</v>
      </c>
      <c r="AM503" s="2">
        <v>4886</v>
      </c>
      <c r="AN503" s="2">
        <v>24155413</v>
      </c>
      <c r="AO503" s="2">
        <v>24160299</v>
      </c>
      <c r="AP503" s="2">
        <v>0.51190000000000002</v>
      </c>
      <c r="AQ503" s="2">
        <v>0.2</v>
      </c>
      <c r="AR503" s="2">
        <v>0</v>
      </c>
      <c r="AS503" s="2">
        <v>0</v>
      </c>
      <c r="AT503" s="2">
        <v>500</v>
      </c>
      <c r="AU503" s="2">
        <v>2473031</v>
      </c>
      <c r="AV503" s="2">
        <v>2473531</v>
      </c>
      <c r="AW503" s="2">
        <v>0.51190000000000002</v>
      </c>
      <c r="AX503" s="2">
        <v>0</v>
      </c>
      <c r="AY503" s="2">
        <v>0.65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26633830</v>
      </c>
      <c r="BF503" s="2">
        <v>0</v>
      </c>
      <c r="BG503" s="2">
        <v>92163</v>
      </c>
      <c r="BH503" s="2">
        <v>0</v>
      </c>
      <c r="BI503" s="2">
        <v>181184</v>
      </c>
      <c r="BJ503" s="2">
        <v>0</v>
      </c>
      <c r="BK503" s="2">
        <v>0</v>
      </c>
      <c r="BL503" s="2">
        <v>0</v>
      </c>
      <c r="BM503" s="2">
        <v>0</v>
      </c>
      <c r="BN503" s="2">
        <v>2813</v>
      </c>
      <c r="BO503" s="2">
        <v>0</v>
      </c>
      <c r="BP503" s="2">
        <v>0</v>
      </c>
      <c r="BQ503" s="2">
        <v>273347</v>
      </c>
      <c r="BR503" s="2">
        <v>26907177</v>
      </c>
      <c r="BS503" s="2">
        <v>0</v>
      </c>
      <c r="BT503" s="2">
        <v>26907177</v>
      </c>
      <c r="BU503" s="2">
        <v>7908753</v>
      </c>
      <c r="BV503" s="2">
        <v>18998424</v>
      </c>
      <c r="BW503" s="2">
        <v>2040821</v>
      </c>
      <c r="BX503" s="2">
        <v>16957603</v>
      </c>
      <c r="BY503" s="2">
        <v>6107.49</v>
      </c>
      <c r="BZ503" s="2">
        <v>2121.08</v>
      </c>
      <c r="CA503" s="2">
        <v>12954475</v>
      </c>
      <c r="CB503" s="2">
        <v>0</v>
      </c>
      <c r="CC503" s="2">
        <v>0</v>
      </c>
      <c r="CD503" s="2">
        <v>7908753</v>
      </c>
      <c r="CE503" s="2">
        <v>2040821</v>
      </c>
      <c r="CF503" s="2">
        <v>3004901</v>
      </c>
      <c r="CG503" s="2">
        <v>1937409</v>
      </c>
      <c r="CH503" s="2">
        <v>4942310</v>
      </c>
      <c r="CI503" s="2">
        <v>0</v>
      </c>
      <c r="CJ503" s="2">
        <v>16957603</v>
      </c>
      <c r="CK503" s="2" t="b">
        <v>0</v>
      </c>
      <c r="CL503" s="2">
        <v>0</v>
      </c>
      <c r="CM503" s="2">
        <v>11154.98</v>
      </c>
      <c r="CN503" s="2">
        <v>10256.540000000001</v>
      </c>
      <c r="CO503" s="2">
        <v>10560.8</v>
      </c>
      <c r="CP503" s="2">
        <v>12557.21</v>
      </c>
      <c r="CQ503" s="4">
        <v>45072.426759259259</v>
      </c>
      <c r="CR503" s="4">
        <v>73415</v>
      </c>
    </row>
    <row r="504" spans="1:96" x14ac:dyDescent="0.35">
      <c r="A504" s="5">
        <v>578</v>
      </c>
      <c r="B504" s="3" t="s">
        <v>1019</v>
      </c>
      <c r="C504" s="3" t="s">
        <v>1032</v>
      </c>
      <c r="D504" s="2" t="s">
        <v>1033</v>
      </c>
      <c r="E504" s="2">
        <v>8093</v>
      </c>
      <c r="F504" s="2">
        <v>8215</v>
      </c>
      <c r="G504" s="2">
        <v>8458</v>
      </c>
      <c r="H504" s="2">
        <v>9802</v>
      </c>
      <c r="I504" s="2">
        <v>6.5600000000000006E-2</v>
      </c>
      <c r="J504" s="2">
        <v>531</v>
      </c>
      <c r="K504" s="2">
        <v>539</v>
      </c>
      <c r="L504" s="2">
        <v>555</v>
      </c>
      <c r="M504" s="2">
        <v>643</v>
      </c>
      <c r="N504" s="2">
        <v>6.7000000000000004E-2</v>
      </c>
      <c r="O504" s="2">
        <v>542</v>
      </c>
      <c r="P504" s="2">
        <v>550</v>
      </c>
      <c r="Q504" s="2">
        <v>567</v>
      </c>
      <c r="R504" s="2">
        <v>657</v>
      </c>
      <c r="S504" s="2">
        <v>9166</v>
      </c>
      <c r="T504" s="2">
        <v>9304</v>
      </c>
      <c r="U504" s="2">
        <v>9580</v>
      </c>
      <c r="V504" s="2">
        <v>11102</v>
      </c>
      <c r="W504" s="2">
        <v>1.1040000000000001</v>
      </c>
      <c r="X504" s="2">
        <v>1.026</v>
      </c>
      <c r="Y504" s="2">
        <v>10119</v>
      </c>
      <c r="Z504" s="2">
        <v>11391</v>
      </c>
      <c r="AA504" s="2">
        <v>451.08</v>
      </c>
      <c r="AB504" s="2">
        <v>342.37</v>
      </c>
      <c r="AC504" s="2">
        <v>332.01</v>
      </c>
      <c r="AD504" s="2">
        <v>470.94</v>
      </c>
      <c r="AE504" s="2">
        <v>1596.4</v>
      </c>
      <c r="AF504" s="2">
        <v>451.08</v>
      </c>
      <c r="AG504" s="2">
        <v>342.37</v>
      </c>
      <c r="AH504" s="2">
        <v>332.01</v>
      </c>
      <c r="AI504" s="2">
        <v>665.6</v>
      </c>
      <c r="AJ504" s="2">
        <v>1791.06</v>
      </c>
      <c r="AK504" s="2">
        <v>4564479</v>
      </c>
      <c r="AL504" s="2">
        <v>3185410</v>
      </c>
      <c r="AM504" s="2">
        <v>3180656</v>
      </c>
      <c r="AN504" s="2">
        <v>5364478</v>
      </c>
      <c r="AO504" s="2">
        <v>16295023</v>
      </c>
      <c r="AP504" s="2">
        <v>0.61309999999999998</v>
      </c>
      <c r="AQ504" s="2">
        <v>0.2</v>
      </c>
      <c r="AR504" s="2">
        <v>559696</v>
      </c>
      <c r="AS504" s="2">
        <v>390595</v>
      </c>
      <c r="AT504" s="2">
        <v>390012</v>
      </c>
      <c r="AU504" s="2">
        <v>929686</v>
      </c>
      <c r="AV504" s="2">
        <v>2269989</v>
      </c>
      <c r="AW504" s="2">
        <v>0.61309999999999998</v>
      </c>
      <c r="AX504" s="2">
        <v>6.3100000000000003E-2</v>
      </c>
      <c r="AY504" s="2">
        <v>0.65</v>
      </c>
      <c r="AZ504" s="2">
        <v>187212</v>
      </c>
      <c r="BA504" s="2">
        <v>130650</v>
      </c>
      <c r="BB504" s="2">
        <v>130455</v>
      </c>
      <c r="BC504" s="2">
        <v>310970</v>
      </c>
      <c r="BD504" s="2">
        <v>759287</v>
      </c>
      <c r="BE504" s="2">
        <v>19324299</v>
      </c>
      <c r="BF504" s="2">
        <v>2486121</v>
      </c>
      <c r="BG504" s="2">
        <v>0</v>
      </c>
      <c r="BH504" s="2">
        <v>0</v>
      </c>
      <c r="BI504" s="2">
        <v>601030</v>
      </c>
      <c r="BJ504" s="2">
        <v>0</v>
      </c>
      <c r="BK504" s="2">
        <v>150002</v>
      </c>
      <c r="BL504" s="2">
        <v>0</v>
      </c>
      <c r="BM504" s="2">
        <v>0</v>
      </c>
      <c r="BN504" s="2">
        <v>2813</v>
      </c>
      <c r="BO504" s="2">
        <v>33.64</v>
      </c>
      <c r="BP504" s="2">
        <v>94629</v>
      </c>
      <c r="BQ504" s="2">
        <v>3331782</v>
      </c>
      <c r="BR504" s="2">
        <v>22656081</v>
      </c>
      <c r="BS504" s="2">
        <v>0</v>
      </c>
      <c r="BT504" s="2">
        <v>22656081</v>
      </c>
      <c r="BU504" s="2">
        <v>11957740</v>
      </c>
      <c r="BV504" s="2">
        <v>10698341</v>
      </c>
      <c r="BW504" s="2">
        <v>381528</v>
      </c>
      <c r="BX504" s="2">
        <v>10316813</v>
      </c>
      <c r="BY504" s="2">
        <v>4897.51</v>
      </c>
      <c r="BZ504" s="2">
        <v>1791.06</v>
      </c>
      <c r="CA504" s="2">
        <v>8771734</v>
      </c>
      <c r="CB504" s="2">
        <v>1292746</v>
      </c>
      <c r="CC504" s="2">
        <v>0</v>
      </c>
      <c r="CD504" s="2">
        <v>11957740</v>
      </c>
      <c r="CE504" s="2">
        <v>381528</v>
      </c>
      <c r="CF504" s="2">
        <v>0</v>
      </c>
      <c r="CG504" s="2">
        <v>2670125</v>
      </c>
      <c r="CH504" s="2">
        <v>2670125</v>
      </c>
      <c r="CI504" s="2">
        <v>0</v>
      </c>
      <c r="CJ504" s="2">
        <v>10316813</v>
      </c>
      <c r="CK504" s="2" t="b">
        <v>0</v>
      </c>
      <c r="CL504" s="2">
        <v>0</v>
      </c>
      <c r="CM504" s="2">
        <v>11774.82</v>
      </c>
      <c r="CN504" s="2">
        <v>10826.46</v>
      </c>
      <c r="CO504" s="2">
        <v>11147.62</v>
      </c>
      <c r="CP504" s="2">
        <v>13254.97</v>
      </c>
      <c r="CQ504" s="4">
        <v>45072.427071759259</v>
      </c>
      <c r="CR504" s="4">
        <v>73415</v>
      </c>
    </row>
    <row r="505" spans="1:96" x14ac:dyDescent="0.35">
      <c r="A505" s="5">
        <v>579</v>
      </c>
      <c r="B505" s="3" t="s">
        <v>1019</v>
      </c>
      <c r="C505" s="3" t="s">
        <v>1034</v>
      </c>
      <c r="D505" s="2" t="s">
        <v>1035</v>
      </c>
      <c r="E505" s="2">
        <v>8093</v>
      </c>
      <c r="F505" s="2">
        <v>8215</v>
      </c>
      <c r="G505" s="2">
        <v>8458</v>
      </c>
      <c r="H505" s="2">
        <v>9802</v>
      </c>
      <c r="I505" s="2">
        <v>6.5600000000000006E-2</v>
      </c>
      <c r="J505" s="2">
        <v>531</v>
      </c>
      <c r="K505" s="2">
        <v>539</v>
      </c>
      <c r="L505" s="2">
        <v>555</v>
      </c>
      <c r="M505" s="2">
        <v>643</v>
      </c>
      <c r="N505" s="2">
        <v>6.7000000000000004E-2</v>
      </c>
      <c r="O505" s="2">
        <v>542</v>
      </c>
      <c r="P505" s="2">
        <v>550</v>
      </c>
      <c r="Q505" s="2">
        <v>567</v>
      </c>
      <c r="R505" s="2">
        <v>657</v>
      </c>
      <c r="S505" s="2">
        <v>9166</v>
      </c>
      <c r="T505" s="2">
        <v>9304</v>
      </c>
      <c r="U505" s="2">
        <v>9580</v>
      </c>
      <c r="V505" s="2">
        <v>11102</v>
      </c>
      <c r="W505" s="2">
        <v>1.1040000000000001</v>
      </c>
      <c r="X505" s="2">
        <v>1.026</v>
      </c>
      <c r="Y505" s="2">
        <v>10119</v>
      </c>
      <c r="Z505" s="2">
        <v>11391</v>
      </c>
      <c r="AA505" s="2">
        <v>1104.3599999999999</v>
      </c>
      <c r="AB505" s="2">
        <v>823.16</v>
      </c>
      <c r="AC505" s="2">
        <v>0</v>
      </c>
      <c r="AD505" s="2">
        <v>0</v>
      </c>
      <c r="AE505" s="2">
        <v>1927.52</v>
      </c>
      <c r="AF505" s="2">
        <v>1104.3599999999999</v>
      </c>
      <c r="AG505" s="2">
        <v>823.16</v>
      </c>
      <c r="AH505" s="2">
        <v>0</v>
      </c>
      <c r="AI505" s="2">
        <v>0</v>
      </c>
      <c r="AJ505" s="2">
        <v>1927.52</v>
      </c>
      <c r="AK505" s="2">
        <v>11175019</v>
      </c>
      <c r="AL505" s="2">
        <v>7658681</v>
      </c>
      <c r="AM505" s="2">
        <v>0</v>
      </c>
      <c r="AN505" s="2">
        <v>0</v>
      </c>
      <c r="AO505" s="2">
        <v>18833700</v>
      </c>
      <c r="AP505" s="2">
        <v>0.90149999999999997</v>
      </c>
      <c r="AQ505" s="2">
        <v>0.2</v>
      </c>
      <c r="AR505" s="2">
        <v>2014856</v>
      </c>
      <c r="AS505" s="2">
        <v>1380860</v>
      </c>
      <c r="AT505" s="2">
        <v>0</v>
      </c>
      <c r="AU505" s="2">
        <v>0</v>
      </c>
      <c r="AV505" s="2">
        <v>3395716</v>
      </c>
      <c r="AW505" s="2">
        <v>0.90149999999999997</v>
      </c>
      <c r="AX505" s="2">
        <v>0.35149999999999998</v>
      </c>
      <c r="AY505" s="2">
        <v>0.65</v>
      </c>
      <c r="AZ505" s="2">
        <v>2553212</v>
      </c>
      <c r="BA505" s="2">
        <v>1749817</v>
      </c>
      <c r="BB505" s="2">
        <v>0</v>
      </c>
      <c r="BC505" s="2">
        <v>0</v>
      </c>
      <c r="BD505" s="2">
        <v>4303029</v>
      </c>
      <c r="BE505" s="2">
        <v>26532445</v>
      </c>
      <c r="BF505" s="2">
        <v>0</v>
      </c>
      <c r="BG505" s="2">
        <v>0</v>
      </c>
      <c r="BH505" s="2">
        <v>0</v>
      </c>
      <c r="BI505" s="2">
        <v>215890</v>
      </c>
      <c r="BJ505" s="2">
        <v>0</v>
      </c>
      <c r="BK505" s="2">
        <v>0</v>
      </c>
      <c r="BL505" s="2">
        <v>0</v>
      </c>
      <c r="BM505" s="2">
        <v>0</v>
      </c>
      <c r="BN505" s="2">
        <v>2813</v>
      </c>
      <c r="BO505" s="2">
        <v>55.04</v>
      </c>
      <c r="BP505" s="2">
        <v>154828</v>
      </c>
      <c r="BQ505" s="2">
        <v>370718</v>
      </c>
      <c r="BR505" s="2">
        <v>26903163</v>
      </c>
      <c r="BS505" s="2">
        <v>0</v>
      </c>
      <c r="BT505" s="2">
        <v>26903163</v>
      </c>
      <c r="BU505" s="2">
        <v>5487236</v>
      </c>
      <c r="BV505" s="2">
        <v>21415927</v>
      </c>
      <c r="BW505" s="2">
        <v>1547928</v>
      </c>
      <c r="BX505" s="2">
        <v>19867999</v>
      </c>
      <c r="BY505" s="2">
        <v>5097.62</v>
      </c>
      <c r="BZ505" s="2">
        <v>1927.52</v>
      </c>
      <c r="CA505" s="2">
        <v>9825765</v>
      </c>
      <c r="CB505" s="2">
        <v>0</v>
      </c>
      <c r="CC505" s="2">
        <v>0</v>
      </c>
      <c r="CD505" s="2">
        <v>5487236</v>
      </c>
      <c r="CE505" s="2">
        <v>1547928</v>
      </c>
      <c r="CF505" s="2">
        <v>2790601</v>
      </c>
      <c r="CG505" s="2">
        <v>2231936</v>
      </c>
      <c r="CH505" s="2">
        <v>5022537</v>
      </c>
      <c r="CI505" s="2">
        <v>0</v>
      </c>
      <c r="CJ505" s="2">
        <v>19867999</v>
      </c>
      <c r="CK505" s="2" t="b">
        <v>0</v>
      </c>
      <c r="CL505" s="2">
        <v>0</v>
      </c>
      <c r="CM505" s="2">
        <v>14255.39</v>
      </c>
      <c r="CN505" s="2">
        <v>13107.24</v>
      </c>
      <c r="CO505" s="2">
        <v>13496.06</v>
      </c>
      <c r="CP505" s="2">
        <v>16047.36</v>
      </c>
      <c r="CQ505" s="4">
        <v>45072.427071759259</v>
      </c>
      <c r="CR505" s="4">
        <v>73415</v>
      </c>
    </row>
    <row r="506" spans="1:96" x14ac:dyDescent="0.35">
      <c r="A506" s="5">
        <v>580</v>
      </c>
      <c r="B506" s="3" t="s">
        <v>1019</v>
      </c>
      <c r="C506" s="3" t="s">
        <v>1036</v>
      </c>
      <c r="D506" s="2" t="s">
        <v>1037</v>
      </c>
      <c r="E506" s="2">
        <v>8093</v>
      </c>
      <c r="F506" s="2">
        <v>8215</v>
      </c>
      <c r="G506" s="2">
        <v>8458</v>
      </c>
      <c r="H506" s="2">
        <v>9802</v>
      </c>
      <c r="I506" s="2">
        <v>6.5600000000000006E-2</v>
      </c>
      <c r="J506" s="2">
        <v>531</v>
      </c>
      <c r="K506" s="2">
        <v>539</v>
      </c>
      <c r="L506" s="2">
        <v>555</v>
      </c>
      <c r="M506" s="2">
        <v>643</v>
      </c>
      <c r="N506" s="2">
        <v>6.7000000000000004E-2</v>
      </c>
      <c r="O506" s="2">
        <v>542</v>
      </c>
      <c r="P506" s="2">
        <v>550</v>
      </c>
      <c r="Q506" s="2">
        <v>567</v>
      </c>
      <c r="R506" s="2">
        <v>657</v>
      </c>
      <c r="S506" s="2">
        <v>9166</v>
      </c>
      <c r="T506" s="2">
        <v>9304</v>
      </c>
      <c r="U506" s="2">
        <v>9580</v>
      </c>
      <c r="V506" s="2">
        <v>11102</v>
      </c>
      <c r="W506" s="2">
        <v>1.1040000000000001</v>
      </c>
      <c r="X506" s="2">
        <v>1.026</v>
      </c>
      <c r="Y506" s="2">
        <v>10119</v>
      </c>
      <c r="Z506" s="2">
        <v>11391</v>
      </c>
      <c r="AA506" s="2">
        <v>11656.73</v>
      </c>
      <c r="AB506" s="2">
        <v>8890.91</v>
      </c>
      <c r="AC506" s="2">
        <v>6308.23</v>
      </c>
      <c r="AD506" s="2">
        <v>10648.93</v>
      </c>
      <c r="AE506" s="2">
        <v>37504.800000000003</v>
      </c>
      <c r="AF506" s="2">
        <v>11656.73</v>
      </c>
      <c r="AG506" s="2">
        <v>8890.91</v>
      </c>
      <c r="AH506" s="2">
        <v>6308.23</v>
      </c>
      <c r="AI506" s="2">
        <v>10648.93</v>
      </c>
      <c r="AJ506" s="2">
        <v>37504.800000000003</v>
      </c>
      <c r="AK506" s="2">
        <v>117954451</v>
      </c>
      <c r="AL506" s="2">
        <v>82721027</v>
      </c>
      <c r="AM506" s="2">
        <v>60432843</v>
      </c>
      <c r="AN506" s="2">
        <v>121301962</v>
      </c>
      <c r="AO506" s="2">
        <v>382410283</v>
      </c>
      <c r="AP506" s="2">
        <v>0.70389999999999997</v>
      </c>
      <c r="AQ506" s="2">
        <v>0.2</v>
      </c>
      <c r="AR506" s="2">
        <v>16605628</v>
      </c>
      <c r="AS506" s="2">
        <v>11645466</v>
      </c>
      <c r="AT506" s="2">
        <v>8507736</v>
      </c>
      <c r="AU506" s="2">
        <v>17076890</v>
      </c>
      <c r="AV506" s="2">
        <v>53835720</v>
      </c>
      <c r="AW506" s="2">
        <v>0.70389999999999997</v>
      </c>
      <c r="AX506" s="2">
        <v>0.15390000000000001</v>
      </c>
      <c r="AY506" s="2">
        <v>0.65</v>
      </c>
      <c r="AZ506" s="2">
        <v>11799573</v>
      </c>
      <c r="BA506" s="2">
        <v>8274998</v>
      </c>
      <c r="BB506" s="2">
        <v>6045399</v>
      </c>
      <c r="BC506" s="2">
        <v>12134442</v>
      </c>
      <c r="BD506" s="2">
        <v>38254412</v>
      </c>
      <c r="BE506" s="2">
        <v>474500415</v>
      </c>
      <c r="BF506" s="2">
        <v>0</v>
      </c>
      <c r="BG506" s="2">
        <v>2428078</v>
      </c>
      <c r="BH506" s="2">
        <v>0</v>
      </c>
      <c r="BI506" s="2">
        <v>4115457</v>
      </c>
      <c r="BJ506" s="2">
        <v>0</v>
      </c>
      <c r="BK506" s="2">
        <v>0</v>
      </c>
      <c r="BL506" s="2">
        <v>0</v>
      </c>
      <c r="BM506" s="2">
        <v>0</v>
      </c>
      <c r="BN506" s="2">
        <v>2813</v>
      </c>
      <c r="BO506" s="2">
        <v>306.17</v>
      </c>
      <c r="BP506" s="2">
        <v>861256</v>
      </c>
      <c r="BQ506" s="2">
        <v>7404791</v>
      </c>
      <c r="BR506" s="2">
        <v>481905206</v>
      </c>
      <c r="BS506" s="2">
        <v>0</v>
      </c>
      <c r="BT506" s="2">
        <v>481905206</v>
      </c>
      <c r="BU506" s="2">
        <v>113669876</v>
      </c>
      <c r="BV506" s="2">
        <v>368235330</v>
      </c>
      <c r="BW506" s="2">
        <v>31407132</v>
      </c>
      <c r="BX506" s="2">
        <v>336828198</v>
      </c>
      <c r="BY506" s="2">
        <v>5315.63</v>
      </c>
      <c r="BZ506" s="2">
        <v>37504.800000000003</v>
      </c>
      <c r="CA506" s="2">
        <v>199361640</v>
      </c>
      <c r="CB506" s="2">
        <v>0</v>
      </c>
      <c r="CC506" s="2">
        <v>0</v>
      </c>
      <c r="CD506" s="2">
        <v>113669876</v>
      </c>
      <c r="CE506" s="2">
        <v>31407132</v>
      </c>
      <c r="CF506" s="2">
        <v>54284632</v>
      </c>
      <c r="CG506" s="2">
        <v>58226853</v>
      </c>
      <c r="CH506" s="2">
        <v>112511485</v>
      </c>
      <c r="CI506" s="2">
        <v>0</v>
      </c>
      <c r="CJ506" s="2">
        <v>336828198</v>
      </c>
      <c r="CK506" s="2" t="b">
        <v>0</v>
      </c>
      <c r="CL506" s="2">
        <v>0</v>
      </c>
      <c r="CM506" s="2">
        <v>12555.81</v>
      </c>
      <c r="CN506" s="2">
        <v>11544.54</v>
      </c>
      <c r="CO506" s="2">
        <v>11887.01</v>
      </c>
      <c r="CP506" s="2">
        <v>14134.12</v>
      </c>
      <c r="CQ506" s="4">
        <v>45072.427071759259</v>
      </c>
      <c r="CR506" s="4">
        <v>73415</v>
      </c>
    </row>
    <row r="507" spans="1:96" x14ac:dyDescent="0.35">
      <c r="A507" s="5">
        <v>581</v>
      </c>
      <c r="B507" s="3" t="s">
        <v>1019</v>
      </c>
      <c r="C507" s="3" t="s">
        <v>1038</v>
      </c>
      <c r="D507" s="2" t="s">
        <v>1039</v>
      </c>
      <c r="E507" s="2">
        <v>8093</v>
      </c>
      <c r="F507" s="2">
        <v>8215</v>
      </c>
      <c r="G507" s="2">
        <v>8458</v>
      </c>
      <c r="H507" s="2">
        <v>9802</v>
      </c>
      <c r="I507" s="2">
        <v>6.5600000000000006E-2</v>
      </c>
      <c r="J507" s="2">
        <v>531</v>
      </c>
      <c r="K507" s="2">
        <v>539</v>
      </c>
      <c r="L507" s="2">
        <v>555</v>
      </c>
      <c r="M507" s="2">
        <v>643</v>
      </c>
      <c r="N507" s="2">
        <v>6.7000000000000004E-2</v>
      </c>
      <c r="O507" s="2">
        <v>542</v>
      </c>
      <c r="P507" s="2">
        <v>550</v>
      </c>
      <c r="Q507" s="2">
        <v>567</v>
      </c>
      <c r="R507" s="2">
        <v>657</v>
      </c>
      <c r="S507" s="2">
        <v>9166</v>
      </c>
      <c r="T507" s="2">
        <v>9304</v>
      </c>
      <c r="U507" s="2">
        <v>9580</v>
      </c>
      <c r="V507" s="2">
        <v>11102</v>
      </c>
      <c r="W507" s="2">
        <v>1.1040000000000001</v>
      </c>
      <c r="X507" s="2">
        <v>1.026</v>
      </c>
      <c r="Y507" s="2">
        <v>10119</v>
      </c>
      <c r="Z507" s="2">
        <v>11391</v>
      </c>
      <c r="AA507" s="2">
        <v>11170.48</v>
      </c>
      <c r="AB507" s="2">
        <v>8318.1299999999992</v>
      </c>
      <c r="AC507" s="2">
        <v>5709.78</v>
      </c>
      <c r="AD507" s="2">
        <v>11733.44</v>
      </c>
      <c r="AE507" s="2">
        <v>36931.83</v>
      </c>
      <c r="AF507" s="2">
        <v>11170.48</v>
      </c>
      <c r="AG507" s="2">
        <v>8318.1299999999992</v>
      </c>
      <c r="AH507" s="2">
        <v>5709.78</v>
      </c>
      <c r="AI507" s="2">
        <v>11733.44</v>
      </c>
      <c r="AJ507" s="2">
        <v>36931.83</v>
      </c>
      <c r="AK507" s="2">
        <v>113034087</v>
      </c>
      <c r="AL507" s="2">
        <v>77391882</v>
      </c>
      <c r="AM507" s="2">
        <v>54699692</v>
      </c>
      <c r="AN507" s="2">
        <v>133655615</v>
      </c>
      <c r="AO507" s="2">
        <v>378781276</v>
      </c>
      <c r="AP507" s="2">
        <v>0.54700000000000004</v>
      </c>
      <c r="AQ507" s="2">
        <v>0.2</v>
      </c>
      <c r="AR507" s="2">
        <v>12365929</v>
      </c>
      <c r="AS507" s="2">
        <v>8466672</v>
      </c>
      <c r="AT507" s="2">
        <v>5984146</v>
      </c>
      <c r="AU507" s="2">
        <v>14621924</v>
      </c>
      <c r="AV507" s="2">
        <v>41438671</v>
      </c>
      <c r="AW507" s="2">
        <v>0.54700000000000004</v>
      </c>
      <c r="AX507" s="2">
        <v>0</v>
      </c>
      <c r="AY507" s="2">
        <v>0.65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420219947</v>
      </c>
      <c r="BF507" s="2">
        <v>0</v>
      </c>
      <c r="BG507" s="2">
        <v>2350261</v>
      </c>
      <c r="BH507" s="2">
        <v>0</v>
      </c>
      <c r="BI507" s="2">
        <v>5230781</v>
      </c>
      <c r="BJ507" s="2">
        <v>0</v>
      </c>
      <c r="BK507" s="2">
        <v>0</v>
      </c>
      <c r="BL507" s="2">
        <v>0</v>
      </c>
      <c r="BM507" s="2">
        <v>0</v>
      </c>
      <c r="BN507" s="2">
        <v>2813</v>
      </c>
      <c r="BO507" s="2">
        <v>386.24</v>
      </c>
      <c r="BP507" s="2">
        <v>1086493</v>
      </c>
      <c r="BQ507" s="2">
        <v>8667535</v>
      </c>
      <c r="BR507" s="2">
        <v>428887482</v>
      </c>
      <c r="BS507" s="2">
        <v>0</v>
      </c>
      <c r="BT507" s="2">
        <v>428887482</v>
      </c>
      <c r="BU507" s="2">
        <v>105314217</v>
      </c>
      <c r="BV507" s="2">
        <v>323573265</v>
      </c>
      <c r="BW507" s="2">
        <v>30858345</v>
      </c>
      <c r="BX507" s="2">
        <v>292714920</v>
      </c>
      <c r="BY507" s="2">
        <v>5303.79</v>
      </c>
      <c r="BZ507" s="2">
        <v>36931.83</v>
      </c>
      <c r="CA507" s="2">
        <v>195878671</v>
      </c>
      <c r="CB507" s="2">
        <v>0</v>
      </c>
      <c r="CC507" s="2">
        <v>0</v>
      </c>
      <c r="CD507" s="2">
        <v>105314217</v>
      </c>
      <c r="CE507" s="2">
        <v>30858345</v>
      </c>
      <c r="CF507" s="2">
        <v>59706109</v>
      </c>
      <c r="CG507" s="2">
        <v>43091584</v>
      </c>
      <c r="CH507" s="2">
        <v>102797693</v>
      </c>
      <c r="CI507" s="2">
        <v>0</v>
      </c>
      <c r="CJ507" s="2">
        <v>292714920</v>
      </c>
      <c r="CK507" s="2" t="b">
        <v>0</v>
      </c>
      <c r="CL507" s="2">
        <v>0</v>
      </c>
      <c r="CM507" s="2">
        <v>11226.02</v>
      </c>
      <c r="CN507" s="2">
        <v>10321.86</v>
      </c>
      <c r="CO507" s="2">
        <v>10628.05</v>
      </c>
      <c r="CP507" s="2">
        <v>12637.18</v>
      </c>
      <c r="CQ507" s="4">
        <v>45072.427083333336</v>
      </c>
      <c r="CR507" s="4">
        <v>73415</v>
      </c>
    </row>
    <row r="508" spans="1:96" x14ac:dyDescent="0.35">
      <c r="A508" s="5">
        <v>582</v>
      </c>
      <c r="B508" s="3" t="s">
        <v>1019</v>
      </c>
      <c r="C508" s="3" t="s">
        <v>1040</v>
      </c>
      <c r="D508" s="2" t="s">
        <v>1041</v>
      </c>
      <c r="E508" s="2">
        <v>8093</v>
      </c>
      <c r="F508" s="2">
        <v>8215</v>
      </c>
      <c r="G508" s="2">
        <v>8458</v>
      </c>
      <c r="H508" s="2">
        <v>9802</v>
      </c>
      <c r="I508" s="2">
        <v>6.5600000000000006E-2</v>
      </c>
      <c r="J508" s="2">
        <v>531</v>
      </c>
      <c r="K508" s="2">
        <v>539</v>
      </c>
      <c r="L508" s="2">
        <v>555</v>
      </c>
      <c r="M508" s="2">
        <v>643</v>
      </c>
      <c r="N508" s="2">
        <v>6.7000000000000004E-2</v>
      </c>
      <c r="O508" s="2">
        <v>542</v>
      </c>
      <c r="P508" s="2">
        <v>550</v>
      </c>
      <c r="Q508" s="2">
        <v>567</v>
      </c>
      <c r="R508" s="2">
        <v>657</v>
      </c>
      <c r="S508" s="2">
        <v>9166</v>
      </c>
      <c r="T508" s="2">
        <v>9304</v>
      </c>
      <c r="U508" s="2">
        <v>9580</v>
      </c>
      <c r="V508" s="2">
        <v>11102</v>
      </c>
      <c r="W508" s="2">
        <v>1.1040000000000001</v>
      </c>
      <c r="X508" s="2">
        <v>1.026</v>
      </c>
      <c r="Y508" s="2">
        <v>10119</v>
      </c>
      <c r="Z508" s="2">
        <v>11391</v>
      </c>
      <c r="AA508" s="2">
        <v>1205.1199999999999</v>
      </c>
      <c r="AB508" s="2">
        <v>895.59</v>
      </c>
      <c r="AC508" s="2">
        <v>638.42999999999995</v>
      </c>
      <c r="AD508" s="2">
        <v>1324.95</v>
      </c>
      <c r="AE508" s="2">
        <v>4064.09</v>
      </c>
      <c r="AF508" s="2">
        <v>1205.1199999999999</v>
      </c>
      <c r="AG508" s="2">
        <v>895.59</v>
      </c>
      <c r="AH508" s="2">
        <v>638.42999999999995</v>
      </c>
      <c r="AI508" s="2">
        <v>1324.95</v>
      </c>
      <c r="AJ508" s="2">
        <v>4064.09</v>
      </c>
      <c r="AK508" s="2">
        <v>12194609</v>
      </c>
      <c r="AL508" s="2">
        <v>8332569</v>
      </c>
      <c r="AM508" s="2">
        <v>6116159</v>
      </c>
      <c r="AN508" s="2">
        <v>15092505</v>
      </c>
      <c r="AO508" s="2">
        <v>41735842</v>
      </c>
      <c r="AP508" s="2">
        <v>0.67630000000000001</v>
      </c>
      <c r="AQ508" s="2">
        <v>0.2</v>
      </c>
      <c r="AR508" s="2">
        <v>1649443</v>
      </c>
      <c r="AS508" s="2">
        <v>1127063</v>
      </c>
      <c r="AT508" s="2">
        <v>827272</v>
      </c>
      <c r="AU508" s="2">
        <v>2041412</v>
      </c>
      <c r="AV508" s="2">
        <v>5645190</v>
      </c>
      <c r="AW508" s="2">
        <v>0.67630000000000001</v>
      </c>
      <c r="AX508" s="2">
        <v>0.1263</v>
      </c>
      <c r="AY508" s="2">
        <v>0.65</v>
      </c>
      <c r="AZ508" s="2">
        <v>1001116</v>
      </c>
      <c r="BA508" s="2">
        <v>684062</v>
      </c>
      <c r="BB508" s="2">
        <v>502106</v>
      </c>
      <c r="BC508" s="2">
        <v>1239019</v>
      </c>
      <c r="BD508" s="2">
        <v>3426303</v>
      </c>
      <c r="BE508" s="2">
        <v>50807335</v>
      </c>
      <c r="BF508" s="2">
        <v>0</v>
      </c>
      <c r="BG508" s="2">
        <v>231213</v>
      </c>
      <c r="BH508" s="2">
        <v>0</v>
      </c>
      <c r="BI508" s="2">
        <v>270028</v>
      </c>
      <c r="BJ508" s="2">
        <v>0</v>
      </c>
      <c r="BK508" s="2">
        <v>0</v>
      </c>
      <c r="BL508" s="2">
        <v>0</v>
      </c>
      <c r="BM508" s="2">
        <v>0</v>
      </c>
      <c r="BN508" s="2">
        <v>2813</v>
      </c>
      <c r="BO508" s="2">
        <v>56.89</v>
      </c>
      <c r="BP508" s="2">
        <v>160032</v>
      </c>
      <c r="BQ508" s="2">
        <v>661273</v>
      </c>
      <c r="BR508" s="2">
        <v>51468608</v>
      </c>
      <c r="BS508" s="2">
        <v>0</v>
      </c>
      <c r="BT508" s="2">
        <v>51468608</v>
      </c>
      <c r="BU508" s="2">
        <v>14511890</v>
      </c>
      <c r="BV508" s="2">
        <v>36956718</v>
      </c>
      <c r="BW508" s="2">
        <v>3374276</v>
      </c>
      <c r="BX508" s="2">
        <v>33582442</v>
      </c>
      <c r="BY508" s="2">
        <v>5270.27</v>
      </c>
      <c r="BZ508" s="2">
        <v>4064.09</v>
      </c>
      <c r="CA508" s="2">
        <v>21418852</v>
      </c>
      <c r="CB508" s="2">
        <v>0</v>
      </c>
      <c r="CC508" s="2">
        <v>0</v>
      </c>
      <c r="CD508" s="2">
        <v>14511890</v>
      </c>
      <c r="CE508" s="2">
        <v>3374276</v>
      </c>
      <c r="CF508" s="2">
        <v>3532686</v>
      </c>
      <c r="CG508" s="2">
        <v>3694038</v>
      </c>
      <c r="CH508" s="2">
        <v>7226724</v>
      </c>
      <c r="CI508" s="2">
        <v>0</v>
      </c>
      <c r="CJ508" s="2">
        <v>33582442</v>
      </c>
      <c r="CK508" s="2" t="b">
        <v>0</v>
      </c>
      <c r="CL508" s="2">
        <v>0</v>
      </c>
      <c r="CM508" s="2">
        <v>12318.42</v>
      </c>
      <c r="CN508" s="2">
        <v>11326.27</v>
      </c>
      <c r="CO508" s="2">
        <v>11662.26</v>
      </c>
      <c r="CP508" s="2">
        <v>13866.89</v>
      </c>
      <c r="CQ508" s="4">
        <v>45072.426678240743</v>
      </c>
      <c r="CR508" s="4">
        <v>73415</v>
      </c>
    </row>
    <row r="509" spans="1:96" x14ac:dyDescent="0.35">
      <c r="A509" s="5">
        <v>583</v>
      </c>
      <c r="B509" s="3" t="s">
        <v>1019</v>
      </c>
      <c r="C509" s="3" t="s">
        <v>1042</v>
      </c>
      <c r="D509" s="2" t="s">
        <v>1043</v>
      </c>
      <c r="E509" s="2">
        <v>8093</v>
      </c>
      <c r="F509" s="2">
        <v>8215</v>
      </c>
      <c r="G509" s="2">
        <v>8458</v>
      </c>
      <c r="H509" s="2">
        <v>9802</v>
      </c>
      <c r="I509" s="2">
        <v>6.5600000000000006E-2</v>
      </c>
      <c r="J509" s="2">
        <v>531</v>
      </c>
      <c r="K509" s="2">
        <v>539</v>
      </c>
      <c r="L509" s="2">
        <v>555</v>
      </c>
      <c r="M509" s="2">
        <v>643</v>
      </c>
      <c r="N509" s="2">
        <v>6.7000000000000004E-2</v>
      </c>
      <c r="O509" s="2">
        <v>542</v>
      </c>
      <c r="P509" s="2">
        <v>550</v>
      </c>
      <c r="Q509" s="2">
        <v>567</v>
      </c>
      <c r="R509" s="2">
        <v>657</v>
      </c>
      <c r="S509" s="2">
        <v>9166</v>
      </c>
      <c r="T509" s="2">
        <v>9304</v>
      </c>
      <c r="U509" s="2">
        <v>9580</v>
      </c>
      <c r="V509" s="2">
        <v>11102</v>
      </c>
      <c r="W509" s="2">
        <v>1.1040000000000001</v>
      </c>
      <c r="X509" s="2">
        <v>1.026</v>
      </c>
      <c r="Y509" s="2">
        <v>10119</v>
      </c>
      <c r="Z509" s="2">
        <v>11391</v>
      </c>
      <c r="AA509" s="2">
        <v>3306.32</v>
      </c>
      <c r="AB509" s="2">
        <v>2252.39</v>
      </c>
      <c r="AC509" s="2">
        <v>1182.97</v>
      </c>
      <c r="AD509" s="2">
        <v>3524.28</v>
      </c>
      <c r="AE509" s="2">
        <v>10265.959999999999</v>
      </c>
      <c r="AF509" s="2">
        <v>3306.32</v>
      </c>
      <c r="AG509" s="2">
        <v>2252.39</v>
      </c>
      <c r="AH509" s="2">
        <v>1182.97</v>
      </c>
      <c r="AI509" s="2">
        <v>3524.28</v>
      </c>
      <c r="AJ509" s="2">
        <v>10265.959999999999</v>
      </c>
      <c r="AK509" s="2">
        <v>33456652</v>
      </c>
      <c r="AL509" s="2">
        <v>20956237</v>
      </c>
      <c r="AM509" s="2">
        <v>11332853</v>
      </c>
      <c r="AN509" s="2">
        <v>40145073</v>
      </c>
      <c r="AO509" s="2">
        <v>105890815</v>
      </c>
      <c r="AP509" s="2">
        <v>0.63660000000000005</v>
      </c>
      <c r="AQ509" s="2">
        <v>0.2</v>
      </c>
      <c r="AR509" s="2">
        <v>4259701</v>
      </c>
      <c r="AS509" s="2">
        <v>2668148</v>
      </c>
      <c r="AT509" s="2">
        <v>1442899</v>
      </c>
      <c r="AU509" s="2">
        <v>5111271</v>
      </c>
      <c r="AV509" s="2">
        <v>13482019</v>
      </c>
      <c r="AW509" s="2">
        <v>0.63660000000000005</v>
      </c>
      <c r="AX509" s="2">
        <v>8.6599999999999996E-2</v>
      </c>
      <c r="AY509" s="2">
        <v>0.65</v>
      </c>
      <c r="AZ509" s="2">
        <v>1883275</v>
      </c>
      <c r="BA509" s="2">
        <v>1179627</v>
      </c>
      <c r="BB509" s="2">
        <v>637926</v>
      </c>
      <c r="BC509" s="2">
        <v>2259766</v>
      </c>
      <c r="BD509" s="2">
        <v>5960594</v>
      </c>
      <c r="BE509" s="2">
        <v>125333428</v>
      </c>
      <c r="BF509" s="2">
        <v>0</v>
      </c>
      <c r="BG509" s="2">
        <v>0</v>
      </c>
      <c r="BH509" s="2">
        <v>0</v>
      </c>
      <c r="BI509" s="2">
        <v>141261</v>
      </c>
      <c r="BJ509" s="2">
        <v>0</v>
      </c>
      <c r="BK509" s="2">
        <v>0</v>
      </c>
      <c r="BL509" s="2">
        <v>0</v>
      </c>
      <c r="BM509" s="2">
        <v>0</v>
      </c>
      <c r="BN509" s="2">
        <v>2813</v>
      </c>
      <c r="BO509" s="2">
        <v>237.12</v>
      </c>
      <c r="BP509" s="2">
        <v>667019</v>
      </c>
      <c r="BQ509" s="2">
        <v>808280</v>
      </c>
      <c r="BR509" s="2">
        <v>126141708</v>
      </c>
      <c r="BS509" s="2">
        <v>0</v>
      </c>
      <c r="BT509" s="2">
        <v>126141708</v>
      </c>
      <c r="BU509" s="2">
        <v>28134586</v>
      </c>
      <c r="BV509" s="2">
        <v>98007122</v>
      </c>
      <c r="BW509" s="2">
        <v>8919329</v>
      </c>
      <c r="BX509" s="2">
        <v>89087793</v>
      </c>
      <c r="BY509" s="2">
        <v>5515.03</v>
      </c>
      <c r="BZ509" s="2">
        <v>10265.959999999999</v>
      </c>
      <c r="CA509" s="2">
        <v>56617077</v>
      </c>
      <c r="CB509" s="2">
        <v>0</v>
      </c>
      <c r="CC509" s="2">
        <v>0</v>
      </c>
      <c r="CD509" s="2">
        <v>28134586</v>
      </c>
      <c r="CE509" s="2">
        <v>8919329</v>
      </c>
      <c r="CF509" s="2">
        <v>19563162</v>
      </c>
      <c r="CG509" s="2">
        <v>6914279</v>
      </c>
      <c r="CH509" s="2">
        <v>26477441</v>
      </c>
      <c r="CI509" s="2">
        <v>0</v>
      </c>
      <c r="CJ509" s="2">
        <v>89087793</v>
      </c>
      <c r="CK509" s="2" t="b">
        <v>0</v>
      </c>
      <c r="CL509" s="2">
        <v>0</v>
      </c>
      <c r="CM509" s="2">
        <v>11976.95</v>
      </c>
      <c r="CN509" s="2">
        <v>11012.31</v>
      </c>
      <c r="CO509" s="2">
        <v>11338.98</v>
      </c>
      <c r="CP509" s="2">
        <v>13482.5</v>
      </c>
      <c r="CQ509" s="4">
        <v>45072.426944444444</v>
      </c>
      <c r="CR509" s="4">
        <v>73415</v>
      </c>
    </row>
    <row r="510" spans="1:96" x14ac:dyDescent="0.35">
      <c r="A510" s="5">
        <v>11966</v>
      </c>
      <c r="B510" s="3" t="s">
        <v>1019</v>
      </c>
      <c r="C510" s="3" t="s">
        <v>1044</v>
      </c>
      <c r="D510" s="2" t="s">
        <v>1045</v>
      </c>
      <c r="E510" s="2">
        <v>8093</v>
      </c>
      <c r="F510" s="2">
        <v>8215</v>
      </c>
      <c r="G510" s="2">
        <v>8458</v>
      </c>
      <c r="H510" s="2">
        <v>9802</v>
      </c>
      <c r="I510" s="2">
        <v>6.5600000000000006E-2</v>
      </c>
      <c r="J510" s="2">
        <v>531</v>
      </c>
      <c r="K510" s="2">
        <v>539</v>
      </c>
      <c r="L510" s="2">
        <v>555</v>
      </c>
      <c r="M510" s="2">
        <v>643</v>
      </c>
      <c r="N510" s="2">
        <v>6.7000000000000004E-2</v>
      </c>
      <c r="O510" s="2">
        <v>542</v>
      </c>
      <c r="P510" s="2">
        <v>550</v>
      </c>
      <c r="Q510" s="2">
        <v>567</v>
      </c>
      <c r="R510" s="2">
        <v>657</v>
      </c>
      <c r="S510" s="2">
        <v>9166</v>
      </c>
      <c r="T510" s="2">
        <v>9304</v>
      </c>
      <c r="U510" s="2">
        <v>9580</v>
      </c>
      <c r="V510" s="2">
        <v>11102</v>
      </c>
      <c r="W510" s="2">
        <v>1.1040000000000001</v>
      </c>
      <c r="X510" s="2">
        <v>1.026</v>
      </c>
      <c r="Y510" s="2">
        <v>10119</v>
      </c>
      <c r="Z510" s="2">
        <v>11391</v>
      </c>
      <c r="AA510" s="2">
        <v>7244.33</v>
      </c>
      <c r="AB510" s="2">
        <v>5052.04</v>
      </c>
      <c r="AC510" s="2">
        <v>2957.63</v>
      </c>
      <c r="AD510" s="2">
        <v>5950.4</v>
      </c>
      <c r="AE510" s="2">
        <v>21204.400000000001</v>
      </c>
      <c r="AF510" s="2">
        <v>7244.33</v>
      </c>
      <c r="AG510" s="2">
        <v>5052.04</v>
      </c>
      <c r="AH510" s="2">
        <v>2957.63</v>
      </c>
      <c r="AI510" s="2">
        <v>5950.4</v>
      </c>
      <c r="AJ510" s="2">
        <v>21204.400000000001</v>
      </c>
      <c r="AK510" s="2">
        <v>73305375</v>
      </c>
      <c r="AL510" s="2">
        <v>47004180</v>
      </c>
      <c r="AM510" s="2">
        <v>28334095</v>
      </c>
      <c r="AN510" s="2">
        <v>67781006</v>
      </c>
      <c r="AO510" s="2">
        <v>216424656</v>
      </c>
      <c r="AP510" s="2">
        <v>0.9073</v>
      </c>
      <c r="AQ510" s="2">
        <v>0.2</v>
      </c>
      <c r="AR510" s="2">
        <v>13301993</v>
      </c>
      <c r="AS510" s="2">
        <v>8529379</v>
      </c>
      <c r="AT510" s="2">
        <v>5141505</v>
      </c>
      <c r="AU510" s="2">
        <v>12299541</v>
      </c>
      <c r="AV510" s="2">
        <v>39272418</v>
      </c>
      <c r="AW510" s="2">
        <v>0.9073</v>
      </c>
      <c r="AX510" s="2">
        <v>0.35730000000000001</v>
      </c>
      <c r="AY510" s="2">
        <v>0.65</v>
      </c>
      <c r="AZ510" s="2">
        <v>17024807</v>
      </c>
      <c r="BA510" s="2">
        <v>10916486</v>
      </c>
      <c r="BB510" s="2">
        <v>6580452</v>
      </c>
      <c r="BC510" s="2">
        <v>15741800</v>
      </c>
      <c r="BD510" s="2">
        <v>50263545</v>
      </c>
      <c r="BE510" s="2">
        <v>305960619</v>
      </c>
      <c r="BF510" s="2">
        <v>0</v>
      </c>
      <c r="BG510" s="2">
        <v>7695007</v>
      </c>
      <c r="BH510" s="2">
        <v>0</v>
      </c>
      <c r="BI510" s="2">
        <v>2237210</v>
      </c>
      <c r="BJ510" s="2">
        <v>0</v>
      </c>
      <c r="BK510" s="2">
        <v>0</v>
      </c>
      <c r="BL510" s="2">
        <v>0</v>
      </c>
      <c r="BM510" s="2">
        <v>0</v>
      </c>
      <c r="BN510" s="2">
        <v>2813</v>
      </c>
      <c r="BO510" s="2">
        <v>398.68</v>
      </c>
      <c r="BP510" s="2">
        <v>1121487</v>
      </c>
      <c r="BQ510" s="2">
        <v>11053704</v>
      </c>
      <c r="BR510" s="2">
        <v>317014323</v>
      </c>
      <c r="BS510" s="2">
        <v>0</v>
      </c>
      <c r="BT510" s="2">
        <v>317014323</v>
      </c>
      <c r="BU510" s="2">
        <v>35773261</v>
      </c>
      <c r="BV510" s="2">
        <v>281241062</v>
      </c>
      <c r="BW510" s="2">
        <v>19906656</v>
      </c>
      <c r="BX510" s="2">
        <v>261334406</v>
      </c>
      <c r="BY510" s="2">
        <v>5959.19</v>
      </c>
      <c r="BZ510" s="2">
        <v>21204.400000000001</v>
      </c>
      <c r="CA510" s="2">
        <v>126361048</v>
      </c>
      <c r="CB510" s="2">
        <v>0</v>
      </c>
      <c r="CC510" s="2">
        <v>0</v>
      </c>
      <c r="CD510" s="2">
        <v>35773261</v>
      </c>
      <c r="CE510" s="2">
        <v>19906656</v>
      </c>
      <c r="CF510" s="2">
        <v>70681131</v>
      </c>
      <c r="CG510" s="2">
        <v>39099483</v>
      </c>
      <c r="CH510" s="2">
        <v>109780614</v>
      </c>
      <c r="CI510" s="2">
        <v>0</v>
      </c>
      <c r="CJ510" s="2">
        <v>261334406</v>
      </c>
      <c r="CK510" s="2" t="b">
        <v>0</v>
      </c>
      <c r="CL510" s="2">
        <v>0</v>
      </c>
      <c r="CM510" s="2">
        <v>14305.28</v>
      </c>
      <c r="CN510" s="2">
        <v>13153.11</v>
      </c>
      <c r="CO510" s="2">
        <v>13543.29</v>
      </c>
      <c r="CP510" s="2">
        <v>16103.51</v>
      </c>
      <c r="CQ510" s="4">
        <v>45072.427199074074</v>
      </c>
      <c r="CR510" s="4">
        <v>73415</v>
      </c>
    </row>
    <row r="511" spans="1:96" x14ac:dyDescent="0.35">
      <c r="A511" s="5">
        <v>584</v>
      </c>
      <c r="B511" s="3" t="s">
        <v>1046</v>
      </c>
      <c r="C511" s="3" t="s">
        <v>1047</v>
      </c>
      <c r="D511" s="2" t="s">
        <v>1048</v>
      </c>
      <c r="E511" s="2">
        <v>8093</v>
      </c>
      <c r="F511" s="2">
        <v>8215</v>
      </c>
      <c r="G511" s="2">
        <v>8458</v>
      </c>
      <c r="H511" s="2">
        <v>9802</v>
      </c>
      <c r="I511" s="2">
        <v>6.5600000000000006E-2</v>
      </c>
      <c r="J511" s="2">
        <v>531</v>
      </c>
      <c r="K511" s="2">
        <v>539</v>
      </c>
      <c r="L511" s="2">
        <v>555</v>
      </c>
      <c r="M511" s="2">
        <v>643</v>
      </c>
      <c r="N511" s="2">
        <v>6.7000000000000004E-2</v>
      </c>
      <c r="O511" s="2">
        <v>542</v>
      </c>
      <c r="P511" s="2">
        <v>550</v>
      </c>
      <c r="Q511" s="2">
        <v>567</v>
      </c>
      <c r="R511" s="2">
        <v>657</v>
      </c>
      <c r="S511" s="2">
        <v>9166</v>
      </c>
      <c r="T511" s="2">
        <v>9304</v>
      </c>
      <c r="U511" s="2">
        <v>9580</v>
      </c>
      <c r="V511" s="2">
        <v>11102</v>
      </c>
      <c r="W511" s="2">
        <v>1.1040000000000001</v>
      </c>
      <c r="X511" s="2">
        <v>1.026</v>
      </c>
      <c r="Y511" s="2">
        <v>10119</v>
      </c>
      <c r="Z511" s="2">
        <v>11391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12.91</v>
      </c>
      <c r="AG511" s="2">
        <v>13.89</v>
      </c>
      <c r="AH511" s="2">
        <v>9.44</v>
      </c>
      <c r="AI511" s="2">
        <v>0</v>
      </c>
      <c r="AJ511" s="2">
        <v>36.24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0.49480000000000002</v>
      </c>
      <c r="AQ511" s="2">
        <v>0.2</v>
      </c>
      <c r="AR511" s="2">
        <v>12928</v>
      </c>
      <c r="AS511" s="2">
        <v>12789</v>
      </c>
      <c r="AT511" s="2">
        <v>8949</v>
      </c>
      <c r="AU511" s="2">
        <v>0</v>
      </c>
      <c r="AV511" s="2">
        <v>34666</v>
      </c>
      <c r="AW511" s="2">
        <v>0.49480000000000002</v>
      </c>
      <c r="AX511" s="2">
        <v>0</v>
      </c>
      <c r="AY511" s="2">
        <v>0.65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34666</v>
      </c>
      <c r="BF511" s="2">
        <v>500677</v>
      </c>
      <c r="BG511" s="2">
        <v>0</v>
      </c>
      <c r="BH511" s="2">
        <v>0</v>
      </c>
      <c r="BI511" s="2">
        <v>17309</v>
      </c>
      <c r="BJ511" s="2">
        <v>0</v>
      </c>
      <c r="BK511" s="2">
        <v>0</v>
      </c>
      <c r="BL511" s="2">
        <v>0</v>
      </c>
      <c r="BM511" s="2">
        <v>0</v>
      </c>
      <c r="BN511" s="2">
        <v>2813</v>
      </c>
      <c r="BO511" s="2">
        <v>1.37</v>
      </c>
      <c r="BP511" s="2">
        <v>3854</v>
      </c>
      <c r="BQ511" s="2">
        <v>521840</v>
      </c>
      <c r="BR511" s="2">
        <v>556506</v>
      </c>
      <c r="BS511" s="2">
        <v>0</v>
      </c>
      <c r="BT511" s="2">
        <v>556506</v>
      </c>
      <c r="BU511" s="2">
        <v>65579</v>
      </c>
      <c r="BV511" s="2">
        <v>490927</v>
      </c>
      <c r="BW511" s="2">
        <v>36980</v>
      </c>
      <c r="BX511" s="2">
        <v>453947</v>
      </c>
      <c r="BY511" s="2">
        <v>59.4</v>
      </c>
      <c r="BZ511" s="2">
        <v>36.24</v>
      </c>
      <c r="CA511" s="2">
        <v>2153</v>
      </c>
      <c r="CB511" s="2">
        <v>231538</v>
      </c>
      <c r="CC511" s="2">
        <v>0</v>
      </c>
      <c r="CD511" s="2">
        <v>65579</v>
      </c>
      <c r="CE511" s="2">
        <v>36980</v>
      </c>
      <c r="CF511" s="2">
        <v>131132</v>
      </c>
      <c r="CG511" s="2">
        <v>59491</v>
      </c>
      <c r="CH511" s="2">
        <v>190623</v>
      </c>
      <c r="CI511" s="2">
        <v>0</v>
      </c>
      <c r="CJ511" s="2">
        <v>453947</v>
      </c>
      <c r="CK511" s="2" t="b">
        <v>0</v>
      </c>
      <c r="CL511" s="2">
        <v>0</v>
      </c>
      <c r="CM511" s="2">
        <v>11120.38</v>
      </c>
      <c r="CN511" s="2">
        <v>10224.719999999999</v>
      </c>
      <c r="CO511" s="2">
        <v>10528.04</v>
      </c>
      <c r="CP511" s="2">
        <v>12518.25</v>
      </c>
      <c r="CQ511" s="4">
        <v>45072.42664351852</v>
      </c>
      <c r="CR511" s="4">
        <v>73415</v>
      </c>
    </row>
    <row r="512" spans="1:96" x14ac:dyDescent="0.35">
      <c r="A512" s="5">
        <v>585</v>
      </c>
      <c r="B512" s="3" t="s">
        <v>1046</v>
      </c>
      <c r="C512" s="3" t="s">
        <v>1049</v>
      </c>
      <c r="D512" s="2" t="s">
        <v>1050</v>
      </c>
      <c r="E512" s="2">
        <v>8093</v>
      </c>
      <c r="F512" s="2">
        <v>8215</v>
      </c>
      <c r="G512" s="2">
        <v>8458</v>
      </c>
      <c r="H512" s="2">
        <v>9802</v>
      </c>
      <c r="I512" s="2">
        <v>6.5600000000000006E-2</v>
      </c>
      <c r="J512" s="2">
        <v>531</v>
      </c>
      <c r="K512" s="2">
        <v>539</v>
      </c>
      <c r="L512" s="2">
        <v>555</v>
      </c>
      <c r="M512" s="2">
        <v>643</v>
      </c>
      <c r="N512" s="2">
        <v>6.7000000000000004E-2</v>
      </c>
      <c r="O512" s="2">
        <v>542</v>
      </c>
      <c r="P512" s="2">
        <v>550</v>
      </c>
      <c r="Q512" s="2">
        <v>567</v>
      </c>
      <c r="R512" s="2">
        <v>657</v>
      </c>
      <c r="S512" s="2">
        <v>9166</v>
      </c>
      <c r="T512" s="2">
        <v>9304</v>
      </c>
      <c r="U512" s="2">
        <v>9580</v>
      </c>
      <c r="V512" s="2">
        <v>11102</v>
      </c>
      <c r="W512" s="2">
        <v>1.1040000000000001</v>
      </c>
      <c r="X512" s="2">
        <v>1.026</v>
      </c>
      <c r="Y512" s="2">
        <v>10119</v>
      </c>
      <c r="Z512" s="2">
        <v>11391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10.33</v>
      </c>
      <c r="AG512" s="2">
        <v>8.16</v>
      </c>
      <c r="AH512" s="2">
        <v>9.34</v>
      </c>
      <c r="AI512" s="2">
        <v>0</v>
      </c>
      <c r="AJ512" s="2">
        <v>27.83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0.5</v>
      </c>
      <c r="AQ512" s="2">
        <v>0.2</v>
      </c>
      <c r="AR512" s="2">
        <v>10453</v>
      </c>
      <c r="AS512" s="2">
        <v>7592</v>
      </c>
      <c r="AT512" s="2">
        <v>8948</v>
      </c>
      <c r="AU512" s="2">
        <v>0</v>
      </c>
      <c r="AV512" s="2">
        <v>26993</v>
      </c>
      <c r="AW512" s="2">
        <v>0.5</v>
      </c>
      <c r="AX512" s="2">
        <v>0</v>
      </c>
      <c r="AY512" s="2">
        <v>0.65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26993</v>
      </c>
      <c r="BF512" s="2">
        <v>499008</v>
      </c>
      <c r="BG512" s="2">
        <v>2591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2813</v>
      </c>
      <c r="BO512" s="2">
        <v>0</v>
      </c>
      <c r="BP512" s="2">
        <v>0</v>
      </c>
      <c r="BQ512" s="2">
        <v>501599</v>
      </c>
      <c r="BR512" s="2">
        <v>528592</v>
      </c>
      <c r="BS512" s="2">
        <v>0</v>
      </c>
      <c r="BT512" s="2">
        <v>528592</v>
      </c>
      <c r="BU512" s="2">
        <v>187973</v>
      </c>
      <c r="BV512" s="2">
        <v>340619</v>
      </c>
      <c r="BW512" s="2">
        <v>36774</v>
      </c>
      <c r="BX512" s="2">
        <v>303845</v>
      </c>
      <c r="BY512" s="2">
        <v>21.09</v>
      </c>
      <c r="BZ512" s="2">
        <v>27.83</v>
      </c>
      <c r="CA512" s="2">
        <v>587</v>
      </c>
      <c r="CB512" s="2">
        <v>233130</v>
      </c>
      <c r="CC512" s="2">
        <v>0</v>
      </c>
      <c r="CD512" s="2">
        <v>187973</v>
      </c>
      <c r="CE512" s="2">
        <v>36774</v>
      </c>
      <c r="CF512" s="2">
        <v>8970</v>
      </c>
      <c r="CG512" s="2">
        <v>29335</v>
      </c>
      <c r="CH512" s="2">
        <v>38305</v>
      </c>
      <c r="CI512" s="2">
        <v>0</v>
      </c>
      <c r="CJ512" s="2">
        <v>303845</v>
      </c>
      <c r="CK512" s="2" t="b">
        <v>0</v>
      </c>
      <c r="CL512" s="2">
        <v>0</v>
      </c>
      <c r="CM512" s="2">
        <v>11130.9</v>
      </c>
      <c r="CN512" s="2">
        <v>10234.4</v>
      </c>
      <c r="CO512" s="2">
        <v>10538</v>
      </c>
      <c r="CP512" s="2">
        <v>12530.1</v>
      </c>
      <c r="CQ512" s="4">
        <v>45072.426689814813</v>
      </c>
      <c r="CR512" s="4">
        <v>73415</v>
      </c>
    </row>
    <row r="513" spans="1:96" x14ac:dyDescent="0.35">
      <c r="A513" s="5">
        <v>586</v>
      </c>
      <c r="B513" s="3" t="s">
        <v>1046</v>
      </c>
      <c r="C513" s="3" t="s">
        <v>1051</v>
      </c>
      <c r="D513" s="2" t="s">
        <v>1052</v>
      </c>
      <c r="E513" s="2">
        <v>8093</v>
      </c>
      <c r="F513" s="2">
        <v>8215</v>
      </c>
      <c r="G513" s="2">
        <v>8458</v>
      </c>
      <c r="H513" s="2">
        <v>9802</v>
      </c>
      <c r="I513" s="2">
        <v>6.5600000000000006E-2</v>
      </c>
      <c r="J513" s="2">
        <v>531</v>
      </c>
      <c r="K513" s="2">
        <v>539</v>
      </c>
      <c r="L513" s="2">
        <v>555</v>
      </c>
      <c r="M513" s="2">
        <v>643</v>
      </c>
      <c r="N513" s="2">
        <v>6.7000000000000004E-2</v>
      </c>
      <c r="O513" s="2">
        <v>542</v>
      </c>
      <c r="P513" s="2">
        <v>550</v>
      </c>
      <c r="Q513" s="2">
        <v>567</v>
      </c>
      <c r="R513" s="2">
        <v>657</v>
      </c>
      <c r="S513" s="2">
        <v>9166</v>
      </c>
      <c r="T513" s="2">
        <v>9304</v>
      </c>
      <c r="U513" s="2">
        <v>9580</v>
      </c>
      <c r="V513" s="2">
        <v>11102</v>
      </c>
      <c r="W513" s="2">
        <v>1.1040000000000001</v>
      </c>
      <c r="X513" s="2">
        <v>1.026</v>
      </c>
      <c r="Y513" s="2">
        <v>10119</v>
      </c>
      <c r="Z513" s="2">
        <v>11391</v>
      </c>
      <c r="AA513" s="2">
        <v>2306.9299999999998</v>
      </c>
      <c r="AB513" s="2">
        <v>1683.27</v>
      </c>
      <c r="AC513" s="2">
        <v>1218.67</v>
      </c>
      <c r="AD513" s="2">
        <v>0</v>
      </c>
      <c r="AE513" s="2">
        <v>5208.87</v>
      </c>
      <c r="AF513" s="2">
        <v>2306.9299999999998</v>
      </c>
      <c r="AG513" s="2">
        <v>1683.27</v>
      </c>
      <c r="AH513" s="2">
        <v>1218.67</v>
      </c>
      <c r="AI513" s="2">
        <v>0</v>
      </c>
      <c r="AJ513" s="2">
        <v>5208.87</v>
      </c>
      <c r="AK513" s="2">
        <v>23343825</v>
      </c>
      <c r="AL513" s="2">
        <v>15661144</v>
      </c>
      <c r="AM513" s="2">
        <v>11674859</v>
      </c>
      <c r="AN513" s="2">
        <v>0</v>
      </c>
      <c r="AO513" s="2">
        <v>50679828</v>
      </c>
      <c r="AP513" s="2">
        <v>0.67010000000000003</v>
      </c>
      <c r="AQ513" s="2">
        <v>0.2</v>
      </c>
      <c r="AR513" s="2">
        <v>3128539</v>
      </c>
      <c r="AS513" s="2">
        <v>2098907</v>
      </c>
      <c r="AT513" s="2">
        <v>1564665</v>
      </c>
      <c r="AU513" s="2">
        <v>0</v>
      </c>
      <c r="AV513" s="2">
        <v>6792111</v>
      </c>
      <c r="AW513" s="2">
        <v>0.67010000000000003</v>
      </c>
      <c r="AX513" s="2">
        <v>0.1201</v>
      </c>
      <c r="AY513" s="2">
        <v>0.65</v>
      </c>
      <c r="AZ513" s="2">
        <v>1822336</v>
      </c>
      <c r="BA513" s="2">
        <v>1222587</v>
      </c>
      <c r="BB513" s="2">
        <v>911398</v>
      </c>
      <c r="BC513" s="2">
        <v>0</v>
      </c>
      <c r="BD513" s="2">
        <v>3956321</v>
      </c>
      <c r="BE513" s="2">
        <v>61428260</v>
      </c>
      <c r="BF513" s="2">
        <v>0</v>
      </c>
      <c r="BG513" s="2">
        <v>149907</v>
      </c>
      <c r="BH513" s="2">
        <v>0</v>
      </c>
      <c r="BI513" s="2">
        <v>272752</v>
      </c>
      <c r="BJ513" s="2">
        <v>0</v>
      </c>
      <c r="BK513" s="2">
        <v>0</v>
      </c>
      <c r="BL513" s="2">
        <v>0</v>
      </c>
      <c r="BM513" s="2">
        <v>0</v>
      </c>
      <c r="BN513" s="2">
        <v>2813</v>
      </c>
      <c r="BO513" s="2">
        <v>154.11000000000001</v>
      </c>
      <c r="BP513" s="2">
        <v>433511</v>
      </c>
      <c r="BQ513" s="2">
        <v>856170</v>
      </c>
      <c r="BR513" s="2">
        <v>62284430</v>
      </c>
      <c r="BS513" s="2">
        <v>0</v>
      </c>
      <c r="BT513" s="2">
        <v>62284430</v>
      </c>
      <c r="BU513" s="2">
        <v>21708449</v>
      </c>
      <c r="BV513" s="2">
        <v>40575981</v>
      </c>
      <c r="BW513" s="2">
        <v>4139248</v>
      </c>
      <c r="BX513" s="2">
        <v>36436733</v>
      </c>
      <c r="BY513" s="2">
        <v>5044.21</v>
      </c>
      <c r="BZ513" s="2">
        <v>5208.87</v>
      </c>
      <c r="CA513" s="2">
        <v>26274634</v>
      </c>
      <c r="CB513" s="2">
        <v>0</v>
      </c>
      <c r="CC513" s="2">
        <v>0</v>
      </c>
      <c r="CD513" s="2">
        <v>21708449</v>
      </c>
      <c r="CE513" s="2">
        <v>4139248</v>
      </c>
      <c r="CF513" s="2">
        <v>426937</v>
      </c>
      <c r="CG513" s="2">
        <v>4711106</v>
      </c>
      <c r="CH513" s="2">
        <v>5138043</v>
      </c>
      <c r="CI513" s="2">
        <v>0</v>
      </c>
      <c r="CJ513" s="2">
        <v>36436733</v>
      </c>
      <c r="CK513" s="2" t="b">
        <v>0</v>
      </c>
      <c r="CL513" s="2">
        <v>0</v>
      </c>
      <c r="CM513" s="2">
        <v>12265.09</v>
      </c>
      <c r="CN513" s="2">
        <v>11277.24</v>
      </c>
      <c r="CO513" s="2">
        <v>11611.77</v>
      </c>
      <c r="CP513" s="2">
        <v>13806.86</v>
      </c>
      <c r="CQ513" s="4">
        <v>45072.426793981482</v>
      </c>
      <c r="CR513" s="4">
        <v>73415</v>
      </c>
    </row>
    <row r="514" spans="1:96" x14ac:dyDescent="0.35">
      <c r="A514" s="5">
        <v>587</v>
      </c>
      <c r="B514" s="3" t="s">
        <v>1046</v>
      </c>
      <c r="C514" s="3" t="s">
        <v>1053</v>
      </c>
      <c r="D514" s="2" t="s">
        <v>1054</v>
      </c>
      <c r="E514" s="2">
        <v>8093</v>
      </c>
      <c r="F514" s="2">
        <v>8215</v>
      </c>
      <c r="G514" s="2">
        <v>8458</v>
      </c>
      <c r="H514" s="2">
        <v>9802</v>
      </c>
      <c r="I514" s="2">
        <v>6.5600000000000006E-2</v>
      </c>
      <c r="J514" s="2">
        <v>531</v>
      </c>
      <c r="K514" s="2">
        <v>539</v>
      </c>
      <c r="L514" s="2">
        <v>555</v>
      </c>
      <c r="M514" s="2">
        <v>643</v>
      </c>
      <c r="N514" s="2">
        <v>6.7000000000000004E-2</v>
      </c>
      <c r="O514" s="2">
        <v>542</v>
      </c>
      <c r="P514" s="2">
        <v>550</v>
      </c>
      <c r="Q514" s="2">
        <v>567</v>
      </c>
      <c r="R514" s="2">
        <v>657</v>
      </c>
      <c r="S514" s="2">
        <v>9166</v>
      </c>
      <c r="T514" s="2">
        <v>9304</v>
      </c>
      <c r="U514" s="2">
        <v>9580</v>
      </c>
      <c r="V514" s="2">
        <v>11102</v>
      </c>
      <c r="W514" s="2">
        <v>1.1040000000000001</v>
      </c>
      <c r="X514" s="2">
        <v>1.026</v>
      </c>
      <c r="Y514" s="2">
        <v>10119</v>
      </c>
      <c r="Z514" s="2">
        <v>11391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1.3</v>
      </c>
      <c r="AG514" s="2">
        <v>1.34</v>
      </c>
      <c r="AH514" s="2">
        <v>2.65</v>
      </c>
      <c r="AI514" s="2">
        <v>0</v>
      </c>
      <c r="AJ514" s="2">
        <v>5.29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0.78569999999999995</v>
      </c>
      <c r="AQ514" s="2">
        <v>0.2</v>
      </c>
      <c r="AR514" s="2">
        <v>2067</v>
      </c>
      <c r="AS514" s="2">
        <v>1959</v>
      </c>
      <c r="AT514" s="2">
        <v>3989</v>
      </c>
      <c r="AU514" s="2">
        <v>0</v>
      </c>
      <c r="AV514" s="2">
        <v>8015</v>
      </c>
      <c r="AW514" s="2">
        <v>0.78569999999999995</v>
      </c>
      <c r="AX514" s="2">
        <v>0.23569999999999999</v>
      </c>
      <c r="AY514" s="2">
        <v>0.65</v>
      </c>
      <c r="AZ514" s="2">
        <v>2015</v>
      </c>
      <c r="BA514" s="2">
        <v>1910</v>
      </c>
      <c r="BB514" s="2">
        <v>3889</v>
      </c>
      <c r="BC514" s="2">
        <v>0</v>
      </c>
      <c r="BD514" s="2">
        <v>7814</v>
      </c>
      <c r="BE514" s="2">
        <v>15829</v>
      </c>
      <c r="BF514" s="2">
        <v>249392</v>
      </c>
      <c r="BG514" s="2">
        <v>0</v>
      </c>
      <c r="BH514" s="2">
        <v>0</v>
      </c>
      <c r="BI514" s="2">
        <v>2353</v>
      </c>
      <c r="BJ514" s="2">
        <v>0</v>
      </c>
      <c r="BK514" s="2">
        <v>0</v>
      </c>
      <c r="BL514" s="2">
        <v>47798</v>
      </c>
      <c r="BM514" s="2">
        <v>0</v>
      </c>
      <c r="BN514" s="2">
        <v>2813</v>
      </c>
      <c r="BO514" s="2">
        <v>0.92</v>
      </c>
      <c r="BP514" s="2">
        <v>2588</v>
      </c>
      <c r="BQ514" s="2">
        <v>302131</v>
      </c>
      <c r="BR514" s="2">
        <v>317960</v>
      </c>
      <c r="BS514" s="2">
        <v>0</v>
      </c>
      <c r="BT514" s="2">
        <v>317960</v>
      </c>
      <c r="BU514" s="2">
        <v>104607</v>
      </c>
      <c r="BV514" s="2">
        <v>213353</v>
      </c>
      <c r="BW514" s="2">
        <v>18034</v>
      </c>
      <c r="BX514" s="2">
        <v>195319</v>
      </c>
      <c r="BY514" s="2">
        <v>71.3</v>
      </c>
      <c r="BZ514" s="2">
        <v>5.29</v>
      </c>
      <c r="CA514" s="2">
        <v>377</v>
      </c>
      <c r="CB514" s="2">
        <v>116133</v>
      </c>
      <c r="CC514" s="2">
        <v>0</v>
      </c>
      <c r="CD514" s="2">
        <v>104607</v>
      </c>
      <c r="CE514" s="2">
        <v>18034</v>
      </c>
      <c r="CF514" s="2">
        <v>0</v>
      </c>
      <c r="CG514" s="2">
        <v>40666</v>
      </c>
      <c r="CH514" s="2">
        <v>40666</v>
      </c>
      <c r="CI514" s="2">
        <v>0</v>
      </c>
      <c r="CJ514" s="2">
        <v>195319</v>
      </c>
      <c r="CK514" s="2" t="b">
        <v>0</v>
      </c>
      <c r="CL514" s="2">
        <v>0</v>
      </c>
      <c r="CM514" s="2">
        <v>13259.38</v>
      </c>
      <c r="CN514" s="2">
        <v>12191.45</v>
      </c>
      <c r="CO514" s="2">
        <v>12553.11</v>
      </c>
      <c r="CP514" s="2">
        <v>14926.14</v>
      </c>
      <c r="CQ514" s="4">
        <v>45072.426805555559</v>
      </c>
      <c r="CR514" s="4">
        <v>73415</v>
      </c>
    </row>
    <row r="515" spans="1:96" ht="31" x14ac:dyDescent="0.35">
      <c r="A515" s="5">
        <v>588</v>
      </c>
      <c r="B515" s="3" t="s">
        <v>1046</v>
      </c>
      <c r="C515" s="3" t="s">
        <v>1055</v>
      </c>
      <c r="D515" s="2" t="s">
        <v>1056</v>
      </c>
      <c r="E515" s="2">
        <v>8093</v>
      </c>
      <c r="F515" s="2">
        <v>8215</v>
      </c>
      <c r="G515" s="2">
        <v>8458</v>
      </c>
      <c r="H515" s="2">
        <v>9802</v>
      </c>
      <c r="I515" s="2">
        <v>6.5600000000000006E-2</v>
      </c>
      <c r="J515" s="2">
        <v>531</v>
      </c>
      <c r="K515" s="2">
        <v>539</v>
      </c>
      <c r="L515" s="2">
        <v>555</v>
      </c>
      <c r="M515" s="2">
        <v>643</v>
      </c>
      <c r="N515" s="2">
        <v>6.7000000000000004E-2</v>
      </c>
      <c r="O515" s="2">
        <v>542</v>
      </c>
      <c r="P515" s="2">
        <v>550</v>
      </c>
      <c r="Q515" s="2">
        <v>567</v>
      </c>
      <c r="R515" s="2">
        <v>657</v>
      </c>
      <c r="S515" s="2">
        <v>9166</v>
      </c>
      <c r="T515" s="2">
        <v>9304</v>
      </c>
      <c r="U515" s="2">
        <v>9580</v>
      </c>
      <c r="V515" s="2">
        <v>11102</v>
      </c>
      <c r="W515" s="2">
        <v>1.1040000000000001</v>
      </c>
      <c r="X515" s="2">
        <v>1.026</v>
      </c>
      <c r="Y515" s="2">
        <v>10119</v>
      </c>
      <c r="Z515" s="2">
        <v>11391</v>
      </c>
      <c r="AA515" s="2">
        <v>293.92</v>
      </c>
      <c r="AB515" s="2">
        <v>240.19</v>
      </c>
      <c r="AC515" s="2">
        <v>181.93</v>
      </c>
      <c r="AD515" s="2">
        <v>0</v>
      </c>
      <c r="AE515" s="2">
        <v>716.04</v>
      </c>
      <c r="AF515" s="2">
        <v>293.92</v>
      </c>
      <c r="AG515" s="2">
        <v>240.19</v>
      </c>
      <c r="AH515" s="2">
        <v>181.93</v>
      </c>
      <c r="AI515" s="2">
        <v>0</v>
      </c>
      <c r="AJ515" s="2">
        <v>716.04</v>
      </c>
      <c r="AK515" s="2">
        <v>2974176</v>
      </c>
      <c r="AL515" s="2">
        <v>2234728</v>
      </c>
      <c r="AM515" s="2">
        <v>1742889</v>
      </c>
      <c r="AN515" s="2">
        <v>0</v>
      </c>
      <c r="AO515" s="2">
        <v>6951793</v>
      </c>
      <c r="AP515" s="2">
        <v>0.44140000000000001</v>
      </c>
      <c r="AQ515" s="2">
        <v>0.2</v>
      </c>
      <c r="AR515" s="2">
        <v>262560</v>
      </c>
      <c r="AS515" s="2">
        <v>197282</v>
      </c>
      <c r="AT515" s="2">
        <v>153862</v>
      </c>
      <c r="AU515" s="2">
        <v>0</v>
      </c>
      <c r="AV515" s="2">
        <v>613704</v>
      </c>
      <c r="AW515" s="2">
        <v>0.44140000000000001</v>
      </c>
      <c r="AX515" s="2">
        <v>0</v>
      </c>
      <c r="AY515" s="2">
        <v>0.65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7565497</v>
      </c>
      <c r="BF515" s="2">
        <v>0</v>
      </c>
      <c r="BG515" s="2">
        <v>0</v>
      </c>
      <c r="BH515" s="2">
        <v>0</v>
      </c>
      <c r="BI515" s="2">
        <v>126018</v>
      </c>
      <c r="BJ515" s="2">
        <v>0</v>
      </c>
      <c r="BK515" s="2">
        <v>0</v>
      </c>
      <c r="BL515" s="2">
        <v>0</v>
      </c>
      <c r="BM515" s="2">
        <v>0</v>
      </c>
      <c r="BN515" s="2">
        <v>2813</v>
      </c>
      <c r="BO515" s="2">
        <v>18.170000000000002</v>
      </c>
      <c r="BP515" s="2">
        <v>51112</v>
      </c>
      <c r="BQ515" s="2">
        <v>177130</v>
      </c>
      <c r="BR515" s="2">
        <v>7742627</v>
      </c>
      <c r="BS515" s="2">
        <v>0</v>
      </c>
      <c r="BT515" s="2">
        <v>7742627</v>
      </c>
      <c r="BU515" s="2">
        <v>4162894</v>
      </c>
      <c r="BV515" s="2">
        <v>3579733</v>
      </c>
      <c r="BW515" s="2">
        <v>341442</v>
      </c>
      <c r="BX515" s="2">
        <v>3238291</v>
      </c>
      <c r="BY515" s="2">
        <v>5090.32</v>
      </c>
      <c r="BZ515" s="2">
        <v>716.04</v>
      </c>
      <c r="CA515" s="2">
        <v>3644873</v>
      </c>
      <c r="CB515" s="2">
        <v>0</v>
      </c>
      <c r="CC515" s="2">
        <v>0</v>
      </c>
      <c r="CD515" s="2">
        <v>4162894</v>
      </c>
      <c r="CE515" s="2">
        <v>341442</v>
      </c>
      <c r="CF515" s="2">
        <v>0</v>
      </c>
      <c r="CG515" s="2">
        <v>580696</v>
      </c>
      <c r="CH515" s="2">
        <v>580696</v>
      </c>
      <c r="CI515" s="2">
        <v>0</v>
      </c>
      <c r="CJ515" s="2">
        <v>3238291</v>
      </c>
      <c r="CK515" s="2" t="b">
        <v>0</v>
      </c>
      <c r="CL515" s="2">
        <v>0</v>
      </c>
      <c r="CM515" s="2">
        <v>11012.31</v>
      </c>
      <c r="CN515" s="2">
        <v>10125.36</v>
      </c>
      <c r="CO515" s="2">
        <v>10425.719999999999</v>
      </c>
      <c r="CP515" s="2">
        <v>12396.6</v>
      </c>
      <c r="CQ515" s="4">
        <v>45072.42695601852</v>
      </c>
      <c r="CR515" s="4">
        <v>73415</v>
      </c>
    </row>
    <row r="516" spans="1:96" x14ac:dyDescent="0.35">
      <c r="A516" s="5">
        <v>589</v>
      </c>
      <c r="B516" s="3" t="s">
        <v>1046</v>
      </c>
      <c r="C516" s="3" t="s">
        <v>1057</v>
      </c>
      <c r="D516" s="2" t="s">
        <v>1058</v>
      </c>
      <c r="E516" s="2">
        <v>8093</v>
      </c>
      <c r="F516" s="2">
        <v>8215</v>
      </c>
      <c r="G516" s="2">
        <v>8458</v>
      </c>
      <c r="H516" s="2">
        <v>9802</v>
      </c>
      <c r="I516" s="2">
        <v>6.5600000000000006E-2</v>
      </c>
      <c r="J516" s="2">
        <v>531</v>
      </c>
      <c r="K516" s="2">
        <v>539</v>
      </c>
      <c r="L516" s="2">
        <v>555</v>
      </c>
      <c r="M516" s="2">
        <v>643</v>
      </c>
      <c r="N516" s="2">
        <v>6.7000000000000004E-2</v>
      </c>
      <c r="O516" s="2">
        <v>542</v>
      </c>
      <c r="P516" s="2">
        <v>550</v>
      </c>
      <c r="Q516" s="2">
        <v>567</v>
      </c>
      <c r="R516" s="2">
        <v>657</v>
      </c>
      <c r="S516" s="2">
        <v>9166</v>
      </c>
      <c r="T516" s="2">
        <v>9304</v>
      </c>
      <c r="U516" s="2">
        <v>9580</v>
      </c>
      <c r="V516" s="2">
        <v>11102</v>
      </c>
      <c r="W516" s="2">
        <v>1.1040000000000001</v>
      </c>
      <c r="X516" s="2">
        <v>1.026</v>
      </c>
      <c r="Y516" s="2">
        <v>10119</v>
      </c>
      <c r="Z516" s="2">
        <v>11391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6.02</v>
      </c>
      <c r="AG516" s="2">
        <v>1.17</v>
      </c>
      <c r="AH516" s="2">
        <v>3.31</v>
      </c>
      <c r="AI516" s="2">
        <v>0</v>
      </c>
      <c r="AJ516" s="2">
        <v>10.5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0.76919999999999999</v>
      </c>
      <c r="AQ516" s="2">
        <v>0.2</v>
      </c>
      <c r="AR516" s="2">
        <v>9371</v>
      </c>
      <c r="AS516" s="2">
        <v>1675</v>
      </c>
      <c r="AT516" s="2">
        <v>4878</v>
      </c>
      <c r="AU516" s="2">
        <v>0</v>
      </c>
      <c r="AV516" s="2">
        <v>15924</v>
      </c>
      <c r="AW516" s="2">
        <v>0.76919999999999999</v>
      </c>
      <c r="AX516" s="2">
        <v>0.21920000000000001</v>
      </c>
      <c r="AY516" s="2">
        <v>0.65</v>
      </c>
      <c r="AZ516" s="2">
        <v>8679</v>
      </c>
      <c r="BA516" s="2">
        <v>1551</v>
      </c>
      <c r="BB516" s="2">
        <v>4518</v>
      </c>
      <c r="BC516" s="2">
        <v>0</v>
      </c>
      <c r="BD516" s="2">
        <v>14748</v>
      </c>
      <c r="BE516" s="2">
        <v>30672</v>
      </c>
      <c r="BF516" s="2">
        <v>250990</v>
      </c>
      <c r="BG516" s="2">
        <v>241</v>
      </c>
      <c r="BH516" s="2">
        <v>0</v>
      </c>
      <c r="BI516" s="2">
        <v>922</v>
      </c>
      <c r="BJ516" s="2">
        <v>0</v>
      </c>
      <c r="BK516" s="2">
        <v>0</v>
      </c>
      <c r="BL516" s="2">
        <v>0</v>
      </c>
      <c r="BM516" s="2">
        <v>0</v>
      </c>
      <c r="BN516" s="2">
        <v>2813</v>
      </c>
      <c r="BO516" s="2">
        <v>0</v>
      </c>
      <c r="BP516" s="2">
        <v>0</v>
      </c>
      <c r="BQ516" s="2">
        <v>252153</v>
      </c>
      <c r="BR516" s="2">
        <v>282825</v>
      </c>
      <c r="BS516" s="2">
        <v>0</v>
      </c>
      <c r="BT516" s="2">
        <v>282825</v>
      </c>
      <c r="BU516" s="2">
        <v>171524</v>
      </c>
      <c r="BV516" s="2">
        <v>111301</v>
      </c>
      <c r="BW516" s="2">
        <v>2100</v>
      </c>
      <c r="BX516" s="2">
        <v>109201</v>
      </c>
      <c r="BY516" s="2">
        <v>65.92</v>
      </c>
      <c r="BZ516" s="2">
        <v>10.5</v>
      </c>
      <c r="CA516" s="2">
        <v>692</v>
      </c>
      <c r="CB516" s="2">
        <v>114796</v>
      </c>
      <c r="CC516" s="2">
        <v>0</v>
      </c>
      <c r="CD516" s="2">
        <v>171524</v>
      </c>
      <c r="CE516" s="2">
        <v>2100</v>
      </c>
      <c r="CF516" s="2">
        <v>0</v>
      </c>
      <c r="CG516" s="2">
        <v>24319</v>
      </c>
      <c r="CH516" s="2">
        <v>24319</v>
      </c>
      <c r="CI516" s="2">
        <v>0</v>
      </c>
      <c r="CJ516" s="2">
        <v>109201</v>
      </c>
      <c r="CK516" s="2" t="b">
        <v>0</v>
      </c>
      <c r="CL516" s="2">
        <v>0</v>
      </c>
      <c r="CM516" s="2">
        <v>13117.46</v>
      </c>
      <c r="CN516" s="2">
        <v>12060.96</v>
      </c>
      <c r="CO516" s="2">
        <v>12418.75</v>
      </c>
      <c r="CP516" s="2">
        <v>14766.38</v>
      </c>
      <c r="CQ516" s="4">
        <v>45072.426979166667</v>
      </c>
      <c r="CR516" s="4">
        <v>73415</v>
      </c>
    </row>
    <row r="517" spans="1:96" x14ac:dyDescent="0.35">
      <c r="A517" s="5">
        <v>590</v>
      </c>
      <c r="B517" s="3" t="s">
        <v>1046</v>
      </c>
      <c r="C517" s="3" t="s">
        <v>1059</v>
      </c>
      <c r="D517" s="2" t="s">
        <v>1060</v>
      </c>
      <c r="E517" s="2">
        <v>8093</v>
      </c>
      <c r="F517" s="2">
        <v>8215</v>
      </c>
      <c r="G517" s="2">
        <v>8458</v>
      </c>
      <c r="H517" s="2">
        <v>9802</v>
      </c>
      <c r="I517" s="2">
        <v>6.5600000000000006E-2</v>
      </c>
      <c r="J517" s="2">
        <v>531</v>
      </c>
      <c r="K517" s="2">
        <v>539</v>
      </c>
      <c r="L517" s="2">
        <v>555</v>
      </c>
      <c r="M517" s="2">
        <v>643</v>
      </c>
      <c r="N517" s="2">
        <v>6.7000000000000004E-2</v>
      </c>
      <c r="O517" s="2">
        <v>542</v>
      </c>
      <c r="P517" s="2">
        <v>550</v>
      </c>
      <c r="Q517" s="2">
        <v>567</v>
      </c>
      <c r="R517" s="2">
        <v>657</v>
      </c>
      <c r="S517" s="2">
        <v>9166</v>
      </c>
      <c r="T517" s="2">
        <v>9304</v>
      </c>
      <c r="U517" s="2">
        <v>9580</v>
      </c>
      <c r="V517" s="2">
        <v>11102</v>
      </c>
      <c r="W517" s="2">
        <v>1.1040000000000001</v>
      </c>
      <c r="X517" s="2">
        <v>1.026</v>
      </c>
      <c r="Y517" s="2">
        <v>10119</v>
      </c>
      <c r="Z517" s="2">
        <v>11391</v>
      </c>
      <c r="AA517" s="2">
        <v>0</v>
      </c>
      <c r="AB517" s="2">
        <v>0</v>
      </c>
      <c r="AC517" s="2">
        <v>0</v>
      </c>
      <c r="AD517" s="2">
        <v>3324.69</v>
      </c>
      <c r="AE517" s="2">
        <v>3324.69</v>
      </c>
      <c r="AF517" s="2">
        <v>0</v>
      </c>
      <c r="AG517" s="2">
        <v>0</v>
      </c>
      <c r="AH517" s="2">
        <v>0</v>
      </c>
      <c r="AI517" s="2">
        <v>3324.69</v>
      </c>
      <c r="AJ517" s="2">
        <v>3324.69</v>
      </c>
      <c r="AK517" s="2">
        <v>0</v>
      </c>
      <c r="AL517" s="2">
        <v>0</v>
      </c>
      <c r="AM517" s="2">
        <v>0</v>
      </c>
      <c r="AN517" s="2">
        <v>37871544</v>
      </c>
      <c r="AO517" s="2">
        <v>37871544</v>
      </c>
      <c r="AP517" s="2">
        <v>0.56840000000000002</v>
      </c>
      <c r="AQ517" s="2">
        <v>0.2</v>
      </c>
      <c r="AR517" s="2">
        <v>0</v>
      </c>
      <c r="AS517" s="2">
        <v>0</v>
      </c>
      <c r="AT517" s="2">
        <v>0</v>
      </c>
      <c r="AU517" s="2">
        <v>4305237</v>
      </c>
      <c r="AV517" s="2">
        <v>4305237</v>
      </c>
      <c r="AW517" s="2">
        <v>0.56840000000000002</v>
      </c>
      <c r="AX517" s="2">
        <v>1.84E-2</v>
      </c>
      <c r="AY517" s="2">
        <v>0.65</v>
      </c>
      <c r="AZ517" s="2">
        <v>0</v>
      </c>
      <c r="BA517" s="2">
        <v>0</v>
      </c>
      <c r="BB517" s="2">
        <v>0</v>
      </c>
      <c r="BC517" s="2">
        <v>452944</v>
      </c>
      <c r="BD517" s="2">
        <v>452944</v>
      </c>
      <c r="BE517" s="2">
        <v>42629725</v>
      </c>
      <c r="BF517" s="2">
        <v>0</v>
      </c>
      <c r="BG517" s="2">
        <v>0</v>
      </c>
      <c r="BH517" s="2">
        <v>0</v>
      </c>
      <c r="BI517" s="2">
        <v>117517</v>
      </c>
      <c r="BJ517" s="2">
        <v>0</v>
      </c>
      <c r="BK517" s="2">
        <v>0</v>
      </c>
      <c r="BL517" s="2">
        <v>0</v>
      </c>
      <c r="BM517" s="2">
        <v>0</v>
      </c>
      <c r="BN517" s="2">
        <v>2813</v>
      </c>
      <c r="BO517" s="2">
        <v>0</v>
      </c>
      <c r="BP517" s="2">
        <v>0</v>
      </c>
      <c r="BQ517" s="2">
        <v>117517</v>
      </c>
      <c r="BR517" s="2">
        <v>42747242</v>
      </c>
      <c r="BS517" s="2">
        <v>0</v>
      </c>
      <c r="BT517" s="2">
        <v>42747242</v>
      </c>
      <c r="BU517" s="2">
        <v>24978584</v>
      </c>
      <c r="BV517" s="2">
        <v>17768658</v>
      </c>
      <c r="BW517" s="2">
        <v>664938</v>
      </c>
      <c r="BX517" s="2">
        <v>17103720</v>
      </c>
      <c r="BY517" s="2">
        <v>6100.01</v>
      </c>
      <c r="BZ517" s="2">
        <v>3324.69</v>
      </c>
      <c r="CA517" s="2">
        <v>20280642</v>
      </c>
      <c r="CB517" s="2">
        <v>0</v>
      </c>
      <c r="CC517" s="2">
        <v>0</v>
      </c>
      <c r="CD517" s="2">
        <v>24978584</v>
      </c>
      <c r="CE517" s="2">
        <v>664938</v>
      </c>
      <c r="CF517" s="2">
        <v>0</v>
      </c>
      <c r="CG517" s="2">
        <v>1633096</v>
      </c>
      <c r="CH517" s="2">
        <v>1633096</v>
      </c>
      <c r="CI517" s="2">
        <v>0</v>
      </c>
      <c r="CJ517" s="2">
        <v>17103720</v>
      </c>
      <c r="CK517" s="2" t="b">
        <v>0</v>
      </c>
      <c r="CL517" s="2">
        <v>0</v>
      </c>
      <c r="CM517" s="2">
        <v>11390.35</v>
      </c>
      <c r="CN517" s="2">
        <v>10472.950000000001</v>
      </c>
      <c r="CO517" s="2">
        <v>10783.63</v>
      </c>
      <c r="CP517" s="2">
        <v>12822.17</v>
      </c>
      <c r="CQ517" s="4">
        <v>45072.427083333336</v>
      </c>
      <c r="CR517" s="4">
        <v>73415</v>
      </c>
    </row>
    <row r="518" spans="1:96" x14ac:dyDescent="0.35">
      <c r="A518" s="5">
        <v>591</v>
      </c>
      <c r="B518" s="3" t="s">
        <v>1046</v>
      </c>
      <c r="C518" s="3" t="s">
        <v>1061</v>
      </c>
      <c r="D518" s="2" t="s">
        <v>1062</v>
      </c>
      <c r="E518" s="2">
        <v>8093</v>
      </c>
      <c r="F518" s="2">
        <v>8215</v>
      </c>
      <c r="G518" s="2">
        <v>8458</v>
      </c>
      <c r="H518" s="2">
        <v>9802</v>
      </c>
      <c r="I518" s="2">
        <v>6.5600000000000006E-2</v>
      </c>
      <c r="J518" s="2">
        <v>531</v>
      </c>
      <c r="K518" s="2">
        <v>539</v>
      </c>
      <c r="L518" s="2">
        <v>555</v>
      </c>
      <c r="M518" s="2">
        <v>643</v>
      </c>
      <c r="N518" s="2">
        <v>6.7000000000000004E-2</v>
      </c>
      <c r="O518" s="2">
        <v>542</v>
      </c>
      <c r="P518" s="2">
        <v>550</v>
      </c>
      <c r="Q518" s="2">
        <v>567</v>
      </c>
      <c r="R518" s="2">
        <v>657</v>
      </c>
      <c r="S518" s="2">
        <v>9166</v>
      </c>
      <c r="T518" s="2">
        <v>9304</v>
      </c>
      <c r="U518" s="2">
        <v>9580</v>
      </c>
      <c r="V518" s="2">
        <v>11102</v>
      </c>
      <c r="W518" s="2">
        <v>1.1040000000000001</v>
      </c>
      <c r="X518" s="2">
        <v>1.026</v>
      </c>
      <c r="Y518" s="2">
        <v>10119</v>
      </c>
      <c r="Z518" s="2">
        <v>11391</v>
      </c>
      <c r="AA518" s="2">
        <v>84.7</v>
      </c>
      <c r="AB518" s="2">
        <v>71</v>
      </c>
      <c r="AC518" s="2">
        <v>46.18</v>
      </c>
      <c r="AD518" s="2">
        <v>0</v>
      </c>
      <c r="AE518" s="2">
        <v>201.88</v>
      </c>
      <c r="AF518" s="2">
        <v>84.7</v>
      </c>
      <c r="AG518" s="2">
        <v>71</v>
      </c>
      <c r="AH518" s="2">
        <v>46.18</v>
      </c>
      <c r="AI518" s="2">
        <v>0</v>
      </c>
      <c r="AJ518" s="2">
        <v>201.88</v>
      </c>
      <c r="AK518" s="2">
        <v>857079</v>
      </c>
      <c r="AL518" s="2">
        <v>660584</v>
      </c>
      <c r="AM518" s="2">
        <v>442404</v>
      </c>
      <c r="AN518" s="2">
        <v>0</v>
      </c>
      <c r="AO518" s="2">
        <v>1960067</v>
      </c>
      <c r="AP518" s="2">
        <v>0.41839999999999999</v>
      </c>
      <c r="AQ518" s="2">
        <v>0.2</v>
      </c>
      <c r="AR518" s="2">
        <v>71720</v>
      </c>
      <c r="AS518" s="2">
        <v>55278</v>
      </c>
      <c r="AT518" s="2">
        <v>37020</v>
      </c>
      <c r="AU518" s="2">
        <v>0</v>
      </c>
      <c r="AV518" s="2">
        <v>164018</v>
      </c>
      <c r="AW518" s="2">
        <v>0.41839999999999999</v>
      </c>
      <c r="AX518" s="2">
        <v>0</v>
      </c>
      <c r="AY518" s="2">
        <v>0.65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2124085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2813</v>
      </c>
      <c r="BO518" s="2">
        <v>5.19</v>
      </c>
      <c r="BP518" s="2">
        <v>14599</v>
      </c>
      <c r="BQ518" s="2">
        <v>14599</v>
      </c>
      <c r="BR518" s="2">
        <v>2138684</v>
      </c>
      <c r="BS518" s="2">
        <v>0</v>
      </c>
      <c r="BT518" s="2">
        <v>2138684</v>
      </c>
      <c r="BU518" s="2">
        <v>903197</v>
      </c>
      <c r="BV518" s="2">
        <v>1235487</v>
      </c>
      <c r="BW518" s="2">
        <v>164351</v>
      </c>
      <c r="BX518" s="2">
        <v>1071136</v>
      </c>
      <c r="BY518" s="2">
        <v>5167.68</v>
      </c>
      <c r="BZ518" s="2">
        <v>201.88</v>
      </c>
      <c r="CA518" s="2">
        <v>1043251</v>
      </c>
      <c r="CB518" s="2">
        <v>0</v>
      </c>
      <c r="CC518" s="2">
        <v>0</v>
      </c>
      <c r="CD518" s="2">
        <v>903197</v>
      </c>
      <c r="CE518" s="2">
        <v>164351</v>
      </c>
      <c r="CF518" s="2">
        <v>0</v>
      </c>
      <c r="CG518" s="2">
        <v>177389</v>
      </c>
      <c r="CH518" s="2">
        <v>177389</v>
      </c>
      <c r="CI518" s="2">
        <v>0</v>
      </c>
      <c r="CJ518" s="2">
        <v>1071136</v>
      </c>
      <c r="CK518" s="2" t="b">
        <v>0</v>
      </c>
      <c r="CL518" s="2">
        <v>0</v>
      </c>
      <c r="CM518" s="2">
        <v>10965.76</v>
      </c>
      <c r="CN518" s="2">
        <v>10082.56</v>
      </c>
      <c r="CO518" s="2">
        <v>10381.65</v>
      </c>
      <c r="CP518" s="2">
        <v>12344.2</v>
      </c>
      <c r="CQ518" s="4">
        <v>45072.427152777775</v>
      </c>
      <c r="CR518" s="4">
        <v>73415</v>
      </c>
    </row>
    <row r="519" spans="1:96" x14ac:dyDescent="0.35">
      <c r="A519" s="5">
        <v>592</v>
      </c>
      <c r="B519" s="3" t="s">
        <v>1046</v>
      </c>
      <c r="C519" s="3" t="s">
        <v>1063</v>
      </c>
      <c r="D519" s="2" t="s">
        <v>1064</v>
      </c>
      <c r="E519" s="2">
        <v>8093</v>
      </c>
      <c r="F519" s="2">
        <v>8215</v>
      </c>
      <c r="G519" s="2">
        <v>8458</v>
      </c>
      <c r="H519" s="2">
        <v>9802</v>
      </c>
      <c r="I519" s="2">
        <v>6.5600000000000006E-2</v>
      </c>
      <c r="J519" s="2">
        <v>531</v>
      </c>
      <c r="K519" s="2">
        <v>539</v>
      </c>
      <c r="L519" s="2">
        <v>555</v>
      </c>
      <c r="M519" s="2">
        <v>643</v>
      </c>
      <c r="N519" s="2">
        <v>6.7000000000000004E-2</v>
      </c>
      <c r="O519" s="2">
        <v>542</v>
      </c>
      <c r="P519" s="2">
        <v>550</v>
      </c>
      <c r="Q519" s="2">
        <v>567</v>
      </c>
      <c r="R519" s="2">
        <v>657</v>
      </c>
      <c r="S519" s="2">
        <v>9166</v>
      </c>
      <c r="T519" s="2">
        <v>9304</v>
      </c>
      <c r="U519" s="2">
        <v>9580</v>
      </c>
      <c r="V519" s="2">
        <v>11102</v>
      </c>
      <c r="W519" s="2">
        <v>1.1040000000000001</v>
      </c>
      <c r="X519" s="2">
        <v>1.026</v>
      </c>
      <c r="Y519" s="2">
        <v>10119</v>
      </c>
      <c r="Z519" s="2">
        <v>11391</v>
      </c>
      <c r="AA519" s="2">
        <v>36.130000000000003</v>
      </c>
      <c r="AB519" s="2">
        <v>19.22</v>
      </c>
      <c r="AC519" s="2">
        <v>23.1</v>
      </c>
      <c r="AD519" s="2">
        <v>0</v>
      </c>
      <c r="AE519" s="2">
        <v>78.45</v>
      </c>
      <c r="AF519" s="2">
        <v>36.130000000000003</v>
      </c>
      <c r="AG519" s="2">
        <v>19.22</v>
      </c>
      <c r="AH519" s="2">
        <v>23.1</v>
      </c>
      <c r="AI519" s="2">
        <v>0</v>
      </c>
      <c r="AJ519" s="2">
        <v>78.45</v>
      </c>
      <c r="AK519" s="2">
        <v>365599</v>
      </c>
      <c r="AL519" s="2">
        <v>178823</v>
      </c>
      <c r="AM519" s="2">
        <v>221298</v>
      </c>
      <c r="AN519" s="2">
        <v>0</v>
      </c>
      <c r="AO519" s="2">
        <v>765720</v>
      </c>
      <c r="AP519" s="2">
        <v>0.61709999999999998</v>
      </c>
      <c r="AQ519" s="2">
        <v>0.2</v>
      </c>
      <c r="AR519" s="2">
        <v>45122</v>
      </c>
      <c r="AS519" s="2">
        <v>22070</v>
      </c>
      <c r="AT519" s="2">
        <v>27313</v>
      </c>
      <c r="AU519" s="2">
        <v>0</v>
      </c>
      <c r="AV519" s="2">
        <v>94505</v>
      </c>
      <c r="AW519" s="2">
        <v>0.61709999999999998</v>
      </c>
      <c r="AX519" s="2">
        <v>6.7100000000000007E-2</v>
      </c>
      <c r="AY519" s="2">
        <v>0.65</v>
      </c>
      <c r="AZ519" s="2">
        <v>15946</v>
      </c>
      <c r="BA519" s="2">
        <v>7799</v>
      </c>
      <c r="BB519" s="2">
        <v>9652</v>
      </c>
      <c r="BC519" s="2">
        <v>0</v>
      </c>
      <c r="BD519" s="2">
        <v>33397</v>
      </c>
      <c r="BE519" s="2">
        <v>893622</v>
      </c>
      <c r="BF519" s="2">
        <v>0</v>
      </c>
      <c r="BG519" s="2">
        <v>6717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2813</v>
      </c>
      <c r="BO519" s="2">
        <v>2.62</v>
      </c>
      <c r="BP519" s="2">
        <v>7370</v>
      </c>
      <c r="BQ519" s="2">
        <v>14087</v>
      </c>
      <c r="BR519" s="2">
        <v>907709</v>
      </c>
      <c r="BS519" s="2">
        <v>0</v>
      </c>
      <c r="BT519" s="2">
        <v>907709</v>
      </c>
      <c r="BU519" s="2">
        <v>562303</v>
      </c>
      <c r="BV519" s="2">
        <v>345406</v>
      </c>
      <c r="BW519" s="2">
        <v>15690</v>
      </c>
      <c r="BX519" s="2">
        <v>329716</v>
      </c>
      <c r="BY519" s="2">
        <v>5228.37</v>
      </c>
      <c r="BZ519" s="2">
        <v>78.45</v>
      </c>
      <c r="CA519" s="2">
        <v>410166</v>
      </c>
      <c r="CB519" s="2">
        <v>0</v>
      </c>
      <c r="CC519" s="2">
        <v>0</v>
      </c>
      <c r="CD519" s="2">
        <v>562303</v>
      </c>
      <c r="CE519" s="2">
        <v>15690</v>
      </c>
      <c r="CF519" s="2">
        <v>0</v>
      </c>
      <c r="CG519" s="2">
        <v>98889</v>
      </c>
      <c r="CH519" s="2">
        <v>98889</v>
      </c>
      <c r="CI519" s="2">
        <v>0</v>
      </c>
      <c r="CJ519" s="2">
        <v>329716</v>
      </c>
      <c r="CK519" s="2" t="b">
        <v>0</v>
      </c>
      <c r="CL519" s="2">
        <v>0</v>
      </c>
      <c r="CM519" s="2">
        <v>11809.23</v>
      </c>
      <c r="CN519" s="2">
        <v>10858.09</v>
      </c>
      <c r="CO519" s="2">
        <v>11180.2</v>
      </c>
      <c r="CP519" s="2">
        <v>13293.7</v>
      </c>
      <c r="CQ519" s="4">
        <v>45072.427187499998</v>
      </c>
      <c r="CR519" s="4">
        <v>73415</v>
      </c>
    </row>
    <row r="520" spans="1:96" x14ac:dyDescent="0.35">
      <c r="A520" s="5">
        <v>593</v>
      </c>
      <c r="B520" s="3" t="s">
        <v>1046</v>
      </c>
      <c r="C520" s="3" t="s">
        <v>1065</v>
      </c>
      <c r="D520" s="2" t="s">
        <v>1066</v>
      </c>
      <c r="E520" s="2">
        <v>8093</v>
      </c>
      <c r="F520" s="2">
        <v>8215</v>
      </c>
      <c r="G520" s="2">
        <v>8458</v>
      </c>
      <c r="H520" s="2">
        <v>9802</v>
      </c>
      <c r="I520" s="2">
        <v>6.5600000000000006E-2</v>
      </c>
      <c r="J520" s="2">
        <v>531</v>
      </c>
      <c r="K520" s="2">
        <v>539</v>
      </c>
      <c r="L520" s="2">
        <v>555</v>
      </c>
      <c r="M520" s="2">
        <v>643</v>
      </c>
      <c r="N520" s="2">
        <v>6.7000000000000004E-2</v>
      </c>
      <c r="O520" s="2">
        <v>542</v>
      </c>
      <c r="P520" s="2">
        <v>550</v>
      </c>
      <c r="Q520" s="2">
        <v>567</v>
      </c>
      <c r="R520" s="2">
        <v>657</v>
      </c>
      <c r="S520" s="2">
        <v>9166</v>
      </c>
      <c r="T520" s="2">
        <v>9304</v>
      </c>
      <c r="U520" s="2">
        <v>9580</v>
      </c>
      <c r="V520" s="2">
        <v>11102</v>
      </c>
      <c r="W520" s="2">
        <v>1.1040000000000001</v>
      </c>
      <c r="X520" s="2">
        <v>1.026</v>
      </c>
      <c r="Y520" s="2">
        <v>10119</v>
      </c>
      <c r="Z520" s="2">
        <v>11391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5.83</v>
      </c>
      <c r="AG520" s="2">
        <v>7.47</v>
      </c>
      <c r="AH520" s="2">
        <v>2.57</v>
      </c>
      <c r="AI520" s="2">
        <v>0</v>
      </c>
      <c r="AJ520" s="2">
        <v>15.87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0.93879999999999997</v>
      </c>
      <c r="AQ520" s="2">
        <v>0.2</v>
      </c>
      <c r="AR520" s="2">
        <v>11077</v>
      </c>
      <c r="AS520" s="2">
        <v>13049</v>
      </c>
      <c r="AT520" s="2">
        <v>4623</v>
      </c>
      <c r="AU520" s="2">
        <v>0</v>
      </c>
      <c r="AV520" s="2">
        <v>28749</v>
      </c>
      <c r="AW520" s="2">
        <v>0.93879999999999997</v>
      </c>
      <c r="AX520" s="2">
        <v>0.38879999999999998</v>
      </c>
      <c r="AY520" s="2">
        <v>0.65</v>
      </c>
      <c r="AZ520" s="2">
        <v>14909</v>
      </c>
      <c r="BA520" s="2">
        <v>17564</v>
      </c>
      <c r="BB520" s="2">
        <v>6222</v>
      </c>
      <c r="BC520" s="2">
        <v>0</v>
      </c>
      <c r="BD520" s="2">
        <v>38695</v>
      </c>
      <c r="BE520" s="2">
        <v>67444</v>
      </c>
      <c r="BF520" s="2">
        <v>252474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2813</v>
      </c>
      <c r="BO520" s="2">
        <v>0</v>
      </c>
      <c r="BP520" s="2">
        <v>0</v>
      </c>
      <c r="BQ520" s="2">
        <v>252474</v>
      </c>
      <c r="BR520" s="2">
        <v>319918</v>
      </c>
      <c r="BS520" s="2">
        <v>0</v>
      </c>
      <c r="BT520" s="2">
        <v>319918</v>
      </c>
      <c r="BU520" s="2">
        <v>388276</v>
      </c>
      <c r="BV520" s="2">
        <v>0</v>
      </c>
      <c r="BW520" s="2">
        <v>3174</v>
      </c>
      <c r="BX520" s="2">
        <v>0</v>
      </c>
      <c r="BY520" s="2">
        <v>93.03</v>
      </c>
      <c r="BZ520" s="2">
        <v>15.87</v>
      </c>
      <c r="CA520" s="2">
        <v>1476</v>
      </c>
      <c r="CB520" s="2">
        <v>115447</v>
      </c>
      <c r="CC520" s="2">
        <v>0</v>
      </c>
      <c r="CD520" s="2">
        <v>388276</v>
      </c>
      <c r="CE520" s="2">
        <v>3174</v>
      </c>
      <c r="CF520" s="2">
        <v>0</v>
      </c>
      <c r="CG520" s="2">
        <v>22963</v>
      </c>
      <c r="CH520" s="2">
        <v>22963</v>
      </c>
      <c r="CI520" s="2">
        <v>22963</v>
      </c>
      <c r="CJ520" s="2">
        <v>22963</v>
      </c>
      <c r="CK520" s="2" t="b">
        <v>1</v>
      </c>
      <c r="CL520" s="2">
        <v>68358</v>
      </c>
      <c r="CM520" s="2">
        <v>14576.22</v>
      </c>
      <c r="CN520" s="2">
        <v>13402.23</v>
      </c>
      <c r="CO520" s="2">
        <v>13799.8</v>
      </c>
      <c r="CP520" s="2">
        <v>16408.509999999998</v>
      </c>
      <c r="CQ520" s="4">
        <v>45072.427245370367</v>
      </c>
      <c r="CR520" s="4">
        <v>73415</v>
      </c>
    </row>
    <row r="521" spans="1:96" x14ac:dyDescent="0.35">
      <c r="A521" s="5">
        <v>594</v>
      </c>
      <c r="B521" s="3" t="s">
        <v>1046</v>
      </c>
      <c r="C521" s="3" t="s">
        <v>1067</v>
      </c>
      <c r="D521" s="2" t="s">
        <v>1068</v>
      </c>
      <c r="E521" s="2">
        <v>8093</v>
      </c>
      <c r="F521" s="2">
        <v>8215</v>
      </c>
      <c r="G521" s="2">
        <v>8458</v>
      </c>
      <c r="H521" s="2">
        <v>9802</v>
      </c>
      <c r="I521" s="2">
        <v>6.5600000000000006E-2</v>
      </c>
      <c r="J521" s="2">
        <v>531</v>
      </c>
      <c r="K521" s="2">
        <v>539</v>
      </c>
      <c r="L521" s="2">
        <v>555</v>
      </c>
      <c r="M521" s="2">
        <v>643</v>
      </c>
      <c r="N521" s="2">
        <v>6.7000000000000004E-2</v>
      </c>
      <c r="O521" s="2">
        <v>542</v>
      </c>
      <c r="P521" s="2">
        <v>550</v>
      </c>
      <c r="Q521" s="2">
        <v>567</v>
      </c>
      <c r="R521" s="2">
        <v>657</v>
      </c>
      <c r="S521" s="2">
        <v>9166</v>
      </c>
      <c r="T521" s="2">
        <v>9304</v>
      </c>
      <c r="U521" s="2">
        <v>9580</v>
      </c>
      <c r="V521" s="2">
        <v>11102</v>
      </c>
      <c r="W521" s="2">
        <v>1.1040000000000001</v>
      </c>
      <c r="X521" s="2">
        <v>1.026</v>
      </c>
      <c r="Y521" s="2">
        <v>10119</v>
      </c>
      <c r="Z521" s="2">
        <v>11391</v>
      </c>
      <c r="AA521" s="2">
        <v>283.57</v>
      </c>
      <c r="AB521" s="2">
        <v>215.1</v>
      </c>
      <c r="AC521" s="2">
        <v>148.29</v>
      </c>
      <c r="AD521" s="2">
        <v>290.13</v>
      </c>
      <c r="AE521" s="2">
        <v>937.09</v>
      </c>
      <c r="AF521" s="2">
        <v>283.57</v>
      </c>
      <c r="AG521" s="2">
        <v>215.1</v>
      </c>
      <c r="AH521" s="2">
        <v>148.29</v>
      </c>
      <c r="AI521" s="2">
        <v>290.13</v>
      </c>
      <c r="AJ521" s="2">
        <v>937.09</v>
      </c>
      <c r="AK521" s="2">
        <v>2869445</v>
      </c>
      <c r="AL521" s="2">
        <v>2001290</v>
      </c>
      <c r="AM521" s="2">
        <v>1420618</v>
      </c>
      <c r="AN521" s="2">
        <v>3304871</v>
      </c>
      <c r="AO521" s="2">
        <v>9596224</v>
      </c>
      <c r="AP521" s="2">
        <v>0.59060000000000001</v>
      </c>
      <c r="AQ521" s="2">
        <v>0.2</v>
      </c>
      <c r="AR521" s="2">
        <v>338939</v>
      </c>
      <c r="AS521" s="2">
        <v>236392</v>
      </c>
      <c r="AT521" s="2">
        <v>167803</v>
      </c>
      <c r="AU521" s="2">
        <v>390371</v>
      </c>
      <c r="AV521" s="2">
        <v>1133505</v>
      </c>
      <c r="AW521" s="2">
        <v>0.59060000000000001</v>
      </c>
      <c r="AX521" s="2">
        <v>4.0599999999999997E-2</v>
      </c>
      <c r="AY521" s="2">
        <v>0.65</v>
      </c>
      <c r="AZ521" s="2">
        <v>75725</v>
      </c>
      <c r="BA521" s="2">
        <v>52814</v>
      </c>
      <c r="BB521" s="2">
        <v>37490</v>
      </c>
      <c r="BC521" s="2">
        <v>87216</v>
      </c>
      <c r="BD521" s="2">
        <v>253245</v>
      </c>
      <c r="BE521" s="2">
        <v>10982974</v>
      </c>
      <c r="BF521" s="2">
        <v>0</v>
      </c>
      <c r="BG521" s="2">
        <v>71668</v>
      </c>
      <c r="BH521" s="2">
        <v>0</v>
      </c>
      <c r="BI521" s="2">
        <v>330957</v>
      </c>
      <c r="BJ521" s="2">
        <v>0</v>
      </c>
      <c r="BK521" s="2">
        <v>154419</v>
      </c>
      <c r="BL521" s="2">
        <v>0</v>
      </c>
      <c r="BM521" s="2">
        <v>0</v>
      </c>
      <c r="BN521" s="2">
        <v>2813</v>
      </c>
      <c r="BO521" s="2">
        <v>7.9</v>
      </c>
      <c r="BP521" s="2">
        <v>22223</v>
      </c>
      <c r="BQ521" s="2">
        <v>579267</v>
      </c>
      <c r="BR521" s="2">
        <v>11562241</v>
      </c>
      <c r="BS521" s="2">
        <v>0</v>
      </c>
      <c r="BT521" s="2">
        <v>11562241</v>
      </c>
      <c r="BU521" s="2">
        <v>12622678</v>
      </c>
      <c r="BV521" s="2">
        <v>0</v>
      </c>
      <c r="BW521" s="2">
        <v>187418</v>
      </c>
      <c r="BX521" s="2">
        <v>0</v>
      </c>
      <c r="BY521" s="2">
        <v>5570.41</v>
      </c>
      <c r="BZ521" s="2">
        <v>937.09</v>
      </c>
      <c r="CA521" s="2">
        <v>5219976</v>
      </c>
      <c r="CB521" s="2">
        <v>0</v>
      </c>
      <c r="CC521" s="2">
        <v>0</v>
      </c>
      <c r="CD521" s="2">
        <v>12622678</v>
      </c>
      <c r="CE521" s="2">
        <v>187418</v>
      </c>
      <c r="CF521" s="2">
        <v>0</v>
      </c>
      <c r="CG521" s="2">
        <v>1560937</v>
      </c>
      <c r="CH521" s="2">
        <v>1560937</v>
      </c>
      <c r="CI521" s="2">
        <v>1560937</v>
      </c>
      <c r="CJ521" s="2">
        <v>1560937</v>
      </c>
      <c r="CK521" s="2" t="b">
        <v>1</v>
      </c>
      <c r="CL521" s="2">
        <v>1060437</v>
      </c>
      <c r="CM521" s="2">
        <v>11581.3</v>
      </c>
      <c r="CN521" s="2">
        <v>10648.52</v>
      </c>
      <c r="CO521" s="2">
        <v>10964.41</v>
      </c>
      <c r="CP521" s="2">
        <v>13037.11</v>
      </c>
      <c r="CQ521" s="4">
        <v>45072.426620370374</v>
      </c>
      <c r="CR521" s="4">
        <v>73415</v>
      </c>
    </row>
    <row r="522" spans="1:96" x14ac:dyDescent="0.35">
      <c r="A522" s="5">
        <v>595</v>
      </c>
      <c r="B522" s="3" t="s">
        <v>1069</v>
      </c>
      <c r="C522" s="3" t="s">
        <v>1070</v>
      </c>
      <c r="D522" s="2" t="s">
        <v>1071</v>
      </c>
      <c r="E522" s="2">
        <v>8093</v>
      </c>
      <c r="F522" s="2">
        <v>8215</v>
      </c>
      <c r="G522" s="2">
        <v>8458</v>
      </c>
      <c r="H522" s="2">
        <v>9802</v>
      </c>
      <c r="I522" s="2">
        <v>6.5600000000000006E-2</v>
      </c>
      <c r="J522" s="2">
        <v>531</v>
      </c>
      <c r="K522" s="2">
        <v>539</v>
      </c>
      <c r="L522" s="2">
        <v>555</v>
      </c>
      <c r="M522" s="2">
        <v>643</v>
      </c>
      <c r="N522" s="2">
        <v>6.7000000000000004E-2</v>
      </c>
      <c r="O522" s="2">
        <v>542</v>
      </c>
      <c r="P522" s="2">
        <v>550</v>
      </c>
      <c r="Q522" s="2">
        <v>567</v>
      </c>
      <c r="R522" s="2">
        <v>657</v>
      </c>
      <c r="S522" s="2">
        <v>9166</v>
      </c>
      <c r="T522" s="2">
        <v>9304</v>
      </c>
      <c r="U522" s="2">
        <v>9580</v>
      </c>
      <c r="V522" s="2">
        <v>11102</v>
      </c>
      <c r="W522" s="2">
        <v>1.1040000000000001</v>
      </c>
      <c r="X522" s="2">
        <v>1.026</v>
      </c>
      <c r="Y522" s="2">
        <v>10119</v>
      </c>
      <c r="Z522" s="2">
        <v>11391</v>
      </c>
      <c r="AA522" s="2">
        <v>3322.12</v>
      </c>
      <c r="AB522" s="2">
        <v>2535.19</v>
      </c>
      <c r="AC522" s="2">
        <v>1764.04</v>
      </c>
      <c r="AD522" s="2">
        <v>0</v>
      </c>
      <c r="AE522" s="2">
        <v>7621.35</v>
      </c>
      <c r="AF522" s="2">
        <v>3322.12</v>
      </c>
      <c r="AG522" s="2">
        <v>2535.19</v>
      </c>
      <c r="AH522" s="2">
        <v>1764.04</v>
      </c>
      <c r="AI522" s="2">
        <v>0</v>
      </c>
      <c r="AJ522" s="2">
        <v>7621.35</v>
      </c>
      <c r="AK522" s="2">
        <v>33616532</v>
      </c>
      <c r="AL522" s="2">
        <v>23587408</v>
      </c>
      <c r="AM522" s="2">
        <v>16899503</v>
      </c>
      <c r="AN522" s="2">
        <v>0</v>
      </c>
      <c r="AO522" s="2">
        <v>74103443</v>
      </c>
      <c r="AP522" s="2">
        <v>0.79669999999999996</v>
      </c>
      <c r="AQ522" s="2">
        <v>0.2</v>
      </c>
      <c r="AR522" s="2">
        <v>5356458</v>
      </c>
      <c r="AS522" s="2">
        <v>3758418</v>
      </c>
      <c r="AT522" s="2">
        <v>2692767</v>
      </c>
      <c r="AU522" s="2">
        <v>0</v>
      </c>
      <c r="AV522" s="2">
        <v>11807643</v>
      </c>
      <c r="AW522" s="2">
        <v>0.79669999999999996</v>
      </c>
      <c r="AX522" s="2">
        <v>0.2467</v>
      </c>
      <c r="AY522" s="2">
        <v>0.65</v>
      </c>
      <c r="AZ522" s="2">
        <v>5390579</v>
      </c>
      <c r="BA522" s="2">
        <v>3782359</v>
      </c>
      <c r="BB522" s="2">
        <v>2709920</v>
      </c>
      <c r="BC522" s="2">
        <v>0</v>
      </c>
      <c r="BD522" s="2">
        <v>11882858</v>
      </c>
      <c r="BE522" s="2">
        <v>97793944</v>
      </c>
      <c r="BF522" s="2">
        <v>0</v>
      </c>
      <c r="BG522" s="2">
        <v>187103</v>
      </c>
      <c r="BH522" s="2">
        <v>0</v>
      </c>
      <c r="BI522" s="2">
        <v>342343</v>
      </c>
      <c r="BJ522" s="2">
        <v>0</v>
      </c>
      <c r="BK522" s="2">
        <v>0</v>
      </c>
      <c r="BL522" s="2">
        <v>0</v>
      </c>
      <c r="BM522" s="2">
        <v>0</v>
      </c>
      <c r="BN522" s="2">
        <v>2813</v>
      </c>
      <c r="BO522" s="2">
        <v>132.15</v>
      </c>
      <c r="BP522" s="2">
        <v>371738</v>
      </c>
      <c r="BQ522" s="2">
        <v>901184</v>
      </c>
      <c r="BR522" s="2">
        <v>98695128</v>
      </c>
      <c r="BS522" s="2">
        <v>0</v>
      </c>
      <c r="BT522" s="2">
        <v>98695128</v>
      </c>
      <c r="BU522" s="2">
        <v>8318935</v>
      </c>
      <c r="BV522" s="2">
        <v>90376193</v>
      </c>
      <c r="BW522" s="2">
        <v>6082547</v>
      </c>
      <c r="BX522" s="2">
        <v>84293646</v>
      </c>
      <c r="BY522" s="2">
        <v>5066.07</v>
      </c>
      <c r="BZ522" s="2">
        <v>7621.35</v>
      </c>
      <c r="CA522" s="2">
        <v>38610293</v>
      </c>
      <c r="CB522" s="2">
        <v>0</v>
      </c>
      <c r="CC522" s="2">
        <v>0</v>
      </c>
      <c r="CD522" s="2">
        <v>8318935</v>
      </c>
      <c r="CE522" s="2">
        <v>6082547</v>
      </c>
      <c r="CF522" s="2">
        <v>24208811</v>
      </c>
      <c r="CG522" s="2">
        <v>4835091</v>
      </c>
      <c r="CH522" s="2">
        <v>29043902</v>
      </c>
      <c r="CI522" s="2">
        <v>0</v>
      </c>
      <c r="CJ522" s="2">
        <v>84293646</v>
      </c>
      <c r="CK522" s="2" t="b">
        <v>0</v>
      </c>
      <c r="CL522" s="2">
        <v>0</v>
      </c>
      <c r="CM522" s="2">
        <v>13353.99</v>
      </c>
      <c r="CN522" s="2">
        <v>12278.44</v>
      </c>
      <c r="CO522" s="2">
        <v>12642.68</v>
      </c>
      <c r="CP522" s="2">
        <v>15032.65</v>
      </c>
      <c r="CQ522" s="4">
        <v>45072.426608796297</v>
      </c>
      <c r="CR522" s="4">
        <v>73415</v>
      </c>
    </row>
    <row r="523" spans="1:96" x14ac:dyDescent="0.35">
      <c r="A523" s="5">
        <v>596</v>
      </c>
      <c r="B523" s="3" t="s">
        <v>1069</v>
      </c>
      <c r="C523" s="3" t="s">
        <v>1072</v>
      </c>
      <c r="D523" s="2" t="s">
        <v>1073</v>
      </c>
      <c r="E523" s="2">
        <v>8093</v>
      </c>
      <c r="F523" s="2">
        <v>8215</v>
      </c>
      <c r="G523" s="2">
        <v>8458</v>
      </c>
      <c r="H523" s="2">
        <v>9802</v>
      </c>
      <c r="I523" s="2">
        <v>6.5600000000000006E-2</v>
      </c>
      <c r="J523" s="2">
        <v>531</v>
      </c>
      <c r="K523" s="2">
        <v>539</v>
      </c>
      <c r="L523" s="2">
        <v>555</v>
      </c>
      <c r="M523" s="2">
        <v>643</v>
      </c>
      <c r="N523" s="2">
        <v>6.7000000000000004E-2</v>
      </c>
      <c r="O523" s="2">
        <v>542</v>
      </c>
      <c r="P523" s="2">
        <v>550</v>
      </c>
      <c r="Q523" s="2">
        <v>567</v>
      </c>
      <c r="R523" s="2">
        <v>657</v>
      </c>
      <c r="S523" s="2">
        <v>9166</v>
      </c>
      <c r="T523" s="2">
        <v>9304</v>
      </c>
      <c r="U523" s="2">
        <v>9580</v>
      </c>
      <c r="V523" s="2">
        <v>11102</v>
      </c>
      <c r="W523" s="2">
        <v>1.1040000000000001</v>
      </c>
      <c r="X523" s="2">
        <v>1.026</v>
      </c>
      <c r="Y523" s="2">
        <v>10119</v>
      </c>
      <c r="Z523" s="2">
        <v>11391</v>
      </c>
      <c r="AA523" s="2">
        <v>2492.0500000000002</v>
      </c>
      <c r="AB523" s="2">
        <v>1881.31</v>
      </c>
      <c r="AC523" s="2">
        <v>1301.0899999999999</v>
      </c>
      <c r="AD523" s="2">
        <v>0</v>
      </c>
      <c r="AE523" s="2">
        <v>5674.45</v>
      </c>
      <c r="AF523" s="2">
        <v>2492.0500000000002</v>
      </c>
      <c r="AG523" s="2">
        <v>1881.31</v>
      </c>
      <c r="AH523" s="2">
        <v>1301.0899999999999</v>
      </c>
      <c r="AI523" s="2">
        <v>0</v>
      </c>
      <c r="AJ523" s="2">
        <v>5674.45</v>
      </c>
      <c r="AK523" s="2">
        <v>25217054</v>
      </c>
      <c r="AL523" s="2">
        <v>17503708</v>
      </c>
      <c r="AM523" s="2">
        <v>12464442</v>
      </c>
      <c r="AN523" s="2">
        <v>0</v>
      </c>
      <c r="AO523" s="2">
        <v>55185204</v>
      </c>
      <c r="AP523" s="2">
        <v>0.36909999999999998</v>
      </c>
      <c r="AQ523" s="2">
        <v>0.2</v>
      </c>
      <c r="AR523" s="2">
        <v>1861523</v>
      </c>
      <c r="AS523" s="2">
        <v>1292124</v>
      </c>
      <c r="AT523" s="2">
        <v>920125</v>
      </c>
      <c r="AU523" s="2">
        <v>0</v>
      </c>
      <c r="AV523" s="2">
        <v>4073772</v>
      </c>
      <c r="AW523" s="2">
        <v>0.36909999999999998</v>
      </c>
      <c r="AX523" s="2">
        <v>0</v>
      </c>
      <c r="AY523" s="2">
        <v>0.65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59258976</v>
      </c>
      <c r="BF523" s="2">
        <v>0</v>
      </c>
      <c r="BG523" s="2">
        <v>535879</v>
      </c>
      <c r="BH523" s="2">
        <v>0</v>
      </c>
      <c r="BI523" s="2">
        <v>382320</v>
      </c>
      <c r="BJ523" s="2">
        <v>0</v>
      </c>
      <c r="BK523" s="2">
        <v>0</v>
      </c>
      <c r="BL523" s="2">
        <v>0</v>
      </c>
      <c r="BM523" s="2">
        <v>0</v>
      </c>
      <c r="BN523" s="2">
        <v>2813</v>
      </c>
      <c r="BO523" s="2">
        <v>119.57</v>
      </c>
      <c r="BP523" s="2">
        <v>336350</v>
      </c>
      <c r="BQ523" s="2">
        <v>1254549</v>
      </c>
      <c r="BR523" s="2">
        <v>60513525</v>
      </c>
      <c r="BS523" s="2">
        <v>0</v>
      </c>
      <c r="BT523" s="2">
        <v>60513525</v>
      </c>
      <c r="BU523" s="2">
        <v>9571236</v>
      </c>
      <c r="BV523" s="2">
        <v>50942289</v>
      </c>
      <c r="BW523" s="2">
        <v>4495306</v>
      </c>
      <c r="BX523" s="2">
        <v>46446983</v>
      </c>
      <c r="BY523" s="2">
        <v>5028.6499999999996</v>
      </c>
      <c r="BZ523" s="2">
        <v>5674.45</v>
      </c>
      <c r="CA523" s="2">
        <v>28534823</v>
      </c>
      <c r="CB523" s="2">
        <v>0</v>
      </c>
      <c r="CC523" s="2">
        <v>0</v>
      </c>
      <c r="CD523" s="2">
        <v>9571236</v>
      </c>
      <c r="CE523" s="2">
        <v>4495306</v>
      </c>
      <c r="CF523" s="2">
        <v>14468281</v>
      </c>
      <c r="CG523" s="2">
        <v>4758673</v>
      </c>
      <c r="CH523" s="2">
        <v>19226954</v>
      </c>
      <c r="CI523" s="2">
        <v>0</v>
      </c>
      <c r="CJ523" s="2">
        <v>46446983</v>
      </c>
      <c r="CK523" s="2" t="b">
        <v>0</v>
      </c>
      <c r="CL523" s="2">
        <v>0</v>
      </c>
      <c r="CM523" s="2">
        <v>10865.98</v>
      </c>
      <c r="CN523" s="2">
        <v>9990.82</v>
      </c>
      <c r="CO523" s="2">
        <v>10287.200000000001</v>
      </c>
      <c r="CP523" s="2">
        <v>12231.88</v>
      </c>
      <c r="CQ523" s="4">
        <v>45072.426608796297</v>
      </c>
      <c r="CR523" s="4">
        <v>73415</v>
      </c>
    </row>
    <row r="524" spans="1:96" x14ac:dyDescent="0.35">
      <c r="A524" s="5">
        <v>597</v>
      </c>
      <c r="B524" s="3" t="s">
        <v>1069</v>
      </c>
      <c r="C524" s="3" t="s">
        <v>1074</v>
      </c>
      <c r="D524" s="2" t="s">
        <v>1075</v>
      </c>
      <c r="E524" s="2">
        <v>8093</v>
      </c>
      <c r="F524" s="2">
        <v>8215</v>
      </c>
      <c r="G524" s="2">
        <v>8458</v>
      </c>
      <c r="H524" s="2">
        <v>9802</v>
      </c>
      <c r="I524" s="2">
        <v>6.5600000000000006E-2</v>
      </c>
      <c r="J524" s="2">
        <v>531</v>
      </c>
      <c r="K524" s="2">
        <v>539</v>
      </c>
      <c r="L524" s="2">
        <v>555</v>
      </c>
      <c r="M524" s="2">
        <v>643</v>
      </c>
      <c r="N524" s="2">
        <v>6.7000000000000004E-2</v>
      </c>
      <c r="O524" s="2">
        <v>542</v>
      </c>
      <c r="P524" s="2">
        <v>550</v>
      </c>
      <c r="Q524" s="2">
        <v>567</v>
      </c>
      <c r="R524" s="2">
        <v>657</v>
      </c>
      <c r="S524" s="2">
        <v>9166</v>
      </c>
      <c r="T524" s="2">
        <v>9304</v>
      </c>
      <c r="U524" s="2">
        <v>9580</v>
      </c>
      <c r="V524" s="2">
        <v>11102</v>
      </c>
      <c r="W524" s="2">
        <v>1.1040000000000001</v>
      </c>
      <c r="X524" s="2">
        <v>1.026</v>
      </c>
      <c r="Y524" s="2">
        <v>10119</v>
      </c>
      <c r="Z524" s="2">
        <v>11391</v>
      </c>
      <c r="AA524" s="2">
        <v>2143.79</v>
      </c>
      <c r="AB524" s="2">
        <v>1508.05</v>
      </c>
      <c r="AC524" s="2">
        <v>866.4</v>
      </c>
      <c r="AD524" s="2">
        <v>1507.37</v>
      </c>
      <c r="AE524" s="2">
        <v>6025.61</v>
      </c>
      <c r="AF524" s="2">
        <v>2143.79</v>
      </c>
      <c r="AG524" s="2">
        <v>1508.05</v>
      </c>
      <c r="AH524" s="2">
        <v>866.4</v>
      </c>
      <c r="AI524" s="2">
        <v>1507.37</v>
      </c>
      <c r="AJ524" s="2">
        <v>6025.61</v>
      </c>
      <c r="AK524" s="2">
        <v>21693011</v>
      </c>
      <c r="AL524" s="2">
        <v>14030897</v>
      </c>
      <c r="AM524" s="2">
        <v>8300112</v>
      </c>
      <c r="AN524" s="2">
        <v>17170452</v>
      </c>
      <c r="AO524" s="2">
        <v>61194472</v>
      </c>
      <c r="AP524" s="2">
        <v>0.76539999999999997</v>
      </c>
      <c r="AQ524" s="2">
        <v>0.2</v>
      </c>
      <c r="AR524" s="2">
        <v>3320766</v>
      </c>
      <c r="AS524" s="2">
        <v>2147850</v>
      </c>
      <c r="AT524" s="2">
        <v>1270581</v>
      </c>
      <c r="AU524" s="2">
        <v>2628453</v>
      </c>
      <c r="AV524" s="2">
        <v>9367650</v>
      </c>
      <c r="AW524" s="2">
        <v>0.76539999999999997</v>
      </c>
      <c r="AX524" s="2">
        <v>0.21540000000000001</v>
      </c>
      <c r="AY524" s="2">
        <v>0.65</v>
      </c>
      <c r="AZ524" s="2">
        <v>3037238</v>
      </c>
      <c r="BA524" s="2">
        <v>1964466</v>
      </c>
      <c r="BB524" s="2">
        <v>1162099</v>
      </c>
      <c r="BC524" s="2">
        <v>2404035</v>
      </c>
      <c r="BD524" s="2">
        <v>8567838</v>
      </c>
      <c r="BE524" s="2">
        <v>79129960</v>
      </c>
      <c r="BF524" s="2">
        <v>0</v>
      </c>
      <c r="BG524" s="2">
        <v>50297</v>
      </c>
      <c r="BH524" s="2">
        <v>0</v>
      </c>
      <c r="BI524" s="2">
        <v>919654</v>
      </c>
      <c r="BJ524" s="2">
        <v>0</v>
      </c>
      <c r="BK524" s="2">
        <v>0</v>
      </c>
      <c r="BL524" s="2">
        <v>0</v>
      </c>
      <c r="BM524" s="2">
        <v>0</v>
      </c>
      <c r="BN524" s="2">
        <v>2813</v>
      </c>
      <c r="BO524" s="2">
        <v>95.35</v>
      </c>
      <c r="BP524" s="2">
        <v>268220</v>
      </c>
      <c r="BQ524" s="2">
        <v>1238171</v>
      </c>
      <c r="BR524" s="2">
        <v>80368131</v>
      </c>
      <c r="BS524" s="2">
        <v>0</v>
      </c>
      <c r="BT524" s="2">
        <v>80368131</v>
      </c>
      <c r="BU524" s="2">
        <v>7032708</v>
      </c>
      <c r="BV524" s="2">
        <v>73335423</v>
      </c>
      <c r="BW524" s="2">
        <v>5063619</v>
      </c>
      <c r="BX524" s="2">
        <v>68271804</v>
      </c>
      <c r="BY524" s="2">
        <v>5334.29</v>
      </c>
      <c r="BZ524" s="2">
        <v>6025.61</v>
      </c>
      <c r="CA524" s="2">
        <v>32142351</v>
      </c>
      <c r="CB524" s="2">
        <v>0</v>
      </c>
      <c r="CC524" s="2">
        <v>0</v>
      </c>
      <c r="CD524" s="2">
        <v>7032708</v>
      </c>
      <c r="CE524" s="2">
        <v>5063619</v>
      </c>
      <c r="CF524" s="2">
        <v>20046024</v>
      </c>
      <c r="CG524" s="2">
        <v>5769878</v>
      </c>
      <c r="CH524" s="2">
        <v>25815902</v>
      </c>
      <c r="CI524" s="2">
        <v>0</v>
      </c>
      <c r="CJ524" s="2">
        <v>68271804</v>
      </c>
      <c r="CK524" s="2" t="b">
        <v>0</v>
      </c>
      <c r="CL524" s="2">
        <v>0</v>
      </c>
      <c r="CM524" s="2">
        <v>13084.78</v>
      </c>
      <c r="CN524" s="2">
        <v>12030.91</v>
      </c>
      <c r="CO524" s="2">
        <v>12387.8</v>
      </c>
      <c r="CP524" s="2">
        <v>14729.59</v>
      </c>
      <c r="CQ524" s="4">
        <v>45072.426631944443</v>
      </c>
      <c r="CR524" s="4">
        <v>73415</v>
      </c>
    </row>
    <row r="525" spans="1:96" x14ac:dyDescent="0.35">
      <c r="A525" s="5">
        <v>598</v>
      </c>
      <c r="B525" s="3" t="s">
        <v>1069</v>
      </c>
      <c r="C525" s="3" t="s">
        <v>1076</v>
      </c>
      <c r="D525" s="2" t="s">
        <v>1077</v>
      </c>
      <c r="E525" s="2">
        <v>8093</v>
      </c>
      <c r="F525" s="2">
        <v>8215</v>
      </c>
      <c r="G525" s="2">
        <v>8458</v>
      </c>
      <c r="H525" s="2">
        <v>9802</v>
      </c>
      <c r="I525" s="2">
        <v>6.5600000000000006E-2</v>
      </c>
      <c r="J525" s="2">
        <v>531</v>
      </c>
      <c r="K525" s="2">
        <v>539</v>
      </c>
      <c r="L525" s="2">
        <v>555</v>
      </c>
      <c r="M525" s="2">
        <v>643</v>
      </c>
      <c r="N525" s="2">
        <v>6.7000000000000004E-2</v>
      </c>
      <c r="O525" s="2">
        <v>542</v>
      </c>
      <c r="P525" s="2">
        <v>550</v>
      </c>
      <c r="Q525" s="2">
        <v>567</v>
      </c>
      <c r="R525" s="2">
        <v>657</v>
      </c>
      <c r="S525" s="2">
        <v>9166</v>
      </c>
      <c r="T525" s="2">
        <v>9304</v>
      </c>
      <c r="U525" s="2">
        <v>9580</v>
      </c>
      <c r="V525" s="2">
        <v>11102</v>
      </c>
      <c r="W525" s="2">
        <v>1.1040000000000001</v>
      </c>
      <c r="X525" s="2">
        <v>1.026</v>
      </c>
      <c r="Y525" s="2">
        <v>10119</v>
      </c>
      <c r="Z525" s="2">
        <v>11391</v>
      </c>
      <c r="AA525" s="2">
        <v>672.92</v>
      </c>
      <c r="AB525" s="2">
        <v>504.56</v>
      </c>
      <c r="AC525" s="2">
        <v>339.93</v>
      </c>
      <c r="AD525" s="2">
        <v>649.03</v>
      </c>
      <c r="AE525" s="2">
        <v>2166.44</v>
      </c>
      <c r="AF525" s="2">
        <v>672.92</v>
      </c>
      <c r="AG525" s="2">
        <v>504.56</v>
      </c>
      <c r="AH525" s="2">
        <v>339.93</v>
      </c>
      <c r="AI525" s="2">
        <v>649.03</v>
      </c>
      <c r="AJ525" s="2">
        <v>2166.44</v>
      </c>
      <c r="AK525" s="2">
        <v>6809277</v>
      </c>
      <c r="AL525" s="2">
        <v>4694426</v>
      </c>
      <c r="AM525" s="2">
        <v>3256529</v>
      </c>
      <c r="AN525" s="2">
        <v>7393101</v>
      </c>
      <c r="AO525" s="2">
        <v>22153333</v>
      </c>
      <c r="AP525" s="2">
        <v>0.69210000000000005</v>
      </c>
      <c r="AQ525" s="2">
        <v>0.2</v>
      </c>
      <c r="AR525" s="2">
        <v>942540</v>
      </c>
      <c r="AS525" s="2">
        <v>649802</v>
      </c>
      <c r="AT525" s="2">
        <v>450769</v>
      </c>
      <c r="AU525" s="2">
        <v>1023353</v>
      </c>
      <c r="AV525" s="2">
        <v>3066464</v>
      </c>
      <c r="AW525" s="2">
        <v>0.69210000000000005</v>
      </c>
      <c r="AX525" s="2">
        <v>0.1421</v>
      </c>
      <c r="AY525" s="2">
        <v>0.65</v>
      </c>
      <c r="AZ525" s="2">
        <v>628939</v>
      </c>
      <c r="BA525" s="2">
        <v>433601</v>
      </c>
      <c r="BB525" s="2">
        <v>300789</v>
      </c>
      <c r="BC525" s="2">
        <v>682864</v>
      </c>
      <c r="BD525" s="2">
        <v>2046193</v>
      </c>
      <c r="BE525" s="2">
        <v>27265990</v>
      </c>
      <c r="BF525" s="2">
        <v>0</v>
      </c>
      <c r="BG525" s="2">
        <v>0</v>
      </c>
      <c r="BH525" s="2">
        <v>0</v>
      </c>
      <c r="BI525" s="2">
        <v>837257</v>
      </c>
      <c r="BJ525" s="2">
        <v>0</v>
      </c>
      <c r="BK525" s="2">
        <v>0</v>
      </c>
      <c r="BL525" s="2">
        <v>0</v>
      </c>
      <c r="BM525" s="2">
        <v>0</v>
      </c>
      <c r="BN525" s="2">
        <v>2813</v>
      </c>
      <c r="BO525" s="2">
        <v>47.15</v>
      </c>
      <c r="BP525" s="2">
        <v>132633</v>
      </c>
      <c r="BQ525" s="2">
        <v>969890</v>
      </c>
      <c r="BR525" s="2">
        <v>28235880</v>
      </c>
      <c r="BS525" s="2">
        <v>0</v>
      </c>
      <c r="BT525" s="2">
        <v>28235880</v>
      </c>
      <c r="BU525" s="2">
        <v>13453344</v>
      </c>
      <c r="BV525" s="2">
        <v>14782536</v>
      </c>
      <c r="BW525" s="2">
        <v>649379</v>
      </c>
      <c r="BX525" s="2">
        <v>14133157</v>
      </c>
      <c r="BY525" s="2">
        <v>5267.55</v>
      </c>
      <c r="BZ525" s="2">
        <v>2166.44</v>
      </c>
      <c r="CA525" s="2">
        <v>11411831</v>
      </c>
      <c r="CB525" s="2">
        <v>0</v>
      </c>
      <c r="CC525" s="2">
        <v>0</v>
      </c>
      <c r="CD525" s="2">
        <v>13453344</v>
      </c>
      <c r="CE525" s="2">
        <v>649379</v>
      </c>
      <c r="CF525" s="2">
        <v>0</v>
      </c>
      <c r="CG525" s="2">
        <v>2793626</v>
      </c>
      <c r="CH525" s="2">
        <v>2793626</v>
      </c>
      <c r="CI525" s="2">
        <v>0</v>
      </c>
      <c r="CJ525" s="2">
        <v>14133157</v>
      </c>
      <c r="CK525" s="2" t="b">
        <v>0</v>
      </c>
      <c r="CL525" s="2">
        <v>0</v>
      </c>
      <c r="CM525" s="2">
        <v>12454.31</v>
      </c>
      <c r="CN525" s="2">
        <v>11451.22</v>
      </c>
      <c r="CO525" s="2">
        <v>11790.92</v>
      </c>
      <c r="CP525" s="2">
        <v>14019.87</v>
      </c>
      <c r="CQ525" s="4">
        <v>45072.426631944443</v>
      </c>
      <c r="CR525" s="4">
        <v>73415</v>
      </c>
    </row>
    <row r="526" spans="1:96" x14ac:dyDescent="0.35">
      <c r="A526" s="5">
        <v>599</v>
      </c>
      <c r="B526" s="3" t="s">
        <v>1069</v>
      </c>
      <c r="C526" s="3" t="s">
        <v>1078</v>
      </c>
      <c r="D526" s="2" t="s">
        <v>1079</v>
      </c>
      <c r="E526" s="2">
        <v>8093</v>
      </c>
      <c r="F526" s="2">
        <v>8215</v>
      </c>
      <c r="G526" s="2">
        <v>8458</v>
      </c>
      <c r="H526" s="2">
        <v>9802</v>
      </c>
      <c r="I526" s="2">
        <v>6.5600000000000006E-2</v>
      </c>
      <c r="J526" s="2">
        <v>531</v>
      </c>
      <c r="K526" s="2">
        <v>539</v>
      </c>
      <c r="L526" s="2">
        <v>555</v>
      </c>
      <c r="M526" s="2">
        <v>643</v>
      </c>
      <c r="N526" s="2">
        <v>6.7000000000000004E-2</v>
      </c>
      <c r="O526" s="2">
        <v>542</v>
      </c>
      <c r="P526" s="2">
        <v>550</v>
      </c>
      <c r="Q526" s="2">
        <v>567</v>
      </c>
      <c r="R526" s="2">
        <v>657</v>
      </c>
      <c r="S526" s="2">
        <v>9166</v>
      </c>
      <c r="T526" s="2">
        <v>9304</v>
      </c>
      <c r="U526" s="2">
        <v>9580</v>
      </c>
      <c r="V526" s="2">
        <v>11102</v>
      </c>
      <c r="W526" s="2">
        <v>1.1040000000000001</v>
      </c>
      <c r="X526" s="2">
        <v>1.026</v>
      </c>
      <c r="Y526" s="2">
        <v>10119</v>
      </c>
      <c r="Z526" s="2">
        <v>11391</v>
      </c>
      <c r="AA526" s="2">
        <v>1844.96</v>
      </c>
      <c r="AB526" s="2">
        <v>1391.38</v>
      </c>
      <c r="AC526" s="2">
        <v>1059.6099999999999</v>
      </c>
      <c r="AD526" s="2">
        <v>0</v>
      </c>
      <c r="AE526" s="2">
        <v>4295.95</v>
      </c>
      <c r="AF526" s="2">
        <v>1844.96</v>
      </c>
      <c r="AG526" s="2">
        <v>1391.38</v>
      </c>
      <c r="AH526" s="2">
        <v>1059.6099999999999</v>
      </c>
      <c r="AI526" s="2">
        <v>0</v>
      </c>
      <c r="AJ526" s="2">
        <v>4295.95</v>
      </c>
      <c r="AK526" s="2">
        <v>18669150</v>
      </c>
      <c r="AL526" s="2">
        <v>12945400</v>
      </c>
      <c r="AM526" s="2">
        <v>10151064</v>
      </c>
      <c r="AN526" s="2">
        <v>0</v>
      </c>
      <c r="AO526" s="2">
        <v>41765614</v>
      </c>
      <c r="AP526" s="2">
        <v>0.67869999999999997</v>
      </c>
      <c r="AQ526" s="2">
        <v>0.2</v>
      </c>
      <c r="AR526" s="2">
        <v>2534150</v>
      </c>
      <c r="AS526" s="2">
        <v>1757209</v>
      </c>
      <c r="AT526" s="2">
        <v>1377905</v>
      </c>
      <c r="AU526" s="2">
        <v>0</v>
      </c>
      <c r="AV526" s="2">
        <v>5669264</v>
      </c>
      <c r="AW526" s="2">
        <v>0.67869999999999997</v>
      </c>
      <c r="AX526" s="2">
        <v>0.12870000000000001</v>
      </c>
      <c r="AY526" s="2">
        <v>0.65</v>
      </c>
      <c r="AZ526" s="2">
        <v>1561768</v>
      </c>
      <c r="BA526" s="2">
        <v>1082947</v>
      </c>
      <c r="BB526" s="2">
        <v>849187</v>
      </c>
      <c r="BC526" s="2">
        <v>0</v>
      </c>
      <c r="BD526" s="2">
        <v>3493902</v>
      </c>
      <c r="BE526" s="2">
        <v>50928780</v>
      </c>
      <c r="BF526" s="2">
        <v>0</v>
      </c>
      <c r="BG526" s="2">
        <v>327699</v>
      </c>
      <c r="BH526" s="2">
        <v>0</v>
      </c>
      <c r="BI526" s="2">
        <v>144450</v>
      </c>
      <c r="BJ526" s="2">
        <v>0</v>
      </c>
      <c r="BK526" s="2">
        <v>0</v>
      </c>
      <c r="BL526" s="2">
        <v>0</v>
      </c>
      <c r="BM526" s="2">
        <v>0</v>
      </c>
      <c r="BN526" s="2">
        <v>2813</v>
      </c>
      <c r="BO526" s="2">
        <v>98.79</v>
      </c>
      <c r="BP526" s="2">
        <v>277896</v>
      </c>
      <c r="BQ526" s="2">
        <v>750045</v>
      </c>
      <c r="BR526" s="2">
        <v>51678825</v>
      </c>
      <c r="BS526" s="2">
        <v>0</v>
      </c>
      <c r="BT526" s="2">
        <v>51678825</v>
      </c>
      <c r="BU526" s="2">
        <v>5993857</v>
      </c>
      <c r="BV526" s="2">
        <v>45684968</v>
      </c>
      <c r="BW526" s="2">
        <v>3439461</v>
      </c>
      <c r="BX526" s="2">
        <v>42245507</v>
      </c>
      <c r="BY526" s="2">
        <v>5082.13</v>
      </c>
      <c r="BZ526" s="2">
        <v>4295.95</v>
      </c>
      <c r="CA526" s="2">
        <v>21832576</v>
      </c>
      <c r="CB526" s="2">
        <v>0</v>
      </c>
      <c r="CC526" s="2">
        <v>0</v>
      </c>
      <c r="CD526" s="2">
        <v>5993857</v>
      </c>
      <c r="CE526" s="2">
        <v>3439461</v>
      </c>
      <c r="CF526" s="2">
        <v>12399258</v>
      </c>
      <c r="CG526" s="2">
        <v>3406665</v>
      </c>
      <c r="CH526" s="2">
        <v>15805923</v>
      </c>
      <c r="CI526" s="2">
        <v>0</v>
      </c>
      <c r="CJ526" s="2">
        <v>42245507</v>
      </c>
      <c r="CK526" s="2" t="b">
        <v>0</v>
      </c>
      <c r="CL526" s="2">
        <v>0</v>
      </c>
      <c r="CM526" s="2">
        <v>12339.06</v>
      </c>
      <c r="CN526" s="2">
        <v>11345.25</v>
      </c>
      <c r="CO526" s="2">
        <v>11681.8</v>
      </c>
      <c r="CP526" s="2">
        <v>13890.13</v>
      </c>
      <c r="CQ526" s="4">
        <v>45072.426678240743</v>
      </c>
      <c r="CR526" s="4">
        <v>73415</v>
      </c>
    </row>
    <row r="527" spans="1:96" x14ac:dyDescent="0.35">
      <c r="A527" s="5">
        <v>600</v>
      </c>
      <c r="B527" s="3" t="s">
        <v>1069</v>
      </c>
      <c r="C527" s="3" t="s">
        <v>1080</v>
      </c>
      <c r="D527" s="2" t="s">
        <v>1081</v>
      </c>
      <c r="E527" s="2">
        <v>8093</v>
      </c>
      <c r="F527" s="2">
        <v>8215</v>
      </c>
      <c r="G527" s="2">
        <v>8458</v>
      </c>
      <c r="H527" s="2">
        <v>9802</v>
      </c>
      <c r="I527" s="2">
        <v>6.5600000000000006E-2</v>
      </c>
      <c r="J527" s="2">
        <v>531</v>
      </c>
      <c r="K527" s="2">
        <v>539</v>
      </c>
      <c r="L527" s="2">
        <v>555</v>
      </c>
      <c r="M527" s="2">
        <v>643</v>
      </c>
      <c r="N527" s="2">
        <v>6.7000000000000004E-2</v>
      </c>
      <c r="O527" s="2">
        <v>542</v>
      </c>
      <c r="P527" s="2">
        <v>550</v>
      </c>
      <c r="Q527" s="2">
        <v>567</v>
      </c>
      <c r="R527" s="2">
        <v>657</v>
      </c>
      <c r="S527" s="2">
        <v>9166</v>
      </c>
      <c r="T527" s="2">
        <v>9304</v>
      </c>
      <c r="U527" s="2">
        <v>9580</v>
      </c>
      <c r="V527" s="2">
        <v>11102</v>
      </c>
      <c r="W527" s="2">
        <v>1.1040000000000001</v>
      </c>
      <c r="X527" s="2">
        <v>1.026</v>
      </c>
      <c r="Y527" s="2">
        <v>10119</v>
      </c>
      <c r="Z527" s="2">
        <v>11391</v>
      </c>
      <c r="AA527" s="2">
        <v>0</v>
      </c>
      <c r="AB527" s="2">
        <v>0</v>
      </c>
      <c r="AC527" s="2">
        <v>0</v>
      </c>
      <c r="AD527" s="2">
        <v>22754.25</v>
      </c>
      <c r="AE527" s="2">
        <v>22754.25</v>
      </c>
      <c r="AF527" s="2">
        <v>0</v>
      </c>
      <c r="AG527" s="2">
        <v>0</v>
      </c>
      <c r="AH527" s="2">
        <v>0</v>
      </c>
      <c r="AI527" s="2">
        <v>22754.25</v>
      </c>
      <c r="AJ527" s="2">
        <v>22754.25</v>
      </c>
      <c r="AK527" s="2">
        <v>0</v>
      </c>
      <c r="AL527" s="2">
        <v>0</v>
      </c>
      <c r="AM527" s="2">
        <v>0</v>
      </c>
      <c r="AN527" s="2">
        <v>259193662</v>
      </c>
      <c r="AO527" s="2">
        <v>259193662</v>
      </c>
      <c r="AP527" s="2">
        <v>0.64470000000000005</v>
      </c>
      <c r="AQ527" s="2">
        <v>0.2</v>
      </c>
      <c r="AR527" s="2">
        <v>0</v>
      </c>
      <c r="AS527" s="2">
        <v>0</v>
      </c>
      <c r="AT527" s="2">
        <v>0</v>
      </c>
      <c r="AU527" s="2">
        <v>33420431</v>
      </c>
      <c r="AV527" s="2">
        <v>33420431</v>
      </c>
      <c r="AW527" s="2">
        <v>0.64470000000000005</v>
      </c>
      <c r="AX527" s="2">
        <v>9.4700000000000006E-2</v>
      </c>
      <c r="AY527" s="2">
        <v>0.65</v>
      </c>
      <c r="AZ527" s="2">
        <v>0</v>
      </c>
      <c r="BA527" s="2">
        <v>0</v>
      </c>
      <c r="BB527" s="2">
        <v>0</v>
      </c>
      <c r="BC527" s="2">
        <v>15954666</v>
      </c>
      <c r="BD527" s="2">
        <v>15954666</v>
      </c>
      <c r="BE527" s="2">
        <v>308568759</v>
      </c>
      <c r="BF527" s="2">
        <v>0</v>
      </c>
      <c r="BG527" s="2">
        <v>781471</v>
      </c>
      <c r="BH527" s="2">
        <v>0</v>
      </c>
      <c r="BI527" s="2">
        <v>927791</v>
      </c>
      <c r="BJ527" s="2">
        <v>0</v>
      </c>
      <c r="BK527" s="2">
        <v>0</v>
      </c>
      <c r="BL527" s="2">
        <v>0</v>
      </c>
      <c r="BM527" s="2">
        <v>0</v>
      </c>
      <c r="BN527" s="2">
        <v>2813</v>
      </c>
      <c r="BO527" s="2">
        <v>0</v>
      </c>
      <c r="BP527" s="2">
        <v>0</v>
      </c>
      <c r="BQ527" s="2">
        <v>1709262</v>
      </c>
      <c r="BR527" s="2">
        <v>310278021</v>
      </c>
      <c r="BS527" s="2">
        <v>0</v>
      </c>
      <c r="BT527" s="2">
        <v>310278021</v>
      </c>
      <c r="BU527" s="2">
        <v>99886773</v>
      </c>
      <c r="BV527" s="2">
        <v>210391248</v>
      </c>
      <c r="BW527" s="2">
        <v>22003658</v>
      </c>
      <c r="BX527" s="2">
        <v>188387590</v>
      </c>
      <c r="BY527" s="2">
        <v>6138.29</v>
      </c>
      <c r="BZ527" s="2">
        <v>22754.25</v>
      </c>
      <c r="CA527" s="2">
        <v>139672185</v>
      </c>
      <c r="CB527" s="2">
        <v>0</v>
      </c>
      <c r="CC527" s="2">
        <v>0</v>
      </c>
      <c r="CD527" s="2">
        <v>99886773</v>
      </c>
      <c r="CE527" s="2">
        <v>22003658</v>
      </c>
      <c r="CF527" s="2">
        <v>17781754</v>
      </c>
      <c r="CG527" s="2">
        <v>22270934</v>
      </c>
      <c r="CH527" s="2">
        <v>40052688</v>
      </c>
      <c r="CI527" s="2">
        <v>0</v>
      </c>
      <c r="CJ527" s="2">
        <v>188387590</v>
      </c>
      <c r="CK527" s="2" t="b">
        <v>0</v>
      </c>
      <c r="CL527" s="2">
        <v>0</v>
      </c>
      <c r="CM527" s="2">
        <v>12046.62</v>
      </c>
      <c r="CN527" s="2">
        <v>11076.37</v>
      </c>
      <c r="CO527" s="2">
        <v>11404.94</v>
      </c>
      <c r="CP527" s="2">
        <v>13560.93</v>
      </c>
      <c r="CQ527" s="4">
        <v>45072.426689814813</v>
      </c>
      <c r="CR527" s="4">
        <v>73415</v>
      </c>
    </row>
    <row r="528" spans="1:96" x14ac:dyDescent="0.35">
      <c r="A528" s="5">
        <v>601</v>
      </c>
      <c r="B528" s="3" t="s">
        <v>1069</v>
      </c>
      <c r="C528" s="3" t="s">
        <v>1082</v>
      </c>
      <c r="D528" s="2" t="s">
        <v>1083</v>
      </c>
      <c r="E528" s="2">
        <v>8093</v>
      </c>
      <c r="F528" s="2">
        <v>8215</v>
      </c>
      <c r="G528" s="2">
        <v>8458</v>
      </c>
      <c r="H528" s="2">
        <v>9802</v>
      </c>
      <c r="I528" s="2">
        <v>6.5600000000000006E-2</v>
      </c>
      <c r="J528" s="2">
        <v>531</v>
      </c>
      <c r="K528" s="2">
        <v>539</v>
      </c>
      <c r="L528" s="2">
        <v>555</v>
      </c>
      <c r="M528" s="2">
        <v>643</v>
      </c>
      <c r="N528" s="2">
        <v>6.7000000000000004E-2</v>
      </c>
      <c r="O528" s="2">
        <v>542</v>
      </c>
      <c r="P528" s="2">
        <v>550</v>
      </c>
      <c r="Q528" s="2">
        <v>567</v>
      </c>
      <c r="R528" s="2">
        <v>657</v>
      </c>
      <c r="S528" s="2">
        <v>9166</v>
      </c>
      <c r="T528" s="2">
        <v>9304</v>
      </c>
      <c r="U528" s="2">
        <v>9580</v>
      </c>
      <c r="V528" s="2">
        <v>11102</v>
      </c>
      <c r="W528" s="2">
        <v>1.1040000000000001</v>
      </c>
      <c r="X528" s="2">
        <v>1.026</v>
      </c>
      <c r="Y528" s="2">
        <v>10119</v>
      </c>
      <c r="Z528" s="2">
        <v>11391</v>
      </c>
      <c r="AA528" s="2">
        <v>7173.33</v>
      </c>
      <c r="AB528" s="2">
        <v>5757.05</v>
      </c>
      <c r="AC528" s="2">
        <v>4195.76</v>
      </c>
      <c r="AD528" s="2">
        <v>8829.2199999999993</v>
      </c>
      <c r="AE528" s="2">
        <v>25955.360000000001</v>
      </c>
      <c r="AF528" s="2">
        <v>7173.33</v>
      </c>
      <c r="AG528" s="2">
        <v>5757.05</v>
      </c>
      <c r="AH528" s="2">
        <v>4195.76</v>
      </c>
      <c r="AI528" s="2">
        <v>8829.2199999999993</v>
      </c>
      <c r="AJ528" s="2">
        <v>25955.360000000001</v>
      </c>
      <c r="AK528" s="2">
        <v>72586926</v>
      </c>
      <c r="AL528" s="2">
        <v>53563593</v>
      </c>
      <c r="AM528" s="2">
        <v>40195381</v>
      </c>
      <c r="AN528" s="2">
        <v>100573645</v>
      </c>
      <c r="AO528" s="2">
        <v>266919545</v>
      </c>
      <c r="AP528" s="2">
        <v>0.46929999999999999</v>
      </c>
      <c r="AQ528" s="2">
        <v>0.2</v>
      </c>
      <c r="AR528" s="2">
        <v>6813009</v>
      </c>
      <c r="AS528" s="2">
        <v>5027479</v>
      </c>
      <c r="AT528" s="2">
        <v>3772738</v>
      </c>
      <c r="AU528" s="2">
        <v>9439842</v>
      </c>
      <c r="AV528" s="2">
        <v>25053068</v>
      </c>
      <c r="AW528" s="2">
        <v>0.46929999999999999</v>
      </c>
      <c r="AX528" s="2">
        <v>0</v>
      </c>
      <c r="AY528" s="2">
        <v>0.65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291972613</v>
      </c>
      <c r="BF528" s="2">
        <v>0</v>
      </c>
      <c r="BG528" s="2">
        <v>1710141</v>
      </c>
      <c r="BH528" s="2">
        <v>0</v>
      </c>
      <c r="BI528" s="2">
        <v>790138</v>
      </c>
      <c r="BJ528" s="2">
        <v>0</v>
      </c>
      <c r="BK528" s="2">
        <v>0</v>
      </c>
      <c r="BL528" s="2">
        <v>0</v>
      </c>
      <c r="BM528" s="2">
        <v>0</v>
      </c>
      <c r="BN528" s="2">
        <v>2813</v>
      </c>
      <c r="BO528" s="2">
        <v>204.41</v>
      </c>
      <c r="BP528" s="2">
        <v>575005</v>
      </c>
      <c r="BQ528" s="2">
        <v>3075284</v>
      </c>
      <c r="BR528" s="2">
        <v>295047897</v>
      </c>
      <c r="BS528" s="2">
        <v>0</v>
      </c>
      <c r="BT528" s="2">
        <v>295047897</v>
      </c>
      <c r="BU528" s="2">
        <v>82497832</v>
      </c>
      <c r="BV528" s="2">
        <v>212550065</v>
      </c>
      <c r="BW528" s="2">
        <v>21506246</v>
      </c>
      <c r="BX528" s="2">
        <v>191043819</v>
      </c>
      <c r="BY528" s="2">
        <v>5259.6</v>
      </c>
      <c r="BZ528" s="2">
        <v>25955.360000000001</v>
      </c>
      <c r="CA528" s="2">
        <v>136514811</v>
      </c>
      <c r="CB528" s="2">
        <v>0</v>
      </c>
      <c r="CC528" s="2">
        <v>0</v>
      </c>
      <c r="CD528" s="2">
        <v>82497832</v>
      </c>
      <c r="CE528" s="2">
        <v>21506246</v>
      </c>
      <c r="CF528" s="2">
        <v>32510733</v>
      </c>
      <c r="CG528" s="2">
        <v>22970773</v>
      </c>
      <c r="CH528" s="2">
        <v>55481506</v>
      </c>
      <c r="CI528" s="2">
        <v>0</v>
      </c>
      <c r="CJ528" s="2">
        <v>191043819</v>
      </c>
      <c r="CK528" s="2" t="b">
        <v>0</v>
      </c>
      <c r="CL528" s="2">
        <v>0</v>
      </c>
      <c r="CM528" s="2">
        <v>11068.77</v>
      </c>
      <c r="CN528" s="2">
        <v>10177.27</v>
      </c>
      <c r="CO528" s="2">
        <v>10479.18</v>
      </c>
      <c r="CP528" s="2">
        <v>12460.16</v>
      </c>
      <c r="CQ528" s="4">
        <v>45072.426689814813</v>
      </c>
      <c r="CR528" s="4">
        <v>73415</v>
      </c>
    </row>
    <row r="529" spans="1:96" x14ac:dyDescent="0.35">
      <c r="A529" s="5">
        <v>602</v>
      </c>
      <c r="B529" s="3" t="s">
        <v>1069</v>
      </c>
      <c r="C529" s="3" t="s">
        <v>1084</v>
      </c>
      <c r="D529" s="2" t="s">
        <v>1085</v>
      </c>
      <c r="E529" s="2">
        <v>8093</v>
      </c>
      <c r="F529" s="2">
        <v>8215</v>
      </c>
      <c r="G529" s="2">
        <v>8458</v>
      </c>
      <c r="H529" s="2">
        <v>9802</v>
      </c>
      <c r="I529" s="2">
        <v>6.5600000000000006E-2</v>
      </c>
      <c r="J529" s="2">
        <v>531</v>
      </c>
      <c r="K529" s="2">
        <v>539</v>
      </c>
      <c r="L529" s="2">
        <v>555</v>
      </c>
      <c r="M529" s="2">
        <v>643</v>
      </c>
      <c r="N529" s="2">
        <v>6.7000000000000004E-2</v>
      </c>
      <c r="O529" s="2">
        <v>542</v>
      </c>
      <c r="P529" s="2">
        <v>550</v>
      </c>
      <c r="Q529" s="2">
        <v>567</v>
      </c>
      <c r="R529" s="2">
        <v>657</v>
      </c>
      <c r="S529" s="2">
        <v>9166</v>
      </c>
      <c r="T529" s="2">
        <v>9304</v>
      </c>
      <c r="U529" s="2">
        <v>9580</v>
      </c>
      <c r="V529" s="2">
        <v>11102</v>
      </c>
      <c r="W529" s="2">
        <v>1.1040000000000001</v>
      </c>
      <c r="X529" s="2">
        <v>1.026</v>
      </c>
      <c r="Y529" s="2">
        <v>10119</v>
      </c>
      <c r="Z529" s="2">
        <v>11391</v>
      </c>
      <c r="AA529" s="2">
        <v>5894.84</v>
      </c>
      <c r="AB529" s="2">
        <v>4573.54</v>
      </c>
      <c r="AC529" s="2">
        <v>3331.68</v>
      </c>
      <c r="AD529" s="2">
        <v>6095.36</v>
      </c>
      <c r="AE529" s="2">
        <v>19895.419999999998</v>
      </c>
      <c r="AF529" s="2">
        <v>5894.84</v>
      </c>
      <c r="AG529" s="2">
        <v>4573.54</v>
      </c>
      <c r="AH529" s="2">
        <v>3331.68</v>
      </c>
      <c r="AI529" s="2">
        <v>6095.36</v>
      </c>
      <c r="AJ529" s="2">
        <v>19895.419999999998</v>
      </c>
      <c r="AK529" s="2">
        <v>59649886</v>
      </c>
      <c r="AL529" s="2">
        <v>42552216</v>
      </c>
      <c r="AM529" s="2">
        <v>31917494</v>
      </c>
      <c r="AN529" s="2">
        <v>69432246</v>
      </c>
      <c r="AO529" s="2">
        <v>203551842</v>
      </c>
      <c r="AP529" s="2">
        <v>0.84089999999999998</v>
      </c>
      <c r="AQ529" s="2">
        <v>0.2</v>
      </c>
      <c r="AR529" s="2">
        <v>10031918</v>
      </c>
      <c r="AS529" s="2">
        <v>7156432</v>
      </c>
      <c r="AT529" s="2">
        <v>5367884</v>
      </c>
      <c r="AU529" s="2">
        <v>11677115</v>
      </c>
      <c r="AV529" s="2">
        <v>34233349</v>
      </c>
      <c r="AW529" s="2">
        <v>0.84089999999999998</v>
      </c>
      <c r="AX529" s="2">
        <v>0.29089999999999999</v>
      </c>
      <c r="AY529" s="2">
        <v>0.65</v>
      </c>
      <c r="AZ529" s="2">
        <v>11278899</v>
      </c>
      <c r="BA529" s="2">
        <v>8045986</v>
      </c>
      <c r="BB529" s="2">
        <v>6035119</v>
      </c>
      <c r="BC529" s="2">
        <v>13128596</v>
      </c>
      <c r="BD529" s="2">
        <v>38488600</v>
      </c>
      <c r="BE529" s="2">
        <v>276273791</v>
      </c>
      <c r="BF529" s="2">
        <v>0</v>
      </c>
      <c r="BG529" s="2">
        <v>1142833</v>
      </c>
      <c r="BH529" s="2">
        <v>0</v>
      </c>
      <c r="BI529" s="2">
        <v>882979</v>
      </c>
      <c r="BJ529" s="2">
        <v>0</v>
      </c>
      <c r="BK529" s="2">
        <v>0</v>
      </c>
      <c r="BL529" s="2">
        <v>0</v>
      </c>
      <c r="BM529" s="2">
        <v>0</v>
      </c>
      <c r="BN529" s="2">
        <v>2813</v>
      </c>
      <c r="BO529" s="2">
        <v>275.29000000000002</v>
      </c>
      <c r="BP529" s="2">
        <v>774391</v>
      </c>
      <c r="BQ529" s="2">
        <v>2800203</v>
      </c>
      <c r="BR529" s="2">
        <v>279073994</v>
      </c>
      <c r="BS529" s="2">
        <v>0</v>
      </c>
      <c r="BT529" s="2">
        <v>279073994</v>
      </c>
      <c r="BU529" s="2">
        <v>38787622</v>
      </c>
      <c r="BV529" s="2">
        <v>240286372</v>
      </c>
      <c r="BW529" s="2">
        <v>16558413</v>
      </c>
      <c r="BX529" s="2">
        <v>223727959</v>
      </c>
      <c r="BY529" s="2">
        <v>5282.98</v>
      </c>
      <c r="BZ529" s="2">
        <v>19895.419999999998</v>
      </c>
      <c r="CA529" s="2">
        <v>105107106</v>
      </c>
      <c r="CB529" s="2">
        <v>0</v>
      </c>
      <c r="CC529" s="2">
        <v>0</v>
      </c>
      <c r="CD529" s="2">
        <v>38787622</v>
      </c>
      <c r="CE529" s="2">
        <v>16558413</v>
      </c>
      <c r="CF529" s="2">
        <v>49761071</v>
      </c>
      <c r="CG529" s="2">
        <v>23667497</v>
      </c>
      <c r="CH529" s="2">
        <v>73428568</v>
      </c>
      <c r="CI529" s="2">
        <v>0</v>
      </c>
      <c r="CJ529" s="2">
        <v>223727959</v>
      </c>
      <c r="CK529" s="2" t="b">
        <v>0</v>
      </c>
      <c r="CL529" s="2">
        <v>0</v>
      </c>
      <c r="CM529" s="2">
        <v>13734.16</v>
      </c>
      <c r="CN529" s="2">
        <v>12627.99</v>
      </c>
      <c r="CO529" s="2">
        <v>13002.6</v>
      </c>
      <c r="CP529" s="2">
        <v>15460.61</v>
      </c>
      <c r="CQ529" s="4">
        <v>45072.426701388889</v>
      </c>
      <c r="CR529" s="4">
        <v>73415</v>
      </c>
    </row>
    <row r="530" spans="1:96" x14ac:dyDescent="0.35">
      <c r="A530" s="5">
        <v>603</v>
      </c>
      <c r="B530" s="3" t="s">
        <v>1069</v>
      </c>
      <c r="C530" s="3" t="s">
        <v>1086</v>
      </c>
      <c r="D530" s="2" t="s">
        <v>1087</v>
      </c>
      <c r="E530" s="2">
        <v>8093</v>
      </c>
      <c r="F530" s="2">
        <v>8215</v>
      </c>
      <c r="G530" s="2">
        <v>8458</v>
      </c>
      <c r="H530" s="2">
        <v>9802</v>
      </c>
      <c r="I530" s="2">
        <v>6.5600000000000006E-2</v>
      </c>
      <c r="J530" s="2">
        <v>531</v>
      </c>
      <c r="K530" s="2">
        <v>539</v>
      </c>
      <c r="L530" s="2">
        <v>555</v>
      </c>
      <c r="M530" s="2">
        <v>643</v>
      </c>
      <c r="N530" s="2">
        <v>6.7000000000000004E-2</v>
      </c>
      <c r="O530" s="2">
        <v>542</v>
      </c>
      <c r="P530" s="2">
        <v>550</v>
      </c>
      <c r="Q530" s="2">
        <v>567</v>
      </c>
      <c r="R530" s="2">
        <v>657</v>
      </c>
      <c r="S530" s="2">
        <v>9166</v>
      </c>
      <c r="T530" s="2">
        <v>9304</v>
      </c>
      <c r="U530" s="2">
        <v>9580</v>
      </c>
      <c r="V530" s="2">
        <v>11102</v>
      </c>
      <c r="W530" s="2">
        <v>1.1040000000000001</v>
      </c>
      <c r="X530" s="2">
        <v>1.026</v>
      </c>
      <c r="Y530" s="2">
        <v>10119</v>
      </c>
      <c r="Z530" s="2">
        <v>11391</v>
      </c>
      <c r="AA530" s="2">
        <v>1078.3399999999999</v>
      </c>
      <c r="AB530" s="2">
        <v>733.97</v>
      </c>
      <c r="AC530" s="2">
        <v>518.9</v>
      </c>
      <c r="AD530" s="2">
        <v>0</v>
      </c>
      <c r="AE530" s="2">
        <v>2331.21</v>
      </c>
      <c r="AF530" s="2">
        <v>1078.3399999999999</v>
      </c>
      <c r="AG530" s="2">
        <v>733.97</v>
      </c>
      <c r="AH530" s="2">
        <v>518.9</v>
      </c>
      <c r="AI530" s="2">
        <v>0</v>
      </c>
      <c r="AJ530" s="2">
        <v>2331.21</v>
      </c>
      <c r="AK530" s="2">
        <v>10911722</v>
      </c>
      <c r="AL530" s="2">
        <v>6828857</v>
      </c>
      <c r="AM530" s="2">
        <v>4971062</v>
      </c>
      <c r="AN530" s="2">
        <v>0</v>
      </c>
      <c r="AO530" s="2">
        <v>22711641</v>
      </c>
      <c r="AP530" s="2">
        <v>0.71350000000000002</v>
      </c>
      <c r="AQ530" s="2">
        <v>0.2</v>
      </c>
      <c r="AR530" s="2">
        <v>1557103</v>
      </c>
      <c r="AS530" s="2">
        <v>974478</v>
      </c>
      <c r="AT530" s="2">
        <v>709371</v>
      </c>
      <c r="AU530" s="2">
        <v>0</v>
      </c>
      <c r="AV530" s="2">
        <v>3240952</v>
      </c>
      <c r="AW530" s="2">
        <v>0.71350000000000002</v>
      </c>
      <c r="AX530" s="2">
        <v>0.16350000000000001</v>
      </c>
      <c r="AY530" s="2">
        <v>0.65</v>
      </c>
      <c r="AZ530" s="2">
        <v>1159643</v>
      </c>
      <c r="BA530" s="2">
        <v>725737</v>
      </c>
      <c r="BB530" s="2">
        <v>528300</v>
      </c>
      <c r="BC530" s="2">
        <v>0</v>
      </c>
      <c r="BD530" s="2">
        <v>2413680</v>
      </c>
      <c r="BE530" s="2">
        <v>28366273</v>
      </c>
      <c r="BF530" s="2">
        <v>0</v>
      </c>
      <c r="BG530" s="2">
        <v>152839</v>
      </c>
      <c r="BH530" s="2">
        <v>0</v>
      </c>
      <c r="BI530" s="2">
        <v>80118</v>
      </c>
      <c r="BJ530" s="2">
        <v>0</v>
      </c>
      <c r="BK530" s="2">
        <v>0</v>
      </c>
      <c r="BL530" s="2">
        <v>0</v>
      </c>
      <c r="BM530" s="2">
        <v>0</v>
      </c>
      <c r="BN530" s="2">
        <v>2813</v>
      </c>
      <c r="BO530" s="2">
        <v>53.11</v>
      </c>
      <c r="BP530" s="2">
        <v>149398</v>
      </c>
      <c r="BQ530" s="2">
        <v>382355</v>
      </c>
      <c r="BR530" s="2">
        <v>28748628</v>
      </c>
      <c r="BS530" s="2">
        <v>0</v>
      </c>
      <c r="BT530" s="2">
        <v>28748628</v>
      </c>
      <c r="BU530" s="2">
        <v>39550951</v>
      </c>
      <c r="BV530" s="2">
        <v>0</v>
      </c>
      <c r="BW530" s="2">
        <v>466242</v>
      </c>
      <c r="BX530" s="2">
        <v>0</v>
      </c>
      <c r="BY530" s="2">
        <v>5055.96</v>
      </c>
      <c r="BZ530" s="2">
        <v>2331.21</v>
      </c>
      <c r="CA530" s="2">
        <v>11786505</v>
      </c>
      <c r="CB530" s="2">
        <v>0</v>
      </c>
      <c r="CC530" s="2">
        <v>0</v>
      </c>
      <c r="CD530" s="2">
        <v>39550951</v>
      </c>
      <c r="CE530" s="2">
        <v>466242</v>
      </c>
      <c r="CF530" s="2">
        <v>0</v>
      </c>
      <c r="CG530" s="2">
        <v>2130982</v>
      </c>
      <c r="CH530" s="2">
        <v>2130982</v>
      </c>
      <c r="CI530" s="2">
        <v>2130982</v>
      </c>
      <c r="CJ530" s="2">
        <v>2130982</v>
      </c>
      <c r="CK530" s="2" t="b">
        <v>1</v>
      </c>
      <c r="CL530" s="2">
        <v>10802323</v>
      </c>
      <c r="CM530" s="2">
        <v>12638.38</v>
      </c>
      <c r="CN530" s="2">
        <v>11620.46</v>
      </c>
      <c r="CO530" s="2">
        <v>11965.18</v>
      </c>
      <c r="CP530" s="2">
        <v>14227.07</v>
      </c>
      <c r="CQ530" s="4">
        <v>45072.426712962966</v>
      </c>
      <c r="CR530" s="4">
        <v>73415</v>
      </c>
    </row>
    <row r="531" spans="1:96" x14ac:dyDescent="0.35">
      <c r="A531" s="5">
        <v>604</v>
      </c>
      <c r="B531" s="3" t="s">
        <v>1069</v>
      </c>
      <c r="C531" s="3" t="s">
        <v>1088</v>
      </c>
      <c r="D531" s="2" t="s">
        <v>1089</v>
      </c>
      <c r="E531" s="2">
        <v>8093</v>
      </c>
      <c r="F531" s="2">
        <v>8215</v>
      </c>
      <c r="G531" s="2">
        <v>8458</v>
      </c>
      <c r="H531" s="2">
        <v>9802</v>
      </c>
      <c r="I531" s="2">
        <v>6.5600000000000006E-2</v>
      </c>
      <c r="J531" s="2">
        <v>531</v>
      </c>
      <c r="K531" s="2">
        <v>539</v>
      </c>
      <c r="L531" s="2">
        <v>555</v>
      </c>
      <c r="M531" s="2">
        <v>643</v>
      </c>
      <c r="N531" s="2">
        <v>6.7000000000000004E-2</v>
      </c>
      <c r="O531" s="2">
        <v>542</v>
      </c>
      <c r="P531" s="2">
        <v>550</v>
      </c>
      <c r="Q531" s="2">
        <v>567</v>
      </c>
      <c r="R531" s="2">
        <v>657</v>
      </c>
      <c r="S531" s="2">
        <v>9166</v>
      </c>
      <c r="T531" s="2">
        <v>9304</v>
      </c>
      <c r="U531" s="2">
        <v>9580</v>
      </c>
      <c r="V531" s="2">
        <v>11102</v>
      </c>
      <c r="W531" s="2">
        <v>1.1040000000000001</v>
      </c>
      <c r="X531" s="2">
        <v>1.026</v>
      </c>
      <c r="Y531" s="2">
        <v>10119</v>
      </c>
      <c r="Z531" s="2">
        <v>11391</v>
      </c>
      <c r="AA531" s="2">
        <v>5813.99</v>
      </c>
      <c r="AB531" s="2">
        <v>4433.5200000000004</v>
      </c>
      <c r="AC531" s="2">
        <v>3247.32</v>
      </c>
      <c r="AD531" s="2">
        <v>0</v>
      </c>
      <c r="AE531" s="2">
        <v>13494.83</v>
      </c>
      <c r="AF531" s="2">
        <v>5813.99</v>
      </c>
      <c r="AG531" s="2">
        <v>4433.5200000000004</v>
      </c>
      <c r="AH531" s="2">
        <v>3247.32</v>
      </c>
      <c r="AI531" s="2">
        <v>0</v>
      </c>
      <c r="AJ531" s="2">
        <v>13494.83</v>
      </c>
      <c r="AK531" s="2">
        <v>58831765</v>
      </c>
      <c r="AL531" s="2">
        <v>41249470</v>
      </c>
      <c r="AM531" s="2">
        <v>31109326</v>
      </c>
      <c r="AN531" s="2">
        <v>0</v>
      </c>
      <c r="AO531" s="2">
        <v>131190561</v>
      </c>
      <c r="AP531" s="2">
        <v>0.48520000000000002</v>
      </c>
      <c r="AQ531" s="2">
        <v>0.2</v>
      </c>
      <c r="AR531" s="2">
        <v>5709034</v>
      </c>
      <c r="AS531" s="2">
        <v>4002849</v>
      </c>
      <c r="AT531" s="2">
        <v>3018849</v>
      </c>
      <c r="AU531" s="2">
        <v>0</v>
      </c>
      <c r="AV531" s="2">
        <v>12730732</v>
      </c>
      <c r="AW531" s="2">
        <v>0.48520000000000002</v>
      </c>
      <c r="AX531" s="2">
        <v>0</v>
      </c>
      <c r="AY531" s="2">
        <v>0.65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143921293</v>
      </c>
      <c r="BF531" s="2">
        <v>0</v>
      </c>
      <c r="BG531" s="2">
        <v>0</v>
      </c>
      <c r="BH531" s="2">
        <v>0</v>
      </c>
      <c r="BI531" s="2">
        <v>107653</v>
      </c>
      <c r="BJ531" s="2">
        <v>0</v>
      </c>
      <c r="BK531" s="2">
        <v>0</v>
      </c>
      <c r="BL531" s="2">
        <v>0</v>
      </c>
      <c r="BM531" s="2">
        <v>0</v>
      </c>
      <c r="BN531" s="2">
        <v>2813</v>
      </c>
      <c r="BO531" s="2">
        <v>400.98</v>
      </c>
      <c r="BP531" s="2">
        <v>1127957</v>
      </c>
      <c r="BQ531" s="2">
        <v>1235610</v>
      </c>
      <c r="BR531" s="2">
        <v>145156903</v>
      </c>
      <c r="BS531" s="2">
        <v>0</v>
      </c>
      <c r="BT531" s="2">
        <v>145156903</v>
      </c>
      <c r="BU531" s="2">
        <v>21680833</v>
      </c>
      <c r="BV531" s="2">
        <v>123476070</v>
      </c>
      <c r="BW531" s="2">
        <v>10716596</v>
      </c>
      <c r="BX531" s="2">
        <v>112759474</v>
      </c>
      <c r="BY531" s="2">
        <v>5040.87</v>
      </c>
      <c r="BZ531" s="2">
        <v>13494.83</v>
      </c>
      <c r="CA531" s="2">
        <v>68025684</v>
      </c>
      <c r="CB531" s="2">
        <v>0</v>
      </c>
      <c r="CC531" s="2">
        <v>0</v>
      </c>
      <c r="CD531" s="2">
        <v>21680833</v>
      </c>
      <c r="CE531" s="2">
        <v>10716596</v>
      </c>
      <c r="CF531" s="2">
        <v>35628255</v>
      </c>
      <c r="CG531" s="2">
        <v>7248385</v>
      </c>
      <c r="CH531" s="2">
        <v>42876640</v>
      </c>
      <c r="CI531" s="2">
        <v>0</v>
      </c>
      <c r="CJ531" s="2">
        <v>112759474</v>
      </c>
      <c r="CK531" s="2" t="b">
        <v>0</v>
      </c>
      <c r="CL531" s="2">
        <v>0</v>
      </c>
      <c r="CM531" s="2">
        <v>11100.95</v>
      </c>
      <c r="CN531" s="2">
        <v>10206.86</v>
      </c>
      <c r="CO531" s="2">
        <v>10509.64</v>
      </c>
      <c r="CP531" s="2">
        <v>12496.38</v>
      </c>
      <c r="CQ531" s="4">
        <v>45072.426747685182</v>
      </c>
      <c r="CR531" s="4">
        <v>73415</v>
      </c>
    </row>
    <row r="532" spans="1:96" x14ac:dyDescent="0.35">
      <c r="A532" s="5">
        <v>605</v>
      </c>
      <c r="B532" s="3" t="s">
        <v>1069</v>
      </c>
      <c r="C532" s="3" t="s">
        <v>1090</v>
      </c>
      <c r="D532" s="2" t="s">
        <v>1091</v>
      </c>
      <c r="E532" s="2">
        <v>8093</v>
      </c>
      <c r="F532" s="2">
        <v>8215</v>
      </c>
      <c r="G532" s="2">
        <v>8458</v>
      </c>
      <c r="H532" s="2">
        <v>9802</v>
      </c>
      <c r="I532" s="2">
        <v>6.5600000000000006E-2</v>
      </c>
      <c r="J532" s="2">
        <v>531</v>
      </c>
      <c r="K532" s="2">
        <v>539</v>
      </c>
      <c r="L532" s="2">
        <v>555</v>
      </c>
      <c r="M532" s="2">
        <v>643</v>
      </c>
      <c r="N532" s="2">
        <v>6.7000000000000004E-2</v>
      </c>
      <c r="O532" s="2">
        <v>542</v>
      </c>
      <c r="P532" s="2">
        <v>550</v>
      </c>
      <c r="Q532" s="2">
        <v>567</v>
      </c>
      <c r="R532" s="2">
        <v>657</v>
      </c>
      <c r="S532" s="2">
        <v>9166</v>
      </c>
      <c r="T532" s="2">
        <v>9304</v>
      </c>
      <c r="U532" s="2">
        <v>9580</v>
      </c>
      <c r="V532" s="2">
        <v>11102</v>
      </c>
      <c r="W532" s="2">
        <v>1.1040000000000001</v>
      </c>
      <c r="X532" s="2">
        <v>1.026</v>
      </c>
      <c r="Y532" s="2">
        <v>10119</v>
      </c>
      <c r="Z532" s="2">
        <v>11391</v>
      </c>
      <c r="AA532" s="2">
        <v>9853.24</v>
      </c>
      <c r="AB532" s="2">
        <v>7727.82</v>
      </c>
      <c r="AC532" s="2">
        <v>5370.16</v>
      </c>
      <c r="AD532" s="2">
        <v>11413.04</v>
      </c>
      <c r="AE532" s="2">
        <v>34364.26</v>
      </c>
      <c r="AF532" s="2">
        <v>9853.24</v>
      </c>
      <c r="AG532" s="2">
        <v>7727.82</v>
      </c>
      <c r="AH532" s="2">
        <v>5370.16</v>
      </c>
      <c r="AI532" s="2">
        <v>11413.04</v>
      </c>
      <c r="AJ532" s="2">
        <v>34364.26</v>
      </c>
      <c r="AK532" s="2">
        <v>99704936</v>
      </c>
      <c r="AL532" s="2">
        <v>71899637</v>
      </c>
      <c r="AM532" s="2">
        <v>51446133</v>
      </c>
      <c r="AN532" s="2">
        <v>130005939</v>
      </c>
      <c r="AO532" s="2">
        <v>353056645</v>
      </c>
      <c r="AP532" s="2">
        <v>0.81850000000000001</v>
      </c>
      <c r="AQ532" s="2">
        <v>0.2</v>
      </c>
      <c r="AR532" s="2">
        <v>16321698</v>
      </c>
      <c r="AS532" s="2">
        <v>11769971</v>
      </c>
      <c r="AT532" s="2">
        <v>8421732</v>
      </c>
      <c r="AU532" s="2">
        <v>21281972</v>
      </c>
      <c r="AV532" s="2">
        <v>57795373</v>
      </c>
      <c r="AW532" s="2">
        <v>0.81850000000000001</v>
      </c>
      <c r="AX532" s="2">
        <v>0.26850000000000002</v>
      </c>
      <c r="AY532" s="2">
        <v>0.65</v>
      </c>
      <c r="AZ532" s="2">
        <v>17401004</v>
      </c>
      <c r="BA532" s="2">
        <v>12548284</v>
      </c>
      <c r="BB532" s="2">
        <v>8978636</v>
      </c>
      <c r="BC532" s="2">
        <v>22689286</v>
      </c>
      <c r="BD532" s="2">
        <v>61617210</v>
      </c>
      <c r="BE532" s="2">
        <v>472469228</v>
      </c>
      <c r="BF532" s="2">
        <v>0</v>
      </c>
      <c r="BG532" s="2">
        <v>1799706</v>
      </c>
      <c r="BH532" s="2">
        <v>0</v>
      </c>
      <c r="BI532" s="2">
        <v>1491658</v>
      </c>
      <c r="BJ532" s="2">
        <v>0</v>
      </c>
      <c r="BK532" s="2">
        <v>0</v>
      </c>
      <c r="BL532" s="2">
        <v>0</v>
      </c>
      <c r="BM532" s="2">
        <v>0</v>
      </c>
      <c r="BN532" s="2">
        <v>2813</v>
      </c>
      <c r="BO532" s="2">
        <v>390.1</v>
      </c>
      <c r="BP532" s="2">
        <v>1097351</v>
      </c>
      <c r="BQ532" s="2">
        <v>4388715</v>
      </c>
      <c r="BR532" s="2">
        <v>476857943</v>
      </c>
      <c r="BS532" s="2">
        <v>0</v>
      </c>
      <c r="BT532" s="2">
        <v>476857943</v>
      </c>
      <c r="BU532" s="2">
        <v>59780839</v>
      </c>
      <c r="BV532" s="2">
        <v>417077104</v>
      </c>
      <c r="BW532" s="2">
        <v>28613880</v>
      </c>
      <c r="BX532" s="2">
        <v>388463224</v>
      </c>
      <c r="BY532" s="2">
        <v>5285.47</v>
      </c>
      <c r="BZ532" s="2">
        <v>34364.26</v>
      </c>
      <c r="CA532" s="2">
        <v>181631265</v>
      </c>
      <c r="CB532" s="2">
        <v>0</v>
      </c>
      <c r="CC532" s="2">
        <v>0</v>
      </c>
      <c r="CD532" s="2">
        <v>59780839</v>
      </c>
      <c r="CE532" s="2">
        <v>28613880</v>
      </c>
      <c r="CF532" s="2">
        <v>93236546</v>
      </c>
      <c r="CG532" s="2">
        <v>34947621</v>
      </c>
      <c r="CH532" s="2">
        <v>128184167</v>
      </c>
      <c r="CI532" s="2">
        <v>0</v>
      </c>
      <c r="CJ532" s="2">
        <v>388463224</v>
      </c>
      <c r="CK532" s="2" t="b">
        <v>0</v>
      </c>
      <c r="CL532" s="2">
        <v>0</v>
      </c>
      <c r="CM532" s="2">
        <v>13541.5</v>
      </c>
      <c r="CN532" s="2">
        <v>12450.85</v>
      </c>
      <c r="CO532" s="2">
        <v>12820.2</v>
      </c>
      <c r="CP532" s="2">
        <v>15243.72</v>
      </c>
      <c r="CQ532" s="4">
        <v>45072.426747685182</v>
      </c>
      <c r="CR532" s="4">
        <v>73415</v>
      </c>
    </row>
    <row r="533" spans="1:96" x14ac:dyDescent="0.35">
      <c r="A533" s="5">
        <v>606</v>
      </c>
      <c r="B533" s="3" t="s">
        <v>1069</v>
      </c>
      <c r="C533" s="3" t="s">
        <v>1092</v>
      </c>
      <c r="D533" s="2" t="s">
        <v>1093</v>
      </c>
      <c r="E533" s="2">
        <v>8093</v>
      </c>
      <c r="F533" s="2">
        <v>8215</v>
      </c>
      <c r="G533" s="2">
        <v>8458</v>
      </c>
      <c r="H533" s="2">
        <v>9802</v>
      </c>
      <c r="I533" s="2">
        <v>6.5600000000000006E-2</v>
      </c>
      <c r="J533" s="2">
        <v>531</v>
      </c>
      <c r="K533" s="2">
        <v>539</v>
      </c>
      <c r="L533" s="2">
        <v>555</v>
      </c>
      <c r="M533" s="2">
        <v>643</v>
      </c>
      <c r="N533" s="2">
        <v>6.7000000000000004E-2</v>
      </c>
      <c r="O533" s="2">
        <v>542</v>
      </c>
      <c r="P533" s="2">
        <v>550</v>
      </c>
      <c r="Q533" s="2">
        <v>567</v>
      </c>
      <c r="R533" s="2">
        <v>657</v>
      </c>
      <c r="S533" s="2">
        <v>9166</v>
      </c>
      <c r="T533" s="2">
        <v>9304</v>
      </c>
      <c r="U533" s="2">
        <v>9580</v>
      </c>
      <c r="V533" s="2">
        <v>11102</v>
      </c>
      <c r="W533" s="2">
        <v>1.1040000000000001</v>
      </c>
      <c r="X533" s="2">
        <v>1.026</v>
      </c>
      <c r="Y533" s="2">
        <v>10119</v>
      </c>
      <c r="Z533" s="2">
        <v>11391</v>
      </c>
      <c r="AA533" s="2">
        <v>297.19</v>
      </c>
      <c r="AB533" s="2">
        <v>199.22</v>
      </c>
      <c r="AC533" s="2">
        <v>146.94999999999999</v>
      </c>
      <c r="AD533" s="2">
        <v>0</v>
      </c>
      <c r="AE533" s="2">
        <v>643.36</v>
      </c>
      <c r="AF533" s="2">
        <v>297.19</v>
      </c>
      <c r="AG533" s="2">
        <v>199.22</v>
      </c>
      <c r="AH533" s="2">
        <v>146.94999999999999</v>
      </c>
      <c r="AI533" s="2">
        <v>0</v>
      </c>
      <c r="AJ533" s="2">
        <v>643.36</v>
      </c>
      <c r="AK533" s="2">
        <v>3007266</v>
      </c>
      <c r="AL533" s="2">
        <v>1853543</v>
      </c>
      <c r="AM533" s="2">
        <v>1407781</v>
      </c>
      <c r="AN533" s="2">
        <v>0</v>
      </c>
      <c r="AO533" s="2">
        <v>6268590</v>
      </c>
      <c r="AP533" s="2">
        <v>0.57520000000000004</v>
      </c>
      <c r="AQ533" s="2">
        <v>0.2</v>
      </c>
      <c r="AR533" s="2">
        <v>345956</v>
      </c>
      <c r="AS533" s="2">
        <v>213232</v>
      </c>
      <c r="AT533" s="2">
        <v>161951</v>
      </c>
      <c r="AU533" s="2">
        <v>0</v>
      </c>
      <c r="AV533" s="2">
        <v>721139</v>
      </c>
      <c r="AW533" s="2">
        <v>0.57520000000000004</v>
      </c>
      <c r="AX533" s="2">
        <v>2.52E-2</v>
      </c>
      <c r="AY533" s="2">
        <v>0.65</v>
      </c>
      <c r="AZ533" s="2">
        <v>49259</v>
      </c>
      <c r="BA533" s="2">
        <v>30361</v>
      </c>
      <c r="BB533" s="2">
        <v>23059</v>
      </c>
      <c r="BC533" s="2">
        <v>0</v>
      </c>
      <c r="BD533" s="2">
        <v>102679</v>
      </c>
      <c r="BE533" s="2">
        <v>7092408</v>
      </c>
      <c r="BF533" s="2">
        <v>0</v>
      </c>
      <c r="BG533" s="2">
        <v>0</v>
      </c>
      <c r="BH533" s="2">
        <v>0</v>
      </c>
      <c r="BI533" s="2">
        <v>31017</v>
      </c>
      <c r="BJ533" s="2">
        <v>0</v>
      </c>
      <c r="BK533" s="2">
        <v>0</v>
      </c>
      <c r="BL533" s="2">
        <v>0</v>
      </c>
      <c r="BM533" s="2">
        <v>0</v>
      </c>
      <c r="BN533" s="2">
        <v>2813</v>
      </c>
      <c r="BO533" s="2">
        <v>20.64</v>
      </c>
      <c r="BP533" s="2">
        <v>58060</v>
      </c>
      <c r="BQ533" s="2">
        <v>89077</v>
      </c>
      <c r="BR533" s="2">
        <v>7181485</v>
      </c>
      <c r="BS533" s="2">
        <v>0</v>
      </c>
      <c r="BT533" s="2">
        <v>7181485</v>
      </c>
      <c r="BU533" s="2">
        <v>124480</v>
      </c>
      <c r="BV533" s="2">
        <v>7057005</v>
      </c>
      <c r="BW533" s="2">
        <v>515483</v>
      </c>
      <c r="BX533" s="2">
        <v>6541522</v>
      </c>
      <c r="BY533" s="2">
        <v>5085.9799999999996</v>
      </c>
      <c r="BZ533" s="2">
        <v>643.36</v>
      </c>
      <c r="CA533" s="2">
        <v>3272116</v>
      </c>
      <c r="CB533" s="2">
        <v>0</v>
      </c>
      <c r="CC533" s="2">
        <v>0</v>
      </c>
      <c r="CD533" s="2">
        <v>124480</v>
      </c>
      <c r="CE533" s="2">
        <v>515483</v>
      </c>
      <c r="CF533" s="2">
        <v>2632153</v>
      </c>
      <c r="CG533" s="2">
        <v>456071</v>
      </c>
      <c r="CH533" s="2">
        <v>3088224</v>
      </c>
      <c r="CI533" s="2">
        <v>0</v>
      </c>
      <c r="CJ533" s="2">
        <v>6541522</v>
      </c>
      <c r="CK533" s="2" t="b">
        <v>0</v>
      </c>
      <c r="CL533" s="2">
        <v>0</v>
      </c>
      <c r="CM533" s="2">
        <v>11448.84</v>
      </c>
      <c r="CN533" s="2">
        <v>10526.73</v>
      </c>
      <c r="CO533" s="2">
        <v>10839</v>
      </c>
      <c r="CP533" s="2">
        <v>12888.01</v>
      </c>
      <c r="CQ533" s="4">
        <v>45072.426793981482</v>
      </c>
      <c r="CR533" s="4">
        <v>73415</v>
      </c>
    </row>
    <row r="534" spans="1:96" x14ac:dyDescent="0.35">
      <c r="A534" s="5">
        <v>607</v>
      </c>
      <c r="B534" s="3" t="s">
        <v>1069</v>
      </c>
      <c r="C534" s="3" t="s">
        <v>1094</v>
      </c>
      <c r="D534" s="2" t="s">
        <v>1095</v>
      </c>
      <c r="E534" s="2">
        <v>8093</v>
      </c>
      <c r="F534" s="2">
        <v>8215</v>
      </c>
      <c r="G534" s="2">
        <v>8458</v>
      </c>
      <c r="H534" s="2">
        <v>9802</v>
      </c>
      <c r="I534" s="2">
        <v>6.5600000000000006E-2</v>
      </c>
      <c r="J534" s="2">
        <v>531</v>
      </c>
      <c r="K534" s="2">
        <v>539</v>
      </c>
      <c r="L534" s="2">
        <v>555</v>
      </c>
      <c r="M534" s="2">
        <v>643</v>
      </c>
      <c r="N534" s="2">
        <v>6.7000000000000004E-2</v>
      </c>
      <c r="O534" s="2">
        <v>542</v>
      </c>
      <c r="P534" s="2">
        <v>550</v>
      </c>
      <c r="Q534" s="2">
        <v>567</v>
      </c>
      <c r="R534" s="2">
        <v>657</v>
      </c>
      <c r="S534" s="2">
        <v>9166</v>
      </c>
      <c r="T534" s="2">
        <v>9304</v>
      </c>
      <c r="U534" s="2">
        <v>9580</v>
      </c>
      <c r="V534" s="2">
        <v>11102</v>
      </c>
      <c r="W534" s="2">
        <v>1.1040000000000001</v>
      </c>
      <c r="X534" s="2">
        <v>1.026</v>
      </c>
      <c r="Y534" s="2">
        <v>10119</v>
      </c>
      <c r="Z534" s="2">
        <v>11391</v>
      </c>
      <c r="AA534" s="2">
        <v>2637.7</v>
      </c>
      <c r="AB534" s="2">
        <v>1797.7</v>
      </c>
      <c r="AC534" s="2">
        <v>1147.5899999999999</v>
      </c>
      <c r="AD534" s="2">
        <v>2056.73</v>
      </c>
      <c r="AE534" s="2">
        <v>7639.72</v>
      </c>
      <c r="AF534" s="2">
        <v>2637.7</v>
      </c>
      <c r="AG534" s="2">
        <v>1797.7</v>
      </c>
      <c r="AH534" s="2">
        <v>1147.5899999999999</v>
      </c>
      <c r="AI534" s="2">
        <v>2056.73</v>
      </c>
      <c r="AJ534" s="2">
        <v>7639.72</v>
      </c>
      <c r="AK534" s="2">
        <v>26690886</v>
      </c>
      <c r="AL534" s="2">
        <v>16725801</v>
      </c>
      <c r="AM534" s="2">
        <v>10993912</v>
      </c>
      <c r="AN534" s="2">
        <v>23428211</v>
      </c>
      <c r="AO534" s="2">
        <v>77838810</v>
      </c>
      <c r="AP534" s="2">
        <v>0.74380000000000002</v>
      </c>
      <c r="AQ534" s="2">
        <v>0.2</v>
      </c>
      <c r="AR534" s="2">
        <v>3970536</v>
      </c>
      <c r="AS534" s="2">
        <v>2488130</v>
      </c>
      <c r="AT534" s="2">
        <v>1635454</v>
      </c>
      <c r="AU534" s="2">
        <v>3485181</v>
      </c>
      <c r="AV534" s="2">
        <v>11579301</v>
      </c>
      <c r="AW534" s="2">
        <v>0.74380000000000002</v>
      </c>
      <c r="AX534" s="2">
        <v>0.1938</v>
      </c>
      <c r="AY534" s="2">
        <v>0.65</v>
      </c>
      <c r="AZ534" s="2">
        <v>3362251</v>
      </c>
      <c r="BA534" s="2">
        <v>2106949</v>
      </c>
      <c r="BB534" s="2">
        <v>1384903</v>
      </c>
      <c r="BC534" s="2">
        <v>2951252</v>
      </c>
      <c r="BD534" s="2">
        <v>9805355</v>
      </c>
      <c r="BE534" s="2">
        <v>99223466</v>
      </c>
      <c r="BF534" s="2">
        <v>0</v>
      </c>
      <c r="BG534" s="2">
        <v>225987</v>
      </c>
      <c r="BH534" s="2">
        <v>0</v>
      </c>
      <c r="BI534" s="2">
        <v>2152273</v>
      </c>
      <c r="BJ534" s="2">
        <v>0</v>
      </c>
      <c r="BK534" s="2">
        <v>0</v>
      </c>
      <c r="BL534" s="2">
        <v>0</v>
      </c>
      <c r="BM534" s="2">
        <v>0</v>
      </c>
      <c r="BN534" s="2">
        <v>2813</v>
      </c>
      <c r="BO534" s="2">
        <v>96.36</v>
      </c>
      <c r="BP534" s="2">
        <v>271061</v>
      </c>
      <c r="BQ534" s="2">
        <v>2649321</v>
      </c>
      <c r="BR534" s="2">
        <v>101872787</v>
      </c>
      <c r="BS534" s="2">
        <v>0</v>
      </c>
      <c r="BT534" s="2">
        <v>101872787</v>
      </c>
      <c r="BU534" s="2">
        <v>11614170</v>
      </c>
      <c r="BV534" s="2">
        <v>90258617</v>
      </c>
      <c r="BW534" s="2">
        <v>6370727</v>
      </c>
      <c r="BX534" s="2">
        <v>83887890</v>
      </c>
      <c r="BY534" s="2">
        <v>5293.32</v>
      </c>
      <c r="BZ534" s="2">
        <v>7639.72</v>
      </c>
      <c r="CA534" s="2">
        <v>40439483</v>
      </c>
      <c r="CB534" s="2">
        <v>0</v>
      </c>
      <c r="CC534" s="2">
        <v>0</v>
      </c>
      <c r="CD534" s="2">
        <v>11614170</v>
      </c>
      <c r="CE534" s="2">
        <v>6370727</v>
      </c>
      <c r="CF534" s="2">
        <v>22454586</v>
      </c>
      <c r="CG534" s="2">
        <v>8244057</v>
      </c>
      <c r="CH534" s="2">
        <v>30698643</v>
      </c>
      <c r="CI534" s="2">
        <v>0</v>
      </c>
      <c r="CJ534" s="2">
        <v>83887890</v>
      </c>
      <c r="CK534" s="2" t="b">
        <v>0</v>
      </c>
      <c r="CL534" s="2">
        <v>0</v>
      </c>
      <c r="CM534" s="2">
        <v>12898.99</v>
      </c>
      <c r="CN534" s="2">
        <v>11860.09</v>
      </c>
      <c r="CO534" s="2">
        <v>12211.91</v>
      </c>
      <c r="CP534" s="2">
        <v>14520.45</v>
      </c>
      <c r="CQ534" s="4">
        <v>45072.426932870374</v>
      </c>
      <c r="CR534" s="4">
        <v>73415</v>
      </c>
    </row>
    <row r="535" spans="1:96" x14ac:dyDescent="0.35">
      <c r="A535" s="5">
        <v>608</v>
      </c>
      <c r="B535" s="3" t="s">
        <v>1069</v>
      </c>
      <c r="C535" s="3" t="s">
        <v>1096</v>
      </c>
      <c r="D535" s="2" t="s">
        <v>598</v>
      </c>
      <c r="E535" s="2">
        <v>8093</v>
      </c>
      <c r="F535" s="2">
        <v>8215</v>
      </c>
      <c r="G535" s="2">
        <v>8458</v>
      </c>
      <c r="H535" s="2">
        <v>9802</v>
      </c>
      <c r="I535" s="2">
        <v>6.5600000000000006E-2</v>
      </c>
      <c r="J535" s="2">
        <v>531</v>
      </c>
      <c r="K535" s="2">
        <v>539</v>
      </c>
      <c r="L535" s="2">
        <v>555</v>
      </c>
      <c r="M535" s="2">
        <v>643</v>
      </c>
      <c r="N535" s="2">
        <v>6.7000000000000004E-2</v>
      </c>
      <c r="O535" s="2">
        <v>542</v>
      </c>
      <c r="P535" s="2">
        <v>550</v>
      </c>
      <c r="Q535" s="2">
        <v>567</v>
      </c>
      <c r="R535" s="2">
        <v>657</v>
      </c>
      <c r="S535" s="2">
        <v>9166</v>
      </c>
      <c r="T535" s="2">
        <v>9304</v>
      </c>
      <c r="U535" s="2">
        <v>9580</v>
      </c>
      <c r="V535" s="2">
        <v>11102</v>
      </c>
      <c r="W535" s="2">
        <v>1.1040000000000001</v>
      </c>
      <c r="X535" s="2">
        <v>1.026</v>
      </c>
      <c r="Y535" s="2">
        <v>10119</v>
      </c>
      <c r="Z535" s="2">
        <v>11391</v>
      </c>
      <c r="AA535" s="2">
        <v>1395.74</v>
      </c>
      <c r="AB535" s="2">
        <v>845.67</v>
      </c>
      <c r="AC535" s="2">
        <v>606.80999999999995</v>
      </c>
      <c r="AD535" s="2">
        <v>0</v>
      </c>
      <c r="AE535" s="2">
        <v>2848.22</v>
      </c>
      <c r="AF535" s="2">
        <v>1395.74</v>
      </c>
      <c r="AG535" s="2">
        <v>845.67</v>
      </c>
      <c r="AH535" s="2">
        <v>606.80999999999995</v>
      </c>
      <c r="AI535" s="2">
        <v>0</v>
      </c>
      <c r="AJ535" s="2">
        <v>2848.22</v>
      </c>
      <c r="AK535" s="2">
        <v>14123493</v>
      </c>
      <c r="AL535" s="2">
        <v>7868114</v>
      </c>
      <c r="AM535" s="2">
        <v>5813240</v>
      </c>
      <c r="AN535" s="2">
        <v>0</v>
      </c>
      <c r="AO535" s="2">
        <v>27804847</v>
      </c>
      <c r="AP535" s="2">
        <v>0.5968</v>
      </c>
      <c r="AQ535" s="2">
        <v>0.2</v>
      </c>
      <c r="AR535" s="2">
        <v>1685780</v>
      </c>
      <c r="AS535" s="2">
        <v>939138</v>
      </c>
      <c r="AT535" s="2">
        <v>693868</v>
      </c>
      <c r="AU535" s="2">
        <v>0</v>
      </c>
      <c r="AV535" s="2">
        <v>3318786</v>
      </c>
      <c r="AW535" s="2">
        <v>0.5968</v>
      </c>
      <c r="AX535" s="2">
        <v>4.6800000000000001E-2</v>
      </c>
      <c r="AY535" s="2">
        <v>0.65</v>
      </c>
      <c r="AZ535" s="2">
        <v>429637</v>
      </c>
      <c r="BA535" s="2">
        <v>239348</v>
      </c>
      <c r="BB535" s="2">
        <v>176839</v>
      </c>
      <c r="BC535" s="2">
        <v>0</v>
      </c>
      <c r="BD535" s="2">
        <v>845824</v>
      </c>
      <c r="BE535" s="2">
        <v>31969457</v>
      </c>
      <c r="BF535" s="2">
        <v>0</v>
      </c>
      <c r="BG535" s="2">
        <v>35445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2813</v>
      </c>
      <c r="BO535" s="2">
        <v>117.1</v>
      </c>
      <c r="BP535" s="2">
        <v>329402</v>
      </c>
      <c r="BQ535" s="2">
        <v>364847</v>
      </c>
      <c r="BR535" s="2">
        <v>32334304</v>
      </c>
      <c r="BS535" s="2">
        <v>0</v>
      </c>
      <c r="BT535" s="2">
        <v>32334304</v>
      </c>
      <c r="BU535" s="2">
        <v>11636588</v>
      </c>
      <c r="BV535" s="2">
        <v>20697716</v>
      </c>
      <c r="BW535" s="2">
        <v>2259123</v>
      </c>
      <c r="BX535" s="2">
        <v>18438593</v>
      </c>
      <c r="BY535" s="2">
        <v>5034.78</v>
      </c>
      <c r="BZ535" s="2">
        <v>2848.22</v>
      </c>
      <c r="CA535" s="2">
        <v>14340161</v>
      </c>
      <c r="CB535" s="2">
        <v>0</v>
      </c>
      <c r="CC535" s="2">
        <v>0</v>
      </c>
      <c r="CD535" s="2">
        <v>11636588</v>
      </c>
      <c r="CE535" s="2">
        <v>2259123</v>
      </c>
      <c r="CF535" s="2">
        <v>444450</v>
      </c>
      <c r="CG535" s="2">
        <v>1960203</v>
      </c>
      <c r="CH535" s="2">
        <v>2404653</v>
      </c>
      <c r="CI535" s="2">
        <v>0</v>
      </c>
      <c r="CJ535" s="2">
        <v>18438593</v>
      </c>
      <c r="CK535" s="2" t="b">
        <v>0</v>
      </c>
      <c r="CL535" s="2">
        <v>0</v>
      </c>
      <c r="CM535" s="2">
        <v>11634.62</v>
      </c>
      <c r="CN535" s="2">
        <v>10697.55</v>
      </c>
      <c r="CO535" s="2">
        <v>11014.89</v>
      </c>
      <c r="CP535" s="2">
        <v>13097.14</v>
      </c>
      <c r="CQ535" s="4">
        <v>45072.426944444444</v>
      </c>
      <c r="CR535" s="4">
        <v>73415</v>
      </c>
    </row>
    <row r="536" spans="1:96" x14ac:dyDescent="0.35">
      <c r="A536" s="5">
        <v>609</v>
      </c>
      <c r="B536" s="3" t="s">
        <v>1069</v>
      </c>
      <c r="C536" s="3" t="s">
        <v>1097</v>
      </c>
      <c r="D536" s="2" t="s">
        <v>1098</v>
      </c>
      <c r="E536" s="2">
        <v>8093</v>
      </c>
      <c r="F536" s="2">
        <v>8215</v>
      </c>
      <c r="G536" s="2">
        <v>8458</v>
      </c>
      <c r="H536" s="2">
        <v>9802</v>
      </c>
      <c r="I536" s="2">
        <v>6.5600000000000006E-2</v>
      </c>
      <c r="J536" s="2">
        <v>531</v>
      </c>
      <c r="K536" s="2">
        <v>539</v>
      </c>
      <c r="L536" s="2">
        <v>555</v>
      </c>
      <c r="M536" s="2">
        <v>643</v>
      </c>
      <c r="N536" s="2">
        <v>6.7000000000000004E-2</v>
      </c>
      <c r="O536" s="2">
        <v>542</v>
      </c>
      <c r="P536" s="2">
        <v>550</v>
      </c>
      <c r="Q536" s="2">
        <v>567</v>
      </c>
      <c r="R536" s="2">
        <v>657</v>
      </c>
      <c r="S536" s="2">
        <v>9166</v>
      </c>
      <c r="T536" s="2">
        <v>9304</v>
      </c>
      <c r="U536" s="2">
        <v>9580</v>
      </c>
      <c r="V536" s="2">
        <v>11102</v>
      </c>
      <c r="W536" s="2">
        <v>1.1040000000000001</v>
      </c>
      <c r="X536" s="2">
        <v>1.026</v>
      </c>
      <c r="Y536" s="2">
        <v>10119</v>
      </c>
      <c r="Z536" s="2">
        <v>11391</v>
      </c>
      <c r="AA536" s="2">
        <v>46.98</v>
      </c>
      <c r="AB536" s="2">
        <v>27.19</v>
      </c>
      <c r="AC536" s="2">
        <v>19.3</v>
      </c>
      <c r="AD536" s="2">
        <v>0</v>
      </c>
      <c r="AE536" s="2">
        <v>93.47</v>
      </c>
      <c r="AF536" s="2">
        <v>46.98</v>
      </c>
      <c r="AG536" s="2">
        <v>27.19</v>
      </c>
      <c r="AH536" s="2">
        <v>19.3</v>
      </c>
      <c r="AI536" s="2">
        <v>0</v>
      </c>
      <c r="AJ536" s="2">
        <v>93.47</v>
      </c>
      <c r="AK536" s="2">
        <v>475391</v>
      </c>
      <c r="AL536" s="2">
        <v>252976</v>
      </c>
      <c r="AM536" s="2">
        <v>184894</v>
      </c>
      <c r="AN536" s="2">
        <v>0</v>
      </c>
      <c r="AO536" s="2">
        <v>913261</v>
      </c>
      <c r="AP536" s="2">
        <v>0.37880000000000003</v>
      </c>
      <c r="AQ536" s="2">
        <v>0.2</v>
      </c>
      <c r="AR536" s="2">
        <v>36016</v>
      </c>
      <c r="AS536" s="2">
        <v>19165</v>
      </c>
      <c r="AT536" s="2">
        <v>14008</v>
      </c>
      <c r="AU536" s="2">
        <v>0</v>
      </c>
      <c r="AV536" s="2">
        <v>69189</v>
      </c>
      <c r="AW536" s="2">
        <v>0.37880000000000003</v>
      </c>
      <c r="AX536" s="2">
        <v>0</v>
      </c>
      <c r="AY536" s="2">
        <v>0.65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982450</v>
      </c>
      <c r="BF536" s="2">
        <v>0</v>
      </c>
      <c r="BG536" s="2">
        <v>5875</v>
      </c>
      <c r="BH536" s="2">
        <v>0</v>
      </c>
      <c r="BI536" s="2">
        <v>29008</v>
      </c>
      <c r="BJ536" s="2">
        <v>0</v>
      </c>
      <c r="BK536" s="2">
        <v>0</v>
      </c>
      <c r="BL536" s="2">
        <v>107234</v>
      </c>
      <c r="BM536" s="2">
        <v>0</v>
      </c>
      <c r="BN536" s="2">
        <v>2813</v>
      </c>
      <c r="BO536" s="2">
        <v>3.5</v>
      </c>
      <c r="BP536" s="2">
        <v>9846</v>
      </c>
      <c r="BQ536" s="2">
        <v>151963</v>
      </c>
      <c r="BR536" s="2">
        <v>1134413</v>
      </c>
      <c r="BS536" s="2">
        <v>0</v>
      </c>
      <c r="BT536" s="2">
        <v>1134413</v>
      </c>
      <c r="BU536" s="2">
        <v>90443</v>
      </c>
      <c r="BV536" s="2">
        <v>1043970</v>
      </c>
      <c r="BW536" s="2">
        <v>85805</v>
      </c>
      <c r="BX536" s="2">
        <v>958165</v>
      </c>
      <c r="BY536" s="2">
        <v>5827.14</v>
      </c>
      <c r="BZ536" s="2">
        <v>93.47</v>
      </c>
      <c r="CA536" s="2">
        <v>544663</v>
      </c>
      <c r="CB536" s="2">
        <v>0</v>
      </c>
      <c r="CC536" s="2">
        <v>0</v>
      </c>
      <c r="CD536" s="2">
        <v>90443</v>
      </c>
      <c r="CE536" s="2">
        <v>85805</v>
      </c>
      <c r="CF536" s="2">
        <v>368415</v>
      </c>
      <c r="CG536" s="2">
        <v>121305</v>
      </c>
      <c r="CH536" s="2">
        <v>489720</v>
      </c>
      <c r="CI536" s="2">
        <v>0</v>
      </c>
      <c r="CJ536" s="2">
        <v>958165</v>
      </c>
      <c r="CK536" s="2" t="b">
        <v>0</v>
      </c>
      <c r="CL536" s="2">
        <v>0</v>
      </c>
      <c r="CM536" s="2">
        <v>10885.62</v>
      </c>
      <c r="CN536" s="2">
        <v>10008.870000000001</v>
      </c>
      <c r="CO536" s="2">
        <v>10305.780000000001</v>
      </c>
      <c r="CP536" s="2">
        <v>12253.98</v>
      </c>
      <c r="CQ536" s="4">
        <v>45072.426944444444</v>
      </c>
      <c r="CR536" s="4">
        <v>73415</v>
      </c>
    </row>
    <row r="537" spans="1:96" x14ac:dyDescent="0.35">
      <c r="A537" s="5">
        <v>610</v>
      </c>
      <c r="B537" s="3" t="s">
        <v>1069</v>
      </c>
      <c r="C537" s="3" t="s">
        <v>1099</v>
      </c>
      <c r="D537" s="2" t="s">
        <v>1100</v>
      </c>
      <c r="E537" s="2">
        <v>8093</v>
      </c>
      <c r="F537" s="2">
        <v>8215</v>
      </c>
      <c r="G537" s="2">
        <v>8458</v>
      </c>
      <c r="H537" s="2">
        <v>9802</v>
      </c>
      <c r="I537" s="2">
        <v>6.5600000000000006E-2</v>
      </c>
      <c r="J537" s="2">
        <v>531</v>
      </c>
      <c r="K537" s="2">
        <v>539</v>
      </c>
      <c r="L537" s="2">
        <v>555</v>
      </c>
      <c r="M537" s="2">
        <v>643</v>
      </c>
      <c r="N537" s="2">
        <v>6.7000000000000004E-2</v>
      </c>
      <c r="O537" s="2">
        <v>542</v>
      </c>
      <c r="P537" s="2">
        <v>550</v>
      </c>
      <c r="Q537" s="2">
        <v>567</v>
      </c>
      <c r="R537" s="2">
        <v>657</v>
      </c>
      <c r="S537" s="2">
        <v>9166</v>
      </c>
      <c r="T537" s="2">
        <v>9304</v>
      </c>
      <c r="U537" s="2">
        <v>9580</v>
      </c>
      <c r="V537" s="2">
        <v>11102</v>
      </c>
      <c r="W537" s="2">
        <v>1.1040000000000001</v>
      </c>
      <c r="X537" s="2">
        <v>1.026</v>
      </c>
      <c r="Y537" s="2">
        <v>10119</v>
      </c>
      <c r="Z537" s="2">
        <v>11391</v>
      </c>
      <c r="AA537" s="2">
        <v>254.94</v>
      </c>
      <c r="AB537" s="2">
        <v>189.9</v>
      </c>
      <c r="AC537" s="2">
        <v>156.38</v>
      </c>
      <c r="AD537" s="2">
        <v>327.35000000000002</v>
      </c>
      <c r="AE537" s="2">
        <v>928.57</v>
      </c>
      <c r="AF537" s="2">
        <v>281.75</v>
      </c>
      <c r="AG537" s="2">
        <v>203.22</v>
      </c>
      <c r="AH537" s="2">
        <v>156.38</v>
      </c>
      <c r="AI537" s="2">
        <v>327.35000000000002</v>
      </c>
      <c r="AJ537" s="2">
        <v>968.7</v>
      </c>
      <c r="AK537" s="2">
        <v>2579738</v>
      </c>
      <c r="AL537" s="2">
        <v>1766830</v>
      </c>
      <c r="AM537" s="2">
        <v>1498120</v>
      </c>
      <c r="AN537" s="2">
        <v>3728844</v>
      </c>
      <c r="AO537" s="2">
        <v>9573532</v>
      </c>
      <c r="AP537" s="2">
        <v>0.75539999999999996</v>
      </c>
      <c r="AQ537" s="2">
        <v>0.2</v>
      </c>
      <c r="AR537" s="2">
        <v>430733</v>
      </c>
      <c r="AS537" s="2">
        <v>285656</v>
      </c>
      <c r="AT537" s="2">
        <v>226336</v>
      </c>
      <c r="AU537" s="2">
        <v>563354</v>
      </c>
      <c r="AV537" s="2">
        <v>1506079</v>
      </c>
      <c r="AW537" s="2">
        <v>0.75539999999999996</v>
      </c>
      <c r="AX537" s="2">
        <v>0.2054</v>
      </c>
      <c r="AY537" s="2">
        <v>0.65</v>
      </c>
      <c r="AZ537" s="2">
        <v>380641</v>
      </c>
      <c r="BA537" s="2">
        <v>252435</v>
      </c>
      <c r="BB537" s="2">
        <v>200014</v>
      </c>
      <c r="BC537" s="2">
        <v>497838</v>
      </c>
      <c r="BD537" s="2">
        <v>1330928</v>
      </c>
      <c r="BE537" s="2">
        <v>12410539</v>
      </c>
      <c r="BF537" s="2">
        <v>505212</v>
      </c>
      <c r="BG537" s="2">
        <v>0</v>
      </c>
      <c r="BH537" s="2">
        <v>0</v>
      </c>
      <c r="BI537" s="2">
        <v>482524</v>
      </c>
      <c r="BJ537" s="2">
        <v>0</v>
      </c>
      <c r="BK537" s="2">
        <v>0</v>
      </c>
      <c r="BL537" s="2">
        <v>0</v>
      </c>
      <c r="BM537" s="2">
        <v>0</v>
      </c>
      <c r="BN537" s="2">
        <v>2813</v>
      </c>
      <c r="BO537" s="2">
        <v>14.04</v>
      </c>
      <c r="BP537" s="2">
        <v>39495</v>
      </c>
      <c r="BQ537" s="2">
        <v>1027231</v>
      </c>
      <c r="BR537" s="2">
        <v>13437770</v>
      </c>
      <c r="BS537" s="2">
        <v>0</v>
      </c>
      <c r="BT537" s="2">
        <v>13437770</v>
      </c>
      <c r="BU537" s="2">
        <v>3395073</v>
      </c>
      <c r="BV537" s="2">
        <v>10042697</v>
      </c>
      <c r="BW537" s="2">
        <v>874310</v>
      </c>
      <c r="BX537" s="2">
        <v>9168387</v>
      </c>
      <c r="BY537" s="2">
        <v>4155.2700000000004</v>
      </c>
      <c r="BZ537" s="2">
        <v>968.7</v>
      </c>
      <c r="CA537" s="2">
        <v>4025210</v>
      </c>
      <c r="CB537" s="2">
        <v>1506971</v>
      </c>
      <c r="CC537" s="2">
        <v>0</v>
      </c>
      <c r="CD537" s="2">
        <v>3395073</v>
      </c>
      <c r="CE537" s="2">
        <v>874310</v>
      </c>
      <c r="CF537" s="2">
        <v>1262798</v>
      </c>
      <c r="CG537" s="2">
        <v>1319731</v>
      </c>
      <c r="CH537" s="2">
        <v>2582529</v>
      </c>
      <c r="CI537" s="2">
        <v>0</v>
      </c>
      <c r="CJ537" s="2">
        <v>9168387</v>
      </c>
      <c r="CK537" s="2" t="b">
        <v>0</v>
      </c>
      <c r="CL537" s="2">
        <v>0</v>
      </c>
      <c r="CM537" s="2">
        <v>12998.77</v>
      </c>
      <c r="CN537" s="2">
        <v>11951.83</v>
      </c>
      <c r="CO537" s="2">
        <v>12306.37</v>
      </c>
      <c r="CP537" s="2">
        <v>14632.76</v>
      </c>
      <c r="CQ537" s="4">
        <v>45072.426944444444</v>
      </c>
      <c r="CR537" s="4">
        <v>73415</v>
      </c>
    </row>
    <row r="538" spans="1:96" x14ac:dyDescent="0.35">
      <c r="A538" s="5">
        <v>611</v>
      </c>
      <c r="B538" s="3" t="s">
        <v>1069</v>
      </c>
      <c r="C538" s="3" t="s">
        <v>1101</v>
      </c>
      <c r="D538" s="2" t="s">
        <v>1102</v>
      </c>
      <c r="E538" s="2">
        <v>8093</v>
      </c>
      <c r="F538" s="2">
        <v>8215</v>
      </c>
      <c r="G538" s="2">
        <v>8458</v>
      </c>
      <c r="H538" s="2">
        <v>9802</v>
      </c>
      <c r="I538" s="2">
        <v>6.5600000000000006E-2</v>
      </c>
      <c r="J538" s="2">
        <v>531</v>
      </c>
      <c r="K538" s="2">
        <v>539</v>
      </c>
      <c r="L538" s="2">
        <v>555</v>
      </c>
      <c r="M538" s="2">
        <v>643</v>
      </c>
      <c r="N538" s="2">
        <v>6.7000000000000004E-2</v>
      </c>
      <c r="O538" s="2">
        <v>542</v>
      </c>
      <c r="P538" s="2">
        <v>550</v>
      </c>
      <c r="Q538" s="2">
        <v>567</v>
      </c>
      <c r="R538" s="2">
        <v>657</v>
      </c>
      <c r="S538" s="2">
        <v>9166</v>
      </c>
      <c r="T538" s="2">
        <v>9304</v>
      </c>
      <c r="U538" s="2">
        <v>9580</v>
      </c>
      <c r="V538" s="2">
        <v>11102</v>
      </c>
      <c r="W538" s="2">
        <v>1.1040000000000001</v>
      </c>
      <c r="X538" s="2">
        <v>1.026</v>
      </c>
      <c r="Y538" s="2">
        <v>10119</v>
      </c>
      <c r="Z538" s="2">
        <v>11391</v>
      </c>
      <c r="AA538" s="2">
        <v>8206.9599999999991</v>
      </c>
      <c r="AB538" s="2">
        <v>6536.99</v>
      </c>
      <c r="AC538" s="2">
        <v>4252.3</v>
      </c>
      <c r="AD538" s="2">
        <v>0</v>
      </c>
      <c r="AE538" s="2">
        <v>18996.25</v>
      </c>
      <c r="AF538" s="2">
        <v>8206.9599999999991</v>
      </c>
      <c r="AG538" s="2">
        <v>6536.99</v>
      </c>
      <c r="AH538" s="2">
        <v>4252.3</v>
      </c>
      <c r="AI538" s="2">
        <v>0</v>
      </c>
      <c r="AJ538" s="2">
        <v>18996.25</v>
      </c>
      <c r="AK538" s="2">
        <v>83046228</v>
      </c>
      <c r="AL538" s="2">
        <v>60820155</v>
      </c>
      <c r="AM538" s="2">
        <v>40737034</v>
      </c>
      <c r="AN538" s="2">
        <v>0</v>
      </c>
      <c r="AO538" s="2">
        <v>184603417</v>
      </c>
      <c r="AP538" s="2">
        <v>0.88600000000000001</v>
      </c>
      <c r="AQ538" s="2">
        <v>0.2</v>
      </c>
      <c r="AR538" s="2">
        <v>14715792</v>
      </c>
      <c r="AS538" s="2">
        <v>10777331</v>
      </c>
      <c r="AT538" s="2">
        <v>7218602</v>
      </c>
      <c r="AU538" s="2">
        <v>0</v>
      </c>
      <c r="AV538" s="2">
        <v>32711725</v>
      </c>
      <c r="AW538" s="2">
        <v>0.88600000000000001</v>
      </c>
      <c r="AX538" s="2">
        <v>0.33600000000000002</v>
      </c>
      <c r="AY538" s="2">
        <v>0.65</v>
      </c>
      <c r="AZ538" s="2">
        <v>18137296</v>
      </c>
      <c r="BA538" s="2">
        <v>13283122</v>
      </c>
      <c r="BB538" s="2">
        <v>8896968</v>
      </c>
      <c r="BC538" s="2">
        <v>0</v>
      </c>
      <c r="BD538" s="2">
        <v>40317386</v>
      </c>
      <c r="BE538" s="2">
        <v>257632528</v>
      </c>
      <c r="BF538" s="2">
        <v>0</v>
      </c>
      <c r="BG538" s="2">
        <v>1148329</v>
      </c>
      <c r="BH538" s="2">
        <v>0</v>
      </c>
      <c r="BI538" s="2">
        <v>1056926</v>
      </c>
      <c r="BJ538" s="2">
        <v>0</v>
      </c>
      <c r="BK538" s="2">
        <v>0</v>
      </c>
      <c r="BL538" s="2">
        <v>0</v>
      </c>
      <c r="BM538" s="2">
        <v>0</v>
      </c>
      <c r="BN538" s="2">
        <v>2813</v>
      </c>
      <c r="BO538" s="2">
        <v>437.65</v>
      </c>
      <c r="BP538" s="2">
        <v>1231109</v>
      </c>
      <c r="BQ538" s="2">
        <v>3436364</v>
      </c>
      <c r="BR538" s="2">
        <v>261068892</v>
      </c>
      <c r="BS538" s="2">
        <v>0</v>
      </c>
      <c r="BT538" s="2">
        <v>261068892</v>
      </c>
      <c r="BU538" s="2">
        <v>28058801</v>
      </c>
      <c r="BV538" s="2">
        <v>233010091</v>
      </c>
      <c r="BW538" s="2">
        <v>15136779</v>
      </c>
      <c r="BX538" s="2">
        <v>217873312</v>
      </c>
      <c r="BY538" s="2">
        <v>5058.0200000000004</v>
      </c>
      <c r="BZ538" s="2">
        <v>18996.25</v>
      </c>
      <c r="CA538" s="2">
        <v>96083412</v>
      </c>
      <c r="CB538" s="2">
        <v>0</v>
      </c>
      <c r="CC538" s="2">
        <v>0</v>
      </c>
      <c r="CD538" s="2">
        <v>28058801</v>
      </c>
      <c r="CE538" s="2">
        <v>15136779</v>
      </c>
      <c r="CF538" s="2">
        <v>52887832</v>
      </c>
      <c r="CG538" s="2">
        <v>25197951</v>
      </c>
      <c r="CH538" s="2">
        <v>78085783</v>
      </c>
      <c r="CI538" s="2">
        <v>0</v>
      </c>
      <c r="CJ538" s="2">
        <v>217873312</v>
      </c>
      <c r="CK538" s="2" t="b">
        <v>0</v>
      </c>
      <c r="CL538" s="2">
        <v>0</v>
      </c>
      <c r="CM538" s="2">
        <v>14122.08</v>
      </c>
      <c r="CN538" s="2">
        <v>12984.66</v>
      </c>
      <c r="CO538" s="2">
        <v>13369.85</v>
      </c>
      <c r="CP538" s="2">
        <v>15897.28</v>
      </c>
      <c r="CQ538" s="4">
        <v>45072.42696759259</v>
      </c>
      <c r="CR538" s="4">
        <v>73415</v>
      </c>
    </row>
    <row r="539" spans="1:96" x14ac:dyDescent="0.35">
      <c r="A539" s="5">
        <v>612</v>
      </c>
      <c r="B539" s="3" t="s">
        <v>1069</v>
      </c>
      <c r="C539" s="3" t="s">
        <v>1103</v>
      </c>
      <c r="D539" s="2" t="s">
        <v>1104</v>
      </c>
      <c r="E539" s="2">
        <v>8093</v>
      </c>
      <c r="F539" s="2">
        <v>8215</v>
      </c>
      <c r="G539" s="2">
        <v>8458</v>
      </c>
      <c r="H539" s="2">
        <v>9802</v>
      </c>
      <c r="I539" s="2">
        <v>6.5600000000000006E-2</v>
      </c>
      <c r="J539" s="2">
        <v>531</v>
      </c>
      <c r="K539" s="2">
        <v>539</v>
      </c>
      <c r="L539" s="2">
        <v>555</v>
      </c>
      <c r="M539" s="2">
        <v>643</v>
      </c>
      <c r="N539" s="2">
        <v>6.7000000000000004E-2</v>
      </c>
      <c r="O539" s="2">
        <v>542</v>
      </c>
      <c r="P539" s="2">
        <v>550</v>
      </c>
      <c r="Q539" s="2">
        <v>567</v>
      </c>
      <c r="R539" s="2">
        <v>657</v>
      </c>
      <c r="S539" s="2">
        <v>9166</v>
      </c>
      <c r="T539" s="2">
        <v>9304</v>
      </c>
      <c r="U539" s="2">
        <v>9580</v>
      </c>
      <c r="V539" s="2">
        <v>11102</v>
      </c>
      <c r="W539" s="2">
        <v>1.1040000000000001</v>
      </c>
      <c r="X539" s="2">
        <v>1.026</v>
      </c>
      <c r="Y539" s="2">
        <v>10119</v>
      </c>
      <c r="Z539" s="2">
        <v>11391</v>
      </c>
      <c r="AA539" s="2">
        <v>44.19</v>
      </c>
      <c r="AB539" s="2">
        <v>48.56</v>
      </c>
      <c r="AC539" s="2">
        <v>0</v>
      </c>
      <c r="AD539" s="2">
        <v>0</v>
      </c>
      <c r="AE539" s="2">
        <v>92.75</v>
      </c>
      <c r="AF539" s="2">
        <v>44.19</v>
      </c>
      <c r="AG539" s="2">
        <v>48.56</v>
      </c>
      <c r="AH539" s="2">
        <v>0</v>
      </c>
      <c r="AI539" s="2">
        <v>0</v>
      </c>
      <c r="AJ539" s="2">
        <v>92.75</v>
      </c>
      <c r="AK539" s="2">
        <v>447159</v>
      </c>
      <c r="AL539" s="2">
        <v>451802</v>
      </c>
      <c r="AM539" s="2">
        <v>0</v>
      </c>
      <c r="AN539" s="2">
        <v>0</v>
      </c>
      <c r="AO539" s="2">
        <v>898961</v>
      </c>
      <c r="AP539" s="2">
        <v>0.93620000000000003</v>
      </c>
      <c r="AQ539" s="2">
        <v>0.2</v>
      </c>
      <c r="AR539" s="2">
        <v>83726</v>
      </c>
      <c r="AS539" s="2">
        <v>84595</v>
      </c>
      <c r="AT539" s="2">
        <v>0</v>
      </c>
      <c r="AU539" s="2">
        <v>0</v>
      </c>
      <c r="AV539" s="2">
        <v>168321</v>
      </c>
      <c r="AW539" s="2">
        <v>0.93620000000000003</v>
      </c>
      <c r="AX539" s="2">
        <v>0.38619999999999999</v>
      </c>
      <c r="AY539" s="2">
        <v>0.65</v>
      </c>
      <c r="AZ539" s="2">
        <v>112250</v>
      </c>
      <c r="BA539" s="2">
        <v>113416</v>
      </c>
      <c r="BB539" s="2">
        <v>0</v>
      </c>
      <c r="BC539" s="2">
        <v>0</v>
      </c>
      <c r="BD539" s="2">
        <v>225666</v>
      </c>
      <c r="BE539" s="2">
        <v>1292948</v>
      </c>
      <c r="BF539" s="2">
        <v>0</v>
      </c>
      <c r="BG539" s="2">
        <v>0</v>
      </c>
      <c r="BH539" s="2">
        <v>0</v>
      </c>
      <c r="BI539" s="2">
        <v>35115</v>
      </c>
      <c r="BJ539" s="2">
        <v>0</v>
      </c>
      <c r="BK539" s="2">
        <v>0</v>
      </c>
      <c r="BL539" s="2">
        <v>0</v>
      </c>
      <c r="BM539" s="2">
        <v>0</v>
      </c>
      <c r="BN539" s="2">
        <v>2813</v>
      </c>
      <c r="BO539" s="2">
        <v>1.59</v>
      </c>
      <c r="BP539" s="2">
        <v>4473</v>
      </c>
      <c r="BQ539" s="2">
        <v>39588</v>
      </c>
      <c r="BR539" s="2">
        <v>1332536</v>
      </c>
      <c r="BS539" s="2">
        <v>0</v>
      </c>
      <c r="BT539" s="2">
        <v>1332536</v>
      </c>
      <c r="BU539" s="2">
        <v>390755</v>
      </c>
      <c r="BV539" s="2">
        <v>941781</v>
      </c>
      <c r="BW539" s="2">
        <v>80487</v>
      </c>
      <c r="BX539" s="2">
        <v>861294</v>
      </c>
      <c r="BY539" s="2">
        <v>5508.45</v>
      </c>
      <c r="BZ539" s="2">
        <v>92.75</v>
      </c>
      <c r="CA539" s="2">
        <v>510909</v>
      </c>
      <c r="CB539" s="2">
        <v>0</v>
      </c>
      <c r="CC539" s="2">
        <v>0</v>
      </c>
      <c r="CD539" s="2">
        <v>390755</v>
      </c>
      <c r="CE539" s="2">
        <v>80487</v>
      </c>
      <c r="CF539" s="2">
        <v>39667</v>
      </c>
      <c r="CG539" s="2">
        <v>391583</v>
      </c>
      <c r="CH539" s="2">
        <v>431250</v>
      </c>
      <c r="CI539" s="2">
        <v>0</v>
      </c>
      <c r="CJ539" s="2">
        <v>861294</v>
      </c>
      <c r="CK539" s="2" t="b">
        <v>0</v>
      </c>
      <c r="CL539" s="2">
        <v>0</v>
      </c>
      <c r="CM539" s="2">
        <v>14553.85</v>
      </c>
      <c r="CN539" s="2">
        <v>13381.66</v>
      </c>
      <c r="CO539" s="2">
        <v>13778.63</v>
      </c>
      <c r="CP539" s="2">
        <v>16383.33</v>
      </c>
      <c r="CQ539" s="4">
        <v>45072.42696759259</v>
      </c>
      <c r="CR539" s="4">
        <v>73415</v>
      </c>
    </row>
    <row r="540" spans="1:96" x14ac:dyDescent="0.35">
      <c r="A540" s="5">
        <v>613</v>
      </c>
      <c r="B540" s="3" t="s">
        <v>1069</v>
      </c>
      <c r="C540" s="3" t="s">
        <v>1105</v>
      </c>
      <c r="D540" s="2" t="s">
        <v>1106</v>
      </c>
      <c r="E540" s="2">
        <v>8093</v>
      </c>
      <c r="F540" s="2">
        <v>8215</v>
      </c>
      <c r="G540" s="2">
        <v>8458</v>
      </c>
      <c r="H540" s="2">
        <v>9802</v>
      </c>
      <c r="I540" s="2">
        <v>6.5600000000000006E-2</v>
      </c>
      <c r="J540" s="2">
        <v>531</v>
      </c>
      <c r="K540" s="2">
        <v>539</v>
      </c>
      <c r="L540" s="2">
        <v>555</v>
      </c>
      <c r="M540" s="2">
        <v>643</v>
      </c>
      <c r="N540" s="2">
        <v>6.7000000000000004E-2</v>
      </c>
      <c r="O540" s="2">
        <v>542</v>
      </c>
      <c r="P540" s="2">
        <v>550</v>
      </c>
      <c r="Q540" s="2">
        <v>567</v>
      </c>
      <c r="R540" s="2">
        <v>657</v>
      </c>
      <c r="S540" s="2">
        <v>9166</v>
      </c>
      <c r="T540" s="2">
        <v>9304</v>
      </c>
      <c r="U540" s="2">
        <v>9580</v>
      </c>
      <c r="V540" s="2">
        <v>11102</v>
      </c>
      <c r="W540" s="2">
        <v>1.1040000000000001</v>
      </c>
      <c r="X540" s="2">
        <v>1.026</v>
      </c>
      <c r="Y540" s="2">
        <v>10119</v>
      </c>
      <c r="Z540" s="2">
        <v>11391</v>
      </c>
      <c r="AA540" s="2">
        <v>5598.47</v>
      </c>
      <c r="AB540" s="2">
        <v>4442.1099999999997</v>
      </c>
      <c r="AC540" s="2">
        <v>3070.56</v>
      </c>
      <c r="AD540" s="2">
        <v>6403.03</v>
      </c>
      <c r="AE540" s="2">
        <v>19514.169999999998</v>
      </c>
      <c r="AF540" s="2">
        <v>5598.47</v>
      </c>
      <c r="AG540" s="2">
        <v>4442.1099999999997</v>
      </c>
      <c r="AH540" s="2">
        <v>3070.56</v>
      </c>
      <c r="AI540" s="2">
        <v>6403.03</v>
      </c>
      <c r="AJ540" s="2">
        <v>19514.169999999998</v>
      </c>
      <c r="AK540" s="2">
        <v>56650918</v>
      </c>
      <c r="AL540" s="2">
        <v>41329391</v>
      </c>
      <c r="AM540" s="2">
        <v>29415965</v>
      </c>
      <c r="AN540" s="2">
        <v>72936915</v>
      </c>
      <c r="AO540" s="2">
        <v>200333189</v>
      </c>
      <c r="AP540" s="2">
        <v>0.70179999999999998</v>
      </c>
      <c r="AQ540" s="2">
        <v>0.2</v>
      </c>
      <c r="AR540" s="2">
        <v>7951523</v>
      </c>
      <c r="AS540" s="2">
        <v>5800993</v>
      </c>
      <c r="AT540" s="2">
        <v>4128825</v>
      </c>
      <c r="AU540" s="2">
        <v>10237425</v>
      </c>
      <c r="AV540" s="2">
        <v>28118766</v>
      </c>
      <c r="AW540" s="2">
        <v>0.70179999999999998</v>
      </c>
      <c r="AX540" s="2">
        <v>0.15179999999999999</v>
      </c>
      <c r="AY540" s="2">
        <v>0.65</v>
      </c>
      <c r="AZ540" s="2">
        <v>5589746</v>
      </c>
      <c r="BA540" s="2">
        <v>4077971</v>
      </c>
      <c r="BB540" s="2">
        <v>2902473</v>
      </c>
      <c r="BC540" s="2">
        <v>7196685</v>
      </c>
      <c r="BD540" s="2">
        <v>19766875</v>
      </c>
      <c r="BE540" s="2">
        <v>248218830</v>
      </c>
      <c r="BF540" s="2">
        <v>0</v>
      </c>
      <c r="BG540" s="2">
        <v>969374</v>
      </c>
      <c r="BH540" s="2">
        <v>0</v>
      </c>
      <c r="BI540" s="2">
        <v>1037111</v>
      </c>
      <c r="BJ540" s="2">
        <v>0</v>
      </c>
      <c r="BK540" s="2">
        <v>0</v>
      </c>
      <c r="BL540" s="2">
        <v>0</v>
      </c>
      <c r="BM540" s="2">
        <v>0</v>
      </c>
      <c r="BN540" s="2">
        <v>2813</v>
      </c>
      <c r="BO540" s="2">
        <v>330.76</v>
      </c>
      <c r="BP540" s="2">
        <v>930428</v>
      </c>
      <c r="BQ540" s="2">
        <v>2936913</v>
      </c>
      <c r="BR540" s="2">
        <v>251155743</v>
      </c>
      <c r="BS540" s="2">
        <v>0</v>
      </c>
      <c r="BT540" s="2">
        <v>251155743</v>
      </c>
      <c r="BU540" s="2">
        <v>53301225</v>
      </c>
      <c r="BV540" s="2">
        <v>197854518</v>
      </c>
      <c r="BW540" s="2">
        <v>16205138</v>
      </c>
      <c r="BX540" s="2">
        <v>181649380</v>
      </c>
      <c r="BY540" s="2">
        <v>5271.3</v>
      </c>
      <c r="BZ540" s="2">
        <v>19514.169999999998</v>
      </c>
      <c r="CA540" s="2">
        <v>102865044</v>
      </c>
      <c r="CB540" s="2">
        <v>0</v>
      </c>
      <c r="CC540" s="2">
        <v>0</v>
      </c>
      <c r="CD540" s="2">
        <v>53301225</v>
      </c>
      <c r="CE540" s="2">
        <v>16205138</v>
      </c>
      <c r="CF540" s="2">
        <v>33358681</v>
      </c>
      <c r="CG540" s="2">
        <v>19657548</v>
      </c>
      <c r="CH540" s="2">
        <v>53016229</v>
      </c>
      <c r="CI540" s="2">
        <v>0</v>
      </c>
      <c r="CJ540" s="2">
        <v>181649380</v>
      </c>
      <c r="CK540" s="2" t="b">
        <v>0</v>
      </c>
      <c r="CL540" s="2">
        <v>0</v>
      </c>
      <c r="CM540" s="2">
        <v>12537.74</v>
      </c>
      <c r="CN540" s="2">
        <v>11527.94</v>
      </c>
      <c r="CO540" s="2">
        <v>11869.91</v>
      </c>
      <c r="CP540" s="2">
        <v>14113.79</v>
      </c>
      <c r="CQ540" s="4">
        <v>45072.427048611113</v>
      </c>
      <c r="CR540" s="4">
        <v>73415</v>
      </c>
    </row>
    <row r="541" spans="1:96" x14ac:dyDescent="0.35">
      <c r="A541" s="5">
        <v>614</v>
      </c>
      <c r="B541" s="3" t="s">
        <v>1069</v>
      </c>
      <c r="C541" s="3" t="s">
        <v>1107</v>
      </c>
      <c r="D541" s="2" t="s">
        <v>1108</v>
      </c>
      <c r="E541" s="2">
        <v>8093</v>
      </c>
      <c r="F541" s="2">
        <v>8215</v>
      </c>
      <c r="G541" s="2">
        <v>8458</v>
      </c>
      <c r="H541" s="2">
        <v>9802</v>
      </c>
      <c r="I541" s="2">
        <v>6.5600000000000006E-2</v>
      </c>
      <c r="J541" s="2">
        <v>531</v>
      </c>
      <c r="K541" s="2">
        <v>539</v>
      </c>
      <c r="L541" s="2">
        <v>555</v>
      </c>
      <c r="M541" s="2">
        <v>643</v>
      </c>
      <c r="N541" s="2">
        <v>6.7000000000000004E-2</v>
      </c>
      <c r="O541" s="2">
        <v>542</v>
      </c>
      <c r="P541" s="2">
        <v>550</v>
      </c>
      <c r="Q541" s="2">
        <v>567</v>
      </c>
      <c r="R541" s="2">
        <v>657</v>
      </c>
      <c r="S541" s="2">
        <v>9166</v>
      </c>
      <c r="T541" s="2">
        <v>9304</v>
      </c>
      <c r="U541" s="2">
        <v>9580</v>
      </c>
      <c r="V541" s="2">
        <v>11102</v>
      </c>
      <c r="W541" s="2">
        <v>1.1040000000000001</v>
      </c>
      <c r="X541" s="2">
        <v>1.026</v>
      </c>
      <c r="Y541" s="2">
        <v>10119</v>
      </c>
      <c r="Z541" s="2">
        <v>11391</v>
      </c>
      <c r="AA541" s="2">
        <v>6968.4</v>
      </c>
      <c r="AB541" s="2">
        <v>5472.48</v>
      </c>
      <c r="AC541" s="2">
        <v>3796.45</v>
      </c>
      <c r="AD541" s="2">
        <v>7489.1</v>
      </c>
      <c r="AE541" s="2">
        <v>23726.43</v>
      </c>
      <c r="AF541" s="2">
        <v>6968.4</v>
      </c>
      <c r="AG541" s="2">
        <v>5472.48</v>
      </c>
      <c r="AH541" s="2">
        <v>3796.45</v>
      </c>
      <c r="AI541" s="2">
        <v>7489.1</v>
      </c>
      <c r="AJ541" s="2">
        <v>23726.43</v>
      </c>
      <c r="AK541" s="2">
        <v>70513240</v>
      </c>
      <c r="AL541" s="2">
        <v>50915954</v>
      </c>
      <c r="AM541" s="2">
        <v>36369991</v>
      </c>
      <c r="AN541" s="2">
        <v>85308338</v>
      </c>
      <c r="AO541" s="2">
        <v>243107523</v>
      </c>
      <c r="AP541" s="2">
        <v>0.8629</v>
      </c>
      <c r="AQ541" s="2">
        <v>0.2</v>
      </c>
      <c r="AR541" s="2">
        <v>12169175</v>
      </c>
      <c r="AS541" s="2">
        <v>8787075</v>
      </c>
      <c r="AT541" s="2">
        <v>6276733</v>
      </c>
      <c r="AU541" s="2">
        <v>14722513</v>
      </c>
      <c r="AV541" s="2">
        <v>41955496</v>
      </c>
      <c r="AW541" s="2">
        <v>0.8629</v>
      </c>
      <c r="AX541" s="2">
        <v>0.31290000000000001</v>
      </c>
      <c r="AY541" s="2">
        <v>0.65</v>
      </c>
      <c r="AZ541" s="2">
        <v>14341335</v>
      </c>
      <c r="BA541" s="2">
        <v>10355541</v>
      </c>
      <c r="BB541" s="2">
        <v>7397111</v>
      </c>
      <c r="BC541" s="2">
        <v>17350436</v>
      </c>
      <c r="BD541" s="2">
        <v>49444423</v>
      </c>
      <c r="BE541" s="2">
        <v>334507442</v>
      </c>
      <c r="BF541" s="2">
        <v>0</v>
      </c>
      <c r="BG541" s="2">
        <v>905742</v>
      </c>
      <c r="BH541" s="2">
        <v>0</v>
      </c>
      <c r="BI541" s="2">
        <v>808798</v>
      </c>
      <c r="BJ541" s="2">
        <v>0</v>
      </c>
      <c r="BK541" s="2">
        <v>0</v>
      </c>
      <c r="BL541" s="2">
        <v>0</v>
      </c>
      <c r="BM541" s="2">
        <v>0</v>
      </c>
      <c r="BN541" s="2">
        <v>2813</v>
      </c>
      <c r="BO541" s="2">
        <v>371.57</v>
      </c>
      <c r="BP541" s="2">
        <v>1045226</v>
      </c>
      <c r="BQ541" s="2">
        <v>2759766</v>
      </c>
      <c r="BR541" s="2">
        <v>337267208</v>
      </c>
      <c r="BS541" s="2">
        <v>0</v>
      </c>
      <c r="BT541" s="2">
        <v>337267208</v>
      </c>
      <c r="BU541" s="2">
        <v>39522491</v>
      </c>
      <c r="BV541" s="2">
        <v>297744717</v>
      </c>
      <c r="BW541" s="2">
        <v>19969801</v>
      </c>
      <c r="BX541" s="2">
        <v>277774916</v>
      </c>
      <c r="BY541" s="2">
        <v>5342.66</v>
      </c>
      <c r="BZ541" s="2">
        <v>23726.43</v>
      </c>
      <c r="CA541" s="2">
        <v>126762249</v>
      </c>
      <c r="CB541" s="2">
        <v>0</v>
      </c>
      <c r="CC541" s="2">
        <v>0</v>
      </c>
      <c r="CD541" s="2">
        <v>39522491</v>
      </c>
      <c r="CE541" s="2">
        <v>19969801</v>
      </c>
      <c r="CF541" s="2">
        <v>67269957</v>
      </c>
      <c r="CG541" s="2">
        <v>20635746</v>
      </c>
      <c r="CH541" s="2">
        <v>87905703</v>
      </c>
      <c r="CI541" s="2">
        <v>0</v>
      </c>
      <c r="CJ541" s="2">
        <v>277774916</v>
      </c>
      <c r="CK541" s="2" t="b">
        <v>0</v>
      </c>
      <c r="CL541" s="2">
        <v>0</v>
      </c>
      <c r="CM541" s="2">
        <v>13923.39</v>
      </c>
      <c r="CN541" s="2">
        <v>12801.98</v>
      </c>
      <c r="CO541" s="2">
        <v>13181.74</v>
      </c>
      <c r="CP541" s="2">
        <v>15673.62</v>
      </c>
      <c r="CQ541" s="4">
        <v>45072.427060185182</v>
      </c>
      <c r="CR541" s="4">
        <v>73415</v>
      </c>
    </row>
    <row r="542" spans="1:96" x14ac:dyDescent="0.35">
      <c r="A542" s="5">
        <v>615</v>
      </c>
      <c r="B542" s="3" t="s">
        <v>1069</v>
      </c>
      <c r="C542" s="3" t="s">
        <v>1109</v>
      </c>
      <c r="D542" s="2" t="s">
        <v>1110</v>
      </c>
      <c r="E542" s="2">
        <v>8093</v>
      </c>
      <c r="F542" s="2">
        <v>8215</v>
      </c>
      <c r="G542" s="2">
        <v>8458</v>
      </c>
      <c r="H542" s="2">
        <v>9802</v>
      </c>
      <c r="I542" s="2">
        <v>6.5600000000000006E-2</v>
      </c>
      <c r="J542" s="2">
        <v>531</v>
      </c>
      <c r="K542" s="2">
        <v>539</v>
      </c>
      <c r="L542" s="2">
        <v>555</v>
      </c>
      <c r="M542" s="2">
        <v>643</v>
      </c>
      <c r="N542" s="2">
        <v>6.7000000000000004E-2</v>
      </c>
      <c r="O542" s="2">
        <v>542</v>
      </c>
      <c r="P542" s="2">
        <v>550</v>
      </c>
      <c r="Q542" s="2">
        <v>567</v>
      </c>
      <c r="R542" s="2">
        <v>657</v>
      </c>
      <c r="S542" s="2">
        <v>9166</v>
      </c>
      <c r="T542" s="2">
        <v>9304</v>
      </c>
      <c r="U542" s="2">
        <v>9580</v>
      </c>
      <c r="V542" s="2">
        <v>11102</v>
      </c>
      <c r="W542" s="2">
        <v>1.1040000000000001</v>
      </c>
      <c r="X542" s="2">
        <v>1.026</v>
      </c>
      <c r="Y542" s="2">
        <v>10119</v>
      </c>
      <c r="Z542" s="2">
        <v>11391</v>
      </c>
      <c r="AA542" s="2">
        <v>850.44</v>
      </c>
      <c r="AB542" s="2">
        <v>640.4</v>
      </c>
      <c r="AC542" s="2">
        <v>434.33</v>
      </c>
      <c r="AD542" s="2">
        <v>930.31</v>
      </c>
      <c r="AE542" s="2">
        <v>2855.48</v>
      </c>
      <c r="AF542" s="2">
        <v>850.44</v>
      </c>
      <c r="AG542" s="2">
        <v>640.4</v>
      </c>
      <c r="AH542" s="2">
        <v>434.33</v>
      </c>
      <c r="AI542" s="2">
        <v>930.31</v>
      </c>
      <c r="AJ542" s="2">
        <v>2855.48</v>
      </c>
      <c r="AK542" s="2">
        <v>8605602</v>
      </c>
      <c r="AL542" s="2">
        <v>5958282</v>
      </c>
      <c r="AM542" s="2">
        <v>4160881</v>
      </c>
      <c r="AN542" s="2">
        <v>10597161</v>
      </c>
      <c r="AO542" s="2">
        <v>29321926</v>
      </c>
      <c r="AP542" s="2">
        <v>0.61470000000000002</v>
      </c>
      <c r="AQ542" s="2">
        <v>0.2</v>
      </c>
      <c r="AR542" s="2">
        <v>1057973</v>
      </c>
      <c r="AS542" s="2">
        <v>732511</v>
      </c>
      <c r="AT542" s="2">
        <v>511539</v>
      </c>
      <c r="AU542" s="2">
        <v>1302815</v>
      </c>
      <c r="AV542" s="2">
        <v>3604838</v>
      </c>
      <c r="AW542" s="2">
        <v>0.61470000000000002</v>
      </c>
      <c r="AX542" s="2">
        <v>6.4699999999999994E-2</v>
      </c>
      <c r="AY542" s="2">
        <v>0.65</v>
      </c>
      <c r="AZ542" s="2">
        <v>361909</v>
      </c>
      <c r="BA542" s="2">
        <v>250576</v>
      </c>
      <c r="BB542" s="2">
        <v>174986</v>
      </c>
      <c r="BC542" s="2">
        <v>445664</v>
      </c>
      <c r="BD542" s="2">
        <v>1233135</v>
      </c>
      <c r="BE542" s="2">
        <v>34159899</v>
      </c>
      <c r="BF542" s="2">
        <v>0</v>
      </c>
      <c r="BG542" s="2">
        <v>53629</v>
      </c>
      <c r="BH542" s="2">
        <v>0</v>
      </c>
      <c r="BI542" s="2">
        <v>1437005</v>
      </c>
      <c r="BJ542" s="2">
        <v>0</v>
      </c>
      <c r="BK542" s="2">
        <v>0</v>
      </c>
      <c r="BL542" s="2">
        <v>0</v>
      </c>
      <c r="BM542" s="2">
        <v>0</v>
      </c>
      <c r="BN542" s="2">
        <v>2813</v>
      </c>
      <c r="BO542" s="2">
        <v>45.64</v>
      </c>
      <c r="BP542" s="2">
        <v>128385</v>
      </c>
      <c r="BQ542" s="2">
        <v>1619019</v>
      </c>
      <c r="BR542" s="2">
        <v>35778918</v>
      </c>
      <c r="BS542" s="2">
        <v>0</v>
      </c>
      <c r="BT542" s="2">
        <v>35778918</v>
      </c>
      <c r="BU542" s="2">
        <v>15122841</v>
      </c>
      <c r="BV542" s="2">
        <v>20656077</v>
      </c>
      <c r="BW542" s="2">
        <v>2412356</v>
      </c>
      <c r="BX542" s="2">
        <v>18243721</v>
      </c>
      <c r="BY542" s="2">
        <v>5362.63</v>
      </c>
      <c r="BZ542" s="2">
        <v>2855.48</v>
      </c>
      <c r="CA542" s="2">
        <v>15312883</v>
      </c>
      <c r="CB542" s="2">
        <v>0</v>
      </c>
      <c r="CC542" s="2">
        <v>0</v>
      </c>
      <c r="CD542" s="2">
        <v>15122841</v>
      </c>
      <c r="CE542" s="2">
        <v>2412356</v>
      </c>
      <c r="CF542" s="2">
        <v>0</v>
      </c>
      <c r="CG542" s="2">
        <v>4582096</v>
      </c>
      <c r="CH542" s="2">
        <v>4582096</v>
      </c>
      <c r="CI542" s="2">
        <v>0</v>
      </c>
      <c r="CJ542" s="2">
        <v>18243721</v>
      </c>
      <c r="CK542" s="2" t="b">
        <v>0</v>
      </c>
      <c r="CL542" s="2">
        <v>0</v>
      </c>
      <c r="CM542" s="2">
        <v>11788.58</v>
      </c>
      <c r="CN542" s="2">
        <v>10839.11</v>
      </c>
      <c r="CO542" s="2">
        <v>11160.65</v>
      </c>
      <c r="CP542" s="2">
        <v>13270.46</v>
      </c>
      <c r="CQ542" s="4">
        <v>45072.427060185182</v>
      </c>
      <c r="CR542" s="4">
        <v>73415</v>
      </c>
    </row>
    <row r="543" spans="1:96" x14ac:dyDescent="0.35">
      <c r="A543" s="5">
        <v>616</v>
      </c>
      <c r="B543" s="3" t="s">
        <v>1069</v>
      </c>
      <c r="C543" s="3" t="s">
        <v>1111</v>
      </c>
      <c r="D543" s="2" t="s">
        <v>1112</v>
      </c>
      <c r="E543" s="2">
        <v>8093</v>
      </c>
      <c r="F543" s="2">
        <v>8215</v>
      </c>
      <c r="G543" s="2">
        <v>8458</v>
      </c>
      <c r="H543" s="2">
        <v>9802</v>
      </c>
      <c r="I543" s="2">
        <v>6.5600000000000006E-2</v>
      </c>
      <c r="J543" s="2">
        <v>531</v>
      </c>
      <c r="K543" s="2">
        <v>539</v>
      </c>
      <c r="L543" s="2">
        <v>555</v>
      </c>
      <c r="M543" s="2">
        <v>643</v>
      </c>
      <c r="N543" s="2">
        <v>6.7000000000000004E-2</v>
      </c>
      <c r="O543" s="2">
        <v>542</v>
      </c>
      <c r="P543" s="2">
        <v>550</v>
      </c>
      <c r="Q543" s="2">
        <v>567</v>
      </c>
      <c r="R543" s="2">
        <v>657</v>
      </c>
      <c r="S543" s="2">
        <v>9166</v>
      </c>
      <c r="T543" s="2">
        <v>9304</v>
      </c>
      <c r="U543" s="2">
        <v>9580</v>
      </c>
      <c r="V543" s="2">
        <v>11102</v>
      </c>
      <c r="W543" s="2">
        <v>1.1040000000000001</v>
      </c>
      <c r="X543" s="2">
        <v>1.026</v>
      </c>
      <c r="Y543" s="2">
        <v>10119</v>
      </c>
      <c r="Z543" s="2">
        <v>11391</v>
      </c>
      <c r="AA543" s="2">
        <v>14731.06</v>
      </c>
      <c r="AB543" s="2">
        <v>11035.41</v>
      </c>
      <c r="AC543" s="2">
        <v>7002.34</v>
      </c>
      <c r="AD543" s="2">
        <v>12458.81</v>
      </c>
      <c r="AE543" s="2">
        <v>45227.62</v>
      </c>
      <c r="AF543" s="2">
        <v>14731.06</v>
      </c>
      <c r="AG543" s="2">
        <v>11035.41</v>
      </c>
      <c r="AH543" s="2">
        <v>7002.34</v>
      </c>
      <c r="AI543" s="2">
        <v>12458.81</v>
      </c>
      <c r="AJ543" s="2">
        <v>45227.62</v>
      </c>
      <c r="AK543" s="2">
        <v>149063596</v>
      </c>
      <c r="AL543" s="2">
        <v>102673455</v>
      </c>
      <c r="AM543" s="2">
        <v>67082417</v>
      </c>
      <c r="AN543" s="2">
        <v>141918305</v>
      </c>
      <c r="AO543" s="2">
        <v>460737773</v>
      </c>
      <c r="AP543" s="2">
        <v>0.90690000000000004</v>
      </c>
      <c r="AQ543" s="2">
        <v>0.2</v>
      </c>
      <c r="AR543" s="2">
        <v>27037155</v>
      </c>
      <c r="AS543" s="2">
        <v>18622911</v>
      </c>
      <c r="AT543" s="2">
        <v>12167409</v>
      </c>
      <c r="AU543" s="2">
        <v>25741142</v>
      </c>
      <c r="AV543" s="2">
        <v>83568617</v>
      </c>
      <c r="AW543" s="2">
        <v>0.90690000000000004</v>
      </c>
      <c r="AX543" s="2">
        <v>0.3569</v>
      </c>
      <c r="AY543" s="2">
        <v>0.65</v>
      </c>
      <c r="AZ543" s="2">
        <v>34580518</v>
      </c>
      <c r="BA543" s="2">
        <v>23818701</v>
      </c>
      <c r="BB543" s="2">
        <v>15562115</v>
      </c>
      <c r="BC543" s="2">
        <v>32922918</v>
      </c>
      <c r="BD543" s="2">
        <v>106884252</v>
      </c>
      <c r="BE543" s="2">
        <v>651190642</v>
      </c>
      <c r="BF543" s="2">
        <v>0</v>
      </c>
      <c r="BG543" s="2">
        <v>16843511</v>
      </c>
      <c r="BH543" s="2">
        <v>0</v>
      </c>
      <c r="BI543" s="2">
        <v>3654007</v>
      </c>
      <c r="BJ543" s="2">
        <v>0</v>
      </c>
      <c r="BK543" s="2">
        <v>0</v>
      </c>
      <c r="BL543" s="2">
        <v>0</v>
      </c>
      <c r="BM543" s="2">
        <v>0</v>
      </c>
      <c r="BN543" s="2">
        <v>2813</v>
      </c>
      <c r="BO543" s="2">
        <v>650.92999999999995</v>
      </c>
      <c r="BP543" s="2">
        <v>1831066</v>
      </c>
      <c r="BQ543" s="2">
        <v>22328584</v>
      </c>
      <c r="BR543" s="2">
        <v>673519226</v>
      </c>
      <c r="BS543" s="2">
        <v>0</v>
      </c>
      <c r="BT543" s="2">
        <v>673519226</v>
      </c>
      <c r="BU543" s="2">
        <v>60368820</v>
      </c>
      <c r="BV543" s="2">
        <v>613150406</v>
      </c>
      <c r="BW543" s="2">
        <v>38127915</v>
      </c>
      <c r="BX543" s="2">
        <v>575022491</v>
      </c>
      <c r="BY543" s="2">
        <v>5351.24</v>
      </c>
      <c r="BZ543" s="2">
        <v>45227.62</v>
      </c>
      <c r="CA543" s="2">
        <v>242023849</v>
      </c>
      <c r="CB543" s="2">
        <v>0</v>
      </c>
      <c r="CC543" s="2">
        <v>0</v>
      </c>
      <c r="CD543" s="2">
        <v>60368820</v>
      </c>
      <c r="CE543" s="2">
        <v>38127915</v>
      </c>
      <c r="CF543" s="2">
        <v>143527114</v>
      </c>
      <c r="CG543" s="2">
        <v>71178274</v>
      </c>
      <c r="CH543" s="2">
        <v>214705388</v>
      </c>
      <c r="CI543" s="2">
        <v>0</v>
      </c>
      <c r="CJ543" s="2">
        <v>575022491</v>
      </c>
      <c r="CK543" s="2" t="b">
        <v>0</v>
      </c>
      <c r="CL543" s="2">
        <v>0</v>
      </c>
      <c r="CM543" s="2">
        <v>14301.84</v>
      </c>
      <c r="CN543" s="2">
        <v>13149.95</v>
      </c>
      <c r="CO543" s="2">
        <v>13540.04</v>
      </c>
      <c r="CP543" s="2">
        <v>16099.64</v>
      </c>
      <c r="CQ543" s="4">
        <v>45072.427083333336</v>
      </c>
      <c r="CR543" s="4">
        <v>73415</v>
      </c>
    </row>
    <row r="544" spans="1:96" x14ac:dyDescent="0.35">
      <c r="A544" s="5">
        <v>617</v>
      </c>
      <c r="B544" s="3" t="s">
        <v>1069</v>
      </c>
      <c r="C544" s="3" t="s">
        <v>1113</v>
      </c>
      <c r="D544" s="2" t="s">
        <v>1114</v>
      </c>
      <c r="E544" s="2">
        <v>8093</v>
      </c>
      <c r="F544" s="2">
        <v>8215</v>
      </c>
      <c r="G544" s="2">
        <v>8458</v>
      </c>
      <c r="H544" s="2">
        <v>9802</v>
      </c>
      <c r="I544" s="2">
        <v>6.5600000000000006E-2</v>
      </c>
      <c r="J544" s="2">
        <v>531</v>
      </c>
      <c r="K544" s="2">
        <v>539</v>
      </c>
      <c r="L544" s="2">
        <v>555</v>
      </c>
      <c r="M544" s="2">
        <v>643</v>
      </c>
      <c r="N544" s="2">
        <v>6.7000000000000004E-2</v>
      </c>
      <c r="O544" s="2">
        <v>542</v>
      </c>
      <c r="P544" s="2">
        <v>550</v>
      </c>
      <c r="Q544" s="2">
        <v>567</v>
      </c>
      <c r="R544" s="2">
        <v>657</v>
      </c>
      <c r="S544" s="2">
        <v>9166</v>
      </c>
      <c r="T544" s="2">
        <v>9304</v>
      </c>
      <c r="U544" s="2">
        <v>9580</v>
      </c>
      <c r="V544" s="2">
        <v>11102</v>
      </c>
      <c r="W544" s="2">
        <v>1.1040000000000001</v>
      </c>
      <c r="X544" s="2">
        <v>1.026</v>
      </c>
      <c r="Y544" s="2">
        <v>10119</v>
      </c>
      <c r="Z544" s="2">
        <v>11391</v>
      </c>
      <c r="AA544" s="2">
        <v>97.77</v>
      </c>
      <c r="AB544" s="2">
        <v>58.26</v>
      </c>
      <c r="AC544" s="2">
        <v>43.54</v>
      </c>
      <c r="AD544" s="2">
        <v>1.96</v>
      </c>
      <c r="AE544" s="2">
        <v>201.53</v>
      </c>
      <c r="AF544" s="2">
        <v>97.77</v>
      </c>
      <c r="AG544" s="2">
        <v>58.26</v>
      </c>
      <c r="AH544" s="2">
        <v>43.54</v>
      </c>
      <c r="AI544" s="2">
        <v>77.930000000000007</v>
      </c>
      <c r="AJ544" s="2">
        <v>277.5</v>
      </c>
      <c r="AK544" s="2">
        <v>989335</v>
      </c>
      <c r="AL544" s="2">
        <v>542051</v>
      </c>
      <c r="AM544" s="2">
        <v>417113</v>
      </c>
      <c r="AN544" s="2">
        <v>22326</v>
      </c>
      <c r="AO544" s="2">
        <v>1970825</v>
      </c>
      <c r="AP544" s="2">
        <v>0.76480000000000004</v>
      </c>
      <c r="AQ544" s="2">
        <v>0.2</v>
      </c>
      <c r="AR544" s="2">
        <v>151329</v>
      </c>
      <c r="AS544" s="2">
        <v>82912</v>
      </c>
      <c r="AT544" s="2">
        <v>63802</v>
      </c>
      <c r="AU544" s="2">
        <v>135783</v>
      </c>
      <c r="AV544" s="2">
        <v>433826</v>
      </c>
      <c r="AW544" s="2">
        <v>0.76480000000000004</v>
      </c>
      <c r="AX544" s="2">
        <v>0.21479999999999999</v>
      </c>
      <c r="AY544" s="2">
        <v>0.65</v>
      </c>
      <c r="AZ544" s="2">
        <v>138131</v>
      </c>
      <c r="BA544" s="2">
        <v>75681</v>
      </c>
      <c r="BB544" s="2">
        <v>58237</v>
      </c>
      <c r="BC544" s="2">
        <v>123941</v>
      </c>
      <c r="BD544" s="2">
        <v>395990</v>
      </c>
      <c r="BE544" s="2">
        <v>2800641</v>
      </c>
      <c r="BF544" s="2">
        <v>1285379</v>
      </c>
      <c r="BG544" s="2">
        <v>44524</v>
      </c>
      <c r="BH544" s="2">
        <v>0</v>
      </c>
      <c r="BI544" s="2">
        <v>134307</v>
      </c>
      <c r="BJ544" s="2">
        <v>0</v>
      </c>
      <c r="BK544" s="2">
        <v>155000</v>
      </c>
      <c r="BL544" s="2">
        <v>0</v>
      </c>
      <c r="BM544" s="2">
        <v>0</v>
      </c>
      <c r="BN544" s="2">
        <v>2813</v>
      </c>
      <c r="BO544" s="2">
        <v>4.84</v>
      </c>
      <c r="BP544" s="2">
        <v>13615</v>
      </c>
      <c r="BQ544" s="2">
        <v>1632825</v>
      </c>
      <c r="BR544" s="2">
        <v>4433466</v>
      </c>
      <c r="BS544" s="2">
        <v>0</v>
      </c>
      <c r="BT544" s="2">
        <v>4433466</v>
      </c>
      <c r="BU544" s="2">
        <v>296615</v>
      </c>
      <c r="BV544" s="2">
        <v>4136851</v>
      </c>
      <c r="BW544" s="2">
        <v>305304</v>
      </c>
      <c r="BX544" s="2">
        <v>3831547</v>
      </c>
      <c r="BY544" s="2">
        <v>4211.84</v>
      </c>
      <c r="BZ544" s="2">
        <v>277.5</v>
      </c>
      <c r="CA544" s="2">
        <v>1168786</v>
      </c>
      <c r="CB544" s="2">
        <v>700056</v>
      </c>
      <c r="CC544" s="2">
        <v>0</v>
      </c>
      <c r="CD544" s="2">
        <v>296615</v>
      </c>
      <c r="CE544" s="2">
        <v>305304</v>
      </c>
      <c r="CF544" s="2">
        <v>1266923</v>
      </c>
      <c r="CG544" s="2">
        <v>815707</v>
      </c>
      <c r="CH544" s="2">
        <v>2082630</v>
      </c>
      <c r="CI544" s="2">
        <v>0</v>
      </c>
      <c r="CJ544" s="2">
        <v>3831547</v>
      </c>
      <c r="CK544" s="2" t="b">
        <v>0</v>
      </c>
      <c r="CL544" s="2">
        <v>0</v>
      </c>
      <c r="CM544" s="2">
        <v>13079.62</v>
      </c>
      <c r="CN544" s="2">
        <v>12026.16</v>
      </c>
      <c r="CO544" s="2">
        <v>12382.92</v>
      </c>
      <c r="CP544" s="2">
        <v>14723.78</v>
      </c>
      <c r="CQ544" s="4">
        <v>45072.427187499998</v>
      </c>
      <c r="CR544" s="4">
        <v>73415</v>
      </c>
    </row>
    <row r="545" spans="1:96" x14ac:dyDescent="0.35">
      <c r="A545" s="5">
        <v>618</v>
      </c>
      <c r="B545" s="3" t="s">
        <v>1069</v>
      </c>
      <c r="C545" s="3" t="s">
        <v>1115</v>
      </c>
      <c r="D545" s="2" t="s">
        <v>1116</v>
      </c>
      <c r="E545" s="2">
        <v>8093</v>
      </c>
      <c r="F545" s="2">
        <v>8215</v>
      </c>
      <c r="G545" s="2">
        <v>8458</v>
      </c>
      <c r="H545" s="2">
        <v>9802</v>
      </c>
      <c r="I545" s="2">
        <v>6.5600000000000006E-2</v>
      </c>
      <c r="J545" s="2">
        <v>531</v>
      </c>
      <c r="K545" s="2">
        <v>539</v>
      </c>
      <c r="L545" s="2">
        <v>555</v>
      </c>
      <c r="M545" s="2">
        <v>643</v>
      </c>
      <c r="N545" s="2">
        <v>6.7000000000000004E-2</v>
      </c>
      <c r="O545" s="2">
        <v>542</v>
      </c>
      <c r="P545" s="2">
        <v>550</v>
      </c>
      <c r="Q545" s="2">
        <v>567</v>
      </c>
      <c r="R545" s="2">
        <v>657</v>
      </c>
      <c r="S545" s="2">
        <v>9166</v>
      </c>
      <c r="T545" s="2">
        <v>9304</v>
      </c>
      <c r="U545" s="2">
        <v>9580</v>
      </c>
      <c r="V545" s="2">
        <v>11102</v>
      </c>
      <c r="W545" s="2">
        <v>1.1040000000000001</v>
      </c>
      <c r="X545" s="2">
        <v>1.026</v>
      </c>
      <c r="Y545" s="2">
        <v>10119</v>
      </c>
      <c r="Z545" s="2">
        <v>11391</v>
      </c>
      <c r="AA545" s="2">
        <v>6710.55</v>
      </c>
      <c r="AB545" s="2">
        <v>5075.91</v>
      </c>
      <c r="AC545" s="2">
        <v>0</v>
      </c>
      <c r="AD545" s="2">
        <v>0</v>
      </c>
      <c r="AE545" s="2">
        <v>11786.46</v>
      </c>
      <c r="AF545" s="2">
        <v>6710.55</v>
      </c>
      <c r="AG545" s="2">
        <v>5075.91</v>
      </c>
      <c r="AH545" s="2">
        <v>0</v>
      </c>
      <c r="AI545" s="2">
        <v>0</v>
      </c>
      <c r="AJ545" s="2">
        <v>11786.46</v>
      </c>
      <c r="AK545" s="2">
        <v>67904055</v>
      </c>
      <c r="AL545" s="2">
        <v>47226267</v>
      </c>
      <c r="AM545" s="2">
        <v>0</v>
      </c>
      <c r="AN545" s="2">
        <v>0</v>
      </c>
      <c r="AO545" s="2">
        <v>115130322</v>
      </c>
      <c r="AP545" s="2">
        <v>0.86870000000000003</v>
      </c>
      <c r="AQ545" s="2">
        <v>0.2</v>
      </c>
      <c r="AR545" s="2">
        <v>11797651</v>
      </c>
      <c r="AS545" s="2">
        <v>8205092</v>
      </c>
      <c r="AT545" s="2">
        <v>0</v>
      </c>
      <c r="AU545" s="2">
        <v>0</v>
      </c>
      <c r="AV545" s="2">
        <v>20002743</v>
      </c>
      <c r="AW545" s="2">
        <v>0.86870000000000003</v>
      </c>
      <c r="AX545" s="2">
        <v>0.31869999999999998</v>
      </c>
      <c r="AY545" s="2">
        <v>0.65</v>
      </c>
      <c r="AZ545" s="2">
        <v>14066665</v>
      </c>
      <c r="BA545" s="2">
        <v>9783157</v>
      </c>
      <c r="BB545" s="2">
        <v>0</v>
      </c>
      <c r="BC545" s="2">
        <v>0</v>
      </c>
      <c r="BD545" s="2">
        <v>23849822</v>
      </c>
      <c r="BE545" s="2">
        <v>158982887</v>
      </c>
      <c r="BF545" s="2">
        <v>0</v>
      </c>
      <c r="BG545" s="2">
        <v>441707</v>
      </c>
      <c r="BH545" s="2">
        <v>0</v>
      </c>
      <c r="BI545" s="2">
        <v>323989</v>
      </c>
      <c r="BJ545" s="2">
        <v>0</v>
      </c>
      <c r="BK545" s="2">
        <v>0</v>
      </c>
      <c r="BL545" s="2">
        <v>0</v>
      </c>
      <c r="BM545" s="2">
        <v>0</v>
      </c>
      <c r="BN545" s="2">
        <v>2813</v>
      </c>
      <c r="BO545" s="2">
        <v>370.94</v>
      </c>
      <c r="BP545" s="2">
        <v>1043454</v>
      </c>
      <c r="BQ545" s="2">
        <v>1809150</v>
      </c>
      <c r="BR545" s="2">
        <v>160792037</v>
      </c>
      <c r="BS545" s="2">
        <v>0</v>
      </c>
      <c r="BT545" s="2">
        <v>160792037</v>
      </c>
      <c r="BU545" s="2">
        <v>12287590</v>
      </c>
      <c r="BV545" s="2">
        <v>148504447</v>
      </c>
      <c r="BW545" s="2">
        <v>9353895</v>
      </c>
      <c r="BX545" s="2">
        <v>139150552</v>
      </c>
      <c r="BY545" s="2">
        <v>5037.62</v>
      </c>
      <c r="BZ545" s="2">
        <v>11786.46</v>
      </c>
      <c r="CA545" s="2">
        <v>59375707</v>
      </c>
      <c r="CB545" s="2">
        <v>0</v>
      </c>
      <c r="CC545" s="2">
        <v>0</v>
      </c>
      <c r="CD545" s="2">
        <v>12287590</v>
      </c>
      <c r="CE545" s="2">
        <v>9353895</v>
      </c>
      <c r="CF545" s="2">
        <v>37734222</v>
      </c>
      <c r="CG545" s="2">
        <v>7759134</v>
      </c>
      <c r="CH545" s="2">
        <v>45493356</v>
      </c>
      <c r="CI545" s="2">
        <v>0</v>
      </c>
      <c r="CJ545" s="2">
        <v>139150552</v>
      </c>
      <c r="CK545" s="2" t="b">
        <v>0</v>
      </c>
      <c r="CL545" s="2">
        <v>0</v>
      </c>
      <c r="CM545" s="2">
        <v>13973.28</v>
      </c>
      <c r="CN545" s="2">
        <v>12847.85</v>
      </c>
      <c r="CO545" s="2">
        <v>13228.97</v>
      </c>
      <c r="CP545" s="2">
        <v>15729.77</v>
      </c>
      <c r="CQ545" s="4">
        <v>45072.427210648151</v>
      </c>
      <c r="CR545" s="4">
        <v>73415</v>
      </c>
    </row>
    <row r="546" spans="1:96" x14ac:dyDescent="0.35">
      <c r="A546" s="5">
        <v>619</v>
      </c>
      <c r="B546" s="3" t="s">
        <v>1069</v>
      </c>
      <c r="C546" s="3" t="s">
        <v>1117</v>
      </c>
      <c r="D546" s="2" t="s">
        <v>1118</v>
      </c>
      <c r="E546" s="2">
        <v>8093</v>
      </c>
      <c r="F546" s="2">
        <v>8215</v>
      </c>
      <c r="G546" s="2">
        <v>8458</v>
      </c>
      <c r="H546" s="2">
        <v>9802</v>
      </c>
      <c r="I546" s="2">
        <v>6.5600000000000006E-2</v>
      </c>
      <c r="J546" s="2">
        <v>531</v>
      </c>
      <c r="K546" s="2">
        <v>539</v>
      </c>
      <c r="L546" s="2">
        <v>555</v>
      </c>
      <c r="M546" s="2">
        <v>643</v>
      </c>
      <c r="N546" s="2">
        <v>6.7000000000000004E-2</v>
      </c>
      <c r="O546" s="2">
        <v>542</v>
      </c>
      <c r="P546" s="2">
        <v>550</v>
      </c>
      <c r="Q546" s="2">
        <v>567</v>
      </c>
      <c r="R546" s="2">
        <v>657</v>
      </c>
      <c r="S546" s="2">
        <v>9166</v>
      </c>
      <c r="T546" s="2">
        <v>9304</v>
      </c>
      <c r="U546" s="2">
        <v>9580</v>
      </c>
      <c r="V546" s="2">
        <v>11102</v>
      </c>
      <c r="W546" s="2">
        <v>1.1040000000000001</v>
      </c>
      <c r="X546" s="2">
        <v>1.026</v>
      </c>
      <c r="Y546" s="2">
        <v>10119</v>
      </c>
      <c r="Z546" s="2">
        <v>11391</v>
      </c>
      <c r="AA546" s="2">
        <v>0</v>
      </c>
      <c r="AB546" s="2">
        <v>0</v>
      </c>
      <c r="AC546" s="2">
        <v>2510.3000000000002</v>
      </c>
      <c r="AD546" s="2">
        <v>8193.68</v>
      </c>
      <c r="AE546" s="2">
        <v>10703.98</v>
      </c>
      <c r="AF546" s="2">
        <v>0</v>
      </c>
      <c r="AG546" s="2">
        <v>0</v>
      </c>
      <c r="AH546" s="2">
        <v>2510.3000000000002</v>
      </c>
      <c r="AI546" s="2">
        <v>8193.68</v>
      </c>
      <c r="AJ546" s="2">
        <v>10703.98</v>
      </c>
      <c r="AK546" s="2">
        <v>0</v>
      </c>
      <c r="AL546" s="2">
        <v>0</v>
      </c>
      <c r="AM546" s="2">
        <v>24048674</v>
      </c>
      <c r="AN546" s="2">
        <v>93334209</v>
      </c>
      <c r="AO546" s="2">
        <v>117382883</v>
      </c>
      <c r="AP546" s="2">
        <v>0.84499999999999997</v>
      </c>
      <c r="AQ546" s="2">
        <v>0.2</v>
      </c>
      <c r="AR546" s="2">
        <v>0</v>
      </c>
      <c r="AS546" s="2">
        <v>0</v>
      </c>
      <c r="AT546" s="2">
        <v>4064226</v>
      </c>
      <c r="AU546" s="2">
        <v>15773481</v>
      </c>
      <c r="AV546" s="2">
        <v>19837707</v>
      </c>
      <c r="AW546" s="2">
        <v>0.84499999999999997</v>
      </c>
      <c r="AX546" s="2">
        <v>0.29499999999999998</v>
      </c>
      <c r="AY546" s="2">
        <v>0.65</v>
      </c>
      <c r="AZ546" s="2">
        <v>0</v>
      </c>
      <c r="BA546" s="2">
        <v>0</v>
      </c>
      <c r="BB546" s="2">
        <v>4611333</v>
      </c>
      <c r="BC546" s="2">
        <v>17896835</v>
      </c>
      <c r="BD546" s="2">
        <v>22508168</v>
      </c>
      <c r="BE546" s="2">
        <v>159728758</v>
      </c>
      <c r="BF546" s="2">
        <v>0</v>
      </c>
      <c r="BG546" s="2">
        <v>334587</v>
      </c>
      <c r="BH546" s="2">
        <v>0</v>
      </c>
      <c r="BI546" s="2">
        <v>1011417</v>
      </c>
      <c r="BJ546" s="2">
        <v>0</v>
      </c>
      <c r="BK546" s="2">
        <v>0</v>
      </c>
      <c r="BL546" s="2">
        <v>0</v>
      </c>
      <c r="BM546" s="2">
        <v>0</v>
      </c>
      <c r="BN546" s="2">
        <v>2813</v>
      </c>
      <c r="BO546" s="2">
        <v>0</v>
      </c>
      <c r="BP546" s="2">
        <v>0</v>
      </c>
      <c r="BQ546" s="2">
        <v>1346004</v>
      </c>
      <c r="BR546" s="2">
        <v>161074762</v>
      </c>
      <c r="BS546" s="2">
        <v>0</v>
      </c>
      <c r="BT546" s="2">
        <v>161074762</v>
      </c>
      <c r="BU546" s="2">
        <v>19202471</v>
      </c>
      <c r="BV546" s="2">
        <v>141872291</v>
      </c>
      <c r="BW546" s="2">
        <v>10188115</v>
      </c>
      <c r="BX546" s="2">
        <v>131684176</v>
      </c>
      <c r="BY546" s="2">
        <v>6041.77</v>
      </c>
      <c r="BZ546" s="2">
        <v>10703.98</v>
      </c>
      <c r="CA546" s="2">
        <v>64670985</v>
      </c>
      <c r="CB546" s="2">
        <v>0</v>
      </c>
      <c r="CC546" s="2">
        <v>0</v>
      </c>
      <c r="CD546" s="2">
        <v>19202471</v>
      </c>
      <c r="CE546" s="2">
        <v>10188115</v>
      </c>
      <c r="CF546" s="2">
        <v>35280399</v>
      </c>
      <c r="CG546" s="2">
        <v>8248485</v>
      </c>
      <c r="CH546" s="2">
        <v>43528884</v>
      </c>
      <c r="CI546" s="2">
        <v>0</v>
      </c>
      <c r="CJ546" s="2">
        <v>131684176</v>
      </c>
      <c r="CK546" s="2" t="b">
        <v>0</v>
      </c>
      <c r="CL546" s="2">
        <v>0</v>
      </c>
      <c r="CM546" s="2">
        <v>13769.43</v>
      </c>
      <c r="CN546" s="2">
        <v>12660.42</v>
      </c>
      <c r="CO546" s="2">
        <v>13035.99</v>
      </c>
      <c r="CP546" s="2">
        <v>15500.3</v>
      </c>
      <c r="CQ546" s="4">
        <v>45072.427210648151</v>
      </c>
      <c r="CR546" s="4">
        <v>73415</v>
      </c>
    </row>
    <row r="547" spans="1:96" x14ac:dyDescent="0.35">
      <c r="A547" s="5">
        <v>620</v>
      </c>
      <c r="B547" s="3" t="s">
        <v>1069</v>
      </c>
      <c r="C547" s="3" t="s">
        <v>1119</v>
      </c>
      <c r="D547" s="2" t="s">
        <v>1120</v>
      </c>
      <c r="E547" s="2">
        <v>8093</v>
      </c>
      <c r="F547" s="2">
        <v>8215</v>
      </c>
      <c r="G547" s="2">
        <v>8458</v>
      </c>
      <c r="H547" s="2">
        <v>9802</v>
      </c>
      <c r="I547" s="2">
        <v>6.5600000000000006E-2</v>
      </c>
      <c r="J547" s="2">
        <v>531</v>
      </c>
      <c r="K547" s="2">
        <v>539</v>
      </c>
      <c r="L547" s="2">
        <v>555</v>
      </c>
      <c r="M547" s="2">
        <v>643</v>
      </c>
      <c r="N547" s="2">
        <v>6.7000000000000004E-2</v>
      </c>
      <c r="O547" s="2">
        <v>542</v>
      </c>
      <c r="P547" s="2">
        <v>550</v>
      </c>
      <c r="Q547" s="2">
        <v>567</v>
      </c>
      <c r="R547" s="2">
        <v>657</v>
      </c>
      <c r="S547" s="2">
        <v>9166</v>
      </c>
      <c r="T547" s="2">
        <v>9304</v>
      </c>
      <c r="U547" s="2">
        <v>9580</v>
      </c>
      <c r="V547" s="2">
        <v>11102</v>
      </c>
      <c r="W547" s="2">
        <v>1.1040000000000001</v>
      </c>
      <c r="X547" s="2">
        <v>1.026</v>
      </c>
      <c r="Y547" s="2">
        <v>10119</v>
      </c>
      <c r="Z547" s="2">
        <v>11391</v>
      </c>
      <c r="AA547" s="2">
        <v>2086.42</v>
      </c>
      <c r="AB547" s="2">
        <v>1578.44</v>
      </c>
      <c r="AC547" s="2">
        <v>1100.45</v>
      </c>
      <c r="AD547" s="2">
        <v>2934.83</v>
      </c>
      <c r="AE547" s="2">
        <v>7700.14</v>
      </c>
      <c r="AF547" s="2">
        <v>2086.42</v>
      </c>
      <c r="AG547" s="2">
        <v>1578.44</v>
      </c>
      <c r="AH547" s="2">
        <v>1100.45</v>
      </c>
      <c r="AI547" s="2">
        <v>2934.83</v>
      </c>
      <c r="AJ547" s="2">
        <v>7700.14</v>
      </c>
      <c r="AK547" s="2">
        <v>21112484</v>
      </c>
      <c r="AL547" s="2">
        <v>14685806</v>
      </c>
      <c r="AM547" s="2">
        <v>10542311</v>
      </c>
      <c r="AN547" s="2">
        <v>33430649</v>
      </c>
      <c r="AO547" s="2">
        <v>79771250</v>
      </c>
      <c r="AP547" s="2">
        <v>0.60909999999999997</v>
      </c>
      <c r="AQ547" s="2">
        <v>0.2</v>
      </c>
      <c r="AR547" s="2">
        <v>2571923</v>
      </c>
      <c r="AS547" s="2">
        <v>1789025</v>
      </c>
      <c r="AT547" s="2">
        <v>1284264</v>
      </c>
      <c r="AU547" s="2">
        <v>4072522</v>
      </c>
      <c r="AV547" s="2">
        <v>9717734</v>
      </c>
      <c r="AW547" s="2">
        <v>0.60909999999999997</v>
      </c>
      <c r="AX547" s="2">
        <v>5.91E-2</v>
      </c>
      <c r="AY547" s="2">
        <v>0.65</v>
      </c>
      <c r="AZ547" s="2">
        <v>811036</v>
      </c>
      <c r="BA547" s="2">
        <v>564155</v>
      </c>
      <c r="BB547" s="2">
        <v>404983</v>
      </c>
      <c r="BC547" s="2">
        <v>1284238</v>
      </c>
      <c r="BD547" s="2">
        <v>3064412</v>
      </c>
      <c r="BE547" s="2">
        <v>92553396</v>
      </c>
      <c r="BF547" s="2">
        <v>0</v>
      </c>
      <c r="BG547" s="2">
        <v>346725</v>
      </c>
      <c r="BH547" s="2">
        <v>0</v>
      </c>
      <c r="BI547" s="2">
        <v>573749</v>
      </c>
      <c r="BJ547" s="2">
        <v>0</v>
      </c>
      <c r="BK547" s="2">
        <v>0</v>
      </c>
      <c r="BL547" s="2">
        <v>0</v>
      </c>
      <c r="BM547" s="2">
        <v>0</v>
      </c>
      <c r="BN547" s="2">
        <v>2813</v>
      </c>
      <c r="BO547" s="2">
        <v>102.96</v>
      </c>
      <c r="BP547" s="2">
        <v>289626</v>
      </c>
      <c r="BQ547" s="2">
        <v>1210100</v>
      </c>
      <c r="BR547" s="2">
        <v>93763496</v>
      </c>
      <c r="BS547" s="2">
        <v>0</v>
      </c>
      <c r="BT547" s="2">
        <v>93763496</v>
      </c>
      <c r="BU547" s="2">
        <v>12639247</v>
      </c>
      <c r="BV547" s="2">
        <v>81124249</v>
      </c>
      <c r="BW547" s="2">
        <v>6395197</v>
      </c>
      <c r="BX547" s="2">
        <v>74729052</v>
      </c>
      <c r="BY547" s="2">
        <v>5271.95</v>
      </c>
      <c r="BZ547" s="2">
        <v>7700.14</v>
      </c>
      <c r="CA547" s="2">
        <v>40594753</v>
      </c>
      <c r="CB547" s="2">
        <v>0</v>
      </c>
      <c r="CC547" s="2">
        <v>0</v>
      </c>
      <c r="CD547" s="2">
        <v>12639247</v>
      </c>
      <c r="CE547" s="2">
        <v>6395197</v>
      </c>
      <c r="CF547" s="2">
        <v>21560309</v>
      </c>
      <c r="CG547" s="2">
        <v>8407200</v>
      </c>
      <c r="CH547" s="2">
        <v>29967509</v>
      </c>
      <c r="CI547" s="2">
        <v>0</v>
      </c>
      <c r="CJ547" s="2">
        <v>74729052</v>
      </c>
      <c r="CK547" s="2" t="b">
        <v>0</v>
      </c>
      <c r="CL547" s="2">
        <v>0</v>
      </c>
      <c r="CM547" s="2">
        <v>11740.42</v>
      </c>
      <c r="CN547" s="2">
        <v>10794.83</v>
      </c>
      <c r="CO547" s="2">
        <v>11115.05</v>
      </c>
      <c r="CP547" s="2">
        <v>13216.24</v>
      </c>
      <c r="CQ547" s="4">
        <v>45072.427256944444</v>
      </c>
      <c r="CR547" s="4">
        <v>73415</v>
      </c>
    </row>
    <row r="548" spans="1:96" x14ac:dyDescent="0.35">
      <c r="A548" s="5">
        <v>621</v>
      </c>
      <c r="B548" s="3" t="s">
        <v>1069</v>
      </c>
      <c r="C548" s="3" t="s">
        <v>1121</v>
      </c>
      <c r="D548" s="2" t="s">
        <v>1122</v>
      </c>
      <c r="E548" s="2">
        <v>8093</v>
      </c>
      <c r="F548" s="2">
        <v>8215</v>
      </c>
      <c r="G548" s="2">
        <v>8458</v>
      </c>
      <c r="H548" s="2">
        <v>9802</v>
      </c>
      <c r="I548" s="2">
        <v>6.5600000000000006E-2</v>
      </c>
      <c r="J548" s="2">
        <v>531</v>
      </c>
      <c r="K548" s="2">
        <v>539</v>
      </c>
      <c r="L548" s="2">
        <v>555</v>
      </c>
      <c r="M548" s="2">
        <v>643</v>
      </c>
      <c r="N548" s="2">
        <v>6.7000000000000004E-2</v>
      </c>
      <c r="O548" s="2">
        <v>542</v>
      </c>
      <c r="P548" s="2">
        <v>550</v>
      </c>
      <c r="Q548" s="2">
        <v>567</v>
      </c>
      <c r="R548" s="2">
        <v>657</v>
      </c>
      <c r="S548" s="2">
        <v>9166</v>
      </c>
      <c r="T548" s="2">
        <v>9304</v>
      </c>
      <c r="U548" s="2">
        <v>9580</v>
      </c>
      <c r="V548" s="2">
        <v>11102</v>
      </c>
      <c r="W548" s="2">
        <v>1.1040000000000001</v>
      </c>
      <c r="X548" s="2">
        <v>1.026</v>
      </c>
      <c r="Y548" s="2">
        <v>10119</v>
      </c>
      <c r="Z548" s="2">
        <v>11391</v>
      </c>
      <c r="AA548" s="2">
        <v>46.86</v>
      </c>
      <c r="AB548" s="2">
        <v>22.56</v>
      </c>
      <c r="AC548" s="2">
        <v>15.12</v>
      </c>
      <c r="AD548" s="2">
        <v>2.02</v>
      </c>
      <c r="AE548" s="2">
        <v>86.56</v>
      </c>
      <c r="AF548" s="2">
        <v>46.86</v>
      </c>
      <c r="AG548" s="2">
        <v>22.56</v>
      </c>
      <c r="AH548" s="2">
        <v>15.12</v>
      </c>
      <c r="AI548" s="2">
        <v>38.869999999999997</v>
      </c>
      <c r="AJ548" s="2">
        <v>123.41</v>
      </c>
      <c r="AK548" s="2">
        <v>474176</v>
      </c>
      <c r="AL548" s="2">
        <v>209898</v>
      </c>
      <c r="AM548" s="2">
        <v>144850</v>
      </c>
      <c r="AN548" s="2">
        <v>23010</v>
      </c>
      <c r="AO548" s="2">
        <v>851934</v>
      </c>
      <c r="AP548" s="2">
        <v>0.83899999999999997</v>
      </c>
      <c r="AQ548" s="2">
        <v>0.2</v>
      </c>
      <c r="AR548" s="2">
        <v>79567</v>
      </c>
      <c r="AS548" s="2">
        <v>35221</v>
      </c>
      <c r="AT548" s="2">
        <v>24306</v>
      </c>
      <c r="AU548" s="2">
        <v>74296</v>
      </c>
      <c r="AV548" s="2">
        <v>213390</v>
      </c>
      <c r="AW548" s="2">
        <v>0.83899999999999997</v>
      </c>
      <c r="AX548" s="2">
        <v>0.28899999999999998</v>
      </c>
      <c r="AY548" s="2">
        <v>0.65</v>
      </c>
      <c r="AZ548" s="2">
        <v>89074</v>
      </c>
      <c r="BA548" s="2">
        <v>39429</v>
      </c>
      <c r="BB548" s="2">
        <v>27210</v>
      </c>
      <c r="BC548" s="2">
        <v>83174</v>
      </c>
      <c r="BD548" s="2">
        <v>238887</v>
      </c>
      <c r="BE548" s="2">
        <v>1304211</v>
      </c>
      <c r="BF548" s="2">
        <v>819043</v>
      </c>
      <c r="BG548" s="2">
        <v>0</v>
      </c>
      <c r="BH548" s="2">
        <v>0</v>
      </c>
      <c r="BI548" s="2">
        <v>161372</v>
      </c>
      <c r="BJ548" s="2">
        <v>0</v>
      </c>
      <c r="BK548" s="2">
        <v>0</v>
      </c>
      <c r="BL548" s="2">
        <v>0</v>
      </c>
      <c r="BM548" s="2">
        <v>0</v>
      </c>
      <c r="BN548" s="2">
        <v>2813</v>
      </c>
      <c r="BO548" s="2">
        <v>1</v>
      </c>
      <c r="BP548" s="2">
        <v>2813</v>
      </c>
      <c r="BQ548" s="2">
        <v>983228</v>
      </c>
      <c r="BR548" s="2">
        <v>2287439</v>
      </c>
      <c r="BS548" s="2">
        <v>0</v>
      </c>
      <c r="BT548" s="2">
        <v>2287439</v>
      </c>
      <c r="BU548" s="2">
        <v>2403370</v>
      </c>
      <c r="BV548" s="2">
        <v>0</v>
      </c>
      <c r="BW548" s="2">
        <v>24682</v>
      </c>
      <c r="BX548" s="2">
        <v>0</v>
      </c>
      <c r="BY548" s="2">
        <v>4171.43</v>
      </c>
      <c r="BZ548" s="2">
        <v>123.41</v>
      </c>
      <c r="CA548" s="2">
        <v>514796</v>
      </c>
      <c r="CB548" s="2">
        <v>603043</v>
      </c>
      <c r="CC548" s="2">
        <v>0</v>
      </c>
      <c r="CD548" s="2">
        <v>2403370</v>
      </c>
      <c r="CE548" s="2">
        <v>24682</v>
      </c>
      <c r="CF548" s="2">
        <v>0</v>
      </c>
      <c r="CG548" s="2">
        <v>182560</v>
      </c>
      <c r="CH548" s="2">
        <v>182560</v>
      </c>
      <c r="CI548" s="2">
        <v>182560</v>
      </c>
      <c r="CJ548" s="2">
        <v>182560</v>
      </c>
      <c r="CK548" s="2" t="b">
        <v>1</v>
      </c>
      <c r="CL548" s="2">
        <v>115931</v>
      </c>
      <c r="CM548" s="2">
        <v>13717.82</v>
      </c>
      <c r="CN548" s="2">
        <v>12612.97</v>
      </c>
      <c r="CO548" s="2">
        <v>12987.13</v>
      </c>
      <c r="CP548" s="2">
        <v>15442.21</v>
      </c>
      <c r="CQ548" s="4">
        <v>45072.426620370374</v>
      </c>
      <c r="CR548" s="4">
        <v>73415</v>
      </c>
    </row>
    <row r="549" spans="1:96" x14ac:dyDescent="0.35">
      <c r="A549" s="5">
        <v>622</v>
      </c>
      <c r="B549" s="3" t="s">
        <v>1069</v>
      </c>
      <c r="C549" s="3" t="s">
        <v>1123</v>
      </c>
      <c r="D549" s="2" t="s">
        <v>1124</v>
      </c>
      <c r="E549" s="2">
        <v>8093</v>
      </c>
      <c r="F549" s="2">
        <v>8215</v>
      </c>
      <c r="G549" s="2">
        <v>8458</v>
      </c>
      <c r="H549" s="2">
        <v>9802</v>
      </c>
      <c r="I549" s="2">
        <v>6.5600000000000006E-2</v>
      </c>
      <c r="J549" s="2">
        <v>531</v>
      </c>
      <c r="K549" s="2">
        <v>539</v>
      </c>
      <c r="L549" s="2">
        <v>555</v>
      </c>
      <c r="M549" s="2">
        <v>643</v>
      </c>
      <c r="N549" s="2">
        <v>6.7000000000000004E-2</v>
      </c>
      <c r="O549" s="2">
        <v>542</v>
      </c>
      <c r="P549" s="2">
        <v>550</v>
      </c>
      <c r="Q549" s="2">
        <v>567</v>
      </c>
      <c r="R549" s="2">
        <v>657</v>
      </c>
      <c r="S549" s="2">
        <v>9166</v>
      </c>
      <c r="T549" s="2">
        <v>9304</v>
      </c>
      <c r="U549" s="2">
        <v>9580</v>
      </c>
      <c r="V549" s="2">
        <v>11102</v>
      </c>
      <c r="W549" s="2">
        <v>1.1040000000000001</v>
      </c>
      <c r="X549" s="2">
        <v>1.026</v>
      </c>
      <c r="Y549" s="2">
        <v>10119</v>
      </c>
      <c r="Z549" s="2">
        <v>11391</v>
      </c>
      <c r="AA549" s="2">
        <v>802.83</v>
      </c>
      <c r="AB549" s="2">
        <v>491.58</v>
      </c>
      <c r="AC549" s="2">
        <v>279.02</v>
      </c>
      <c r="AD549" s="2">
        <v>403.71</v>
      </c>
      <c r="AE549" s="2">
        <v>1977.14</v>
      </c>
      <c r="AF549" s="2">
        <v>802.83</v>
      </c>
      <c r="AG549" s="2">
        <v>491.58</v>
      </c>
      <c r="AH549" s="2">
        <v>279.02</v>
      </c>
      <c r="AI549" s="2">
        <v>403.71</v>
      </c>
      <c r="AJ549" s="2">
        <v>1977.14</v>
      </c>
      <c r="AK549" s="2">
        <v>8123837</v>
      </c>
      <c r="AL549" s="2">
        <v>4573660</v>
      </c>
      <c r="AM549" s="2">
        <v>2673012</v>
      </c>
      <c r="AN549" s="2">
        <v>4598661</v>
      </c>
      <c r="AO549" s="2">
        <v>19969170</v>
      </c>
      <c r="AP549" s="2">
        <v>0.5917</v>
      </c>
      <c r="AQ549" s="2">
        <v>0.2</v>
      </c>
      <c r="AR549" s="2">
        <v>961375</v>
      </c>
      <c r="AS549" s="2">
        <v>541247</v>
      </c>
      <c r="AT549" s="2">
        <v>316324</v>
      </c>
      <c r="AU549" s="2">
        <v>544205</v>
      </c>
      <c r="AV549" s="2">
        <v>2363151</v>
      </c>
      <c r="AW549" s="2">
        <v>0.5917</v>
      </c>
      <c r="AX549" s="2">
        <v>4.1700000000000001E-2</v>
      </c>
      <c r="AY549" s="2">
        <v>0.65</v>
      </c>
      <c r="AZ549" s="2">
        <v>220197</v>
      </c>
      <c r="BA549" s="2">
        <v>123969</v>
      </c>
      <c r="BB549" s="2">
        <v>72452</v>
      </c>
      <c r="BC549" s="2">
        <v>124647</v>
      </c>
      <c r="BD549" s="2">
        <v>541265</v>
      </c>
      <c r="BE549" s="2">
        <v>22873586</v>
      </c>
      <c r="BF549" s="2">
        <v>0</v>
      </c>
      <c r="BG549" s="2">
        <v>0</v>
      </c>
      <c r="BH549" s="2">
        <v>0</v>
      </c>
      <c r="BI549" s="2">
        <v>829667</v>
      </c>
      <c r="BJ549" s="2">
        <v>0</v>
      </c>
      <c r="BK549" s="2">
        <v>0</v>
      </c>
      <c r="BL549" s="2">
        <v>0</v>
      </c>
      <c r="BM549" s="2">
        <v>0</v>
      </c>
      <c r="BN549" s="2">
        <v>2813</v>
      </c>
      <c r="BO549" s="2">
        <v>57.87</v>
      </c>
      <c r="BP549" s="2">
        <v>162788</v>
      </c>
      <c r="BQ549" s="2">
        <v>992455</v>
      </c>
      <c r="BR549" s="2">
        <v>23866041</v>
      </c>
      <c r="BS549" s="2">
        <v>0</v>
      </c>
      <c r="BT549" s="2">
        <v>23866041</v>
      </c>
      <c r="BU549" s="2">
        <v>2555983</v>
      </c>
      <c r="BV549" s="2">
        <v>21310058</v>
      </c>
      <c r="BW549" s="2">
        <v>1686169</v>
      </c>
      <c r="BX549" s="2">
        <v>19623889</v>
      </c>
      <c r="BY549" s="2">
        <v>5413.5</v>
      </c>
      <c r="BZ549" s="2">
        <v>1977.14</v>
      </c>
      <c r="CA549" s="2">
        <v>10703247</v>
      </c>
      <c r="CB549" s="2">
        <v>0</v>
      </c>
      <c r="CC549" s="2">
        <v>0</v>
      </c>
      <c r="CD549" s="2">
        <v>2555983</v>
      </c>
      <c r="CE549" s="2">
        <v>1686169</v>
      </c>
      <c r="CF549" s="2">
        <v>6461095</v>
      </c>
      <c r="CG549" s="2">
        <v>2636562</v>
      </c>
      <c r="CH549" s="2">
        <v>9097657</v>
      </c>
      <c r="CI549" s="2">
        <v>0</v>
      </c>
      <c r="CJ549" s="2">
        <v>19623889</v>
      </c>
      <c r="CK549" s="2" t="b">
        <v>0</v>
      </c>
      <c r="CL549" s="2">
        <v>0</v>
      </c>
      <c r="CM549" s="2">
        <v>11590.76</v>
      </c>
      <c r="CN549" s="2">
        <v>10657.22</v>
      </c>
      <c r="CO549" s="2">
        <v>10973.36</v>
      </c>
      <c r="CP549" s="2">
        <v>13047.76</v>
      </c>
      <c r="CQ549" s="4">
        <v>45072.427129629628</v>
      </c>
      <c r="CR549" s="4">
        <v>73415</v>
      </c>
    </row>
    <row r="550" spans="1:96" x14ac:dyDescent="0.35">
      <c r="A550" s="5">
        <v>623</v>
      </c>
      <c r="B550" s="3" t="s">
        <v>1069</v>
      </c>
      <c r="C550" s="3" t="s">
        <v>1125</v>
      </c>
      <c r="D550" s="2" t="s">
        <v>1126</v>
      </c>
      <c r="E550" s="2">
        <v>8093</v>
      </c>
      <c r="F550" s="2">
        <v>8215</v>
      </c>
      <c r="G550" s="2">
        <v>8458</v>
      </c>
      <c r="H550" s="2">
        <v>9802</v>
      </c>
      <c r="I550" s="2">
        <v>6.5600000000000006E-2</v>
      </c>
      <c r="J550" s="2">
        <v>531</v>
      </c>
      <c r="K550" s="2">
        <v>539</v>
      </c>
      <c r="L550" s="2">
        <v>555</v>
      </c>
      <c r="M550" s="2">
        <v>643</v>
      </c>
      <c r="N550" s="2">
        <v>6.7000000000000004E-2</v>
      </c>
      <c r="O550" s="2">
        <v>542</v>
      </c>
      <c r="P550" s="2">
        <v>550</v>
      </c>
      <c r="Q550" s="2">
        <v>567</v>
      </c>
      <c r="R550" s="2">
        <v>657</v>
      </c>
      <c r="S550" s="2">
        <v>9166</v>
      </c>
      <c r="T550" s="2">
        <v>9304</v>
      </c>
      <c r="U550" s="2">
        <v>9580</v>
      </c>
      <c r="V550" s="2">
        <v>11102</v>
      </c>
      <c r="W550" s="2">
        <v>1.1040000000000001</v>
      </c>
      <c r="X550" s="2">
        <v>1.026</v>
      </c>
      <c r="Y550" s="2">
        <v>10119</v>
      </c>
      <c r="Z550" s="2">
        <v>11391</v>
      </c>
      <c r="AA550" s="2">
        <v>2173.36</v>
      </c>
      <c r="AB550" s="2">
        <v>1681.69</v>
      </c>
      <c r="AC550" s="2">
        <v>1225.57</v>
      </c>
      <c r="AD550" s="2">
        <v>2331.3200000000002</v>
      </c>
      <c r="AE550" s="2">
        <v>7411.94</v>
      </c>
      <c r="AF550" s="2">
        <v>2173.36</v>
      </c>
      <c r="AG550" s="2">
        <v>1681.69</v>
      </c>
      <c r="AH550" s="2">
        <v>1225.57</v>
      </c>
      <c r="AI550" s="2">
        <v>2331.3200000000002</v>
      </c>
      <c r="AJ550" s="2">
        <v>7411.94</v>
      </c>
      <c r="AK550" s="2">
        <v>21992230</v>
      </c>
      <c r="AL550" s="2">
        <v>15646444</v>
      </c>
      <c r="AM550" s="2">
        <v>11740961</v>
      </c>
      <c r="AN550" s="2">
        <v>26556066</v>
      </c>
      <c r="AO550" s="2">
        <v>75935701</v>
      </c>
      <c r="AP550" s="2">
        <v>0.71740000000000004</v>
      </c>
      <c r="AQ550" s="2">
        <v>0.2</v>
      </c>
      <c r="AR550" s="2">
        <v>3155445</v>
      </c>
      <c r="AS550" s="2">
        <v>2244952</v>
      </c>
      <c r="AT550" s="2">
        <v>1684593</v>
      </c>
      <c r="AU550" s="2">
        <v>3810264</v>
      </c>
      <c r="AV550" s="2">
        <v>10895254</v>
      </c>
      <c r="AW550" s="2">
        <v>0.71740000000000004</v>
      </c>
      <c r="AX550" s="2">
        <v>0.16739999999999999</v>
      </c>
      <c r="AY550" s="2">
        <v>0.65</v>
      </c>
      <c r="AZ550" s="2">
        <v>2392975</v>
      </c>
      <c r="BA550" s="2">
        <v>1702490</v>
      </c>
      <c r="BB550" s="2">
        <v>1277534</v>
      </c>
      <c r="BC550" s="2">
        <v>2889566</v>
      </c>
      <c r="BD550" s="2">
        <v>8262565</v>
      </c>
      <c r="BE550" s="2">
        <v>95093520</v>
      </c>
      <c r="BF550" s="2">
        <v>0</v>
      </c>
      <c r="BG550" s="2">
        <v>0</v>
      </c>
      <c r="BH550" s="2">
        <v>0</v>
      </c>
      <c r="BI550" s="2">
        <v>1059452</v>
      </c>
      <c r="BJ550" s="2">
        <v>0</v>
      </c>
      <c r="BK550" s="2">
        <v>0</v>
      </c>
      <c r="BL550" s="2">
        <v>0</v>
      </c>
      <c r="BM550" s="2">
        <v>0</v>
      </c>
      <c r="BN550" s="2">
        <v>2813</v>
      </c>
      <c r="BO550" s="2">
        <v>148.13</v>
      </c>
      <c r="BP550" s="2">
        <v>416690</v>
      </c>
      <c r="BQ550" s="2">
        <v>1476142</v>
      </c>
      <c r="BR550" s="2">
        <v>96569662</v>
      </c>
      <c r="BS550" s="2">
        <v>0</v>
      </c>
      <c r="BT550" s="2">
        <v>96569662</v>
      </c>
      <c r="BU550" s="2">
        <v>9896360</v>
      </c>
      <c r="BV550" s="2">
        <v>86673302</v>
      </c>
      <c r="BW550" s="2">
        <v>6170332</v>
      </c>
      <c r="BX550" s="2">
        <v>80502970</v>
      </c>
      <c r="BY550" s="2">
        <v>5284.36</v>
      </c>
      <c r="BZ550" s="2">
        <v>7411.94</v>
      </c>
      <c r="CA550" s="2">
        <v>39167359</v>
      </c>
      <c r="CB550" s="2">
        <v>0</v>
      </c>
      <c r="CC550" s="2">
        <v>0</v>
      </c>
      <c r="CD550" s="2">
        <v>9896360</v>
      </c>
      <c r="CE550" s="2">
        <v>6170332</v>
      </c>
      <c r="CF550" s="2">
        <v>23100667</v>
      </c>
      <c r="CG550" s="2">
        <v>5818232</v>
      </c>
      <c r="CH550" s="2">
        <v>28918899</v>
      </c>
      <c r="CI550" s="2">
        <v>0</v>
      </c>
      <c r="CJ550" s="2">
        <v>80502970</v>
      </c>
      <c r="CK550" s="2" t="b">
        <v>0</v>
      </c>
      <c r="CL550" s="2">
        <v>0</v>
      </c>
      <c r="CM550" s="2">
        <v>12671.92</v>
      </c>
      <c r="CN550" s="2">
        <v>11651.31</v>
      </c>
      <c r="CO550" s="2">
        <v>11996.94</v>
      </c>
      <c r="CP550" s="2">
        <v>14264.84</v>
      </c>
      <c r="CQ550" s="4">
        <v>45072.427141203705</v>
      </c>
      <c r="CR550" s="4">
        <v>73415</v>
      </c>
    </row>
    <row r="551" spans="1:96" x14ac:dyDescent="0.35">
      <c r="A551" s="5">
        <v>624</v>
      </c>
      <c r="B551" s="3" t="s">
        <v>1069</v>
      </c>
      <c r="C551" s="3" t="s">
        <v>1127</v>
      </c>
      <c r="D551" s="2" t="s">
        <v>1128</v>
      </c>
      <c r="E551" s="2">
        <v>8093</v>
      </c>
      <c r="F551" s="2">
        <v>8215</v>
      </c>
      <c r="G551" s="2">
        <v>8458</v>
      </c>
      <c r="H551" s="2">
        <v>9802</v>
      </c>
      <c r="I551" s="2">
        <v>6.5600000000000006E-2</v>
      </c>
      <c r="J551" s="2">
        <v>531</v>
      </c>
      <c r="K551" s="2">
        <v>539</v>
      </c>
      <c r="L551" s="2">
        <v>555</v>
      </c>
      <c r="M551" s="2">
        <v>643</v>
      </c>
      <c r="N551" s="2">
        <v>6.7000000000000004E-2</v>
      </c>
      <c r="O551" s="2">
        <v>542</v>
      </c>
      <c r="P551" s="2">
        <v>550</v>
      </c>
      <c r="Q551" s="2">
        <v>567</v>
      </c>
      <c r="R551" s="2">
        <v>657</v>
      </c>
      <c r="S551" s="2">
        <v>9166</v>
      </c>
      <c r="T551" s="2">
        <v>9304</v>
      </c>
      <c r="U551" s="2">
        <v>9580</v>
      </c>
      <c r="V551" s="2">
        <v>11102</v>
      </c>
      <c r="W551" s="2">
        <v>1.1040000000000001</v>
      </c>
      <c r="X551" s="2">
        <v>1.026</v>
      </c>
      <c r="Y551" s="2">
        <v>10119</v>
      </c>
      <c r="Z551" s="2">
        <v>11391</v>
      </c>
      <c r="AA551" s="2">
        <v>6068.06</v>
      </c>
      <c r="AB551" s="2">
        <v>4792.91</v>
      </c>
      <c r="AC551" s="2">
        <v>3212.58</v>
      </c>
      <c r="AD551" s="2">
        <v>7216.29</v>
      </c>
      <c r="AE551" s="2">
        <v>21289.84</v>
      </c>
      <c r="AF551" s="2">
        <v>6068.06</v>
      </c>
      <c r="AG551" s="2">
        <v>4792.91</v>
      </c>
      <c r="AH551" s="2">
        <v>3212.58</v>
      </c>
      <c r="AI551" s="2">
        <v>7216.29</v>
      </c>
      <c r="AJ551" s="2">
        <v>21289.84</v>
      </c>
      <c r="AK551" s="2">
        <v>61402699</v>
      </c>
      <c r="AL551" s="2">
        <v>44593235</v>
      </c>
      <c r="AM551" s="2">
        <v>30776516</v>
      </c>
      <c r="AN551" s="2">
        <v>82200759</v>
      </c>
      <c r="AO551" s="2">
        <v>218973209</v>
      </c>
      <c r="AP551" s="2">
        <v>0.69120000000000004</v>
      </c>
      <c r="AQ551" s="2">
        <v>0.2</v>
      </c>
      <c r="AR551" s="2">
        <v>8488309</v>
      </c>
      <c r="AS551" s="2">
        <v>6164569</v>
      </c>
      <c r="AT551" s="2">
        <v>4254546</v>
      </c>
      <c r="AU551" s="2">
        <v>11363433</v>
      </c>
      <c r="AV551" s="2">
        <v>30270857</v>
      </c>
      <c r="AW551" s="2">
        <v>0.69120000000000004</v>
      </c>
      <c r="AX551" s="2">
        <v>0.14119999999999999</v>
      </c>
      <c r="AY551" s="2">
        <v>0.65</v>
      </c>
      <c r="AZ551" s="2">
        <v>5635540</v>
      </c>
      <c r="BA551" s="2">
        <v>4092767</v>
      </c>
      <c r="BB551" s="2">
        <v>2824669</v>
      </c>
      <c r="BC551" s="2">
        <v>7544386</v>
      </c>
      <c r="BD551" s="2">
        <v>20097362</v>
      </c>
      <c r="BE551" s="2">
        <v>269341428</v>
      </c>
      <c r="BF551" s="2">
        <v>0</v>
      </c>
      <c r="BG551" s="2">
        <v>0</v>
      </c>
      <c r="BH551" s="2">
        <v>0</v>
      </c>
      <c r="BI551" s="2">
        <v>1934918</v>
      </c>
      <c r="BJ551" s="2">
        <v>0</v>
      </c>
      <c r="BK551" s="2">
        <v>0</v>
      </c>
      <c r="BL551" s="2">
        <v>0</v>
      </c>
      <c r="BM551" s="2">
        <v>0</v>
      </c>
      <c r="BN551" s="2">
        <v>2813</v>
      </c>
      <c r="BO551" s="2">
        <v>363.95</v>
      </c>
      <c r="BP551" s="2">
        <v>1023791</v>
      </c>
      <c r="BQ551" s="2">
        <v>2958709</v>
      </c>
      <c r="BR551" s="2">
        <v>272300137</v>
      </c>
      <c r="BS551" s="2">
        <v>0</v>
      </c>
      <c r="BT551" s="2">
        <v>272300137</v>
      </c>
      <c r="BU551" s="2">
        <v>16519590</v>
      </c>
      <c r="BV551" s="2">
        <v>255780547</v>
      </c>
      <c r="BW551" s="2">
        <v>17609929</v>
      </c>
      <c r="BX551" s="2">
        <v>238170618</v>
      </c>
      <c r="BY551" s="2">
        <v>5250.49</v>
      </c>
      <c r="BZ551" s="2">
        <v>21289.84</v>
      </c>
      <c r="CA551" s="2">
        <v>111782092</v>
      </c>
      <c r="CB551" s="2">
        <v>0</v>
      </c>
      <c r="CC551" s="2">
        <v>0</v>
      </c>
      <c r="CD551" s="2">
        <v>16519590</v>
      </c>
      <c r="CE551" s="2">
        <v>17609929</v>
      </c>
      <c r="CF551" s="2">
        <v>77652573</v>
      </c>
      <c r="CG551" s="2">
        <v>15547747</v>
      </c>
      <c r="CH551" s="2">
        <v>93200320</v>
      </c>
      <c r="CI551" s="2">
        <v>0</v>
      </c>
      <c r="CJ551" s="2">
        <v>238170618</v>
      </c>
      <c r="CK551" s="2" t="b">
        <v>0</v>
      </c>
      <c r="CL551" s="2">
        <v>0</v>
      </c>
      <c r="CM551" s="2">
        <v>12446.57</v>
      </c>
      <c r="CN551" s="2">
        <v>11444.11</v>
      </c>
      <c r="CO551" s="2">
        <v>11783.59</v>
      </c>
      <c r="CP551" s="2">
        <v>14011.16</v>
      </c>
      <c r="CQ551" s="4">
        <v>45072.426793981482</v>
      </c>
      <c r="CR551" s="4">
        <v>73415</v>
      </c>
    </row>
    <row r="552" spans="1:96" x14ac:dyDescent="0.35">
      <c r="A552" s="5">
        <v>625</v>
      </c>
      <c r="B552" s="3" t="s">
        <v>1069</v>
      </c>
      <c r="C552" s="3" t="s">
        <v>1129</v>
      </c>
      <c r="D552" s="2" t="s">
        <v>1130</v>
      </c>
      <c r="E552" s="2">
        <v>8093</v>
      </c>
      <c r="F552" s="2">
        <v>8215</v>
      </c>
      <c r="G552" s="2">
        <v>8458</v>
      </c>
      <c r="H552" s="2">
        <v>9802</v>
      </c>
      <c r="I552" s="2">
        <v>6.5600000000000006E-2</v>
      </c>
      <c r="J552" s="2">
        <v>531</v>
      </c>
      <c r="K552" s="2">
        <v>539</v>
      </c>
      <c r="L552" s="2">
        <v>555</v>
      </c>
      <c r="M552" s="2">
        <v>643</v>
      </c>
      <c r="N552" s="2">
        <v>6.7000000000000004E-2</v>
      </c>
      <c r="O552" s="2">
        <v>542</v>
      </c>
      <c r="P552" s="2">
        <v>550</v>
      </c>
      <c r="Q552" s="2">
        <v>567</v>
      </c>
      <c r="R552" s="2">
        <v>657</v>
      </c>
      <c r="S552" s="2">
        <v>9166</v>
      </c>
      <c r="T552" s="2">
        <v>9304</v>
      </c>
      <c r="U552" s="2">
        <v>9580</v>
      </c>
      <c r="V552" s="2">
        <v>11102</v>
      </c>
      <c r="W552" s="2">
        <v>1.1040000000000001</v>
      </c>
      <c r="X552" s="2">
        <v>1.026</v>
      </c>
      <c r="Y552" s="2">
        <v>10119</v>
      </c>
      <c r="Z552" s="2">
        <v>11391</v>
      </c>
      <c r="AA552" s="2">
        <v>327.45999999999998</v>
      </c>
      <c r="AB552" s="2">
        <v>224.56</v>
      </c>
      <c r="AC552" s="2">
        <v>136.83000000000001</v>
      </c>
      <c r="AD552" s="2">
        <v>14.82</v>
      </c>
      <c r="AE552" s="2">
        <v>703.67</v>
      </c>
      <c r="AF552" s="2">
        <v>327.45999999999998</v>
      </c>
      <c r="AG552" s="2">
        <v>224.56</v>
      </c>
      <c r="AH552" s="2">
        <v>136.83000000000001</v>
      </c>
      <c r="AI552" s="2">
        <v>263.08999999999997</v>
      </c>
      <c r="AJ552" s="2">
        <v>951.94</v>
      </c>
      <c r="AK552" s="2">
        <v>3313568</v>
      </c>
      <c r="AL552" s="2">
        <v>2089306</v>
      </c>
      <c r="AM552" s="2">
        <v>1310831</v>
      </c>
      <c r="AN552" s="2">
        <v>168815</v>
      </c>
      <c r="AO552" s="2">
        <v>6882520</v>
      </c>
      <c r="AP552" s="2">
        <v>0.90229999999999999</v>
      </c>
      <c r="AQ552" s="2">
        <v>0.2</v>
      </c>
      <c r="AR552" s="2">
        <v>597966</v>
      </c>
      <c r="AS552" s="2">
        <v>377036</v>
      </c>
      <c r="AT552" s="2">
        <v>236553</v>
      </c>
      <c r="AU552" s="2">
        <v>540813</v>
      </c>
      <c r="AV552" s="2">
        <v>1752368</v>
      </c>
      <c r="AW552" s="2">
        <v>0.90229999999999999</v>
      </c>
      <c r="AX552" s="2">
        <v>0.3523</v>
      </c>
      <c r="AY552" s="2">
        <v>0.65</v>
      </c>
      <c r="AZ552" s="2">
        <v>758790</v>
      </c>
      <c r="BA552" s="2">
        <v>478441</v>
      </c>
      <c r="BB552" s="2">
        <v>300174</v>
      </c>
      <c r="BC552" s="2">
        <v>686266</v>
      </c>
      <c r="BD552" s="2">
        <v>2223671</v>
      </c>
      <c r="BE552" s="2">
        <v>10858559</v>
      </c>
      <c r="BF552" s="2">
        <v>2908121</v>
      </c>
      <c r="BG552" s="2">
        <v>77071</v>
      </c>
      <c r="BH552" s="2">
        <v>0</v>
      </c>
      <c r="BI552" s="2">
        <v>275096</v>
      </c>
      <c r="BJ552" s="2">
        <v>0</v>
      </c>
      <c r="BK552" s="2">
        <v>0</v>
      </c>
      <c r="BL552" s="2">
        <v>0</v>
      </c>
      <c r="BM552" s="2">
        <v>0</v>
      </c>
      <c r="BN552" s="2">
        <v>2813</v>
      </c>
      <c r="BO552" s="2">
        <v>22.03</v>
      </c>
      <c r="BP552" s="2">
        <v>61970</v>
      </c>
      <c r="BQ552" s="2">
        <v>3322258</v>
      </c>
      <c r="BR552" s="2">
        <v>14180817</v>
      </c>
      <c r="BS552" s="2">
        <v>0</v>
      </c>
      <c r="BT552" s="2">
        <v>14180817</v>
      </c>
      <c r="BU552" s="2">
        <v>262221</v>
      </c>
      <c r="BV552" s="2">
        <v>13918596</v>
      </c>
      <c r="BW552" s="2">
        <v>849959</v>
      </c>
      <c r="BX552" s="2">
        <v>13068637</v>
      </c>
      <c r="BY552" s="2">
        <v>3978.01</v>
      </c>
      <c r="BZ552" s="2">
        <v>951.94</v>
      </c>
      <c r="CA552" s="2">
        <v>3786827</v>
      </c>
      <c r="CB552" s="2">
        <v>1465334</v>
      </c>
      <c r="CC552" s="2">
        <v>0</v>
      </c>
      <c r="CD552" s="2">
        <v>262221</v>
      </c>
      <c r="CE552" s="2">
        <v>849959</v>
      </c>
      <c r="CF552" s="2">
        <v>4139981</v>
      </c>
      <c r="CG552" s="2">
        <v>1434631</v>
      </c>
      <c r="CH552" s="2">
        <v>5574612</v>
      </c>
      <c r="CI552" s="2">
        <v>0</v>
      </c>
      <c r="CJ552" s="2">
        <v>13068637</v>
      </c>
      <c r="CK552" s="2" t="b">
        <v>0</v>
      </c>
      <c r="CL552" s="2">
        <v>0</v>
      </c>
      <c r="CM552" s="2">
        <v>14262.28</v>
      </c>
      <c r="CN552" s="2">
        <v>13113.57</v>
      </c>
      <c r="CO552" s="2">
        <v>13502.58</v>
      </c>
      <c r="CP552" s="2">
        <v>16055.1</v>
      </c>
      <c r="CQ552" s="4">
        <v>45072.426863425928</v>
      </c>
      <c r="CR552" s="4">
        <v>73415</v>
      </c>
    </row>
    <row r="553" spans="1:96" x14ac:dyDescent="0.35">
      <c r="A553" s="5">
        <v>626</v>
      </c>
      <c r="B553" s="3" t="s">
        <v>1069</v>
      </c>
      <c r="C553" s="3" t="s">
        <v>1131</v>
      </c>
      <c r="D553" s="2" t="s">
        <v>1132</v>
      </c>
      <c r="E553" s="2">
        <v>8093</v>
      </c>
      <c r="F553" s="2">
        <v>8215</v>
      </c>
      <c r="G553" s="2">
        <v>8458</v>
      </c>
      <c r="H553" s="2">
        <v>9802</v>
      </c>
      <c r="I553" s="2">
        <v>6.5600000000000006E-2</v>
      </c>
      <c r="J553" s="2">
        <v>531</v>
      </c>
      <c r="K553" s="2">
        <v>539</v>
      </c>
      <c r="L553" s="2">
        <v>555</v>
      </c>
      <c r="M553" s="2">
        <v>643</v>
      </c>
      <c r="N553" s="2">
        <v>6.7000000000000004E-2</v>
      </c>
      <c r="O553" s="2">
        <v>542</v>
      </c>
      <c r="P553" s="2">
        <v>550</v>
      </c>
      <c r="Q553" s="2">
        <v>567</v>
      </c>
      <c r="R553" s="2">
        <v>657</v>
      </c>
      <c r="S553" s="2">
        <v>9166</v>
      </c>
      <c r="T553" s="2">
        <v>9304</v>
      </c>
      <c r="U553" s="2">
        <v>9580</v>
      </c>
      <c r="V553" s="2">
        <v>11102</v>
      </c>
      <c r="W553" s="2">
        <v>1.1040000000000001</v>
      </c>
      <c r="X553" s="2">
        <v>1.026</v>
      </c>
      <c r="Y553" s="2">
        <v>10119</v>
      </c>
      <c r="Z553" s="2">
        <v>11391</v>
      </c>
      <c r="AA553" s="2">
        <v>2977.03</v>
      </c>
      <c r="AB553" s="2">
        <v>2274.2800000000002</v>
      </c>
      <c r="AC553" s="2">
        <v>1544.2</v>
      </c>
      <c r="AD553" s="2">
        <v>3259.43</v>
      </c>
      <c r="AE553" s="2">
        <v>10054.94</v>
      </c>
      <c r="AF553" s="2">
        <v>2977.03</v>
      </c>
      <c r="AG553" s="2">
        <v>2274.2800000000002</v>
      </c>
      <c r="AH553" s="2">
        <v>1544.2</v>
      </c>
      <c r="AI553" s="2">
        <v>3259.43</v>
      </c>
      <c r="AJ553" s="2">
        <v>10054.94</v>
      </c>
      <c r="AK553" s="2">
        <v>30124567</v>
      </c>
      <c r="AL553" s="2">
        <v>21159901</v>
      </c>
      <c r="AM553" s="2">
        <v>14793436</v>
      </c>
      <c r="AN553" s="2">
        <v>37128167</v>
      </c>
      <c r="AO553" s="2">
        <v>103206071</v>
      </c>
      <c r="AP553" s="2">
        <v>0.6482</v>
      </c>
      <c r="AQ553" s="2">
        <v>0.2</v>
      </c>
      <c r="AR553" s="2">
        <v>3905349</v>
      </c>
      <c r="AS553" s="2">
        <v>2743170</v>
      </c>
      <c r="AT553" s="2">
        <v>1917821</v>
      </c>
      <c r="AU553" s="2">
        <v>4813296</v>
      </c>
      <c r="AV553" s="2">
        <v>13379636</v>
      </c>
      <c r="AW553" s="2">
        <v>0.6482</v>
      </c>
      <c r="AX553" s="2">
        <v>9.8199999999999996E-2</v>
      </c>
      <c r="AY553" s="2">
        <v>0.65</v>
      </c>
      <c r="AZ553" s="2">
        <v>1922851</v>
      </c>
      <c r="BA553" s="2">
        <v>1350636</v>
      </c>
      <c r="BB553" s="2">
        <v>944265</v>
      </c>
      <c r="BC553" s="2">
        <v>2369891</v>
      </c>
      <c r="BD553" s="2">
        <v>6587643</v>
      </c>
      <c r="BE553" s="2">
        <v>123173350</v>
      </c>
      <c r="BF553" s="2">
        <v>0</v>
      </c>
      <c r="BG553" s="2">
        <v>86447</v>
      </c>
      <c r="BH553" s="2">
        <v>0</v>
      </c>
      <c r="BI553" s="2">
        <v>328001</v>
      </c>
      <c r="BJ553" s="2">
        <v>0</v>
      </c>
      <c r="BK553" s="2">
        <v>0</v>
      </c>
      <c r="BL553" s="2">
        <v>0</v>
      </c>
      <c r="BM553" s="2">
        <v>0</v>
      </c>
      <c r="BN553" s="2">
        <v>2813</v>
      </c>
      <c r="BO553" s="2">
        <v>191.11</v>
      </c>
      <c r="BP553" s="2">
        <v>537592</v>
      </c>
      <c r="BQ553" s="2">
        <v>952040</v>
      </c>
      <c r="BR553" s="2">
        <v>124125390</v>
      </c>
      <c r="BS553" s="2">
        <v>0</v>
      </c>
      <c r="BT553" s="2">
        <v>124125390</v>
      </c>
      <c r="BU553" s="2">
        <v>30045138</v>
      </c>
      <c r="BV553" s="2">
        <v>94080252</v>
      </c>
      <c r="BW553" s="2">
        <v>8385178</v>
      </c>
      <c r="BX553" s="2">
        <v>85695074</v>
      </c>
      <c r="BY553" s="2">
        <v>5293.56</v>
      </c>
      <c r="BZ553" s="2">
        <v>10054.94</v>
      </c>
      <c r="CA553" s="2">
        <v>53226428</v>
      </c>
      <c r="CB553" s="2">
        <v>0</v>
      </c>
      <c r="CC553" s="2">
        <v>0</v>
      </c>
      <c r="CD553" s="2">
        <v>30045138</v>
      </c>
      <c r="CE553" s="2">
        <v>8385178</v>
      </c>
      <c r="CF553" s="2">
        <v>14796112</v>
      </c>
      <c r="CG553" s="2">
        <v>8276800</v>
      </c>
      <c r="CH553" s="2">
        <v>23072912</v>
      </c>
      <c r="CI553" s="2">
        <v>0</v>
      </c>
      <c r="CJ553" s="2">
        <v>85695074</v>
      </c>
      <c r="CK553" s="2" t="b">
        <v>0</v>
      </c>
      <c r="CL553" s="2">
        <v>0</v>
      </c>
      <c r="CM553" s="2">
        <v>12076.72</v>
      </c>
      <c r="CN553" s="2">
        <v>11104.04</v>
      </c>
      <c r="CO553" s="2">
        <v>11433.44</v>
      </c>
      <c r="CP553" s="2">
        <v>13594.82</v>
      </c>
      <c r="CQ553" s="4">
        <v>45072.427199074074</v>
      </c>
      <c r="CR553" s="4">
        <v>73415</v>
      </c>
    </row>
    <row r="554" spans="1:96" x14ac:dyDescent="0.35">
      <c r="A554" s="5">
        <v>627</v>
      </c>
      <c r="B554" s="3" t="s">
        <v>1069</v>
      </c>
      <c r="C554" s="3" t="s">
        <v>1133</v>
      </c>
      <c r="D554" s="2" t="s">
        <v>1134</v>
      </c>
      <c r="E554" s="2">
        <v>8093</v>
      </c>
      <c r="F554" s="2">
        <v>8215</v>
      </c>
      <c r="G554" s="2">
        <v>8458</v>
      </c>
      <c r="H554" s="2">
        <v>9802</v>
      </c>
      <c r="I554" s="2">
        <v>6.5600000000000006E-2</v>
      </c>
      <c r="J554" s="2">
        <v>531</v>
      </c>
      <c r="K554" s="2">
        <v>539</v>
      </c>
      <c r="L554" s="2">
        <v>555</v>
      </c>
      <c r="M554" s="2">
        <v>643</v>
      </c>
      <c r="N554" s="2">
        <v>6.7000000000000004E-2</v>
      </c>
      <c r="O554" s="2">
        <v>542</v>
      </c>
      <c r="P554" s="2">
        <v>550</v>
      </c>
      <c r="Q554" s="2">
        <v>567</v>
      </c>
      <c r="R554" s="2">
        <v>657</v>
      </c>
      <c r="S554" s="2">
        <v>9166</v>
      </c>
      <c r="T554" s="2">
        <v>9304</v>
      </c>
      <c r="U554" s="2">
        <v>9580</v>
      </c>
      <c r="V554" s="2">
        <v>11102</v>
      </c>
      <c r="W554" s="2">
        <v>1.1040000000000001</v>
      </c>
      <c r="X554" s="2">
        <v>1.026</v>
      </c>
      <c r="Y554" s="2">
        <v>10119</v>
      </c>
      <c r="Z554" s="2">
        <v>11391</v>
      </c>
      <c r="AA554" s="2">
        <v>3819.47</v>
      </c>
      <c r="AB554" s="2">
        <v>3012.11</v>
      </c>
      <c r="AC554" s="2">
        <v>1891.74</v>
      </c>
      <c r="AD554" s="2">
        <v>3879.2</v>
      </c>
      <c r="AE554" s="2">
        <v>12602.52</v>
      </c>
      <c r="AF554" s="2">
        <v>3819.47</v>
      </c>
      <c r="AG554" s="2">
        <v>3012.11</v>
      </c>
      <c r="AH554" s="2">
        <v>1891.74</v>
      </c>
      <c r="AI554" s="2">
        <v>3879.2</v>
      </c>
      <c r="AJ554" s="2">
        <v>12602.52</v>
      </c>
      <c r="AK554" s="2">
        <v>38649217</v>
      </c>
      <c r="AL554" s="2">
        <v>28024671</v>
      </c>
      <c r="AM554" s="2">
        <v>18122869</v>
      </c>
      <c r="AN554" s="2">
        <v>44187967</v>
      </c>
      <c r="AO554" s="2">
        <v>128984724</v>
      </c>
      <c r="AP554" s="2">
        <v>0.74639999999999995</v>
      </c>
      <c r="AQ554" s="2">
        <v>0.2</v>
      </c>
      <c r="AR554" s="2">
        <v>5769555</v>
      </c>
      <c r="AS554" s="2">
        <v>4183523</v>
      </c>
      <c r="AT554" s="2">
        <v>2705382</v>
      </c>
      <c r="AU554" s="2">
        <v>6596380</v>
      </c>
      <c r="AV554" s="2">
        <v>19254840</v>
      </c>
      <c r="AW554" s="2">
        <v>0.74639999999999995</v>
      </c>
      <c r="AX554" s="2">
        <v>0.19639999999999999</v>
      </c>
      <c r="AY554" s="2">
        <v>0.65</v>
      </c>
      <c r="AZ554" s="2">
        <v>4933959</v>
      </c>
      <c r="BA554" s="2">
        <v>3577630</v>
      </c>
      <c r="BB554" s="2">
        <v>2313565</v>
      </c>
      <c r="BC554" s="2">
        <v>5641036</v>
      </c>
      <c r="BD554" s="2">
        <v>16466190</v>
      </c>
      <c r="BE554" s="2">
        <v>164705754</v>
      </c>
      <c r="BF554" s="2">
        <v>0</v>
      </c>
      <c r="BG554" s="2">
        <v>0</v>
      </c>
      <c r="BH554" s="2">
        <v>0</v>
      </c>
      <c r="BI554" s="2">
        <v>1407933</v>
      </c>
      <c r="BJ554" s="2">
        <v>0</v>
      </c>
      <c r="BK554" s="2">
        <v>0</v>
      </c>
      <c r="BL554" s="2">
        <v>0</v>
      </c>
      <c r="BM554" s="2">
        <v>0</v>
      </c>
      <c r="BN554" s="2">
        <v>2813</v>
      </c>
      <c r="BO554" s="2">
        <v>234.4</v>
      </c>
      <c r="BP554" s="2">
        <v>659367</v>
      </c>
      <c r="BQ554" s="2">
        <v>2067300</v>
      </c>
      <c r="BR554" s="2">
        <v>166773054</v>
      </c>
      <c r="BS554" s="2">
        <v>0</v>
      </c>
      <c r="BT554" s="2">
        <v>166773054</v>
      </c>
      <c r="BU554" s="2">
        <v>20229482</v>
      </c>
      <c r="BV554" s="2">
        <v>146543572</v>
      </c>
      <c r="BW554" s="2">
        <v>10465324</v>
      </c>
      <c r="BX554" s="2">
        <v>136078248</v>
      </c>
      <c r="BY554" s="2">
        <v>5271.21</v>
      </c>
      <c r="BZ554" s="2">
        <v>12602.52</v>
      </c>
      <c r="CA554" s="2">
        <v>66430529</v>
      </c>
      <c r="CB554" s="2">
        <v>0</v>
      </c>
      <c r="CC554" s="2">
        <v>0</v>
      </c>
      <c r="CD554" s="2">
        <v>20229482</v>
      </c>
      <c r="CE554" s="2">
        <v>10465324</v>
      </c>
      <c r="CF554" s="2">
        <v>35735723</v>
      </c>
      <c r="CG554" s="2">
        <v>10286602</v>
      </c>
      <c r="CH554" s="2">
        <v>46022325</v>
      </c>
      <c r="CI554" s="2">
        <v>0</v>
      </c>
      <c r="CJ554" s="2">
        <v>136078248</v>
      </c>
      <c r="CK554" s="2" t="b">
        <v>0</v>
      </c>
      <c r="CL554" s="2">
        <v>0</v>
      </c>
      <c r="CM554" s="2">
        <v>12921.36</v>
      </c>
      <c r="CN554" s="2">
        <v>11880.65</v>
      </c>
      <c r="CO554" s="2">
        <v>12233.09</v>
      </c>
      <c r="CP554" s="2">
        <v>14545.62</v>
      </c>
      <c r="CQ554" s="4">
        <v>45072.426620370374</v>
      </c>
      <c r="CR554" s="4">
        <v>73415</v>
      </c>
    </row>
    <row r="555" spans="1:96" x14ac:dyDescent="0.35">
      <c r="A555" s="5">
        <v>628</v>
      </c>
      <c r="B555" s="3" t="s">
        <v>1135</v>
      </c>
      <c r="C555" s="3" t="s">
        <v>1136</v>
      </c>
      <c r="D555" s="2" t="s">
        <v>1137</v>
      </c>
      <c r="E555" s="2">
        <v>8093</v>
      </c>
      <c r="F555" s="2">
        <v>8215</v>
      </c>
      <c r="G555" s="2">
        <v>8458</v>
      </c>
      <c r="H555" s="2">
        <v>9802</v>
      </c>
      <c r="I555" s="2">
        <v>6.5600000000000006E-2</v>
      </c>
      <c r="J555" s="2">
        <v>531</v>
      </c>
      <c r="K555" s="2">
        <v>539</v>
      </c>
      <c r="L555" s="2">
        <v>555</v>
      </c>
      <c r="M555" s="2">
        <v>643</v>
      </c>
      <c r="N555" s="2">
        <v>6.7000000000000004E-2</v>
      </c>
      <c r="O555" s="2">
        <v>542</v>
      </c>
      <c r="P555" s="2">
        <v>550</v>
      </c>
      <c r="Q555" s="2">
        <v>567</v>
      </c>
      <c r="R555" s="2">
        <v>657</v>
      </c>
      <c r="S555" s="2">
        <v>9166</v>
      </c>
      <c r="T555" s="2">
        <v>9304</v>
      </c>
      <c r="U555" s="2">
        <v>9580</v>
      </c>
      <c r="V555" s="2">
        <v>11102</v>
      </c>
      <c r="W555" s="2">
        <v>1.1040000000000001</v>
      </c>
      <c r="X555" s="2">
        <v>1.026</v>
      </c>
      <c r="Y555" s="2">
        <v>10119</v>
      </c>
      <c r="Z555" s="2">
        <v>11391</v>
      </c>
      <c r="AA555" s="2">
        <v>779.14</v>
      </c>
      <c r="AB555" s="2">
        <v>470.79</v>
      </c>
      <c r="AC555" s="2">
        <v>281.27999999999997</v>
      </c>
      <c r="AD555" s="2">
        <v>0</v>
      </c>
      <c r="AE555" s="2">
        <v>1531.21</v>
      </c>
      <c r="AF555" s="2">
        <v>779.14</v>
      </c>
      <c r="AG555" s="2">
        <v>470.79</v>
      </c>
      <c r="AH555" s="2">
        <v>281.27999999999997</v>
      </c>
      <c r="AI555" s="2">
        <v>0</v>
      </c>
      <c r="AJ555" s="2">
        <v>1531.21</v>
      </c>
      <c r="AK555" s="2">
        <v>7884118</v>
      </c>
      <c r="AL555" s="2">
        <v>4380230</v>
      </c>
      <c r="AM555" s="2">
        <v>2694662</v>
      </c>
      <c r="AN555" s="2">
        <v>0</v>
      </c>
      <c r="AO555" s="2">
        <v>14959010</v>
      </c>
      <c r="AP555" s="2">
        <v>0.36609999999999998</v>
      </c>
      <c r="AQ555" s="2">
        <v>0.2</v>
      </c>
      <c r="AR555" s="2">
        <v>577275</v>
      </c>
      <c r="AS555" s="2">
        <v>320720</v>
      </c>
      <c r="AT555" s="2">
        <v>197303</v>
      </c>
      <c r="AU555" s="2">
        <v>0</v>
      </c>
      <c r="AV555" s="2">
        <v>1095298</v>
      </c>
      <c r="AW555" s="2">
        <v>0.36609999999999998</v>
      </c>
      <c r="AX555" s="2">
        <v>0</v>
      </c>
      <c r="AY555" s="2">
        <v>0.65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16054308</v>
      </c>
      <c r="BF555" s="2">
        <v>0</v>
      </c>
      <c r="BG555" s="2">
        <v>54578</v>
      </c>
      <c r="BH555" s="2">
        <v>0</v>
      </c>
      <c r="BI555" s="2">
        <v>405911</v>
      </c>
      <c r="BJ555" s="2">
        <v>0</v>
      </c>
      <c r="BK555" s="2">
        <v>0</v>
      </c>
      <c r="BL555" s="2">
        <v>0</v>
      </c>
      <c r="BM555" s="2">
        <v>0</v>
      </c>
      <c r="BN555" s="2">
        <v>2813</v>
      </c>
      <c r="BO555" s="2">
        <v>46.81</v>
      </c>
      <c r="BP555" s="2">
        <v>131677</v>
      </c>
      <c r="BQ555" s="2">
        <v>592166</v>
      </c>
      <c r="BR555" s="2">
        <v>16646474</v>
      </c>
      <c r="BS555" s="2">
        <v>0</v>
      </c>
      <c r="BT555" s="2">
        <v>16646474</v>
      </c>
      <c r="BU555" s="2">
        <v>6509200</v>
      </c>
      <c r="BV555" s="2">
        <v>10137274</v>
      </c>
      <c r="BW555" s="2">
        <v>1220350</v>
      </c>
      <c r="BX555" s="2">
        <v>8916924</v>
      </c>
      <c r="BY555" s="2">
        <v>5058.9799999999996</v>
      </c>
      <c r="BZ555" s="2">
        <v>1531.21</v>
      </c>
      <c r="CA555" s="2">
        <v>7746361</v>
      </c>
      <c r="CB555" s="2">
        <v>0</v>
      </c>
      <c r="CC555" s="2">
        <v>0</v>
      </c>
      <c r="CD555" s="2">
        <v>6509200</v>
      </c>
      <c r="CE555" s="2">
        <v>1220350</v>
      </c>
      <c r="CF555" s="2">
        <v>16811</v>
      </c>
      <c r="CG555" s="2">
        <v>1723150</v>
      </c>
      <c r="CH555" s="2">
        <v>1739961</v>
      </c>
      <c r="CI555" s="2">
        <v>0</v>
      </c>
      <c r="CJ555" s="2">
        <v>8916924</v>
      </c>
      <c r="CK555" s="2" t="b">
        <v>0</v>
      </c>
      <c r="CL555" s="2">
        <v>0</v>
      </c>
      <c r="CM555" s="2">
        <v>10859.91</v>
      </c>
      <c r="CN555" s="2">
        <v>9985.24</v>
      </c>
      <c r="CO555" s="2">
        <v>10281.450000000001</v>
      </c>
      <c r="CP555" s="2">
        <v>12225.05</v>
      </c>
      <c r="CQ555" s="4">
        <v>45072.426608796297</v>
      </c>
      <c r="CR555" s="4">
        <v>73415</v>
      </c>
    </row>
    <row r="556" spans="1:96" x14ac:dyDescent="0.35">
      <c r="A556" s="5">
        <v>630</v>
      </c>
      <c r="B556" s="3" t="s">
        <v>1135</v>
      </c>
      <c r="C556" s="3" t="s">
        <v>1138</v>
      </c>
      <c r="D556" s="2" t="s">
        <v>1139</v>
      </c>
      <c r="E556" s="2">
        <v>8093</v>
      </c>
      <c r="F556" s="2">
        <v>8215</v>
      </c>
      <c r="G556" s="2">
        <v>8458</v>
      </c>
      <c r="H556" s="2">
        <v>9802</v>
      </c>
      <c r="I556" s="2">
        <v>6.5600000000000006E-2</v>
      </c>
      <c r="J556" s="2">
        <v>531</v>
      </c>
      <c r="K556" s="2">
        <v>539</v>
      </c>
      <c r="L556" s="2">
        <v>555</v>
      </c>
      <c r="M556" s="2">
        <v>643</v>
      </c>
      <c r="N556" s="2">
        <v>6.7000000000000004E-2</v>
      </c>
      <c r="O556" s="2">
        <v>542</v>
      </c>
      <c r="P556" s="2">
        <v>550</v>
      </c>
      <c r="Q556" s="2">
        <v>567</v>
      </c>
      <c r="R556" s="2">
        <v>657</v>
      </c>
      <c r="S556" s="2">
        <v>9166</v>
      </c>
      <c r="T556" s="2">
        <v>9304</v>
      </c>
      <c r="U556" s="2">
        <v>9580</v>
      </c>
      <c r="V556" s="2">
        <v>11102</v>
      </c>
      <c r="W556" s="2">
        <v>1.1040000000000001</v>
      </c>
      <c r="X556" s="2">
        <v>1.026</v>
      </c>
      <c r="Y556" s="2">
        <v>10119</v>
      </c>
      <c r="Z556" s="2">
        <v>11391</v>
      </c>
      <c r="AA556" s="2">
        <v>100.41</v>
      </c>
      <c r="AB556" s="2">
        <v>80.64</v>
      </c>
      <c r="AC556" s="2">
        <v>52.53</v>
      </c>
      <c r="AD556" s="2">
        <v>0.45</v>
      </c>
      <c r="AE556" s="2">
        <v>234.03</v>
      </c>
      <c r="AF556" s="2">
        <v>100.41</v>
      </c>
      <c r="AG556" s="2">
        <v>80.64</v>
      </c>
      <c r="AH556" s="2">
        <v>52.53</v>
      </c>
      <c r="AI556" s="2">
        <v>115.06</v>
      </c>
      <c r="AJ556" s="2">
        <v>348.64</v>
      </c>
      <c r="AK556" s="2">
        <v>1016049</v>
      </c>
      <c r="AL556" s="2">
        <v>750275</v>
      </c>
      <c r="AM556" s="2">
        <v>503237</v>
      </c>
      <c r="AN556" s="2">
        <v>5126</v>
      </c>
      <c r="AO556" s="2">
        <v>2274687</v>
      </c>
      <c r="AP556" s="2">
        <v>0.89959999999999996</v>
      </c>
      <c r="AQ556" s="2">
        <v>0.2</v>
      </c>
      <c r="AR556" s="2">
        <v>182807</v>
      </c>
      <c r="AS556" s="2">
        <v>134989</v>
      </c>
      <c r="AT556" s="2">
        <v>90542</v>
      </c>
      <c r="AU556" s="2">
        <v>235812</v>
      </c>
      <c r="AV556" s="2">
        <v>644150</v>
      </c>
      <c r="AW556" s="2">
        <v>0.89959999999999996</v>
      </c>
      <c r="AX556" s="2">
        <v>0.34960000000000002</v>
      </c>
      <c r="AY556" s="2">
        <v>0.65</v>
      </c>
      <c r="AZ556" s="2">
        <v>230887</v>
      </c>
      <c r="BA556" s="2">
        <v>170492</v>
      </c>
      <c r="BB556" s="2">
        <v>114356</v>
      </c>
      <c r="BC556" s="2">
        <v>297832</v>
      </c>
      <c r="BD556" s="2">
        <v>813567</v>
      </c>
      <c r="BE556" s="2">
        <v>3732404</v>
      </c>
      <c r="BF556" s="2">
        <v>1747417</v>
      </c>
      <c r="BG556" s="2">
        <v>0</v>
      </c>
      <c r="BH556" s="2">
        <v>0</v>
      </c>
      <c r="BI556" s="2">
        <v>164598</v>
      </c>
      <c r="BJ556" s="2">
        <v>0</v>
      </c>
      <c r="BK556" s="2">
        <v>0</v>
      </c>
      <c r="BL556" s="2">
        <v>0</v>
      </c>
      <c r="BM556" s="2">
        <v>0</v>
      </c>
      <c r="BN556" s="2">
        <v>2813</v>
      </c>
      <c r="BO556" s="2">
        <v>4.38</v>
      </c>
      <c r="BP556" s="2">
        <v>12321</v>
      </c>
      <c r="BQ556" s="2">
        <v>1924336</v>
      </c>
      <c r="BR556" s="2">
        <v>5656740</v>
      </c>
      <c r="BS556" s="2">
        <v>0</v>
      </c>
      <c r="BT556" s="2">
        <v>5656740</v>
      </c>
      <c r="BU556" s="2">
        <v>390382</v>
      </c>
      <c r="BV556" s="2">
        <v>5266358</v>
      </c>
      <c r="BW556" s="2">
        <v>409046</v>
      </c>
      <c r="BX556" s="2">
        <v>4857312</v>
      </c>
      <c r="BY556" s="2">
        <v>4304.2</v>
      </c>
      <c r="BZ556" s="2">
        <v>348.64</v>
      </c>
      <c r="CA556" s="2">
        <v>1500616</v>
      </c>
      <c r="CB556" s="2">
        <v>1239756</v>
      </c>
      <c r="CC556" s="2">
        <v>0</v>
      </c>
      <c r="CD556" s="2">
        <v>390382</v>
      </c>
      <c r="CE556" s="2">
        <v>409046</v>
      </c>
      <c r="CF556" s="2">
        <v>1940944</v>
      </c>
      <c r="CG556" s="2">
        <v>875845</v>
      </c>
      <c r="CH556" s="2">
        <v>2816789</v>
      </c>
      <c r="CI556" s="2">
        <v>0</v>
      </c>
      <c r="CJ556" s="2">
        <v>4857312</v>
      </c>
      <c r="CK556" s="2" t="b">
        <v>0</v>
      </c>
      <c r="CL556" s="2">
        <v>0</v>
      </c>
      <c r="CM556" s="2">
        <v>14239.05</v>
      </c>
      <c r="CN556" s="2">
        <v>13092.22</v>
      </c>
      <c r="CO556" s="2">
        <v>13480.59</v>
      </c>
      <c r="CP556" s="2">
        <v>16028.96</v>
      </c>
      <c r="CQ556" s="4">
        <v>45072.426655092589</v>
      </c>
      <c r="CR556" s="4">
        <v>73415</v>
      </c>
    </row>
    <row r="557" spans="1:96" x14ac:dyDescent="0.35">
      <c r="A557" s="5">
        <v>631</v>
      </c>
      <c r="B557" s="3" t="s">
        <v>1135</v>
      </c>
      <c r="C557" s="3" t="s">
        <v>1140</v>
      </c>
      <c r="D557" s="2" t="s">
        <v>1141</v>
      </c>
      <c r="E557" s="2">
        <v>8093</v>
      </c>
      <c r="F557" s="2">
        <v>8215</v>
      </c>
      <c r="G557" s="2">
        <v>8458</v>
      </c>
      <c r="H557" s="2">
        <v>9802</v>
      </c>
      <c r="I557" s="2">
        <v>6.5600000000000006E-2</v>
      </c>
      <c r="J557" s="2">
        <v>531</v>
      </c>
      <c r="K557" s="2">
        <v>539</v>
      </c>
      <c r="L557" s="2">
        <v>555</v>
      </c>
      <c r="M557" s="2">
        <v>643</v>
      </c>
      <c r="N557" s="2">
        <v>6.7000000000000004E-2</v>
      </c>
      <c r="O557" s="2">
        <v>542</v>
      </c>
      <c r="P557" s="2">
        <v>550</v>
      </c>
      <c r="Q557" s="2">
        <v>567</v>
      </c>
      <c r="R557" s="2">
        <v>657</v>
      </c>
      <c r="S557" s="2">
        <v>9166</v>
      </c>
      <c r="T557" s="2">
        <v>9304</v>
      </c>
      <c r="U557" s="2">
        <v>9580</v>
      </c>
      <c r="V557" s="2">
        <v>11102</v>
      </c>
      <c r="W557" s="2">
        <v>1.1040000000000001</v>
      </c>
      <c r="X557" s="2">
        <v>1.026</v>
      </c>
      <c r="Y557" s="2">
        <v>10119</v>
      </c>
      <c r="Z557" s="2">
        <v>11391</v>
      </c>
      <c r="AA557" s="2">
        <v>6698.23</v>
      </c>
      <c r="AB557" s="2">
        <v>4883.0200000000004</v>
      </c>
      <c r="AC557" s="2">
        <v>3572.92</v>
      </c>
      <c r="AD557" s="2">
        <v>0</v>
      </c>
      <c r="AE557" s="2">
        <v>15154.17</v>
      </c>
      <c r="AF557" s="2">
        <v>6698.23</v>
      </c>
      <c r="AG557" s="2">
        <v>4883.0200000000004</v>
      </c>
      <c r="AH557" s="2">
        <v>3572.92</v>
      </c>
      <c r="AI557" s="2">
        <v>0</v>
      </c>
      <c r="AJ557" s="2">
        <v>15154.17</v>
      </c>
      <c r="AK557" s="2">
        <v>67779389</v>
      </c>
      <c r="AL557" s="2">
        <v>45431618</v>
      </c>
      <c r="AM557" s="2">
        <v>34228574</v>
      </c>
      <c r="AN557" s="2">
        <v>0</v>
      </c>
      <c r="AO557" s="2">
        <v>147439581</v>
      </c>
      <c r="AP557" s="2">
        <v>0.72909999999999997</v>
      </c>
      <c r="AQ557" s="2">
        <v>0.2</v>
      </c>
      <c r="AR557" s="2">
        <v>9883591</v>
      </c>
      <c r="AS557" s="2">
        <v>6624839</v>
      </c>
      <c r="AT557" s="2">
        <v>4991211</v>
      </c>
      <c r="AU557" s="2">
        <v>0</v>
      </c>
      <c r="AV557" s="2">
        <v>21499641</v>
      </c>
      <c r="AW557" s="2">
        <v>0.72909999999999997</v>
      </c>
      <c r="AX557" s="2">
        <v>0.17910000000000001</v>
      </c>
      <c r="AY557" s="2">
        <v>0.65</v>
      </c>
      <c r="AZ557" s="2">
        <v>7890538</v>
      </c>
      <c r="BA557" s="2">
        <v>5288922</v>
      </c>
      <c r="BB557" s="2">
        <v>3984719</v>
      </c>
      <c r="BC557" s="2">
        <v>0</v>
      </c>
      <c r="BD557" s="2">
        <v>17164179</v>
      </c>
      <c r="BE557" s="2">
        <v>186103401</v>
      </c>
      <c r="BF557" s="2">
        <v>0</v>
      </c>
      <c r="BG557" s="2">
        <v>1264633</v>
      </c>
      <c r="BH557" s="2">
        <v>0</v>
      </c>
      <c r="BI557" s="2">
        <v>946780</v>
      </c>
      <c r="BJ557" s="2">
        <v>0</v>
      </c>
      <c r="BK557" s="2">
        <v>0</v>
      </c>
      <c r="BL557" s="2">
        <v>0</v>
      </c>
      <c r="BM557" s="2">
        <v>0</v>
      </c>
      <c r="BN557" s="2">
        <v>2813</v>
      </c>
      <c r="BO557" s="2">
        <v>428.19</v>
      </c>
      <c r="BP557" s="2">
        <v>1204498</v>
      </c>
      <c r="BQ557" s="2">
        <v>3415911</v>
      </c>
      <c r="BR557" s="2">
        <v>189519312</v>
      </c>
      <c r="BS557" s="2">
        <v>0</v>
      </c>
      <c r="BT557" s="2">
        <v>189519312</v>
      </c>
      <c r="BU557" s="2">
        <v>39356145</v>
      </c>
      <c r="BV557" s="2">
        <v>150163167</v>
      </c>
      <c r="BW557" s="2">
        <v>12109875</v>
      </c>
      <c r="BX557" s="2">
        <v>138053292</v>
      </c>
      <c r="BY557" s="2">
        <v>5072.5200000000004</v>
      </c>
      <c r="BZ557" s="2">
        <v>15154.17</v>
      </c>
      <c r="CA557" s="2">
        <v>76869830</v>
      </c>
      <c r="CB557" s="2">
        <v>0</v>
      </c>
      <c r="CC557" s="2">
        <v>0</v>
      </c>
      <c r="CD557" s="2">
        <v>39356145</v>
      </c>
      <c r="CE557" s="2">
        <v>12109875</v>
      </c>
      <c r="CF557" s="2">
        <v>25403810</v>
      </c>
      <c r="CG557" s="2">
        <v>16424702</v>
      </c>
      <c r="CH557" s="2">
        <v>41828512</v>
      </c>
      <c r="CI557" s="2">
        <v>0</v>
      </c>
      <c r="CJ557" s="2">
        <v>138053292</v>
      </c>
      <c r="CK557" s="2" t="b">
        <v>0</v>
      </c>
      <c r="CL557" s="2">
        <v>0</v>
      </c>
      <c r="CM557" s="2">
        <v>12772.56</v>
      </c>
      <c r="CN557" s="2">
        <v>11743.83</v>
      </c>
      <c r="CO557" s="2">
        <v>12092.21</v>
      </c>
      <c r="CP557" s="2">
        <v>14378.12</v>
      </c>
      <c r="CQ557" s="4">
        <v>45072.426666666666</v>
      </c>
      <c r="CR557" s="4">
        <v>73415</v>
      </c>
    </row>
    <row r="558" spans="1:96" x14ac:dyDescent="0.35">
      <c r="A558" s="5">
        <v>632</v>
      </c>
      <c r="B558" s="3" t="s">
        <v>1135</v>
      </c>
      <c r="C558" s="3" t="s">
        <v>1142</v>
      </c>
      <c r="D558" s="2" t="s">
        <v>1143</v>
      </c>
      <c r="E558" s="2">
        <v>8093</v>
      </c>
      <c r="F558" s="2">
        <v>8215</v>
      </c>
      <c r="G558" s="2">
        <v>8458</v>
      </c>
      <c r="H558" s="2">
        <v>9802</v>
      </c>
      <c r="I558" s="2">
        <v>6.5600000000000006E-2</v>
      </c>
      <c r="J558" s="2">
        <v>531</v>
      </c>
      <c r="K558" s="2">
        <v>539</v>
      </c>
      <c r="L558" s="2">
        <v>555</v>
      </c>
      <c r="M558" s="2">
        <v>643</v>
      </c>
      <c r="N558" s="2">
        <v>6.7000000000000004E-2</v>
      </c>
      <c r="O558" s="2">
        <v>542</v>
      </c>
      <c r="P558" s="2">
        <v>550</v>
      </c>
      <c r="Q558" s="2">
        <v>567</v>
      </c>
      <c r="R558" s="2">
        <v>657</v>
      </c>
      <c r="S558" s="2">
        <v>9166</v>
      </c>
      <c r="T558" s="2">
        <v>9304</v>
      </c>
      <c r="U558" s="2">
        <v>9580</v>
      </c>
      <c r="V558" s="2">
        <v>11102</v>
      </c>
      <c r="W558" s="2">
        <v>1.1040000000000001</v>
      </c>
      <c r="X558" s="2">
        <v>1.026</v>
      </c>
      <c r="Y558" s="2">
        <v>10119</v>
      </c>
      <c r="Z558" s="2">
        <v>11391</v>
      </c>
      <c r="AA558" s="2">
        <v>347.24</v>
      </c>
      <c r="AB558" s="2">
        <v>260.99</v>
      </c>
      <c r="AC558" s="2">
        <v>0</v>
      </c>
      <c r="AD558" s="2">
        <v>0</v>
      </c>
      <c r="AE558" s="2">
        <v>608.23</v>
      </c>
      <c r="AF558" s="2">
        <v>347.24</v>
      </c>
      <c r="AG558" s="2">
        <v>260.99</v>
      </c>
      <c r="AH558" s="2">
        <v>0</v>
      </c>
      <c r="AI558" s="2">
        <v>0</v>
      </c>
      <c r="AJ558" s="2">
        <v>608.23</v>
      </c>
      <c r="AK558" s="2">
        <v>3513722</v>
      </c>
      <c r="AL558" s="2">
        <v>2428251</v>
      </c>
      <c r="AM558" s="2">
        <v>0</v>
      </c>
      <c r="AN558" s="2">
        <v>0</v>
      </c>
      <c r="AO558" s="2">
        <v>5941973</v>
      </c>
      <c r="AP558" s="2">
        <v>0.157</v>
      </c>
      <c r="AQ558" s="2">
        <v>0.2</v>
      </c>
      <c r="AR558" s="2">
        <v>110331</v>
      </c>
      <c r="AS558" s="2">
        <v>76247</v>
      </c>
      <c r="AT558" s="2">
        <v>0</v>
      </c>
      <c r="AU558" s="2">
        <v>0</v>
      </c>
      <c r="AV558" s="2">
        <v>186578</v>
      </c>
      <c r="AW558" s="2">
        <v>0.157</v>
      </c>
      <c r="AX558" s="2">
        <v>0</v>
      </c>
      <c r="AY558" s="2">
        <v>0.65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6128551</v>
      </c>
      <c r="BF558" s="2">
        <v>0</v>
      </c>
      <c r="BG558" s="2">
        <v>66199</v>
      </c>
      <c r="BH558" s="2">
        <v>0</v>
      </c>
      <c r="BI558" s="2">
        <v>34592</v>
      </c>
      <c r="BJ558" s="2">
        <v>0</v>
      </c>
      <c r="BK558" s="2">
        <v>0</v>
      </c>
      <c r="BL558" s="2">
        <v>0</v>
      </c>
      <c r="BM558" s="2">
        <v>0</v>
      </c>
      <c r="BN558" s="2">
        <v>2813</v>
      </c>
      <c r="BO558" s="2">
        <v>0</v>
      </c>
      <c r="BP558" s="2">
        <v>0</v>
      </c>
      <c r="BQ558" s="2">
        <v>100791</v>
      </c>
      <c r="BR558" s="2">
        <v>6229342</v>
      </c>
      <c r="BS558" s="2">
        <v>0</v>
      </c>
      <c r="BT558" s="2">
        <v>6229342</v>
      </c>
      <c r="BU558" s="2">
        <v>10611180</v>
      </c>
      <c r="BV558" s="2">
        <v>0</v>
      </c>
      <c r="BW558" s="2">
        <v>121646</v>
      </c>
      <c r="BX558" s="2">
        <v>0</v>
      </c>
      <c r="BY558" s="2">
        <v>5041.72</v>
      </c>
      <c r="BZ558" s="2">
        <v>608.23</v>
      </c>
      <c r="CA558" s="2">
        <v>3066525</v>
      </c>
      <c r="CB558" s="2">
        <v>0</v>
      </c>
      <c r="CC558" s="2">
        <v>0</v>
      </c>
      <c r="CD558" s="2">
        <v>10611180</v>
      </c>
      <c r="CE558" s="2">
        <v>121646</v>
      </c>
      <c r="CF558" s="2">
        <v>0</v>
      </c>
      <c r="CG558" s="2">
        <v>386643</v>
      </c>
      <c r="CH558" s="2">
        <v>386643</v>
      </c>
      <c r="CI558" s="2">
        <v>386643</v>
      </c>
      <c r="CJ558" s="2">
        <v>386643</v>
      </c>
      <c r="CK558" s="2" t="b">
        <v>1</v>
      </c>
      <c r="CL558" s="2">
        <v>4381838</v>
      </c>
      <c r="CM558" s="2">
        <v>10436.74</v>
      </c>
      <c r="CN558" s="2">
        <v>9596.15</v>
      </c>
      <c r="CO558" s="2">
        <v>9880.81</v>
      </c>
      <c r="CP558" s="2">
        <v>11748.68</v>
      </c>
      <c r="CQ558" s="4">
        <v>45072.426678240743</v>
      </c>
      <c r="CR558" s="4">
        <v>73415</v>
      </c>
    </row>
    <row r="559" spans="1:96" x14ac:dyDescent="0.35">
      <c r="A559" s="5">
        <v>633</v>
      </c>
      <c r="B559" s="3" t="s">
        <v>1135</v>
      </c>
      <c r="C559" s="3" t="s">
        <v>1144</v>
      </c>
      <c r="D559" s="2" t="s">
        <v>1145</v>
      </c>
      <c r="E559" s="2">
        <v>8093</v>
      </c>
      <c r="F559" s="2">
        <v>8215</v>
      </c>
      <c r="G559" s="2">
        <v>8458</v>
      </c>
      <c r="H559" s="2">
        <v>9802</v>
      </c>
      <c r="I559" s="2">
        <v>6.5600000000000006E-2</v>
      </c>
      <c r="J559" s="2">
        <v>531</v>
      </c>
      <c r="K559" s="2">
        <v>539</v>
      </c>
      <c r="L559" s="2">
        <v>555</v>
      </c>
      <c r="M559" s="2">
        <v>643</v>
      </c>
      <c r="N559" s="2">
        <v>6.7000000000000004E-2</v>
      </c>
      <c r="O559" s="2">
        <v>542</v>
      </c>
      <c r="P559" s="2">
        <v>550</v>
      </c>
      <c r="Q559" s="2">
        <v>567</v>
      </c>
      <c r="R559" s="2">
        <v>657</v>
      </c>
      <c r="S559" s="2">
        <v>9166</v>
      </c>
      <c r="T559" s="2">
        <v>9304</v>
      </c>
      <c r="U559" s="2">
        <v>9580</v>
      </c>
      <c r="V559" s="2">
        <v>11102</v>
      </c>
      <c r="W559" s="2">
        <v>1.1040000000000001</v>
      </c>
      <c r="X559" s="2">
        <v>1.026</v>
      </c>
      <c r="Y559" s="2">
        <v>10119</v>
      </c>
      <c r="Z559" s="2">
        <v>11391</v>
      </c>
      <c r="AA559" s="2">
        <v>12531.41</v>
      </c>
      <c r="AB559" s="2">
        <v>9607</v>
      </c>
      <c r="AC559" s="2">
        <v>0</v>
      </c>
      <c r="AD559" s="2">
        <v>0</v>
      </c>
      <c r="AE559" s="2">
        <v>22138.41</v>
      </c>
      <c r="AF559" s="2">
        <v>12531.41</v>
      </c>
      <c r="AG559" s="2">
        <v>9607</v>
      </c>
      <c r="AH559" s="2">
        <v>0</v>
      </c>
      <c r="AI559" s="2">
        <v>0</v>
      </c>
      <c r="AJ559" s="2">
        <v>22138.41</v>
      </c>
      <c r="AK559" s="2">
        <v>126805338</v>
      </c>
      <c r="AL559" s="2">
        <v>89383528</v>
      </c>
      <c r="AM559" s="2">
        <v>0</v>
      </c>
      <c r="AN559" s="2">
        <v>0</v>
      </c>
      <c r="AO559" s="2">
        <v>216188866</v>
      </c>
      <c r="AP559" s="2">
        <v>0.57450000000000001</v>
      </c>
      <c r="AQ559" s="2">
        <v>0.2</v>
      </c>
      <c r="AR559" s="2">
        <v>14569933</v>
      </c>
      <c r="AS559" s="2">
        <v>10270167</v>
      </c>
      <c r="AT559" s="2">
        <v>0</v>
      </c>
      <c r="AU559" s="2">
        <v>0</v>
      </c>
      <c r="AV559" s="2">
        <v>24840100</v>
      </c>
      <c r="AW559" s="2">
        <v>0.57450000000000001</v>
      </c>
      <c r="AX559" s="2">
        <v>2.4500000000000001E-2</v>
      </c>
      <c r="AY559" s="2">
        <v>0.65</v>
      </c>
      <c r="AZ559" s="2">
        <v>2019375</v>
      </c>
      <c r="BA559" s="2">
        <v>1423433</v>
      </c>
      <c r="BB559" s="2">
        <v>0</v>
      </c>
      <c r="BC559" s="2">
        <v>0</v>
      </c>
      <c r="BD559" s="2">
        <v>3442808</v>
      </c>
      <c r="BE559" s="2">
        <v>244471774</v>
      </c>
      <c r="BF559" s="2">
        <v>0</v>
      </c>
      <c r="BG559" s="2">
        <v>1509817</v>
      </c>
      <c r="BH559" s="2">
        <v>0</v>
      </c>
      <c r="BI559" s="2">
        <v>1062912</v>
      </c>
      <c r="BJ559" s="2">
        <v>0</v>
      </c>
      <c r="BK559" s="2">
        <v>0</v>
      </c>
      <c r="BL559" s="2">
        <v>0</v>
      </c>
      <c r="BM559" s="2">
        <v>0</v>
      </c>
      <c r="BN559" s="2">
        <v>2813</v>
      </c>
      <c r="BO559" s="2">
        <v>655.77</v>
      </c>
      <c r="BP559" s="2">
        <v>1844681</v>
      </c>
      <c r="BQ559" s="2">
        <v>4417410</v>
      </c>
      <c r="BR559" s="2">
        <v>248889184</v>
      </c>
      <c r="BS559" s="2">
        <v>0</v>
      </c>
      <c r="BT559" s="2">
        <v>248889184</v>
      </c>
      <c r="BU559" s="2">
        <v>102688338</v>
      </c>
      <c r="BV559" s="2">
        <v>146200846</v>
      </c>
      <c r="BW559" s="2">
        <v>17679464</v>
      </c>
      <c r="BX559" s="2">
        <v>128521382</v>
      </c>
      <c r="BY559" s="2">
        <v>5069.2</v>
      </c>
      <c r="BZ559" s="2">
        <v>22138.41</v>
      </c>
      <c r="CA559" s="2">
        <v>112224028</v>
      </c>
      <c r="CB559" s="2">
        <v>0</v>
      </c>
      <c r="CC559" s="2">
        <v>0</v>
      </c>
      <c r="CD559" s="2">
        <v>102688338</v>
      </c>
      <c r="CE559" s="2">
        <v>17679464</v>
      </c>
      <c r="CF559" s="2">
        <v>0</v>
      </c>
      <c r="CG559" s="2">
        <v>24861389</v>
      </c>
      <c r="CH559" s="2">
        <v>24861389</v>
      </c>
      <c r="CI559" s="2">
        <v>0</v>
      </c>
      <c r="CJ559" s="2">
        <v>128521382</v>
      </c>
      <c r="CK559" s="2" t="b">
        <v>0</v>
      </c>
      <c r="CL559" s="2">
        <v>0</v>
      </c>
      <c r="CM559" s="2">
        <v>11442.82</v>
      </c>
      <c r="CN559" s="2">
        <v>10521.2</v>
      </c>
      <c r="CO559" s="2">
        <v>10833.3</v>
      </c>
      <c r="CP559" s="2">
        <v>12881.23</v>
      </c>
      <c r="CQ559" s="4">
        <v>45072.426689814813</v>
      </c>
      <c r="CR559" s="4">
        <v>73415</v>
      </c>
    </row>
    <row r="560" spans="1:96" x14ac:dyDescent="0.35">
      <c r="A560" s="5">
        <v>634</v>
      </c>
      <c r="B560" s="3" t="s">
        <v>1135</v>
      </c>
      <c r="C560" s="3" t="s">
        <v>1146</v>
      </c>
      <c r="D560" s="2" t="s">
        <v>1147</v>
      </c>
      <c r="E560" s="2">
        <v>8093</v>
      </c>
      <c r="F560" s="2">
        <v>8215</v>
      </c>
      <c r="G560" s="2">
        <v>8458</v>
      </c>
      <c r="H560" s="2">
        <v>9802</v>
      </c>
      <c r="I560" s="2">
        <v>6.5600000000000006E-2</v>
      </c>
      <c r="J560" s="2">
        <v>531</v>
      </c>
      <c r="K560" s="2">
        <v>539</v>
      </c>
      <c r="L560" s="2">
        <v>555</v>
      </c>
      <c r="M560" s="2">
        <v>643</v>
      </c>
      <c r="N560" s="2">
        <v>6.7000000000000004E-2</v>
      </c>
      <c r="O560" s="2">
        <v>542</v>
      </c>
      <c r="P560" s="2">
        <v>550</v>
      </c>
      <c r="Q560" s="2">
        <v>567</v>
      </c>
      <c r="R560" s="2">
        <v>657</v>
      </c>
      <c r="S560" s="2">
        <v>9166</v>
      </c>
      <c r="T560" s="2">
        <v>9304</v>
      </c>
      <c r="U560" s="2">
        <v>9580</v>
      </c>
      <c r="V560" s="2">
        <v>11102</v>
      </c>
      <c r="W560" s="2">
        <v>1.1040000000000001</v>
      </c>
      <c r="X560" s="2">
        <v>1.026</v>
      </c>
      <c r="Y560" s="2">
        <v>10119</v>
      </c>
      <c r="Z560" s="2">
        <v>11391</v>
      </c>
      <c r="AA560" s="2">
        <v>719.89</v>
      </c>
      <c r="AB560" s="2">
        <v>592.96</v>
      </c>
      <c r="AC560" s="2">
        <v>472.79</v>
      </c>
      <c r="AD560" s="2">
        <v>1062.05</v>
      </c>
      <c r="AE560" s="2">
        <v>2847.69</v>
      </c>
      <c r="AF560" s="2">
        <v>719.89</v>
      </c>
      <c r="AG560" s="2">
        <v>592.96</v>
      </c>
      <c r="AH560" s="2">
        <v>472.79</v>
      </c>
      <c r="AI560" s="2">
        <v>1062.05</v>
      </c>
      <c r="AJ560" s="2">
        <v>2847.69</v>
      </c>
      <c r="AK560" s="2">
        <v>7284567</v>
      </c>
      <c r="AL560" s="2">
        <v>5516900</v>
      </c>
      <c r="AM560" s="2">
        <v>4529328</v>
      </c>
      <c r="AN560" s="2">
        <v>12097812</v>
      </c>
      <c r="AO560" s="2">
        <v>29428607</v>
      </c>
      <c r="AP560" s="2">
        <v>0.15029999999999999</v>
      </c>
      <c r="AQ560" s="2">
        <v>0.2</v>
      </c>
      <c r="AR560" s="2">
        <v>218974</v>
      </c>
      <c r="AS560" s="2">
        <v>165838</v>
      </c>
      <c r="AT560" s="2">
        <v>136152</v>
      </c>
      <c r="AU560" s="2">
        <v>363660</v>
      </c>
      <c r="AV560" s="2">
        <v>884624</v>
      </c>
      <c r="AW560" s="2">
        <v>0.15029999999999999</v>
      </c>
      <c r="AX560" s="2">
        <v>0</v>
      </c>
      <c r="AY560" s="2">
        <v>0.65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30313231</v>
      </c>
      <c r="BF560" s="2">
        <v>0</v>
      </c>
      <c r="BG560" s="2">
        <v>161259</v>
      </c>
      <c r="BH560" s="2">
        <v>0</v>
      </c>
      <c r="BI560" s="2">
        <v>130109</v>
      </c>
      <c r="BJ560" s="2">
        <v>0</v>
      </c>
      <c r="BK560" s="2">
        <v>0</v>
      </c>
      <c r="BL560" s="2">
        <v>0</v>
      </c>
      <c r="BM560" s="2">
        <v>0</v>
      </c>
      <c r="BN560" s="2">
        <v>2813</v>
      </c>
      <c r="BO560" s="2">
        <v>43.18</v>
      </c>
      <c r="BP560" s="2">
        <v>121465</v>
      </c>
      <c r="BQ560" s="2">
        <v>412833</v>
      </c>
      <c r="BR560" s="2">
        <v>30726064</v>
      </c>
      <c r="BS560" s="2">
        <v>0</v>
      </c>
      <c r="BT560" s="2">
        <v>30726064</v>
      </c>
      <c r="BU560" s="2">
        <v>14488988</v>
      </c>
      <c r="BV560" s="2">
        <v>16237076</v>
      </c>
      <c r="BW560" s="2">
        <v>2375133</v>
      </c>
      <c r="BX560" s="2">
        <v>13861943</v>
      </c>
      <c r="BY560" s="2">
        <v>5294.32</v>
      </c>
      <c r="BZ560" s="2">
        <v>2847.69</v>
      </c>
      <c r="CA560" s="2">
        <v>15076582</v>
      </c>
      <c r="CB560" s="2">
        <v>0</v>
      </c>
      <c r="CC560" s="2">
        <v>0</v>
      </c>
      <c r="CD560" s="2">
        <v>14488988</v>
      </c>
      <c r="CE560" s="2">
        <v>2375133</v>
      </c>
      <c r="CF560" s="2">
        <v>0</v>
      </c>
      <c r="CG560" s="2">
        <v>2103358</v>
      </c>
      <c r="CH560" s="2">
        <v>2103358</v>
      </c>
      <c r="CI560" s="2">
        <v>0</v>
      </c>
      <c r="CJ560" s="2">
        <v>13861943</v>
      </c>
      <c r="CK560" s="2" t="b">
        <v>0</v>
      </c>
      <c r="CL560" s="2">
        <v>0</v>
      </c>
      <c r="CM560" s="2">
        <v>10423.18</v>
      </c>
      <c r="CN560" s="2">
        <v>9583.68</v>
      </c>
      <c r="CO560" s="2">
        <v>9867.9699999999993</v>
      </c>
      <c r="CP560" s="2">
        <v>11733.41</v>
      </c>
      <c r="CQ560" s="4">
        <v>45072.426701388889</v>
      </c>
      <c r="CR560" s="4">
        <v>73415</v>
      </c>
    </row>
    <row r="561" spans="1:96" x14ac:dyDescent="0.35">
      <c r="A561" s="5">
        <v>635</v>
      </c>
      <c r="B561" s="3" t="s">
        <v>1135</v>
      </c>
      <c r="C561" s="3" t="s">
        <v>1148</v>
      </c>
      <c r="D561" s="2" t="s">
        <v>1149</v>
      </c>
      <c r="E561" s="2">
        <v>8093</v>
      </c>
      <c r="F561" s="2">
        <v>8215</v>
      </c>
      <c r="G561" s="2">
        <v>8458</v>
      </c>
      <c r="H561" s="2">
        <v>9802</v>
      </c>
      <c r="I561" s="2">
        <v>6.5600000000000006E-2</v>
      </c>
      <c r="J561" s="2">
        <v>531</v>
      </c>
      <c r="K561" s="2">
        <v>539</v>
      </c>
      <c r="L561" s="2">
        <v>555</v>
      </c>
      <c r="M561" s="2">
        <v>643</v>
      </c>
      <c r="N561" s="2">
        <v>6.7000000000000004E-2</v>
      </c>
      <c r="O561" s="2">
        <v>542</v>
      </c>
      <c r="P561" s="2">
        <v>550</v>
      </c>
      <c r="Q561" s="2">
        <v>567</v>
      </c>
      <c r="R561" s="2">
        <v>657</v>
      </c>
      <c r="S561" s="2">
        <v>9166</v>
      </c>
      <c r="T561" s="2">
        <v>9304</v>
      </c>
      <c r="U561" s="2">
        <v>9580</v>
      </c>
      <c r="V561" s="2">
        <v>11102</v>
      </c>
      <c r="W561" s="2">
        <v>1.1040000000000001</v>
      </c>
      <c r="X561" s="2">
        <v>1.026</v>
      </c>
      <c r="Y561" s="2">
        <v>10119</v>
      </c>
      <c r="Z561" s="2">
        <v>11391</v>
      </c>
      <c r="AA561" s="2">
        <v>57.74</v>
      </c>
      <c r="AB561" s="2">
        <v>39.92</v>
      </c>
      <c r="AC561" s="2">
        <v>23.01</v>
      </c>
      <c r="AD561" s="2">
        <v>0</v>
      </c>
      <c r="AE561" s="2">
        <v>120.67</v>
      </c>
      <c r="AF561" s="2">
        <v>57.74</v>
      </c>
      <c r="AG561" s="2">
        <v>39.92</v>
      </c>
      <c r="AH561" s="2">
        <v>23.01</v>
      </c>
      <c r="AI561" s="2">
        <v>0</v>
      </c>
      <c r="AJ561" s="2">
        <v>120.67</v>
      </c>
      <c r="AK561" s="2">
        <v>584271</v>
      </c>
      <c r="AL561" s="2">
        <v>371416</v>
      </c>
      <c r="AM561" s="2">
        <v>220436</v>
      </c>
      <c r="AN561" s="2">
        <v>0</v>
      </c>
      <c r="AO561" s="2">
        <v>1176123</v>
      </c>
      <c r="AP561" s="2">
        <v>0.43769999999999998</v>
      </c>
      <c r="AQ561" s="2">
        <v>0.2</v>
      </c>
      <c r="AR561" s="2">
        <v>51147</v>
      </c>
      <c r="AS561" s="2">
        <v>32514</v>
      </c>
      <c r="AT561" s="2">
        <v>19297</v>
      </c>
      <c r="AU561" s="2">
        <v>0</v>
      </c>
      <c r="AV561" s="2">
        <v>102958</v>
      </c>
      <c r="AW561" s="2">
        <v>0.43769999999999998</v>
      </c>
      <c r="AX561" s="2">
        <v>0</v>
      </c>
      <c r="AY561" s="2">
        <v>0.65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1279081</v>
      </c>
      <c r="BF561" s="2">
        <v>0</v>
      </c>
      <c r="BG561" s="2">
        <v>0</v>
      </c>
      <c r="BH561" s="2">
        <v>0</v>
      </c>
      <c r="BI561" s="2">
        <v>69082</v>
      </c>
      <c r="BJ561" s="2">
        <v>0</v>
      </c>
      <c r="BK561" s="2">
        <v>0</v>
      </c>
      <c r="BL561" s="2">
        <v>0</v>
      </c>
      <c r="BM561" s="2">
        <v>0</v>
      </c>
      <c r="BN561" s="2">
        <v>2813</v>
      </c>
      <c r="BO561" s="2">
        <v>4.92</v>
      </c>
      <c r="BP561" s="2">
        <v>13840</v>
      </c>
      <c r="BQ561" s="2">
        <v>82922</v>
      </c>
      <c r="BR561" s="2">
        <v>1362003</v>
      </c>
      <c r="BS561" s="2">
        <v>0</v>
      </c>
      <c r="BT561" s="2">
        <v>1362003</v>
      </c>
      <c r="BU561" s="2">
        <v>36118</v>
      </c>
      <c r="BV561" s="2">
        <v>1325885</v>
      </c>
      <c r="BW561" s="2">
        <v>98192</v>
      </c>
      <c r="BX561" s="2">
        <v>1227693</v>
      </c>
      <c r="BY561" s="2">
        <v>5165.26</v>
      </c>
      <c r="BZ561" s="2">
        <v>120.67</v>
      </c>
      <c r="CA561" s="2">
        <v>623292</v>
      </c>
      <c r="CB561" s="2">
        <v>0</v>
      </c>
      <c r="CC561" s="2">
        <v>0</v>
      </c>
      <c r="CD561" s="2">
        <v>36118</v>
      </c>
      <c r="CE561" s="2">
        <v>98192</v>
      </c>
      <c r="CF561" s="2">
        <v>488982</v>
      </c>
      <c r="CG561" s="2">
        <v>261441</v>
      </c>
      <c r="CH561" s="2">
        <v>750423</v>
      </c>
      <c r="CI561" s="2">
        <v>0</v>
      </c>
      <c r="CJ561" s="2">
        <v>1227693</v>
      </c>
      <c r="CK561" s="2" t="b">
        <v>0</v>
      </c>
      <c r="CL561" s="2">
        <v>0</v>
      </c>
      <c r="CM561" s="2">
        <v>11004.82</v>
      </c>
      <c r="CN561" s="2">
        <v>10118.469999999999</v>
      </c>
      <c r="CO561" s="2">
        <v>10418.629999999999</v>
      </c>
      <c r="CP561" s="2">
        <v>12388.17</v>
      </c>
      <c r="CQ561" s="4">
        <v>45072.426712962966</v>
      </c>
      <c r="CR561" s="4">
        <v>73415</v>
      </c>
    </row>
    <row r="562" spans="1:96" x14ac:dyDescent="0.35">
      <c r="A562" s="5">
        <v>636</v>
      </c>
      <c r="B562" s="3" t="s">
        <v>1135</v>
      </c>
      <c r="C562" s="3" t="s">
        <v>1150</v>
      </c>
      <c r="D562" s="2" t="s">
        <v>1151</v>
      </c>
      <c r="E562" s="2">
        <v>8093</v>
      </c>
      <c r="F562" s="2">
        <v>8215</v>
      </c>
      <c r="G562" s="2">
        <v>8458</v>
      </c>
      <c r="H562" s="2">
        <v>9802</v>
      </c>
      <c r="I562" s="2">
        <v>6.5600000000000006E-2</v>
      </c>
      <c r="J562" s="2">
        <v>531</v>
      </c>
      <c r="K562" s="2">
        <v>539</v>
      </c>
      <c r="L562" s="2">
        <v>555</v>
      </c>
      <c r="M562" s="2">
        <v>643</v>
      </c>
      <c r="N562" s="2">
        <v>6.7000000000000004E-2</v>
      </c>
      <c r="O562" s="2">
        <v>542</v>
      </c>
      <c r="P562" s="2">
        <v>550</v>
      </c>
      <c r="Q562" s="2">
        <v>567</v>
      </c>
      <c r="R562" s="2">
        <v>657</v>
      </c>
      <c r="S562" s="2">
        <v>9166</v>
      </c>
      <c r="T562" s="2">
        <v>9304</v>
      </c>
      <c r="U562" s="2">
        <v>9580</v>
      </c>
      <c r="V562" s="2">
        <v>11102</v>
      </c>
      <c r="W562" s="2">
        <v>1.1040000000000001</v>
      </c>
      <c r="X562" s="2">
        <v>1.026</v>
      </c>
      <c r="Y562" s="2">
        <v>10119</v>
      </c>
      <c r="Z562" s="2">
        <v>11391</v>
      </c>
      <c r="AA562" s="2">
        <v>2107.9299999999998</v>
      </c>
      <c r="AB562" s="2">
        <v>1825.14</v>
      </c>
      <c r="AC562" s="2">
        <v>0</v>
      </c>
      <c r="AD562" s="2">
        <v>0</v>
      </c>
      <c r="AE562" s="2">
        <v>3933.07</v>
      </c>
      <c r="AF562" s="2">
        <v>2107.9299999999998</v>
      </c>
      <c r="AG562" s="2">
        <v>1825.14</v>
      </c>
      <c r="AH562" s="2">
        <v>0</v>
      </c>
      <c r="AI562" s="2">
        <v>0</v>
      </c>
      <c r="AJ562" s="2">
        <v>3933.07</v>
      </c>
      <c r="AK562" s="2">
        <v>21330144</v>
      </c>
      <c r="AL562" s="2">
        <v>16981103</v>
      </c>
      <c r="AM562" s="2">
        <v>0</v>
      </c>
      <c r="AN562" s="2">
        <v>0</v>
      </c>
      <c r="AO562" s="2">
        <v>38311247</v>
      </c>
      <c r="AP562" s="2">
        <v>0.18790000000000001</v>
      </c>
      <c r="AQ562" s="2">
        <v>0.2</v>
      </c>
      <c r="AR562" s="2">
        <v>801587</v>
      </c>
      <c r="AS562" s="2">
        <v>638150</v>
      </c>
      <c r="AT562" s="2">
        <v>0</v>
      </c>
      <c r="AU562" s="2">
        <v>0</v>
      </c>
      <c r="AV562" s="2">
        <v>1439737</v>
      </c>
      <c r="AW562" s="2">
        <v>0.18790000000000001</v>
      </c>
      <c r="AX562" s="2">
        <v>0</v>
      </c>
      <c r="AY562" s="2">
        <v>0.65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39750984</v>
      </c>
      <c r="BF562" s="2">
        <v>0</v>
      </c>
      <c r="BG562" s="2">
        <v>0</v>
      </c>
      <c r="BH562" s="2">
        <v>0</v>
      </c>
      <c r="BI562" s="2">
        <v>61656</v>
      </c>
      <c r="BJ562" s="2">
        <v>0</v>
      </c>
      <c r="BK562" s="2">
        <v>0</v>
      </c>
      <c r="BL562" s="2">
        <v>0</v>
      </c>
      <c r="BM562" s="2">
        <v>0</v>
      </c>
      <c r="BN562" s="2">
        <v>2813</v>
      </c>
      <c r="BO562" s="2">
        <v>0</v>
      </c>
      <c r="BP562" s="2">
        <v>0</v>
      </c>
      <c r="BQ562" s="2">
        <v>61656</v>
      </c>
      <c r="BR562" s="2">
        <v>39812640</v>
      </c>
      <c r="BS562" s="2">
        <v>0</v>
      </c>
      <c r="BT562" s="2">
        <v>39812640</v>
      </c>
      <c r="BU562" s="2">
        <v>58231473</v>
      </c>
      <c r="BV562" s="2">
        <v>0</v>
      </c>
      <c r="BW562" s="2">
        <v>786614</v>
      </c>
      <c r="BX562" s="2">
        <v>0</v>
      </c>
      <c r="BY562" s="2">
        <v>5055.18</v>
      </c>
      <c r="BZ562" s="2">
        <v>3933.07</v>
      </c>
      <c r="CA562" s="2">
        <v>19882377</v>
      </c>
      <c r="CB562" s="2">
        <v>0</v>
      </c>
      <c r="CC562" s="2">
        <v>0</v>
      </c>
      <c r="CD562" s="2">
        <v>58231473</v>
      </c>
      <c r="CE562" s="2">
        <v>786614</v>
      </c>
      <c r="CF562" s="2">
        <v>0</v>
      </c>
      <c r="CG562" s="2">
        <v>1170350</v>
      </c>
      <c r="CH562" s="2">
        <v>1170350</v>
      </c>
      <c r="CI562" s="2">
        <v>1170350</v>
      </c>
      <c r="CJ562" s="2">
        <v>1170350</v>
      </c>
      <c r="CK562" s="2" t="b">
        <v>1</v>
      </c>
      <c r="CL562" s="2">
        <v>18418833</v>
      </c>
      <c r="CM562" s="2">
        <v>10499.27</v>
      </c>
      <c r="CN562" s="2">
        <v>9653.64</v>
      </c>
      <c r="CO562" s="2">
        <v>9940.02</v>
      </c>
      <c r="CP562" s="2">
        <v>11819.07</v>
      </c>
      <c r="CQ562" s="4">
        <v>45072.426712962966</v>
      </c>
      <c r="CR562" s="4">
        <v>73415</v>
      </c>
    </row>
    <row r="563" spans="1:96" x14ac:dyDescent="0.35">
      <c r="A563" s="5">
        <v>637</v>
      </c>
      <c r="B563" s="3" t="s">
        <v>1135</v>
      </c>
      <c r="C563" s="3" t="s">
        <v>1152</v>
      </c>
      <c r="D563" s="2" t="s">
        <v>1153</v>
      </c>
      <c r="E563" s="2">
        <v>8093</v>
      </c>
      <c r="F563" s="2">
        <v>8215</v>
      </c>
      <c r="G563" s="2">
        <v>8458</v>
      </c>
      <c r="H563" s="2">
        <v>9802</v>
      </c>
      <c r="I563" s="2">
        <v>6.5600000000000006E-2</v>
      </c>
      <c r="J563" s="2">
        <v>531</v>
      </c>
      <c r="K563" s="2">
        <v>539</v>
      </c>
      <c r="L563" s="2">
        <v>555</v>
      </c>
      <c r="M563" s="2">
        <v>643</v>
      </c>
      <c r="N563" s="2">
        <v>6.7000000000000004E-2</v>
      </c>
      <c r="O563" s="2">
        <v>542</v>
      </c>
      <c r="P563" s="2">
        <v>550</v>
      </c>
      <c r="Q563" s="2">
        <v>567</v>
      </c>
      <c r="R563" s="2">
        <v>657</v>
      </c>
      <c r="S563" s="2">
        <v>9166</v>
      </c>
      <c r="T563" s="2">
        <v>9304</v>
      </c>
      <c r="U563" s="2">
        <v>9580</v>
      </c>
      <c r="V563" s="2">
        <v>11102</v>
      </c>
      <c r="W563" s="2">
        <v>1.1040000000000001</v>
      </c>
      <c r="X563" s="2">
        <v>1.026</v>
      </c>
      <c r="Y563" s="2">
        <v>10119</v>
      </c>
      <c r="Z563" s="2">
        <v>11391</v>
      </c>
      <c r="AA563" s="2">
        <v>2740.22</v>
      </c>
      <c r="AB563" s="2">
        <v>2168.1799999999998</v>
      </c>
      <c r="AC563" s="2">
        <v>0</v>
      </c>
      <c r="AD563" s="2">
        <v>0</v>
      </c>
      <c r="AE563" s="2">
        <v>4908.3999999999996</v>
      </c>
      <c r="AF563" s="2">
        <v>2740.22</v>
      </c>
      <c r="AG563" s="2">
        <v>2168.1799999999998</v>
      </c>
      <c r="AH563" s="2">
        <v>0</v>
      </c>
      <c r="AI563" s="2">
        <v>0</v>
      </c>
      <c r="AJ563" s="2">
        <v>4908.3999999999996</v>
      </c>
      <c r="AK563" s="2">
        <v>27728286</v>
      </c>
      <c r="AL563" s="2">
        <v>20172747</v>
      </c>
      <c r="AM563" s="2">
        <v>0</v>
      </c>
      <c r="AN563" s="2">
        <v>0</v>
      </c>
      <c r="AO563" s="2">
        <v>47901033</v>
      </c>
      <c r="AP563" s="2">
        <v>0.19370000000000001</v>
      </c>
      <c r="AQ563" s="2">
        <v>0.2</v>
      </c>
      <c r="AR563" s="2">
        <v>1074194</v>
      </c>
      <c r="AS563" s="2">
        <v>781492</v>
      </c>
      <c r="AT563" s="2">
        <v>0</v>
      </c>
      <c r="AU563" s="2">
        <v>0</v>
      </c>
      <c r="AV563" s="2">
        <v>1855686</v>
      </c>
      <c r="AW563" s="2">
        <v>0.19370000000000001</v>
      </c>
      <c r="AX563" s="2">
        <v>0</v>
      </c>
      <c r="AY563" s="2">
        <v>0.65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49756719</v>
      </c>
      <c r="BF563" s="2">
        <v>0</v>
      </c>
      <c r="BG563" s="2">
        <v>268975</v>
      </c>
      <c r="BH563" s="2">
        <v>0</v>
      </c>
      <c r="BI563" s="2">
        <v>300878</v>
      </c>
      <c r="BJ563" s="2">
        <v>0</v>
      </c>
      <c r="BK563" s="2">
        <v>0</v>
      </c>
      <c r="BL563" s="2">
        <v>0</v>
      </c>
      <c r="BM563" s="2">
        <v>0</v>
      </c>
      <c r="BN563" s="2">
        <v>2813</v>
      </c>
      <c r="BO563" s="2">
        <v>0</v>
      </c>
      <c r="BP563" s="2">
        <v>0</v>
      </c>
      <c r="BQ563" s="2">
        <v>569853</v>
      </c>
      <c r="BR563" s="2">
        <v>50326572</v>
      </c>
      <c r="BS563" s="2">
        <v>0</v>
      </c>
      <c r="BT563" s="2">
        <v>50326572</v>
      </c>
      <c r="BU563" s="2">
        <v>59154344</v>
      </c>
      <c r="BV563" s="2">
        <v>0</v>
      </c>
      <c r="BW563" s="2">
        <v>992026</v>
      </c>
      <c r="BX563" s="2">
        <v>0</v>
      </c>
      <c r="BY563" s="2">
        <v>5074.01</v>
      </c>
      <c r="BZ563" s="2">
        <v>4908.3999999999996</v>
      </c>
      <c r="CA563" s="2">
        <v>24905271</v>
      </c>
      <c r="CB563" s="2">
        <v>0</v>
      </c>
      <c r="CC563" s="2">
        <v>0</v>
      </c>
      <c r="CD563" s="2">
        <v>59154344</v>
      </c>
      <c r="CE563" s="2">
        <v>992026</v>
      </c>
      <c r="CF563" s="2">
        <v>0</v>
      </c>
      <c r="CG563" s="2">
        <v>1840774</v>
      </c>
      <c r="CH563" s="2">
        <v>1840774</v>
      </c>
      <c r="CI563" s="2">
        <v>1840774</v>
      </c>
      <c r="CJ563" s="2">
        <v>1840774</v>
      </c>
      <c r="CK563" s="2" t="b">
        <v>1</v>
      </c>
      <c r="CL563" s="2">
        <v>8827772</v>
      </c>
      <c r="CM563" s="2">
        <v>10511.01</v>
      </c>
      <c r="CN563" s="2">
        <v>9664.44</v>
      </c>
      <c r="CO563" s="2">
        <v>9951.1299999999992</v>
      </c>
      <c r="CP563" s="2">
        <v>11832.29</v>
      </c>
      <c r="CQ563" s="4">
        <v>45072.426736111112</v>
      </c>
      <c r="CR563" s="4">
        <v>73415</v>
      </c>
    </row>
    <row r="564" spans="1:96" x14ac:dyDescent="0.35">
      <c r="A564" s="5">
        <v>638</v>
      </c>
      <c r="B564" s="3" t="s">
        <v>1135</v>
      </c>
      <c r="C564" s="3" t="s">
        <v>1154</v>
      </c>
      <c r="D564" s="2" t="s">
        <v>1155</v>
      </c>
      <c r="E564" s="2">
        <v>8093</v>
      </c>
      <c r="F564" s="2">
        <v>8215</v>
      </c>
      <c r="G564" s="2">
        <v>8458</v>
      </c>
      <c r="H564" s="2">
        <v>9802</v>
      </c>
      <c r="I564" s="2">
        <v>6.5600000000000006E-2</v>
      </c>
      <c r="J564" s="2">
        <v>531</v>
      </c>
      <c r="K564" s="2">
        <v>539</v>
      </c>
      <c r="L564" s="2">
        <v>555</v>
      </c>
      <c r="M564" s="2">
        <v>643</v>
      </c>
      <c r="N564" s="2">
        <v>6.7000000000000004E-2</v>
      </c>
      <c r="O564" s="2">
        <v>542</v>
      </c>
      <c r="P564" s="2">
        <v>550</v>
      </c>
      <c r="Q564" s="2">
        <v>567</v>
      </c>
      <c r="R564" s="2">
        <v>657</v>
      </c>
      <c r="S564" s="2">
        <v>9166</v>
      </c>
      <c r="T564" s="2">
        <v>9304</v>
      </c>
      <c r="U564" s="2">
        <v>9580</v>
      </c>
      <c r="V564" s="2">
        <v>11102</v>
      </c>
      <c r="W564" s="2">
        <v>1.1040000000000001</v>
      </c>
      <c r="X564" s="2">
        <v>1.026</v>
      </c>
      <c r="Y564" s="2">
        <v>10119</v>
      </c>
      <c r="Z564" s="2">
        <v>11391</v>
      </c>
      <c r="AA564" s="2">
        <v>6270.98</v>
      </c>
      <c r="AB564" s="2">
        <v>4675.6400000000003</v>
      </c>
      <c r="AC564" s="2">
        <v>3091.48</v>
      </c>
      <c r="AD564" s="2">
        <v>0</v>
      </c>
      <c r="AE564" s="2">
        <v>14038.1</v>
      </c>
      <c r="AF564" s="2">
        <v>6270.98</v>
      </c>
      <c r="AG564" s="2">
        <v>4675.6400000000003</v>
      </c>
      <c r="AH564" s="2">
        <v>3091.48</v>
      </c>
      <c r="AI564" s="2">
        <v>0</v>
      </c>
      <c r="AJ564" s="2">
        <v>14038.1</v>
      </c>
      <c r="AK564" s="2">
        <v>63456047</v>
      </c>
      <c r="AL564" s="2">
        <v>43502155</v>
      </c>
      <c r="AM564" s="2">
        <v>29616378</v>
      </c>
      <c r="AN564" s="2">
        <v>0</v>
      </c>
      <c r="AO564" s="2">
        <v>136574580</v>
      </c>
      <c r="AP564" s="2">
        <v>0.79400000000000004</v>
      </c>
      <c r="AQ564" s="2">
        <v>0.2</v>
      </c>
      <c r="AR564" s="2">
        <v>10076820</v>
      </c>
      <c r="AS564" s="2">
        <v>6908142</v>
      </c>
      <c r="AT564" s="2">
        <v>4703081</v>
      </c>
      <c r="AU564" s="2">
        <v>0</v>
      </c>
      <c r="AV564" s="2">
        <v>21688043</v>
      </c>
      <c r="AW564" s="2">
        <v>0.79400000000000004</v>
      </c>
      <c r="AX564" s="2">
        <v>0.24399999999999999</v>
      </c>
      <c r="AY564" s="2">
        <v>0.65</v>
      </c>
      <c r="AZ564" s="2">
        <v>10064129</v>
      </c>
      <c r="BA564" s="2">
        <v>6899442</v>
      </c>
      <c r="BB564" s="2">
        <v>4697158</v>
      </c>
      <c r="BC564" s="2">
        <v>0</v>
      </c>
      <c r="BD564" s="2">
        <v>21660729</v>
      </c>
      <c r="BE564" s="2">
        <v>179923352</v>
      </c>
      <c r="BF564" s="2">
        <v>0</v>
      </c>
      <c r="BG564" s="2">
        <v>1082496</v>
      </c>
      <c r="BH564" s="2">
        <v>0</v>
      </c>
      <c r="BI564" s="2">
        <v>308800</v>
      </c>
      <c r="BJ564" s="2">
        <v>0</v>
      </c>
      <c r="BK564" s="2">
        <v>0</v>
      </c>
      <c r="BL564" s="2">
        <v>0</v>
      </c>
      <c r="BM564" s="2">
        <v>0</v>
      </c>
      <c r="BN564" s="2">
        <v>2813</v>
      </c>
      <c r="BO564" s="2">
        <v>394.19</v>
      </c>
      <c r="BP564" s="2">
        <v>1108856</v>
      </c>
      <c r="BQ564" s="2">
        <v>2500152</v>
      </c>
      <c r="BR564" s="2">
        <v>182423504</v>
      </c>
      <c r="BS564" s="2">
        <v>0</v>
      </c>
      <c r="BT564" s="2">
        <v>182423504</v>
      </c>
      <c r="BU564" s="2">
        <v>56167951</v>
      </c>
      <c r="BV564" s="2">
        <v>126255553</v>
      </c>
      <c r="BW564" s="2">
        <v>11174417</v>
      </c>
      <c r="BX564" s="2">
        <v>115081136</v>
      </c>
      <c r="BY564" s="2">
        <v>5052.7700000000004</v>
      </c>
      <c r="BZ564" s="2">
        <v>14038.1</v>
      </c>
      <c r="CA564" s="2">
        <v>70931291</v>
      </c>
      <c r="CB564" s="2">
        <v>0</v>
      </c>
      <c r="CC564" s="2">
        <v>0</v>
      </c>
      <c r="CD564" s="2">
        <v>56167951</v>
      </c>
      <c r="CE564" s="2">
        <v>11174417</v>
      </c>
      <c r="CF564" s="2">
        <v>3588923</v>
      </c>
      <c r="CG564" s="2">
        <v>17715878</v>
      </c>
      <c r="CH564" s="2">
        <v>21304801</v>
      </c>
      <c r="CI564" s="2">
        <v>0</v>
      </c>
      <c r="CJ564" s="2">
        <v>115081136</v>
      </c>
      <c r="CK564" s="2" t="b">
        <v>0</v>
      </c>
      <c r="CL564" s="2">
        <v>0</v>
      </c>
      <c r="CM564" s="2">
        <v>13330.77</v>
      </c>
      <c r="CN564" s="2">
        <v>12257.09</v>
      </c>
      <c r="CO564" s="2">
        <v>12620.69</v>
      </c>
      <c r="CP564" s="2">
        <v>15006.5</v>
      </c>
      <c r="CQ564" s="4">
        <v>45072.426747685182</v>
      </c>
      <c r="CR564" s="4">
        <v>73415</v>
      </c>
    </row>
    <row r="565" spans="1:96" x14ac:dyDescent="0.35">
      <c r="A565" s="5">
        <v>639</v>
      </c>
      <c r="B565" s="3" t="s">
        <v>1135</v>
      </c>
      <c r="C565" s="3" t="s">
        <v>1156</v>
      </c>
      <c r="D565" s="2" t="s">
        <v>1157</v>
      </c>
      <c r="E565" s="2">
        <v>8093</v>
      </c>
      <c r="F565" s="2">
        <v>8215</v>
      </c>
      <c r="G565" s="2">
        <v>8458</v>
      </c>
      <c r="H565" s="2">
        <v>9802</v>
      </c>
      <c r="I565" s="2">
        <v>6.5600000000000006E-2</v>
      </c>
      <c r="J565" s="2">
        <v>531</v>
      </c>
      <c r="K565" s="2">
        <v>539</v>
      </c>
      <c r="L565" s="2">
        <v>555</v>
      </c>
      <c r="M565" s="2">
        <v>643</v>
      </c>
      <c r="N565" s="2">
        <v>6.7000000000000004E-2</v>
      </c>
      <c r="O565" s="2">
        <v>542</v>
      </c>
      <c r="P565" s="2">
        <v>550</v>
      </c>
      <c r="Q565" s="2">
        <v>567</v>
      </c>
      <c r="R565" s="2">
        <v>657</v>
      </c>
      <c r="S565" s="2">
        <v>9166</v>
      </c>
      <c r="T565" s="2">
        <v>9304</v>
      </c>
      <c r="U565" s="2">
        <v>9580</v>
      </c>
      <c r="V565" s="2">
        <v>11102</v>
      </c>
      <c r="W565" s="2">
        <v>1.1040000000000001</v>
      </c>
      <c r="X565" s="2">
        <v>1.026</v>
      </c>
      <c r="Y565" s="2">
        <v>10119</v>
      </c>
      <c r="Z565" s="2">
        <v>11391</v>
      </c>
      <c r="AA565" s="2">
        <v>0</v>
      </c>
      <c r="AB565" s="2">
        <v>0</v>
      </c>
      <c r="AC565" s="2">
        <v>0</v>
      </c>
      <c r="AD565" s="2">
        <v>6819.75</v>
      </c>
      <c r="AE565" s="2">
        <v>6819.75</v>
      </c>
      <c r="AF565" s="2">
        <v>0</v>
      </c>
      <c r="AG565" s="2">
        <v>0</v>
      </c>
      <c r="AH565" s="2">
        <v>0</v>
      </c>
      <c r="AI565" s="2">
        <v>6819.75</v>
      </c>
      <c r="AJ565" s="2">
        <v>6819.75</v>
      </c>
      <c r="AK565" s="2">
        <v>0</v>
      </c>
      <c r="AL565" s="2">
        <v>0</v>
      </c>
      <c r="AM565" s="2">
        <v>0</v>
      </c>
      <c r="AN565" s="2">
        <v>77683772</v>
      </c>
      <c r="AO565" s="2">
        <v>77683772</v>
      </c>
      <c r="AP565" s="2">
        <v>0.79669999999999996</v>
      </c>
      <c r="AQ565" s="2">
        <v>0.2</v>
      </c>
      <c r="AR565" s="2">
        <v>0</v>
      </c>
      <c r="AS565" s="2">
        <v>0</v>
      </c>
      <c r="AT565" s="2">
        <v>0</v>
      </c>
      <c r="AU565" s="2">
        <v>12378132</v>
      </c>
      <c r="AV565" s="2">
        <v>12378132</v>
      </c>
      <c r="AW565" s="2">
        <v>0.79669999999999996</v>
      </c>
      <c r="AX565" s="2">
        <v>0.2467</v>
      </c>
      <c r="AY565" s="2">
        <v>0.65</v>
      </c>
      <c r="AZ565" s="2">
        <v>0</v>
      </c>
      <c r="BA565" s="2">
        <v>0</v>
      </c>
      <c r="BB565" s="2">
        <v>0</v>
      </c>
      <c r="BC565" s="2">
        <v>12456981</v>
      </c>
      <c r="BD565" s="2">
        <v>12456981</v>
      </c>
      <c r="BE565" s="2">
        <v>102518885</v>
      </c>
      <c r="BF565" s="2">
        <v>0</v>
      </c>
      <c r="BG565" s="2">
        <v>402404</v>
      </c>
      <c r="BH565" s="2">
        <v>0</v>
      </c>
      <c r="BI565" s="2">
        <v>103031</v>
      </c>
      <c r="BJ565" s="2">
        <v>0</v>
      </c>
      <c r="BK565" s="2">
        <v>0</v>
      </c>
      <c r="BL565" s="2">
        <v>0</v>
      </c>
      <c r="BM565" s="2">
        <v>0</v>
      </c>
      <c r="BN565" s="2">
        <v>2813</v>
      </c>
      <c r="BO565" s="2">
        <v>0</v>
      </c>
      <c r="BP565" s="2">
        <v>0</v>
      </c>
      <c r="BQ565" s="2">
        <v>505435</v>
      </c>
      <c r="BR565" s="2">
        <v>103024320</v>
      </c>
      <c r="BS565" s="2">
        <v>0</v>
      </c>
      <c r="BT565" s="2">
        <v>103024320</v>
      </c>
      <c r="BU565" s="2">
        <v>39483612</v>
      </c>
      <c r="BV565" s="2">
        <v>63540708</v>
      </c>
      <c r="BW565" s="2">
        <v>6544208</v>
      </c>
      <c r="BX565" s="2">
        <v>56996500</v>
      </c>
      <c r="BY565" s="2">
        <v>6091.22</v>
      </c>
      <c r="BZ565" s="2">
        <v>6819.75</v>
      </c>
      <c r="CA565" s="2">
        <v>41540598</v>
      </c>
      <c r="CB565" s="2">
        <v>0</v>
      </c>
      <c r="CC565" s="2">
        <v>0</v>
      </c>
      <c r="CD565" s="2">
        <v>39483612</v>
      </c>
      <c r="CE565" s="2">
        <v>6544208</v>
      </c>
      <c r="CF565" s="2">
        <v>0</v>
      </c>
      <c r="CG565" s="2">
        <v>8119046</v>
      </c>
      <c r="CH565" s="2">
        <v>8119046</v>
      </c>
      <c r="CI565" s="2">
        <v>0</v>
      </c>
      <c r="CJ565" s="2">
        <v>56996500</v>
      </c>
      <c r="CK565" s="2" t="b">
        <v>0</v>
      </c>
      <c r="CL565" s="2">
        <v>0</v>
      </c>
      <c r="CM565" s="2">
        <v>13353.99</v>
      </c>
      <c r="CN565" s="2">
        <v>12278.44</v>
      </c>
      <c r="CO565" s="2">
        <v>12642.68</v>
      </c>
      <c r="CP565" s="2">
        <v>15032.65</v>
      </c>
      <c r="CQ565" s="4">
        <v>45072.426747685182</v>
      </c>
      <c r="CR565" s="4">
        <v>73415</v>
      </c>
    </row>
    <row r="566" spans="1:96" x14ac:dyDescent="0.35">
      <c r="A566" s="5">
        <v>640</v>
      </c>
      <c r="B566" s="3" t="s">
        <v>1135</v>
      </c>
      <c r="C566" s="3" t="s">
        <v>1158</v>
      </c>
      <c r="D566" s="2" t="s">
        <v>1159</v>
      </c>
      <c r="E566" s="2">
        <v>8093</v>
      </c>
      <c r="F566" s="2">
        <v>8215</v>
      </c>
      <c r="G566" s="2">
        <v>8458</v>
      </c>
      <c r="H566" s="2">
        <v>9802</v>
      </c>
      <c r="I566" s="2">
        <v>6.5600000000000006E-2</v>
      </c>
      <c r="J566" s="2">
        <v>531</v>
      </c>
      <c r="K566" s="2">
        <v>539</v>
      </c>
      <c r="L566" s="2">
        <v>555</v>
      </c>
      <c r="M566" s="2">
        <v>643</v>
      </c>
      <c r="N566" s="2">
        <v>6.7000000000000004E-2</v>
      </c>
      <c r="O566" s="2">
        <v>542</v>
      </c>
      <c r="P566" s="2">
        <v>550</v>
      </c>
      <c r="Q566" s="2">
        <v>567</v>
      </c>
      <c r="R566" s="2">
        <v>657</v>
      </c>
      <c r="S566" s="2">
        <v>9166</v>
      </c>
      <c r="T566" s="2">
        <v>9304</v>
      </c>
      <c r="U566" s="2">
        <v>9580</v>
      </c>
      <c r="V566" s="2">
        <v>11102</v>
      </c>
      <c r="W566" s="2">
        <v>1.1040000000000001</v>
      </c>
      <c r="X566" s="2">
        <v>1.026</v>
      </c>
      <c r="Y566" s="2">
        <v>10119</v>
      </c>
      <c r="Z566" s="2">
        <v>11391</v>
      </c>
      <c r="AA566" s="2">
        <v>2443.2600000000002</v>
      </c>
      <c r="AB566" s="2">
        <v>1546.38</v>
      </c>
      <c r="AC566" s="2">
        <v>962.1</v>
      </c>
      <c r="AD566" s="2">
        <v>0</v>
      </c>
      <c r="AE566" s="2">
        <v>4951.74</v>
      </c>
      <c r="AF566" s="2">
        <v>2443.2600000000002</v>
      </c>
      <c r="AG566" s="2">
        <v>1546.38</v>
      </c>
      <c r="AH566" s="2">
        <v>962.1</v>
      </c>
      <c r="AI566" s="2">
        <v>0</v>
      </c>
      <c r="AJ566" s="2">
        <v>4951.74</v>
      </c>
      <c r="AK566" s="2">
        <v>24723348</v>
      </c>
      <c r="AL566" s="2">
        <v>14387520</v>
      </c>
      <c r="AM566" s="2">
        <v>9216918</v>
      </c>
      <c r="AN566" s="2">
        <v>0</v>
      </c>
      <c r="AO566" s="2">
        <v>48327786</v>
      </c>
      <c r="AP566" s="2">
        <v>0.75590000000000002</v>
      </c>
      <c r="AQ566" s="2">
        <v>0.2</v>
      </c>
      <c r="AR566" s="2">
        <v>3737676</v>
      </c>
      <c r="AS566" s="2">
        <v>2175105</v>
      </c>
      <c r="AT566" s="2">
        <v>1393414</v>
      </c>
      <c r="AU566" s="2">
        <v>0</v>
      </c>
      <c r="AV566" s="2">
        <v>7306195</v>
      </c>
      <c r="AW566" s="2">
        <v>0.75590000000000002</v>
      </c>
      <c r="AX566" s="2">
        <v>0.2059</v>
      </c>
      <c r="AY566" s="2">
        <v>0.65</v>
      </c>
      <c r="AZ566" s="2">
        <v>3308849</v>
      </c>
      <c r="BA566" s="2">
        <v>1925554</v>
      </c>
      <c r="BB566" s="2">
        <v>1233546</v>
      </c>
      <c r="BC566" s="2">
        <v>0</v>
      </c>
      <c r="BD566" s="2">
        <v>6467949</v>
      </c>
      <c r="BE566" s="2">
        <v>62101930</v>
      </c>
      <c r="BF566" s="2">
        <v>0</v>
      </c>
      <c r="BG566" s="2">
        <v>357571</v>
      </c>
      <c r="BH566" s="2">
        <v>0</v>
      </c>
      <c r="BI566" s="2">
        <v>781898</v>
      </c>
      <c r="BJ566" s="2">
        <v>0</v>
      </c>
      <c r="BK566" s="2">
        <v>0</v>
      </c>
      <c r="BL566" s="2">
        <v>0</v>
      </c>
      <c r="BM566" s="2">
        <v>0</v>
      </c>
      <c r="BN566" s="2">
        <v>2813</v>
      </c>
      <c r="BO566" s="2">
        <v>152.93</v>
      </c>
      <c r="BP566" s="2">
        <v>430192</v>
      </c>
      <c r="BQ566" s="2">
        <v>1569661</v>
      </c>
      <c r="BR566" s="2">
        <v>63671591</v>
      </c>
      <c r="BS566" s="2">
        <v>0</v>
      </c>
      <c r="BT566" s="2">
        <v>63671591</v>
      </c>
      <c r="BU566" s="2">
        <v>21364602</v>
      </c>
      <c r="BV566" s="2">
        <v>42306989</v>
      </c>
      <c r="BW566" s="2">
        <v>3940714</v>
      </c>
      <c r="BX566" s="2">
        <v>38366275</v>
      </c>
      <c r="BY566" s="2">
        <v>5051.6099999999997</v>
      </c>
      <c r="BZ566" s="2">
        <v>4951.74</v>
      </c>
      <c r="CA566" s="2">
        <v>25014259</v>
      </c>
      <c r="CB566" s="2">
        <v>0</v>
      </c>
      <c r="CC566" s="2">
        <v>0</v>
      </c>
      <c r="CD566" s="2">
        <v>21364602</v>
      </c>
      <c r="CE566" s="2">
        <v>3940714</v>
      </c>
      <c r="CF566" s="2">
        <v>0</v>
      </c>
      <c r="CG566" s="2">
        <v>5253472</v>
      </c>
      <c r="CH566" s="2">
        <v>5253472</v>
      </c>
      <c r="CI566" s="2">
        <v>0</v>
      </c>
      <c r="CJ566" s="2">
        <v>38366275</v>
      </c>
      <c r="CK566" s="2" t="b">
        <v>0</v>
      </c>
      <c r="CL566" s="2">
        <v>0</v>
      </c>
      <c r="CM566" s="2">
        <v>13003.07</v>
      </c>
      <c r="CN566" s="2">
        <v>11955.78</v>
      </c>
      <c r="CO566" s="2">
        <v>12310.44</v>
      </c>
      <c r="CP566" s="2">
        <v>14637.61</v>
      </c>
      <c r="CQ566" s="4">
        <v>45072.426747685182</v>
      </c>
      <c r="CR566" s="4">
        <v>73415</v>
      </c>
    </row>
    <row r="567" spans="1:96" x14ac:dyDescent="0.35">
      <c r="A567" s="5">
        <v>641</v>
      </c>
      <c r="B567" s="3" t="s">
        <v>1135</v>
      </c>
      <c r="C567" s="3" t="s">
        <v>1160</v>
      </c>
      <c r="D567" s="2" t="s">
        <v>1161</v>
      </c>
      <c r="E567" s="2">
        <v>8093</v>
      </c>
      <c r="F567" s="2">
        <v>8215</v>
      </c>
      <c r="G567" s="2">
        <v>8458</v>
      </c>
      <c r="H567" s="2">
        <v>9802</v>
      </c>
      <c r="I567" s="2">
        <v>6.5600000000000006E-2</v>
      </c>
      <c r="J567" s="2">
        <v>531</v>
      </c>
      <c r="K567" s="2">
        <v>539</v>
      </c>
      <c r="L567" s="2">
        <v>555</v>
      </c>
      <c r="M567" s="2">
        <v>643</v>
      </c>
      <c r="N567" s="2">
        <v>6.7000000000000004E-2</v>
      </c>
      <c r="O567" s="2">
        <v>542</v>
      </c>
      <c r="P567" s="2">
        <v>550</v>
      </c>
      <c r="Q567" s="2">
        <v>567</v>
      </c>
      <c r="R567" s="2">
        <v>657</v>
      </c>
      <c r="S567" s="2">
        <v>9166</v>
      </c>
      <c r="T567" s="2">
        <v>9304</v>
      </c>
      <c r="U567" s="2">
        <v>9580</v>
      </c>
      <c r="V567" s="2">
        <v>11102</v>
      </c>
      <c r="W567" s="2">
        <v>1.1040000000000001</v>
      </c>
      <c r="X567" s="2">
        <v>1.026</v>
      </c>
      <c r="Y567" s="2">
        <v>10119</v>
      </c>
      <c r="Z567" s="2">
        <v>11391</v>
      </c>
      <c r="AA567" s="2">
        <v>0</v>
      </c>
      <c r="AB567" s="2">
        <v>0</v>
      </c>
      <c r="AC567" s="2">
        <v>0</v>
      </c>
      <c r="AD567" s="2">
        <v>2019.36</v>
      </c>
      <c r="AE567" s="2">
        <v>2019.36</v>
      </c>
      <c r="AF567" s="2">
        <v>0</v>
      </c>
      <c r="AG567" s="2">
        <v>0</v>
      </c>
      <c r="AH567" s="2">
        <v>0</v>
      </c>
      <c r="AI567" s="2">
        <v>2019.36</v>
      </c>
      <c r="AJ567" s="2">
        <v>2019.36</v>
      </c>
      <c r="AK567" s="2">
        <v>0</v>
      </c>
      <c r="AL567" s="2">
        <v>0</v>
      </c>
      <c r="AM567" s="2">
        <v>0</v>
      </c>
      <c r="AN567" s="2">
        <v>23002530</v>
      </c>
      <c r="AO567" s="2">
        <v>23002530</v>
      </c>
      <c r="AP567" s="2">
        <v>0.71840000000000004</v>
      </c>
      <c r="AQ567" s="2">
        <v>0.2</v>
      </c>
      <c r="AR567" s="2">
        <v>0</v>
      </c>
      <c r="AS567" s="2">
        <v>0</v>
      </c>
      <c r="AT567" s="2">
        <v>0</v>
      </c>
      <c r="AU567" s="2">
        <v>3305003</v>
      </c>
      <c r="AV567" s="2">
        <v>3305003</v>
      </c>
      <c r="AW567" s="2">
        <v>0.71840000000000004</v>
      </c>
      <c r="AX567" s="2">
        <v>0.16839999999999999</v>
      </c>
      <c r="AY567" s="2">
        <v>0.65</v>
      </c>
      <c r="AZ567" s="2">
        <v>0</v>
      </c>
      <c r="BA567" s="2">
        <v>0</v>
      </c>
      <c r="BB567" s="2">
        <v>0</v>
      </c>
      <c r="BC567" s="2">
        <v>2517857</v>
      </c>
      <c r="BD567" s="2">
        <v>2517857</v>
      </c>
      <c r="BE567" s="2">
        <v>28825390</v>
      </c>
      <c r="BF567" s="2">
        <v>0</v>
      </c>
      <c r="BG567" s="2">
        <v>0</v>
      </c>
      <c r="BH567" s="2">
        <v>0</v>
      </c>
      <c r="BI567" s="2">
        <v>457858</v>
      </c>
      <c r="BJ567" s="2">
        <v>0</v>
      </c>
      <c r="BK567" s="2">
        <v>0</v>
      </c>
      <c r="BL567" s="2">
        <v>0</v>
      </c>
      <c r="BM567" s="2">
        <v>0</v>
      </c>
      <c r="BN567" s="2">
        <v>2813</v>
      </c>
      <c r="BO567" s="2">
        <v>0</v>
      </c>
      <c r="BP567" s="2">
        <v>0</v>
      </c>
      <c r="BQ567" s="2">
        <v>457858</v>
      </c>
      <c r="BR567" s="2">
        <v>29283248</v>
      </c>
      <c r="BS567" s="2">
        <v>0</v>
      </c>
      <c r="BT567" s="2">
        <v>29283248</v>
      </c>
      <c r="BU567" s="2">
        <v>12646331</v>
      </c>
      <c r="BV567" s="2">
        <v>16636917</v>
      </c>
      <c r="BW567" s="2">
        <v>1932941</v>
      </c>
      <c r="BX567" s="2">
        <v>14703976</v>
      </c>
      <c r="BY567" s="2">
        <v>6076.01</v>
      </c>
      <c r="BZ567" s="2">
        <v>2019.36</v>
      </c>
      <c r="CA567" s="2">
        <v>12269652</v>
      </c>
      <c r="CB567" s="2">
        <v>0</v>
      </c>
      <c r="CC567" s="2">
        <v>545147</v>
      </c>
      <c r="CD567" s="2">
        <v>12646331</v>
      </c>
      <c r="CE567" s="2">
        <v>1932941</v>
      </c>
      <c r="CF567" s="2">
        <v>0</v>
      </c>
      <c r="CG567" s="2">
        <v>2174842</v>
      </c>
      <c r="CH567" s="2">
        <v>2174842</v>
      </c>
      <c r="CI567" s="2">
        <v>0</v>
      </c>
      <c r="CJ567" s="2">
        <v>14703976</v>
      </c>
      <c r="CK567" s="2" t="b">
        <v>0</v>
      </c>
      <c r="CL567" s="2">
        <v>0</v>
      </c>
      <c r="CM567" s="2">
        <v>12680.52</v>
      </c>
      <c r="CN567" s="2">
        <v>11659.21</v>
      </c>
      <c r="CO567" s="2">
        <v>12005.08</v>
      </c>
      <c r="CP567" s="2">
        <v>14274.52</v>
      </c>
      <c r="CQ567" s="4">
        <v>45078.336608796293</v>
      </c>
      <c r="CR567" s="4">
        <v>73415</v>
      </c>
    </row>
    <row r="568" spans="1:96" x14ac:dyDescent="0.35">
      <c r="A568" s="5">
        <v>642</v>
      </c>
      <c r="B568" s="3" t="s">
        <v>1135</v>
      </c>
      <c r="C568" s="3" t="s">
        <v>1162</v>
      </c>
      <c r="D568" s="2" t="s">
        <v>1163</v>
      </c>
      <c r="E568" s="2">
        <v>8093</v>
      </c>
      <c r="F568" s="2">
        <v>8215</v>
      </c>
      <c r="G568" s="2">
        <v>8458</v>
      </c>
      <c r="H568" s="2">
        <v>9802</v>
      </c>
      <c r="I568" s="2">
        <v>6.5600000000000006E-2</v>
      </c>
      <c r="J568" s="2">
        <v>531</v>
      </c>
      <c r="K568" s="2">
        <v>539</v>
      </c>
      <c r="L568" s="2">
        <v>555</v>
      </c>
      <c r="M568" s="2">
        <v>643</v>
      </c>
      <c r="N568" s="2">
        <v>6.7000000000000004E-2</v>
      </c>
      <c r="O568" s="2">
        <v>542</v>
      </c>
      <c r="P568" s="2">
        <v>550</v>
      </c>
      <c r="Q568" s="2">
        <v>567</v>
      </c>
      <c r="R568" s="2">
        <v>657</v>
      </c>
      <c r="S568" s="2">
        <v>9166</v>
      </c>
      <c r="T568" s="2">
        <v>9304</v>
      </c>
      <c r="U568" s="2">
        <v>9580</v>
      </c>
      <c r="V568" s="2">
        <v>11102</v>
      </c>
      <c r="W568" s="2">
        <v>1.1040000000000001</v>
      </c>
      <c r="X568" s="2">
        <v>1.026</v>
      </c>
      <c r="Y568" s="2">
        <v>10119</v>
      </c>
      <c r="Z568" s="2">
        <v>11391</v>
      </c>
      <c r="AA568" s="2">
        <v>0</v>
      </c>
      <c r="AB568" s="2">
        <v>0</v>
      </c>
      <c r="AC568" s="2">
        <v>0</v>
      </c>
      <c r="AD568" s="2">
        <v>15918.14</v>
      </c>
      <c r="AE568" s="2">
        <v>15918.14</v>
      </c>
      <c r="AF568" s="2">
        <v>0</v>
      </c>
      <c r="AG568" s="2">
        <v>0</v>
      </c>
      <c r="AH568" s="2">
        <v>0</v>
      </c>
      <c r="AI568" s="2">
        <v>15918.14</v>
      </c>
      <c r="AJ568" s="2">
        <v>15918.14</v>
      </c>
      <c r="AK568" s="2">
        <v>0</v>
      </c>
      <c r="AL568" s="2">
        <v>0</v>
      </c>
      <c r="AM568" s="2">
        <v>0</v>
      </c>
      <c r="AN568" s="2">
        <v>181323533</v>
      </c>
      <c r="AO568" s="2">
        <v>181323533</v>
      </c>
      <c r="AP568" s="2">
        <v>0.62229999999999996</v>
      </c>
      <c r="AQ568" s="2">
        <v>0.2</v>
      </c>
      <c r="AR568" s="2">
        <v>0</v>
      </c>
      <c r="AS568" s="2">
        <v>0</v>
      </c>
      <c r="AT568" s="2">
        <v>0</v>
      </c>
      <c r="AU568" s="2">
        <v>22567527</v>
      </c>
      <c r="AV568" s="2">
        <v>22567527</v>
      </c>
      <c r="AW568" s="2">
        <v>0.62229999999999996</v>
      </c>
      <c r="AX568" s="2">
        <v>7.2300000000000003E-2</v>
      </c>
      <c r="AY568" s="2">
        <v>0.65</v>
      </c>
      <c r="AZ568" s="2">
        <v>0</v>
      </c>
      <c r="BA568" s="2">
        <v>0</v>
      </c>
      <c r="BB568" s="2">
        <v>0</v>
      </c>
      <c r="BC568" s="2">
        <v>8521299</v>
      </c>
      <c r="BD568" s="2">
        <v>8521299</v>
      </c>
      <c r="BE568" s="2">
        <v>212412359</v>
      </c>
      <c r="BF568" s="2">
        <v>0</v>
      </c>
      <c r="BG568" s="2">
        <v>1340391</v>
      </c>
      <c r="BH568" s="2">
        <v>0</v>
      </c>
      <c r="BI568" s="2">
        <v>1591957</v>
      </c>
      <c r="BJ568" s="2">
        <v>0</v>
      </c>
      <c r="BK568" s="2">
        <v>0</v>
      </c>
      <c r="BL568" s="2">
        <v>0</v>
      </c>
      <c r="BM568" s="2">
        <v>0</v>
      </c>
      <c r="BN568" s="2">
        <v>2813</v>
      </c>
      <c r="BO568" s="2">
        <v>0</v>
      </c>
      <c r="BP568" s="2">
        <v>0</v>
      </c>
      <c r="BQ568" s="2">
        <v>2932348</v>
      </c>
      <c r="BR568" s="2">
        <v>215344707</v>
      </c>
      <c r="BS568" s="2">
        <v>0</v>
      </c>
      <c r="BT568" s="2">
        <v>215344707</v>
      </c>
      <c r="BU568" s="2">
        <v>112762827</v>
      </c>
      <c r="BV568" s="2">
        <v>102581880</v>
      </c>
      <c r="BW568" s="2">
        <v>7121938</v>
      </c>
      <c r="BX568" s="2">
        <v>95459942</v>
      </c>
      <c r="BY568" s="2">
        <v>6094.28</v>
      </c>
      <c r="BZ568" s="2">
        <v>15918.14</v>
      </c>
      <c r="CA568" s="2">
        <v>97009602</v>
      </c>
      <c r="CB568" s="2">
        <v>0</v>
      </c>
      <c r="CC568" s="2">
        <v>0</v>
      </c>
      <c r="CD568" s="2">
        <v>112762827</v>
      </c>
      <c r="CE568" s="2">
        <v>7121938</v>
      </c>
      <c r="CF568" s="2">
        <v>0</v>
      </c>
      <c r="CG568" s="2">
        <v>24763647</v>
      </c>
      <c r="CH568" s="2">
        <v>24763647</v>
      </c>
      <c r="CI568" s="2">
        <v>0</v>
      </c>
      <c r="CJ568" s="2">
        <v>95459942</v>
      </c>
      <c r="CK568" s="2" t="b">
        <v>0</v>
      </c>
      <c r="CL568" s="2">
        <v>0</v>
      </c>
      <c r="CM568" s="2">
        <v>11853.95</v>
      </c>
      <c r="CN568" s="2">
        <v>10899.22</v>
      </c>
      <c r="CO568" s="2">
        <v>11222.54</v>
      </c>
      <c r="CP568" s="2">
        <v>13344.04</v>
      </c>
      <c r="CQ568" s="4">
        <v>45072.426782407405</v>
      </c>
      <c r="CR568" s="4">
        <v>73415</v>
      </c>
    </row>
    <row r="569" spans="1:96" ht="31" x14ac:dyDescent="0.35">
      <c r="A569" s="5">
        <v>643</v>
      </c>
      <c r="B569" s="3" t="s">
        <v>1135</v>
      </c>
      <c r="C569" s="3" t="s">
        <v>1164</v>
      </c>
      <c r="D569" s="2" t="s">
        <v>1165</v>
      </c>
      <c r="E569" s="2">
        <v>8093</v>
      </c>
      <c r="F569" s="2">
        <v>8215</v>
      </c>
      <c r="G569" s="2">
        <v>8458</v>
      </c>
      <c r="H569" s="2">
        <v>9802</v>
      </c>
      <c r="I569" s="2">
        <v>6.5600000000000006E-2</v>
      </c>
      <c r="J569" s="2">
        <v>531</v>
      </c>
      <c r="K569" s="2">
        <v>539</v>
      </c>
      <c r="L569" s="2">
        <v>555</v>
      </c>
      <c r="M569" s="2">
        <v>643</v>
      </c>
      <c r="N569" s="2">
        <v>6.7000000000000004E-2</v>
      </c>
      <c r="O569" s="2">
        <v>542</v>
      </c>
      <c r="P569" s="2">
        <v>550</v>
      </c>
      <c r="Q569" s="2">
        <v>567</v>
      </c>
      <c r="R569" s="2">
        <v>657</v>
      </c>
      <c r="S569" s="2">
        <v>9166</v>
      </c>
      <c r="T569" s="2">
        <v>9304</v>
      </c>
      <c r="U569" s="2">
        <v>9580</v>
      </c>
      <c r="V569" s="2">
        <v>11102</v>
      </c>
      <c r="W569" s="2">
        <v>1.1040000000000001</v>
      </c>
      <c r="X569" s="2">
        <v>1.026</v>
      </c>
      <c r="Y569" s="2">
        <v>10119</v>
      </c>
      <c r="Z569" s="2">
        <v>11391</v>
      </c>
      <c r="AA569" s="2">
        <v>234.83</v>
      </c>
      <c r="AB569" s="2">
        <v>168.07</v>
      </c>
      <c r="AC569" s="2">
        <v>130.54</v>
      </c>
      <c r="AD569" s="2">
        <v>0</v>
      </c>
      <c r="AE569" s="2">
        <v>533.44000000000005</v>
      </c>
      <c r="AF569" s="2">
        <v>234.83</v>
      </c>
      <c r="AG569" s="2">
        <v>168.07</v>
      </c>
      <c r="AH569" s="2">
        <v>130.54</v>
      </c>
      <c r="AI569" s="2">
        <v>0</v>
      </c>
      <c r="AJ569" s="2">
        <v>533.44000000000005</v>
      </c>
      <c r="AK569" s="2">
        <v>2376245</v>
      </c>
      <c r="AL569" s="2">
        <v>1563723</v>
      </c>
      <c r="AM569" s="2">
        <v>1250573</v>
      </c>
      <c r="AN569" s="2">
        <v>0</v>
      </c>
      <c r="AO569" s="2">
        <v>5190541</v>
      </c>
      <c r="AP569" s="2">
        <v>0.58220000000000005</v>
      </c>
      <c r="AQ569" s="2">
        <v>0.2</v>
      </c>
      <c r="AR569" s="2">
        <v>276690</v>
      </c>
      <c r="AS569" s="2">
        <v>182080</v>
      </c>
      <c r="AT569" s="2">
        <v>145617</v>
      </c>
      <c r="AU569" s="2">
        <v>0</v>
      </c>
      <c r="AV569" s="2">
        <v>604387</v>
      </c>
      <c r="AW569" s="2">
        <v>0.58220000000000005</v>
      </c>
      <c r="AX569" s="2">
        <v>3.2199999999999999E-2</v>
      </c>
      <c r="AY569" s="2">
        <v>0.65</v>
      </c>
      <c r="AZ569" s="2">
        <v>49735</v>
      </c>
      <c r="BA569" s="2">
        <v>32729</v>
      </c>
      <c r="BB569" s="2">
        <v>26174</v>
      </c>
      <c r="BC569" s="2">
        <v>0</v>
      </c>
      <c r="BD569" s="2">
        <v>108638</v>
      </c>
      <c r="BE569" s="2">
        <v>5903566</v>
      </c>
      <c r="BF569" s="2">
        <v>0</v>
      </c>
      <c r="BG569" s="2">
        <v>0</v>
      </c>
      <c r="BH569" s="2">
        <v>0</v>
      </c>
      <c r="BI569" s="2">
        <v>299676</v>
      </c>
      <c r="BJ569" s="2">
        <v>0</v>
      </c>
      <c r="BK569" s="2">
        <v>0</v>
      </c>
      <c r="BL569" s="2">
        <v>0</v>
      </c>
      <c r="BM569" s="2">
        <v>0</v>
      </c>
      <c r="BN569" s="2">
        <v>2813</v>
      </c>
      <c r="BO569" s="2">
        <v>9.73</v>
      </c>
      <c r="BP569" s="2">
        <v>27370</v>
      </c>
      <c r="BQ569" s="2">
        <v>327046</v>
      </c>
      <c r="BR569" s="2">
        <v>6230612</v>
      </c>
      <c r="BS569" s="2">
        <v>0</v>
      </c>
      <c r="BT569" s="2">
        <v>6230612</v>
      </c>
      <c r="BU569" s="2">
        <v>3092169</v>
      </c>
      <c r="BV569" s="2">
        <v>3138443</v>
      </c>
      <c r="BW569" s="2">
        <v>296508</v>
      </c>
      <c r="BX569" s="2">
        <v>2841935</v>
      </c>
      <c r="BY569" s="2">
        <v>5140.38</v>
      </c>
      <c r="BZ569" s="2">
        <v>533.44000000000005</v>
      </c>
      <c r="CA569" s="2">
        <v>2742084</v>
      </c>
      <c r="CB569" s="2">
        <v>0</v>
      </c>
      <c r="CC569" s="2">
        <v>0</v>
      </c>
      <c r="CD569" s="2">
        <v>3092169</v>
      </c>
      <c r="CE569" s="2">
        <v>296508</v>
      </c>
      <c r="CF569" s="2">
        <v>0</v>
      </c>
      <c r="CG569" s="2">
        <v>926951</v>
      </c>
      <c r="CH569" s="2">
        <v>926951</v>
      </c>
      <c r="CI569" s="2">
        <v>0</v>
      </c>
      <c r="CJ569" s="2">
        <v>2841935</v>
      </c>
      <c r="CK569" s="2" t="b">
        <v>0</v>
      </c>
      <c r="CL569" s="2">
        <v>0</v>
      </c>
      <c r="CM569" s="2">
        <v>11509.05</v>
      </c>
      <c r="CN569" s="2">
        <v>10582.09</v>
      </c>
      <c r="CO569" s="2">
        <v>10896</v>
      </c>
      <c r="CP569" s="2">
        <v>12955.78</v>
      </c>
      <c r="CQ569" s="4">
        <v>45072.426805555559</v>
      </c>
      <c r="CR569" s="4">
        <v>73415</v>
      </c>
    </row>
    <row r="570" spans="1:96" x14ac:dyDescent="0.35">
      <c r="A570" s="5">
        <v>644</v>
      </c>
      <c r="B570" s="3" t="s">
        <v>1135</v>
      </c>
      <c r="C570" s="3" t="s">
        <v>1166</v>
      </c>
      <c r="D570" s="2" t="s">
        <v>1167</v>
      </c>
      <c r="E570" s="2">
        <v>8093</v>
      </c>
      <c r="F570" s="2">
        <v>8215</v>
      </c>
      <c r="G570" s="2">
        <v>8458</v>
      </c>
      <c r="H570" s="2">
        <v>9802</v>
      </c>
      <c r="I570" s="2">
        <v>6.5600000000000006E-2</v>
      </c>
      <c r="J570" s="2">
        <v>531</v>
      </c>
      <c r="K570" s="2">
        <v>539</v>
      </c>
      <c r="L570" s="2">
        <v>555</v>
      </c>
      <c r="M570" s="2">
        <v>643</v>
      </c>
      <c r="N570" s="2">
        <v>6.7000000000000004E-2</v>
      </c>
      <c r="O570" s="2">
        <v>542</v>
      </c>
      <c r="P570" s="2">
        <v>550</v>
      </c>
      <c r="Q570" s="2">
        <v>567</v>
      </c>
      <c r="R570" s="2">
        <v>657</v>
      </c>
      <c r="S570" s="2">
        <v>9166</v>
      </c>
      <c r="T570" s="2">
        <v>9304</v>
      </c>
      <c r="U570" s="2">
        <v>9580</v>
      </c>
      <c r="V570" s="2">
        <v>11102</v>
      </c>
      <c r="W570" s="2">
        <v>1.1040000000000001</v>
      </c>
      <c r="X570" s="2">
        <v>1.026</v>
      </c>
      <c r="Y570" s="2">
        <v>10119</v>
      </c>
      <c r="Z570" s="2">
        <v>11391</v>
      </c>
      <c r="AA570" s="2">
        <v>109.56</v>
      </c>
      <c r="AB570" s="2">
        <v>87.46</v>
      </c>
      <c r="AC570" s="2">
        <v>58.96</v>
      </c>
      <c r="AD570" s="2">
        <v>0</v>
      </c>
      <c r="AE570" s="2">
        <v>255.98</v>
      </c>
      <c r="AF570" s="2">
        <v>109.56</v>
      </c>
      <c r="AG570" s="2">
        <v>87.46</v>
      </c>
      <c r="AH570" s="2">
        <v>58.96</v>
      </c>
      <c r="AI570" s="2">
        <v>0</v>
      </c>
      <c r="AJ570" s="2">
        <v>255.98</v>
      </c>
      <c r="AK570" s="2">
        <v>1108638</v>
      </c>
      <c r="AL570" s="2">
        <v>813728</v>
      </c>
      <c r="AM570" s="2">
        <v>564837</v>
      </c>
      <c r="AN570" s="2">
        <v>0</v>
      </c>
      <c r="AO570" s="2">
        <v>2487203</v>
      </c>
      <c r="AP570" s="2">
        <v>0.63139999999999996</v>
      </c>
      <c r="AQ570" s="2">
        <v>0.2</v>
      </c>
      <c r="AR570" s="2">
        <v>139999</v>
      </c>
      <c r="AS570" s="2">
        <v>102758</v>
      </c>
      <c r="AT570" s="2">
        <v>71328</v>
      </c>
      <c r="AU570" s="2">
        <v>0</v>
      </c>
      <c r="AV570" s="2">
        <v>314085</v>
      </c>
      <c r="AW570" s="2">
        <v>0.63139999999999996</v>
      </c>
      <c r="AX570" s="2">
        <v>8.14E-2</v>
      </c>
      <c r="AY570" s="2">
        <v>0.65</v>
      </c>
      <c r="AZ570" s="2">
        <v>58658</v>
      </c>
      <c r="BA570" s="2">
        <v>43054</v>
      </c>
      <c r="BB570" s="2">
        <v>29886</v>
      </c>
      <c r="BC570" s="2">
        <v>0</v>
      </c>
      <c r="BD570" s="2">
        <v>131598</v>
      </c>
      <c r="BE570" s="2">
        <v>2932886</v>
      </c>
      <c r="BF570" s="2">
        <v>0</v>
      </c>
      <c r="BG570" s="2">
        <v>0</v>
      </c>
      <c r="BH570" s="2">
        <v>0</v>
      </c>
      <c r="BI570" s="2">
        <v>113898</v>
      </c>
      <c r="BJ570" s="2">
        <v>0</v>
      </c>
      <c r="BK570" s="2">
        <v>0</v>
      </c>
      <c r="BL570" s="2">
        <v>0</v>
      </c>
      <c r="BM570" s="2">
        <v>0</v>
      </c>
      <c r="BN570" s="2">
        <v>2813</v>
      </c>
      <c r="BO570" s="2">
        <v>17.2</v>
      </c>
      <c r="BP570" s="2">
        <v>48384</v>
      </c>
      <c r="BQ570" s="2">
        <v>162282</v>
      </c>
      <c r="BR570" s="2">
        <v>3095168</v>
      </c>
      <c r="BS570" s="2">
        <v>0</v>
      </c>
      <c r="BT570" s="2">
        <v>3095168</v>
      </c>
      <c r="BU570" s="2">
        <v>378633</v>
      </c>
      <c r="BV570" s="2">
        <v>2716535</v>
      </c>
      <c r="BW570" s="2">
        <v>204965</v>
      </c>
      <c r="BX570" s="2">
        <v>2511570</v>
      </c>
      <c r="BY570" s="2">
        <v>5082.63</v>
      </c>
      <c r="BZ570" s="2">
        <v>255.98</v>
      </c>
      <c r="CA570" s="2">
        <v>1301052</v>
      </c>
      <c r="CB570" s="2">
        <v>0</v>
      </c>
      <c r="CC570" s="2">
        <v>0</v>
      </c>
      <c r="CD570" s="2">
        <v>378633</v>
      </c>
      <c r="CE570" s="2">
        <v>204965</v>
      </c>
      <c r="CF570" s="2">
        <v>717454</v>
      </c>
      <c r="CG570" s="2">
        <v>594012</v>
      </c>
      <c r="CH570" s="2">
        <v>1311466</v>
      </c>
      <c r="CI570" s="2">
        <v>0</v>
      </c>
      <c r="CJ570" s="2">
        <v>2511570</v>
      </c>
      <c r="CK570" s="2" t="b">
        <v>0</v>
      </c>
      <c r="CL570" s="2">
        <v>0</v>
      </c>
      <c r="CM570" s="2">
        <v>11932.22</v>
      </c>
      <c r="CN570" s="2">
        <v>10971.18</v>
      </c>
      <c r="CO570" s="2">
        <v>11296.64</v>
      </c>
      <c r="CP570" s="2">
        <v>13432.15</v>
      </c>
      <c r="CQ570" s="4">
        <v>45072.426817129628</v>
      </c>
      <c r="CR570" s="4">
        <v>73415</v>
      </c>
    </row>
    <row r="571" spans="1:96" x14ac:dyDescent="0.35">
      <c r="A571" s="5">
        <v>645</v>
      </c>
      <c r="B571" s="3" t="s">
        <v>1135</v>
      </c>
      <c r="C571" s="3" t="s">
        <v>1168</v>
      </c>
      <c r="D571" s="2" t="s">
        <v>1169</v>
      </c>
      <c r="E571" s="2">
        <v>8093</v>
      </c>
      <c r="F571" s="2">
        <v>8215</v>
      </c>
      <c r="G571" s="2">
        <v>8458</v>
      </c>
      <c r="H571" s="2">
        <v>9802</v>
      </c>
      <c r="I571" s="2">
        <v>6.5600000000000006E-2</v>
      </c>
      <c r="J571" s="2">
        <v>531</v>
      </c>
      <c r="K571" s="2">
        <v>539</v>
      </c>
      <c r="L571" s="2">
        <v>555</v>
      </c>
      <c r="M571" s="2">
        <v>643</v>
      </c>
      <c r="N571" s="2">
        <v>6.7000000000000004E-2</v>
      </c>
      <c r="O571" s="2">
        <v>542</v>
      </c>
      <c r="P571" s="2">
        <v>550</v>
      </c>
      <c r="Q571" s="2">
        <v>567</v>
      </c>
      <c r="R571" s="2">
        <v>657</v>
      </c>
      <c r="S571" s="2">
        <v>9166</v>
      </c>
      <c r="T571" s="2">
        <v>9304</v>
      </c>
      <c r="U571" s="2">
        <v>9580</v>
      </c>
      <c r="V571" s="2">
        <v>11102</v>
      </c>
      <c r="W571" s="2">
        <v>1.1040000000000001</v>
      </c>
      <c r="X571" s="2">
        <v>1.026</v>
      </c>
      <c r="Y571" s="2">
        <v>10119</v>
      </c>
      <c r="Z571" s="2">
        <v>11391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96.22</v>
      </c>
      <c r="AJ571" s="2">
        <v>96.22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0.5232</v>
      </c>
      <c r="AQ571" s="2">
        <v>0.2</v>
      </c>
      <c r="AR571" s="2">
        <v>0</v>
      </c>
      <c r="AS571" s="2">
        <v>0</v>
      </c>
      <c r="AT571" s="2">
        <v>0</v>
      </c>
      <c r="AU571" s="2">
        <v>114690</v>
      </c>
      <c r="AV571" s="2">
        <v>114690</v>
      </c>
      <c r="AW571" s="2">
        <v>0.5232</v>
      </c>
      <c r="AX571" s="2">
        <v>0</v>
      </c>
      <c r="AY571" s="2">
        <v>0.65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114690</v>
      </c>
      <c r="BF571" s="2">
        <v>1430893</v>
      </c>
      <c r="BG571" s="2">
        <v>17587</v>
      </c>
      <c r="BH571" s="2">
        <v>0</v>
      </c>
      <c r="BI571" s="2">
        <v>98896</v>
      </c>
      <c r="BJ571" s="2">
        <v>0</v>
      </c>
      <c r="BK571" s="2">
        <v>0</v>
      </c>
      <c r="BL571" s="2">
        <v>0</v>
      </c>
      <c r="BM571" s="2">
        <v>0</v>
      </c>
      <c r="BN571" s="2">
        <v>2813</v>
      </c>
      <c r="BO571" s="2">
        <v>0</v>
      </c>
      <c r="BP571" s="2">
        <v>0</v>
      </c>
      <c r="BQ571" s="2">
        <v>1547376</v>
      </c>
      <c r="BR571" s="2">
        <v>1662066</v>
      </c>
      <c r="BS571" s="2">
        <v>0</v>
      </c>
      <c r="BT571" s="2">
        <v>1662066</v>
      </c>
      <c r="BU571" s="2">
        <v>2119099</v>
      </c>
      <c r="BV571" s="2">
        <v>0</v>
      </c>
      <c r="BW571" s="2">
        <v>19244</v>
      </c>
      <c r="BX571" s="2">
        <v>0</v>
      </c>
      <c r="BY571" s="2">
        <v>404.81</v>
      </c>
      <c r="BZ571" s="2">
        <v>96.22</v>
      </c>
      <c r="CA571" s="2">
        <v>38951</v>
      </c>
      <c r="CB571" s="2">
        <v>1267414</v>
      </c>
      <c r="CC571" s="2">
        <v>0</v>
      </c>
      <c r="CD571" s="2">
        <v>2119099</v>
      </c>
      <c r="CE571" s="2">
        <v>19244</v>
      </c>
      <c r="CF571" s="2">
        <v>0</v>
      </c>
      <c r="CG571" s="2">
        <v>347758</v>
      </c>
      <c r="CH571" s="2">
        <v>347758</v>
      </c>
      <c r="CI571" s="2">
        <v>347758</v>
      </c>
      <c r="CJ571" s="2">
        <v>347758</v>
      </c>
      <c r="CK571" s="2" t="b">
        <v>1</v>
      </c>
      <c r="CL571" s="2">
        <v>457033</v>
      </c>
      <c r="CM571" s="2">
        <v>11177.85</v>
      </c>
      <c r="CN571" s="2">
        <v>10277.57</v>
      </c>
      <c r="CO571" s="2">
        <v>10582.45</v>
      </c>
      <c r="CP571" s="2">
        <v>12582.95</v>
      </c>
      <c r="CQ571" s="4">
        <v>45072.426817129628</v>
      </c>
      <c r="CR571" s="4">
        <v>73415</v>
      </c>
    </row>
    <row r="572" spans="1:96" x14ac:dyDescent="0.35">
      <c r="A572" s="5">
        <v>646</v>
      </c>
      <c r="B572" s="3" t="s">
        <v>1135</v>
      </c>
      <c r="C572" s="3" t="s">
        <v>1170</v>
      </c>
      <c r="D572" s="2" t="s">
        <v>464</v>
      </c>
      <c r="E572" s="2">
        <v>8093</v>
      </c>
      <c r="F572" s="2">
        <v>8215</v>
      </c>
      <c r="G572" s="2">
        <v>8458</v>
      </c>
      <c r="H572" s="2">
        <v>9802</v>
      </c>
      <c r="I572" s="2">
        <v>6.5600000000000006E-2</v>
      </c>
      <c r="J572" s="2">
        <v>531</v>
      </c>
      <c r="K572" s="2">
        <v>539</v>
      </c>
      <c r="L572" s="2">
        <v>555</v>
      </c>
      <c r="M572" s="2">
        <v>643</v>
      </c>
      <c r="N572" s="2">
        <v>6.7000000000000004E-2</v>
      </c>
      <c r="O572" s="2">
        <v>542</v>
      </c>
      <c r="P572" s="2">
        <v>550</v>
      </c>
      <c r="Q572" s="2">
        <v>567</v>
      </c>
      <c r="R572" s="2">
        <v>657</v>
      </c>
      <c r="S572" s="2">
        <v>9166</v>
      </c>
      <c r="T572" s="2">
        <v>9304</v>
      </c>
      <c r="U572" s="2">
        <v>9580</v>
      </c>
      <c r="V572" s="2">
        <v>11102</v>
      </c>
      <c r="W572" s="2">
        <v>1.1040000000000001</v>
      </c>
      <c r="X572" s="2">
        <v>1.026</v>
      </c>
      <c r="Y572" s="2">
        <v>10119</v>
      </c>
      <c r="Z572" s="2">
        <v>11391</v>
      </c>
      <c r="AA572" s="2">
        <v>2176.5700000000002</v>
      </c>
      <c r="AB572" s="2">
        <v>1490.07</v>
      </c>
      <c r="AC572" s="2">
        <v>981.46</v>
      </c>
      <c r="AD572" s="2">
        <v>0</v>
      </c>
      <c r="AE572" s="2">
        <v>4648.1000000000004</v>
      </c>
      <c r="AF572" s="2">
        <v>2176.5700000000002</v>
      </c>
      <c r="AG572" s="2">
        <v>1490.07</v>
      </c>
      <c r="AH572" s="2">
        <v>981.46</v>
      </c>
      <c r="AI572" s="2">
        <v>0</v>
      </c>
      <c r="AJ572" s="2">
        <v>4648.1000000000004</v>
      </c>
      <c r="AK572" s="2">
        <v>22024712</v>
      </c>
      <c r="AL572" s="2">
        <v>13863611</v>
      </c>
      <c r="AM572" s="2">
        <v>9402387</v>
      </c>
      <c r="AN572" s="2">
        <v>0</v>
      </c>
      <c r="AO572" s="2">
        <v>45290710</v>
      </c>
      <c r="AP572" s="2">
        <v>0.42959999999999998</v>
      </c>
      <c r="AQ572" s="2">
        <v>0.2</v>
      </c>
      <c r="AR572" s="2">
        <v>1892363</v>
      </c>
      <c r="AS572" s="2">
        <v>1191161</v>
      </c>
      <c r="AT572" s="2">
        <v>807853</v>
      </c>
      <c r="AU572" s="2">
        <v>0</v>
      </c>
      <c r="AV572" s="2">
        <v>3891377</v>
      </c>
      <c r="AW572" s="2">
        <v>0.42959999999999998</v>
      </c>
      <c r="AX572" s="2">
        <v>0</v>
      </c>
      <c r="AY572" s="2">
        <v>0.65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49182087</v>
      </c>
      <c r="BF572" s="2">
        <v>0</v>
      </c>
      <c r="BG572" s="2">
        <v>348280</v>
      </c>
      <c r="BH572" s="2">
        <v>0</v>
      </c>
      <c r="BI572" s="2">
        <v>495341</v>
      </c>
      <c r="BJ572" s="2">
        <v>0</v>
      </c>
      <c r="BK572" s="2">
        <v>0</v>
      </c>
      <c r="BL572" s="2">
        <v>0</v>
      </c>
      <c r="BM572" s="2">
        <v>0</v>
      </c>
      <c r="BN572" s="2">
        <v>2813</v>
      </c>
      <c r="BO572" s="2">
        <v>147.31</v>
      </c>
      <c r="BP572" s="2">
        <v>414383</v>
      </c>
      <c r="BQ572" s="2">
        <v>1258004</v>
      </c>
      <c r="BR572" s="2">
        <v>50440091</v>
      </c>
      <c r="BS572" s="2">
        <v>0</v>
      </c>
      <c r="BT572" s="2">
        <v>50440091</v>
      </c>
      <c r="BU572" s="2">
        <v>12844678</v>
      </c>
      <c r="BV572" s="2">
        <v>37595413</v>
      </c>
      <c r="BW572" s="2">
        <v>3706305</v>
      </c>
      <c r="BX572" s="2">
        <v>33889108</v>
      </c>
      <c r="BY572" s="2">
        <v>5061.5200000000004</v>
      </c>
      <c r="BZ572" s="2">
        <v>4648.1000000000004</v>
      </c>
      <c r="CA572" s="2">
        <v>23526451</v>
      </c>
      <c r="CB572" s="2">
        <v>0</v>
      </c>
      <c r="CC572" s="2">
        <v>0</v>
      </c>
      <c r="CD572" s="2">
        <v>12844678</v>
      </c>
      <c r="CE572" s="2">
        <v>3706305</v>
      </c>
      <c r="CF572" s="2">
        <v>6975468</v>
      </c>
      <c r="CG572" s="2">
        <v>4132556</v>
      </c>
      <c r="CH572" s="2">
        <v>11108024</v>
      </c>
      <c r="CI572" s="2">
        <v>0</v>
      </c>
      <c r="CJ572" s="2">
        <v>33889108</v>
      </c>
      <c r="CK572" s="2" t="b">
        <v>0</v>
      </c>
      <c r="CL572" s="2">
        <v>0</v>
      </c>
      <c r="CM572" s="2">
        <v>10988.42</v>
      </c>
      <c r="CN572" s="2">
        <v>10103.4</v>
      </c>
      <c r="CO572" s="2">
        <v>10403.11</v>
      </c>
      <c r="CP572" s="2">
        <v>12369.71</v>
      </c>
      <c r="CQ572" s="4">
        <v>45072.426840277774</v>
      </c>
      <c r="CR572" s="4">
        <v>73415</v>
      </c>
    </row>
    <row r="573" spans="1:96" x14ac:dyDescent="0.35">
      <c r="A573" s="5">
        <v>647</v>
      </c>
      <c r="B573" s="3" t="s">
        <v>1135</v>
      </c>
      <c r="C573" s="3" t="s">
        <v>1171</v>
      </c>
      <c r="D573" s="2" t="s">
        <v>1172</v>
      </c>
      <c r="E573" s="2">
        <v>8093</v>
      </c>
      <c r="F573" s="2">
        <v>8215</v>
      </c>
      <c r="G573" s="2">
        <v>8458</v>
      </c>
      <c r="H573" s="2">
        <v>9802</v>
      </c>
      <c r="I573" s="2">
        <v>6.5600000000000006E-2</v>
      </c>
      <c r="J573" s="2">
        <v>531</v>
      </c>
      <c r="K573" s="2">
        <v>539</v>
      </c>
      <c r="L573" s="2">
        <v>555</v>
      </c>
      <c r="M573" s="2">
        <v>643</v>
      </c>
      <c r="N573" s="2">
        <v>6.7000000000000004E-2</v>
      </c>
      <c r="O573" s="2">
        <v>542</v>
      </c>
      <c r="P573" s="2">
        <v>550</v>
      </c>
      <c r="Q573" s="2">
        <v>567</v>
      </c>
      <c r="R573" s="2">
        <v>657</v>
      </c>
      <c r="S573" s="2">
        <v>9166</v>
      </c>
      <c r="T573" s="2">
        <v>9304</v>
      </c>
      <c r="U573" s="2">
        <v>9580</v>
      </c>
      <c r="V573" s="2">
        <v>11102</v>
      </c>
      <c r="W573" s="2">
        <v>1.1040000000000001</v>
      </c>
      <c r="X573" s="2">
        <v>1.026</v>
      </c>
      <c r="Y573" s="2">
        <v>10119</v>
      </c>
      <c r="Z573" s="2">
        <v>11391</v>
      </c>
      <c r="AA573" s="2">
        <v>4879.83</v>
      </c>
      <c r="AB573" s="2">
        <v>3621.48</v>
      </c>
      <c r="AC573" s="2">
        <v>2405.71</v>
      </c>
      <c r="AD573" s="2">
        <v>0</v>
      </c>
      <c r="AE573" s="2">
        <v>10907.02</v>
      </c>
      <c r="AF573" s="2">
        <v>4879.83</v>
      </c>
      <c r="AG573" s="2">
        <v>3621.48</v>
      </c>
      <c r="AH573" s="2">
        <v>2405.71</v>
      </c>
      <c r="AI573" s="2">
        <v>0</v>
      </c>
      <c r="AJ573" s="2">
        <v>10907.02</v>
      </c>
      <c r="AK573" s="2">
        <v>49379000</v>
      </c>
      <c r="AL573" s="2">
        <v>33694250</v>
      </c>
      <c r="AM573" s="2">
        <v>23046702</v>
      </c>
      <c r="AN573" s="2">
        <v>0</v>
      </c>
      <c r="AO573" s="2">
        <v>106119952</v>
      </c>
      <c r="AP573" s="2">
        <v>0.64400000000000002</v>
      </c>
      <c r="AQ573" s="2">
        <v>0.2</v>
      </c>
      <c r="AR573" s="2">
        <v>6360015</v>
      </c>
      <c r="AS573" s="2">
        <v>4339819</v>
      </c>
      <c r="AT573" s="2">
        <v>2968415</v>
      </c>
      <c r="AU573" s="2">
        <v>0</v>
      </c>
      <c r="AV573" s="2">
        <v>13668249</v>
      </c>
      <c r="AW573" s="2">
        <v>0.64400000000000002</v>
      </c>
      <c r="AX573" s="2">
        <v>9.4E-2</v>
      </c>
      <c r="AY573" s="2">
        <v>0.65</v>
      </c>
      <c r="AZ573" s="2">
        <v>3017057</v>
      </c>
      <c r="BA573" s="2">
        <v>2058719</v>
      </c>
      <c r="BB573" s="2">
        <v>1408153</v>
      </c>
      <c r="BC573" s="2">
        <v>0</v>
      </c>
      <c r="BD573" s="2">
        <v>6483929</v>
      </c>
      <c r="BE573" s="2">
        <v>126272130</v>
      </c>
      <c r="BF573" s="2">
        <v>0</v>
      </c>
      <c r="BG573" s="2">
        <v>939600</v>
      </c>
      <c r="BH573" s="2">
        <v>0</v>
      </c>
      <c r="BI573" s="2">
        <v>957667</v>
      </c>
      <c r="BJ573" s="2">
        <v>0</v>
      </c>
      <c r="BK573" s="2">
        <v>0</v>
      </c>
      <c r="BL573" s="2">
        <v>0</v>
      </c>
      <c r="BM573" s="2">
        <v>0</v>
      </c>
      <c r="BN573" s="2">
        <v>2813</v>
      </c>
      <c r="BO573" s="2">
        <v>305.97000000000003</v>
      </c>
      <c r="BP573" s="2">
        <v>860694</v>
      </c>
      <c r="BQ573" s="2">
        <v>2757961</v>
      </c>
      <c r="BR573" s="2">
        <v>129030091</v>
      </c>
      <c r="BS573" s="2">
        <v>0</v>
      </c>
      <c r="BT573" s="2">
        <v>129030091</v>
      </c>
      <c r="BU573" s="2">
        <v>41981002</v>
      </c>
      <c r="BV573" s="2">
        <v>87049089</v>
      </c>
      <c r="BW573" s="2">
        <v>8674007</v>
      </c>
      <c r="BX573" s="2">
        <v>78375082</v>
      </c>
      <c r="BY573" s="2">
        <v>5048.1000000000004</v>
      </c>
      <c r="BZ573" s="2">
        <v>10907.02</v>
      </c>
      <c r="CA573" s="2">
        <v>55059728</v>
      </c>
      <c r="CB573" s="2">
        <v>0</v>
      </c>
      <c r="CC573" s="2">
        <v>0</v>
      </c>
      <c r="CD573" s="2">
        <v>41981002</v>
      </c>
      <c r="CE573" s="2">
        <v>8674007</v>
      </c>
      <c r="CF573" s="2">
        <v>4404719</v>
      </c>
      <c r="CG573" s="2">
        <v>11056885</v>
      </c>
      <c r="CH573" s="2">
        <v>15461604</v>
      </c>
      <c r="CI573" s="2">
        <v>0</v>
      </c>
      <c r="CJ573" s="2">
        <v>78375082</v>
      </c>
      <c r="CK573" s="2" t="b">
        <v>0</v>
      </c>
      <c r="CL573" s="2">
        <v>0</v>
      </c>
      <c r="CM573" s="2">
        <v>12040.6</v>
      </c>
      <c r="CN573" s="2">
        <v>11070.83</v>
      </c>
      <c r="CO573" s="2">
        <v>11399.24</v>
      </c>
      <c r="CP573" s="2">
        <v>13554.15</v>
      </c>
      <c r="CQ573" s="4">
        <v>45072.426828703705</v>
      </c>
      <c r="CR573" s="4">
        <v>73415</v>
      </c>
    </row>
    <row r="574" spans="1:96" x14ac:dyDescent="0.35">
      <c r="A574" s="5">
        <v>648</v>
      </c>
      <c r="B574" s="3" t="s">
        <v>1135</v>
      </c>
      <c r="C574" s="3" t="s">
        <v>1173</v>
      </c>
      <c r="D574" s="2" t="s">
        <v>1174</v>
      </c>
      <c r="E574" s="2">
        <v>8093</v>
      </c>
      <c r="F574" s="2">
        <v>8215</v>
      </c>
      <c r="G574" s="2">
        <v>8458</v>
      </c>
      <c r="H574" s="2">
        <v>9802</v>
      </c>
      <c r="I574" s="2">
        <v>6.5600000000000006E-2</v>
      </c>
      <c r="J574" s="2">
        <v>531</v>
      </c>
      <c r="K574" s="2">
        <v>539</v>
      </c>
      <c r="L574" s="2">
        <v>555</v>
      </c>
      <c r="M574" s="2">
        <v>643</v>
      </c>
      <c r="N574" s="2">
        <v>6.7000000000000004E-2</v>
      </c>
      <c r="O574" s="2">
        <v>542</v>
      </c>
      <c r="P574" s="2">
        <v>550</v>
      </c>
      <c r="Q574" s="2">
        <v>567</v>
      </c>
      <c r="R574" s="2">
        <v>657</v>
      </c>
      <c r="S574" s="2">
        <v>9166</v>
      </c>
      <c r="T574" s="2">
        <v>9304</v>
      </c>
      <c r="U574" s="2">
        <v>9580</v>
      </c>
      <c r="V574" s="2">
        <v>11102</v>
      </c>
      <c r="W574" s="2">
        <v>1.1040000000000001</v>
      </c>
      <c r="X574" s="2">
        <v>1.026</v>
      </c>
      <c r="Y574" s="2">
        <v>10119</v>
      </c>
      <c r="Z574" s="2">
        <v>11391</v>
      </c>
      <c r="AA574" s="2">
        <v>1448.21</v>
      </c>
      <c r="AB574" s="2">
        <v>1056.6400000000001</v>
      </c>
      <c r="AC574" s="2">
        <v>682.05</v>
      </c>
      <c r="AD574" s="2">
        <v>0</v>
      </c>
      <c r="AE574" s="2">
        <v>3186.9</v>
      </c>
      <c r="AF574" s="2">
        <v>1448.21</v>
      </c>
      <c r="AG574" s="2">
        <v>1056.6400000000001</v>
      </c>
      <c r="AH574" s="2">
        <v>682.05</v>
      </c>
      <c r="AI574" s="2">
        <v>0</v>
      </c>
      <c r="AJ574" s="2">
        <v>3186.9</v>
      </c>
      <c r="AK574" s="2">
        <v>14654437</v>
      </c>
      <c r="AL574" s="2">
        <v>9830979</v>
      </c>
      <c r="AM574" s="2">
        <v>6534039</v>
      </c>
      <c r="AN574" s="2">
        <v>0</v>
      </c>
      <c r="AO574" s="2">
        <v>31019455</v>
      </c>
      <c r="AP574" s="2">
        <v>0.73619999999999997</v>
      </c>
      <c r="AQ574" s="2">
        <v>0.2</v>
      </c>
      <c r="AR574" s="2">
        <v>2157719</v>
      </c>
      <c r="AS574" s="2">
        <v>1447513</v>
      </c>
      <c r="AT574" s="2">
        <v>962072</v>
      </c>
      <c r="AU574" s="2">
        <v>0</v>
      </c>
      <c r="AV574" s="2">
        <v>4567304</v>
      </c>
      <c r="AW574" s="2">
        <v>0.73619999999999997</v>
      </c>
      <c r="AX574" s="2">
        <v>0.1862</v>
      </c>
      <c r="AY574" s="2">
        <v>0.65</v>
      </c>
      <c r="AZ574" s="2">
        <v>1773627</v>
      </c>
      <c r="BA574" s="2">
        <v>1189843</v>
      </c>
      <c r="BB574" s="2">
        <v>790815</v>
      </c>
      <c r="BC574" s="2">
        <v>0</v>
      </c>
      <c r="BD574" s="2">
        <v>3754285</v>
      </c>
      <c r="BE574" s="2">
        <v>39341044</v>
      </c>
      <c r="BF574" s="2">
        <v>0</v>
      </c>
      <c r="BG574" s="2">
        <v>295090</v>
      </c>
      <c r="BH574" s="2">
        <v>0</v>
      </c>
      <c r="BI574" s="2">
        <v>185992</v>
      </c>
      <c r="BJ574" s="2">
        <v>0</v>
      </c>
      <c r="BK574" s="2">
        <v>0</v>
      </c>
      <c r="BL574" s="2">
        <v>0</v>
      </c>
      <c r="BM574" s="2">
        <v>0</v>
      </c>
      <c r="BN574" s="2">
        <v>2813</v>
      </c>
      <c r="BO574" s="2">
        <v>67.22</v>
      </c>
      <c r="BP574" s="2">
        <v>189090</v>
      </c>
      <c r="BQ574" s="2">
        <v>670172</v>
      </c>
      <c r="BR574" s="2">
        <v>40011216</v>
      </c>
      <c r="BS574" s="2">
        <v>0</v>
      </c>
      <c r="BT574" s="2">
        <v>40011216</v>
      </c>
      <c r="BU574" s="2">
        <v>9117824</v>
      </c>
      <c r="BV574" s="2">
        <v>30893392</v>
      </c>
      <c r="BW574" s="2">
        <v>2545974</v>
      </c>
      <c r="BX574" s="2">
        <v>28347418</v>
      </c>
      <c r="BY574" s="2">
        <v>5071.07</v>
      </c>
      <c r="BZ574" s="2">
        <v>3186.9</v>
      </c>
      <c r="CA574" s="2">
        <v>16160993</v>
      </c>
      <c r="CB574" s="2">
        <v>0</v>
      </c>
      <c r="CC574" s="2">
        <v>0</v>
      </c>
      <c r="CD574" s="2">
        <v>9117824</v>
      </c>
      <c r="CE574" s="2">
        <v>2545974</v>
      </c>
      <c r="CF574" s="2">
        <v>4497195</v>
      </c>
      <c r="CG574" s="2">
        <v>3834193</v>
      </c>
      <c r="CH574" s="2">
        <v>8331388</v>
      </c>
      <c r="CI574" s="2">
        <v>0</v>
      </c>
      <c r="CJ574" s="2">
        <v>28347418</v>
      </c>
      <c r="CK574" s="2" t="b">
        <v>0</v>
      </c>
      <c r="CL574" s="2">
        <v>0</v>
      </c>
      <c r="CM574" s="2">
        <v>12833.62</v>
      </c>
      <c r="CN574" s="2">
        <v>11799.98</v>
      </c>
      <c r="CO574" s="2">
        <v>12150.03</v>
      </c>
      <c r="CP574" s="2">
        <v>14446.86</v>
      </c>
      <c r="CQ574" s="4">
        <v>45072.426851851851</v>
      </c>
      <c r="CR574" s="4">
        <v>73415</v>
      </c>
    </row>
    <row r="575" spans="1:96" x14ac:dyDescent="0.35">
      <c r="A575" s="5">
        <v>649</v>
      </c>
      <c r="B575" s="3" t="s">
        <v>1135</v>
      </c>
      <c r="C575" s="3" t="s">
        <v>1175</v>
      </c>
      <c r="D575" s="2" t="s">
        <v>1176</v>
      </c>
      <c r="E575" s="2">
        <v>8093</v>
      </c>
      <c r="F575" s="2">
        <v>8215</v>
      </c>
      <c r="G575" s="2">
        <v>8458</v>
      </c>
      <c r="H575" s="2">
        <v>9802</v>
      </c>
      <c r="I575" s="2">
        <v>6.5600000000000006E-2</v>
      </c>
      <c r="J575" s="2">
        <v>531</v>
      </c>
      <c r="K575" s="2">
        <v>539</v>
      </c>
      <c r="L575" s="2">
        <v>555</v>
      </c>
      <c r="M575" s="2">
        <v>643</v>
      </c>
      <c r="N575" s="2">
        <v>6.7000000000000004E-2</v>
      </c>
      <c r="O575" s="2">
        <v>542</v>
      </c>
      <c r="P575" s="2">
        <v>550</v>
      </c>
      <c r="Q575" s="2">
        <v>567</v>
      </c>
      <c r="R575" s="2">
        <v>657</v>
      </c>
      <c r="S575" s="2">
        <v>9166</v>
      </c>
      <c r="T575" s="2">
        <v>9304</v>
      </c>
      <c r="U575" s="2">
        <v>9580</v>
      </c>
      <c r="V575" s="2">
        <v>11102</v>
      </c>
      <c r="W575" s="2">
        <v>1.1040000000000001</v>
      </c>
      <c r="X575" s="2">
        <v>1.026</v>
      </c>
      <c r="Y575" s="2">
        <v>10119</v>
      </c>
      <c r="Z575" s="2">
        <v>11391</v>
      </c>
      <c r="AA575" s="2">
        <v>566.85</v>
      </c>
      <c r="AB575" s="2">
        <v>429.48</v>
      </c>
      <c r="AC575" s="2">
        <v>245.95</v>
      </c>
      <c r="AD575" s="2">
        <v>399.39</v>
      </c>
      <c r="AE575" s="2">
        <v>1641.67</v>
      </c>
      <c r="AF575" s="2">
        <v>566.85</v>
      </c>
      <c r="AG575" s="2">
        <v>429.48</v>
      </c>
      <c r="AH575" s="2">
        <v>245.95</v>
      </c>
      <c r="AI575" s="2">
        <v>399.39</v>
      </c>
      <c r="AJ575" s="2">
        <v>1641.67</v>
      </c>
      <c r="AK575" s="2">
        <v>5735955</v>
      </c>
      <c r="AL575" s="2">
        <v>3995882</v>
      </c>
      <c r="AM575" s="2">
        <v>2356201</v>
      </c>
      <c r="AN575" s="2">
        <v>4549451</v>
      </c>
      <c r="AO575" s="2">
        <v>16637489</v>
      </c>
      <c r="AP575" s="2">
        <v>0.66</v>
      </c>
      <c r="AQ575" s="2">
        <v>0.2</v>
      </c>
      <c r="AR575" s="2">
        <v>757146</v>
      </c>
      <c r="AS575" s="2">
        <v>527456</v>
      </c>
      <c r="AT575" s="2">
        <v>311019</v>
      </c>
      <c r="AU575" s="2">
        <v>600528</v>
      </c>
      <c r="AV575" s="2">
        <v>2196149</v>
      </c>
      <c r="AW575" s="2">
        <v>0.66</v>
      </c>
      <c r="AX575" s="2">
        <v>0.11</v>
      </c>
      <c r="AY575" s="2">
        <v>0.65</v>
      </c>
      <c r="AZ575" s="2">
        <v>410121</v>
      </c>
      <c r="BA575" s="2">
        <v>285706</v>
      </c>
      <c r="BB575" s="2">
        <v>168468</v>
      </c>
      <c r="BC575" s="2">
        <v>325286</v>
      </c>
      <c r="BD575" s="2">
        <v>1189581</v>
      </c>
      <c r="BE575" s="2">
        <v>20023219</v>
      </c>
      <c r="BF575" s="2">
        <v>0</v>
      </c>
      <c r="BG575" s="2">
        <v>0</v>
      </c>
      <c r="BH575" s="2">
        <v>0</v>
      </c>
      <c r="BI575" s="2">
        <v>807138</v>
      </c>
      <c r="BJ575" s="2">
        <v>0</v>
      </c>
      <c r="BK575" s="2">
        <v>0</v>
      </c>
      <c r="BL575" s="2">
        <v>0</v>
      </c>
      <c r="BM575" s="2">
        <v>0</v>
      </c>
      <c r="BN575" s="2">
        <v>2813</v>
      </c>
      <c r="BO575" s="2">
        <v>39.51</v>
      </c>
      <c r="BP575" s="2">
        <v>111142</v>
      </c>
      <c r="BQ575" s="2">
        <v>918280</v>
      </c>
      <c r="BR575" s="2">
        <v>20941499</v>
      </c>
      <c r="BS575" s="2">
        <v>0</v>
      </c>
      <c r="BT575" s="2">
        <v>20941499</v>
      </c>
      <c r="BU575" s="2">
        <v>3741906</v>
      </c>
      <c r="BV575" s="2">
        <v>17199593</v>
      </c>
      <c r="BW575" s="2">
        <v>1381015</v>
      </c>
      <c r="BX575" s="2">
        <v>15818578</v>
      </c>
      <c r="BY575" s="2">
        <v>5151.47</v>
      </c>
      <c r="BZ575" s="2">
        <v>1641.67</v>
      </c>
      <c r="CA575" s="2">
        <v>8457014</v>
      </c>
      <c r="CB575" s="2">
        <v>355512</v>
      </c>
      <c r="CC575" s="2">
        <v>0</v>
      </c>
      <c r="CD575" s="2">
        <v>3741906</v>
      </c>
      <c r="CE575" s="2">
        <v>1381015</v>
      </c>
      <c r="CF575" s="2">
        <v>3689605</v>
      </c>
      <c r="CG575" s="2">
        <v>2578054</v>
      </c>
      <c r="CH575" s="2">
        <v>6267659</v>
      </c>
      <c r="CI575" s="2">
        <v>0</v>
      </c>
      <c r="CJ575" s="2">
        <v>15818578</v>
      </c>
      <c r="CK575" s="2" t="b">
        <v>0</v>
      </c>
      <c r="CL575" s="2">
        <v>0</v>
      </c>
      <c r="CM575" s="2">
        <v>12178.22</v>
      </c>
      <c r="CN575" s="2">
        <v>11197.36</v>
      </c>
      <c r="CO575" s="2">
        <v>11529.53</v>
      </c>
      <c r="CP575" s="2">
        <v>13709.07</v>
      </c>
      <c r="CQ575" s="4">
        <v>45072.426932870374</v>
      </c>
      <c r="CR575" s="4">
        <v>73415</v>
      </c>
    </row>
    <row r="576" spans="1:96" x14ac:dyDescent="0.35">
      <c r="A576" s="5">
        <v>650</v>
      </c>
      <c r="B576" s="3" t="s">
        <v>1135</v>
      </c>
      <c r="C576" s="3" t="s">
        <v>1177</v>
      </c>
      <c r="D576" s="2" t="s">
        <v>1178</v>
      </c>
      <c r="E576" s="2">
        <v>8093</v>
      </c>
      <c r="F576" s="2">
        <v>8215</v>
      </c>
      <c r="G576" s="2">
        <v>8458</v>
      </c>
      <c r="H576" s="2">
        <v>9802</v>
      </c>
      <c r="I576" s="2">
        <v>6.5600000000000006E-2</v>
      </c>
      <c r="J576" s="2">
        <v>531</v>
      </c>
      <c r="K576" s="2">
        <v>539</v>
      </c>
      <c r="L576" s="2">
        <v>555</v>
      </c>
      <c r="M576" s="2">
        <v>643</v>
      </c>
      <c r="N576" s="2">
        <v>6.7000000000000004E-2</v>
      </c>
      <c r="O576" s="2">
        <v>542</v>
      </c>
      <c r="P576" s="2">
        <v>550</v>
      </c>
      <c r="Q576" s="2">
        <v>567</v>
      </c>
      <c r="R576" s="2">
        <v>657</v>
      </c>
      <c r="S576" s="2">
        <v>9166</v>
      </c>
      <c r="T576" s="2">
        <v>9304</v>
      </c>
      <c r="U576" s="2">
        <v>9580</v>
      </c>
      <c r="V576" s="2">
        <v>11102</v>
      </c>
      <c r="W576" s="2">
        <v>1.1040000000000001</v>
      </c>
      <c r="X576" s="2">
        <v>1.026</v>
      </c>
      <c r="Y576" s="2">
        <v>10119</v>
      </c>
      <c r="Z576" s="2">
        <v>11391</v>
      </c>
      <c r="AA576" s="2">
        <v>2585.4</v>
      </c>
      <c r="AB576" s="2">
        <v>2043.56</v>
      </c>
      <c r="AC576" s="2">
        <v>0</v>
      </c>
      <c r="AD576" s="2">
        <v>0</v>
      </c>
      <c r="AE576" s="2">
        <v>4628.96</v>
      </c>
      <c r="AF576" s="2">
        <v>2585.4</v>
      </c>
      <c r="AG576" s="2">
        <v>2043.56</v>
      </c>
      <c r="AH576" s="2">
        <v>0</v>
      </c>
      <c r="AI576" s="2">
        <v>0</v>
      </c>
      <c r="AJ576" s="2">
        <v>4628.96</v>
      </c>
      <c r="AK576" s="2">
        <v>26161663</v>
      </c>
      <c r="AL576" s="2">
        <v>19013282</v>
      </c>
      <c r="AM576" s="2">
        <v>0</v>
      </c>
      <c r="AN576" s="2">
        <v>0</v>
      </c>
      <c r="AO576" s="2">
        <v>45174945</v>
      </c>
      <c r="AP576" s="2">
        <v>0.86939999999999995</v>
      </c>
      <c r="AQ576" s="2">
        <v>0.2</v>
      </c>
      <c r="AR576" s="2">
        <v>4548990</v>
      </c>
      <c r="AS576" s="2">
        <v>3306030</v>
      </c>
      <c r="AT576" s="2">
        <v>0</v>
      </c>
      <c r="AU576" s="2">
        <v>0</v>
      </c>
      <c r="AV576" s="2">
        <v>7855020</v>
      </c>
      <c r="AW576" s="2">
        <v>0.86939999999999995</v>
      </c>
      <c r="AX576" s="2">
        <v>0.31940000000000002</v>
      </c>
      <c r="AY576" s="2">
        <v>0.65</v>
      </c>
      <c r="AZ576" s="2">
        <v>5431423</v>
      </c>
      <c r="BA576" s="2">
        <v>3947348</v>
      </c>
      <c r="BB576" s="2">
        <v>0</v>
      </c>
      <c r="BC576" s="2">
        <v>0</v>
      </c>
      <c r="BD576" s="2">
        <v>9378771</v>
      </c>
      <c r="BE576" s="2">
        <v>62408736</v>
      </c>
      <c r="BF576" s="2">
        <v>0</v>
      </c>
      <c r="BG576" s="2">
        <v>0</v>
      </c>
      <c r="BH576" s="2">
        <v>0</v>
      </c>
      <c r="BI576" s="2">
        <v>205698</v>
      </c>
      <c r="BJ576" s="2">
        <v>0</v>
      </c>
      <c r="BK576" s="2">
        <v>0</v>
      </c>
      <c r="BL576" s="2">
        <v>0</v>
      </c>
      <c r="BM576" s="2">
        <v>0</v>
      </c>
      <c r="BN576" s="2">
        <v>2813</v>
      </c>
      <c r="BO576" s="2">
        <v>263.60000000000002</v>
      </c>
      <c r="BP576" s="2">
        <v>741507</v>
      </c>
      <c r="BQ576" s="2">
        <v>947205</v>
      </c>
      <c r="BR576" s="2">
        <v>63355941</v>
      </c>
      <c r="BS576" s="2">
        <v>0</v>
      </c>
      <c r="BT576" s="2">
        <v>63355941</v>
      </c>
      <c r="BU576" s="2">
        <v>11944644</v>
      </c>
      <c r="BV576" s="2">
        <v>51411297</v>
      </c>
      <c r="BW576" s="2">
        <v>3721751</v>
      </c>
      <c r="BX576" s="2">
        <v>47689546</v>
      </c>
      <c r="BY576" s="2">
        <v>5103.6400000000003</v>
      </c>
      <c r="BZ576" s="2">
        <v>4628.96</v>
      </c>
      <c r="CA576" s="2">
        <v>23624545</v>
      </c>
      <c r="CB576" s="2">
        <v>0</v>
      </c>
      <c r="CC576" s="2">
        <v>0</v>
      </c>
      <c r="CD576" s="2">
        <v>11944644</v>
      </c>
      <c r="CE576" s="2">
        <v>3721751</v>
      </c>
      <c r="CF576" s="2">
        <v>7958150</v>
      </c>
      <c r="CG576" s="2">
        <v>7048094</v>
      </c>
      <c r="CH576" s="2">
        <v>15006244</v>
      </c>
      <c r="CI576" s="2">
        <v>0</v>
      </c>
      <c r="CJ576" s="2">
        <v>47689546</v>
      </c>
      <c r="CK576" s="2" t="b">
        <v>0</v>
      </c>
      <c r="CL576" s="2">
        <v>0</v>
      </c>
      <c r="CM576" s="2">
        <v>13979.3</v>
      </c>
      <c r="CN576" s="2">
        <v>12853.38</v>
      </c>
      <c r="CO576" s="2">
        <v>13234.67</v>
      </c>
      <c r="CP576" s="2">
        <v>15736.55</v>
      </c>
      <c r="CQ576" s="4">
        <v>45072.426944444444</v>
      </c>
      <c r="CR576" s="4">
        <v>73415</v>
      </c>
    </row>
    <row r="577" spans="1:96" x14ac:dyDescent="0.35">
      <c r="A577" s="5">
        <v>651</v>
      </c>
      <c r="B577" s="3" t="s">
        <v>1135</v>
      </c>
      <c r="C577" s="3" t="s">
        <v>1179</v>
      </c>
      <c r="D577" s="2" t="s">
        <v>1180</v>
      </c>
      <c r="E577" s="2">
        <v>8093</v>
      </c>
      <c r="F577" s="2">
        <v>8215</v>
      </c>
      <c r="G577" s="2">
        <v>8458</v>
      </c>
      <c r="H577" s="2">
        <v>9802</v>
      </c>
      <c r="I577" s="2">
        <v>6.5600000000000006E-2</v>
      </c>
      <c r="J577" s="2">
        <v>531</v>
      </c>
      <c r="K577" s="2">
        <v>539</v>
      </c>
      <c r="L577" s="2">
        <v>555</v>
      </c>
      <c r="M577" s="2">
        <v>643</v>
      </c>
      <c r="N577" s="2">
        <v>6.7000000000000004E-2</v>
      </c>
      <c r="O577" s="2">
        <v>542</v>
      </c>
      <c r="P577" s="2">
        <v>550</v>
      </c>
      <c r="Q577" s="2">
        <v>567</v>
      </c>
      <c r="R577" s="2">
        <v>657</v>
      </c>
      <c r="S577" s="2">
        <v>9166</v>
      </c>
      <c r="T577" s="2">
        <v>9304</v>
      </c>
      <c r="U577" s="2">
        <v>9580</v>
      </c>
      <c r="V577" s="2">
        <v>11102</v>
      </c>
      <c r="W577" s="2">
        <v>1.1040000000000001</v>
      </c>
      <c r="X577" s="2">
        <v>1.026</v>
      </c>
      <c r="Y577" s="2">
        <v>10119</v>
      </c>
      <c r="Z577" s="2">
        <v>11391</v>
      </c>
      <c r="AA577" s="2">
        <v>10500.25</v>
      </c>
      <c r="AB577" s="2">
        <v>7732.02</v>
      </c>
      <c r="AC577" s="2">
        <v>5448.72</v>
      </c>
      <c r="AD577" s="2">
        <v>11217.22</v>
      </c>
      <c r="AE577" s="2">
        <v>34898.21</v>
      </c>
      <c r="AF577" s="2">
        <v>10500.25</v>
      </c>
      <c r="AG577" s="2">
        <v>7732.02</v>
      </c>
      <c r="AH577" s="2">
        <v>5448.72</v>
      </c>
      <c r="AI577" s="2">
        <v>11217.22</v>
      </c>
      <c r="AJ577" s="2">
        <v>34898.21</v>
      </c>
      <c r="AK577" s="2">
        <v>106252030</v>
      </c>
      <c r="AL577" s="2">
        <v>71938714</v>
      </c>
      <c r="AM577" s="2">
        <v>52198738</v>
      </c>
      <c r="AN577" s="2">
        <v>127775353</v>
      </c>
      <c r="AO577" s="2">
        <v>358164835</v>
      </c>
      <c r="AP577" s="2">
        <v>0.20469999999999999</v>
      </c>
      <c r="AQ577" s="2">
        <v>0.2</v>
      </c>
      <c r="AR577" s="2">
        <v>4349958</v>
      </c>
      <c r="AS577" s="2">
        <v>2945171</v>
      </c>
      <c r="AT577" s="2">
        <v>2137016</v>
      </c>
      <c r="AU577" s="2">
        <v>5231123</v>
      </c>
      <c r="AV577" s="2">
        <v>14663268</v>
      </c>
      <c r="AW577" s="2">
        <v>0.20469999999999999</v>
      </c>
      <c r="AX577" s="2">
        <v>0</v>
      </c>
      <c r="AY577" s="2">
        <v>0.65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372828103</v>
      </c>
      <c r="BF577" s="2">
        <v>0</v>
      </c>
      <c r="BG577" s="2">
        <v>1861057</v>
      </c>
      <c r="BH577" s="2">
        <v>0</v>
      </c>
      <c r="BI577" s="2">
        <v>1867888</v>
      </c>
      <c r="BJ577" s="2">
        <v>0</v>
      </c>
      <c r="BK577" s="2">
        <v>0</v>
      </c>
      <c r="BL577" s="2">
        <v>0</v>
      </c>
      <c r="BM577" s="2">
        <v>0</v>
      </c>
      <c r="BN577" s="2">
        <v>2813</v>
      </c>
      <c r="BO577" s="2">
        <v>734.44</v>
      </c>
      <c r="BP577" s="2">
        <v>2065980</v>
      </c>
      <c r="BQ577" s="2">
        <v>5794925</v>
      </c>
      <c r="BR577" s="2">
        <v>378623028</v>
      </c>
      <c r="BS577" s="2">
        <v>0</v>
      </c>
      <c r="BT577" s="2">
        <v>378623028</v>
      </c>
      <c r="BU577" s="2">
        <v>214408589</v>
      </c>
      <c r="BV577" s="2">
        <v>164214439</v>
      </c>
      <c r="BW577" s="2">
        <v>13149377</v>
      </c>
      <c r="BX577" s="2">
        <v>151065062</v>
      </c>
      <c r="BY577" s="2">
        <v>5276.43</v>
      </c>
      <c r="BZ577" s="2">
        <v>34898.21</v>
      </c>
      <c r="CA577" s="2">
        <v>184137962</v>
      </c>
      <c r="CB577" s="2">
        <v>0</v>
      </c>
      <c r="CC577" s="2">
        <v>0</v>
      </c>
      <c r="CD577" s="2">
        <v>214408589</v>
      </c>
      <c r="CE577" s="2">
        <v>13149377</v>
      </c>
      <c r="CF577" s="2">
        <v>0</v>
      </c>
      <c r="CG577" s="2">
        <v>24552608</v>
      </c>
      <c r="CH577" s="2">
        <v>24552608</v>
      </c>
      <c r="CI577" s="2">
        <v>0</v>
      </c>
      <c r="CJ577" s="2">
        <v>151065062</v>
      </c>
      <c r="CK577" s="2" t="b">
        <v>0</v>
      </c>
      <c r="CL577" s="2">
        <v>0</v>
      </c>
      <c r="CM577" s="2">
        <v>10533.27</v>
      </c>
      <c r="CN577" s="2">
        <v>9684.91</v>
      </c>
      <c r="CO577" s="2">
        <v>9972.2099999999991</v>
      </c>
      <c r="CP577" s="2">
        <v>11857.35</v>
      </c>
      <c r="CQ577" s="4">
        <v>45072.427037037036</v>
      </c>
      <c r="CR577" s="4">
        <v>73415</v>
      </c>
    </row>
    <row r="578" spans="1:96" x14ac:dyDescent="0.35">
      <c r="A578" s="5">
        <v>652</v>
      </c>
      <c r="B578" s="3" t="s">
        <v>1135</v>
      </c>
      <c r="C578" s="3" t="s">
        <v>1181</v>
      </c>
      <c r="D578" s="2" t="s">
        <v>1182</v>
      </c>
      <c r="E578" s="2">
        <v>8093</v>
      </c>
      <c r="F578" s="2">
        <v>8215</v>
      </c>
      <c r="G578" s="2">
        <v>8458</v>
      </c>
      <c r="H578" s="2">
        <v>9802</v>
      </c>
      <c r="I578" s="2">
        <v>6.5600000000000006E-2</v>
      </c>
      <c r="J578" s="2">
        <v>531</v>
      </c>
      <c r="K578" s="2">
        <v>539</v>
      </c>
      <c r="L578" s="2">
        <v>555</v>
      </c>
      <c r="M578" s="2">
        <v>643</v>
      </c>
      <c r="N578" s="2">
        <v>6.7000000000000004E-2</v>
      </c>
      <c r="O578" s="2">
        <v>542</v>
      </c>
      <c r="P578" s="2">
        <v>550</v>
      </c>
      <c r="Q578" s="2">
        <v>567</v>
      </c>
      <c r="R578" s="2">
        <v>657</v>
      </c>
      <c r="S578" s="2">
        <v>9166</v>
      </c>
      <c r="T578" s="2">
        <v>9304</v>
      </c>
      <c r="U578" s="2">
        <v>9580</v>
      </c>
      <c r="V578" s="2">
        <v>11102</v>
      </c>
      <c r="W578" s="2">
        <v>1.1040000000000001</v>
      </c>
      <c r="X578" s="2">
        <v>1.026</v>
      </c>
      <c r="Y578" s="2">
        <v>10119</v>
      </c>
      <c r="Z578" s="2">
        <v>11391</v>
      </c>
      <c r="AA578" s="2">
        <v>1446.77</v>
      </c>
      <c r="AB578" s="2">
        <v>1124.22</v>
      </c>
      <c r="AC578" s="2">
        <v>808.12</v>
      </c>
      <c r="AD578" s="2">
        <v>1673.48</v>
      </c>
      <c r="AE578" s="2">
        <v>5052.59</v>
      </c>
      <c r="AF578" s="2">
        <v>1446.77</v>
      </c>
      <c r="AG578" s="2">
        <v>1124.22</v>
      </c>
      <c r="AH578" s="2">
        <v>808.12</v>
      </c>
      <c r="AI578" s="2">
        <v>1673.48</v>
      </c>
      <c r="AJ578" s="2">
        <v>5052.59</v>
      </c>
      <c r="AK578" s="2">
        <v>14639866</v>
      </c>
      <c r="AL578" s="2">
        <v>10459743</v>
      </c>
      <c r="AM578" s="2">
        <v>7741790</v>
      </c>
      <c r="AN578" s="2">
        <v>19062611</v>
      </c>
      <c r="AO578" s="2">
        <v>51904010</v>
      </c>
      <c r="AP578" s="2">
        <v>0.48730000000000001</v>
      </c>
      <c r="AQ578" s="2">
        <v>0.2</v>
      </c>
      <c r="AR578" s="2">
        <v>1426801</v>
      </c>
      <c r="AS578" s="2">
        <v>1019407</v>
      </c>
      <c r="AT578" s="2">
        <v>754515</v>
      </c>
      <c r="AU578" s="2">
        <v>1857842</v>
      </c>
      <c r="AV578" s="2">
        <v>5058565</v>
      </c>
      <c r="AW578" s="2">
        <v>0.48730000000000001</v>
      </c>
      <c r="AX578" s="2">
        <v>0</v>
      </c>
      <c r="AY578" s="2">
        <v>0.65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56962575</v>
      </c>
      <c r="BF578" s="2">
        <v>0</v>
      </c>
      <c r="BG578" s="2">
        <v>338647</v>
      </c>
      <c r="BH578" s="2">
        <v>0</v>
      </c>
      <c r="BI578" s="2">
        <v>641517</v>
      </c>
      <c r="BJ578" s="2">
        <v>0</v>
      </c>
      <c r="BK578" s="2">
        <v>0</v>
      </c>
      <c r="BL578" s="2">
        <v>0</v>
      </c>
      <c r="BM578" s="2">
        <v>0</v>
      </c>
      <c r="BN578" s="2">
        <v>2813</v>
      </c>
      <c r="BO578" s="2">
        <v>90.86</v>
      </c>
      <c r="BP578" s="2">
        <v>255589</v>
      </c>
      <c r="BQ578" s="2">
        <v>1235753</v>
      </c>
      <c r="BR578" s="2">
        <v>58198328</v>
      </c>
      <c r="BS578" s="2">
        <v>0</v>
      </c>
      <c r="BT578" s="2">
        <v>58198328</v>
      </c>
      <c r="BU578" s="2">
        <v>28650971</v>
      </c>
      <c r="BV578" s="2">
        <v>29547357</v>
      </c>
      <c r="BW578" s="2">
        <v>4202562</v>
      </c>
      <c r="BX578" s="2">
        <v>25344795</v>
      </c>
      <c r="BY578" s="2">
        <v>5279.77</v>
      </c>
      <c r="BZ578" s="2">
        <v>5052.59</v>
      </c>
      <c r="CA578" s="2">
        <v>26676513</v>
      </c>
      <c r="CB578" s="2">
        <v>0</v>
      </c>
      <c r="CC578" s="2">
        <v>0</v>
      </c>
      <c r="CD578" s="2">
        <v>28650971</v>
      </c>
      <c r="CE578" s="2">
        <v>4202562</v>
      </c>
      <c r="CF578" s="2">
        <v>0</v>
      </c>
      <c r="CG578" s="2">
        <v>4717138</v>
      </c>
      <c r="CH578" s="2">
        <v>4717138</v>
      </c>
      <c r="CI578" s="2">
        <v>0</v>
      </c>
      <c r="CJ578" s="2">
        <v>25344795</v>
      </c>
      <c r="CK578" s="2" t="b">
        <v>0</v>
      </c>
      <c r="CL578" s="2">
        <v>0</v>
      </c>
      <c r="CM578" s="2">
        <v>11105.2</v>
      </c>
      <c r="CN578" s="2">
        <v>10210.77</v>
      </c>
      <c r="CO578" s="2">
        <v>10513.67</v>
      </c>
      <c r="CP578" s="2">
        <v>12501.17</v>
      </c>
      <c r="CQ578" s="4">
        <v>45072.427037037036</v>
      </c>
      <c r="CR578" s="4">
        <v>73415</v>
      </c>
    </row>
    <row r="579" spans="1:96" x14ac:dyDescent="0.35">
      <c r="A579" s="5">
        <v>653</v>
      </c>
      <c r="B579" s="3" t="s">
        <v>1135</v>
      </c>
      <c r="C579" s="3" t="s">
        <v>1183</v>
      </c>
      <c r="D579" s="2" t="s">
        <v>1184</v>
      </c>
      <c r="E579" s="2">
        <v>8093</v>
      </c>
      <c r="F579" s="2">
        <v>8215</v>
      </c>
      <c r="G579" s="2">
        <v>8458</v>
      </c>
      <c r="H579" s="2">
        <v>9802</v>
      </c>
      <c r="I579" s="2">
        <v>6.5600000000000006E-2</v>
      </c>
      <c r="J579" s="2">
        <v>531</v>
      </c>
      <c r="K579" s="2">
        <v>539</v>
      </c>
      <c r="L579" s="2">
        <v>555</v>
      </c>
      <c r="M579" s="2">
        <v>643</v>
      </c>
      <c r="N579" s="2">
        <v>6.7000000000000004E-2</v>
      </c>
      <c r="O579" s="2">
        <v>542</v>
      </c>
      <c r="P579" s="2">
        <v>550</v>
      </c>
      <c r="Q579" s="2">
        <v>567</v>
      </c>
      <c r="R579" s="2">
        <v>657</v>
      </c>
      <c r="S579" s="2">
        <v>9166</v>
      </c>
      <c r="T579" s="2">
        <v>9304</v>
      </c>
      <c r="U579" s="2">
        <v>9580</v>
      </c>
      <c r="V579" s="2">
        <v>11102</v>
      </c>
      <c r="W579" s="2">
        <v>1.1040000000000001</v>
      </c>
      <c r="X579" s="2">
        <v>1.026</v>
      </c>
      <c r="Y579" s="2">
        <v>10119</v>
      </c>
      <c r="Z579" s="2">
        <v>11391</v>
      </c>
      <c r="AA579" s="2">
        <v>199.54</v>
      </c>
      <c r="AB579" s="2">
        <v>219.71</v>
      </c>
      <c r="AC579" s="2">
        <v>147.15</v>
      </c>
      <c r="AD579" s="2">
        <v>0</v>
      </c>
      <c r="AE579" s="2">
        <v>566.4</v>
      </c>
      <c r="AF579" s="2">
        <v>199.54</v>
      </c>
      <c r="AG579" s="2">
        <v>219.71</v>
      </c>
      <c r="AH579" s="2">
        <v>147.15</v>
      </c>
      <c r="AI579" s="2">
        <v>0</v>
      </c>
      <c r="AJ579" s="2">
        <v>566.4</v>
      </c>
      <c r="AK579" s="2">
        <v>2019145</v>
      </c>
      <c r="AL579" s="2">
        <v>2044182</v>
      </c>
      <c r="AM579" s="2">
        <v>1409697</v>
      </c>
      <c r="AN579" s="2">
        <v>0</v>
      </c>
      <c r="AO579" s="2">
        <v>5473024</v>
      </c>
      <c r="AP579" s="2">
        <v>8.77E-2</v>
      </c>
      <c r="AQ579" s="2">
        <v>0.2</v>
      </c>
      <c r="AR579" s="2">
        <v>35416</v>
      </c>
      <c r="AS579" s="2">
        <v>35855</v>
      </c>
      <c r="AT579" s="2">
        <v>24726</v>
      </c>
      <c r="AU579" s="2">
        <v>0</v>
      </c>
      <c r="AV579" s="2">
        <v>95997</v>
      </c>
      <c r="AW579" s="2">
        <v>8.77E-2</v>
      </c>
      <c r="AX579" s="2">
        <v>0</v>
      </c>
      <c r="AY579" s="2">
        <v>0.65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5569021</v>
      </c>
      <c r="BF579" s="2">
        <v>0</v>
      </c>
      <c r="BG579" s="2">
        <v>35519</v>
      </c>
      <c r="BH579" s="2">
        <v>0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2813</v>
      </c>
      <c r="BO579" s="2">
        <v>0</v>
      </c>
      <c r="BP579" s="2">
        <v>0</v>
      </c>
      <c r="BQ579" s="2">
        <v>35519</v>
      </c>
      <c r="BR579" s="2">
        <v>5604540</v>
      </c>
      <c r="BS579" s="2">
        <v>0</v>
      </c>
      <c r="BT579" s="2">
        <v>5604540</v>
      </c>
      <c r="BU579" s="2">
        <v>11276212</v>
      </c>
      <c r="BV579" s="2">
        <v>0</v>
      </c>
      <c r="BW579" s="2">
        <v>113280</v>
      </c>
      <c r="BX579" s="2">
        <v>0</v>
      </c>
      <c r="BY579" s="2">
        <v>5070.99</v>
      </c>
      <c r="BZ579" s="2">
        <v>566.4</v>
      </c>
      <c r="CA579" s="2">
        <v>2872209</v>
      </c>
      <c r="CB579" s="2">
        <v>0</v>
      </c>
      <c r="CC579" s="2">
        <v>0</v>
      </c>
      <c r="CD579" s="2">
        <v>11276212</v>
      </c>
      <c r="CE579" s="2">
        <v>113280</v>
      </c>
      <c r="CF579" s="2">
        <v>0</v>
      </c>
      <c r="CG579" s="2">
        <v>157463</v>
      </c>
      <c r="CH579" s="2">
        <v>157463</v>
      </c>
      <c r="CI579" s="2">
        <v>157463</v>
      </c>
      <c r="CJ579" s="2">
        <v>157463</v>
      </c>
      <c r="CK579" s="2" t="b">
        <v>1</v>
      </c>
      <c r="CL579" s="2">
        <v>5671672</v>
      </c>
      <c r="CM579" s="2">
        <v>10296.49</v>
      </c>
      <c r="CN579" s="2">
        <v>9467.19</v>
      </c>
      <c r="CO579" s="2">
        <v>9748.0300000000007</v>
      </c>
      <c r="CP579" s="2">
        <v>11590.8</v>
      </c>
      <c r="CQ579" s="4">
        <v>45072.427037037036</v>
      </c>
      <c r="CR579" s="4">
        <v>73415</v>
      </c>
    </row>
    <row r="580" spans="1:96" x14ac:dyDescent="0.35">
      <c r="A580" s="5">
        <v>654</v>
      </c>
      <c r="B580" s="3" t="s">
        <v>1135</v>
      </c>
      <c r="C580" s="3" t="s">
        <v>1185</v>
      </c>
      <c r="D580" s="2" t="s">
        <v>1186</v>
      </c>
      <c r="E580" s="2">
        <v>8093</v>
      </c>
      <c r="F580" s="2">
        <v>8215</v>
      </c>
      <c r="G580" s="2">
        <v>8458</v>
      </c>
      <c r="H580" s="2">
        <v>9802</v>
      </c>
      <c r="I580" s="2">
        <v>6.5600000000000006E-2</v>
      </c>
      <c r="J580" s="2">
        <v>531</v>
      </c>
      <c r="K580" s="2">
        <v>539</v>
      </c>
      <c r="L580" s="2">
        <v>555</v>
      </c>
      <c r="M580" s="2">
        <v>643</v>
      </c>
      <c r="N580" s="2">
        <v>6.7000000000000004E-2</v>
      </c>
      <c r="O580" s="2">
        <v>542</v>
      </c>
      <c r="P580" s="2">
        <v>550</v>
      </c>
      <c r="Q580" s="2">
        <v>567</v>
      </c>
      <c r="R580" s="2">
        <v>657</v>
      </c>
      <c r="S580" s="2">
        <v>9166</v>
      </c>
      <c r="T580" s="2">
        <v>9304</v>
      </c>
      <c r="U580" s="2">
        <v>9580</v>
      </c>
      <c r="V580" s="2">
        <v>11102</v>
      </c>
      <c r="W580" s="2">
        <v>1.1040000000000001</v>
      </c>
      <c r="X580" s="2">
        <v>1.026</v>
      </c>
      <c r="Y580" s="2">
        <v>10119</v>
      </c>
      <c r="Z580" s="2">
        <v>11391</v>
      </c>
      <c r="AA580" s="2">
        <v>32776.730000000003</v>
      </c>
      <c r="AB580" s="2">
        <v>21193.14</v>
      </c>
      <c r="AC580" s="2">
        <v>13418.63</v>
      </c>
      <c r="AD580" s="2">
        <v>27941.11</v>
      </c>
      <c r="AE580" s="2">
        <v>95329.61</v>
      </c>
      <c r="AF580" s="2">
        <v>32776.730000000003</v>
      </c>
      <c r="AG580" s="2">
        <v>21193.14</v>
      </c>
      <c r="AH580" s="2">
        <v>13418.63</v>
      </c>
      <c r="AI580" s="2">
        <v>27941.11</v>
      </c>
      <c r="AJ580" s="2">
        <v>95329.61</v>
      </c>
      <c r="AK580" s="2">
        <v>331667731</v>
      </c>
      <c r="AL580" s="2">
        <v>197180975</v>
      </c>
      <c r="AM580" s="2">
        <v>128550475</v>
      </c>
      <c r="AN580" s="2">
        <v>318277184</v>
      </c>
      <c r="AO580" s="2">
        <v>975676365</v>
      </c>
      <c r="AP580" s="2">
        <v>0.58530000000000004</v>
      </c>
      <c r="AQ580" s="2">
        <v>0.2</v>
      </c>
      <c r="AR580" s="2">
        <v>38825025</v>
      </c>
      <c r="AS580" s="2">
        <v>23082005</v>
      </c>
      <c r="AT580" s="2">
        <v>15048119</v>
      </c>
      <c r="AU580" s="2">
        <v>37257527</v>
      </c>
      <c r="AV580" s="2">
        <v>114212676</v>
      </c>
      <c r="AW580" s="2">
        <v>0.58530000000000004</v>
      </c>
      <c r="AX580" s="2">
        <v>3.5299999999999998E-2</v>
      </c>
      <c r="AY580" s="2">
        <v>0.65</v>
      </c>
      <c r="AZ580" s="2">
        <v>7610116</v>
      </c>
      <c r="BA580" s="2">
        <v>4524317</v>
      </c>
      <c r="BB580" s="2">
        <v>2949591</v>
      </c>
      <c r="BC580" s="2">
        <v>7302870</v>
      </c>
      <c r="BD580" s="2">
        <v>22386894</v>
      </c>
      <c r="BE580" s="2">
        <v>1112275935</v>
      </c>
      <c r="BF580" s="2">
        <v>0</v>
      </c>
      <c r="BG580" s="2">
        <v>64443781</v>
      </c>
      <c r="BH580" s="2">
        <v>0</v>
      </c>
      <c r="BI580" s="2">
        <v>9559456</v>
      </c>
      <c r="BJ580" s="2">
        <v>0</v>
      </c>
      <c r="BK580" s="2">
        <v>0</v>
      </c>
      <c r="BL580" s="2">
        <v>0</v>
      </c>
      <c r="BM580" s="2">
        <v>0</v>
      </c>
      <c r="BN580" s="2">
        <v>2813</v>
      </c>
      <c r="BO580" s="2">
        <v>1841.56</v>
      </c>
      <c r="BP580" s="2">
        <v>5180308</v>
      </c>
      <c r="BQ580" s="2">
        <v>79183545</v>
      </c>
      <c r="BR580" s="2">
        <v>1191459480</v>
      </c>
      <c r="BS580" s="2">
        <v>0</v>
      </c>
      <c r="BT580" s="2">
        <v>1191459480</v>
      </c>
      <c r="BU580" s="2">
        <v>876486528</v>
      </c>
      <c r="BV580" s="2">
        <v>314972952</v>
      </c>
      <c r="BW580" s="2">
        <v>19065922</v>
      </c>
      <c r="BX580" s="2">
        <v>295907030</v>
      </c>
      <c r="BY580" s="2">
        <v>5298.72</v>
      </c>
      <c r="BZ580" s="2">
        <v>95329.61</v>
      </c>
      <c r="CA580" s="2">
        <v>505124911</v>
      </c>
      <c r="CB580" s="2">
        <v>0</v>
      </c>
      <c r="CC580" s="2">
        <v>0</v>
      </c>
      <c r="CD580" s="2">
        <v>876486528</v>
      </c>
      <c r="CE580" s="2">
        <v>19065922</v>
      </c>
      <c r="CF580" s="2">
        <v>0</v>
      </c>
      <c r="CG580" s="2">
        <v>174804084</v>
      </c>
      <c r="CH580" s="2">
        <v>174804084</v>
      </c>
      <c r="CI580" s="2">
        <v>0</v>
      </c>
      <c r="CJ580" s="2">
        <v>295907030</v>
      </c>
      <c r="CK580" s="2" t="b">
        <v>0</v>
      </c>
      <c r="CL580" s="2">
        <v>0</v>
      </c>
      <c r="CM580" s="2">
        <v>11535.71</v>
      </c>
      <c r="CN580" s="2">
        <v>10606.61</v>
      </c>
      <c r="CO580" s="2">
        <v>10921.25</v>
      </c>
      <c r="CP580" s="2">
        <v>12985.8</v>
      </c>
      <c r="CQ580" s="4">
        <v>45072.427083333336</v>
      </c>
      <c r="CR580" s="4">
        <v>73415</v>
      </c>
    </row>
    <row r="581" spans="1:96" x14ac:dyDescent="0.35">
      <c r="A581" s="5">
        <v>655</v>
      </c>
      <c r="B581" s="3" t="s">
        <v>1135</v>
      </c>
      <c r="C581" s="3" t="s">
        <v>1187</v>
      </c>
      <c r="D581" s="2" t="s">
        <v>1188</v>
      </c>
      <c r="E581" s="2">
        <v>8093</v>
      </c>
      <c r="F581" s="2">
        <v>8215</v>
      </c>
      <c r="G581" s="2">
        <v>8458</v>
      </c>
      <c r="H581" s="2">
        <v>9802</v>
      </c>
      <c r="I581" s="2">
        <v>6.5600000000000006E-2</v>
      </c>
      <c r="J581" s="2">
        <v>531</v>
      </c>
      <c r="K581" s="2">
        <v>539</v>
      </c>
      <c r="L581" s="2">
        <v>555</v>
      </c>
      <c r="M581" s="2">
        <v>643</v>
      </c>
      <c r="N581" s="2">
        <v>6.7000000000000004E-2</v>
      </c>
      <c r="O581" s="2">
        <v>542</v>
      </c>
      <c r="P581" s="2">
        <v>550</v>
      </c>
      <c r="Q581" s="2">
        <v>567</v>
      </c>
      <c r="R581" s="2">
        <v>657</v>
      </c>
      <c r="S581" s="2">
        <v>9166</v>
      </c>
      <c r="T581" s="2">
        <v>9304</v>
      </c>
      <c r="U581" s="2">
        <v>9580</v>
      </c>
      <c r="V581" s="2">
        <v>11102</v>
      </c>
      <c r="W581" s="2">
        <v>1.1040000000000001</v>
      </c>
      <c r="X581" s="2">
        <v>1.026</v>
      </c>
      <c r="Y581" s="2">
        <v>10119</v>
      </c>
      <c r="Z581" s="2">
        <v>11391</v>
      </c>
      <c r="AA581" s="2">
        <v>0</v>
      </c>
      <c r="AB581" s="2">
        <v>0</v>
      </c>
      <c r="AC581" s="2">
        <v>3984.27</v>
      </c>
      <c r="AD581" s="2">
        <v>8576.35</v>
      </c>
      <c r="AE581" s="2">
        <v>12560.62</v>
      </c>
      <c r="AF581" s="2">
        <v>0</v>
      </c>
      <c r="AG581" s="2">
        <v>0</v>
      </c>
      <c r="AH581" s="2">
        <v>3984.27</v>
      </c>
      <c r="AI581" s="2">
        <v>8576.35</v>
      </c>
      <c r="AJ581" s="2">
        <v>12560.62</v>
      </c>
      <c r="AK581" s="2">
        <v>0</v>
      </c>
      <c r="AL581" s="2">
        <v>0</v>
      </c>
      <c r="AM581" s="2">
        <v>38169307</v>
      </c>
      <c r="AN581" s="2">
        <v>97693203</v>
      </c>
      <c r="AO581" s="2">
        <v>135862510</v>
      </c>
      <c r="AP581" s="2">
        <v>0.1772</v>
      </c>
      <c r="AQ581" s="2">
        <v>0.2</v>
      </c>
      <c r="AR581" s="2">
        <v>0</v>
      </c>
      <c r="AS581" s="2">
        <v>0</v>
      </c>
      <c r="AT581" s="2">
        <v>1352720</v>
      </c>
      <c r="AU581" s="2">
        <v>3462247</v>
      </c>
      <c r="AV581" s="2">
        <v>4814967</v>
      </c>
      <c r="AW581" s="2">
        <v>0.1772</v>
      </c>
      <c r="AX581" s="2">
        <v>0</v>
      </c>
      <c r="AY581" s="2">
        <v>0.65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140677477</v>
      </c>
      <c r="BF581" s="2">
        <v>0</v>
      </c>
      <c r="BG581" s="2">
        <v>1168812</v>
      </c>
      <c r="BH581" s="2">
        <v>0</v>
      </c>
      <c r="BI581" s="2">
        <v>556202</v>
      </c>
      <c r="BJ581" s="2">
        <v>0</v>
      </c>
      <c r="BK581" s="2">
        <v>0</v>
      </c>
      <c r="BL581" s="2">
        <v>375257</v>
      </c>
      <c r="BM581" s="2">
        <v>0</v>
      </c>
      <c r="BN581" s="2">
        <v>2813</v>
      </c>
      <c r="BO581" s="2">
        <v>0</v>
      </c>
      <c r="BP581" s="2">
        <v>0</v>
      </c>
      <c r="BQ581" s="2">
        <v>2100271</v>
      </c>
      <c r="BR581" s="2">
        <v>142777748</v>
      </c>
      <c r="BS581" s="2">
        <v>0</v>
      </c>
      <c r="BT581" s="2">
        <v>142777748</v>
      </c>
      <c r="BU581" s="2">
        <v>135967966</v>
      </c>
      <c r="BV581" s="2">
        <v>6809782</v>
      </c>
      <c r="BW581" s="2">
        <v>2512124</v>
      </c>
      <c r="BX581" s="2">
        <v>4297658</v>
      </c>
      <c r="BY581" s="2">
        <v>6045.98</v>
      </c>
      <c r="BZ581" s="2">
        <v>12560.62</v>
      </c>
      <c r="CA581" s="2">
        <v>75941257</v>
      </c>
      <c r="CB581" s="2">
        <v>0</v>
      </c>
      <c r="CC581" s="2">
        <v>0</v>
      </c>
      <c r="CD581" s="2">
        <v>135967966</v>
      </c>
      <c r="CE581" s="2">
        <v>2512124</v>
      </c>
      <c r="CF581" s="2">
        <v>0</v>
      </c>
      <c r="CG581" s="2">
        <v>353318</v>
      </c>
      <c r="CH581" s="2">
        <v>353318</v>
      </c>
      <c r="CI581" s="2">
        <v>0</v>
      </c>
      <c r="CJ581" s="2">
        <v>4297658</v>
      </c>
      <c r="CK581" s="2" t="b">
        <v>0</v>
      </c>
      <c r="CL581" s="2">
        <v>0</v>
      </c>
      <c r="CM581" s="2">
        <v>10477.620000000001</v>
      </c>
      <c r="CN581" s="2">
        <v>9633.73</v>
      </c>
      <c r="CO581" s="2">
        <v>9919.52</v>
      </c>
      <c r="CP581" s="2">
        <v>11794.7</v>
      </c>
      <c r="CQ581" s="4">
        <v>45072.427083333336</v>
      </c>
      <c r="CR581" s="4">
        <v>73415</v>
      </c>
    </row>
    <row r="582" spans="1:96" x14ac:dyDescent="0.35">
      <c r="A582" s="5">
        <v>656</v>
      </c>
      <c r="B582" s="3" t="s">
        <v>1135</v>
      </c>
      <c r="C582" s="3" t="s">
        <v>1189</v>
      </c>
      <c r="D582" s="2" t="s">
        <v>1190</v>
      </c>
      <c r="E582" s="2">
        <v>8093</v>
      </c>
      <c r="F582" s="2">
        <v>8215</v>
      </c>
      <c r="G582" s="2">
        <v>8458</v>
      </c>
      <c r="H582" s="2">
        <v>9802</v>
      </c>
      <c r="I582" s="2">
        <v>6.5600000000000006E-2</v>
      </c>
      <c r="J582" s="2">
        <v>531</v>
      </c>
      <c r="K582" s="2">
        <v>539</v>
      </c>
      <c r="L582" s="2">
        <v>555</v>
      </c>
      <c r="M582" s="2">
        <v>643</v>
      </c>
      <c r="N582" s="2">
        <v>6.7000000000000004E-2</v>
      </c>
      <c r="O582" s="2">
        <v>542</v>
      </c>
      <c r="P582" s="2">
        <v>550</v>
      </c>
      <c r="Q582" s="2">
        <v>567</v>
      </c>
      <c r="R582" s="2">
        <v>657</v>
      </c>
      <c r="S582" s="2">
        <v>9166</v>
      </c>
      <c r="T582" s="2">
        <v>9304</v>
      </c>
      <c r="U582" s="2">
        <v>9580</v>
      </c>
      <c r="V582" s="2">
        <v>11102</v>
      </c>
      <c r="W582" s="2">
        <v>1.1040000000000001</v>
      </c>
      <c r="X582" s="2">
        <v>1.026</v>
      </c>
      <c r="Y582" s="2">
        <v>10119</v>
      </c>
      <c r="Z582" s="2">
        <v>11391</v>
      </c>
      <c r="AA582" s="2">
        <v>236.22</v>
      </c>
      <c r="AB582" s="2">
        <v>174.49</v>
      </c>
      <c r="AC582" s="2">
        <v>107.6</v>
      </c>
      <c r="AD582" s="2">
        <v>0</v>
      </c>
      <c r="AE582" s="2">
        <v>518.30999999999995</v>
      </c>
      <c r="AF582" s="2">
        <v>236.22</v>
      </c>
      <c r="AG582" s="2">
        <v>174.49</v>
      </c>
      <c r="AH582" s="2">
        <v>107.6</v>
      </c>
      <c r="AI582" s="2">
        <v>0</v>
      </c>
      <c r="AJ582" s="2">
        <v>518.30999999999995</v>
      </c>
      <c r="AK582" s="2">
        <v>2390310</v>
      </c>
      <c r="AL582" s="2">
        <v>1623455</v>
      </c>
      <c r="AM582" s="2">
        <v>1030808</v>
      </c>
      <c r="AN582" s="2">
        <v>0</v>
      </c>
      <c r="AO582" s="2">
        <v>5044573</v>
      </c>
      <c r="AP582" s="2">
        <v>0.26519999999999999</v>
      </c>
      <c r="AQ582" s="2">
        <v>0.2</v>
      </c>
      <c r="AR582" s="2">
        <v>126782</v>
      </c>
      <c r="AS582" s="2">
        <v>86108</v>
      </c>
      <c r="AT582" s="2">
        <v>54674</v>
      </c>
      <c r="AU582" s="2">
        <v>0</v>
      </c>
      <c r="AV582" s="2">
        <v>267564</v>
      </c>
      <c r="AW582" s="2">
        <v>0.26519999999999999</v>
      </c>
      <c r="AX582" s="2">
        <v>0</v>
      </c>
      <c r="AY582" s="2">
        <v>0.65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5312137</v>
      </c>
      <c r="BF582" s="2">
        <v>0</v>
      </c>
      <c r="BG582" s="2">
        <v>0</v>
      </c>
      <c r="BH582" s="2">
        <v>0</v>
      </c>
      <c r="BI582" s="2">
        <v>39835</v>
      </c>
      <c r="BJ582" s="2">
        <v>0</v>
      </c>
      <c r="BK582" s="2">
        <v>0</v>
      </c>
      <c r="BL582" s="2">
        <v>0</v>
      </c>
      <c r="BM582" s="2">
        <v>0</v>
      </c>
      <c r="BN582" s="2">
        <v>2813</v>
      </c>
      <c r="BO582" s="2">
        <v>16.649999999999999</v>
      </c>
      <c r="BP582" s="2">
        <v>46836</v>
      </c>
      <c r="BQ582" s="2">
        <v>86671</v>
      </c>
      <c r="BR582" s="2">
        <v>5398808</v>
      </c>
      <c r="BS582" s="2">
        <v>0</v>
      </c>
      <c r="BT582" s="2">
        <v>5398808</v>
      </c>
      <c r="BU582" s="2">
        <v>1939633</v>
      </c>
      <c r="BV582" s="2">
        <v>3459175</v>
      </c>
      <c r="BW582" s="2">
        <v>423959</v>
      </c>
      <c r="BX582" s="2">
        <v>3035216</v>
      </c>
      <c r="BY582" s="2">
        <v>5192.16</v>
      </c>
      <c r="BZ582" s="2">
        <v>518.30999999999995</v>
      </c>
      <c r="CA582" s="2">
        <v>2691148</v>
      </c>
      <c r="CB582" s="2">
        <v>0</v>
      </c>
      <c r="CC582" s="2">
        <v>0</v>
      </c>
      <c r="CD582" s="2">
        <v>1939633</v>
      </c>
      <c r="CE582" s="2">
        <v>423959</v>
      </c>
      <c r="CF582" s="2">
        <v>327556</v>
      </c>
      <c r="CG582" s="2">
        <v>443126</v>
      </c>
      <c r="CH582" s="2">
        <v>770682</v>
      </c>
      <c r="CI582" s="2">
        <v>0</v>
      </c>
      <c r="CJ582" s="2">
        <v>3035216</v>
      </c>
      <c r="CK582" s="2" t="b">
        <v>0</v>
      </c>
      <c r="CL582" s="2">
        <v>0</v>
      </c>
      <c r="CM582" s="2">
        <v>10655.71</v>
      </c>
      <c r="CN582" s="2">
        <v>9797.48</v>
      </c>
      <c r="CO582" s="2">
        <v>10088.120000000001</v>
      </c>
      <c r="CP582" s="2">
        <v>11995.18</v>
      </c>
      <c r="CQ582" s="4">
        <v>45072.427094907405</v>
      </c>
      <c r="CR582" s="4">
        <v>73415</v>
      </c>
    </row>
    <row r="583" spans="1:96" x14ac:dyDescent="0.35">
      <c r="A583" s="5">
        <v>657</v>
      </c>
      <c r="B583" s="3" t="s">
        <v>1135</v>
      </c>
      <c r="C583" s="3" t="s">
        <v>1191</v>
      </c>
      <c r="D583" s="2" t="s">
        <v>1192</v>
      </c>
      <c r="E583" s="2">
        <v>8093</v>
      </c>
      <c r="F583" s="2">
        <v>8215</v>
      </c>
      <c r="G583" s="2">
        <v>8458</v>
      </c>
      <c r="H583" s="2">
        <v>9802</v>
      </c>
      <c r="I583" s="2">
        <v>6.5600000000000006E-2</v>
      </c>
      <c r="J583" s="2">
        <v>531</v>
      </c>
      <c r="K583" s="2">
        <v>539</v>
      </c>
      <c r="L583" s="2">
        <v>555</v>
      </c>
      <c r="M583" s="2">
        <v>643</v>
      </c>
      <c r="N583" s="2">
        <v>6.7000000000000004E-2</v>
      </c>
      <c r="O583" s="2">
        <v>542</v>
      </c>
      <c r="P583" s="2">
        <v>550</v>
      </c>
      <c r="Q583" s="2">
        <v>567</v>
      </c>
      <c r="R583" s="2">
        <v>657</v>
      </c>
      <c r="S583" s="2">
        <v>9166</v>
      </c>
      <c r="T583" s="2">
        <v>9304</v>
      </c>
      <c r="U583" s="2">
        <v>9580</v>
      </c>
      <c r="V583" s="2">
        <v>11102</v>
      </c>
      <c r="W583" s="2">
        <v>1.1040000000000001</v>
      </c>
      <c r="X583" s="2">
        <v>1.026</v>
      </c>
      <c r="Y583" s="2">
        <v>10119</v>
      </c>
      <c r="Z583" s="2">
        <v>11391</v>
      </c>
      <c r="AA583" s="2">
        <v>2944.78</v>
      </c>
      <c r="AB583" s="2">
        <v>2127.9499999999998</v>
      </c>
      <c r="AC583" s="2">
        <v>1339.44</v>
      </c>
      <c r="AD583" s="2">
        <v>0</v>
      </c>
      <c r="AE583" s="2">
        <v>6412.17</v>
      </c>
      <c r="AF583" s="2">
        <v>2944.78</v>
      </c>
      <c r="AG583" s="2">
        <v>2127.9499999999998</v>
      </c>
      <c r="AH583" s="2">
        <v>1339.44</v>
      </c>
      <c r="AI583" s="2">
        <v>0</v>
      </c>
      <c r="AJ583" s="2">
        <v>6412.17</v>
      </c>
      <c r="AK583" s="2">
        <v>29798229</v>
      </c>
      <c r="AL583" s="2">
        <v>19798447</v>
      </c>
      <c r="AM583" s="2">
        <v>12831835</v>
      </c>
      <c r="AN583" s="2">
        <v>0</v>
      </c>
      <c r="AO583" s="2">
        <v>62428511</v>
      </c>
      <c r="AP583" s="2">
        <v>0.3866</v>
      </c>
      <c r="AQ583" s="2">
        <v>0.2</v>
      </c>
      <c r="AR583" s="2">
        <v>2303999</v>
      </c>
      <c r="AS583" s="2">
        <v>1530816</v>
      </c>
      <c r="AT583" s="2">
        <v>992157</v>
      </c>
      <c r="AU583" s="2">
        <v>0</v>
      </c>
      <c r="AV583" s="2">
        <v>4826972</v>
      </c>
      <c r="AW583" s="2">
        <v>0.3866</v>
      </c>
      <c r="AX583" s="2">
        <v>0</v>
      </c>
      <c r="AY583" s="2">
        <v>0.65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67255483</v>
      </c>
      <c r="BF583" s="2">
        <v>0</v>
      </c>
      <c r="BG583" s="2">
        <v>576547</v>
      </c>
      <c r="BH583" s="2">
        <v>0</v>
      </c>
      <c r="BI583" s="2">
        <v>358105</v>
      </c>
      <c r="BJ583" s="2">
        <v>0</v>
      </c>
      <c r="BK583" s="2">
        <v>0</v>
      </c>
      <c r="BL583" s="2">
        <v>0</v>
      </c>
      <c r="BM583" s="2">
        <v>0</v>
      </c>
      <c r="BN583" s="2">
        <v>2813</v>
      </c>
      <c r="BO583" s="2">
        <v>138.11000000000001</v>
      </c>
      <c r="BP583" s="2">
        <v>388503</v>
      </c>
      <c r="BQ583" s="2">
        <v>1323155</v>
      </c>
      <c r="BR583" s="2">
        <v>68578638</v>
      </c>
      <c r="BS583" s="2">
        <v>0</v>
      </c>
      <c r="BT583" s="2">
        <v>68578638</v>
      </c>
      <c r="BU583" s="2">
        <v>22581015</v>
      </c>
      <c r="BV583" s="2">
        <v>45997623</v>
      </c>
      <c r="BW583" s="2">
        <v>5101921</v>
      </c>
      <c r="BX583" s="2">
        <v>40895702</v>
      </c>
      <c r="BY583" s="2">
        <v>5050.6000000000004</v>
      </c>
      <c r="BZ583" s="2">
        <v>6412.17</v>
      </c>
      <c r="CA583" s="2">
        <v>32385306</v>
      </c>
      <c r="CB583" s="2">
        <v>0</v>
      </c>
      <c r="CC583" s="2">
        <v>0</v>
      </c>
      <c r="CD583" s="2">
        <v>22581015</v>
      </c>
      <c r="CE583" s="2">
        <v>5101921</v>
      </c>
      <c r="CF583" s="2">
        <v>4702370</v>
      </c>
      <c r="CG583" s="2">
        <v>5370969</v>
      </c>
      <c r="CH583" s="2">
        <v>10073339</v>
      </c>
      <c r="CI583" s="2">
        <v>0</v>
      </c>
      <c r="CJ583" s="2">
        <v>40895702</v>
      </c>
      <c r="CK583" s="2" t="b">
        <v>0</v>
      </c>
      <c r="CL583" s="2">
        <v>0</v>
      </c>
      <c r="CM583" s="2">
        <v>10901.4</v>
      </c>
      <c r="CN583" s="2">
        <v>10023.39</v>
      </c>
      <c r="CO583" s="2">
        <v>10320.73</v>
      </c>
      <c r="CP583" s="2">
        <v>12271.75</v>
      </c>
      <c r="CQ583" s="4">
        <v>45072.427118055559</v>
      </c>
      <c r="CR583" s="4">
        <v>73415</v>
      </c>
    </row>
    <row r="584" spans="1:96" x14ac:dyDescent="0.35">
      <c r="A584" s="5">
        <v>658</v>
      </c>
      <c r="B584" s="3" t="s">
        <v>1135</v>
      </c>
      <c r="C584" s="3" t="s">
        <v>1193</v>
      </c>
      <c r="D584" s="2" t="s">
        <v>1194</v>
      </c>
      <c r="E584" s="2">
        <v>8093</v>
      </c>
      <c r="F584" s="2">
        <v>8215</v>
      </c>
      <c r="G584" s="2">
        <v>8458</v>
      </c>
      <c r="H584" s="2">
        <v>9802</v>
      </c>
      <c r="I584" s="2">
        <v>6.5600000000000006E-2</v>
      </c>
      <c r="J584" s="2">
        <v>531</v>
      </c>
      <c r="K584" s="2">
        <v>539</v>
      </c>
      <c r="L584" s="2">
        <v>555</v>
      </c>
      <c r="M584" s="2">
        <v>643</v>
      </c>
      <c r="N584" s="2">
        <v>6.7000000000000004E-2</v>
      </c>
      <c r="O584" s="2">
        <v>542</v>
      </c>
      <c r="P584" s="2">
        <v>550</v>
      </c>
      <c r="Q584" s="2">
        <v>567</v>
      </c>
      <c r="R584" s="2">
        <v>657</v>
      </c>
      <c r="S584" s="2">
        <v>9166</v>
      </c>
      <c r="T584" s="2">
        <v>9304</v>
      </c>
      <c r="U584" s="2">
        <v>9580</v>
      </c>
      <c r="V584" s="2">
        <v>11102</v>
      </c>
      <c r="W584" s="2">
        <v>1.1040000000000001</v>
      </c>
      <c r="X584" s="2">
        <v>1.026</v>
      </c>
      <c r="Y584" s="2">
        <v>10119</v>
      </c>
      <c r="Z584" s="2">
        <v>11391</v>
      </c>
      <c r="AA584" s="2">
        <v>1777.14</v>
      </c>
      <c r="AB584" s="2">
        <v>1414.94</v>
      </c>
      <c r="AC584" s="2">
        <v>950.34</v>
      </c>
      <c r="AD584" s="2">
        <v>0</v>
      </c>
      <c r="AE584" s="2">
        <v>4142.42</v>
      </c>
      <c r="AF584" s="2">
        <v>1777.14</v>
      </c>
      <c r="AG584" s="2">
        <v>1414.94</v>
      </c>
      <c r="AH584" s="2">
        <v>950.34</v>
      </c>
      <c r="AI584" s="2">
        <v>0</v>
      </c>
      <c r="AJ584" s="2">
        <v>4142.42</v>
      </c>
      <c r="AK584" s="2">
        <v>17982880</v>
      </c>
      <c r="AL584" s="2">
        <v>13164602</v>
      </c>
      <c r="AM584" s="2">
        <v>9104257</v>
      </c>
      <c r="AN584" s="2">
        <v>0</v>
      </c>
      <c r="AO584" s="2">
        <v>40251739</v>
      </c>
      <c r="AP584" s="2">
        <v>0.83699999999999997</v>
      </c>
      <c r="AQ584" s="2">
        <v>0.2</v>
      </c>
      <c r="AR584" s="2">
        <v>3010334</v>
      </c>
      <c r="AS584" s="2">
        <v>2203754</v>
      </c>
      <c r="AT584" s="2">
        <v>1524053</v>
      </c>
      <c r="AU584" s="2">
        <v>0</v>
      </c>
      <c r="AV584" s="2">
        <v>6738141</v>
      </c>
      <c r="AW584" s="2">
        <v>0.83699999999999997</v>
      </c>
      <c r="AX584" s="2">
        <v>0.28699999999999998</v>
      </c>
      <c r="AY584" s="2">
        <v>0.65</v>
      </c>
      <c r="AZ584" s="2">
        <v>3354706</v>
      </c>
      <c r="BA584" s="2">
        <v>2455856</v>
      </c>
      <c r="BB584" s="2">
        <v>1698399</v>
      </c>
      <c r="BC584" s="2">
        <v>0</v>
      </c>
      <c r="BD584" s="2">
        <v>7508961</v>
      </c>
      <c r="BE584" s="2">
        <v>54498841</v>
      </c>
      <c r="BF584" s="2">
        <v>0</v>
      </c>
      <c r="BG584" s="2">
        <v>0</v>
      </c>
      <c r="BH584" s="2">
        <v>0</v>
      </c>
      <c r="BI584" s="2">
        <v>106424</v>
      </c>
      <c r="BJ584" s="2">
        <v>0</v>
      </c>
      <c r="BK584" s="2">
        <v>0</v>
      </c>
      <c r="BL584" s="2">
        <v>0</v>
      </c>
      <c r="BM584" s="2">
        <v>0</v>
      </c>
      <c r="BN584" s="2">
        <v>2813</v>
      </c>
      <c r="BO584" s="2">
        <v>79.349999999999994</v>
      </c>
      <c r="BP584" s="2">
        <v>223212</v>
      </c>
      <c r="BQ584" s="2">
        <v>329636</v>
      </c>
      <c r="BR584" s="2">
        <v>54828477</v>
      </c>
      <c r="BS584" s="2">
        <v>0</v>
      </c>
      <c r="BT584" s="2">
        <v>54828477</v>
      </c>
      <c r="BU584" s="2">
        <v>31333882</v>
      </c>
      <c r="BV584" s="2">
        <v>23494595</v>
      </c>
      <c r="BW584" s="2">
        <v>828484</v>
      </c>
      <c r="BX584" s="2">
        <v>22666111</v>
      </c>
      <c r="BY584" s="2">
        <v>5073.03</v>
      </c>
      <c r="BZ584" s="2">
        <v>4142.42</v>
      </c>
      <c r="CA584" s="2">
        <v>21014621</v>
      </c>
      <c r="CB584" s="2">
        <v>0</v>
      </c>
      <c r="CC584" s="2">
        <v>0</v>
      </c>
      <c r="CD584" s="2">
        <v>31333882</v>
      </c>
      <c r="CE584" s="2">
        <v>828484</v>
      </c>
      <c r="CF584" s="2">
        <v>0</v>
      </c>
      <c r="CG584" s="2">
        <v>5016885</v>
      </c>
      <c r="CH584" s="2">
        <v>5016885</v>
      </c>
      <c r="CI584" s="2">
        <v>0</v>
      </c>
      <c r="CJ584" s="2">
        <v>22666111</v>
      </c>
      <c r="CK584" s="2" t="b">
        <v>0</v>
      </c>
      <c r="CL584" s="2">
        <v>0</v>
      </c>
      <c r="CM584" s="2">
        <v>13700.62</v>
      </c>
      <c r="CN584" s="2">
        <v>12597.15</v>
      </c>
      <c r="CO584" s="2">
        <v>12970.84</v>
      </c>
      <c r="CP584" s="2">
        <v>15422.84</v>
      </c>
      <c r="CQ584" s="4">
        <v>45072.427106481482</v>
      </c>
      <c r="CR584" s="4">
        <v>73415</v>
      </c>
    </row>
    <row r="585" spans="1:96" x14ac:dyDescent="0.35">
      <c r="A585" s="5">
        <v>659</v>
      </c>
      <c r="B585" s="3" t="s">
        <v>1135</v>
      </c>
      <c r="C585" s="3" t="s">
        <v>1195</v>
      </c>
      <c r="D585" s="2" t="s">
        <v>1196</v>
      </c>
      <c r="E585" s="2">
        <v>8093</v>
      </c>
      <c r="F585" s="2">
        <v>8215</v>
      </c>
      <c r="G585" s="2">
        <v>8458</v>
      </c>
      <c r="H585" s="2">
        <v>9802</v>
      </c>
      <c r="I585" s="2">
        <v>6.5600000000000006E-2</v>
      </c>
      <c r="J585" s="2">
        <v>531</v>
      </c>
      <c r="K585" s="2">
        <v>539</v>
      </c>
      <c r="L585" s="2">
        <v>555</v>
      </c>
      <c r="M585" s="2">
        <v>643</v>
      </c>
      <c r="N585" s="2">
        <v>6.7000000000000004E-2</v>
      </c>
      <c r="O585" s="2">
        <v>542</v>
      </c>
      <c r="P585" s="2">
        <v>550</v>
      </c>
      <c r="Q585" s="2">
        <v>567</v>
      </c>
      <c r="R585" s="2">
        <v>657</v>
      </c>
      <c r="S585" s="2">
        <v>9166</v>
      </c>
      <c r="T585" s="2">
        <v>9304</v>
      </c>
      <c r="U585" s="2">
        <v>9580</v>
      </c>
      <c r="V585" s="2">
        <v>11102</v>
      </c>
      <c r="W585" s="2">
        <v>1.1040000000000001</v>
      </c>
      <c r="X585" s="2">
        <v>1.026</v>
      </c>
      <c r="Y585" s="2">
        <v>10119</v>
      </c>
      <c r="Z585" s="2">
        <v>11391</v>
      </c>
      <c r="AA585" s="2">
        <v>1469.65</v>
      </c>
      <c r="AB585" s="2">
        <v>1345.54</v>
      </c>
      <c r="AC585" s="2">
        <v>0</v>
      </c>
      <c r="AD585" s="2">
        <v>0</v>
      </c>
      <c r="AE585" s="2">
        <v>2815.19</v>
      </c>
      <c r="AF585" s="2">
        <v>1469.65</v>
      </c>
      <c r="AG585" s="2">
        <v>1345.54</v>
      </c>
      <c r="AH585" s="2">
        <v>0</v>
      </c>
      <c r="AI585" s="2">
        <v>0</v>
      </c>
      <c r="AJ585" s="2">
        <v>2815.19</v>
      </c>
      <c r="AK585" s="2">
        <v>14871388</v>
      </c>
      <c r="AL585" s="2">
        <v>12518904</v>
      </c>
      <c r="AM585" s="2">
        <v>0</v>
      </c>
      <c r="AN585" s="2">
        <v>0</v>
      </c>
      <c r="AO585" s="2">
        <v>27390292</v>
      </c>
      <c r="AP585" s="2">
        <v>0.1988</v>
      </c>
      <c r="AQ585" s="2">
        <v>0.2</v>
      </c>
      <c r="AR585" s="2">
        <v>591286</v>
      </c>
      <c r="AS585" s="2">
        <v>497752</v>
      </c>
      <c r="AT585" s="2">
        <v>0</v>
      </c>
      <c r="AU585" s="2">
        <v>0</v>
      </c>
      <c r="AV585" s="2">
        <v>1089038</v>
      </c>
      <c r="AW585" s="2">
        <v>0.1988</v>
      </c>
      <c r="AX585" s="2">
        <v>0</v>
      </c>
      <c r="AY585" s="2">
        <v>0.65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28479330</v>
      </c>
      <c r="BF585" s="2">
        <v>0</v>
      </c>
      <c r="BG585" s="2">
        <v>717434</v>
      </c>
      <c r="BH585" s="2">
        <v>0</v>
      </c>
      <c r="BI585" s="2">
        <v>53272</v>
      </c>
      <c r="BJ585" s="2">
        <v>0</v>
      </c>
      <c r="BK585" s="2">
        <v>0</v>
      </c>
      <c r="BL585" s="2">
        <v>0</v>
      </c>
      <c r="BM585" s="2">
        <v>0</v>
      </c>
      <c r="BN585" s="2">
        <v>2813</v>
      </c>
      <c r="BO585" s="2">
        <v>0</v>
      </c>
      <c r="BP585" s="2">
        <v>0</v>
      </c>
      <c r="BQ585" s="2">
        <v>770706</v>
      </c>
      <c r="BR585" s="2">
        <v>29250036</v>
      </c>
      <c r="BS585" s="2">
        <v>0</v>
      </c>
      <c r="BT585" s="2">
        <v>29250036</v>
      </c>
      <c r="BU585" s="2">
        <v>49532538</v>
      </c>
      <c r="BV585" s="2">
        <v>0</v>
      </c>
      <c r="BW585" s="2">
        <v>563038</v>
      </c>
      <c r="BX585" s="2">
        <v>0</v>
      </c>
      <c r="BY585" s="2">
        <v>5054.21</v>
      </c>
      <c r="BZ585" s="2">
        <v>2815.19</v>
      </c>
      <c r="CA585" s="2">
        <v>14228561</v>
      </c>
      <c r="CB585" s="2">
        <v>0</v>
      </c>
      <c r="CC585" s="2">
        <v>0</v>
      </c>
      <c r="CD585" s="2">
        <v>49532538</v>
      </c>
      <c r="CE585" s="2">
        <v>563038</v>
      </c>
      <c r="CF585" s="2">
        <v>0</v>
      </c>
      <c r="CG585" s="2">
        <v>1663990</v>
      </c>
      <c r="CH585" s="2">
        <v>1663990</v>
      </c>
      <c r="CI585" s="2">
        <v>1663990</v>
      </c>
      <c r="CJ585" s="2">
        <v>1663990</v>
      </c>
      <c r="CK585" s="2" t="b">
        <v>1</v>
      </c>
      <c r="CL585" s="2">
        <v>20282502</v>
      </c>
      <c r="CM585" s="2">
        <v>10521.33</v>
      </c>
      <c r="CN585" s="2">
        <v>9673.93</v>
      </c>
      <c r="CO585" s="2">
        <v>9960.9</v>
      </c>
      <c r="CP585" s="2">
        <v>11843.91</v>
      </c>
      <c r="CQ585" s="4">
        <v>45072.427141203705</v>
      </c>
      <c r="CR585" s="4">
        <v>73415</v>
      </c>
    </row>
    <row r="586" spans="1:96" x14ac:dyDescent="0.35">
      <c r="A586" s="5">
        <v>660</v>
      </c>
      <c r="B586" s="3" t="s">
        <v>1135</v>
      </c>
      <c r="C586" s="3" t="s">
        <v>1197</v>
      </c>
      <c r="D586" s="2" t="s">
        <v>1198</v>
      </c>
      <c r="E586" s="2">
        <v>8093</v>
      </c>
      <c r="F586" s="2">
        <v>8215</v>
      </c>
      <c r="G586" s="2">
        <v>8458</v>
      </c>
      <c r="H586" s="2">
        <v>9802</v>
      </c>
      <c r="I586" s="2">
        <v>6.5600000000000006E-2</v>
      </c>
      <c r="J586" s="2">
        <v>531</v>
      </c>
      <c r="K586" s="2">
        <v>539</v>
      </c>
      <c r="L586" s="2">
        <v>555</v>
      </c>
      <c r="M586" s="2">
        <v>643</v>
      </c>
      <c r="N586" s="2">
        <v>6.7000000000000004E-2</v>
      </c>
      <c r="O586" s="2">
        <v>542</v>
      </c>
      <c r="P586" s="2">
        <v>550</v>
      </c>
      <c r="Q586" s="2">
        <v>567</v>
      </c>
      <c r="R586" s="2">
        <v>657</v>
      </c>
      <c r="S586" s="2">
        <v>9166</v>
      </c>
      <c r="T586" s="2">
        <v>9304</v>
      </c>
      <c r="U586" s="2">
        <v>9580</v>
      </c>
      <c r="V586" s="2">
        <v>11102</v>
      </c>
      <c r="W586" s="2">
        <v>1.1040000000000001</v>
      </c>
      <c r="X586" s="2">
        <v>1.026</v>
      </c>
      <c r="Y586" s="2">
        <v>10119</v>
      </c>
      <c r="Z586" s="2">
        <v>11391</v>
      </c>
      <c r="AA586" s="2">
        <v>2455.77</v>
      </c>
      <c r="AB586" s="2">
        <v>1993.3</v>
      </c>
      <c r="AC586" s="2">
        <v>0</v>
      </c>
      <c r="AD586" s="2">
        <v>0</v>
      </c>
      <c r="AE586" s="2">
        <v>4449.07</v>
      </c>
      <c r="AF586" s="2">
        <v>2455.77</v>
      </c>
      <c r="AG586" s="2">
        <v>1993.3</v>
      </c>
      <c r="AH586" s="2">
        <v>0</v>
      </c>
      <c r="AI586" s="2">
        <v>0</v>
      </c>
      <c r="AJ586" s="2">
        <v>4449.07</v>
      </c>
      <c r="AK586" s="2">
        <v>24849937</v>
      </c>
      <c r="AL586" s="2">
        <v>18545663</v>
      </c>
      <c r="AM586" s="2">
        <v>0</v>
      </c>
      <c r="AN586" s="2">
        <v>0</v>
      </c>
      <c r="AO586" s="2">
        <v>43395600</v>
      </c>
      <c r="AP586" s="2">
        <v>0.8216</v>
      </c>
      <c r="AQ586" s="2">
        <v>0.2</v>
      </c>
      <c r="AR586" s="2">
        <v>4083342</v>
      </c>
      <c r="AS586" s="2">
        <v>3047423</v>
      </c>
      <c r="AT586" s="2">
        <v>0</v>
      </c>
      <c r="AU586" s="2">
        <v>0</v>
      </c>
      <c r="AV586" s="2">
        <v>7130765</v>
      </c>
      <c r="AW586" s="2">
        <v>0.8216</v>
      </c>
      <c r="AX586" s="2">
        <v>0.27160000000000001</v>
      </c>
      <c r="AY586" s="2">
        <v>0.65</v>
      </c>
      <c r="AZ586" s="2">
        <v>4387008</v>
      </c>
      <c r="BA586" s="2">
        <v>3274051</v>
      </c>
      <c r="BB586" s="2">
        <v>0</v>
      </c>
      <c r="BC586" s="2">
        <v>0</v>
      </c>
      <c r="BD586" s="2">
        <v>7661059</v>
      </c>
      <c r="BE586" s="2">
        <v>58187424</v>
      </c>
      <c r="BF586" s="2">
        <v>0</v>
      </c>
      <c r="BG586" s="2">
        <v>488350</v>
      </c>
      <c r="BH586" s="2">
        <v>0</v>
      </c>
      <c r="BI586" s="2">
        <v>234426</v>
      </c>
      <c r="BJ586" s="2">
        <v>0</v>
      </c>
      <c r="BK586" s="2">
        <v>0</v>
      </c>
      <c r="BL586" s="2">
        <v>0</v>
      </c>
      <c r="BM586" s="2">
        <v>0</v>
      </c>
      <c r="BN586" s="2">
        <v>2813</v>
      </c>
      <c r="BO586" s="2">
        <v>128.32</v>
      </c>
      <c r="BP586" s="2">
        <v>360964</v>
      </c>
      <c r="BQ586" s="2">
        <v>1083740</v>
      </c>
      <c r="BR586" s="2">
        <v>59271164</v>
      </c>
      <c r="BS586" s="2">
        <v>0</v>
      </c>
      <c r="BT586" s="2">
        <v>59271164</v>
      </c>
      <c r="BU586" s="2">
        <v>14971523</v>
      </c>
      <c r="BV586" s="2">
        <v>44299641</v>
      </c>
      <c r="BW586" s="2">
        <v>3561197</v>
      </c>
      <c r="BX586" s="2">
        <v>40738444</v>
      </c>
      <c r="BY586" s="2">
        <v>5080.91</v>
      </c>
      <c r="BZ586" s="2">
        <v>4449.07</v>
      </c>
      <c r="CA586" s="2">
        <v>22605324</v>
      </c>
      <c r="CB586" s="2">
        <v>0</v>
      </c>
      <c r="CC586" s="2">
        <v>0</v>
      </c>
      <c r="CD586" s="2">
        <v>14971523</v>
      </c>
      <c r="CE586" s="2">
        <v>3561197</v>
      </c>
      <c r="CF586" s="2">
        <v>4072604</v>
      </c>
      <c r="CG586" s="2">
        <v>8135369</v>
      </c>
      <c r="CH586" s="2">
        <v>12207973</v>
      </c>
      <c r="CI586" s="2">
        <v>0</v>
      </c>
      <c r="CJ586" s="2">
        <v>40738444</v>
      </c>
      <c r="CK586" s="2" t="b">
        <v>0</v>
      </c>
      <c r="CL586" s="2">
        <v>0</v>
      </c>
      <c r="CM586" s="2">
        <v>13568.16</v>
      </c>
      <c r="CN586" s="2">
        <v>12475.36</v>
      </c>
      <c r="CO586" s="2">
        <v>12845.44</v>
      </c>
      <c r="CP586" s="2">
        <v>15273.74</v>
      </c>
      <c r="CQ586" s="4">
        <v>45072.427152777775</v>
      </c>
      <c r="CR586" s="4">
        <v>73415</v>
      </c>
    </row>
    <row r="587" spans="1:96" x14ac:dyDescent="0.35">
      <c r="A587" s="5">
        <v>661</v>
      </c>
      <c r="B587" s="3" t="s">
        <v>1135</v>
      </c>
      <c r="C587" s="3" t="s">
        <v>1199</v>
      </c>
      <c r="D587" s="2" t="s">
        <v>1200</v>
      </c>
      <c r="E587" s="2">
        <v>8093</v>
      </c>
      <c r="F587" s="2">
        <v>8215</v>
      </c>
      <c r="G587" s="2">
        <v>8458</v>
      </c>
      <c r="H587" s="2">
        <v>9802</v>
      </c>
      <c r="I587" s="2">
        <v>6.5600000000000006E-2</v>
      </c>
      <c r="J587" s="2">
        <v>531</v>
      </c>
      <c r="K587" s="2">
        <v>539</v>
      </c>
      <c r="L587" s="2">
        <v>555</v>
      </c>
      <c r="M587" s="2">
        <v>643</v>
      </c>
      <c r="N587" s="2">
        <v>6.7000000000000004E-2</v>
      </c>
      <c r="O587" s="2">
        <v>542</v>
      </c>
      <c r="P587" s="2">
        <v>550</v>
      </c>
      <c r="Q587" s="2">
        <v>567</v>
      </c>
      <c r="R587" s="2">
        <v>657</v>
      </c>
      <c r="S587" s="2">
        <v>9166</v>
      </c>
      <c r="T587" s="2">
        <v>9304</v>
      </c>
      <c r="U587" s="2">
        <v>9580</v>
      </c>
      <c r="V587" s="2">
        <v>11102</v>
      </c>
      <c r="W587" s="2">
        <v>1.1040000000000001</v>
      </c>
      <c r="X587" s="2">
        <v>1.026</v>
      </c>
      <c r="Y587" s="2">
        <v>10119</v>
      </c>
      <c r="Z587" s="2">
        <v>11391</v>
      </c>
      <c r="AA587" s="2">
        <v>17.8</v>
      </c>
      <c r="AB587" s="2">
        <v>18.96</v>
      </c>
      <c r="AC587" s="2">
        <v>3.66</v>
      </c>
      <c r="AD587" s="2">
        <v>0</v>
      </c>
      <c r="AE587" s="2">
        <v>40.42</v>
      </c>
      <c r="AF587" s="2">
        <v>17.8</v>
      </c>
      <c r="AG587" s="2">
        <v>18.96</v>
      </c>
      <c r="AH587" s="2">
        <v>3.66</v>
      </c>
      <c r="AI587" s="2">
        <v>0</v>
      </c>
      <c r="AJ587" s="2">
        <v>40.42</v>
      </c>
      <c r="AK587" s="2">
        <v>180118</v>
      </c>
      <c r="AL587" s="2">
        <v>176404</v>
      </c>
      <c r="AM587" s="2">
        <v>35063</v>
      </c>
      <c r="AN587" s="2">
        <v>0</v>
      </c>
      <c r="AO587" s="2">
        <v>391585</v>
      </c>
      <c r="AP587" s="2">
        <v>0.47120000000000001</v>
      </c>
      <c r="AQ587" s="2">
        <v>0.2</v>
      </c>
      <c r="AR587" s="2">
        <v>16974</v>
      </c>
      <c r="AS587" s="2">
        <v>16624</v>
      </c>
      <c r="AT587" s="2">
        <v>3304</v>
      </c>
      <c r="AU587" s="2">
        <v>0</v>
      </c>
      <c r="AV587" s="2">
        <v>36902</v>
      </c>
      <c r="AW587" s="2">
        <v>0.47120000000000001</v>
      </c>
      <c r="AX587" s="2">
        <v>0</v>
      </c>
      <c r="AY587" s="2">
        <v>0.65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428487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2813</v>
      </c>
      <c r="BO587" s="2">
        <v>2.14</v>
      </c>
      <c r="BP587" s="2">
        <v>6020</v>
      </c>
      <c r="BQ587" s="2">
        <v>6020</v>
      </c>
      <c r="BR587" s="2">
        <v>434507</v>
      </c>
      <c r="BS587" s="2">
        <v>0</v>
      </c>
      <c r="BT587" s="2">
        <v>434507</v>
      </c>
      <c r="BU587" s="2">
        <v>3201</v>
      </c>
      <c r="BV587" s="2">
        <v>431306</v>
      </c>
      <c r="BW587" s="2">
        <v>41576</v>
      </c>
      <c r="BX587" s="2">
        <v>389730</v>
      </c>
      <c r="BY587" s="2">
        <v>125.39</v>
      </c>
      <c r="BZ587" s="2">
        <v>40.42</v>
      </c>
      <c r="CA587" s="2">
        <v>5068</v>
      </c>
      <c r="CB587" s="2">
        <v>253689</v>
      </c>
      <c r="CC587" s="2">
        <v>0</v>
      </c>
      <c r="CD587" s="2">
        <v>3201</v>
      </c>
      <c r="CE587" s="2">
        <v>41576</v>
      </c>
      <c r="CF587" s="2">
        <v>213980</v>
      </c>
      <c r="CG587" s="2">
        <v>1337400</v>
      </c>
      <c r="CH587" s="2">
        <v>1551380</v>
      </c>
      <c r="CI587" s="2">
        <v>1161650</v>
      </c>
      <c r="CJ587" s="2">
        <v>1551380</v>
      </c>
      <c r="CK587" s="2" t="b">
        <v>1</v>
      </c>
      <c r="CL587" s="2">
        <v>0</v>
      </c>
      <c r="CM587" s="2">
        <v>11072.61</v>
      </c>
      <c r="CN587" s="2">
        <v>10180.81</v>
      </c>
      <c r="CO587" s="2">
        <v>10482.82</v>
      </c>
      <c r="CP587" s="2">
        <v>12464.49</v>
      </c>
      <c r="CQ587" s="4">
        <v>45072.427152777775</v>
      </c>
      <c r="CR587" s="4">
        <v>73415</v>
      </c>
    </row>
    <row r="588" spans="1:96" x14ac:dyDescent="0.35">
      <c r="A588" s="5">
        <v>662</v>
      </c>
      <c r="B588" s="3" t="s">
        <v>1135</v>
      </c>
      <c r="C588" s="3" t="s">
        <v>1201</v>
      </c>
      <c r="D588" s="2" t="s">
        <v>1202</v>
      </c>
      <c r="E588" s="2">
        <v>8093</v>
      </c>
      <c r="F588" s="2">
        <v>8215</v>
      </c>
      <c r="G588" s="2">
        <v>8458</v>
      </c>
      <c r="H588" s="2">
        <v>9802</v>
      </c>
      <c r="I588" s="2">
        <v>6.5600000000000006E-2</v>
      </c>
      <c r="J588" s="2">
        <v>531</v>
      </c>
      <c r="K588" s="2">
        <v>539</v>
      </c>
      <c r="L588" s="2">
        <v>555</v>
      </c>
      <c r="M588" s="2">
        <v>643</v>
      </c>
      <c r="N588" s="2">
        <v>6.7000000000000004E-2</v>
      </c>
      <c r="O588" s="2">
        <v>542</v>
      </c>
      <c r="P588" s="2">
        <v>550</v>
      </c>
      <c r="Q588" s="2">
        <v>567</v>
      </c>
      <c r="R588" s="2">
        <v>657</v>
      </c>
      <c r="S588" s="2">
        <v>9166</v>
      </c>
      <c r="T588" s="2">
        <v>9304</v>
      </c>
      <c r="U588" s="2">
        <v>9580</v>
      </c>
      <c r="V588" s="2">
        <v>11102</v>
      </c>
      <c r="W588" s="2">
        <v>1.1040000000000001</v>
      </c>
      <c r="X588" s="2">
        <v>1.026</v>
      </c>
      <c r="Y588" s="2">
        <v>10119</v>
      </c>
      <c r="Z588" s="2">
        <v>11391</v>
      </c>
      <c r="AA588" s="2">
        <v>0</v>
      </c>
      <c r="AB588" s="2">
        <v>0</v>
      </c>
      <c r="AC588" s="2">
        <v>10052.379999999999</v>
      </c>
      <c r="AD588" s="2">
        <v>25699.27</v>
      </c>
      <c r="AE588" s="2">
        <v>35751.65</v>
      </c>
      <c r="AF588" s="2">
        <v>0</v>
      </c>
      <c r="AG588" s="2">
        <v>0</v>
      </c>
      <c r="AH588" s="2">
        <v>10052.379999999999</v>
      </c>
      <c r="AI588" s="2">
        <v>25699.27</v>
      </c>
      <c r="AJ588" s="2">
        <v>35751.65</v>
      </c>
      <c r="AK588" s="2">
        <v>0</v>
      </c>
      <c r="AL588" s="2">
        <v>0</v>
      </c>
      <c r="AM588" s="2">
        <v>96301800</v>
      </c>
      <c r="AN588" s="2">
        <v>292740385</v>
      </c>
      <c r="AO588" s="2">
        <v>389042185</v>
      </c>
      <c r="AP588" s="2">
        <v>0.63880000000000003</v>
      </c>
      <c r="AQ588" s="2">
        <v>0.2</v>
      </c>
      <c r="AR588" s="2">
        <v>0</v>
      </c>
      <c r="AS588" s="2">
        <v>0</v>
      </c>
      <c r="AT588" s="2">
        <v>12303518</v>
      </c>
      <c r="AU588" s="2">
        <v>37400512</v>
      </c>
      <c r="AV588" s="2">
        <v>49704030</v>
      </c>
      <c r="AW588" s="2">
        <v>0.63880000000000003</v>
      </c>
      <c r="AX588" s="2">
        <v>8.8800000000000004E-2</v>
      </c>
      <c r="AY588" s="2">
        <v>0.65</v>
      </c>
      <c r="AZ588" s="2">
        <v>0</v>
      </c>
      <c r="BA588" s="2">
        <v>0</v>
      </c>
      <c r="BB588" s="2">
        <v>5558540</v>
      </c>
      <c r="BC588" s="2">
        <v>16896975</v>
      </c>
      <c r="BD588" s="2">
        <v>22455515</v>
      </c>
      <c r="BE588" s="2">
        <v>461201730</v>
      </c>
      <c r="BF588" s="2">
        <v>0</v>
      </c>
      <c r="BG588" s="2">
        <v>2322711</v>
      </c>
      <c r="BH588" s="2">
        <v>0</v>
      </c>
      <c r="BI588" s="2">
        <v>1332299</v>
      </c>
      <c r="BJ588" s="2">
        <v>0</v>
      </c>
      <c r="BK588" s="2">
        <v>0</v>
      </c>
      <c r="BL588" s="2">
        <v>0</v>
      </c>
      <c r="BM588" s="2">
        <v>0</v>
      </c>
      <c r="BN588" s="2">
        <v>2813</v>
      </c>
      <c r="BO588" s="2">
        <v>0</v>
      </c>
      <c r="BP588" s="2">
        <v>0</v>
      </c>
      <c r="BQ588" s="2">
        <v>3655010</v>
      </c>
      <c r="BR588" s="2">
        <v>464856740</v>
      </c>
      <c r="BS588" s="2">
        <v>0</v>
      </c>
      <c r="BT588" s="2">
        <v>464856740</v>
      </c>
      <c r="BU588" s="2">
        <v>119190724</v>
      </c>
      <c r="BV588" s="2">
        <v>345666016</v>
      </c>
      <c r="BW588" s="2">
        <v>34255291</v>
      </c>
      <c r="BX588" s="2">
        <v>311410725</v>
      </c>
      <c r="BY588" s="2">
        <v>6082</v>
      </c>
      <c r="BZ588" s="2">
        <v>35751.65</v>
      </c>
      <c r="CA588" s="2">
        <v>217441535</v>
      </c>
      <c r="CB588" s="2">
        <v>0</v>
      </c>
      <c r="CC588" s="2">
        <v>0</v>
      </c>
      <c r="CD588" s="2">
        <v>119190724</v>
      </c>
      <c r="CE588" s="2">
        <v>34255291</v>
      </c>
      <c r="CF588" s="2">
        <v>63995520</v>
      </c>
      <c r="CG588" s="2">
        <v>42712190</v>
      </c>
      <c r="CH588" s="2">
        <v>106707710</v>
      </c>
      <c r="CI588" s="2">
        <v>0</v>
      </c>
      <c r="CJ588" s="2">
        <v>311410725</v>
      </c>
      <c r="CK588" s="2" t="b">
        <v>0</v>
      </c>
      <c r="CL588" s="2">
        <v>0</v>
      </c>
      <c r="CM588" s="2">
        <v>11995.87</v>
      </c>
      <c r="CN588" s="2">
        <v>11029.71</v>
      </c>
      <c r="CO588" s="2">
        <v>11356.9</v>
      </c>
      <c r="CP588" s="2">
        <v>13503.8</v>
      </c>
      <c r="CQ588" s="4">
        <v>45072.427175925928</v>
      </c>
      <c r="CR588" s="4">
        <v>73415</v>
      </c>
    </row>
    <row r="589" spans="1:96" x14ac:dyDescent="0.35">
      <c r="A589" s="5">
        <v>663</v>
      </c>
      <c r="B589" s="3" t="s">
        <v>1135</v>
      </c>
      <c r="C589" s="3" t="s">
        <v>1203</v>
      </c>
      <c r="D589" s="2" t="s">
        <v>1204</v>
      </c>
      <c r="E589" s="2">
        <v>8093</v>
      </c>
      <c r="F589" s="2">
        <v>8215</v>
      </c>
      <c r="G589" s="2">
        <v>8458</v>
      </c>
      <c r="H589" s="2">
        <v>9802</v>
      </c>
      <c r="I589" s="2">
        <v>6.5600000000000006E-2</v>
      </c>
      <c r="J589" s="2">
        <v>531</v>
      </c>
      <c r="K589" s="2">
        <v>539</v>
      </c>
      <c r="L589" s="2">
        <v>555</v>
      </c>
      <c r="M589" s="2">
        <v>643</v>
      </c>
      <c r="N589" s="2">
        <v>6.7000000000000004E-2</v>
      </c>
      <c r="O589" s="2">
        <v>542</v>
      </c>
      <c r="P589" s="2">
        <v>550</v>
      </c>
      <c r="Q589" s="2">
        <v>567</v>
      </c>
      <c r="R589" s="2">
        <v>657</v>
      </c>
      <c r="S589" s="2">
        <v>9166</v>
      </c>
      <c r="T589" s="2">
        <v>9304</v>
      </c>
      <c r="U589" s="2">
        <v>9580</v>
      </c>
      <c r="V589" s="2">
        <v>11102</v>
      </c>
      <c r="W589" s="2">
        <v>1.1040000000000001</v>
      </c>
      <c r="X589" s="2">
        <v>1.026</v>
      </c>
      <c r="Y589" s="2">
        <v>10119</v>
      </c>
      <c r="Z589" s="2">
        <v>11391</v>
      </c>
      <c r="AA589" s="2">
        <v>81.67</v>
      </c>
      <c r="AB589" s="2">
        <v>58.04</v>
      </c>
      <c r="AC589" s="2">
        <v>41.03</v>
      </c>
      <c r="AD589" s="2">
        <v>0</v>
      </c>
      <c r="AE589" s="2">
        <v>180.74</v>
      </c>
      <c r="AF589" s="2">
        <v>81.67</v>
      </c>
      <c r="AG589" s="2">
        <v>58.04</v>
      </c>
      <c r="AH589" s="2">
        <v>41.03</v>
      </c>
      <c r="AI589" s="2">
        <v>0</v>
      </c>
      <c r="AJ589" s="2">
        <v>180.74</v>
      </c>
      <c r="AK589" s="2">
        <v>826419</v>
      </c>
      <c r="AL589" s="2">
        <v>540004</v>
      </c>
      <c r="AM589" s="2">
        <v>393067</v>
      </c>
      <c r="AN589" s="2">
        <v>0</v>
      </c>
      <c r="AO589" s="2">
        <v>1759490</v>
      </c>
      <c r="AP589" s="2">
        <v>0.89929999999999999</v>
      </c>
      <c r="AQ589" s="2">
        <v>0.2</v>
      </c>
      <c r="AR589" s="2">
        <v>148640</v>
      </c>
      <c r="AS589" s="2">
        <v>97125</v>
      </c>
      <c r="AT589" s="2">
        <v>70697</v>
      </c>
      <c r="AU589" s="2">
        <v>0</v>
      </c>
      <c r="AV589" s="2">
        <v>316462</v>
      </c>
      <c r="AW589" s="2">
        <v>0.89929999999999999</v>
      </c>
      <c r="AX589" s="2">
        <v>0.3493</v>
      </c>
      <c r="AY589" s="2">
        <v>0.65</v>
      </c>
      <c r="AZ589" s="2">
        <v>187634</v>
      </c>
      <c r="BA589" s="2">
        <v>122605</v>
      </c>
      <c r="BB589" s="2">
        <v>89244</v>
      </c>
      <c r="BC589" s="2">
        <v>0</v>
      </c>
      <c r="BD589" s="2">
        <v>399483</v>
      </c>
      <c r="BE589" s="2">
        <v>2475435</v>
      </c>
      <c r="BF589" s="2">
        <v>0</v>
      </c>
      <c r="BG589" s="2">
        <v>5515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2813</v>
      </c>
      <c r="BO589" s="2">
        <v>0.18</v>
      </c>
      <c r="BP589" s="2">
        <v>506</v>
      </c>
      <c r="BQ589" s="2">
        <v>6021</v>
      </c>
      <c r="BR589" s="2">
        <v>2481456</v>
      </c>
      <c r="BS589" s="2">
        <v>0</v>
      </c>
      <c r="BT589" s="2">
        <v>2481456</v>
      </c>
      <c r="BU589" s="2">
        <v>1074101</v>
      </c>
      <c r="BV589" s="2">
        <v>1407355</v>
      </c>
      <c r="BW589" s="2">
        <v>51480</v>
      </c>
      <c r="BX589" s="2">
        <v>1355875</v>
      </c>
      <c r="BY589" s="2">
        <v>5039.33</v>
      </c>
      <c r="BZ589" s="2">
        <v>180.74</v>
      </c>
      <c r="CA589" s="2">
        <v>910809</v>
      </c>
      <c r="CB589" s="2">
        <v>0</v>
      </c>
      <c r="CC589" s="2">
        <v>0</v>
      </c>
      <c r="CD589" s="2">
        <v>1074101</v>
      </c>
      <c r="CE589" s="2">
        <v>51480</v>
      </c>
      <c r="CF589" s="2">
        <v>0</v>
      </c>
      <c r="CG589" s="2">
        <v>328577</v>
      </c>
      <c r="CH589" s="2">
        <v>328577</v>
      </c>
      <c r="CI589" s="2">
        <v>0</v>
      </c>
      <c r="CJ589" s="2">
        <v>1355875</v>
      </c>
      <c r="CK589" s="2" t="b">
        <v>0</v>
      </c>
      <c r="CL589" s="2">
        <v>0</v>
      </c>
      <c r="CM589" s="2">
        <v>14236.47</v>
      </c>
      <c r="CN589" s="2">
        <v>13089.84</v>
      </c>
      <c r="CO589" s="2">
        <v>13478.15</v>
      </c>
      <c r="CP589" s="2">
        <v>16026.05</v>
      </c>
      <c r="CQ589" s="4">
        <v>45072.427210648151</v>
      </c>
      <c r="CR589" s="4">
        <v>73415</v>
      </c>
    </row>
    <row r="590" spans="1:96" x14ac:dyDescent="0.35">
      <c r="A590" s="5">
        <v>664</v>
      </c>
      <c r="B590" s="3" t="s">
        <v>1135</v>
      </c>
      <c r="C590" s="3" t="s">
        <v>1205</v>
      </c>
      <c r="D590" s="2" t="s">
        <v>1206</v>
      </c>
      <c r="E590" s="2">
        <v>8093</v>
      </c>
      <c r="F590" s="2">
        <v>8215</v>
      </c>
      <c r="G590" s="2">
        <v>8458</v>
      </c>
      <c r="H590" s="2">
        <v>9802</v>
      </c>
      <c r="I590" s="2">
        <v>6.5600000000000006E-2</v>
      </c>
      <c r="J590" s="2">
        <v>531</v>
      </c>
      <c r="K590" s="2">
        <v>539</v>
      </c>
      <c r="L590" s="2">
        <v>555</v>
      </c>
      <c r="M590" s="2">
        <v>643</v>
      </c>
      <c r="N590" s="2">
        <v>6.7000000000000004E-2</v>
      </c>
      <c r="O590" s="2">
        <v>542</v>
      </c>
      <c r="P590" s="2">
        <v>550</v>
      </c>
      <c r="Q590" s="2">
        <v>567</v>
      </c>
      <c r="R590" s="2">
        <v>657</v>
      </c>
      <c r="S590" s="2">
        <v>9166</v>
      </c>
      <c r="T590" s="2">
        <v>9304</v>
      </c>
      <c r="U590" s="2">
        <v>9580</v>
      </c>
      <c r="V590" s="2">
        <v>11102</v>
      </c>
      <c r="W590" s="2">
        <v>1.1040000000000001</v>
      </c>
      <c r="X590" s="2">
        <v>1.026</v>
      </c>
      <c r="Y590" s="2">
        <v>10119</v>
      </c>
      <c r="Z590" s="2">
        <v>11391</v>
      </c>
      <c r="AA590" s="2">
        <v>6033.21</v>
      </c>
      <c r="AB590" s="2">
        <v>4175.37</v>
      </c>
      <c r="AC590" s="2">
        <v>2744.63</v>
      </c>
      <c r="AD590" s="2">
        <v>6138.02</v>
      </c>
      <c r="AE590" s="2">
        <v>19091.23</v>
      </c>
      <c r="AF590" s="2">
        <v>6033.21</v>
      </c>
      <c r="AG590" s="2">
        <v>4175.37</v>
      </c>
      <c r="AH590" s="2">
        <v>2744.63</v>
      </c>
      <c r="AI590" s="2">
        <v>6138.02</v>
      </c>
      <c r="AJ590" s="2">
        <v>19091.23</v>
      </c>
      <c r="AK590" s="2">
        <v>61050052</v>
      </c>
      <c r="AL590" s="2">
        <v>38847642</v>
      </c>
      <c r="AM590" s="2">
        <v>26293555</v>
      </c>
      <c r="AN590" s="2">
        <v>69918186</v>
      </c>
      <c r="AO590" s="2">
        <v>196109435</v>
      </c>
      <c r="AP590" s="2">
        <v>0.67479999999999996</v>
      </c>
      <c r="AQ590" s="2">
        <v>0.2</v>
      </c>
      <c r="AR590" s="2">
        <v>8239315</v>
      </c>
      <c r="AS590" s="2">
        <v>5242878</v>
      </c>
      <c r="AT590" s="2">
        <v>3548578</v>
      </c>
      <c r="AU590" s="2">
        <v>9436158</v>
      </c>
      <c r="AV590" s="2">
        <v>26466929</v>
      </c>
      <c r="AW590" s="2">
        <v>0.67479999999999996</v>
      </c>
      <c r="AX590" s="2">
        <v>0.12479999999999999</v>
      </c>
      <c r="AY590" s="2">
        <v>0.65</v>
      </c>
      <c r="AZ590" s="2">
        <v>4952380</v>
      </c>
      <c r="BA590" s="2">
        <v>3151321</v>
      </c>
      <c r="BB590" s="2">
        <v>2132933</v>
      </c>
      <c r="BC590" s="2">
        <v>5671763</v>
      </c>
      <c r="BD590" s="2">
        <v>15908397</v>
      </c>
      <c r="BE590" s="2">
        <v>238484761</v>
      </c>
      <c r="BF590" s="2">
        <v>0</v>
      </c>
      <c r="BG590" s="2">
        <v>2807523</v>
      </c>
      <c r="BH590" s="2">
        <v>0</v>
      </c>
      <c r="BI590" s="2">
        <v>1504691</v>
      </c>
      <c r="BJ590" s="2">
        <v>0</v>
      </c>
      <c r="BK590" s="2">
        <v>0</v>
      </c>
      <c r="BL590" s="2">
        <v>0</v>
      </c>
      <c r="BM590" s="2">
        <v>0</v>
      </c>
      <c r="BN590" s="2">
        <v>2813</v>
      </c>
      <c r="BO590" s="2">
        <v>315.39</v>
      </c>
      <c r="BP590" s="2">
        <v>887192</v>
      </c>
      <c r="BQ590" s="2">
        <v>5199406</v>
      </c>
      <c r="BR590" s="2">
        <v>243684167</v>
      </c>
      <c r="BS590" s="2">
        <v>0</v>
      </c>
      <c r="BT590" s="2">
        <v>243684167</v>
      </c>
      <c r="BU590" s="2">
        <v>84968085</v>
      </c>
      <c r="BV590" s="2">
        <v>158716082</v>
      </c>
      <c r="BW590" s="2">
        <v>16100840</v>
      </c>
      <c r="BX590" s="2">
        <v>142615242</v>
      </c>
      <c r="BY590" s="2">
        <v>5353.39</v>
      </c>
      <c r="BZ590" s="2">
        <v>19091.23</v>
      </c>
      <c r="CA590" s="2">
        <v>102202800</v>
      </c>
      <c r="CB590" s="2">
        <v>0</v>
      </c>
      <c r="CC590" s="2">
        <v>0</v>
      </c>
      <c r="CD590" s="2">
        <v>84968085</v>
      </c>
      <c r="CE590" s="2">
        <v>16100840</v>
      </c>
      <c r="CF590" s="2">
        <v>1133875</v>
      </c>
      <c r="CG590" s="2">
        <v>24172355</v>
      </c>
      <c r="CH590" s="2">
        <v>25306230</v>
      </c>
      <c r="CI590" s="2">
        <v>0</v>
      </c>
      <c r="CJ590" s="2">
        <v>142615242</v>
      </c>
      <c r="CK590" s="2" t="b">
        <v>0</v>
      </c>
      <c r="CL590" s="2">
        <v>0</v>
      </c>
      <c r="CM590" s="2">
        <v>12305.51</v>
      </c>
      <c r="CN590" s="2">
        <v>11314.41</v>
      </c>
      <c r="CO590" s="2">
        <v>11650.05</v>
      </c>
      <c r="CP590" s="2">
        <v>13852.37</v>
      </c>
      <c r="CQ590" s="4">
        <v>45072.427222222221</v>
      </c>
      <c r="CR590" s="4">
        <v>73415</v>
      </c>
    </row>
    <row r="591" spans="1:96" x14ac:dyDescent="0.35">
      <c r="A591" s="5">
        <v>665</v>
      </c>
      <c r="B591" s="3" t="s">
        <v>1135</v>
      </c>
      <c r="C591" s="3" t="s">
        <v>1207</v>
      </c>
      <c r="D591" s="2" t="s">
        <v>1208</v>
      </c>
      <c r="E591" s="2">
        <v>8093</v>
      </c>
      <c r="F591" s="2">
        <v>8215</v>
      </c>
      <c r="G591" s="2">
        <v>8458</v>
      </c>
      <c r="H591" s="2">
        <v>9802</v>
      </c>
      <c r="I591" s="2">
        <v>6.5600000000000006E-2</v>
      </c>
      <c r="J591" s="2">
        <v>531</v>
      </c>
      <c r="K591" s="2">
        <v>539</v>
      </c>
      <c r="L591" s="2">
        <v>555</v>
      </c>
      <c r="M591" s="2">
        <v>643</v>
      </c>
      <c r="N591" s="2">
        <v>6.7000000000000004E-2</v>
      </c>
      <c r="O591" s="2">
        <v>542</v>
      </c>
      <c r="P591" s="2">
        <v>550</v>
      </c>
      <c r="Q591" s="2">
        <v>567</v>
      </c>
      <c r="R591" s="2">
        <v>657</v>
      </c>
      <c r="S591" s="2">
        <v>9166</v>
      </c>
      <c r="T591" s="2">
        <v>9304</v>
      </c>
      <c r="U591" s="2">
        <v>9580</v>
      </c>
      <c r="V591" s="2">
        <v>11102</v>
      </c>
      <c r="W591" s="2">
        <v>1.1040000000000001</v>
      </c>
      <c r="X591" s="2">
        <v>1.026</v>
      </c>
      <c r="Y591" s="2">
        <v>10119</v>
      </c>
      <c r="Z591" s="2">
        <v>11391</v>
      </c>
      <c r="AA591" s="2">
        <v>3040.64</v>
      </c>
      <c r="AB591" s="2">
        <v>2433.5700000000002</v>
      </c>
      <c r="AC591" s="2">
        <v>1707.14</v>
      </c>
      <c r="AD591" s="2">
        <v>3690.14</v>
      </c>
      <c r="AE591" s="2">
        <v>10871.49</v>
      </c>
      <c r="AF591" s="2">
        <v>3040.64</v>
      </c>
      <c r="AG591" s="2">
        <v>2433.5700000000002</v>
      </c>
      <c r="AH591" s="2">
        <v>1707.14</v>
      </c>
      <c r="AI591" s="2">
        <v>3690.14</v>
      </c>
      <c r="AJ591" s="2">
        <v>10871.49</v>
      </c>
      <c r="AK591" s="2">
        <v>30768236</v>
      </c>
      <c r="AL591" s="2">
        <v>22641935</v>
      </c>
      <c r="AM591" s="2">
        <v>16354401</v>
      </c>
      <c r="AN591" s="2">
        <v>42034385</v>
      </c>
      <c r="AO591" s="2">
        <v>111798957</v>
      </c>
      <c r="AP591" s="2">
        <v>0.22620000000000001</v>
      </c>
      <c r="AQ591" s="2">
        <v>0.2</v>
      </c>
      <c r="AR591" s="2">
        <v>1391955</v>
      </c>
      <c r="AS591" s="2">
        <v>1024321</v>
      </c>
      <c r="AT591" s="2">
        <v>739873</v>
      </c>
      <c r="AU591" s="2">
        <v>1901636</v>
      </c>
      <c r="AV591" s="2">
        <v>5057785</v>
      </c>
      <c r="AW591" s="2">
        <v>0.22620000000000001</v>
      </c>
      <c r="AX591" s="2">
        <v>0</v>
      </c>
      <c r="AY591" s="2">
        <v>0.65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116856742</v>
      </c>
      <c r="BF591" s="2">
        <v>0</v>
      </c>
      <c r="BG591" s="2">
        <v>1105341</v>
      </c>
      <c r="BH591" s="2">
        <v>0</v>
      </c>
      <c r="BI591" s="2">
        <v>137867</v>
      </c>
      <c r="BJ591" s="2">
        <v>0</v>
      </c>
      <c r="BK591" s="2">
        <v>0</v>
      </c>
      <c r="BL591" s="2">
        <v>0</v>
      </c>
      <c r="BM591" s="2">
        <v>0</v>
      </c>
      <c r="BN591" s="2">
        <v>2813</v>
      </c>
      <c r="BO591" s="2">
        <v>127.92</v>
      </c>
      <c r="BP591" s="2">
        <v>359839</v>
      </c>
      <c r="BQ591" s="2">
        <v>1603047</v>
      </c>
      <c r="BR591" s="2">
        <v>118459789</v>
      </c>
      <c r="BS591" s="2">
        <v>0</v>
      </c>
      <c r="BT591" s="2">
        <v>118459789</v>
      </c>
      <c r="BU591" s="2">
        <v>114411640</v>
      </c>
      <c r="BV591" s="2">
        <v>4048149</v>
      </c>
      <c r="BW591" s="2">
        <v>2174298</v>
      </c>
      <c r="BX591" s="2">
        <v>1873851</v>
      </c>
      <c r="BY591" s="2">
        <v>5252.81</v>
      </c>
      <c r="BZ591" s="2">
        <v>10871.49</v>
      </c>
      <c r="CA591" s="2">
        <v>57105871</v>
      </c>
      <c r="CB591" s="2">
        <v>0</v>
      </c>
      <c r="CC591" s="2">
        <v>0</v>
      </c>
      <c r="CD591" s="2">
        <v>114411640</v>
      </c>
      <c r="CE591" s="2">
        <v>2174298</v>
      </c>
      <c r="CF591" s="2">
        <v>0</v>
      </c>
      <c r="CG591" s="2">
        <v>912282</v>
      </c>
      <c r="CH591" s="2">
        <v>912282</v>
      </c>
      <c r="CI591" s="2">
        <v>0</v>
      </c>
      <c r="CJ591" s="2">
        <v>1873851</v>
      </c>
      <c r="CK591" s="2" t="b">
        <v>0</v>
      </c>
      <c r="CL591" s="2">
        <v>0</v>
      </c>
      <c r="CM591" s="2">
        <v>10576.78</v>
      </c>
      <c r="CN591" s="2">
        <v>9724.91</v>
      </c>
      <c r="CO591" s="2">
        <v>10013.4</v>
      </c>
      <c r="CP591" s="2">
        <v>11906.33</v>
      </c>
      <c r="CQ591" s="4">
        <v>45072.426678240743</v>
      </c>
      <c r="CR591" s="4">
        <v>73415</v>
      </c>
    </row>
    <row r="592" spans="1:96" x14ac:dyDescent="0.35">
      <c r="A592" s="5">
        <v>666</v>
      </c>
      <c r="B592" s="3" t="s">
        <v>1135</v>
      </c>
      <c r="C592" s="3" t="s">
        <v>1209</v>
      </c>
      <c r="D592" s="2" t="s">
        <v>1210</v>
      </c>
      <c r="E592" s="2">
        <v>8093</v>
      </c>
      <c r="F592" s="2">
        <v>8215</v>
      </c>
      <c r="G592" s="2">
        <v>8458</v>
      </c>
      <c r="H592" s="2">
        <v>9802</v>
      </c>
      <c r="I592" s="2">
        <v>6.5600000000000006E-2</v>
      </c>
      <c r="J592" s="2">
        <v>531</v>
      </c>
      <c r="K592" s="2">
        <v>539</v>
      </c>
      <c r="L592" s="2">
        <v>555</v>
      </c>
      <c r="M592" s="2">
        <v>643</v>
      </c>
      <c r="N592" s="2">
        <v>6.7000000000000004E-2</v>
      </c>
      <c r="O592" s="2">
        <v>542</v>
      </c>
      <c r="P592" s="2">
        <v>550</v>
      </c>
      <c r="Q592" s="2">
        <v>567</v>
      </c>
      <c r="R592" s="2">
        <v>657</v>
      </c>
      <c r="S592" s="2">
        <v>9166</v>
      </c>
      <c r="T592" s="2">
        <v>9304</v>
      </c>
      <c r="U592" s="2">
        <v>9580</v>
      </c>
      <c r="V592" s="2">
        <v>11102</v>
      </c>
      <c r="W592" s="2">
        <v>1.1040000000000001</v>
      </c>
      <c r="X592" s="2">
        <v>1.026</v>
      </c>
      <c r="Y592" s="2">
        <v>10119</v>
      </c>
      <c r="Z592" s="2">
        <v>11391</v>
      </c>
      <c r="AA592" s="2">
        <v>4984.76</v>
      </c>
      <c r="AB592" s="2">
        <v>3667.01</v>
      </c>
      <c r="AC592" s="2">
        <v>2383.4</v>
      </c>
      <c r="AD592" s="2">
        <v>4958.24</v>
      </c>
      <c r="AE592" s="2">
        <v>15993.41</v>
      </c>
      <c r="AF592" s="2">
        <v>4984.76</v>
      </c>
      <c r="AG592" s="2">
        <v>3667.01</v>
      </c>
      <c r="AH592" s="2">
        <v>2383.4</v>
      </c>
      <c r="AI592" s="2">
        <v>4958.24</v>
      </c>
      <c r="AJ592" s="2">
        <v>15993.41</v>
      </c>
      <c r="AK592" s="2">
        <v>50440786</v>
      </c>
      <c r="AL592" s="2">
        <v>34117861</v>
      </c>
      <c r="AM592" s="2">
        <v>22832972</v>
      </c>
      <c r="AN592" s="2">
        <v>56479312</v>
      </c>
      <c r="AO592" s="2">
        <v>163870931</v>
      </c>
      <c r="AP592" s="2">
        <v>0.68920000000000003</v>
      </c>
      <c r="AQ592" s="2">
        <v>0.2</v>
      </c>
      <c r="AR592" s="2">
        <v>6952758</v>
      </c>
      <c r="AS592" s="2">
        <v>4702806</v>
      </c>
      <c r="AT592" s="2">
        <v>3147297</v>
      </c>
      <c r="AU592" s="2">
        <v>7785108</v>
      </c>
      <c r="AV592" s="2">
        <v>22587969</v>
      </c>
      <c r="AW592" s="2">
        <v>0.68920000000000003</v>
      </c>
      <c r="AX592" s="2">
        <v>0.13919999999999999</v>
      </c>
      <c r="AY592" s="2">
        <v>0.65</v>
      </c>
      <c r="AZ592" s="2">
        <v>4563882</v>
      </c>
      <c r="BA592" s="2">
        <v>3086984</v>
      </c>
      <c r="BB592" s="2">
        <v>2065927</v>
      </c>
      <c r="BC592" s="2">
        <v>5110248</v>
      </c>
      <c r="BD592" s="2">
        <v>14827041</v>
      </c>
      <c r="BE592" s="2">
        <v>201285941</v>
      </c>
      <c r="BF592" s="2">
        <v>0</v>
      </c>
      <c r="BG592" s="2">
        <v>1137679</v>
      </c>
      <c r="BH592" s="2">
        <v>0</v>
      </c>
      <c r="BI592" s="2">
        <v>2634174</v>
      </c>
      <c r="BJ592" s="2">
        <v>0</v>
      </c>
      <c r="BK592" s="2">
        <v>0</v>
      </c>
      <c r="BL592" s="2">
        <v>0</v>
      </c>
      <c r="BM592" s="2">
        <v>0</v>
      </c>
      <c r="BN592" s="2">
        <v>2813</v>
      </c>
      <c r="BO592" s="2">
        <v>310</v>
      </c>
      <c r="BP592" s="2">
        <v>872030</v>
      </c>
      <c r="BQ592" s="2">
        <v>4643883</v>
      </c>
      <c r="BR592" s="2">
        <v>205929824</v>
      </c>
      <c r="BS592" s="2">
        <v>0</v>
      </c>
      <c r="BT592" s="2">
        <v>205929824</v>
      </c>
      <c r="BU592" s="2">
        <v>72436184</v>
      </c>
      <c r="BV592" s="2">
        <v>133493640</v>
      </c>
      <c r="BW592" s="2">
        <v>13307452</v>
      </c>
      <c r="BX592" s="2">
        <v>120186188</v>
      </c>
      <c r="BY592" s="2">
        <v>5281.65</v>
      </c>
      <c r="BZ592" s="2">
        <v>15993.41</v>
      </c>
      <c r="CA592" s="2">
        <v>84471594</v>
      </c>
      <c r="CB592" s="2">
        <v>0</v>
      </c>
      <c r="CC592" s="2">
        <v>0</v>
      </c>
      <c r="CD592" s="2">
        <v>72436184</v>
      </c>
      <c r="CE592" s="2">
        <v>13307452</v>
      </c>
      <c r="CF592" s="2">
        <v>0</v>
      </c>
      <c r="CG592" s="2">
        <v>18173215</v>
      </c>
      <c r="CH592" s="2">
        <v>18173215</v>
      </c>
      <c r="CI592" s="2">
        <v>0</v>
      </c>
      <c r="CJ592" s="2">
        <v>120186188</v>
      </c>
      <c r="CK592" s="2" t="b">
        <v>0</v>
      </c>
      <c r="CL592" s="2">
        <v>0</v>
      </c>
      <c r="CM592" s="2">
        <v>12429.37</v>
      </c>
      <c r="CN592" s="2">
        <v>11428.29</v>
      </c>
      <c r="CO592" s="2">
        <v>11767.31</v>
      </c>
      <c r="CP592" s="2">
        <v>13991.79</v>
      </c>
      <c r="CQ592" s="4">
        <v>45072.42696759259</v>
      </c>
      <c r="CR592" s="4">
        <v>73415</v>
      </c>
    </row>
    <row r="593" spans="1:96" x14ac:dyDescent="0.35">
      <c r="A593" s="5">
        <v>667</v>
      </c>
      <c r="B593" s="3" t="s">
        <v>1135</v>
      </c>
      <c r="C593" s="3" t="s">
        <v>1211</v>
      </c>
      <c r="D593" s="2" t="s">
        <v>1212</v>
      </c>
      <c r="E593" s="2">
        <v>8093</v>
      </c>
      <c r="F593" s="2">
        <v>8215</v>
      </c>
      <c r="G593" s="2">
        <v>8458</v>
      </c>
      <c r="H593" s="2">
        <v>9802</v>
      </c>
      <c r="I593" s="2">
        <v>6.5600000000000006E-2</v>
      </c>
      <c r="J593" s="2">
        <v>531</v>
      </c>
      <c r="K593" s="2">
        <v>539</v>
      </c>
      <c r="L593" s="2">
        <v>555</v>
      </c>
      <c r="M593" s="2">
        <v>643</v>
      </c>
      <c r="N593" s="2">
        <v>6.7000000000000004E-2</v>
      </c>
      <c r="O593" s="2">
        <v>542</v>
      </c>
      <c r="P593" s="2">
        <v>550</v>
      </c>
      <c r="Q593" s="2">
        <v>567</v>
      </c>
      <c r="R593" s="2">
        <v>657</v>
      </c>
      <c r="S593" s="2">
        <v>9166</v>
      </c>
      <c r="T593" s="2">
        <v>9304</v>
      </c>
      <c r="U593" s="2">
        <v>9580</v>
      </c>
      <c r="V593" s="2">
        <v>11102</v>
      </c>
      <c r="W593" s="2">
        <v>1.1040000000000001</v>
      </c>
      <c r="X593" s="2">
        <v>1.026</v>
      </c>
      <c r="Y593" s="2">
        <v>10119</v>
      </c>
      <c r="Z593" s="2">
        <v>11391</v>
      </c>
      <c r="AA593" s="2">
        <v>5796.78</v>
      </c>
      <c r="AB593" s="2">
        <v>4425.09</v>
      </c>
      <c r="AC593" s="2">
        <v>3115.71</v>
      </c>
      <c r="AD593" s="2">
        <v>6324.67</v>
      </c>
      <c r="AE593" s="2">
        <v>19662.25</v>
      </c>
      <c r="AF593" s="2">
        <v>5796.78</v>
      </c>
      <c r="AG593" s="2">
        <v>4425.09</v>
      </c>
      <c r="AH593" s="2">
        <v>3115.71</v>
      </c>
      <c r="AI593" s="2">
        <v>6324.67</v>
      </c>
      <c r="AJ593" s="2">
        <v>19662.25</v>
      </c>
      <c r="AK593" s="2">
        <v>58657617</v>
      </c>
      <c r="AL593" s="2">
        <v>41171037</v>
      </c>
      <c r="AM593" s="2">
        <v>29848502</v>
      </c>
      <c r="AN593" s="2">
        <v>72044316</v>
      </c>
      <c r="AO593" s="2">
        <v>201721472</v>
      </c>
      <c r="AP593" s="2">
        <v>0.38319999999999999</v>
      </c>
      <c r="AQ593" s="2">
        <v>0.2</v>
      </c>
      <c r="AR593" s="2">
        <v>4495520</v>
      </c>
      <c r="AS593" s="2">
        <v>3155348</v>
      </c>
      <c r="AT593" s="2">
        <v>2287589</v>
      </c>
      <c r="AU593" s="2">
        <v>5521476</v>
      </c>
      <c r="AV593" s="2">
        <v>15459933</v>
      </c>
      <c r="AW593" s="2">
        <v>0.38319999999999999</v>
      </c>
      <c r="AX593" s="2">
        <v>0</v>
      </c>
      <c r="AY593" s="2">
        <v>0.65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217181405</v>
      </c>
      <c r="BF593" s="2">
        <v>0</v>
      </c>
      <c r="BG593" s="2">
        <v>641659</v>
      </c>
      <c r="BH593" s="2">
        <v>0</v>
      </c>
      <c r="BI593" s="2">
        <v>553329</v>
      </c>
      <c r="BJ593" s="2">
        <v>0</v>
      </c>
      <c r="BK593" s="2">
        <v>0</v>
      </c>
      <c r="BL593" s="2">
        <v>0</v>
      </c>
      <c r="BM593" s="2">
        <v>0</v>
      </c>
      <c r="BN593" s="2">
        <v>2813</v>
      </c>
      <c r="BO593" s="2">
        <v>359.6</v>
      </c>
      <c r="BP593" s="2">
        <v>1011555</v>
      </c>
      <c r="BQ593" s="2">
        <v>2206543</v>
      </c>
      <c r="BR593" s="2">
        <v>219387948</v>
      </c>
      <c r="BS593" s="2">
        <v>0</v>
      </c>
      <c r="BT593" s="2">
        <v>219387948</v>
      </c>
      <c r="BU593" s="2">
        <v>73906165</v>
      </c>
      <c r="BV593" s="2">
        <v>145481783</v>
      </c>
      <c r="BW593" s="2">
        <v>16293468</v>
      </c>
      <c r="BX593" s="2">
        <v>129188315</v>
      </c>
      <c r="BY593" s="2">
        <v>5260.12</v>
      </c>
      <c r="BZ593" s="2">
        <v>19662.25</v>
      </c>
      <c r="CA593" s="2">
        <v>103425794</v>
      </c>
      <c r="CB593" s="2">
        <v>0</v>
      </c>
      <c r="CC593" s="2">
        <v>0</v>
      </c>
      <c r="CD593" s="2">
        <v>73906165</v>
      </c>
      <c r="CE593" s="2">
        <v>16293468</v>
      </c>
      <c r="CF593" s="2">
        <v>13226161</v>
      </c>
      <c r="CG593" s="2">
        <v>12957967</v>
      </c>
      <c r="CH593" s="2">
        <v>26184128</v>
      </c>
      <c r="CI593" s="2">
        <v>0</v>
      </c>
      <c r="CJ593" s="2">
        <v>129188315</v>
      </c>
      <c r="CK593" s="2" t="b">
        <v>0</v>
      </c>
      <c r="CL593" s="2">
        <v>0</v>
      </c>
      <c r="CM593" s="2">
        <v>10894.52</v>
      </c>
      <c r="CN593" s="2">
        <v>10017.06</v>
      </c>
      <c r="CO593" s="2">
        <v>10314.209999999999</v>
      </c>
      <c r="CP593" s="2">
        <v>12264.01</v>
      </c>
      <c r="CQ593" s="4">
        <v>45072.427094907405</v>
      </c>
      <c r="CR593" s="4">
        <v>73415</v>
      </c>
    </row>
    <row r="594" spans="1:96" x14ac:dyDescent="0.35">
      <c r="A594" s="5">
        <v>668</v>
      </c>
      <c r="B594" s="3" t="s">
        <v>1135</v>
      </c>
      <c r="C594" s="3" t="s">
        <v>1213</v>
      </c>
      <c r="D594" s="2" t="s">
        <v>1214</v>
      </c>
      <c r="E594" s="2">
        <v>8093</v>
      </c>
      <c r="F594" s="2">
        <v>8215</v>
      </c>
      <c r="G594" s="2">
        <v>8458</v>
      </c>
      <c r="H594" s="2">
        <v>9802</v>
      </c>
      <c r="I594" s="2">
        <v>6.5600000000000006E-2</v>
      </c>
      <c r="J594" s="2">
        <v>531</v>
      </c>
      <c r="K594" s="2">
        <v>539</v>
      </c>
      <c r="L594" s="2">
        <v>555</v>
      </c>
      <c r="M594" s="2">
        <v>643</v>
      </c>
      <c r="N594" s="2">
        <v>6.7000000000000004E-2</v>
      </c>
      <c r="O594" s="2">
        <v>542</v>
      </c>
      <c r="P594" s="2">
        <v>550</v>
      </c>
      <c r="Q594" s="2">
        <v>567</v>
      </c>
      <c r="R594" s="2">
        <v>657</v>
      </c>
      <c r="S594" s="2">
        <v>9166</v>
      </c>
      <c r="T594" s="2">
        <v>9304</v>
      </c>
      <c r="U594" s="2">
        <v>9580</v>
      </c>
      <c r="V594" s="2">
        <v>11102</v>
      </c>
      <c r="W594" s="2">
        <v>1.1040000000000001</v>
      </c>
      <c r="X594" s="2">
        <v>1.026</v>
      </c>
      <c r="Y594" s="2">
        <v>10119</v>
      </c>
      <c r="Z594" s="2">
        <v>11391</v>
      </c>
      <c r="AA594" s="2">
        <v>61.75</v>
      </c>
      <c r="AB594" s="2">
        <v>46.74</v>
      </c>
      <c r="AC594" s="2">
        <v>28.94</v>
      </c>
      <c r="AD594" s="2">
        <v>1.95</v>
      </c>
      <c r="AE594" s="2">
        <v>139.38</v>
      </c>
      <c r="AF594" s="2">
        <v>61.75</v>
      </c>
      <c r="AG594" s="2">
        <v>46.74</v>
      </c>
      <c r="AH594" s="2">
        <v>28.94</v>
      </c>
      <c r="AI594" s="2">
        <v>57.25</v>
      </c>
      <c r="AJ594" s="2">
        <v>194.68</v>
      </c>
      <c r="AK594" s="2">
        <v>624848</v>
      </c>
      <c r="AL594" s="2">
        <v>434869</v>
      </c>
      <c r="AM594" s="2">
        <v>277245</v>
      </c>
      <c r="AN594" s="2">
        <v>22212</v>
      </c>
      <c r="AO594" s="2">
        <v>1359174</v>
      </c>
      <c r="AP594" s="2">
        <v>0.78390000000000004</v>
      </c>
      <c r="AQ594" s="2">
        <v>0.2</v>
      </c>
      <c r="AR594" s="2">
        <v>97964</v>
      </c>
      <c r="AS594" s="2">
        <v>68179</v>
      </c>
      <c r="AT594" s="2">
        <v>43467</v>
      </c>
      <c r="AU594" s="2">
        <v>102242</v>
      </c>
      <c r="AV594" s="2">
        <v>311852</v>
      </c>
      <c r="AW594" s="2">
        <v>0.78390000000000004</v>
      </c>
      <c r="AX594" s="2">
        <v>0.2339</v>
      </c>
      <c r="AY594" s="2">
        <v>0.65</v>
      </c>
      <c r="AZ594" s="2">
        <v>94999</v>
      </c>
      <c r="BA594" s="2">
        <v>66115</v>
      </c>
      <c r="BB594" s="2">
        <v>42151</v>
      </c>
      <c r="BC594" s="2">
        <v>99147</v>
      </c>
      <c r="BD594" s="2">
        <v>302412</v>
      </c>
      <c r="BE594" s="2">
        <v>1973438</v>
      </c>
      <c r="BF594" s="2">
        <v>981537</v>
      </c>
      <c r="BG594" s="2">
        <v>0</v>
      </c>
      <c r="BH594" s="2">
        <v>0</v>
      </c>
      <c r="BI594" s="2">
        <v>199818</v>
      </c>
      <c r="BJ594" s="2">
        <v>0</v>
      </c>
      <c r="BK594" s="2">
        <v>0</v>
      </c>
      <c r="BL594" s="2">
        <v>0</v>
      </c>
      <c r="BM594" s="2">
        <v>0</v>
      </c>
      <c r="BN594" s="2">
        <v>2813</v>
      </c>
      <c r="BO594" s="2">
        <v>3.41</v>
      </c>
      <c r="BP594" s="2">
        <v>9592</v>
      </c>
      <c r="BQ594" s="2">
        <v>1190947</v>
      </c>
      <c r="BR594" s="2">
        <v>3164385</v>
      </c>
      <c r="BS594" s="2">
        <v>0</v>
      </c>
      <c r="BT594" s="2">
        <v>3164385</v>
      </c>
      <c r="BU594" s="2">
        <v>166701</v>
      </c>
      <c r="BV594" s="2">
        <v>2997684</v>
      </c>
      <c r="BW594" s="2">
        <v>220152</v>
      </c>
      <c r="BX594" s="2">
        <v>2777532</v>
      </c>
      <c r="BY594" s="2">
        <v>4192.62</v>
      </c>
      <c r="BZ594" s="2">
        <v>194.68</v>
      </c>
      <c r="CA594" s="2">
        <v>816219</v>
      </c>
      <c r="CB594" s="2">
        <v>604775</v>
      </c>
      <c r="CC594" s="2">
        <v>0</v>
      </c>
      <c r="CD594" s="2">
        <v>166701</v>
      </c>
      <c r="CE594" s="2">
        <v>220152</v>
      </c>
      <c r="CF594" s="2">
        <v>1034141</v>
      </c>
      <c r="CG594" s="2">
        <v>550867</v>
      </c>
      <c r="CH594" s="2">
        <v>1585008</v>
      </c>
      <c r="CI594" s="2">
        <v>0</v>
      </c>
      <c r="CJ594" s="2">
        <v>2777532</v>
      </c>
      <c r="CK594" s="2" t="b">
        <v>0</v>
      </c>
      <c r="CL594" s="2">
        <v>0</v>
      </c>
      <c r="CM594" s="2">
        <v>13243.9</v>
      </c>
      <c r="CN594" s="2">
        <v>12177.21</v>
      </c>
      <c r="CO594" s="2">
        <v>12538.45</v>
      </c>
      <c r="CP594" s="2">
        <v>14908.71</v>
      </c>
      <c r="CQ594" s="4">
        <v>45072.427222222221</v>
      </c>
      <c r="CR594" s="4">
        <v>73415</v>
      </c>
    </row>
    <row r="595" spans="1:96" x14ac:dyDescent="0.35">
      <c r="A595" s="5">
        <v>669</v>
      </c>
      <c r="B595" s="3" t="s">
        <v>1135</v>
      </c>
      <c r="C595" s="3" t="s">
        <v>1215</v>
      </c>
      <c r="D595" s="2" t="s">
        <v>1216</v>
      </c>
      <c r="E595" s="2">
        <v>8093</v>
      </c>
      <c r="F595" s="2">
        <v>8215</v>
      </c>
      <c r="G595" s="2">
        <v>8458</v>
      </c>
      <c r="H595" s="2">
        <v>9802</v>
      </c>
      <c r="I595" s="2">
        <v>6.5600000000000006E-2</v>
      </c>
      <c r="J595" s="2">
        <v>531</v>
      </c>
      <c r="K595" s="2">
        <v>539</v>
      </c>
      <c r="L595" s="2">
        <v>555</v>
      </c>
      <c r="M595" s="2">
        <v>643</v>
      </c>
      <c r="N595" s="2">
        <v>6.7000000000000004E-2</v>
      </c>
      <c r="O595" s="2">
        <v>542</v>
      </c>
      <c r="P595" s="2">
        <v>550</v>
      </c>
      <c r="Q595" s="2">
        <v>567</v>
      </c>
      <c r="R595" s="2">
        <v>657</v>
      </c>
      <c r="S595" s="2">
        <v>9166</v>
      </c>
      <c r="T595" s="2">
        <v>9304</v>
      </c>
      <c r="U595" s="2">
        <v>9580</v>
      </c>
      <c r="V595" s="2">
        <v>11102</v>
      </c>
      <c r="W595" s="2">
        <v>1.1040000000000001</v>
      </c>
      <c r="X595" s="2">
        <v>1.026</v>
      </c>
      <c r="Y595" s="2">
        <v>10119</v>
      </c>
      <c r="Z595" s="2">
        <v>11391</v>
      </c>
      <c r="AA595" s="2">
        <v>1065.77</v>
      </c>
      <c r="AB595" s="2">
        <v>794.86</v>
      </c>
      <c r="AC595" s="2">
        <v>590.57000000000005</v>
      </c>
      <c r="AD595" s="2">
        <v>1235.1300000000001</v>
      </c>
      <c r="AE595" s="2">
        <v>3686.33</v>
      </c>
      <c r="AF595" s="2">
        <v>1065.77</v>
      </c>
      <c r="AG595" s="2">
        <v>794.86</v>
      </c>
      <c r="AH595" s="2">
        <v>590.57000000000005</v>
      </c>
      <c r="AI595" s="2">
        <v>1235.1300000000001</v>
      </c>
      <c r="AJ595" s="2">
        <v>3686.33</v>
      </c>
      <c r="AK595" s="2">
        <v>10784527</v>
      </c>
      <c r="AL595" s="2">
        <v>7395377</v>
      </c>
      <c r="AM595" s="2">
        <v>5657661</v>
      </c>
      <c r="AN595" s="2">
        <v>14069366</v>
      </c>
      <c r="AO595" s="2">
        <v>37906931</v>
      </c>
      <c r="AP595" s="2">
        <v>0.61360000000000003</v>
      </c>
      <c r="AQ595" s="2">
        <v>0.2</v>
      </c>
      <c r="AR595" s="2">
        <v>1323477</v>
      </c>
      <c r="AS595" s="2">
        <v>907561</v>
      </c>
      <c r="AT595" s="2">
        <v>694308</v>
      </c>
      <c r="AU595" s="2">
        <v>1726593</v>
      </c>
      <c r="AV595" s="2">
        <v>4651939</v>
      </c>
      <c r="AW595" s="2">
        <v>0.61360000000000003</v>
      </c>
      <c r="AX595" s="2">
        <v>6.3600000000000004E-2</v>
      </c>
      <c r="AY595" s="2">
        <v>0.65</v>
      </c>
      <c r="AZ595" s="2">
        <v>445832</v>
      </c>
      <c r="BA595" s="2">
        <v>305725</v>
      </c>
      <c r="BB595" s="2">
        <v>233888</v>
      </c>
      <c r="BC595" s="2">
        <v>581628</v>
      </c>
      <c r="BD595" s="2">
        <v>1567073</v>
      </c>
      <c r="BE595" s="2">
        <v>44125943</v>
      </c>
      <c r="BF595" s="2">
        <v>0</v>
      </c>
      <c r="BG595" s="2">
        <v>107422</v>
      </c>
      <c r="BH595" s="2">
        <v>0</v>
      </c>
      <c r="BI595" s="2">
        <v>875571</v>
      </c>
      <c r="BJ595" s="2">
        <v>0</v>
      </c>
      <c r="BK595" s="2">
        <v>0</v>
      </c>
      <c r="BL595" s="2">
        <v>0</v>
      </c>
      <c r="BM595" s="2">
        <v>0</v>
      </c>
      <c r="BN595" s="2">
        <v>2813</v>
      </c>
      <c r="BO595" s="2">
        <v>56.43</v>
      </c>
      <c r="BP595" s="2">
        <v>158738</v>
      </c>
      <c r="BQ595" s="2">
        <v>1141731</v>
      </c>
      <c r="BR595" s="2">
        <v>45267674</v>
      </c>
      <c r="BS595" s="2">
        <v>0</v>
      </c>
      <c r="BT595" s="2">
        <v>45267674</v>
      </c>
      <c r="BU595" s="2">
        <v>23927546</v>
      </c>
      <c r="BV595" s="2">
        <v>21340128</v>
      </c>
      <c r="BW595" s="2">
        <v>1694438</v>
      </c>
      <c r="BX595" s="2">
        <v>19645690</v>
      </c>
      <c r="BY595" s="2">
        <v>5624.29</v>
      </c>
      <c r="BZ595" s="2">
        <v>3686.33</v>
      </c>
      <c r="CA595" s="2">
        <v>20732989</v>
      </c>
      <c r="CB595" s="2">
        <v>0</v>
      </c>
      <c r="CC595" s="2">
        <v>0</v>
      </c>
      <c r="CD595" s="2">
        <v>23927546</v>
      </c>
      <c r="CE595" s="2">
        <v>1694438</v>
      </c>
      <c r="CF595" s="2">
        <v>0</v>
      </c>
      <c r="CG595" s="2">
        <v>3939350</v>
      </c>
      <c r="CH595" s="2">
        <v>3939350</v>
      </c>
      <c r="CI595" s="2">
        <v>0</v>
      </c>
      <c r="CJ595" s="2">
        <v>19645690</v>
      </c>
      <c r="CK595" s="2" t="b">
        <v>0</v>
      </c>
      <c r="CL595" s="2">
        <v>0</v>
      </c>
      <c r="CM595" s="2">
        <v>11779.12</v>
      </c>
      <c r="CN595" s="2">
        <v>10830.41</v>
      </c>
      <c r="CO595" s="2">
        <v>11151.69</v>
      </c>
      <c r="CP595" s="2">
        <v>13259.81</v>
      </c>
      <c r="CQ595" s="4">
        <v>45072.427210648151</v>
      </c>
      <c r="CR595" s="4">
        <v>73415</v>
      </c>
    </row>
    <row r="596" spans="1:96" x14ac:dyDescent="0.35">
      <c r="A596" s="5">
        <v>11434</v>
      </c>
      <c r="B596" s="3" t="s">
        <v>1135</v>
      </c>
      <c r="C596" s="3" t="s">
        <v>2032</v>
      </c>
      <c r="D596" s="2" t="s">
        <v>2033</v>
      </c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>
        <v>0</v>
      </c>
      <c r="BV596" s="2">
        <v>0</v>
      </c>
      <c r="BW596" s="2"/>
      <c r="BX596" s="2">
        <v>0</v>
      </c>
      <c r="BY596" s="2"/>
      <c r="BZ596" s="2"/>
      <c r="CA596" s="2">
        <v>0</v>
      </c>
      <c r="CB596" s="2"/>
      <c r="CC596" s="2"/>
      <c r="CD596" s="2">
        <v>0</v>
      </c>
      <c r="CE596" s="2">
        <v>0</v>
      </c>
      <c r="CF596" s="2">
        <v>0</v>
      </c>
      <c r="CG596" s="2"/>
      <c r="CH596" s="2">
        <v>0</v>
      </c>
      <c r="CI596" s="2">
        <v>0</v>
      </c>
      <c r="CJ596" s="2">
        <v>0</v>
      </c>
      <c r="CK596" s="2" t="b">
        <v>1</v>
      </c>
      <c r="CL596" s="2">
        <v>0</v>
      </c>
      <c r="CM596" s="2">
        <v>0</v>
      </c>
      <c r="CN596" s="2">
        <v>0</v>
      </c>
      <c r="CO596" s="2">
        <v>0</v>
      </c>
      <c r="CP596" s="2">
        <v>0</v>
      </c>
      <c r="CQ596" s="4">
        <v>45070.380023148151</v>
      </c>
      <c r="CR596" s="4">
        <v>73415</v>
      </c>
    </row>
    <row r="597" spans="1:96" x14ac:dyDescent="0.35">
      <c r="A597" s="5">
        <v>14054</v>
      </c>
      <c r="B597" s="3" t="s">
        <v>1135</v>
      </c>
      <c r="C597" s="3" t="s">
        <v>1217</v>
      </c>
      <c r="D597" s="2" t="s">
        <v>1218</v>
      </c>
      <c r="E597" s="2">
        <v>8093</v>
      </c>
      <c r="F597" s="2">
        <v>8215</v>
      </c>
      <c r="G597" s="2">
        <v>8458</v>
      </c>
      <c r="H597" s="2">
        <v>9802</v>
      </c>
      <c r="I597" s="2">
        <v>6.5600000000000006E-2</v>
      </c>
      <c r="J597" s="2">
        <v>531</v>
      </c>
      <c r="K597" s="2">
        <v>539</v>
      </c>
      <c r="L597" s="2">
        <v>555</v>
      </c>
      <c r="M597" s="2">
        <v>643</v>
      </c>
      <c r="N597" s="2">
        <v>6.7000000000000004E-2</v>
      </c>
      <c r="O597" s="2">
        <v>542</v>
      </c>
      <c r="P597" s="2">
        <v>550</v>
      </c>
      <c r="Q597" s="2">
        <v>567</v>
      </c>
      <c r="R597" s="2">
        <v>657</v>
      </c>
      <c r="S597" s="2">
        <v>9166</v>
      </c>
      <c r="T597" s="2">
        <v>9304</v>
      </c>
      <c r="U597" s="2">
        <v>9580</v>
      </c>
      <c r="V597" s="2">
        <v>11102</v>
      </c>
      <c r="W597" s="2">
        <v>1.1040000000000001</v>
      </c>
      <c r="X597" s="2">
        <v>1.026</v>
      </c>
      <c r="Y597" s="2">
        <v>10119</v>
      </c>
      <c r="Z597" s="2">
        <v>11391</v>
      </c>
      <c r="AA597" s="2">
        <v>861.75</v>
      </c>
      <c r="AB597" s="2">
        <v>633.87</v>
      </c>
      <c r="AC597" s="2">
        <v>393.93</v>
      </c>
      <c r="AD597" s="2">
        <v>321.36</v>
      </c>
      <c r="AE597" s="2">
        <v>2210.91</v>
      </c>
      <c r="AF597" s="2">
        <v>861.75</v>
      </c>
      <c r="AG597" s="2">
        <v>633.87</v>
      </c>
      <c r="AH597" s="2">
        <v>393.93</v>
      </c>
      <c r="AI597" s="2">
        <v>321.36</v>
      </c>
      <c r="AJ597" s="2">
        <v>2210.91</v>
      </c>
      <c r="AK597" s="2">
        <v>8720048</v>
      </c>
      <c r="AL597" s="2">
        <v>5897526</v>
      </c>
      <c r="AM597" s="2">
        <v>3773849</v>
      </c>
      <c r="AN597" s="2">
        <v>3660612</v>
      </c>
      <c r="AO597" s="2">
        <v>22052035</v>
      </c>
      <c r="AP597" s="2">
        <v>0.38569999999999999</v>
      </c>
      <c r="AQ597" s="2">
        <v>0.2</v>
      </c>
      <c r="AR597" s="2">
        <v>672665</v>
      </c>
      <c r="AS597" s="2">
        <v>454935</v>
      </c>
      <c r="AT597" s="2">
        <v>291115</v>
      </c>
      <c r="AU597" s="2">
        <v>282380</v>
      </c>
      <c r="AV597" s="2">
        <v>1701095</v>
      </c>
      <c r="AW597" s="2">
        <v>0.38569999999999999</v>
      </c>
      <c r="AX597" s="2">
        <v>0</v>
      </c>
      <c r="AY597" s="2">
        <v>0.65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23753130</v>
      </c>
      <c r="BF597" s="2">
        <v>0</v>
      </c>
      <c r="BG597" s="2">
        <v>13549</v>
      </c>
      <c r="BH597" s="2">
        <v>0</v>
      </c>
      <c r="BI597" s="2">
        <v>323519</v>
      </c>
      <c r="BJ597" s="2">
        <v>0</v>
      </c>
      <c r="BK597" s="2">
        <v>0</v>
      </c>
      <c r="BL597" s="2">
        <v>0</v>
      </c>
      <c r="BM597" s="2">
        <v>0</v>
      </c>
      <c r="BN597" s="2">
        <v>2813</v>
      </c>
      <c r="BO597" s="2">
        <v>54.89</v>
      </c>
      <c r="BP597" s="2">
        <v>154406</v>
      </c>
      <c r="BQ597" s="2">
        <v>491474</v>
      </c>
      <c r="BR597" s="2">
        <v>24244604</v>
      </c>
      <c r="BS597" s="2">
        <v>0</v>
      </c>
      <c r="BT597" s="2">
        <v>24244604</v>
      </c>
      <c r="BU597" s="2">
        <v>13606261</v>
      </c>
      <c r="BV597" s="2">
        <v>10638343</v>
      </c>
      <c r="BW597" s="2">
        <v>733702</v>
      </c>
      <c r="BX597" s="2">
        <v>9904641</v>
      </c>
      <c r="BY597" s="2">
        <v>5248.42</v>
      </c>
      <c r="BZ597" s="2">
        <v>2210.91</v>
      </c>
      <c r="CA597" s="2">
        <v>11603784</v>
      </c>
      <c r="CB597" s="2">
        <v>0</v>
      </c>
      <c r="CC597" s="2">
        <v>0</v>
      </c>
      <c r="CD597" s="2">
        <v>13606261</v>
      </c>
      <c r="CE597" s="2">
        <v>733702</v>
      </c>
      <c r="CF597" s="2">
        <v>0</v>
      </c>
      <c r="CG597" s="2">
        <v>1795858</v>
      </c>
      <c r="CH597" s="2">
        <v>1795858</v>
      </c>
      <c r="CI597" s="2">
        <v>0</v>
      </c>
      <c r="CJ597" s="2">
        <v>9904641</v>
      </c>
      <c r="CK597" s="2" t="b">
        <v>0</v>
      </c>
      <c r="CL597" s="2">
        <v>0</v>
      </c>
      <c r="CM597" s="2">
        <v>10899.58</v>
      </c>
      <c r="CN597" s="2">
        <v>10021.709999999999</v>
      </c>
      <c r="CO597" s="2">
        <v>10319</v>
      </c>
      <c r="CP597" s="2">
        <v>12269.7</v>
      </c>
      <c r="CQ597" s="4">
        <v>45072.426655092589</v>
      </c>
      <c r="CR597" s="4">
        <v>73415</v>
      </c>
    </row>
    <row r="598" spans="1:96" x14ac:dyDescent="0.35">
      <c r="A598" s="5">
        <v>670</v>
      </c>
      <c r="B598" s="3" t="s">
        <v>1219</v>
      </c>
      <c r="C598" s="3" t="s">
        <v>1220</v>
      </c>
      <c r="D598" s="2" t="s">
        <v>1221</v>
      </c>
      <c r="E598" s="2">
        <v>8093</v>
      </c>
      <c r="F598" s="2">
        <v>8215</v>
      </c>
      <c r="G598" s="2">
        <v>8458</v>
      </c>
      <c r="H598" s="2">
        <v>9802</v>
      </c>
      <c r="I598" s="2">
        <v>6.5600000000000006E-2</v>
      </c>
      <c r="J598" s="2">
        <v>531</v>
      </c>
      <c r="K598" s="2">
        <v>539</v>
      </c>
      <c r="L598" s="2">
        <v>555</v>
      </c>
      <c r="M598" s="2">
        <v>643</v>
      </c>
      <c r="N598" s="2">
        <v>6.7000000000000004E-2</v>
      </c>
      <c r="O598" s="2">
        <v>542</v>
      </c>
      <c r="P598" s="2">
        <v>550</v>
      </c>
      <c r="Q598" s="2">
        <v>567</v>
      </c>
      <c r="R598" s="2">
        <v>657</v>
      </c>
      <c r="S598" s="2">
        <v>9166</v>
      </c>
      <c r="T598" s="2">
        <v>9304</v>
      </c>
      <c r="U598" s="2">
        <v>9580</v>
      </c>
      <c r="V598" s="2">
        <v>11102</v>
      </c>
      <c r="W598" s="2">
        <v>1.1040000000000001</v>
      </c>
      <c r="X598" s="2">
        <v>1.026</v>
      </c>
      <c r="Y598" s="2">
        <v>10119</v>
      </c>
      <c r="Z598" s="2">
        <v>11391</v>
      </c>
      <c r="AA598" s="2">
        <v>16080</v>
      </c>
      <c r="AB598" s="2">
        <v>10977.81</v>
      </c>
      <c r="AC598" s="2">
        <v>6870.32</v>
      </c>
      <c r="AD598" s="2">
        <v>15115.41</v>
      </c>
      <c r="AE598" s="2">
        <v>49043.54</v>
      </c>
      <c r="AF598" s="2">
        <v>16080</v>
      </c>
      <c r="AG598" s="2">
        <v>10977.81</v>
      </c>
      <c r="AH598" s="2">
        <v>6870.32</v>
      </c>
      <c r="AI598" s="2">
        <v>15115.41</v>
      </c>
      <c r="AJ598" s="2">
        <v>49043.54</v>
      </c>
      <c r="AK598" s="2">
        <v>162713520</v>
      </c>
      <c r="AL598" s="2">
        <v>102137544</v>
      </c>
      <c r="AM598" s="2">
        <v>65817666</v>
      </c>
      <c r="AN598" s="2">
        <v>172179635</v>
      </c>
      <c r="AO598" s="2">
        <v>502848365</v>
      </c>
      <c r="AP598" s="2">
        <v>0.58740000000000003</v>
      </c>
      <c r="AQ598" s="2">
        <v>0.2</v>
      </c>
      <c r="AR598" s="2">
        <v>19115584</v>
      </c>
      <c r="AS598" s="2">
        <v>11999119</v>
      </c>
      <c r="AT598" s="2">
        <v>7732259</v>
      </c>
      <c r="AU598" s="2">
        <v>20227664</v>
      </c>
      <c r="AV598" s="2">
        <v>59074626</v>
      </c>
      <c r="AW598" s="2">
        <v>0.58740000000000003</v>
      </c>
      <c r="AX598" s="2">
        <v>3.7400000000000003E-2</v>
      </c>
      <c r="AY598" s="2">
        <v>0.65</v>
      </c>
      <c r="AZ598" s="2">
        <v>3955566</v>
      </c>
      <c r="BA598" s="2">
        <v>2482964</v>
      </c>
      <c r="BB598" s="2">
        <v>1600027</v>
      </c>
      <c r="BC598" s="2">
        <v>4185687</v>
      </c>
      <c r="BD598" s="2">
        <v>12224244</v>
      </c>
      <c r="BE598" s="2">
        <v>574147235</v>
      </c>
      <c r="BF598" s="2">
        <v>0</v>
      </c>
      <c r="BG598" s="2">
        <v>38096678</v>
      </c>
      <c r="BH598" s="2">
        <v>0</v>
      </c>
      <c r="BI598" s="2">
        <v>2444386</v>
      </c>
      <c r="BJ598" s="2">
        <v>0</v>
      </c>
      <c r="BK598" s="2">
        <v>0</v>
      </c>
      <c r="BL598" s="2">
        <v>0</v>
      </c>
      <c r="BM598" s="2">
        <v>0</v>
      </c>
      <c r="BN598" s="2">
        <v>2813</v>
      </c>
      <c r="BO598" s="2">
        <v>527.1</v>
      </c>
      <c r="BP598" s="2">
        <v>1482732</v>
      </c>
      <c r="BQ598" s="2">
        <v>42023796</v>
      </c>
      <c r="BR598" s="2">
        <v>616171031</v>
      </c>
      <c r="BS598" s="2">
        <v>0</v>
      </c>
      <c r="BT598" s="2">
        <v>616171031</v>
      </c>
      <c r="BU598" s="2">
        <v>277311581</v>
      </c>
      <c r="BV598" s="2">
        <v>338859450</v>
      </c>
      <c r="BW598" s="2">
        <v>40989211</v>
      </c>
      <c r="BX598" s="2">
        <v>297870239</v>
      </c>
      <c r="BY598" s="2">
        <v>5305.2</v>
      </c>
      <c r="BZ598" s="2">
        <v>49043.54</v>
      </c>
      <c r="CA598" s="2">
        <v>260185788</v>
      </c>
      <c r="CB598" s="2">
        <v>0</v>
      </c>
      <c r="CC598" s="2">
        <v>0</v>
      </c>
      <c r="CD598" s="2">
        <v>277311581</v>
      </c>
      <c r="CE598" s="2">
        <v>40989211</v>
      </c>
      <c r="CF598" s="2">
        <v>0</v>
      </c>
      <c r="CG598" s="2">
        <v>87382808</v>
      </c>
      <c r="CH598" s="2">
        <v>87382808</v>
      </c>
      <c r="CI598" s="2">
        <v>0</v>
      </c>
      <c r="CJ598" s="2">
        <v>297870239</v>
      </c>
      <c r="CK598" s="2" t="b">
        <v>0</v>
      </c>
      <c r="CL598" s="2">
        <v>0</v>
      </c>
      <c r="CM598" s="2">
        <v>11553.77</v>
      </c>
      <c r="CN598" s="2">
        <v>10623.21</v>
      </c>
      <c r="CO598" s="2">
        <v>10938.35</v>
      </c>
      <c r="CP598" s="2">
        <v>13006.13</v>
      </c>
      <c r="CQ598" s="4">
        <v>45072.427083333336</v>
      </c>
      <c r="CR598" s="4">
        <v>73415</v>
      </c>
    </row>
    <row r="599" spans="1:96" x14ac:dyDescent="0.35">
      <c r="A599" s="5">
        <v>672</v>
      </c>
      <c r="B599" s="3" t="s">
        <v>1222</v>
      </c>
      <c r="C599" s="3" t="s">
        <v>1223</v>
      </c>
      <c r="D599" s="2" t="s">
        <v>1224</v>
      </c>
      <c r="E599" s="2">
        <v>8093</v>
      </c>
      <c r="F599" s="2">
        <v>8215</v>
      </c>
      <c r="G599" s="2">
        <v>8458</v>
      </c>
      <c r="H599" s="2">
        <v>9802</v>
      </c>
      <c r="I599" s="2">
        <v>6.5600000000000006E-2</v>
      </c>
      <c r="J599" s="2">
        <v>531</v>
      </c>
      <c r="K599" s="2">
        <v>539</v>
      </c>
      <c r="L599" s="2">
        <v>555</v>
      </c>
      <c r="M599" s="2">
        <v>643</v>
      </c>
      <c r="N599" s="2">
        <v>6.7000000000000004E-2</v>
      </c>
      <c r="O599" s="2">
        <v>542</v>
      </c>
      <c r="P599" s="2">
        <v>550</v>
      </c>
      <c r="Q599" s="2">
        <v>567</v>
      </c>
      <c r="R599" s="2">
        <v>657</v>
      </c>
      <c r="S599" s="2">
        <v>9166</v>
      </c>
      <c r="T599" s="2">
        <v>9304</v>
      </c>
      <c r="U599" s="2">
        <v>9580</v>
      </c>
      <c r="V599" s="2">
        <v>11102</v>
      </c>
      <c r="W599" s="2">
        <v>1.1040000000000001</v>
      </c>
      <c r="X599" s="2">
        <v>1.026</v>
      </c>
      <c r="Y599" s="2">
        <v>10119</v>
      </c>
      <c r="Z599" s="2">
        <v>11391</v>
      </c>
      <c r="AA599" s="2">
        <v>819.65</v>
      </c>
      <c r="AB599" s="2">
        <v>565.97</v>
      </c>
      <c r="AC599" s="2">
        <v>406.05</v>
      </c>
      <c r="AD599" s="2">
        <v>804.24</v>
      </c>
      <c r="AE599" s="2">
        <v>2595.91</v>
      </c>
      <c r="AF599" s="2">
        <v>819.65</v>
      </c>
      <c r="AG599" s="2">
        <v>565.97</v>
      </c>
      <c r="AH599" s="2">
        <v>406.05</v>
      </c>
      <c r="AI599" s="2">
        <v>804.24</v>
      </c>
      <c r="AJ599" s="2">
        <v>2595.91</v>
      </c>
      <c r="AK599" s="2">
        <v>8294038</v>
      </c>
      <c r="AL599" s="2">
        <v>5265785</v>
      </c>
      <c r="AM599" s="2">
        <v>3889959</v>
      </c>
      <c r="AN599" s="2">
        <v>9161098</v>
      </c>
      <c r="AO599" s="2">
        <v>26610880</v>
      </c>
      <c r="AP599" s="2">
        <v>0.50109999999999999</v>
      </c>
      <c r="AQ599" s="2">
        <v>0.2</v>
      </c>
      <c r="AR599" s="2">
        <v>831229</v>
      </c>
      <c r="AS599" s="2">
        <v>527737</v>
      </c>
      <c r="AT599" s="2">
        <v>389852</v>
      </c>
      <c r="AU599" s="2">
        <v>918125</v>
      </c>
      <c r="AV599" s="2">
        <v>2666943</v>
      </c>
      <c r="AW599" s="2">
        <v>0.50109999999999999</v>
      </c>
      <c r="AX599" s="2">
        <v>0</v>
      </c>
      <c r="AY599" s="2">
        <v>0.65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29277823</v>
      </c>
      <c r="BF599" s="2">
        <v>0</v>
      </c>
      <c r="BG599" s="2">
        <v>0</v>
      </c>
      <c r="BH599" s="2">
        <v>0</v>
      </c>
      <c r="BI599" s="2">
        <v>672213</v>
      </c>
      <c r="BJ599" s="2">
        <v>0</v>
      </c>
      <c r="BK599" s="2">
        <v>0</v>
      </c>
      <c r="BL599" s="2">
        <v>0</v>
      </c>
      <c r="BM599" s="2">
        <v>0</v>
      </c>
      <c r="BN599" s="2">
        <v>2813</v>
      </c>
      <c r="BO599" s="2">
        <v>52.71</v>
      </c>
      <c r="BP599" s="2">
        <v>148273</v>
      </c>
      <c r="BQ599" s="2">
        <v>820486</v>
      </c>
      <c r="BR599" s="2">
        <v>30098309</v>
      </c>
      <c r="BS599" s="2">
        <v>0</v>
      </c>
      <c r="BT599" s="2">
        <v>30098309</v>
      </c>
      <c r="BU599" s="2">
        <v>7715477</v>
      </c>
      <c r="BV599" s="2">
        <v>22382832</v>
      </c>
      <c r="BW599" s="2">
        <v>2154323</v>
      </c>
      <c r="BX599" s="2">
        <v>20228509</v>
      </c>
      <c r="BY599" s="2">
        <v>5267.88</v>
      </c>
      <c r="BZ599" s="2">
        <v>2595.91</v>
      </c>
      <c r="CA599" s="2">
        <v>13674942</v>
      </c>
      <c r="CB599" s="2">
        <v>0</v>
      </c>
      <c r="CC599" s="2">
        <v>0</v>
      </c>
      <c r="CD599" s="2">
        <v>7715477</v>
      </c>
      <c r="CE599" s="2">
        <v>2154323</v>
      </c>
      <c r="CF599" s="2">
        <v>3805142</v>
      </c>
      <c r="CG599" s="2">
        <v>2875597</v>
      </c>
      <c r="CH599" s="2">
        <v>6680739</v>
      </c>
      <c r="CI599" s="2">
        <v>0</v>
      </c>
      <c r="CJ599" s="2">
        <v>20228509</v>
      </c>
      <c r="CK599" s="2" t="b">
        <v>0</v>
      </c>
      <c r="CL599" s="2">
        <v>0</v>
      </c>
      <c r="CM599" s="2">
        <v>11133.13</v>
      </c>
      <c r="CN599" s="2">
        <v>10236.450000000001</v>
      </c>
      <c r="CO599" s="2">
        <v>10540.11</v>
      </c>
      <c r="CP599" s="2">
        <v>12532.61</v>
      </c>
      <c r="CQ599" s="4">
        <v>45072.426736111112</v>
      </c>
      <c r="CR599" s="4">
        <v>73415</v>
      </c>
    </row>
    <row r="600" spans="1:96" x14ac:dyDescent="0.35">
      <c r="A600" s="5">
        <v>674</v>
      </c>
      <c r="B600" s="3" t="s">
        <v>1222</v>
      </c>
      <c r="C600" s="3" t="s">
        <v>1225</v>
      </c>
      <c r="D600" s="2" t="s">
        <v>1054</v>
      </c>
      <c r="E600" s="2">
        <v>8093</v>
      </c>
      <c r="F600" s="2">
        <v>8215</v>
      </c>
      <c r="G600" s="2">
        <v>8458</v>
      </c>
      <c r="H600" s="2">
        <v>9802</v>
      </c>
      <c r="I600" s="2">
        <v>6.5600000000000006E-2</v>
      </c>
      <c r="J600" s="2">
        <v>531</v>
      </c>
      <c r="K600" s="2">
        <v>539</v>
      </c>
      <c r="L600" s="2">
        <v>555</v>
      </c>
      <c r="M600" s="2">
        <v>643</v>
      </c>
      <c r="N600" s="2">
        <v>6.7000000000000004E-2</v>
      </c>
      <c r="O600" s="2">
        <v>542</v>
      </c>
      <c r="P600" s="2">
        <v>550</v>
      </c>
      <c r="Q600" s="2">
        <v>567</v>
      </c>
      <c r="R600" s="2">
        <v>657</v>
      </c>
      <c r="S600" s="2">
        <v>9166</v>
      </c>
      <c r="T600" s="2">
        <v>9304</v>
      </c>
      <c r="U600" s="2">
        <v>9580</v>
      </c>
      <c r="V600" s="2">
        <v>11102</v>
      </c>
      <c r="W600" s="2">
        <v>1.1040000000000001</v>
      </c>
      <c r="X600" s="2">
        <v>1.026</v>
      </c>
      <c r="Y600" s="2">
        <v>10119</v>
      </c>
      <c r="Z600" s="2">
        <v>11391</v>
      </c>
      <c r="AA600" s="2">
        <v>1155.79</v>
      </c>
      <c r="AB600" s="2">
        <v>845.31</v>
      </c>
      <c r="AC600" s="2">
        <v>550.24</v>
      </c>
      <c r="AD600" s="2">
        <v>0.13</v>
      </c>
      <c r="AE600" s="2">
        <v>2551.4699999999998</v>
      </c>
      <c r="AF600" s="2">
        <v>1155.79</v>
      </c>
      <c r="AG600" s="2">
        <v>845.31</v>
      </c>
      <c r="AH600" s="2">
        <v>550.24</v>
      </c>
      <c r="AI600" s="2">
        <v>0.13</v>
      </c>
      <c r="AJ600" s="2">
        <v>2551.4699999999998</v>
      </c>
      <c r="AK600" s="2">
        <v>11695439</v>
      </c>
      <c r="AL600" s="2">
        <v>7864764</v>
      </c>
      <c r="AM600" s="2">
        <v>5271299</v>
      </c>
      <c r="AN600" s="2">
        <v>1481</v>
      </c>
      <c r="AO600" s="2">
        <v>24832983</v>
      </c>
      <c r="AP600" s="2">
        <v>0.36549999999999999</v>
      </c>
      <c r="AQ600" s="2">
        <v>0.2</v>
      </c>
      <c r="AR600" s="2">
        <v>854937</v>
      </c>
      <c r="AS600" s="2">
        <v>574914</v>
      </c>
      <c r="AT600" s="2">
        <v>385332</v>
      </c>
      <c r="AU600" s="2">
        <v>108</v>
      </c>
      <c r="AV600" s="2">
        <v>1815291</v>
      </c>
      <c r="AW600" s="2">
        <v>0.36549999999999999</v>
      </c>
      <c r="AX600" s="2">
        <v>0</v>
      </c>
      <c r="AY600" s="2">
        <v>0.65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26648274</v>
      </c>
      <c r="BF600" s="2">
        <v>0</v>
      </c>
      <c r="BG600" s="2">
        <v>0</v>
      </c>
      <c r="BH600" s="2">
        <v>0</v>
      </c>
      <c r="BI600" s="2">
        <v>120952</v>
      </c>
      <c r="BJ600" s="2">
        <v>0</v>
      </c>
      <c r="BK600" s="2">
        <v>0</v>
      </c>
      <c r="BL600" s="2">
        <v>0</v>
      </c>
      <c r="BM600" s="2">
        <v>0</v>
      </c>
      <c r="BN600" s="2">
        <v>2813</v>
      </c>
      <c r="BO600" s="2">
        <v>74.53</v>
      </c>
      <c r="BP600" s="2">
        <v>209653</v>
      </c>
      <c r="BQ600" s="2">
        <v>330605</v>
      </c>
      <c r="BR600" s="2">
        <v>26978879</v>
      </c>
      <c r="BS600" s="2">
        <v>0</v>
      </c>
      <c r="BT600" s="2">
        <v>26978879</v>
      </c>
      <c r="BU600" s="2">
        <v>7542361</v>
      </c>
      <c r="BV600" s="2">
        <v>19436518</v>
      </c>
      <c r="BW600" s="2">
        <v>2042806</v>
      </c>
      <c r="BX600" s="2">
        <v>17393712</v>
      </c>
      <c r="BY600" s="2">
        <v>5082.1899999999996</v>
      </c>
      <c r="BZ600" s="2">
        <v>2551.4699999999998</v>
      </c>
      <c r="CA600" s="2">
        <v>12967055</v>
      </c>
      <c r="CB600" s="2">
        <v>0</v>
      </c>
      <c r="CC600" s="2">
        <v>0</v>
      </c>
      <c r="CD600" s="2">
        <v>7542361</v>
      </c>
      <c r="CE600" s="2">
        <v>2042806</v>
      </c>
      <c r="CF600" s="2">
        <v>3381888</v>
      </c>
      <c r="CG600" s="2">
        <v>2036357</v>
      </c>
      <c r="CH600" s="2">
        <v>5418245</v>
      </c>
      <c r="CI600" s="2">
        <v>0</v>
      </c>
      <c r="CJ600" s="2">
        <v>17393712</v>
      </c>
      <c r="CK600" s="2" t="b">
        <v>0</v>
      </c>
      <c r="CL600" s="2">
        <v>0</v>
      </c>
      <c r="CM600" s="2">
        <v>10858.7</v>
      </c>
      <c r="CN600" s="2">
        <v>9984.1200000000008</v>
      </c>
      <c r="CO600" s="2">
        <v>10280.299999999999</v>
      </c>
      <c r="CP600" s="2">
        <v>12223.68</v>
      </c>
      <c r="CQ600" s="4">
        <v>45072.426805555559</v>
      </c>
      <c r="CR600" s="4">
        <v>73415</v>
      </c>
    </row>
    <row r="601" spans="1:96" x14ac:dyDescent="0.35">
      <c r="A601" s="5">
        <v>676</v>
      </c>
      <c r="B601" s="3" t="s">
        <v>1222</v>
      </c>
      <c r="C601" s="3" t="s">
        <v>1226</v>
      </c>
      <c r="D601" s="2" t="s">
        <v>1227</v>
      </c>
      <c r="E601" s="2">
        <v>8093</v>
      </c>
      <c r="F601" s="2">
        <v>8215</v>
      </c>
      <c r="G601" s="2">
        <v>8458</v>
      </c>
      <c r="H601" s="2">
        <v>9802</v>
      </c>
      <c r="I601" s="2">
        <v>6.5600000000000006E-2</v>
      </c>
      <c r="J601" s="2">
        <v>531</v>
      </c>
      <c r="K601" s="2">
        <v>539</v>
      </c>
      <c r="L601" s="2">
        <v>555</v>
      </c>
      <c r="M601" s="2">
        <v>643</v>
      </c>
      <c r="N601" s="2">
        <v>6.7000000000000004E-2</v>
      </c>
      <c r="O601" s="2">
        <v>542</v>
      </c>
      <c r="P601" s="2">
        <v>550</v>
      </c>
      <c r="Q601" s="2">
        <v>567</v>
      </c>
      <c r="R601" s="2">
        <v>657</v>
      </c>
      <c r="S601" s="2">
        <v>9166</v>
      </c>
      <c r="T601" s="2">
        <v>9304</v>
      </c>
      <c r="U601" s="2">
        <v>9580</v>
      </c>
      <c r="V601" s="2">
        <v>11102</v>
      </c>
      <c r="W601" s="2">
        <v>1.1040000000000001</v>
      </c>
      <c r="X601" s="2">
        <v>1.026</v>
      </c>
      <c r="Y601" s="2">
        <v>10119</v>
      </c>
      <c r="Z601" s="2">
        <v>11391</v>
      </c>
      <c r="AA601" s="2">
        <v>2238.12</v>
      </c>
      <c r="AB601" s="2">
        <v>1824.59</v>
      </c>
      <c r="AC601" s="2">
        <v>1348.46</v>
      </c>
      <c r="AD601" s="2">
        <v>3045.92</v>
      </c>
      <c r="AE601" s="2">
        <v>8457.09</v>
      </c>
      <c r="AF601" s="2">
        <v>2238.12</v>
      </c>
      <c r="AG601" s="2">
        <v>1824.59</v>
      </c>
      <c r="AH601" s="2">
        <v>1348.46</v>
      </c>
      <c r="AI601" s="2">
        <v>3045.92</v>
      </c>
      <c r="AJ601" s="2">
        <v>8457.09</v>
      </c>
      <c r="AK601" s="2">
        <v>22647536</v>
      </c>
      <c r="AL601" s="2">
        <v>16975985</v>
      </c>
      <c r="AM601" s="2">
        <v>12918247</v>
      </c>
      <c r="AN601" s="2">
        <v>34696075</v>
      </c>
      <c r="AO601" s="2">
        <v>87237843</v>
      </c>
      <c r="AP601" s="2">
        <v>0.63109999999999999</v>
      </c>
      <c r="AQ601" s="2">
        <v>0.2</v>
      </c>
      <c r="AR601" s="2">
        <v>2858572</v>
      </c>
      <c r="AS601" s="2">
        <v>2142709</v>
      </c>
      <c r="AT601" s="2">
        <v>1630541</v>
      </c>
      <c r="AU601" s="2">
        <v>4379339</v>
      </c>
      <c r="AV601" s="2">
        <v>11011161</v>
      </c>
      <c r="AW601" s="2">
        <v>0.63109999999999999</v>
      </c>
      <c r="AX601" s="2">
        <v>8.1100000000000005E-2</v>
      </c>
      <c r="AY601" s="2">
        <v>0.65</v>
      </c>
      <c r="AZ601" s="2">
        <v>1193865</v>
      </c>
      <c r="BA601" s="2">
        <v>894889</v>
      </c>
      <c r="BB601" s="2">
        <v>680985</v>
      </c>
      <c r="BC601" s="2">
        <v>1829004</v>
      </c>
      <c r="BD601" s="2">
        <v>4598743</v>
      </c>
      <c r="BE601" s="2">
        <v>102847747</v>
      </c>
      <c r="BF601" s="2">
        <v>0</v>
      </c>
      <c r="BG601" s="2">
        <v>102110</v>
      </c>
      <c r="BH601" s="2">
        <v>0</v>
      </c>
      <c r="BI601" s="2">
        <v>265430</v>
      </c>
      <c r="BJ601" s="2">
        <v>0</v>
      </c>
      <c r="BK601" s="2">
        <v>0</v>
      </c>
      <c r="BL601" s="2">
        <v>0</v>
      </c>
      <c r="BM601" s="2">
        <v>0</v>
      </c>
      <c r="BN601" s="2">
        <v>2813</v>
      </c>
      <c r="BO601" s="2">
        <v>82.94</v>
      </c>
      <c r="BP601" s="2">
        <v>233310</v>
      </c>
      <c r="BQ601" s="2">
        <v>600850</v>
      </c>
      <c r="BR601" s="2">
        <v>103448597</v>
      </c>
      <c r="BS601" s="2">
        <v>0</v>
      </c>
      <c r="BT601" s="2">
        <v>103448597</v>
      </c>
      <c r="BU601" s="2">
        <v>17749068</v>
      </c>
      <c r="BV601" s="2">
        <v>85699529</v>
      </c>
      <c r="BW601" s="2">
        <v>7035575</v>
      </c>
      <c r="BX601" s="2">
        <v>78663954</v>
      </c>
      <c r="BY601" s="2">
        <v>5280.72</v>
      </c>
      <c r="BZ601" s="2">
        <v>8457.09</v>
      </c>
      <c r="CA601" s="2">
        <v>44659524</v>
      </c>
      <c r="CB601" s="2">
        <v>0</v>
      </c>
      <c r="CC601" s="2">
        <v>0</v>
      </c>
      <c r="CD601" s="2">
        <v>17749068</v>
      </c>
      <c r="CE601" s="2">
        <v>7035575</v>
      </c>
      <c r="CF601" s="2">
        <v>19874881</v>
      </c>
      <c r="CG601" s="2">
        <v>5944670</v>
      </c>
      <c r="CH601" s="2">
        <v>25819551</v>
      </c>
      <c r="CI601" s="2">
        <v>0</v>
      </c>
      <c r="CJ601" s="2">
        <v>78663954</v>
      </c>
      <c r="CK601" s="2" t="b">
        <v>0</v>
      </c>
      <c r="CL601" s="2">
        <v>0</v>
      </c>
      <c r="CM601" s="2">
        <v>11929.64</v>
      </c>
      <c r="CN601" s="2">
        <v>10968.81</v>
      </c>
      <c r="CO601" s="2">
        <v>11294.2</v>
      </c>
      <c r="CP601" s="2">
        <v>13429.25</v>
      </c>
      <c r="CQ601" s="4">
        <v>45072.426851851851</v>
      </c>
      <c r="CR601" s="4">
        <v>73415</v>
      </c>
    </row>
    <row r="602" spans="1:96" x14ac:dyDescent="0.35">
      <c r="A602" s="5">
        <v>677</v>
      </c>
      <c r="B602" s="3" t="s">
        <v>1222</v>
      </c>
      <c r="C602" s="3" t="s">
        <v>1228</v>
      </c>
      <c r="D602" s="2" t="s">
        <v>1229</v>
      </c>
      <c r="E602" s="2">
        <v>8093</v>
      </c>
      <c r="F602" s="2">
        <v>8215</v>
      </c>
      <c r="G602" s="2">
        <v>8458</v>
      </c>
      <c r="H602" s="2">
        <v>9802</v>
      </c>
      <c r="I602" s="2">
        <v>6.5600000000000006E-2</v>
      </c>
      <c r="J602" s="2">
        <v>531</v>
      </c>
      <c r="K602" s="2">
        <v>539</v>
      </c>
      <c r="L602" s="2">
        <v>555</v>
      </c>
      <c r="M602" s="2">
        <v>643</v>
      </c>
      <c r="N602" s="2">
        <v>6.7000000000000004E-2</v>
      </c>
      <c r="O602" s="2">
        <v>542</v>
      </c>
      <c r="P602" s="2">
        <v>550</v>
      </c>
      <c r="Q602" s="2">
        <v>567</v>
      </c>
      <c r="R602" s="2">
        <v>657</v>
      </c>
      <c r="S602" s="2">
        <v>9166</v>
      </c>
      <c r="T602" s="2">
        <v>9304</v>
      </c>
      <c r="U602" s="2">
        <v>9580</v>
      </c>
      <c r="V602" s="2">
        <v>11102</v>
      </c>
      <c r="W602" s="2">
        <v>1.1040000000000001</v>
      </c>
      <c r="X602" s="2">
        <v>1.026</v>
      </c>
      <c r="Y602" s="2">
        <v>10119</v>
      </c>
      <c r="Z602" s="2">
        <v>11391</v>
      </c>
      <c r="AA602" s="2">
        <v>662.76</v>
      </c>
      <c r="AB602" s="2">
        <v>485.42</v>
      </c>
      <c r="AC602" s="2">
        <v>373.06</v>
      </c>
      <c r="AD602" s="2">
        <v>743.11</v>
      </c>
      <c r="AE602" s="2">
        <v>2264.35</v>
      </c>
      <c r="AF602" s="2">
        <v>662.76</v>
      </c>
      <c r="AG602" s="2">
        <v>485.42</v>
      </c>
      <c r="AH602" s="2">
        <v>373.06</v>
      </c>
      <c r="AI602" s="2">
        <v>743.11</v>
      </c>
      <c r="AJ602" s="2">
        <v>2264.35</v>
      </c>
      <c r="AK602" s="2">
        <v>6706468</v>
      </c>
      <c r="AL602" s="2">
        <v>4516348</v>
      </c>
      <c r="AM602" s="2">
        <v>3573915</v>
      </c>
      <c r="AN602" s="2">
        <v>8464766</v>
      </c>
      <c r="AO602" s="2">
        <v>23261497</v>
      </c>
      <c r="AP602" s="2">
        <v>0.63380000000000003</v>
      </c>
      <c r="AQ602" s="2">
        <v>0.2</v>
      </c>
      <c r="AR602" s="2">
        <v>850112</v>
      </c>
      <c r="AS602" s="2">
        <v>572492</v>
      </c>
      <c r="AT602" s="2">
        <v>453029</v>
      </c>
      <c r="AU602" s="2">
        <v>1072994</v>
      </c>
      <c r="AV602" s="2">
        <v>2948627</v>
      </c>
      <c r="AW602" s="2">
        <v>0.63380000000000003</v>
      </c>
      <c r="AX602" s="2">
        <v>8.3799999999999999E-2</v>
      </c>
      <c r="AY602" s="2">
        <v>0.65</v>
      </c>
      <c r="AZ602" s="2">
        <v>365301</v>
      </c>
      <c r="BA602" s="2">
        <v>246005</v>
      </c>
      <c r="BB602" s="2">
        <v>194671</v>
      </c>
      <c r="BC602" s="2">
        <v>461076</v>
      </c>
      <c r="BD602" s="2">
        <v>1267053</v>
      </c>
      <c r="BE602" s="2">
        <v>27477177</v>
      </c>
      <c r="BF602" s="2">
        <v>0</v>
      </c>
      <c r="BG602" s="2">
        <v>0</v>
      </c>
      <c r="BH602" s="2">
        <v>0</v>
      </c>
      <c r="BI602" s="2">
        <v>609360</v>
      </c>
      <c r="BJ602" s="2">
        <v>0</v>
      </c>
      <c r="BK602" s="2">
        <v>0</v>
      </c>
      <c r="BL602" s="2">
        <v>0</v>
      </c>
      <c r="BM602" s="2">
        <v>0</v>
      </c>
      <c r="BN602" s="2">
        <v>2813</v>
      </c>
      <c r="BO602" s="2">
        <v>35.159999999999997</v>
      </c>
      <c r="BP602" s="2">
        <v>98905</v>
      </c>
      <c r="BQ602" s="2">
        <v>708265</v>
      </c>
      <c r="BR602" s="2">
        <v>28185442</v>
      </c>
      <c r="BS602" s="2">
        <v>0</v>
      </c>
      <c r="BT602" s="2">
        <v>28185442</v>
      </c>
      <c r="BU602" s="2">
        <v>7327089</v>
      </c>
      <c r="BV602" s="2">
        <v>20858353</v>
      </c>
      <c r="BW602" s="2">
        <v>1910362</v>
      </c>
      <c r="BX602" s="2">
        <v>18947991</v>
      </c>
      <c r="BY602" s="2">
        <v>5355.35</v>
      </c>
      <c r="BZ602" s="2">
        <v>2264.35</v>
      </c>
      <c r="CA602" s="2">
        <v>12126387</v>
      </c>
      <c r="CB602" s="2">
        <v>0</v>
      </c>
      <c r="CC602" s="2">
        <v>0</v>
      </c>
      <c r="CD602" s="2">
        <v>7327089</v>
      </c>
      <c r="CE602" s="2">
        <v>1910362</v>
      </c>
      <c r="CF602" s="2">
        <v>2888936</v>
      </c>
      <c r="CG602" s="2">
        <v>2796315</v>
      </c>
      <c r="CH602" s="2">
        <v>5685251</v>
      </c>
      <c r="CI602" s="2">
        <v>0</v>
      </c>
      <c r="CJ602" s="2">
        <v>18947991</v>
      </c>
      <c r="CK602" s="2" t="b">
        <v>0</v>
      </c>
      <c r="CL602" s="2">
        <v>0</v>
      </c>
      <c r="CM602" s="2">
        <v>11952.87</v>
      </c>
      <c r="CN602" s="2">
        <v>10990.16</v>
      </c>
      <c r="CO602" s="2">
        <v>11316.18</v>
      </c>
      <c r="CP602" s="2">
        <v>13455.39</v>
      </c>
      <c r="CQ602" s="4">
        <v>45072.426851851851</v>
      </c>
      <c r="CR602" s="4">
        <v>73415</v>
      </c>
    </row>
    <row r="603" spans="1:96" x14ac:dyDescent="0.35">
      <c r="A603" s="5">
        <v>678</v>
      </c>
      <c r="B603" s="3" t="s">
        <v>1222</v>
      </c>
      <c r="C603" s="3" t="s">
        <v>1230</v>
      </c>
      <c r="D603" s="2" t="s">
        <v>1231</v>
      </c>
      <c r="E603" s="2">
        <v>8093</v>
      </c>
      <c r="F603" s="2">
        <v>8215</v>
      </c>
      <c r="G603" s="2">
        <v>8458</v>
      </c>
      <c r="H603" s="2">
        <v>9802</v>
      </c>
      <c r="I603" s="2">
        <v>6.5600000000000006E-2</v>
      </c>
      <c r="J603" s="2">
        <v>531</v>
      </c>
      <c r="K603" s="2">
        <v>539</v>
      </c>
      <c r="L603" s="2">
        <v>555</v>
      </c>
      <c r="M603" s="2">
        <v>643</v>
      </c>
      <c r="N603" s="2">
        <v>6.7000000000000004E-2</v>
      </c>
      <c r="O603" s="2">
        <v>542</v>
      </c>
      <c r="P603" s="2">
        <v>550</v>
      </c>
      <c r="Q603" s="2">
        <v>567</v>
      </c>
      <c r="R603" s="2">
        <v>657</v>
      </c>
      <c r="S603" s="2">
        <v>9166</v>
      </c>
      <c r="T603" s="2">
        <v>9304</v>
      </c>
      <c r="U603" s="2">
        <v>9580</v>
      </c>
      <c r="V603" s="2">
        <v>11102</v>
      </c>
      <c r="W603" s="2">
        <v>1.1040000000000001</v>
      </c>
      <c r="X603" s="2">
        <v>1.026</v>
      </c>
      <c r="Y603" s="2">
        <v>10119</v>
      </c>
      <c r="Z603" s="2">
        <v>11391</v>
      </c>
      <c r="AA603" s="2">
        <v>7796.76</v>
      </c>
      <c r="AB603" s="2">
        <v>6077.62</v>
      </c>
      <c r="AC603" s="2">
        <v>4141.05</v>
      </c>
      <c r="AD603" s="2">
        <v>8486.68</v>
      </c>
      <c r="AE603" s="2">
        <v>26502.11</v>
      </c>
      <c r="AF603" s="2">
        <v>7796.76</v>
      </c>
      <c r="AG603" s="2">
        <v>6077.62</v>
      </c>
      <c r="AH603" s="2">
        <v>4141.05</v>
      </c>
      <c r="AI603" s="2">
        <v>8486.68</v>
      </c>
      <c r="AJ603" s="2">
        <v>26502.11</v>
      </c>
      <c r="AK603" s="2">
        <v>78895414</v>
      </c>
      <c r="AL603" s="2">
        <v>56546176</v>
      </c>
      <c r="AM603" s="2">
        <v>39671259</v>
      </c>
      <c r="AN603" s="2">
        <v>96671772</v>
      </c>
      <c r="AO603" s="2">
        <v>271784621</v>
      </c>
      <c r="AP603" s="2">
        <v>0.73499999999999999</v>
      </c>
      <c r="AQ603" s="2">
        <v>0.2</v>
      </c>
      <c r="AR603" s="2">
        <v>11597626</v>
      </c>
      <c r="AS603" s="2">
        <v>8312288</v>
      </c>
      <c r="AT603" s="2">
        <v>5831675</v>
      </c>
      <c r="AU603" s="2">
        <v>14210750</v>
      </c>
      <c r="AV603" s="2">
        <v>39952339</v>
      </c>
      <c r="AW603" s="2">
        <v>0.73499999999999999</v>
      </c>
      <c r="AX603" s="2">
        <v>0.185</v>
      </c>
      <c r="AY603" s="2">
        <v>0.65</v>
      </c>
      <c r="AZ603" s="2">
        <v>9487174</v>
      </c>
      <c r="BA603" s="2">
        <v>6799678</v>
      </c>
      <c r="BB603" s="2">
        <v>4770469</v>
      </c>
      <c r="BC603" s="2">
        <v>11624781</v>
      </c>
      <c r="BD603" s="2">
        <v>32682102</v>
      </c>
      <c r="BE603" s="2">
        <v>344419062</v>
      </c>
      <c r="BF603" s="2">
        <v>0</v>
      </c>
      <c r="BG603" s="2">
        <v>178717</v>
      </c>
      <c r="BH603" s="2">
        <v>0</v>
      </c>
      <c r="BI603" s="2">
        <v>4196630</v>
      </c>
      <c r="BJ603" s="2">
        <v>0</v>
      </c>
      <c r="BK603" s="2">
        <v>0</v>
      </c>
      <c r="BL603" s="2">
        <v>0</v>
      </c>
      <c r="BM603" s="2">
        <v>0</v>
      </c>
      <c r="BN603" s="2">
        <v>2813</v>
      </c>
      <c r="BO603" s="2">
        <v>227.71</v>
      </c>
      <c r="BP603" s="2">
        <v>640548</v>
      </c>
      <c r="BQ603" s="2">
        <v>5015895</v>
      </c>
      <c r="BR603" s="2">
        <v>349434957</v>
      </c>
      <c r="BS603" s="2">
        <v>0</v>
      </c>
      <c r="BT603" s="2">
        <v>349434957</v>
      </c>
      <c r="BU603" s="2">
        <v>63891745</v>
      </c>
      <c r="BV603" s="2">
        <v>285543212</v>
      </c>
      <c r="BW603" s="2">
        <v>22205124</v>
      </c>
      <c r="BX603" s="2">
        <v>263338088</v>
      </c>
      <c r="BY603" s="2">
        <v>5318.46</v>
      </c>
      <c r="BZ603" s="2">
        <v>26502.11</v>
      </c>
      <c r="CA603" s="2">
        <v>140950412</v>
      </c>
      <c r="CB603" s="2">
        <v>0</v>
      </c>
      <c r="CC603" s="2">
        <v>0</v>
      </c>
      <c r="CD603" s="2">
        <v>63891745</v>
      </c>
      <c r="CE603" s="2">
        <v>22205124</v>
      </c>
      <c r="CF603" s="2">
        <v>54853543</v>
      </c>
      <c r="CG603" s="2">
        <v>27936921</v>
      </c>
      <c r="CH603" s="2">
        <v>82790464</v>
      </c>
      <c r="CI603" s="2">
        <v>0</v>
      </c>
      <c r="CJ603" s="2">
        <v>263338088</v>
      </c>
      <c r="CK603" s="2" t="b">
        <v>0</v>
      </c>
      <c r="CL603" s="2">
        <v>0</v>
      </c>
      <c r="CM603" s="2">
        <v>12823.3</v>
      </c>
      <c r="CN603" s="2">
        <v>11790.49</v>
      </c>
      <c r="CO603" s="2">
        <v>12140.26</v>
      </c>
      <c r="CP603" s="2">
        <v>14435.24</v>
      </c>
      <c r="CQ603" s="4">
        <v>45072.426851851851</v>
      </c>
      <c r="CR603" s="4">
        <v>73415</v>
      </c>
    </row>
    <row r="604" spans="1:96" x14ac:dyDescent="0.35">
      <c r="A604" s="5">
        <v>679</v>
      </c>
      <c r="B604" s="3" t="s">
        <v>1222</v>
      </c>
      <c r="C604" s="3" t="s">
        <v>1232</v>
      </c>
      <c r="D604" s="2" t="s">
        <v>1233</v>
      </c>
      <c r="E604" s="2">
        <v>8093</v>
      </c>
      <c r="F604" s="2">
        <v>8215</v>
      </c>
      <c r="G604" s="2">
        <v>8458</v>
      </c>
      <c r="H604" s="2">
        <v>9802</v>
      </c>
      <c r="I604" s="2">
        <v>6.5600000000000006E-2</v>
      </c>
      <c r="J604" s="2">
        <v>531</v>
      </c>
      <c r="K604" s="2">
        <v>539</v>
      </c>
      <c r="L604" s="2">
        <v>555</v>
      </c>
      <c r="M604" s="2">
        <v>643</v>
      </c>
      <c r="N604" s="2">
        <v>6.7000000000000004E-2</v>
      </c>
      <c r="O604" s="2">
        <v>542</v>
      </c>
      <c r="P604" s="2">
        <v>550</v>
      </c>
      <c r="Q604" s="2">
        <v>567</v>
      </c>
      <c r="R604" s="2">
        <v>657</v>
      </c>
      <c r="S604" s="2">
        <v>9166</v>
      </c>
      <c r="T604" s="2">
        <v>9304</v>
      </c>
      <c r="U604" s="2">
        <v>9580</v>
      </c>
      <c r="V604" s="2">
        <v>11102</v>
      </c>
      <c r="W604" s="2">
        <v>1.1040000000000001</v>
      </c>
      <c r="X604" s="2">
        <v>1.026</v>
      </c>
      <c r="Y604" s="2">
        <v>10119</v>
      </c>
      <c r="Z604" s="2">
        <v>11391</v>
      </c>
      <c r="AA604" s="2">
        <v>6664.65</v>
      </c>
      <c r="AB604" s="2">
        <v>5169.87</v>
      </c>
      <c r="AC604" s="2">
        <v>3500.42</v>
      </c>
      <c r="AD604" s="2">
        <v>7947.61</v>
      </c>
      <c r="AE604" s="2">
        <v>23282.55</v>
      </c>
      <c r="AF604" s="2">
        <v>6664.65</v>
      </c>
      <c r="AG604" s="2">
        <v>5169.87</v>
      </c>
      <c r="AH604" s="2">
        <v>3500.42</v>
      </c>
      <c r="AI604" s="2">
        <v>7947.61</v>
      </c>
      <c r="AJ604" s="2">
        <v>23282.55</v>
      </c>
      <c r="AK604" s="2">
        <v>67439593</v>
      </c>
      <c r="AL604" s="2">
        <v>48100470</v>
      </c>
      <c r="AM604" s="2">
        <v>33534024</v>
      </c>
      <c r="AN604" s="2">
        <v>90531226</v>
      </c>
      <c r="AO604" s="2">
        <v>239605313</v>
      </c>
      <c r="AP604" s="2">
        <v>0.64659999999999995</v>
      </c>
      <c r="AQ604" s="2">
        <v>0.2</v>
      </c>
      <c r="AR604" s="2">
        <v>8721288</v>
      </c>
      <c r="AS604" s="2">
        <v>6220353</v>
      </c>
      <c r="AT604" s="2">
        <v>4336620</v>
      </c>
      <c r="AU604" s="2">
        <v>11707498</v>
      </c>
      <c r="AV604" s="2">
        <v>30985759</v>
      </c>
      <c r="AW604" s="2">
        <v>0.64659999999999995</v>
      </c>
      <c r="AX604" s="2">
        <v>9.6600000000000005E-2</v>
      </c>
      <c r="AY604" s="2">
        <v>0.65</v>
      </c>
      <c r="AZ604" s="2">
        <v>4234532</v>
      </c>
      <c r="BA604" s="2">
        <v>3020229</v>
      </c>
      <c r="BB604" s="2">
        <v>2105601</v>
      </c>
      <c r="BC604" s="2">
        <v>5684456</v>
      </c>
      <c r="BD604" s="2">
        <v>15044818</v>
      </c>
      <c r="BE604" s="2">
        <v>285635890</v>
      </c>
      <c r="BF604" s="2">
        <v>0</v>
      </c>
      <c r="BG604" s="2">
        <v>464544</v>
      </c>
      <c r="BH604" s="2">
        <v>0</v>
      </c>
      <c r="BI604" s="2">
        <v>1236561</v>
      </c>
      <c r="BJ604" s="2">
        <v>0</v>
      </c>
      <c r="BK604" s="2">
        <v>0</v>
      </c>
      <c r="BL604" s="2">
        <v>0</v>
      </c>
      <c r="BM604" s="2">
        <v>0</v>
      </c>
      <c r="BN604" s="2">
        <v>2813</v>
      </c>
      <c r="BO604" s="2">
        <v>265.62</v>
      </c>
      <c r="BP604" s="2">
        <v>747189</v>
      </c>
      <c r="BQ604" s="2">
        <v>2448294</v>
      </c>
      <c r="BR604" s="2">
        <v>288084184</v>
      </c>
      <c r="BS604" s="2">
        <v>0</v>
      </c>
      <c r="BT604" s="2">
        <v>288084184</v>
      </c>
      <c r="BU604" s="2">
        <v>72743555</v>
      </c>
      <c r="BV604" s="2">
        <v>215340629</v>
      </c>
      <c r="BW604" s="2">
        <v>19351221</v>
      </c>
      <c r="BX604" s="2">
        <v>195989408</v>
      </c>
      <c r="BY604" s="2">
        <v>5275.88</v>
      </c>
      <c r="BZ604" s="2">
        <v>23282.55</v>
      </c>
      <c r="CA604" s="2">
        <v>122835940</v>
      </c>
      <c r="CB604" s="2">
        <v>0</v>
      </c>
      <c r="CC604" s="2">
        <v>0</v>
      </c>
      <c r="CD604" s="2">
        <v>72743555</v>
      </c>
      <c r="CE604" s="2">
        <v>19351221</v>
      </c>
      <c r="CF604" s="2">
        <v>30741164</v>
      </c>
      <c r="CG604" s="2">
        <v>19342933</v>
      </c>
      <c r="CH604" s="2">
        <v>50084097</v>
      </c>
      <c r="CI604" s="2">
        <v>0</v>
      </c>
      <c r="CJ604" s="2">
        <v>195989408</v>
      </c>
      <c r="CK604" s="2" t="b">
        <v>0</v>
      </c>
      <c r="CL604" s="2">
        <v>0</v>
      </c>
      <c r="CM604" s="2">
        <v>12062.96</v>
      </c>
      <c r="CN604" s="2">
        <v>11091.39</v>
      </c>
      <c r="CO604" s="2">
        <v>11420.41</v>
      </c>
      <c r="CP604" s="2">
        <v>13579.33</v>
      </c>
      <c r="CQ604" s="4">
        <v>45072.426874999997</v>
      </c>
      <c r="CR604" s="4">
        <v>73415</v>
      </c>
    </row>
    <row r="605" spans="1:96" x14ac:dyDescent="0.35">
      <c r="A605" s="5">
        <v>680</v>
      </c>
      <c r="B605" s="3" t="s">
        <v>1222</v>
      </c>
      <c r="C605" s="3" t="s">
        <v>1234</v>
      </c>
      <c r="D605" s="2" t="s">
        <v>1235</v>
      </c>
      <c r="E605" s="2">
        <v>8093</v>
      </c>
      <c r="F605" s="2">
        <v>8215</v>
      </c>
      <c r="G605" s="2">
        <v>8458</v>
      </c>
      <c r="H605" s="2">
        <v>9802</v>
      </c>
      <c r="I605" s="2">
        <v>6.5600000000000006E-2</v>
      </c>
      <c r="J605" s="2">
        <v>531</v>
      </c>
      <c r="K605" s="2">
        <v>539</v>
      </c>
      <c r="L605" s="2">
        <v>555</v>
      </c>
      <c r="M605" s="2">
        <v>643</v>
      </c>
      <c r="N605" s="2">
        <v>6.7000000000000004E-2</v>
      </c>
      <c r="O605" s="2">
        <v>542</v>
      </c>
      <c r="P605" s="2">
        <v>550</v>
      </c>
      <c r="Q605" s="2">
        <v>567</v>
      </c>
      <c r="R605" s="2">
        <v>657</v>
      </c>
      <c r="S605" s="2">
        <v>9166</v>
      </c>
      <c r="T605" s="2">
        <v>9304</v>
      </c>
      <c r="U605" s="2">
        <v>9580</v>
      </c>
      <c r="V605" s="2">
        <v>11102</v>
      </c>
      <c r="W605" s="2">
        <v>1.1040000000000001</v>
      </c>
      <c r="X605" s="2">
        <v>1.026</v>
      </c>
      <c r="Y605" s="2">
        <v>10119</v>
      </c>
      <c r="Z605" s="2">
        <v>11391</v>
      </c>
      <c r="AA605" s="2">
        <v>80.239999999999995</v>
      </c>
      <c r="AB605" s="2">
        <v>60.27</v>
      </c>
      <c r="AC605" s="2">
        <v>40.9</v>
      </c>
      <c r="AD605" s="2">
        <v>0</v>
      </c>
      <c r="AE605" s="2">
        <v>181.41</v>
      </c>
      <c r="AF605" s="2">
        <v>80.239999999999995</v>
      </c>
      <c r="AG605" s="2">
        <v>60.27</v>
      </c>
      <c r="AH605" s="2">
        <v>40.9</v>
      </c>
      <c r="AI605" s="2">
        <v>0</v>
      </c>
      <c r="AJ605" s="2">
        <v>181.41</v>
      </c>
      <c r="AK605" s="2">
        <v>811949</v>
      </c>
      <c r="AL605" s="2">
        <v>560752</v>
      </c>
      <c r="AM605" s="2">
        <v>391822</v>
      </c>
      <c r="AN605" s="2">
        <v>0</v>
      </c>
      <c r="AO605" s="2">
        <v>1764523</v>
      </c>
      <c r="AP605" s="2">
        <v>0.89280000000000004</v>
      </c>
      <c r="AQ605" s="2">
        <v>0.2</v>
      </c>
      <c r="AR605" s="2">
        <v>144982</v>
      </c>
      <c r="AS605" s="2">
        <v>100128</v>
      </c>
      <c r="AT605" s="2">
        <v>69964</v>
      </c>
      <c r="AU605" s="2">
        <v>0</v>
      </c>
      <c r="AV605" s="2">
        <v>315074</v>
      </c>
      <c r="AW605" s="2">
        <v>0.89280000000000004</v>
      </c>
      <c r="AX605" s="2">
        <v>0.34279999999999999</v>
      </c>
      <c r="AY605" s="2">
        <v>0.65</v>
      </c>
      <c r="AZ605" s="2">
        <v>180918</v>
      </c>
      <c r="BA605" s="2">
        <v>124947</v>
      </c>
      <c r="BB605" s="2">
        <v>87306</v>
      </c>
      <c r="BC605" s="2">
        <v>0</v>
      </c>
      <c r="BD605" s="2">
        <v>393171</v>
      </c>
      <c r="BE605" s="2">
        <v>2472768</v>
      </c>
      <c r="BF605" s="2">
        <v>0</v>
      </c>
      <c r="BG605" s="2">
        <v>0</v>
      </c>
      <c r="BH605" s="2">
        <v>0</v>
      </c>
      <c r="BI605" s="2">
        <v>27914</v>
      </c>
      <c r="BJ605" s="2">
        <v>0</v>
      </c>
      <c r="BK605" s="2">
        <v>0</v>
      </c>
      <c r="BL605" s="2">
        <v>0</v>
      </c>
      <c r="BM605" s="2">
        <v>0</v>
      </c>
      <c r="BN605" s="2">
        <v>2813</v>
      </c>
      <c r="BO605" s="2">
        <v>3.47</v>
      </c>
      <c r="BP605" s="2">
        <v>9761</v>
      </c>
      <c r="BQ605" s="2">
        <v>37675</v>
      </c>
      <c r="BR605" s="2">
        <v>2510443</v>
      </c>
      <c r="BS605" s="2">
        <v>0</v>
      </c>
      <c r="BT605" s="2">
        <v>2510443</v>
      </c>
      <c r="BU605" s="2">
        <v>348699</v>
      </c>
      <c r="BV605" s="2">
        <v>2161744</v>
      </c>
      <c r="BW605" s="2">
        <v>145128</v>
      </c>
      <c r="BX605" s="2">
        <v>2016616</v>
      </c>
      <c r="BY605" s="2">
        <v>5078.16</v>
      </c>
      <c r="BZ605" s="2">
        <v>181.41</v>
      </c>
      <c r="CA605" s="2">
        <v>921229</v>
      </c>
      <c r="CB605" s="2">
        <v>0</v>
      </c>
      <c r="CC605" s="2">
        <v>0</v>
      </c>
      <c r="CD605" s="2">
        <v>348699</v>
      </c>
      <c r="CE605" s="2">
        <v>145128</v>
      </c>
      <c r="CF605" s="2">
        <v>427402</v>
      </c>
      <c r="CG605" s="2">
        <v>344055</v>
      </c>
      <c r="CH605" s="2">
        <v>771457</v>
      </c>
      <c r="CI605" s="2">
        <v>0</v>
      </c>
      <c r="CJ605" s="2">
        <v>2016616</v>
      </c>
      <c r="CK605" s="2" t="b">
        <v>0</v>
      </c>
      <c r="CL605" s="2">
        <v>0</v>
      </c>
      <c r="CM605" s="2">
        <v>14180.56</v>
      </c>
      <c r="CN605" s="2">
        <v>13038.44</v>
      </c>
      <c r="CO605" s="2">
        <v>13425.22</v>
      </c>
      <c r="CP605" s="2">
        <v>15963.12</v>
      </c>
      <c r="CQ605" s="4">
        <v>45072.426944444444</v>
      </c>
      <c r="CR605" s="4">
        <v>73415</v>
      </c>
    </row>
    <row r="606" spans="1:96" x14ac:dyDescent="0.35">
      <c r="A606" s="5">
        <v>681</v>
      </c>
      <c r="B606" s="3" t="s">
        <v>1222</v>
      </c>
      <c r="C606" s="3" t="s">
        <v>1236</v>
      </c>
      <c r="D606" s="2" t="s">
        <v>1237</v>
      </c>
      <c r="E606" s="2">
        <v>8093</v>
      </c>
      <c r="F606" s="2">
        <v>8215</v>
      </c>
      <c r="G606" s="2">
        <v>8458</v>
      </c>
      <c r="H606" s="2">
        <v>9802</v>
      </c>
      <c r="I606" s="2">
        <v>6.5600000000000006E-2</v>
      </c>
      <c r="J606" s="2">
        <v>531</v>
      </c>
      <c r="K606" s="2">
        <v>539</v>
      </c>
      <c r="L606" s="2">
        <v>555</v>
      </c>
      <c r="M606" s="2">
        <v>643</v>
      </c>
      <c r="N606" s="2">
        <v>6.7000000000000004E-2</v>
      </c>
      <c r="O606" s="2">
        <v>542</v>
      </c>
      <c r="P606" s="2">
        <v>550</v>
      </c>
      <c r="Q606" s="2">
        <v>567</v>
      </c>
      <c r="R606" s="2">
        <v>657</v>
      </c>
      <c r="S606" s="2">
        <v>9166</v>
      </c>
      <c r="T606" s="2">
        <v>9304</v>
      </c>
      <c r="U606" s="2">
        <v>9580</v>
      </c>
      <c r="V606" s="2">
        <v>11102</v>
      </c>
      <c r="W606" s="2">
        <v>1.1040000000000001</v>
      </c>
      <c r="X606" s="2">
        <v>1.026</v>
      </c>
      <c r="Y606" s="2">
        <v>10119</v>
      </c>
      <c r="Z606" s="2">
        <v>11391</v>
      </c>
      <c r="AA606" s="2">
        <v>27.03</v>
      </c>
      <c r="AB606" s="2">
        <v>0</v>
      </c>
      <c r="AC606" s="2">
        <v>0</v>
      </c>
      <c r="AD606" s="2">
        <v>0.16</v>
      </c>
      <c r="AE606" s="2">
        <v>27.19</v>
      </c>
      <c r="AF606" s="2">
        <v>27.03</v>
      </c>
      <c r="AG606" s="2">
        <v>0</v>
      </c>
      <c r="AH606" s="2">
        <v>0</v>
      </c>
      <c r="AI606" s="2">
        <v>0.16</v>
      </c>
      <c r="AJ606" s="2">
        <v>27.19</v>
      </c>
      <c r="AK606" s="2">
        <v>273517</v>
      </c>
      <c r="AL606" s="2">
        <v>0</v>
      </c>
      <c r="AM606" s="2">
        <v>0</v>
      </c>
      <c r="AN606" s="2">
        <v>1823</v>
      </c>
      <c r="AO606" s="2">
        <v>275340</v>
      </c>
      <c r="AP606" s="2">
        <v>0.67949999999999999</v>
      </c>
      <c r="AQ606" s="2">
        <v>0.2</v>
      </c>
      <c r="AR606" s="2">
        <v>37171</v>
      </c>
      <c r="AS606" s="2">
        <v>0</v>
      </c>
      <c r="AT606" s="2">
        <v>0</v>
      </c>
      <c r="AU606" s="2">
        <v>248</v>
      </c>
      <c r="AV606" s="2">
        <v>37419</v>
      </c>
      <c r="AW606" s="2">
        <v>0.67949999999999999</v>
      </c>
      <c r="AX606" s="2">
        <v>0.1295</v>
      </c>
      <c r="AY606" s="2">
        <v>0.65</v>
      </c>
      <c r="AZ606" s="2">
        <v>23023</v>
      </c>
      <c r="BA606" s="2">
        <v>0</v>
      </c>
      <c r="BB606" s="2">
        <v>0</v>
      </c>
      <c r="BC606" s="2">
        <v>153</v>
      </c>
      <c r="BD606" s="2">
        <v>23176</v>
      </c>
      <c r="BE606" s="2">
        <v>335935</v>
      </c>
      <c r="BF606" s="2">
        <v>0</v>
      </c>
      <c r="BG606" s="2">
        <v>0</v>
      </c>
      <c r="BH606" s="2">
        <v>0</v>
      </c>
      <c r="BI606" s="2">
        <v>79548</v>
      </c>
      <c r="BJ606" s="2">
        <v>0</v>
      </c>
      <c r="BK606" s="2">
        <v>0</v>
      </c>
      <c r="BL606" s="2">
        <v>0</v>
      </c>
      <c r="BM606" s="2">
        <v>0</v>
      </c>
      <c r="BN606" s="2">
        <v>2813</v>
      </c>
      <c r="BO606" s="2">
        <v>0</v>
      </c>
      <c r="BP606" s="2">
        <v>0</v>
      </c>
      <c r="BQ606" s="2">
        <v>79548</v>
      </c>
      <c r="BR606" s="2">
        <v>415483</v>
      </c>
      <c r="BS606" s="2">
        <v>0</v>
      </c>
      <c r="BT606" s="2">
        <v>415483</v>
      </c>
      <c r="BU606" s="2">
        <v>3840</v>
      </c>
      <c r="BV606" s="2">
        <v>411643</v>
      </c>
      <c r="BW606" s="2">
        <v>23644</v>
      </c>
      <c r="BX606" s="2">
        <v>387999</v>
      </c>
      <c r="BY606" s="2">
        <v>5519.85</v>
      </c>
      <c r="BZ606" s="2">
        <v>27.19</v>
      </c>
      <c r="CA606" s="2">
        <v>150085</v>
      </c>
      <c r="CB606" s="2">
        <v>0</v>
      </c>
      <c r="CC606" s="2">
        <v>0</v>
      </c>
      <c r="CD606" s="2">
        <v>3840</v>
      </c>
      <c r="CE606" s="2">
        <v>23644</v>
      </c>
      <c r="CF606" s="2">
        <v>122601</v>
      </c>
      <c r="CG606" s="2">
        <v>235445</v>
      </c>
      <c r="CH606" s="2">
        <v>358046</v>
      </c>
      <c r="CI606" s="2">
        <v>0</v>
      </c>
      <c r="CJ606" s="2">
        <v>387999</v>
      </c>
      <c r="CK606" s="2" t="b">
        <v>0</v>
      </c>
      <c r="CL606" s="2">
        <v>0</v>
      </c>
      <c r="CM606" s="2">
        <v>12345.94</v>
      </c>
      <c r="CN606" s="2">
        <v>11351.58</v>
      </c>
      <c r="CO606" s="2">
        <v>11688.32</v>
      </c>
      <c r="CP606" s="2">
        <v>13897.87</v>
      </c>
      <c r="CQ606" s="4">
        <v>45072.426944444444</v>
      </c>
      <c r="CR606" s="4">
        <v>73415</v>
      </c>
    </row>
    <row r="607" spans="1:96" x14ac:dyDescent="0.35">
      <c r="A607" s="5">
        <v>682</v>
      </c>
      <c r="B607" s="3" t="s">
        <v>1222</v>
      </c>
      <c r="C607" s="3" t="s">
        <v>1238</v>
      </c>
      <c r="D607" s="2" t="s">
        <v>1239</v>
      </c>
      <c r="E607" s="2">
        <v>8093</v>
      </c>
      <c r="F607" s="2">
        <v>8215</v>
      </c>
      <c r="G607" s="2">
        <v>8458</v>
      </c>
      <c r="H607" s="2">
        <v>9802</v>
      </c>
      <c r="I607" s="2">
        <v>6.5600000000000006E-2</v>
      </c>
      <c r="J607" s="2">
        <v>531</v>
      </c>
      <c r="K607" s="2">
        <v>539</v>
      </c>
      <c r="L607" s="2">
        <v>555</v>
      </c>
      <c r="M607" s="2">
        <v>643</v>
      </c>
      <c r="N607" s="2">
        <v>6.7000000000000004E-2</v>
      </c>
      <c r="O607" s="2">
        <v>542</v>
      </c>
      <c r="P607" s="2">
        <v>550</v>
      </c>
      <c r="Q607" s="2">
        <v>567</v>
      </c>
      <c r="R607" s="2">
        <v>657</v>
      </c>
      <c r="S607" s="2">
        <v>9166</v>
      </c>
      <c r="T607" s="2">
        <v>9304</v>
      </c>
      <c r="U607" s="2">
        <v>9580</v>
      </c>
      <c r="V607" s="2">
        <v>11102</v>
      </c>
      <c r="W607" s="2">
        <v>1.1040000000000001</v>
      </c>
      <c r="X607" s="2">
        <v>1.026</v>
      </c>
      <c r="Y607" s="2">
        <v>10119</v>
      </c>
      <c r="Z607" s="2">
        <v>11391</v>
      </c>
      <c r="AA607" s="2">
        <v>158.62</v>
      </c>
      <c r="AB607" s="2">
        <v>128.94</v>
      </c>
      <c r="AC607" s="2">
        <v>83.15</v>
      </c>
      <c r="AD607" s="2">
        <v>0</v>
      </c>
      <c r="AE607" s="2">
        <v>370.71</v>
      </c>
      <c r="AF607" s="2">
        <v>158.62</v>
      </c>
      <c r="AG607" s="2">
        <v>128.94</v>
      </c>
      <c r="AH607" s="2">
        <v>83.15</v>
      </c>
      <c r="AI607" s="2">
        <v>0</v>
      </c>
      <c r="AJ607" s="2">
        <v>370.71</v>
      </c>
      <c r="AK607" s="2">
        <v>1605076</v>
      </c>
      <c r="AL607" s="2">
        <v>1199658</v>
      </c>
      <c r="AM607" s="2">
        <v>796577</v>
      </c>
      <c r="AN607" s="2">
        <v>0</v>
      </c>
      <c r="AO607" s="2">
        <v>3601311</v>
      </c>
      <c r="AP607" s="2">
        <v>0.4259</v>
      </c>
      <c r="AQ607" s="2">
        <v>0.2</v>
      </c>
      <c r="AR607" s="2">
        <v>136720</v>
      </c>
      <c r="AS607" s="2">
        <v>102187</v>
      </c>
      <c r="AT607" s="2">
        <v>67852</v>
      </c>
      <c r="AU607" s="2">
        <v>0</v>
      </c>
      <c r="AV607" s="2">
        <v>306759</v>
      </c>
      <c r="AW607" s="2">
        <v>0.4259</v>
      </c>
      <c r="AX607" s="2">
        <v>0</v>
      </c>
      <c r="AY607" s="2">
        <v>0.65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3908070</v>
      </c>
      <c r="BF607" s="2">
        <v>0</v>
      </c>
      <c r="BG607" s="2">
        <v>0</v>
      </c>
      <c r="BH607" s="2">
        <v>0</v>
      </c>
      <c r="BI607" s="2">
        <v>87324</v>
      </c>
      <c r="BJ607" s="2">
        <v>0</v>
      </c>
      <c r="BK607" s="2">
        <v>0</v>
      </c>
      <c r="BL607" s="2">
        <v>0</v>
      </c>
      <c r="BM607" s="2">
        <v>0</v>
      </c>
      <c r="BN607" s="2">
        <v>2813</v>
      </c>
      <c r="BO607" s="2">
        <v>9.2799999999999994</v>
      </c>
      <c r="BP607" s="2">
        <v>26105</v>
      </c>
      <c r="BQ607" s="2">
        <v>113429</v>
      </c>
      <c r="BR607" s="2">
        <v>4021499</v>
      </c>
      <c r="BS607" s="2">
        <v>0</v>
      </c>
      <c r="BT607" s="2">
        <v>4021499</v>
      </c>
      <c r="BU607" s="2">
        <v>747180</v>
      </c>
      <c r="BV607" s="2">
        <v>3274319</v>
      </c>
      <c r="BW607" s="2">
        <v>296761</v>
      </c>
      <c r="BX607" s="2">
        <v>2977558</v>
      </c>
      <c r="BY607" s="2">
        <v>5081.45</v>
      </c>
      <c r="BZ607" s="2">
        <v>370.71</v>
      </c>
      <c r="CA607" s="2">
        <v>1883744</v>
      </c>
      <c r="CB607" s="2">
        <v>0</v>
      </c>
      <c r="CC607" s="2">
        <v>0</v>
      </c>
      <c r="CD607" s="2">
        <v>747180</v>
      </c>
      <c r="CE607" s="2">
        <v>296761</v>
      </c>
      <c r="CF607" s="2">
        <v>839803</v>
      </c>
      <c r="CG607" s="2">
        <v>513695</v>
      </c>
      <c r="CH607" s="2">
        <v>1353498</v>
      </c>
      <c r="CI607" s="2">
        <v>0</v>
      </c>
      <c r="CJ607" s="2">
        <v>2977558</v>
      </c>
      <c r="CK607" s="2" t="b">
        <v>0</v>
      </c>
      <c r="CL607" s="2">
        <v>0</v>
      </c>
      <c r="CM607" s="2">
        <v>10980.94</v>
      </c>
      <c r="CN607" s="2">
        <v>10096.51</v>
      </c>
      <c r="CO607" s="2">
        <v>10396.02</v>
      </c>
      <c r="CP607" s="2">
        <v>12361.29</v>
      </c>
      <c r="CQ607" s="4">
        <v>45072.42695601852</v>
      </c>
      <c r="CR607" s="4">
        <v>73415</v>
      </c>
    </row>
    <row r="608" spans="1:96" x14ac:dyDescent="0.35">
      <c r="A608" s="5">
        <v>683</v>
      </c>
      <c r="B608" s="3" t="s">
        <v>1222</v>
      </c>
      <c r="C608" s="3" t="s">
        <v>1240</v>
      </c>
      <c r="D608" s="2" t="s">
        <v>1241</v>
      </c>
      <c r="E608" s="2">
        <v>8093</v>
      </c>
      <c r="F608" s="2">
        <v>8215</v>
      </c>
      <c r="G608" s="2">
        <v>8458</v>
      </c>
      <c r="H608" s="2">
        <v>9802</v>
      </c>
      <c r="I608" s="2">
        <v>6.5600000000000006E-2</v>
      </c>
      <c r="J608" s="2">
        <v>531</v>
      </c>
      <c r="K608" s="2">
        <v>539</v>
      </c>
      <c r="L608" s="2">
        <v>555</v>
      </c>
      <c r="M608" s="2">
        <v>643</v>
      </c>
      <c r="N608" s="2">
        <v>6.7000000000000004E-2</v>
      </c>
      <c r="O608" s="2">
        <v>542</v>
      </c>
      <c r="P608" s="2">
        <v>550</v>
      </c>
      <c r="Q608" s="2">
        <v>567</v>
      </c>
      <c r="R608" s="2">
        <v>657</v>
      </c>
      <c r="S608" s="2">
        <v>9166</v>
      </c>
      <c r="T608" s="2">
        <v>9304</v>
      </c>
      <c r="U608" s="2">
        <v>9580</v>
      </c>
      <c r="V608" s="2">
        <v>11102</v>
      </c>
      <c r="W608" s="2">
        <v>1.1040000000000001</v>
      </c>
      <c r="X608" s="2">
        <v>1.026</v>
      </c>
      <c r="Y608" s="2">
        <v>10119</v>
      </c>
      <c r="Z608" s="2">
        <v>11391</v>
      </c>
      <c r="AA608" s="2">
        <v>1011.95</v>
      </c>
      <c r="AB608" s="2">
        <v>756.23</v>
      </c>
      <c r="AC608" s="2">
        <v>523.16</v>
      </c>
      <c r="AD608" s="2">
        <v>1008.97</v>
      </c>
      <c r="AE608" s="2">
        <v>3300.31</v>
      </c>
      <c r="AF608" s="2">
        <v>1011.95</v>
      </c>
      <c r="AG608" s="2">
        <v>756.23</v>
      </c>
      <c r="AH608" s="2">
        <v>523.16</v>
      </c>
      <c r="AI608" s="2">
        <v>1008.97</v>
      </c>
      <c r="AJ608" s="2">
        <v>3300.31</v>
      </c>
      <c r="AK608" s="2">
        <v>10239922</v>
      </c>
      <c r="AL608" s="2">
        <v>7035964</v>
      </c>
      <c r="AM608" s="2">
        <v>5011873</v>
      </c>
      <c r="AN608" s="2">
        <v>11493177</v>
      </c>
      <c r="AO608" s="2">
        <v>33780936</v>
      </c>
      <c r="AP608" s="2">
        <v>0.3533</v>
      </c>
      <c r="AQ608" s="2">
        <v>0.2</v>
      </c>
      <c r="AR608" s="2">
        <v>723553</v>
      </c>
      <c r="AS608" s="2">
        <v>497161</v>
      </c>
      <c r="AT608" s="2">
        <v>354139</v>
      </c>
      <c r="AU608" s="2">
        <v>812108</v>
      </c>
      <c r="AV608" s="2">
        <v>2386961</v>
      </c>
      <c r="AW608" s="2">
        <v>0.3533</v>
      </c>
      <c r="AX608" s="2">
        <v>0</v>
      </c>
      <c r="AY608" s="2">
        <v>0.65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36167897</v>
      </c>
      <c r="BF608" s="2">
        <v>0</v>
      </c>
      <c r="BG608" s="2">
        <v>0</v>
      </c>
      <c r="BH608" s="2">
        <v>0</v>
      </c>
      <c r="BI608" s="2">
        <v>184007</v>
      </c>
      <c r="BJ608" s="2">
        <v>0</v>
      </c>
      <c r="BK608" s="2">
        <v>0</v>
      </c>
      <c r="BL608" s="2">
        <v>0</v>
      </c>
      <c r="BM608" s="2">
        <v>0</v>
      </c>
      <c r="BN608" s="2">
        <v>2813</v>
      </c>
      <c r="BO608" s="2">
        <v>57.59</v>
      </c>
      <c r="BP608" s="2">
        <v>162001</v>
      </c>
      <c r="BQ608" s="2">
        <v>346008</v>
      </c>
      <c r="BR608" s="2">
        <v>36513905</v>
      </c>
      <c r="BS608" s="2">
        <v>0</v>
      </c>
      <c r="BT608" s="2">
        <v>36513905</v>
      </c>
      <c r="BU608" s="2">
        <v>6977695</v>
      </c>
      <c r="BV608" s="2">
        <v>29536210</v>
      </c>
      <c r="BW608" s="2">
        <v>2742353</v>
      </c>
      <c r="BX608" s="2">
        <v>26793857</v>
      </c>
      <c r="BY608" s="2">
        <v>5274.54</v>
      </c>
      <c r="BZ608" s="2">
        <v>3300.31</v>
      </c>
      <c r="CA608" s="2">
        <v>17407617</v>
      </c>
      <c r="CB608" s="2">
        <v>0</v>
      </c>
      <c r="CC608" s="2">
        <v>0</v>
      </c>
      <c r="CD608" s="2">
        <v>6977695</v>
      </c>
      <c r="CE608" s="2">
        <v>2742353</v>
      </c>
      <c r="CF608" s="2">
        <v>7687569</v>
      </c>
      <c r="CG608" s="2">
        <v>2098189</v>
      </c>
      <c r="CH608" s="2">
        <v>9785758</v>
      </c>
      <c r="CI608" s="2">
        <v>0</v>
      </c>
      <c r="CJ608" s="2">
        <v>26793857</v>
      </c>
      <c r="CK608" s="2" t="b">
        <v>0</v>
      </c>
      <c r="CL608" s="2">
        <v>0</v>
      </c>
      <c r="CM608" s="2">
        <v>10834.01</v>
      </c>
      <c r="CN608" s="2">
        <v>9961.42</v>
      </c>
      <c r="CO608" s="2">
        <v>10256.92</v>
      </c>
      <c r="CP608" s="2">
        <v>12195.89</v>
      </c>
      <c r="CQ608" s="4">
        <v>45072.427071759259</v>
      </c>
      <c r="CR608" s="4">
        <v>73415</v>
      </c>
    </row>
    <row r="609" spans="1:96" x14ac:dyDescent="0.35">
      <c r="A609" s="5">
        <v>684</v>
      </c>
      <c r="B609" s="3" t="s">
        <v>1222</v>
      </c>
      <c r="C609" s="3" t="s">
        <v>1242</v>
      </c>
      <c r="D609" s="2" t="s">
        <v>1243</v>
      </c>
      <c r="E609" s="2">
        <v>8093</v>
      </c>
      <c r="F609" s="2">
        <v>8215</v>
      </c>
      <c r="G609" s="2">
        <v>8458</v>
      </c>
      <c r="H609" s="2">
        <v>9802</v>
      </c>
      <c r="I609" s="2">
        <v>6.5600000000000006E-2</v>
      </c>
      <c r="J609" s="2">
        <v>531</v>
      </c>
      <c r="K609" s="2">
        <v>539</v>
      </c>
      <c r="L609" s="2">
        <v>555</v>
      </c>
      <c r="M609" s="2">
        <v>643</v>
      </c>
      <c r="N609" s="2">
        <v>6.7000000000000004E-2</v>
      </c>
      <c r="O609" s="2">
        <v>542</v>
      </c>
      <c r="P609" s="2">
        <v>550</v>
      </c>
      <c r="Q609" s="2">
        <v>567</v>
      </c>
      <c r="R609" s="2">
        <v>657</v>
      </c>
      <c r="S609" s="2">
        <v>9166</v>
      </c>
      <c r="T609" s="2">
        <v>9304</v>
      </c>
      <c r="U609" s="2">
        <v>9580</v>
      </c>
      <c r="V609" s="2">
        <v>11102</v>
      </c>
      <c r="W609" s="2">
        <v>1.1040000000000001</v>
      </c>
      <c r="X609" s="2">
        <v>1.026</v>
      </c>
      <c r="Y609" s="2">
        <v>10119</v>
      </c>
      <c r="Z609" s="2">
        <v>11391</v>
      </c>
      <c r="AA609" s="2">
        <v>10526.1</v>
      </c>
      <c r="AB609" s="2">
        <v>7816</v>
      </c>
      <c r="AC609" s="2">
        <v>5288.24</v>
      </c>
      <c r="AD609" s="2">
        <v>8914.85</v>
      </c>
      <c r="AE609" s="2">
        <v>32545.19</v>
      </c>
      <c r="AF609" s="2">
        <v>10526.1</v>
      </c>
      <c r="AG609" s="2">
        <v>7816</v>
      </c>
      <c r="AH609" s="2">
        <v>5288.24</v>
      </c>
      <c r="AI609" s="2">
        <v>8914.85</v>
      </c>
      <c r="AJ609" s="2">
        <v>32545.19</v>
      </c>
      <c r="AK609" s="2">
        <v>106513606</v>
      </c>
      <c r="AL609" s="2">
        <v>72720064</v>
      </c>
      <c r="AM609" s="2">
        <v>50661339</v>
      </c>
      <c r="AN609" s="2">
        <v>101549056</v>
      </c>
      <c r="AO609" s="2">
        <v>331444065</v>
      </c>
      <c r="AP609" s="2">
        <v>0.82969999999999999</v>
      </c>
      <c r="AQ609" s="2">
        <v>0.2</v>
      </c>
      <c r="AR609" s="2">
        <v>17674868</v>
      </c>
      <c r="AS609" s="2">
        <v>12067167</v>
      </c>
      <c r="AT609" s="2">
        <v>8406743</v>
      </c>
      <c r="AU609" s="2">
        <v>16851050</v>
      </c>
      <c r="AV609" s="2">
        <v>54999828</v>
      </c>
      <c r="AW609" s="2">
        <v>0.82969999999999999</v>
      </c>
      <c r="AX609" s="2">
        <v>0.2797</v>
      </c>
      <c r="AY609" s="2">
        <v>0.65</v>
      </c>
      <c r="AZ609" s="2">
        <v>19364706</v>
      </c>
      <c r="BA609" s="2">
        <v>13220871</v>
      </c>
      <c r="BB609" s="2">
        <v>9210485</v>
      </c>
      <c r="BC609" s="2">
        <v>18462126</v>
      </c>
      <c r="BD609" s="2">
        <v>60258188</v>
      </c>
      <c r="BE609" s="2">
        <v>446702081</v>
      </c>
      <c r="BF609" s="2">
        <v>0</v>
      </c>
      <c r="BG609" s="2">
        <v>5678159</v>
      </c>
      <c r="BH609" s="2">
        <v>0</v>
      </c>
      <c r="BI609" s="2">
        <v>4457353</v>
      </c>
      <c r="BJ609" s="2">
        <v>0</v>
      </c>
      <c r="BK609" s="2">
        <v>0</v>
      </c>
      <c r="BL609" s="2">
        <v>0</v>
      </c>
      <c r="BM609" s="2">
        <v>0</v>
      </c>
      <c r="BN609" s="2">
        <v>2813</v>
      </c>
      <c r="BO609" s="2">
        <v>429.76</v>
      </c>
      <c r="BP609" s="2">
        <v>1208915</v>
      </c>
      <c r="BQ609" s="2">
        <v>11344427</v>
      </c>
      <c r="BR609" s="2">
        <v>458046508</v>
      </c>
      <c r="BS609" s="2">
        <v>0</v>
      </c>
      <c r="BT609" s="2">
        <v>458046508</v>
      </c>
      <c r="BU609" s="2">
        <v>64718108</v>
      </c>
      <c r="BV609" s="2">
        <v>393328400</v>
      </c>
      <c r="BW609" s="2">
        <v>27304281</v>
      </c>
      <c r="BX609" s="2">
        <v>366024119</v>
      </c>
      <c r="BY609" s="2">
        <v>5325.47</v>
      </c>
      <c r="BZ609" s="2">
        <v>32545.19</v>
      </c>
      <c r="CA609" s="2">
        <v>173318433</v>
      </c>
      <c r="CB609" s="2">
        <v>0</v>
      </c>
      <c r="CC609" s="2">
        <v>0</v>
      </c>
      <c r="CD609" s="2">
        <v>64718108</v>
      </c>
      <c r="CE609" s="2">
        <v>27304281</v>
      </c>
      <c r="CF609" s="2">
        <v>81296044</v>
      </c>
      <c r="CG609" s="2">
        <v>49140143</v>
      </c>
      <c r="CH609" s="2">
        <v>130436187</v>
      </c>
      <c r="CI609" s="2">
        <v>0</v>
      </c>
      <c r="CJ609" s="2">
        <v>366024119</v>
      </c>
      <c r="CK609" s="2" t="b">
        <v>0</v>
      </c>
      <c r="CL609" s="2">
        <v>0</v>
      </c>
      <c r="CM609" s="2">
        <v>13637.83</v>
      </c>
      <c r="CN609" s="2">
        <v>12539.42</v>
      </c>
      <c r="CO609" s="2">
        <v>12911.4</v>
      </c>
      <c r="CP609" s="2">
        <v>15352.16</v>
      </c>
      <c r="CQ609" s="4">
        <v>45072.427164351851</v>
      </c>
      <c r="CR609" s="4">
        <v>73415</v>
      </c>
    </row>
    <row r="610" spans="1:96" x14ac:dyDescent="0.35">
      <c r="A610" s="5">
        <v>685</v>
      </c>
      <c r="B610" s="3" t="s">
        <v>1222</v>
      </c>
      <c r="C610" s="3" t="s">
        <v>1244</v>
      </c>
      <c r="D610" s="2" t="s">
        <v>1245</v>
      </c>
      <c r="E610" s="2">
        <v>8093</v>
      </c>
      <c r="F610" s="2">
        <v>8215</v>
      </c>
      <c r="G610" s="2">
        <v>8458</v>
      </c>
      <c r="H610" s="2">
        <v>9802</v>
      </c>
      <c r="I610" s="2">
        <v>6.5600000000000006E-2</v>
      </c>
      <c r="J610" s="2">
        <v>531</v>
      </c>
      <c r="K610" s="2">
        <v>539</v>
      </c>
      <c r="L610" s="2">
        <v>555</v>
      </c>
      <c r="M610" s="2">
        <v>643</v>
      </c>
      <c r="N610" s="2">
        <v>6.7000000000000004E-2</v>
      </c>
      <c r="O610" s="2">
        <v>542</v>
      </c>
      <c r="P610" s="2">
        <v>550</v>
      </c>
      <c r="Q610" s="2">
        <v>567</v>
      </c>
      <c r="R610" s="2">
        <v>657</v>
      </c>
      <c r="S610" s="2">
        <v>9166</v>
      </c>
      <c r="T610" s="2">
        <v>9304</v>
      </c>
      <c r="U610" s="2">
        <v>9580</v>
      </c>
      <c r="V610" s="2">
        <v>11102</v>
      </c>
      <c r="W610" s="2">
        <v>1.1040000000000001</v>
      </c>
      <c r="X610" s="2">
        <v>1.026</v>
      </c>
      <c r="Y610" s="2">
        <v>10119</v>
      </c>
      <c r="Z610" s="2">
        <v>11391</v>
      </c>
      <c r="AA610" s="2">
        <v>3465</v>
      </c>
      <c r="AB610" s="2">
        <v>2810.01</v>
      </c>
      <c r="AC610" s="2">
        <v>2013.69</v>
      </c>
      <c r="AD610" s="2">
        <v>5528.18</v>
      </c>
      <c r="AE610" s="2">
        <v>13816.88</v>
      </c>
      <c r="AF610" s="2">
        <v>3465</v>
      </c>
      <c r="AG610" s="2">
        <v>2810.01</v>
      </c>
      <c r="AH610" s="2">
        <v>2013.69</v>
      </c>
      <c r="AI610" s="2">
        <v>5528.18</v>
      </c>
      <c r="AJ610" s="2">
        <v>13816.88</v>
      </c>
      <c r="AK610" s="2">
        <v>35062335</v>
      </c>
      <c r="AL610" s="2">
        <v>26144333</v>
      </c>
      <c r="AM610" s="2">
        <v>19291150</v>
      </c>
      <c r="AN610" s="2">
        <v>62971498</v>
      </c>
      <c r="AO610" s="2">
        <v>143469316</v>
      </c>
      <c r="AP610" s="2">
        <v>0.60160000000000002</v>
      </c>
      <c r="AQ610" s="2">
        <v>0.2</v>
      </c>
      <c r="AR610" s="2">
        <v>4218700</v>
      </c>
      <c r="AS610" s="2">
        <v>3145686</v>
      </c>
      <c r="AT610" s="2">
        <v>2321111</v>
      </c>
      <c r="AU610" s="2">
        <v>7576731</v>
      </c>
      <c r="AV610" s="2">
        <v>17262228</v>
      </c>
      <c r="AW610" s="2">
        <v>0.60160000000000002</v>
      </c>
      <c r="AX610" s="2">
        <v>5.16E-2</v>
      </c>
      <c r="AY610" s="2">
        <v>0.65</v>
      </c>
      <c r="AZ610" s="2">
        <v>1175991</v>
      </c>
      <c r="BA610" s="2">
        <v>876881</v>
      </c>
      <c r="BB610" s="2">
        <v>647025</v>
      </c>
      <c r="BC610" s="2">
        <v>2112064</v>
      </c>
      <c r="BD610" s="2">
        <v>4811961</v>
      </c>
      <c r="BE610" s="2">
        <v>165543505</v>
      </c>
      <c r="BF610" s="2">
        <v>0</v>
      </c>
      <c r="BG610" s="2">
        <v>434919</v>
      </c>
      <c r="BH610" s="2">
        <v>0</v>
      </c>
      <c r="BI610" s="2">
        <v>626768</v>
      </c>
      <c r="BJ610" s="2">
        <v>0</v>
      </c>
      <c r="BK610" s="2">
        <v>0</v>
      </c>
      <c r="BL610" s="2">
        <v>0</v>
      </c>
      <c r="BM610" s="2">
        <v>0</v>
      </c>
      <c r="BN610" s="2">
        <v>2813</v>
      </c>
      <c r="BO610" s="2">
        <v>109.22</v>
      </c>
      <c r="BP610" s="2">
        <v>307236</v>
      </c>
      <c r="BQ610" s="2">
        <v>1368923</v>
      </c>
      <c r="BR610" s="2">
        <v>166912428</v>
      </c>
      <c r="BS610" s="2">
        <v>0</v>
      </c>
      <c r="BT610" s="2">
        <v>166912428</v>
      </c>
      <c r="BU610" s="2">
        <v>42884093</v>
      </c>
      <c r="BV610" s="2">
        <v>124028335</v>
      </c>
      <c r="BW610" s="2">
        <v>12071532</v>
      </c>
      <c r="BX610" s="2">
        <v>111956803</v>
      </c>
      <c r="BY610" s="2">
        <v>5545.83</v>
      </c>
      <c r="BZ610" s="2">
        <v>13816.88</v>
      </c>
      <c r="CA610" s="2">
        <v>76626068</v>
      </c>
      <c r="CB610" s="2">
        <v>0</v>
      </c>
      <c r="CC610" s="2">
        <v>0</v>
      </c>
      <c r="CD610" s="2">
        <v>42884093</v>
      </c>
      <c r="CE610" s="2">
        <v>12071532</v>
      </c>
      <c r="CF610" s="2">
        <v>21670443</v>
      </c>
      <c r="CG610" s="2">
        <v>12978053</v>
      </c>
      <c r="CH610" s="2">
        <v>34648496</v>
      </c>
      <c r="CI610" s="2">
        <v>0</v>
      </c>
      <c r="CJ610" s="2">
        <v>111956803</v>
      </c>
      <c r="CK610" s="2" t="b">
        <v>0</v>
      </c>
      <c r="CL610" s="2">
        <v>0</v>
      </c>
      <c r="CM610" s="2">
        <v>11675.91</v>
      </c>
      <c r="CN610" s="2">
        <v>10735.51</v>
      </c>
      <c r="CO610" s="2">
        <v>11053.98</v>
      </c>
      <c r="CP610" s="2">
        <v>13143.62</v>
      </c>
      <c r="CQ610" s="4">
        <v>45072.427187499998</v>
      </c>
      <c r="CR610" s="4">
        <v>73415</v>
      </c>
    </row>
    <row r="611" spans="1:96" x14ac:dyDescent="0.35">
      <c r="A611" s="5">
        <v>12597</v>
      </c>
      <c r="B611" s="3" t="s">
        <v>1222</v>
      </c>
      <c r="C611" s="3" t="s">
        <v>1246</v>
      </c>
      <c r="D611" s="2" t="s">
        <v>1247</v>
      </c>
      <c r="E611" s="2">
        <v>8093</v>
      </c>
      <c r="F611" s="2">
        <v>8215</v>
      </c>
      <c r="G611" s="2">
        <v>8458</v>
      </c>
      <c r="H611" s="2">
        <v>9802</v>
      </c>
      <c r="I611" s="2">
        <v>6.5600000000000006E-2</v>
      </c>
      <c r="J611" s="2">
        <v>531</v>
      </c>
      <c r="K611" s="2">
        <v>539</v>
      </c>
      <c r="L611" s="2">
        <v>555</v>
      </c>
      <c r="M611" s="2">
        <v>643</v>
      </c>
      <c r="N611" s="2">
        <v>6.7000000000000004E-2</v>
      </c>
      <c r="O611" s="2">
        <v>542</v>
      </c>
      <c r="P611" s="2">
        <v>550</v>
      </c>
      <c r="Q611" s="2">
        <v>567</v>
      </c>
      <c r="R611" s="2">
        <v>657</v>
      </c>
      <c r="S611" s="2">
        <v>9166</v>
      </c>
      <c r="T611" s="2">
        <v>9304</v>
      </c>
      <c r="U611" s="2">
        <v>9580</v>
      </c>
      <c r="V611" s="2">
        <v>11102</v>
      </c>
      <c r="W611" s="2">
        <v>1.1040000000000001</v>
      </c>
      <c r="X611" s="2">
        <v>1.026</v>
      </c>
      <c r="Y611" s="2">
        <v>10119</v>
      </c>
      <c r="Z611" s="2">
        <v>11391</v>
      </c>
      <c r="AA611" s="2">
        <v>2202.87</v>
      </c>
      <c r="AB611" s="2">
        <v>1826.87</v>
      </c>
      <c r="AC611" s="2">
        <v>1138.03</v>
      </c>
      <c r="AD611" s="2">
        <v>2068.21</v>
      </c>
      <c r="AE611" s="2">
        <v>7235.98</v>
      </c>
      <c r="AF611" s="2">
        <v>2202.87</v>
      </c>
      <c r="AG611" s="2">
        <v>1826.87</v>
      </c>
      <c r="AH611" s="2">
        <v>1138.03</v>
      </c>
      <c r="AI611" s="2">
        <v>2068.21</v>
      </c>
      <c r="AJ611" s="2">
        <v>7235.98</v>
      </c>
      <c r="AK611" s="2">
        <v>22290842</v>
      </c>
      <c r="AL611" s="2">
        <v>16997198</v>
      </c>
      <c r="AM611" s="2">
        <v>10902327</v>
      </c>
      <c r="AN611" s="2">
        <v>23558980</v>
      </c>
      <c r="AO611" s="2">
        <v>73749347</v>
      </c>
      <c r="AP611" s="2">
        <v>0.22090000000000001</v>
      </c>
      <c r="AQ611" s="2">
        <v>0.2</v>
      </c>
      <c r="AR611" s="2">
        <v>984809</v>
      </c>
      <c r="AS611" s="2">
        <v>750936</v>
      </c>
      <c r="AT611" s="2">
        <v>481665</v>
      </c>
      <c r="AU611" s="2">
        <v>1040836</v>
      </c>
      <c r="AV611" s="2">
        <v>3258246</v>
      </c>
      <c r="AW611" s="2">
        <v>0.22090000000000001</v>
      </c>
      <c r="AX611" s="2">
        <v>0</v>
      </c>
      <c r="AY611" s="2">
        <v>0.65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77007593</v>
      </c>
      <c r="BF611" s="2">
        <v>0</v>
      </c>
      <c r="BG611" s="2">
        <v>1194</v>
      </c>
      <c r="BH611" s="2">
        <v>0</v>
      </c>
      <c r="BI611" s="2">
        <v>33407</v>
      </c>
      <c r="BJ611" s="2">
        <v>0</v>
      </c>
      <c r="BK611" s="2">
        <v>0</v>
      </c>
      <c r="BL611" s="2">
        <v>0</v>
      </c>
      <c r="BM611" s="2">
        <v>0</v>
      </c>
      <c r="BN611" s="2">
        <v>2813</v>
      </c>
      <c r="BO611" s="2">
        <v>134.59</v>
      </c>
      <c r="BP611" s="2">
        <v>378602</v>
      </c>
      <c r="BQ611" s="2">
        <v>413203</v>
      </c>
      <c r="BR611" s="2">
        <v>77420796</v>
      </c>
      <c r="BS611" s="2">
        <v>0</v>
      </c>
      <c r="BT611" s="2">
        <v>77420796</v>
      </c>
      <c r="BU611" s="2">
        <v>17425264</v>
      </c>
      <c r="BV611" s="2">
        <v>59995532</v>
      </c>
      <c r="BW611" s="2">
        <v>6713235</v>
      </c>
      <c r="BX611" s="2">
        <v>53282297</v>
      </c>
      <c r="BY611" s="2">
        <v>5255.59</v>
      </c>
      <c r="BZ611" s="2">
        <v>7235.98</v>
      </c>
      <c r="CA611" s="2">
        <v>38029344</v>
      </c>
      <c r="CB611" s="2">
        <v>0</v>
      </c>
      <c r="CC611" s="2">
        <v>0</v>
      </c>
      <c r="CD611" s="2">
        <v>17425264</v>
      </c>
      <c r="CE611" s="2">
        <v>6713235</v>
      </c>
      <c r="CF611" s="2">
        <v>13890845</v>
      </c>
      <c r="CG611" s="2">
        <v>1257427</v>
      </c>
      <c r="CH611" s="2">
        <v>15148272</v>
      </c>
      <c r="CI611" s="2">
        <v>0</v>
      </c>
      <c r="CJ611" s="2">
        <v>53282297</v>
      </c>
      <c r="CK611" s="2" t="b">
        <v>0</v>
      </c>
      <c r="CL611" s="2">
        <v>0</v>
      </c>
      <c r="CM611" s="2">
        <v>10566.06</v>
      </c>
      <c r="CN611" s="2">
        <v>9715.0499999999993</v>
      </c>
      <c r="CO611" s="2">
        <v>10003.24</v>
      </c>
      <c r="CP611" s="2">
        <v>11894.25</v>
      </c>
      <c r="CQ611" s="4">
        <v>45072.426840277774</v>
      </c>
      <c r="CR611" s="4">
        <v>73415</v>
      </c>
    </row>
    <row r="612" spans="1:96" x14ac:dyDescent="0.35">
      <c r="A612" s="5">
        <v>671</v>
      </c>
      <c r="B612" s="3" t="s">
        <v>1222</v>
      </c>
      <c r="C612" s="3" t="s">
        <v>1248</v>
      </c>
      <c r="D612" s="2" t="s">
        <v>1249</v>
      </c>
      <c r="E612" s="2">
        <v>8093</v>
      </c>
      <c r="F612" s="2">
        <v>8215</v>
      </c>
      <c r="G612" s="2">
        <v>8458</v>
      </c>
      <c r="H612" s="2">
        <v>9802</v>
      </c>
      <c r="I612" s="2">
        <v>6.5600000000000006E-2</v>
      </c>
      <c r="J612" s="2">
        <v>531</v>
      </c>
      <c r="K612" s="2">
        <v>539</v>
      </c>
      <c r="L612" s="2">
        <v>555</v>
      </c>
      <c r="M612" s="2">
        <v>643</v>
      </c>
      <c r="N612" s="2">
        <v>6.7000000000000004E-2</v>
      </c>
      <c r="O612" s="2">
        <v>542</v>
      </c>
      <c r="P612" s="2">
        <v>550</v>
      </c>
      <c r="Q612" s="2">
        <v>567</v>
      </c>
      <c r="R612" s="2">
        <v>657</v>
      </c>
      <c r="S612" s="2">
        <v>9166</v>
      </c>
      <c r="T612" s="2">
        <v>9304</v>
      </c>
      <c r="U612" s="2">
        <v>9580</v>
      </c>
      <c r="V612" s="2">
        <v>11102</v>
      </c>
      <c r="W612" s="2">
        <v>1.1040000000000001</v>
      </c>
      <c r="X612" s="2">
        <v>1.026</v>
      </c>
      <c r="Y612" s="2">
        <v>10119</v>
      </c>
      <c r="Z612" s="2">
        <v>11391</v>
      </c>
      <c r="AA612" s="2">
        <v>128.54</v>
      </c>
      <c r="AB612" s="2">
        <v>101.5</v>
      </c>
      <c r="AC612" s="2">
        <v>53.69</v>
      </c>
      <c r="AD612" s="2">
        <v>0.93</v>
      </c>
      <c r="AE612" s="2">
        <v>284.66000000000003</v>
      </c>
      <c r="AF612" s="2">
        <v>128.54</v>
      </c>
      <c r="AG612" s="2">
        <v>101.5</v>
      </c>
      <c r="AH612" s="2">
        <v>53.69</v>
      </c>
      <c r="AI612" s="2">
        <v>0.93</v>
      </c>
      <c r="AJ612" s="2">
        <v>284.66000000000003</v>
      </c>
      <c r="AK612" s="2">
        <v>1300696</v>
      </c>
      <c r="AL612" s="2">
        <v>944356</v>
      </c>
      <c r="AM612" s="2">
        <v>514350</v>
      </c>
      <c r="AN612" s="2">
        <v>10594</v>
      </c>
      <c r="AO612" s="2">
        <v>2769996</v>
      </c>
      <c r="AP612" s="2">
        <v>0.78790000000000004</v>
      </c>
      <c r="AQ612" s="2">
        <v>0.2</v>
      </c>
      <c r="AR612" s="2">
        <v>204964</v>
      </c>
      <c r="AS612" s="2">
        <v>148812</v>
      </c>
      <c r="AT612" s="2">
        <v>81051</v>
      </c>
      <c r="AU612" s="2">
        <v>1669</v>
      </c>
      <c r="AV612" s="2">
        <v>436496</v>
      </c>
      <c r="AW612" s="2">
        <v>0.78790000000000004</v>
      </c>
      <c r="AX612" s="2">
        <v>0.2379</v>
      </c>
      <c r="AY612" s="2">
        <v>0.65</v>
      </c>
      <c r="AZ612" s="2">
        <v>201133</v>
      </c>
      <c r="BA612" s="2">
        <v>146030</v>
      </c>
      <c r="BB612" s="2">
        <v>79537</v>
      </c>
      <c r="BC612" s="2">
        <v>1638</v>
      </c>
      <c r="BD612" s="2">
        <v>428338</v>
      </c>
      <c r="BE612" s="2">
        <v>3634830</v>
      </c>
      <c r="BF612" s="2">
        <v>0</v>
      </c>
      <c r="BG612" s="2">
        <v>0</v>
      </c>
      <c r="BH612" s="2">
        <v>0</v>
      </c>
      <c r="BI612" s="2">
        <v>75511</v>
      </c>
      <c r="BJ612" s="2">
        <v>0</v>
      </c>
      <c r="BK612" s="2">
        <v>0</v>
      </c>
      <c r="BL612" s="2">
        <v>0</v>
      </c>
      <c r="BM612" s="2">
        <v>0</v>
      </c>
      <c r="BN612" s="2">
        <v>2813</v>
      </c>
      <c r="BO612" s="2">
        <v>2.98</v>
      </c>
      <c r="BP612" s="2">
        <v>8383</v>
      </c>
      <c r="BQ612" s="2">
        <v>83894</v>
      </c>
      <c r="BR612" s="2">
        <v>3718724</v>
      </c>
      <c r="BS612" s="2">
        <v>0</v>
      </c>
      <c r="BT612" s="2">
        <v>3718724</v>
      </c>
      <c r="BU612" s="2">
        <v>660176</v>
      </c>
      <c r="BV612" s="2">
        <v>3058548</v>
      </c>
      <c r="BW612" s="2">
        <v>228336</v>
      </c>
      <c r="BX612" s="2">
        <v>2830212</v>
      </c>
      <c r="BY612" s="2">
        <v>5091.6899999999996</v>
      </c>
      <c r="BZ612" s="2">
        <v>284.66000000000003</v>
      </c>
      <c r="CA612" s="2">
        <v>1449400</v>
      </c>
      <c r="CB612" s="2">
        <v>0</v>
      </c>
      <c r="CC612" s="2">
        <v>0</v>
      </c>
      <c r="CD612" s="2">
        <v>660176</v>
      </c>
      <c r="CE612" s="2">
        <v>228336</v>
      </c>
      <c r="CF612" s="2">
        <v>560888</v>
      </c>
      <c r="CG612" s="2">
        <v>371684</v>
      </c>
      <c r="CH612" s="2">
        <v>932572</v>
      </c>
      <c r="CI612" s="2">
        <v>0</v>
      </c>
      <c r="CJ612" s="2">
        <v>2830212</v>
      </c>
      <c r="CK612" s="2" t="b">
        <v>0</v>
      </c>
      <c r="CL612" s="2">
        <v>0</v>
      </c>
      <c r="CM612" s="2">
        <v>13278.3</v>
      </c>
      <c r="CN612" s="2">
        <v>12208.85</v>
      </c>
      <c r="CO612" s="2">
        <v>12571.02</v>
      </c>
      <c r="CP612" s="2">
        <v>14947.44</v>
      </c>
      <c r="CQ612" s="4">
        <v>45072.426631944443</v>
      </c>
      <c r="CR612" s="4">
        <v>73415</v>
      </c>
    </row>
    <row r="613" spans="1:96" x14ac:dyDescent="0.35">
      <c r="A613" s="5">
        <v>686</v>
      </c>
      <c r="B613" s="3" t="s">
        <v>1250</v>
      </c>
      <c r="C613" s="3" t="s">
        <v>1251</v>
      </c>
      <c r="D613" s="2" t="s">
        <v>1252</v>
      </c>
      <c r="E613" s="2">
        <v>8093</v>
      </c>
      <c r="F613" s="2">
        <v>8215</v>
      </c>
      <c r="G613" s="2">
        <v>8458</v>
      </c>
      <c r="H613" s="2">
        <v>9802</v>
      </c>
      <c r="I613" s="2">
        <v>6.5600000000000006E-2</v>
      </c>
      <c r="J613" s="2">
        <v>531</v>
      </c>
      <c r="K613" s="2">
        <v>539</v>
      </c>
      <c r="L613" s="2">
        <v>555</v>
      </c>
      <c r="M613" s="2">
        <v>643</v>
      </c>
      <c r="N613" s="2">
        <v>6.7000000000000004E-2</v>
      </c>
      <c r="O613" s="2">
        <v>542</v>
      </c>
      <c r="P613" s="2">
        <v>550</v>
      </c>
      <c r="Q613" s="2">
        <v>567</v>
      </c>
      <c r="R613" s="2">
        <v>657</v>
      </c>
      <c r="S613" s="2">
        <v>9166</v>
      </c>
      <c r="T613" s="2">
        <v>9304</v>
      </c>
      <c r="U613" s="2">
        <v>9580</v>
      </c>
      <c r="V613" s="2">
        <v>11102</v>
      </c>
      <c r="W613" s="2">
        <v>1.1040000000000001</v>
      </c>
      <c r="X613" s="2">
        <v>1.026</v>
      </c>
      <c r="Y613" s="2">
        <v>10119</v>
      </c>
      <c r="Z613" s="2">
        <v>11391</v>
      </c>
      <c r="AA613" s="2">
        <v>1273</v>
      </c>
      <c r="AB613" s="2">
        <v>946.93</v>
      </c>
      <c r="AC613" s="2">
        <v>678.89</v>
      </c>
      <c r="AD613" s="2">
        <v>1402.72</v>
      </c>
      <c r="AE613" s="2">
        <v>4301.54</v>
      </c>
      <c r="AF613" s="2">
        <v>1285.56</v>
      </c>
      <c r="AG613" s="2">
        <v>953.62</v>
      </c>
      <c r="AH613" s="2">
        <v>678.89</v>
      </c>
      <c r="AI613" s="2">
        <v>1402.72</v>
      </c>
      <c r="AJ613" s="2">
        <v>4320.79</v>
      </c>
      <c r="AK613" s="2">
        <v>12881487</v>
      </c>
      <c r="AL613" s="2">
        <v>8810237</v>
      </c>
      <c r="AM613" s="2">
        <v>6503766</v>
      </c>
      <c r="AN613" s="2">
        <v>15978384</v>
      </c>
      <c r="AO613" s="2">
        <v>44173874</v>
      </c>
      <c r="AP613" s="2">
        <v>0.43309999999999998</v>
      </c>
      <c r="AQ613" s="2">
        <v>0.2</v>
      </c>
      <c r="AR613" s="2">
        <v>1126803</v>
      </c>
      <c r="AS613" s="2">
        <v>768534</v>
      </c>
      <c r="AT613" s="2">
        <v>563356</v>
      </c>
      <c r="AU613" s="2">
        <v>1384048</v>
      </c>
      <c r="AV613" s="2">
        <v>3842741</v>
      </c>
      <c r="AW613" s="2">
        <v>0.43309999999999998</v>
      </c>
      <c r="AX613" s="2">
        <v>0</v>
      </c>
      <c r="AY613" s="2">
        <v>0.65</v>
      </c>
      <c r="AZ613" s="2">
        <v>0</v>
      </c>
      <c r="BA613" s="2">
        <v>0</v>
      </c>
      <c r="BB613" s="2">
        <v>0</v>
      </c>
      <c r="BC613" s="2">
        <v>0</v>
      </c>
      <c r="BD613" s="2">
        <v>0</v>
      </c>
      <c r="BE613" s="2">
        <v>48016615</v>
      </c>
      <c r="BF613" s="2">
        <v>255799</v>
      </c>
      <c r="BG613" s="2">
        <v>291418</v>
      </c>
      <c r="BH613" s="2">
        <v>0</v>
      </c>
      <c r="BI613" s="2">
        <v>591815</v>
      </c>
      <c r="BJ613" s="2">
        <v>0</v>
      </c>
      <c r="BK613" s="2">
        <v>0</v>
      </c>
      <c r="BL613" s="2">
        <v>0</v>
      </c>
      <c r="BM613" s="2">
        <v>0</v>
      </c>
      <c r="BN613" s="2">
        <v>2813</v>
      </c>
      <c r="BO613" s="2">
        <v>91.44</v>
      </c>
      <c r="BP613" s="2">
        <v>257221</v>
      </c>
      <c r="BQ613" s="2">
        <v>1396253</v>
      </c>
      <c r="BR613" s="2">
        <v>49412868</v>
      </c>
      <c r="BS613" s="2">
        <v>0</v>
      </c>
      <c r="BT613" s="2">
        <v>49412868</v>
      </c>
      <c r="BU613" s="2">
        <v>35200989</v>
      </c>
      <c r="BV613" s="2">
        <v>14211879</v>
      </c>
      <c r="BW613" s="2">
        <v>864158</v>
      </c>
      <c r="BX613" s="2">
        <v>13347721</v>
      </c>
      <c r="BY613" s="2">
        <v>5287.85</v>
      </c>
      <c r="BZ613" s="2">
        <v>4320.79</v>
      </c>
      <c r="CA613" s="2">
        <v>22847689</v>
      </c>
      <c r="CB613" s="2">
        <v>0</v>
      </c>
      <c r="CC613" s="2">
        <v>0</v>
      </c>
      <c r="CD613" s="2">
        <v>35200989</v>
      </c>
      <c r="CE613" s="2">
        <v>864158</v>
      </c>
      <c r="CF613" s="2">
        <v>0</v>
      </c>
      <c r="CG613" s="2">
        <v>4360220</v>
      </c>
      <c r="CH613" s="2">
        <v>4360220</v>
      </c>
      <c r="CI613" s="2">
        <v>0</v>
      </c>
      <c r="CJ613" s="2">
        <v>13347721</v>
      </c>
      <c r="CK613" s="2" t="b">
        <v>0</v>
      </c>
      <c r="CL613" s="2">
        <v>0</v>
      </c>
      <c r="CM613" s="2">
        <v>10995.51</v>
      </c>
      <c r="CN613" s="2">
        <v>10109.91</v>
      </c>
      <c r="CO613" s="2">
        <v>10409.82</v>
      </c>
      <c r="CP613" s="2">
        <v>12377.69</v>
      </c>
      <c r="CQ613" s="4">
        <v>45072.426620370374</v>
      </c>
      <c r="CR613" s="4">
        <v>73415</v>
      </c>
    </row>
    <row r="614" spans="1:96" x14ac:dyDescent="0.35">
      <c r="A614" s="5">
        <v>687</v>
      </c>
      <c r="B614" s="3" t="s">
        <v>1250</v>
      </c>
      <c r="C614" s="3" t="s">
        <v>1253</v>
      </c>
      <c r="D614" s="2" t="s">
        <v>1254</v>
      </c>
      <c r="E614" s="2">
        <v>8093</v>
      </c>
      <c r="F614" s="2">
        <v>8215</v>
      </c>
      <c r="G614" s="2">
        <v>8458</v>
      </c>
      <c r="H614" s="2">
        <v>9802</v>
      </c>
      <c r="I614" s="2">
        <v>6.5600000000000006E-2</v>
      </c>
      <c r="J614" s="2">
        <v>531</v>
      </c>
      <c r="K614" s="2">
        <v>539</v>
      </c>
      <c r="L614" s="2">
        <v>555</v>
      </c>
      <c r="M614" s="2">
        <v>643</v>
      </c>
      <c r="N614" s="2">
        <v>6.7000000000000004E-2</v>
      </c>
      <c r="O614" s="2">
        <v>542</v>
      </c>
      <c r="P614" s="2">
        <v>550</v>
      </c>
      <c r="Q614" s="2">
        <v>567</v>
      </c>
      <c r="R614" s="2">
        <v>657</v>
      </c>
      <c r="S614" s="2">
        <v>9166</v>
      </c>
      <c r="T614" s="2">
        <v>9304</v>
      </c>
      <c r="U614" s="2">
        <v>9580</v>
      </c>
      <c r="V614" s="2">
        <v>11102</v>
      </c>
      <c r="W614" s="2">
        <v>1.1040000000000001</v>
      </c>
      <c r="X614" s="2">
        <v>1.026</v>
      </c>
      <c r="Y614" s="2">
        <v>10119</v>
      </c>
      <c r="Z614" s="2">
        <v>11391</v>
      </c>
      <c r="AA614" s="2">
        <v>71.260000000000005</v>
      </c>
      <c r="AB614" s="2">
        <v>60.18</v>
      </c>
      <c r="AC614" s="2">
        <v>41.32</v>
      </c>
      <c r="AD614" s="2">
        <v>0</v>
      </c>
      <c r="AE614" s="2">
        <v>172.76</v>
      </c>
      <c r="AF614" s="2">
        <v>71.260000000000005</v>
      </c>
      <c r="AG614" s="2">
        <v>60.18</v>
      </c>
      <c r="AH614" s="2">
        <v>41.32</v>
      </c>
      <c r="AI614" s="2">
        <v>0</v>
      </c>
      <c r="AJ614" s="2">
        <v>172.76</v>
      </c>
      <c r="AK614" s="2">
        <v>721080</v>
      </c>
      <c r="AL614" s="2">
        <v>559915</v>
      </c>
      <c r="AM614" s="2">
        <v>395846</v>
      </c>
      <c r="AN614" s="2">
        <v>0</v>
      </c>
      <c r="AO614" s="2">
        <v>1676841</v>
      </c>
      <c r="AP614" s="2">
        <v>0.3866</v>
      </c>
      <c r="AQ614" s="2">
        <v>0.2</v>
      </c>
      <c r="AR614" s="2">
        <v>55754</v>
      </c>
      <c r="AS614" s="2">
        <v>43293</v>
      </c>
      <c r="AT614" s="2">
        <v>30607</v>
      </c>
      <c r="AU614" s="2">
        <v>0</v>
      </c>
      <c r="AV614" s="2">
        <v>129654</v>
      </c>
      <c r="AW614" s="2">
        <v>0.3866</v>
      </c>
      <c r="AX614" s="2">
        <v>0</v>
      </c>
      <c r="AY614" s="2">
        <v>0.65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1806495</v>
      </c>
      <c r="BF614" s="2">
        <v>0</v>
      </c>
      <c r="BG614" s="2">
        <v>9304</v>
      </c>
      <c r="BH614" s="2">
        <v>0</v>
      </c>
      <c r="BI614" s="2">
        <v>17829</v>
      </c>
      <c r="BJ614" s="2">
        <v>0</v>
      </c>
      <c r="BK614" s="2">
        <v>0</v>
      </c>
      <c r="BL614" s="2">
        <v>0</v>
      </c>
      <c r="BM614" s="2">
        <v>0</v>
      </c>
      <c r="BN614" s="2">
        <v>2813</v>
      </c>
      <c r="BO614" s="2">
        <v>7.35</v>
      </c>
      <c r="BP614" s="2">
        <v>20676</v>
      </c>
      <c r="BQ614" s="2">
        <v>47809</v>
      </c>
      <c r="BR614" s="2">
        <v>1854304</v>
      </c>
      <c r="BS614" s="2">
        <v>0</v>
      </c>
      <c r="BT614" s="2">
        <v>1854304</v>
      </c>
      <c r="BU614" s="2">
        <v>3505600</v>
      </c>
      <c r="BV614" s="2">
        <v>0</v>
      </c>
      <c r="BW614" s="2">
        <v>34552</v>
      </c>
      <c r="BX614" s="2">
        <v>0</v>
      </c>
      <c r="BY614" s="2">
        <v>5093.47</v>
      </c>
      <c r="BZ614" s="2">
        <v>172.76</v>
      </c>
      <c r="CA614" s="2">
        <v>879948</v>
      </c>
      <c r="CB614" s="2">
        <v>0</v>
      </c>
      <c r="CC614" s="2">
        <v>0</v>
      </c>
      <c r="CD614" s="2">
        <v>3505600</v>
      </c>
      <c r="CE614" s="2">
        <v>34552</v>
      </c>
      <c r="CF614" s="2">
        <v>0</v>
      </c>
      <c r="CG614" s="2">
        <v>133560</v>
      </c>
      <c r="CH614" s="2">
        <v>133560</v>
      </c>
      <c r="CI614" s="2">
        <v>133560</v>
      </c>
      <c r="CJ614" s="2">
        <v>133560</v>
      </c>
      <c r="CK614" s="2" t="b">
        <v>1</v>
      </c>
      <c r="CL614" s="2">
        <v>1651296</v>
      </c>
      <c r="CM614" s="2">
        <v>10901.4</v>
      </c>
      <c r="CN614" s="2">
        <v>10023.39</v>
      </c>
      <c r="CO614" s="2">
        <v>10320.73</v>
      </c>
      <c r="CP614" s="2">
        <v>12271.75</v>
      </c>
      <c r="CQ614" s="4">
        <v>45072.426678240743</v>
      </c>
      <c r="CR614" s="4">
        <v>73415</v>
      </c>
    </row>
    <row r="615" spans="1:96" x14ac:dyDescent="0.35">
      <c r="A615" s="5">
        <v>688</v>
      </c>
      <c r="B615" s="3" t="s">
        <v>1250</v>
      </c>
      <c r="C615" s="3" t="s">
        <v>1255</v>
      </c>
      <c r="D615" s="2" t="s">
        <v>1256</v>
      </c>
      <c r="E615" s="2">
        <v>8093</v>
      </c>
      <c r="F615" s="2">
        <v>8215</v>
      </c>
      <c r="G615" s="2">
        <v>8458</v>
      </c>
      <c r="H615" s="2">
        <v>9802</v>
      </c>
      <c r="I615" s="2">
        <v>6.5600000000000006E-2</v>
      </c>
      <c r="J615" s="2">
        <v>531</v>
      </c>
      <c r="K615" s="2">
        <v>539</v>
      </c>
      <c r="L615" s="2">
        <v>555</v>
      </c>
      <c r="M615" s="2">
        <v>643</v>
      </c>
      <c r="N615" s="2">
        <v>6.7000000000000004E-2</v>
      </c>
      <c r="O615" s="2">
        <v>542</v>
      </c>
      <c r="P615" s="2">
        <v>550</v>
      </c>
      <c r="Q615" s="2">
        <v>567</v>
      </c>
      <c r="R615" s="2">
        <v>657</v>
      </c>
      <c r="S615" s="2">
        <v>9166</v>
      </c>
      <c r="T615" s="2">
        <v>9304</v>
      </c>
      <c r="U615" s="2">
        <v>9580</v>
      </c>
      <c r="V615" s="2">
        <v>11102</v>
      </c>
      <c r="W615" s="2">
        <v>1.1040000000000001</v>
      </c>
      <c r="X615" s="2">
        <v>1.026</v>
      </c>
      <c r="Y615" s="2">
        <v>10119</v>
      </c>
      <c r="Z615" s="2">
        <v>11391</v>
      </c>
      <c r="AA615" s="2">
        <v>2754.11</v>
      </c>
      <c r="AB615" s="2">
        <v>2130.31</v>
      </c>
      <c r="AC615" s="2">
        <v>1538.9</v>
      </c>
      <c r="AD615" s="2">
        <v>3236.6</v>
      </c>
      <c r="AE615" s="2">
        <v>9659.92</v>
      </c>
      <c r="AF615" s="2">
        <v>2754.11</v>
      </c>
      <c r="AG615" s="2">
        <v>2130.31</v>
      </c>
      <c r="AH615" s="2">
        <v>1538.9</v>
      </c>
      <c r="AI615" s="2">
        <v>3236.6</v>
      </c>
      <c r="AJ615" s="2">
        <v>9659.92</v>
      </c>
      <c r="AK615" s="2">
        <v>27868839</v>
      </c>
      <c r="AL615" s="2">
        <v>19820404</v>
      </c>
      <c r="AM615" s="2">
        <v>14742662</v>
      </c>
      <c r="AN615" s="2">
        <v>36868111</v>
      </c>
      <c r="AO615" s="2">
        <v>99300016</v>
      </c>
      <c r="AP615" s="2">
        <v>0.60529999999999995</v>
      </c>
      <c r="AQ615" s="2">
        <v>0.2</v>
      </c>
      <c r="AR615" s="2">
        <v>3373802</v>
      </c>
      <c r="AS615" s="2">
        <v>2399458</v>
      </c>
      <c r="AT615" s="2">
        <v>1784747</v>
      </c>
      <c r="AU615" s="2">
        <v>4463253</v>
      </c>
      <c r="AV615" s="2">
        <v>12021260</v>
      </c>
      <c r="AW615" s="2">
        <v>0.60529999999999995</v>
      </c>
      <c r="AX615" s="2">
        <v>5.5300000000000002E-2</v>
      </c>
      <c r="AY615" s="2">
        <v>0.65</v>
      </c>
      <c r="AZ615" s="2">
        <v>1001745</v>
      </c>
      <c r="BA615" s="2">
        <v>712444</v>
      </c>
      <c r="BB615" s="2">
        <v>529925</v>
      </c>
      <c r="BC615" s="2">
        <v>1325224</v>
      </c>
      <c r="BD615" s="2">
        <v>3569338</v>
      </c>
      <c r="BE615" s="2">
        <v>114890614</v>
      </c>
      <c r="BF615" s="2">
        <v>0</v>
      </c>
      <c r="BG615" s="2">
        <v>241153</v>
      </c>
      <c r="BH615" s="2">
        <v>0</v>
      </c>
      <c r="BI615" s="2">
        <v>1192440</v>
      </c>
      <c r="BJ615" s="2">
        <v>0</v>
      </c>
      <c r="BK615" s="2">
        <v>0</v>
      </c>
      <c r="BL615" s="2">
        <v>0</v>
      </c>
      <c r="BM615" s="2">
        <v>0</v>
      </c>
      <c r="BN615" s="2">
        <v>2813</v>
      </c>
      <c r="BO615" s="2">
        <v>230.4</v>
      </c>
      <c r="BP615" s="2">
        <v>648115</v>
      </c>
      <c r="BQ615" s="2">
        <v>2081708</v>
      </c>
      <c r="BR615" s="2">
        <v>116972322</v>
      </c>
      <c r="BS615" s="2">
        <v>0</v>
      </c>
      <c r="BT615" s="2">
        <v>116972322</v>
      </c>
      <c r="BU615" s="2">
        <v>81033768</v>
      </c>
      <c r="BV615" s="2">
        <v>35938554</v>
      </c>
      <c r="BW615" s="2">
        <v>1931984</v>
      </c>
      <c r="BX615" s="2">
        <v>34006570</v>
      </c>
      <c r="BY615" s="2">
        <v>5284.75</v>
      </c>
      <c r="BZ615" s="2">
        <v>9659.92</v>
      </c>
      <c r="CA615" s="2">
        <v>51050262</v>
      </c>
      <c r="CB615" s="2">
        <v>0</v>
      </c>
      <c r="CC615" s="2">
        <v>0</v>
      </c>
      <c r="CD615" s="2">
        <v>81033768</v>
      </c>
      <c r="CE615" s="2">
        <v>1931984</v>
      </c>
      <c r="CF615" s="2">
        <v>0</v>
      </c>
      <c r="CG615" s="2">
        <v>9144181</v>
      </c>
      <c r="CH615" s="2">
        <v>9144181</v>
      </c>
      <c r="CI615" s="2">
        <v>0</v>
      </c>
      <c r="CJ615" s="2">
        <v>34006570</v>
      </c>
      <c r="CK615" s="2" t="b">
        <v>0</v>
      </c>
      <c r="CL615" s="2">
        <v>0</v>
      </c>
      <c r="CM615" s="2">
        <v>11707.73</v>
      </c>
      <c r="CN615" s="2">
        <v>10764.77</v>
      </c>
      <c r="CO615" s="2">
        <v>11084.11</v>
      </c>
      <c r="CP615" s="2">
        <v>13179.44</v>
      </c>
      <c r="CQ615" s="4">
        <v>45072.426863425928</v>
      </c>
      <c r="CR615" s="4">
        <v>73415</v>
      </c>
    </row>
    <row r="616" spans="1:96" ht="31" x14ac:dyDescent="0.35">
      <c r="A616" s="5">
        <v>689</v>
      </c>
      <c r="B616" s="3" t="s">
        <v>1250</v>
      </c>
      <c r="C616" s="3" t="s">
        <v>1257</v>
      </c>
      <c r="D616" s="2" t="s">
        <v>1258</v>
      </c>
      <c r="E616" s="2">
        <v>8093</v>
      </c>
      <c r="F616" s="2">
        <v>8215</v>
      </c>
      <c r="G616" s="2">
        <v>8458</v>
      </c>
      <c r="H616" s="2">
        <v>9802</v>
      </c>
      <c r="I616" s="2">
        <v>6.5600000000000006E-2</v>
      </c>
      <c r="J616" s="2">
        <v>531</v>
      </c>
      <c r="K616" s="2">
        <v>539</v>
      </c>
      <c r="L616" s="2">
        <v>555</v>
      </c>
      <c r="M616" s="2">
        <v>643</v>
      </c>
      <c r="N616" s="2">
        <v>6.7000000000000004E-2</v>
      </c>
      <c r="O616" s="2">
        <v>542</v>
      </c>
      <c r="P616" s="2">
        <v>550</v>
      </c>
      <c r="Q616" s="2">
        <v>567</v>
      </c>
      <c r="R616" s="2">
        <v>657</v>
      </c>
      <c r="S616" s="2">
        <v>9166</v>
      </c>
      <c r="T616" s="2">
        <v>9304</v>
      </c>
      <c r="U616" s="2">
        <v>9580</v>
      </c>
      <c r="V616" s="2">
        <v>11102</v>
      </c>
      <c r="W616" s="2">
        <v>1.1040000000000001</v>
      </c>
      <c r="X616" s="2">
        <v>1.026</v>
      </c>
      <c r="Y616" s="2">
        <v>10119</v>
      </c>
      <c r="Z616" s="2">
        <v>11391</v>
      </c>
      <c r="AA616" s="2">
        <v>35.979999999999997</v>
      </c>
      <c r="AB616" s="2">
        <v>18.43</v>
      </c>
      <c r="AC616" s="2">
        <v>0</v>
      </c>
      <c r="AD616" s="2">
        <v>0</v>
      </c>
      <c r="AE616" s="2">
        <v>54.41</v>
      </c>
      <c r="AF616" s="2">
        <v>35.979999999999997</v>
      </c>
      <c r="AG616" s="2">
        <v>18.43</v>
      </c>
      <c r="AH616" s="2">
        <v>0</v>
      </c>
      <c r="AI616" s="2">
        <v>0</v>
      </c>
      <c r="AJ616" s="2">
        <v>54.41</v>
      </c>
      <c r="AK616" s="2">
        <v>364082</v>
      </c>
      <c r="AL616" s="2">
        <v>171473</v>
      </c>
      <c r="AM616" s="2">
        <v>0</v>
      </c>
      <c r="AN616" s="2">
        <v>0</v>
      </c>
      <c r="AO616" s="2">
        <v>535555</v>
      </c>
      <c r="AP616" s="2">
        <v>0.35930000000000001</v>
      </c>
      <c r="AQ616" s="2">
        <v>0.2</v>
      </c>
      <c r="AR616" s="2">
        <v>26163</v>
      </c>
      <c r="AS616" s="2">
        <v>12322</v>
      </c>
      <c r="AT616" s="2">
        <v>0</v>
      </c>
      <c r="AU616" s="2">
        <v>0</v>
      </c>
      <c r="AV616" s="2">
        <v>38485</v>
      </c>
      <c r="AW616" s="2">
        <v>0.35930000000000001</v>
      </c>
      <c r="AX616" s="2">
        <v>0</v>
      </c>
      <c r="AY616" s="2">
        <v>0.65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574040</v>
      </c>
      <c r="BF616" s="2">
        <v>0</v>
      </c>
      <c r="BG616" s="2">
        <v>4362</v>
      </c>
      <c r="BH616" s="2">
        <v>0</v>
      </c>
      <c r="BI616" s="2">
        <v>0</v>
      </c>
      <c r="BJ616" s="2">
        <v>0</v>
      </c>
      <c r="BK616" s="2">
        <v>0</v>
      </c>
      <c r="BL616" s="2">
        <v>0</v>
      </c>
      <c r="BM616" s="2">
        <v>0</v>
      </c>
      <c r="BN616" s="2">
        <v>2813</v>
      </c>
      <c r="BO616" s="2">
        <v>0</v>
      </c>
      <c r="BP616" s="2">
        <v>0</v>
      </c>
      <c r="BQ616" s="2">
        <v>4362</v>
      </c>
      <c r="BR616" s="2">
        <v>578402</v>
      </c>
      <c r="BS616" s="2">
        <v>0</v>
      </c>
      <c r="BT616" s="2">
        <v>578402</v>
      </c>
      <c r="BU616" s="2">
        <v>821646</v>
      </c>
      <c r="BV616" s="2">
        <v>0</v>
      </c>
      <c r="BW616" s="2">
        <v>10882</v>
      </c>
      <c r="BX616" s="2">
        <v>0</v>
      </c>
      <c r="BY616" s="2">
        <v>5182.54</v>
      </c>
      <c r="BZ616" s="2">
        <v>54.41</v>
      </c>
      <c r="CA616" s="2">
        <v>281982</v>
      </c>
      <c r="CB616" s="2">
        <v>0</v>
      </c>
      <c r="CC616" s="2">
        <v>0</v>
      </c>
      <c r="CD616" s="2">
        <v>821646</v>
      </c>
      <c r="CE616" s="2">
        <v>10882</v>
      </c>
      <c r="CF616" s="2">
        <v>0</v>
      </c>
      <c r="CG616" s="2">
        <v>124441</v>
      </c>
      <c r="CH616" s="2">
        <v>124441</v>
      </c>
      <c r="CI616" s="2">
        <v>124441</v>
      </c>
      <c r="CJ616" s="2">
        <v>124441</v>
      </c>
      <c r="CK616" s="2" t="b">
        <v>1</v>
      </c>
      <c r="CL616" s="2">
        <v>243244</v>
      </c>
      <c r="CM616" s="2">
        <v>10846.15</v>
      </c>
      <c r="CN616" s="2">
        <v>9972.59</v>
      </c>
      <c r="CO616" s="2">
        <v>10268.42</v>
      </c>
      <c r="CP616" s="2">
        <v>12209.56</v>
      </c>
      <c r="CQ616" s="4">
        <v>45072.427037037036</v>
      </c>
      <c r="CR616" s="4">
        <v>73415</v>
      </c>
    </row>
    <row r="617" spans="1:96" x14ac:dyDescent="0.35">
      <c r="A617" s="5">
        <v>690</v>
      </c>
      <c r="B617" s="3" t="s">
        <v>1250</v>
      </c>
      <c r="C617" s="3" t="s">
        <v>1259</v>
      </c>
      <c r="D617" s="2" t="s">
        <v>1260</v>
      </c>
      <c r="E617" s="2">
        <v>8093</v>
      </c>
      <c r="F617" s="2">
        <v>8215</v>
      </c>
      <c r="G617" s="2">
        <v>8458</v>
      </c>
      <c r="H617" s="2">
        <v>9802</v>
      </c>
      <c r="I617" s="2">
        <v>6.5600000000000006E-2</v>
      </c>
      <c r="J617" s="2">
        <v>531</v>
      </c>
      <c r="K617" s="2">
        <v>539</v>
      </c>
      <c r="L617" s="2">
        <v>555</v>
      </c>
      <c r="M617" s="2">
        <v>643</v>
      </c>
      <c r="N617" s="2">
        <v>6.7000000000000004E-2</v>
      </c>
      <c r="O617" s="2">
        <v>542</v>
      </c>
      <c r="P617" s="2">
        <v>550</v>
      </c>
      <c r="Q617" s="2">
        <v>567</v>
      </c>
      <c r="R617" s="2">
        <v>657</v>
      </c>
      <c r="S617" s="2">
        <v>9166</v>
      </c>
      <c r="T617" s="2">
        <v>9304</v>
      </c>
      <c r="U617" s="2">
        <v>9580</v>
      </c>
      <c r="V617" s="2">
        <v>11102</v>
      </c>
      <c r="W617" s="2">
        <v>1.1040000000000001</v>
      </c>
      <c r="X617" s="2">
        <v>1.026</v>
      </c>
      <c r="Y617" s="2">
        <v>10119</v>
      </c>
      <c r="Z617" s="2">
        <v>11391</v>
      </c>
      <c r="AA617" s="2">
        <v>2088.77</v>
      </c>
      <c r="AB617" s="2">
        <v>1609.77</v>
      </c>
      <c r="AC617" s="2">
        <v>1120.1500000000001</v>
      </c>
      <c r="AD617" s="2">
        <v>2364.4299999999998</v>
      </c>
      <c r="AE617" s="2">
        <v>7183.12</v>
      </c>
      <c r="AF617" s="2">
        <v>2088.77</v>
      </c>
      <c r="AG617" s="2">
        <v>1609.77</v>
      </c>
      <c r="AH617" s="2">
        <v>1120.1500000000001</v>
      </c>
      <c r="AI617" s="2">
        <v>2364.4299999999998</v>
      </c>
      <c r="AJ617" s="2">
        <v>7183.12</v>
      </c>
      <c r="AK617" s="2">
        <v>21136264</v>
      </c>
      <c r="AL617" s="2">
        <v>14977300</v>
      </c>
      <c r="AM617" s="2">
        <v>10731037</v>
      </c>
      <c r="AN617" s="2">
        <v>26933222</v>
      </c>
      <c r="AO617" s="2">
        <v>73777823</v>
      </c>
      <c r="AP617" s="2">
        <v>0.39360000000000001</v>
      </c>
      <c r="AQ617" s="2">
        <v>0.2</v>
      </c>
      <c r="AR617" s="2">
        <v>1663847</v>
      </c>
      <c r="AS617" s="2">
        <v>1179013</v>
      </c>
      <c r="AT617" s="2">
        <v>844747</v>
      </c>
      <c r="AU617" s="2">
        <v>2120183</v>
      </c>
      <c r="AV617" s="2">
        <v>5807790</v>
      </c>
      <c r="AW617" s="2">
        <v>0.39360000000000001</v>
      </c>
      <c r="AX617" s="2">
        <v>0</v>
      </c>
      <c r="AY617" s="2">
        <v>0.65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79585613</v>
      </c>
      <c r="BF617" s="2">
        <v>0</v>
      </c>
      <c r="BG617" s="2">
        <v>0</v>
      </c>
      <c r="BH617" s="2">
        <v>0</v>
      </c>
      <c r="BI617" s="2">
        <v>552909</v>
      </c>
      <c r="BJ617" s="2">
        <v>0</v>
      </c>
      <c r="BK617" s="2">
        <v>0</v>
      </c>
      <c r="BL617" s="2">
        <v>0</v>
      </c>
      <c r="BM617" s="2">
        <v>0</v>
      </c>
      <c r="BN617" s="2">
        <v>2813</v>
      </c>
      <c r="BO617" s="2">
        <v>184.2</v>
      </c>
      <c r="BP617" s="2">
        <v>518155</v>
      </c>
      <c r="BQ617" s="2">
        <v>1071064</v>
      </c>
      <c r="BR617" s="2">
        <v>80656677</v>
      </c>
      <c r="BS617" s="2">
        <v>0</v>
      </c>
      <c r="BT617" s="2">
        <v>80656677</v>
      </c>
      <c r="BU617" s="2">
        <v>86671892</v>
      </c>
      <c r="BV617" s="2">
        <v>0</v>
      </c>
      <c r="BW617" s="2">
        <v>1436624</v>
      </c>
      <c r="BX617" s="2">
        <v>0</v>
      </c>
      <c r="BY617" s="2">
        <v>5281.99</v>
      </c>
      <c r="BZ617" s="2">
        <v>7183.12</v>
      </c>
      <c r="CA617" s="2">
        <v>37941168</v>
      </c>
      <c r="CB617" s="2">
        <v>0</v>
      </c>
      <c r="CC617" s="2">
        <v>0</v>
      </c>
      <c r="CD617" s="2">
        <v>86671892</v>
      </c>
      <c r="CE617" s="2">
        <v>1436624</v>
      </c>
      <c r="CF617" s="2">
        <v>0</v>
      </c>
      <c r="CG617" s="2">
        <v>3029242</v>
      </c>
      <c r="CH617" s="2">
        <v>3029242</v>
      </c>
      <c r="CI617" s="2">
        <v>3029242</v>
      </c>
      <c r="CJ617" s="2">
        <v>3029242</v>
      </c>
      <c r="CK617" s="2" t="b">
        <v>1</v>
      </c>
      <c r="CL617" s="2">
        <v>6015215</v>
      </c>
      <c r="CM617" s="2">
        <v>10915.57</v>
      </c>
      <c r="CN617" s="2">
        <v>10036.41</v>
      </c>
      <c r="CO617" s="2">
        <v>10334.14</v>
      </c>
      <c r="CP617" s="2">
        <v>12287.7</v>
      </c>
      <c r="CQ617" s="4">
        <v>45072.427094907405</v>
      </c>
      <c r="CR617" s="4">
        <v>73415</v>
      </c>
    </row>
    <row r="618" spans="1:96" x14ac:dyDescent="0.35">
      <c r="A618" s="5">
        <v>691</v>
      </c>
      <c r="B618" s="3" t="s">
        <v>1250</v>
      </c>
      <c r="C618" s="3" t="s">
        <v>1261</v>
      </c>
      <c r="D618" s="2" t="s">
        <v>1262</v>
      </c>
      <c r="E618" s="2">
        <v>8093</v>
      </c>
      <c r="F618" s="2">
        <v>8215</v>
      </c>
      <c r="G618" s="2">
        <v>8458</v>
      </c>
      <c r="H618" s="2">
        <v>9802</v>
      </c>
      <c r="I618" s="2">
        <v>6.5600000000000006E-2</v>
      </c>
      <c r="J618" s="2">
        <v>531</v>
      </c>
      <c r="K618" s="2">
        <v>539</v>
      </c>
      <c r="L618" s="2">
        <v>555</v>
      </c>
      <c r="M618" s="2">
        <v>643</v>
      </c>
      <c r="N618" s="2">
        <v>6.7000000000000004E-2</v>
      </c>
      <c r="O618" s="2">
        <v>542</v>
      </c>
      <c r="P618" s="2">
        <v>550</v>
      </c>
      <c r="Q618" s="2">
        <v>567</v>
      </c>
      <c r="R618" s="2">
        <v>657</v>
      </c>
      <c r="S618" s="2">
        <v>9166</v>
      </c>
      <c r="T618" s="2">
        <v>9304</v>
      </c>
      <c r="U618" s="2">
        <v>9580</v>
      </c>
      <c r="V618" s="2">
        <v>11102</v>
      </c>
      <c r="W618" s="2">
        <v>1.1040000000000001</v>
      </c>
      <c r="X618" s="2">
        <v>1.026</v>
      </c>
      <c r="Y618" s="2">
        <v>10119</v>
      </c>
      <c r="Z618" s="2">
        <v>11391</v>
      </c>
      <c r="AA618" s="2">
        <v>307.55</v>
      </c>
      <c r="AB618" s="2">
        <v>207.07</v>
      </c>
      <c r="AC618" s="2">
        <v>98.6</v>
      </c>
      <c r="AD618" s="2">
        <v>0</v>
      </c>
      <c r="AE618" s="2">
        <v>613.22</v>
      </c>
      <c r="AF618" s="2">
        <v>307.55</v>
      </c>
      <c r="AG618" s="2">
        <v>207.07</v>
      </c>
      <c r="AH618" s="2">
        <v>98.6</v>
      </c>
      <c r="AI618" s="2">
        <v>0</v>
      </c>
      <c r="AJ618" s="2">
        <v>613.22</v>
      </c>
      <c r="AK618" s="2">
        <v>3112098</v>
      </c>
      <c r="AL618" s="2">
        <v>1926579</v>
      </c>
      <c r="AM618" s="2">
        <v>944588</v>
      </c>
      <c r="AN618" s="2">
        <v>0</v>
      </c>
      <c r="AO618" s="2">
        <v>5983265</v>
      </c>
      <c r="AP618" s="2">
        <v>0.74429999999999996</v>
      </c>
      <c r="AQ618" s="2">
        <v>0.2</v>
      </c>
      <c r="AR618" s="2">
        <v>463267</v>
      </c>
      <c r="AS618" s="2">
        <v>286791</v>
      </c>
      <c r="AT618" s="2">
        <v>140611</v>
      </c>
      <c r="AU618" s="2">
        <v>0</v>
      </c>
      <c r="AV618" s="2">
        <v>890669</v>
      </c>
      <c r="AW618" s="2">
        <v>0.74429999999999996</v>
      </c>
      <c r="AX618" s="2">
        <v>0.1943</v>
      </c>
      <c r="AY618" s="2">
        <v>0.65</v>
      </c>
      <c r="AZ618" s="2">
        <v>393042</v>
      </c>
      <c r="BA618" s="2">
        <v>243317</v>
      </c>
      <c r="BB618" s="2">
        <v>119297</v>
      </c>
      <c r="BC618" s="2">
        <v>0</v>
      </c>
      <c r="BD618" s="2">
        <v>755656</v>
      </c>
      <c r="BE618" s="2">
        <v>7629590</v>
      </c>
      <c r="BF618" s="2">
        <v>0</v>
      </c>
      <c r="BG618" s="2">
        <v>0</v>
      </c>
      <c r="BH618" s="2">
        <v>0</v>
      </c>
      <c r="BI618" s="2">
        <v>77621</v>
      </c>
      <c r="BJ618" s="2">
        <v>0</v>
      </c>
      <c r="BK618" s="2">
        <v>0</v>
      </c>
      <c r="BL618" s="2">
        <v>0</v>
      </c>
      <c r="BM618" s="2">
        <v>0</v>
      </c>
      <c r="BN618" s="2">
        <v>2813</v>
      </c>
      <c r="BO618" s="2">
        <v>25.71</v>
      </c>
      <c r="BP618" s="2">
        <v>72322</v>
      </c>
      <c r="BQ618" s="2">
        <v>149943</v>
      </c>
      <c r="BR618" s="2">
        <v>7779533</v>
      </c>
      <c r="BS618" s="2">
        <v>0</v>
      </c>
      <c r="BT618" s="2">
        <v>7779533</v>
      </c>
      <c r="BU618" s="2">
        <v>3661718</v>
      </c>
      <c r="BV618" s="2">
        <v>4117815</v>
      </c>
      <c r="BW618" s="2">
        <v>264680</v>
      </c>
      <c r="BX618" s="2">
        <v>3853135</v>
      </c>
      <c r="BY618" s="2">
        <v>5181.18</v>
      </c>
      <c r="BZ618" s="2">
        <v>613.22</v>
      </c>
      <c r="CA618" s="2">
        <v>3177203</v>
      </c>
      <c r="CB618" s="2">
        <v>0</v>
      </c>
      <c r="CC618" s="2">
        <v>0</v>
      </c>
      <c r="CD618" s="2">
        <v>3661718</v>
      </c>
      <c r="CE618" s="2">
        <v>264680</v>
      </c>
      <c r="CF618" s="2">
        <v>0</v>
      </c>
      <c r="CG618" s="2">
        <v>744107</v>
      </c>
      <c r="CH618" s="2">
        <v>744107</v>
      </c>
      <c r="CI618" s="2">
        <v>0</v>
      </c>
      <c r="CJ618" s="2">
        <v>3853135</v>
      </c>
      <c r="CK618" s="2" t="b">
        <v>0</v>
      </c>
      <c r="CL618" s="2">
        <v>0</v>
      </c>
      <c r="CM618" s="2">
        <v>12903.29</v>
      </c>
      <c r="CN618" s="2">
        <v>11864.04</v>
      </c>
      <c r="CO618" s="2">
        <v>12215.98</v>
      </c>
      <c r="CP618" s="2">
        <v>14525.29</v>
      </c>
      <c r="CQ618" s="4">
        <v>45072.427094907405</v>
      </c>
      <c r="CR618" s="4">
        <v>73415</v>
      </c>
    </row>
    <row r="619" spans="1:96" x14ac:dyDescent="0.35">
      <c r="A619" s="5">
        <v>692</v>
      </c>
      <c r="B619" s="3" t="s">
        <v>1250</v>
      </c>
      <c r="C619" s="3" t="s">
        <v>1263</v>
      </c>
      <c r="D619" s="2" t="s">
        <v>1264</v>
      </c>
      <c r="E619" s="2">
        <v>8093</v>
      </c>
      <c r="F619" s="2">
        <v>8215</v>
      </c>
      <c r="G619" s="2">
        <v>8458</v>
      </c>
      <c r="H619" s="2">
        <v>9802</v>
      </c>
      <c r="I619" s="2">
        <v>6.5600000000000006E-2</v>
      </c>
      <c r="J619" s="2">
        <v>531</v>
      </c>
      <c r="K619" s="2">
        <v>539</v>
      </c>
      <c r="L619" s="2">
        <v>555</v>
      </c>
      <c r="M619" s="2">
        <v>643</v>
      </c>
      <c r="N619" s="2">
        <v>6.7000000000000004E-2</v>
      </c>
      <c r="O619" s="2">
        <v>542</v>
      </c>
      <c r="P619" s="2">
        <v>550</v>
      </c>
      <c r="Q619" s="2">
        <v>567</v>
      </c>
      <c r="R619" s="2">
        <v>657</v>
      </c>
      <c r="S619" s="2">
        <v>9166</v>
      </c>
      <c r="T619" s="2">
        <v>9304</v>
      </c>
      <c r="U619" s="2">
        <v>9580</v>
      </c>
      <c r="V619" s="2">
        <v>11102</v>
      </c>
      <c r="W619" s="2">
        <v>1.1040000000000001</v>
      </c>
      <c r="X619" s="2">
        <v>1.026</v>
      </c>
      <c r="Y619" s="2">
        <v>10119</v>
      </c>
      <c r="Z619" s="2">
        <v>11391</v>
      </c>
      <c r="AA619" s="2">
        <v>70.959999999999994</v>
      </c>
      <c r="AB619" s="2">
        <v>64.91</v>
      </c>
      <c r="AC619" s="2">
        <v>42.12</v>
      </c>
      <c r="AD619" s="2">
        <v>0</v>
      </c>
      <c r="AE619" s="2">
        <v>177.99</v>
      </c>
      <c r="AF619" s="2">
        <v>76.16</v>
      </c>
      <c r="AG619" s="2">
        <v>68.45</v>
      </c>
      <c r="AH619" s="2">
        <v>42.12</v>
      </c>
      <c r="AI619" s="2">
        <v>86.5</v>
      </c>
      <c r="AJ619" s="2">
        <v>273.23</v>
      </c>
      <c r="AK619" s="2">
        <v>718044</v>
      </c>
      <c r="AL619" s="2">
        <v>603923</v>
      </c>
      <c r="AM619" s="2">
        <v>403510</v>
      </c>
      <c r="AN619" s="2">
        <v>0</v>
      </c>
      <c r="AO619" s="2">
        <v>1725477</v>
      </c>
      <c r="AP619" s="2">
        <v>0.81220000000000003</v>
      </c>
      <c r="AQ619" s="2">
        <v>0.2</v>
      </c>
      <c r="AR619" s="2">
        <v>125187</v>
      </c>
      <c r="AS619" s="2">
        <v>103451</v>
      </c>
      <c r="AT619" s="2">
        <v>65546</v>
      </c>
      <c r="AU619" s="2">
        <v>160056</v>
      </c>
      <c r="AV619" s="2">
        <v>454240</v>
      </c>
      <c r="AW619" s="2">
        <v>0.81220000000000003</v>
      </c>
      <c r="AX619" s="2">
        <v>0.26219999999999999</v>
      </c>
      <c r="AY619" s="2">
        <v>0.65</v>
      </c>
      <c r="AZ619" s="2">
        <v>131344</v>
      </c>
      <c r="BA619" s="2">
        <v>108540</v>
      </c>
      <c r="BB619" s="2">
        <v>68770</v>
      </c>
      <c r="BC619" s="2">
        <v>167928</v>
      </c>
      <c r="BD619" s="2">
        <v>476582</v>
      </c>
      <c r="BE619" s="2">
        <v>2656299</v>
      </c>
      <c r="BF619" s="2">
        <v>1692650</v>
      </c>
      <c r="BG619" s="2">
        <v>0</v>
      </c>
      <c r="BH619" s="2">
        <v>0</v>
      </c>
      <c r="BI619" s="2">
        <v>160122</v>
      </c>
      <c r="BJ619" s="2">
        <v>0</v>
      </c>
      <c r="BK619" s="2">
        <v>0</v>
      </c>
      <c r="BL619" s="2">
        <v>0</v>
      </c>
      <c r="BM619" s="2">
        <v>0</v>
      </c>
      <c r="BN619" s="2">
        <v>2813</v>
      </c>
      <c r="BO619" s="2">
        <v>12</v>
      </c>
      <c r="BP619" s="2">
        <v>33756</v>
      </c>
      <c r="BQ619" s="2">
        <v>1886528</v>
      </c>
      <c r="BR619" s="2">
        <v>4542827</v>
      </c>
      <c r="BS619" s="2">
        <v>0</v>
      </c>
      <c r="BT619" s="2">
        <v>4542827</v>
      </c>
      <c r="BU619" s="2">
        <v>2545988</v>
      </c>
      <c r="BV619" s="2">
        <v>1996839</v>
      </c>
      <c r="BW619" s="2">
        <v>54646</v>
      </c>
      <c r="BX619" s="2">
        <v>1942193</v>
      </c>
      <c r="BY619" s="2">
        <v>4002.96</v>
      </c>
      <c r="BZ619" s="2">
        <v>273.23</v>
      </c>
      <c r="CA619" s="2">
        <v>1093729</v>
      </c>
      <c r="CB619" s="2">
        <v>821461</v>
      </c>
      <c r="CC619" s="2">
        <v>0</v>
      </c>
      <c r="CD619" s="2">
        <v>2545988</v>
      </c>
      <c r="CE619" s="2">
        <v>54646</v>
      </c>
      <c r="CF619" s="2">
        <v>0</v>
      </c>
      <c r="CG619" s="2">
        <v>556727</v>
      </c>
      <c r="CH619" s="2">
        <v>556727</v>
      </c>
      <c r="CI619" s="2">
        <v>0</v>
      </c>
      <c r="CJ619" s="2">
        <v>1942193</v>
      </c>
      <c r="CK619" s="2" t="b">
        <v>0</v>
      </c>
      <c r="CL619" s="2">
        <v>0</v>
      </c>
      <c r="CM619" s="2">
        <v>13487.31</v>
      </c>
      <c r="CN619" s="2">
        <v>12401.02</v>
      </c>
      <c r="CO619" s="2">
        <v>12768.89</v>
      </c>
      <c r="CP619" s="2">
        <v>15182.72</v>
      </c>
      <c r="CQ619" s="4">
        <v>45072.427129629628</v>
      </c>
      <c r="CR619" s="4">
        <v>73415</v>
      </c>
    </row>
    <row r="620" spans="1:96" x14ac:dyDescent="0.35">
      <c r="A620" s="5">
        <v>693</v>
      </c>
      <c r="B620" s="3" t="s">
        <v>1250</v>
      </c>
      <c r="C620" s="3" t="s">
        <v>1265</v>
      </c>
      <c r="D620" s="2" t="s">
        <v>1266</v>
      </c>
      <c r="E620" s="2">
        <v>8093</v>
      </c>
      <c r="F620" s="2">
        <v>8215</v>
      </c>
      <c r="G620" s="2">
        <v>8458</v>
      </c>
      <c r="H620" s="2">
        <v>9802</v>
      </c>
      <c r="I620" s="2">
        <v>6.5600000000000006E-2</v>
      </c>
      <c r="J620" s="2">
        <v>531</v>
      </c>
      <c r="K620" s="2">
        <v>539</v>
      </c>
      <c r="L620" s="2">
        <v>555</v>
      </c>
      <c r="M620" s="2">
        <v>643</v>
      </c>
      <c r="N620" s="2">
        <v>6.7000000000000004E-2</v>
      </c>
      <c r="O620" s="2">
        <v>542</v>
      </c>
      <c r="P620" s="2">
        <v>550</v>
      </c>
      <c r="Q620" s="2">
        <v>567</v>
      </c>
      <c r="R620" s="2">
        <v>657</v>
      </c>
      <c r="S620" s="2">
        <v>9166</v>
      </c>
      <c r="T620" s="2">
        <v>9304</v>
      </c>
      <c r="U620" s="2">
        <v>9580</v>
      </c>
      <c r="V620" s="2">
        <v>11102</v>
      </c>
      <c r="W620" s="2">
        <v>1.1040000000000001</v>
      </c>
      <c r="X620" s="2">
        <v>1.026</v>
      </c>
      <c r="Y620" s="2">
        <v>10119</v>
      </c>
      <c r="Z620" s="2">
        <v>11391</v>
      </c>
      <c r="AA620" s="2">
        <v>611.26</v>
      </c>
      <c r="AB620" s="2">
        <v>473.43</v>
      </c>
      <c r="AC620" s="2">
        <v>378.51</v>
      </c>
      <c r="AD620" s="2">
        <v>809.51</v>
      </c>
      <c r="AE620" s="2">
        <v>2272.71</v>
      </c>
      <c r="AF620" s="2">
        <v>611.26</v>
      </c>
      <c r="AG620" s="2">
        <v>473.43</v>
      </c>
      <c r="AH620" s="2">
        <v>378.51</v>
      </c>
      <c r="AI620" s="2">
        <v>809.51</v>
      </c>
      <c r="AJ620" s="2">
        <v>2272.71</v>
      </c>
      <c r="AK620" s="2">
        <v>6185340</v>
      </c>
      <c r="AL620" s="2">
        <v>4404793</v>
      </c>
      <c r="AM620" s="2">
        <v>3626126</v>
      </c>
      <c r="AN620" s="2">
        <v>9221128</v>
      </c>
      <c r="AO620" s="2">
        <v>23437387</v>
      </c>
      <c r="AP620" s="2">
        <v>0.22450000000000001</v>
      </c>
      <c r="AQ620" s="2">
        <v>0.2</v>
      </c>
      <c r="AR620" s="2">
        <v>277722</v>
      </c>
      <c r="AS620" s="2">
        <v>197775</v>
      </c>
      <c r="AT620" s="2">
        <v>162813</v>
      </c>
      <c r="AU620" s="2">
        <v>414029</v>
      </c>
      <c r="AV620" s="2">
        <v>1052339</v>
      </c>
      <c r="AW620" s="2">
        <v>0.22450000000000001</v>
      </c>
      <c r="AX620" s="2">
        <v>0</v>
      </c>
      <c r="AY620" s="2">
        <v>0.65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24489726</v>
      </c>
      <c r="BF620" s="2">
        <v>0</v>
      </c>
      <c r="BG620" s="2">
        <v>0</v>
      </c>
      <c r="BH620" s="2">
        <v>0</v>
      </c>
      <c r="BI620" s="2">
        <v>190361</v>
      </c>
      <c r="BJ620" s="2">
        <v>0</v>
      </c>
      <c r="BK620" s="2">
        <v>0</v>
      </c>
      <c r="BL620" s="2">
        <v>0</v>
      </c>
      <c r="BM620" s="2">
        <v>0</v>
      </c>
      <c r="BN620" s="2">
        <v>2813</v>
      </c>
      <c r="BO620" s="2">
        <v>35.71</v>
      </c>
      <c r="BP620" s="2">
        <v>100452</v>
      </c>
      <c r="BQ620" s="2">
        <v>290813</v>
      </c>
      <c r="BR620" s="2">
        <v>24780539</v>
      </c>
      <c r="BS620" s="2">
        <v>0</v>
      </c>
      <c r="BT620" s="2">
        <v>24780539</v>
      </c>
      <c r="BU620" s="2">
        <v>14466669</v>
      </c>
      <c r="BV620" s="2">
        <v>10313870</v>
      </c>
      <c r="BW620" s="2">
        <v>454542</v>
      </c>
      <c r="BX620" s="2">
        <v>9859328</v>
      </c>
      <c r="BY620" s="2">
        <v>5311.26</v>
      </c>
      <c r="BZ620" s="2">
        <v>2272.71</v>
      </c>
      <c r="CA620" s="2">
        <v>12070954</v>
      </c>
      <c r="CB620" s="2">
        <v>0</v>
      </c>
      <c r="CC620" s="2">
        <v>0</v>
      </c>
      <c r="CD620" s="2">
        <v>14466669</v>
      </c>
      <c r="CE620" s="2">
        <v>454542</v>
      </c>
      <c r="CF620" s="2">
        <v>0</v>
      </c>
      <c r="CG620" s="2">
        <v>1962003</v>
      </c>
      <c r="CH620" s="2">
        <v>1962003</v>
      </c>
      <c r="CI620" s="2">
        <v>0</v>
      </c>
      <c r="CJ620" s="2">
        <v>9859328</v>
      </c>
      <c r="CK620" s="2" t="b">
        <v>0</v>
      </c>
      <c r="CL620" s="2">
        <v>0</v>
      </c>
      <c r="CM620" s="2">
        <v>10573.34</v>
      </c>
      <c r="CN620" s="2">
        <v>9721.75</v>
      </c>
      <c r="CO620" s="2">
        <v>10010.14</v>
      </c>
      <c r="CP620" s="2">
        <v>11902.46</v>
      </c>
      <c r="CQ620" s="4">
        <v>45072.427175925928</v>
      </c>
      <c r="CR620" s="4">
        <v>73415</v>
      </c>
    </row>
    <row r="621" spans="1:96" x14ac:dyDescent="0.35">
      <c r="A621" s="5">
        <v>694</v>
      </c>
      <c r="B621" s="3" t="s">
        <v>1250</v>
      </c>
      <c r="C621" s="3" t="s">
        <v>1267</v>
      </c>
      <c r="D621" s="2" t="s">
        <v>1268</v>
      </c>
      <c r="E621" s="2">
        <v>8093</v>
      </c>
      <c r="F621" s="2">
        <v>8215</v>
      </c>
      <c r="G621" s="2">
        <v>8458</v>
      </c>
      <c r="H621" s="2">
        <v>9802</v>
      </c>
      <c r="I621" s="2">
        <v>6.5600000000000006E-2</v>
      </c>
      <c r="J621" s="2">
        <v>531</v>
      </c>
      <c r="K621" s="2">
        <v>539</v>
      </c>
      <c r="L621" s="2">
        <v>555</v>
      </c>
      <c r="M621" s="2">
        <v>643</v>
      </c>
      <c r="N621" s="2">
        <v>6.7000000000000004E-2</v>
      </c>
      <c r="O621" s="2">
        <v>542</v>
      </c>
      <c r="P621" s="2">
        <v>550</v>
      </c>
      <c r="Q621" s="2">
        <v>567</v>
      </c>
      <c r="R621" s="2">
        <v>657</v>
      </c>
      <c r="S621" s="2">
        <v>9166</v>
      </c>
      <c r="T621" s="2">
        <v>9304</v>
      </c>
      <c r="U621" s="2">
        <v>9580</v>
      </c>
      <c r="V621" s="2">
        <v>11102</v>
      </c>
      <c r="W621" s="2">
        <v>1.1040000000000001</v>
      </c>
      <c r="X621" s="2">
        <v>1.026</v>
      </c>
      <c r="Y621" s="2">
        <v>10119</v>
      </c>
      <c r="Z621" s="2">
        <v>11391</v>
      </c>
      <c r="AA621" s="2">
        <v>1812.48</v>
      </c>
      <c r="AB621" s="2">
        <v>1346.25</v>
      </c>
      <c r="AC621" s="2">
        <v>973.12</v>
      </c>
      <c r="AD621" s="2">
        <v>2235.9499999999998</v>
      </c>
      <c r="AE621" s="2">
        <v>6367.8</v>
      </c>
      <c r="AF621" s="2">
        <v>1812.48</v>
      </c>
      <c r="AG621" s="2">
        <v>1346.25</v>
      </c>
      <c r="AH621" s="2">
        <v>973.12</v>
      </c>
      <c r="AI621" s="2">
        <v>2235.9499999999998</v>
      </c>
      <c r="AJ621" s="2">
        <v>6367.8</v>
      </c>
      <c r="AK621" s="2">
        <v>18340485</v>
      </c>
      <c r="AL621" s="2">
        <v>12525510</v>
      </c>
      <c r="AM621" s="2">
        <v>9322490</v>
      </c>
      <c r="AN621" s="2">
        <v>25469706</v>
      </c>
      <c r="AO621" s="2">
        <v>65658191</v>
      </c>
      <c r="AP621" s="2">
        <v>0.60360000000000003</v>
      </c>
      <c r="AQ621" s="2">
        <v>0.2</v>
      </c>
      <c r="AR621" s="2">
        <v>2214063</v>
      </c>
      <c r="AS621" s="2">
        <v>1512080</v>
      </c>
      <c r="AT621" s="2">
        <v>1125411</v>
      </c>
      <c r="AU621" s="2">
        <v>3074703</v>
      </c>
      <c r="AV621" s="2">
        <v>7926257</v>
      </c>
      <c r="AW621" s="2">
        <v>0.60360000000000003</v>
      </c>
      <c r="AX621" s="2">
        <v>5.3600000000000002E-2</v>
      </c>
      <c r="AY621" s="2">
        <v>0.65</v>
      </c>
      <c r="AZ621" s="2">
        <v>638983</v>
      </c>
      <c r="BA621" s="2">
        <v>436389</v>
      </c>
      <c r="BB621" s="2">
        <v>324796</v>
      </c>
      <c r="BC621" s="2">
        <v>887365</v>
      </c>
      <c r="BD621" s="2">
        <v>2287533</v>
      </c>
      <c r="BE621" s="2">
        <v>75871981</v>
      </c>
      <c r="BF621" s="2">
        <v>0</v>
      </c>
      <c r="BG621" s="2">
        <v>234233</v>
      </c>
      <c r="BH621" s="2">
        <v>0</v>
      </c>
      <c r="BI621" s="2">
        <v>631173</v>
      </c>
      <c r="BJ621" s="2">
        <v>0</v>
      </c>
      <c r="BK621" s="2">
        <v>0</v>
      </c>
      <c r="BL621" s="2">
        <v>0</v>
      </c>
      <c r="BM621" s="2">
        <v>0</v>
      </c>
      <c r="BN621" s="2">
        <v>2813</v>
      </c>
      <c r="BO621" s="2">
        <v>109.7</v>
      </c>
      <c r="BP621" s="2">
        <v>308586</v>
      </c>
      <c r="BQ621" s="2">
        <v>1173992</v>
      </c>
      <c r="BR621" s="2">
        <v>77045973</v>
      </c>
      <c r="BS621" s="2">
        <v>0</v>
      </c>
      <c r="BT621" s="2">
        <v>77045973</v>
      </c>
      <c r="BU621" s="2">
        <v>48550631</v>
      </c>
      <c r="BV621" s="2">
        <v>28495342</v>
      </c>
      <c r="BW621" s="2">
        <v>1273560</v>
      </c>
      <c r="BX621" s="2">
        <v>27221782</v>
      </c>
      <c r="BY621" s="2">
        <v>5540.5</v>
      </c>
      <c r="BZ621" s="2">
        <v>6367.8</v>
      </c>
      <c r="CA621" s="2">
        <v>35280796</v>
      </c>
      <c r="CB621" s="2">
        <v>0</v>
      </c>
      <c r="CC621" s="2">
        <v>0</v>
      </c>
      <c r="CD621" s="2">
        <v>48550631</v>
      </c>
      <c r="CE621" s="2">
        <v>1273560</v>
      </c>
      <c r="CF621" s="2">
        <v>0</v>
      </c>
      <c r="CG621" s="2">
        <v>6035205</v>
      </c>
      <c r="CH621" s="2">
        <v>6035205</v>
      </c>
      <c r="CI621" s="2">
        <v>0</v>
      </c>
      <c r="CJ621" s="2">
        <v>27221782</v>
      </c>
      <c r="CK621" s="2" t="b">
        <v>0</v>
      </c>
      <c r="CL621" s="2">
        <v>0</v>
      </c>
      <c r="CM621" s="2">
        <v>11693.11</v>
      </c>
      <c r="CN621" s="2">
        <v>10751.33</v>
      </c>
      <c r="CO621" s="2">
        <v>11070.26</v>
      </c>
      <c r="CP621" s="2">
        <v>13162.98</v>
      </c>
      <c r="CQ621" s="4">
        <v>45072.426990740743</v>
      </c>
      <c r="CR621" s="4">
        <v>73415</v>
      </c>
    </row>
    <row r="622" spans="1:96" x14ac:dyDescent="0.35">
      <c r="A622" s="5">
        <v>695</v>
      </c>
      <c r="B622" s="3" t="s">
        <v>1250</v>
      </c>
      <c r="C622" s="3" t="s">
        <v>1269</v>
      </c>
      <c r="D622" s="2" t="s">
        <v>1270</v>
      </c>
      <c r="E622" s="2">
        <v>8093</v>
      </c>
      <c r="F622" s="2">
        <v>8215</v>
      </c>
      <c r="G622" s="2">
        <v>8458</v>
      </c>
      <c r="H622" s="2">
        <v>9802</v>
      </c>
      <c r="I622" s="2">
        <v>6.5600000000000006E-2</v>
      </c>
      <c r="J622" s="2">
        <v>531</v>
      </c>
      <c r="K622" s="2">
        <v>539</v>
      </c>
      <c r="L622" s="2">
        <v>555</v>
      </c>
      <c r="M622" s="2">
        <v>643</v>
      </c>
      <c r="N622" s="2">
        <v>6.7000000000000004E-2</v>
      </c>
      <c r="O622" s="2">
        <v>542</v>
      </c>
      <c r="P622" s="2">
        <v>550</v>
      </c>
      <c r="Q622" s="2">
        <v>567</v>
      </c>
      <c r="R622" s="2">
        <v>657</v>
      </c>
      <c r="S622" s="2">
        <v>9166</v>
      </c>
      <c r="T622" s="2">
        <v>9304</v>
      </c>
      <c r="U622" s="2">
        <v>9580</v>
      </c>
      <c r="V622" s="2">
        <v>11102</v>
      </c>
      <c r="W622" s="2">
        <v>1.1040000000000001</v>
      </c>
      <c r="X622" s="2">
        <v>1.026</v>
      </c>
      <c r="Y622" s="2">
        <v>10119</v>
      </c>
      <c r="Z622" s="2">
        <v>11391</v>
      </c>
      <c r="AA622" s="2">
        <v>151.12</v>
      </c>
      <c r="AB622" s="2">
        <v>118.47</v>
      </c>
      <c r="AC622" s="2">
        <v>76.55</v>
      </c>
      <c r="AD622" s="2">
        <v>178.4</v>
      </c>
      <c r="AE622" s="2">
        <v>524.54</v>
      </c>
      <c r="AF622" s="2">
        <v>151.12</v>
      </c>
      <c r="AG622" s="2">
        <v>118.47</v>
      </c>
      <c r="AH622" s="2">
        <v>76.55</v>
      </c>
      <c r="AI622" s="2">
        <v>178.4</v>
      </c>
      <c r="AJ622" s="2">
        <v>524.54</v>
      </c>
      <c r="AK622" s="2">
        <v>1529183</v>
      </c>
      <c r="AL622" s="2">
        <v>1102245</v>
      </c>
      <c r="AM622" s="2">
        <v>733349</v>
      </c>
      <c r="AN622" s="2">
        <v>2032154</v>
      </c>
      <c r="AO622" s="2">
        <v>5396931</v>
      </c>
      <c r="AP622" s="2">
        <v>0.76629999999999998</v>
      </c>
      <c r="AQ622" s="2">
        <v>0.2</v>
      </c>
      <c r="AR622" s="2">
        <v>234363</v>
      </c>
      <c r="AS622" s="2">
        <v>168930</v>
      </c>
      <c r="AT622" s="2">
        <v>112393</v>
      </c>
      <c r="AU622" s="2">
        <v>311448</v>
      </c>
      <c r="AV622" s="2">
        <v>827134</v>
      </c>
      <c r="AW622" s="2">
        <v>0.76629999999999998</v>
      </c>
      <c r="AX622" s="2">
        <v>0.21629999999999999</v>
      </c>
      <c r="AY622" s="2">
        <v>0.65</v>
      </c>
      <c r="AZ622" s="2">
        <v>214996</v>
      </c>
      <c r="BA622" s="2">
        <v>154970</v>
      </c>
      <c r="BB622" s="2">
        <v>103105</v>
      </c>
      <c r="BC622" s="2">
        <v>285711</v>
      </c>
      <c r="BD622" s="2">
        <v>758782</v>
      </c>
      <c r="BE622" s="2">
        <v>6982847</v>
      </c>
      <c r="BF622" s="2">
        <v>0</v>
      </c>
      <c r="BG622" s="2">
        <v>35609</v>
      </c>
      <c r="BH622" s="2">
        <v>0</v>
      </c>
      <c r="BI622" s="2">
        <v>215916</v>
      </c>
      <c r="BJ622" s="2">
        <v>0</v>
      </c>
      <c r="BK622" s="2">
        <v>0</v>
      </c>
      <c r="BL622" s="2">
        <v>1318817</v>
      </c>
      <c r="BM622" s="2">
        <v>0</v>
      </c>
      <c r="BN622" s="2">
        <v>2813</v>
      </c>
      <c r="BO622" s="2">
        <v>10.87</v>
      </c>
      <c r="BP622" s="2">
        <v>30577</v>
      </c>
      <c r="BQ622" s="2">
        <v>1600919</v>
      </c>
      <c r="BR622" s="2">
        <v>8583766</v>
      </c>
      <c r="BS622" s="2">
        <v>0</v>
      </c>
      <c r="BT622" s="2">
        <v>8583766</v>
      </c>
      <c r="BU622" s="2">
        <v>12247259</v>
      </c>
      <c r="BV622" s="2">
        <v>0</v>
      </c>
      <c r="BW622" s="2">
        <v>104908</v>
      </c>
      <c r="BX622" s="2">
        <v>0</v>
      </c>
      <c r="BY622" s="2">
        <v>7230.25</v>
      </c>
      <c r="BZ622" s="2">
        <v>524.54</v>
      </c>
      <c r="CA622" s="2">
        <v>3792555</v>
      </c>
      <c r="CB622" s="2">
        <v>0</v>
      </c>
      <c r="CC622" s="2">
        <v>0</v>
      </c>
      <c r="CD622" s="2">
        <v>12247259</v>
      </c>
      <c r="CE622" s="2">
        <v>104908</v>
      </c>
      <c r="CF622" s="2">
        <v>0</v>
      </c>
      <c r="CG622" s="2">
        <v>623045</v>
      </c>
      <c r="CH622" s="2">
        <v>623045</v>
      </c>
      <c r="CI622" s="2">
        <v>623045</v>
      </c>
      <c r="CJ622" s="2">
        <v>623045</v>
      </c>
      <c r="CK622" s="2" t="b">
        <v>1</v>
      </c>
      <c r="CL622" s="2">
        <v>3663493</v>
      </c>
      <c r="CM622" s="2">
        <v>13092.52</v>
      </c>
      <c r="CN622" s="2">
        <v>12038.03</v>
      </c>
      <c r="CO622" s="2">
        <v>12395.13</v>
      </c>
      <c r="CP622" s="2">
        <v>14738.3</v>
      </c>
      <c r="CQ622" s="4">
        <v>45072.426701388889</v>
      </c>
      <c r="CR622" s="4">
        <v>73415</v>
      </c>
    </row>
    <row r="623" spans="1:96" x14ac:dyDescent="0.35">
      <c r="A623" s="5">
        <v>696</v>
      </c>
      <c r="B623" s="3" t="s">
        <v>1271</v>
      </c>
      <c r="C623" s="3" t="s">
        <v>1272</v>
      </c>
      <c r="D623" s="2" t="s">
        <v>1273</v>
      </c>
      <c r="E623" s="2">
        <v>8093</v>
      </c>
      <c r="F623" s="2">
        <v>8215</v>
      </c>
      <c r="G623" s="2">
        <v>8458</v>
      </c>
      <c r="H623" s="2">
        <v>9802</v>
      </c>
      <c r="I623" s="2">
        <v>6.5600000000000006E-2</v>
      </c>
      <c r="J623" s="2">
        <v>531</v>
      </c>
      <c r="K623" s="2">
        <v>539</v>
      </c>
      <c r="L623" s="2">
        <v>555</v>
      </c>
      <c r="M623" s="2">
        <v>643</v>
      </c>
      <c r="N623" s="2">
        <v>6.7000000000000004E-2</v>
      </c>
      <c r="O623" s="2">
        <v>542</v>
      </c>
      <c r="P623" s="2">
        <v>550</v>
      </c>
      <c r="Q623" s="2">
        <v>567</v>
      </c>
      <c r="R623" s="2">
        <v>657</v>
      </c>
      <c r="S623" s="2">
        <v>9166</v>
      </c>
      <c r="T623" s="2">
        <v>9304</v>
      </c>
      <c r="U623" s="2">
        <v>9580</v>
      </c>
      <c r="V623" s="2">
        <v>11102</v>
      </c>
      <c r="W623" s="2">
        <v>1.1040000000000001</v>
      </c>
      <c r="X623" s="2">
        <v>1.026</v>
      </c>
      <c r="Y623" s="2">
        <v>10119</v>
      </c>
      <c r="Z623" s="2">
        <v>11391</v>
      </c>
      <c r="AA623" s="2">
        <v>155.18</v>
      </c>
      <c r="AB623" s="2">
        <v>131.68</v>
      </c>
      <c r="AC623" s="2">
        <v>83.01</v>
      </c>
      <c r="AD623" s="2">
        <v>0</v>
      </c>
      <c r="AE623" s="2">
        <v>369.87</v>
      </c>
      <c r="AF623" s="2">
        <v>155.18</v>
      </c>
      <c r="AG623" s="2">
        <v>131.68</v>
      </c>
      <c r="AH623" s="2">
        <v>83.01</v>
      </c>
      <c r="AI623" s="2">
        <v>0</v>
      </c>
      <c r="AJ623" s="2">
        <v>369.87</v>
      </c>
      <c r="AK623" s="2">
        <v>1570266</v>
      </c>
      <c r="AL623" s="2">
        <v>1225151</v>
      </c>
      <c r="AM623" s="2">
        <v>795236</v>
      </c>
      <c r="AN623" s="2">
        <v>0</v>
      </c>
      <c r="AO623" s="2">
        <v>3590653</v>
      </c>
      <c r="AP623" s="2">
        <v>0.67310000000000003</v>
      </c>
      <c r="AQ623" s="2">
        <v>0.2</v>
      </c>
      <c r="AR623" s="2">
        <v>211389</v>
      </c>
      <c r="AS623" s="2">
        <v>164930</v>
      </c>
      <c r="AT623" s="2">
        <v>107055</v>
      </c>
      <c r="AU623" s="2">
        <v>0</v>
      </c>
      <c r="AV623" s="2">
        <v>483374</v>
      </c>
      <c r="AW623" s="2">
        <v>0.67310000000000003</v>
      </c>
      <c r="AX623" s="2">
        <v>0.1231</v>
      </c>
      <c r="AY623" s="2">
        <v>0.65</v>
      </c>
      <c r="AZ623" s="2">
        <v>125645</v>
      </c>
      <c r="BA623" s="2">
        <v>98030</v>
      </c>
      <c r="BB623" s="2">
        <v>63631</v>
      </c>
      <c r="BC623" s="2">
        <v>0</v>
      </c>
      <c r="BD623" s="2">
        <v>287306</v>
      </c>
      <c r="BE623" s="2">
        <v>4361333</v>
      </c>
      <c r="BF623" s="2">
        <v>0</v>
      </c>
      <c r="BG623" s="2">
        <v>27578</v>
      </c>
      <c r="BH623" s="2">
        <v>0</v>
      </c>
      <c r="BI623" s="2">
        <v>21</v>
      </c>
      <c r="BJ623" s="2">
        <v>0</v>
      </c>
      <c r="BK623" s="2">
        <v>0</v>
      </c>
      <c r="BL623" s="2">
        <v>0</v>
      </c>
      <c r="BM623" s="2">
        <v>0</v>
      </c>
      <c r="BN623" s="2">
        <v>2813</v>
      </c>
      <c r="BO623" s="2">
        <v>0</v>
      </c>
      <c r="BP623" s="2">
        <v>0</v>
      </c>
      <c r="BQ623" s="2">
        <v>27599</v>
      </c>
      <c r="BR623" s="2">
        <v>4388932</v>
      </c>
      <c r="BS623" s="2">
        <v>0</v>
      </c>
      <c r="BT623" s="2">
        <v>4388932</v>
      </c>
      <c r="BU623" s="2">
        <v>0</v>
      </c>
      <c r="BV623" s="2">
        <v>4388932</v>
      </c>
      <c r="BW623" s="2">
        <v>298874</v>
      </c>
      <c r="BX623" s="2">
        <v>4090058</v>
      </c>
      <c r="BY623" s="2">
        <v>5129.24</v>
      </c>
      <c r="BZ623" s="2">
        <v>369.87</v>
      </c>
      <c r="CA623" s="2">
        <v>1897152</v>
      </c>
      <c r="CB623" s="2">
        <v>0</v>
      </c>
      <c r="CC623" s="2">
        <v>0</v>
      </c>
      <c r="CD623" s="2">
        <v>0</v>
      </c>
      <c r="CE623" s="2">
        <v>298874</v>
      </c>
      <c r="CF623" s="2">
        <v>1598278</v>
      </c>
      <c r="CG623" s="2">
        <v>351084</v>
      </c>
      <c r="CH623" s="2">
        <v>1949362</v>
      </c>
      <c r="CI623" s="2">
        <v>0</v>
      </c>
      <c r="CJ623" s="2">
        <v>4090058</v>
      </c>
      <c r="CK623" s="2" t="b">
        <v>0</v>
      </c>
      <c r="CL623" s="2">
        <v>0</v>
      </c>
      <c r="CM623" s="2">
        <v>12290.89</v>
      </c>
      <c r="CN623" s="2">
        <v>11300.96</v>
      </c>
      <c r="CO623" s="2">
        <v>11636.2</v>
      </c>
      <c r="CP623" s="2">
        <v>13835.91</v>
      </c>
      <c r="CQ623" s="4">
        <v>45072.426631944443</v>
      </c>
      <c r="CR623" s="4">
        <v>73415</v>
      </c>
    </row>
    <row r="624" spans="1:96" ht="31" x14ac:dyDescent="0.35">
      <c r="A624" s="5">
        <v>697</v>
      </c>
      <c r="B624" s="3" t="s">
        <v>1271</v>
      </c>
      <c r="C624" s="3" t="s">
        <v>1274</v>
      </c>
      <c r="D624" s="2" t="s">
        <v>1275</v>
      </c>
      <c r="E624" s="2">
        <v>8093</v>
      </c>
      <c r="F624" s="2">
        <v>8215</v>
      </c>
      <c r="G624" s="2">
        <v>8458</v>
      </c>
      <c r="H624" s="2">
        <v>9802</v>
      </c>
      <c r="I624" s="2">
        <v>6.5600000000000006E-2</v>
      </c>
      <c r="J624" s="2">
        <v>531</v>
      </c>
      <c r="K624" s="2">
        <v>539</v>
      </c>
      <c r="L624" s="2">
        <v>555</v>
      </c>
      <c r="M624" s="2">
        <v>643</v>
      </c>
      <c r="N624" s="2">
        <v>6.7000000000000004E-2</v>
      </c>
      <c r="O624" s="2">
        <v>542</v>
      </c>
      <c r="P624" s="2">
        <v>550</v>
      </c>
      <c r="Q624" s="2">
        <v>567</v>
      </c>
      <c r="R624" s="2">
        <v>657</v>
      </c>
      <c r="S624" s="2">
        <v>9166</v>
      </c>
      <c r="T624" s="2">
        <v>9304</v>
      </c>
      <c r="U624" s="2">
        <v>9580</v>
      </c>
      <c r="V624" s="2">
        <v>11102</v>
      </c>
      <c r="W624" s="2">
        <v>1.1040000000000001</v>
      </c>
      <c r="X624" s="2">
        <v>1.026</v>
      </c>
      <c r="Y624" s="2">
        <v>10119</v>
      </c>
      <c r="Z624" s="2">
        <v>11391</v>
      </c>
      <c r="AA624" s="2">
        <v>1804.16</v>
      </c>
      <c r="AB624" s="2">
        <v>1340.67</v>
      </c>
      <c r="AC624" s="2">
        <v>898.07</v>
      </c>
      <c r="AD624" s="2">
        <v>0</v>
      </c>
      <c r="AE624" s="2">
        <v>4042.9</v>
      </c>
      <c r="AF624" s="2">
        <v>1804.16</v>
      </c>
      <c r="AG624" s="2">
        <v>1340.67</v>
      </c>
      <c r="AH624" s="2">
        <v>898.07</v>
      </c>
      <c r="AI624" s="2">
        <v>0</v>
      </c>
      <c r="AJ624" s="2">
        <v>4042.9</v>
      </c>
      <c r="AK624" s="2">
        <v>18256295</v>
      </c>
      <c r="AL624" s="2">
        <v>12473594</v>
      </c>
      <c r="AM624" s="2">
        <v>8603511</v>
      </c>
      <c r="AN624" s="2">
        <v>0</v>
      </c>
      <c r="AO624" s="2">
        <v>39333400</v>
      </c>
      <c r="AP624" s="2">
        <v>0.157</v>
      </c>
      <c r="AQ624" s="2">
        <v>0.2</v>
      </c>
      <c r="AR624" s="2">
        <v>573248</v>
      </c>
      <c r="AS624" s="2">
        <v>391671</v>
      </c>
      <c r="AT624" s="2">
        <v>270150</v>
      </c>
      <c r="AU624" s="2">
        <v>0</v>
      </c>
      <c r="AV624" s="2">
        <v>1235069</v>
      </c>
      <c r="AW624" s="2">
        <v>0.157</v>
      </c>
      <c r="AX624" s="2">
        <v>0</v>
      </c>
      <c r="AY624" s="2">
        <v>0.65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40568469</v>
      </c>
      <c r="BF624" s="2">
        <v>0</v>
      </c>
      <c r="BG624" s="2">
        <v>27938</v>
      </c>
      <c r="BH624" s="2">
        <v>0</v>
      </c>
      <c r="BI624" s="2">
        <v>22090</v>
      </c>
      <c r="BJ624" s="2">
        <v>0</v>
      </c>
      <c r="BK624" s="2">
        <v>0</v>
      </c>
      <c r="BL624" s="2">
        <v>0</v>
      </c>
      <c r="BM624" s="2">
        <v>0</v>
      </c>
      <c r="BN624" s="2">
        <v>2813</v>
      </c>
      <c r="BO624" s="2">
        <v>70.05</v>
      </c>
      <c r="BP624" s="2">
        <v>197051</v>
      </c>
      <c r="BQ624" s="2">
        <v>247079</v>
      </c>
      <c r="BR624" s="2">
        <v>40815548</v>
      </c>
      <c r="BS624" s="2">
        <v>-31655</v>
      </c>
      <c r="BT624" s="2">
        <v>40783893</v>
      </c>
      <c r="BU624" s="2">
        <v>42662195</v>
      </c>
      <c r="BV624" s="2">
        <v>0</v>
      </c>
      <c r="BW624" s="2">
        <v>808580</v>
      </c>
      <c r="BX624" s="2">
        <v>0</v>
      </c>
      <c r="BY624" s="2">
        <v>5052.41</v>
      </c>
      <c r="BZ624" s="2">
        <v>4042.9</v>
      </c>
      <c r="CA624" s="2">
        <v>20426388</v>
      </c>
      <c r="CB624" s="2">
        <v>0</v>
      </c>
      <c r="CC624" s="2">
        <v>-31655</v>
      </c>
      <c r="CD624" s="2">
        <v>42662195</v>
      </c>
      <c r="CE624" s="2">
        <v>808580</v>
      </c>
      <c r="CF624" s="2">
        <v>0</v>
      </c>
      <c r="CG624" s="2">
        <v>253946</v>
      </c>
      <c r="CH624" s="2">
        <v>253946</v>
      </c>
      <c r="CI624" s="2">
        <v>253946</v>
      </c>
      <c r="CJ624" s="2">
        <v>253946</v>
      </c>
      <c r="CK624" s="2" t="b">
        <v>1</v>
      </c>
      <c r="CL624" s="2">
        <v>1878302</v>
      </c>
      <c r="CM624" s="2">
        <v>10436.74</v>
      </c>
      <c r="CN624" s="2">
        <v>9596.15</v>
      </c>
      <c r="CO624" s="2">
        <v>9880.81</v>
      </c>
      <c r="CP624" s="2">
        <v>11748.68</v>
      </c>
      <c r="CQ624" s="4">
        <v>45078.336400462962</v>
      </c>
      <c r="CR624" s="4">
        <v>73415</v>
      </c>
    </row>
    <row r="625" spans="1:96" x14ac:dyDescent="0.35">
      <c r="A625" s="5">
        <v>698</v>
      </c>
      <c r="B625" s="3" t="s">
        <v>1271</v>
      </c>
      <c r="C625" s="3" t="s">
        <v>1276</v>
      </c>
      <c r="D625" s="2" t="s">
        <v>1277</v>
      </c>
      <c r="E625" s="2">
        <v>8093</v>
      </c>
      <c r="F625" s="2">
        <v>8215</v>
      </c>
      <c r="G625" s="2">
        <v>8458</v>
      </c>
      <c r="H625" s="2">
        <v>9802</v>
      </c>
      <c r="I625" s="2">
        <v>6.5600000000000006E-2</v>
      </c>
      <c r="J625" s="2">
        <v>531</v>
      </c>
      <c r="K625" s="2">
        <v>539</v>
      </c>
      <c r="L625" s="2">
        <v>555</v>
      </c>
      <c r="M625" s="2">
        <v>643</v>
      </c>
      <c r="N625" s="2">
        <v>6.7000000000000004E-2</v>
      </c>
      <c r="O625" s="2">
        <v>542</v>
      </c>
      <c r="P625" s="2">
        <v>550</v>
      </c>
      <c r="Q625" s="2">
        <v>567</v>
      </c>
      <c r="R625" s="2">
        <v>657</v>
      </c>
      <c r="S625" s="2">
        <v>9166</v>
      </c>
      <c r="T625" s="2">
        <v>9304</v>
      </c>
      <c r="U625" s="2">
        <v>9580</v>
      </c>
      <c r="V625" s="2">
        <v>11102</v>
      </c>
      <c r="W625" s="2">
        <v>1.1040000000000001</v>
      </c>
      <c r="X625" s="2">
        <v>1.026</v>
      </c>
      <c r="Y625" s="2">
        <v>10119</v>
      </c>
      <c r="Z625" s="2">
        <v>11391</v>
      </c>
      <c r="AA625" s="2">
        <v>222.13</v>
      </c>
      <c r="AB625" s="2">
        <v>140.16</v>
      </c>
      <c r="AC625" s="2">
        <v>80.09</v>
      </c>
      <c r="AD625" s="2">
        <v>0</v>
      </c>
      <c r="AE625" s="2">
        <v>442.38</v>
      </c>
      <c r="AF625" s="2">
        <v>222.13</v>
      </c>
      <c r="AG625" s="2">
        <v>140.16</v>
      </c>
      <c r="AH625" s="2">
        <v>80.09</v>
      </c>
      <c r="AI625" s="2">
        <v>0</v>
      </c>
      <c r="AJ625" s="2">
        <v>442.38</v>
      </c>
      <c r="AK625" s="2">
        <v>2247733</v>
      </c>
      <c r="AL625" s="2">
        <v>1304049</v>
      </c>
      <c r="AM625" s="2">
        <v>767262</v>
      </c>
      <c r="AN625" s="2">
        <v>0</v>
      </c>
      <c r="AO625" s="2">
        <v>4319044</v>
      </c>
      <c r="AP625" s="2">
        <v>0.26939999999999997</v>
      </c>
      <c r="AQ625" s="2">
        <v>0.2</v>
      </c>
      <c r="AR625" s="2">
        <v>121108</v>
      </c>
      <c r="AS625" s="2">
        <v>70262</v>
      </c>
      <c r="AT625" s="2">
        <v>41340</v>
      </c>
      <c r="AU625" s="2">
        <v>0</v>
      </c>
      <c r="AV625" s="2">
        <v>232710</v>
      </c>
      <c r="AW625" s="2">
        <v>0.26939999999999997</v>
      </c>
      <c r="AX625" s="2">
        <v>0</v>
      </c>
      <c r="AY625" s="2">
        <v>0.65</v>
      </c>
      <c r="AZ625" s="2">
        <v>0</v>
      </c>
      <c r="BA625" s="2">
        <v>0</v>
      </c>
      <c r="BB625" s="2">
        <v>0</v>
      </c>
      <c r="BC625" s="2">
        <v>0</v>
      </c>
      <c r="BD625" s="2">
        <v>0</v>
      </c>
      <c r="BE625" s="2">
        <v>4551754</v>
      </c>
      <c r="BF625" s="2">
        <v>0</v>
      </c>
      <c r="BG625" s="2">
        <v>0</v>
      </c>
      <c r="BH625" s="2">
        <v>0</v>
      </c>
      <c r="BI625" s="2">
        <v>12836</v>
      </c>
      <c r="BJ625" s="2">
        <v>0</v>
      </c>
      <c r="BK625" s="2">
        <v>0</v>
      </c>
      <c r="BL625" s="2">
        <v>0</v>
      </c>
      <c r="BM625" s="2">
        <v>0</v>
      </c>
      <c r="BN625" s="2">
        <v>2813</v>
      </c>
      <c r="BO625" s="2">
        <v>9.8000000000000007</v>
      </c>
      <c r="BP625" s="2">
        <v>27567</v>
      </c>
      <c r="BQ625" s="2">
        <v>40403</v>
      </c>
      <c r="BR625" s="2">
        <v>4592157</v>
      </c>
      <c r="BS625" s="2">
        <v>0</v>
      </c>
      <c r="BT625" s="2">
        <v>4592157</v>
      </c>
      <c r="BU625" s="2">
        <v>9256501</v>
      </c>
      <c r="BV625" s="2">
        <v>0</v>
      </c>
      <c r="BW625" s="2">
        <v>88476</v>
      </c>
      <c r="BX625" s="2">
        <v>0</v>
      </c>
      <c r="BY625" s="2">
        <v>5146.16</v>
      </c>
      <c r="BZ625" s="2">
        <v>442.38</v>
      </c>
      <c r="CA625" s="2">
        <v>2276558</v>
      </c>
      <c r="CB625" s="2">
        <v>0</v>
      </c>
      <c r="CC625" s="2">
        <v>0</v>
      </c>
      <c r="CD625" s="2">
        <v>9256501</v>
      </c>
      <c r="CE625" s="2">
        <v>88476</v>
      </c>
      <c r="CF625" s="2">
        <v>0</v>
      </c>
      <c r="CG625" s="2">
        <v>182688</v>
      </c>
      <c r="CH625" s="2">
        <v>182688</v>
      </c>
      <c r="CI625" s="2">
        <v>182688</v>
      </c>
      <c r="CJ625" s="2">
        <v>182688</v>
      </c>
      <c r="CK625" s="2" t="b">
        <v>1</v>
      </c>
      <c r="CL625" s="2">
        <v>4664344</v>
      </c>
      <c r="CM625" s="2">
        <v>10664.21</v>
      </c>
      <c r="CN625" s="2">
        <v>9805.2999999999993</v>
      </c>
      <c r="CO625" s="2">
        <v>10096.17</v>
      </c>
      <c r="CP625" s="2">
        <v>12004.75</v>
      </c>
      <c r="CQ625" s="4">
        <v>45072.426655092589</v>
      </c>
      <c r="CR625" s="4">
        <v>73415</v>
      </c>
    </row>
    <row r="626" spans="1:96" x14ac:dyDescent="0.35">
      <c r="A626" s="5">
        <v>699</v>
      </c>
      <c r="B626" s="3" t="s">
        <v>1271</v>
      </c>
      <c r="C626" s="3" t="s">
        <v>1278</v>
      </c>
      <c r="D626" s="2" t="s">
        <v>1279</v>
      </c>
      <c r="E626" s="2">
        <v>8093</v>
      </c>
      <c r="F626" s="2">
        <v>8215</v>
      </c>
      <c r="G626" s="2">
        <v>8458</v>
      </c>
      <c r="H626" s="2">
        <v>9802</v>
      </c>
      <c r="I626" s="2">
        <v>6.5600000000000006E-2</v>
      </c>
      <c r="J626" s="2">
        <v>531</v>
      </c>
      <c r="K626" s="2">
        <v>539</v>
      </c>
      <c r="L626" s="2">
        <v>555</v>
      </c>
      <c r="M626" s="2">
        <v>643</v>
      </c>
      <c r="N626" s="2">
        <v>6.7000000000000004E-2</v>
      </c>
      <c r="O626" s="2">
        <v>542</v>
      </c>
      <c r="P626" s="2">
        <v>550</v>
      </c>
      <c r="Q626" s="2">
        <v>567</v>
      </c>
      <c r="R626" s="2">
        <v>657</v>
      </c>
      <c r="S626" s="2">
        <v>9166</v>
      </c>
      <c r="T626" s="2">
        <v>9304</v>
      </c>
      <c r="U626" s="2">
        <v>9580</v>
      </c>
      <c r="V626" s="2">
        <v>11102</v>
      </c>
      <c r="W626" s="2">
        <v>1.1040000000000001</v>
      </c>
      <c r="X626" s="2">
        <v>1.026</v>
      </c>
      <c r="Y626" s="2">
        <v>10119</v>
      </c>
      <c r="Z626" s="2">
        <v>11391</v>
      </c>
      <c r="AA626" s="2">
        <v>1559.91</v>
      </c>
      <c r="AB626" s="2">
        <v>1084.44</v>
      </c>
      <c r="AC626" s="2">
        <v>679.57</v>
      </c>
      <c r="AD626" s="2">
        <v>0</v>
      </c>
      <c r="AE626" s="2">
        <v>3323.92</v>
      </c>
      <c r="AF626" s="2">
        <v>1559.91</v>
      </c>
      <c r="AG626" s="2">
        <v>1084.44</v>
      </c>
      <c r="AH626" s="2">
        <v>679.57</v>
      </c>
      <c r="AI626" s="2">
        <v>0</v>
      </c>
      <c r="AJ626" s="2">
        <v>3323.92</v>
      </c>
      <c r="AK626" s="2">
        <v>15784729</v>
      </c>
      <c r="AL626" s="2">
        <v>10089630</v>
      </c>
      <c r="AM626" s="2">
        <v>6510281</v>
      </c>
      <c r="AN626" s="2">
        <v>0</v>
      </c>
      <c r="AO626" s="2">
        <v>32384640</v>
      </c>
      <c r="AP626" s="2">
        <v>0.21679999999999999</v>
      </c>
      <c r="AQ626" s="2">
        <v>0.2</v>
      </c>
      <c r="AR626" s="2">
        <v>684426</v>
      </c>
      <c r="AS626" s="2">
        <v>437486</v>
      </c>
      <c r="AT626" s="2">
        <v>282286</v>
      </c>
      <c r="AU626" s="2">
        <v>0</v>
      </c>
      <c r="AV626" s="2">
        <v>1404198</v>
      </c>
      <c r="AW626" s="2">
        <v>0.21679999999999999</v>
      </c>
      <c r="AX626" s="2">
        <v>0</v>
      </c>
      <c r="AY626" s="2">
        <v>0.65</v>
      </c>
      <c r="AZ626" s="2">
        <v>0</v>
      </c>
      <c r="BA626" s="2">
        <v>0</v>
      </c>
      <c r="BB626" s="2">
        <v>0</v>
      </c>
      <c r="BC626" s="2">
        <v>0</v>
      </c>
      <c r="BD626" s="2">
        <v>0</v>
      </c>
      <c r="BE626" s="2">
        <v>33788838</v>
      </c>
      <c r="BF626" s="2">
        <v>0</v>
      </c>
      <c r="BG626" s="2">
        <v>0</v>
      </c>
      <c r="BH626" s="2">
        <v>0</v>
      </c>
      <c r="BI626" s="2">
        <v>4139</v>
      </c>
      <c r="BJ626" s="2">
        <v>0</v>
      </c>
      <c r="BK626" s="2">
        <v>0</v>
      </c>
      <c r="BL626" s="2">
        <v>0</v>
      </c>
      <c r="BM626" s="2">
        <v>0</v>
      </c>
      <c r="BN626" s="2">
        <v>2813</v>
      </c>
      <c r="BO626" s="2">
        <v>36.979999999999997</v>
      </c>
      <c r="BP626" s="2">
        <v>104025</v>
      </c>
      <c r="BQ626" s="2">
        <v>108164</v>
      </c>
      <c r="BR626" s="2">
        <v>33897002</v>
      </c>
      <c r="BS626" s="2">
        <v>0</v>
      </c>
      <c r="BT626" s="2">
        <v>33897002</v>
      </c>
      <c r="BU626" s="2">
        <v>0</v>
      </c>
      <c r="BV626" s="2">
        <v>33897002</v>
      </c>
      <c r="BW626" s="2">
        <v>2644641</v>
      </c>
      <c r="BX626" s="2">
        <v>31252361</v>
      </c>
      <c r="BY626" s="2">
        <v>5050.46</v>
      </c>
      <c r="BZ626" s="2">
        <v>3323.92</v>
      </c>
      <c r="CA626" s="2">
        <v>16787325</v>
      </c>
      <c r="CB626" s="2">
        <v>0</v>
      </c>
      <c r="CC626" s="2">
        <v>0</v>
      </c>
      <c r="CD626" s="2">
        <v>0</v>
      </c>
      <c r="CE626" s="2">
        <v>2644641</v>
      </c>
      <c r="CF626" s="2">
        <v>14142684</v>
      </c>
      <c r="CG626" s="2">
        <v>2007925</v>
      </c>
      <c r="CH626" s="2">
        <v>16150609</v>
      </c>
      <c r="CI626" s="2">
        <v>0</v>
      </c>
      <c r="CJ626" s="2">
        <v>31252361</v>
      </c>
      <c r="CK626" s="2" t="b">
        <v>0</v>
      </c>
      <c r="CL626" s="2">
        <v>0</v>
      </c>
      <c r="CM626" s="2">
        <v>10557.76</v>
      </c>
      <c r="CN626" s="2">
        <v>9707.42</v>
      </c>
      <c r="CO626" s="2">
        <v>9995.39</v>
      </c>
      <c r="CP626" s="2">
        <v>11884.91</v>
      </c>
      <c r="CQ626" s="4">
        <v>45072.426666666666</v>
      </c>
      <c r="CR626" s="4">
        <v>73415</v>
      </c>
    </row>
    <row r="627" spans="1:96" x14ac:dyDescent="0.35">
      <c r="A627" s="5">
        <v>700</v>
      </c>
      <c r="B627" s="3" t="s">
        <v>1271</v>
      </c>
      <c r="C627" s="3" t="s">
        <v>1280</v>
      </c>
      <c r="D627" s="2" t="s">
        <v>1281</v>
      </c>
      <c r="E627" s="2">
        <v>8093</v>
      </c>
      <c r="F627" s="2">
        <v>8215</v>
      </c>
      <c r="G627" s="2">
        <v>8458</v>
      </c>
      <c r="H627" s="2">
        <v>9802</v>
      </c>
      <c r="I627" s="2">
        <v>6.5600000000000006E-2</v>
      </c>
      <c r="J627" s="2">
        <v>531</v>
      </c>
      <c r="K627" s="2">
        <v>539</v>
      </c>
      <c r="L627" s="2">
        <v>555</v>
      </c>
      <c r="M627" s="2">
        <v>643</v>
      </c>
      <c r="N627" s="2">
        <v>6.7000000000000004E-2</v>
      </c>
      <c r="O627" s="2">
        <v>542</v>
      </c>
      <c r="P627" s="2">
        <v>550</v>
      </c>
      <c r="Q627" s="2">
        <v>567</v>
      </c>
      <c r="R627" s="2">
        <v>657</v>
      </c>
      <c r="S627" s="2">
        <v>9166</v>
      </c>
      <c r="T627" s="2">
        <v>9304</v>
      </c>
      <c r="U627" s="2">
        <v>9580</v>
      </c>
      <c r="V627" s="2">
        <v>11102</v>
      </c>
      <c r="W627" s="2">
        <v>1.1040000000000001</v>
      </c>
      <c r="X627" s="2">
        <v>1.026</v>
      </c>
      <c r="Y627" s="2">
        <v>10119</v>
      </c>
      <c r="Z627" s="2">
        <v>11391</v>
      </c>
      <c r="AA627" s="2">
        <v>745.88</v>
      </c>
      <c r="AB627" s="2">
        <v>615.12</v>
      </c>
      <c r="AC627" s="2">
        <v>460.38</v>
      </c>
      <c r="AD627" s="2">
        <v>1030.6300000000001</v>
      </c>
      <c r="AE627" s="2">
        <v>2852.01</v>
      </c>
      <c r="AF627" s="2">
        <v>745.88</v>
      </c>
      <c r="AG627" s="2">
        <v>615.12</v>
      </c>
      <c r="AH627" s="2">
        <v>460.38</v>
      </c>
      <c r="AI627" s="2">
        <v>1030.6300000000001</v>
      </c>
      <c r="AJ627" s="2">
        <v>2852.01</v>
      </c>
      <c r="AK627" s="2">
        <v>7547560</v>
      </c>
      <c r="AL627" s="2">
        <v>5723076</v>
      </c>
      <c r="AM627" s="2">
        <v>4410440</v>
      </c>
      <c r="AN627" s="2">
        <v>11739906</v>
      </c>
      <c r="AO627" s="2">
        <v>29420982</v>
      </c>
      <c r="AP627" s="2">
        <v>0.42570000000000002</v>
      </c>
      <c r="AQ627" s="2">
        <v>0.2</v>
      </c>
      <c r="AR627" s="2">
        <v>642599</v>
      </c>
      <c r="AS627" s="2">
        <v>487263</v>
      </c>
      <c r="AT627" s="2">
        <v>375505</v>
      </c>
      <c r="AU627" s="2">
        <v>999536</v>
      </c>
      <c r="AV627" s="2">
        <v>2504903</v>
      </c>
      <c r="AW627" s="2">
        <v>0.42570000000000002</v>
      </c>
      <c r="AX627" s="2">
        <v>0</v>
      </c>
      <c r="AY627" s="2">
        <v>0.65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31925885</v>
      </c>
      <c r="BF627" s="2">
        <v>0</v>
      </c>
      <c r="BG627" s="2">
        <v>0</v>
      </c>
      <c r="BH627" s="2">
        <v>0</v>
      </c>
      <c r="BI627" s="2">
        <v>336514</v>
      </c>
      <c r="BJ627" s="2">
        <v>0</v>
      </c>
      <c r="BK627" s="2">
        <v>0</v>
      </c>
      <c r="BL627" s="2">
        <v>0</v>
      </c>
      <c r="BM627" s="2">
        <v>0</v>
      </c>
      <c r="BN627" s="2">
        <v>2813</v>
      </c>
      <c r="BO627" s="2">
        <v>46.34</v>
      </c>
      <c r="BP627" s="2">
        <v>130354</v>
      </c>
      <c r="BQ627" s="2">
        <v>466868</v>
      </c>
      <c r="BR627" s="2">
        <v>32392753</v>
      </c>
      <c r="BS627" s="2">
        <v>0</v>
      </c>
      <c r="BT627" s="2">
        <v>32392753</v>
      </c>
      <c r="BU627" s="2">
        <v>0</v>
      </c>
      <c r="BV627" s="2">
        <v>32392753</v>
      </c>
      <c r="BW627" s="2">
        <v>2388465</v>
      </c>
      <c r="BX627" s="2">
        <v>30004288</v>
      </c>
      <c r="BY627" s="2">
        <v>5315.97</v>
      </c>
      <c r="BZ627" s="2">
        <v>2852.01</v>
      </c>
      <c r="CA627" s="2">
        <v>15161200</v>
      </c>
      <c r="CB627" s="2">
        <v>0</v>
      </c>
      <c r="CC627" s="2">
        <v>0</v>
      </c>
      <c r="CD627" s="2">
        <v>0</v>
      </c>
      <c r="CE627" s="2">
        <v>2388465</v>
      </c>
      <c r="CF627" s="2">
        <v>12772735</v>
      </c>
      <c r="CG627" s="2">
        <v>1021371</v>
      </c>
      <c r="CH627" s="2">
        <v>13794106</v>
      </c>
      <c r="CI627" s="2">
        <v>0</v>
      </c>
      <c r="CJ627" s="2">
        <v>30004288</v>
      </c>
      <c r="CK627" s="2" t="b">
        <v>0</v>
      </c>
      <c r="CL627" s="2">
        <v>0</v>
      </c>
      <c r="CM627" s="2">
        <v>10980.53</v>
      </c>
      <c r="CN627" s="2">
        <v>10096.14</v>
      </c>
      <c r="CO627" s="2">
        <v>10395.64</v>
      </c>
      <c r="CP627" s="2">
        <v>12360.83</v>
      </c>
      <c r="CQ627" s="4">
        <v>45072.426666666666</v>
      </c>
      <c r="CR627" s="4">
        <v>73415</v>
      </c>
    </row>
    <row r="628" spans="1:96" x14ac:dyDescent="0.35">
      <c r="A628" s="5">
        <v>701</v>
      </c>
      <c r="B628" s="3" t="s">
        <v>1271</v>
      </c>
      <c r="C628" s="3" t="s">
        <v>1282</v>
      </c>
      <c r="D628" s="2" t="s">
        <v>1283</v>
      </c>
      <c r="E628" s="2">
        <v>8093</v>
      </c>
      <c r="F628" s="2">
        <v>8215</v>
      </c>
      <c r="G628" s="2">
        <v>8458</v>
      </c>
      <c r="H628" s="2">
        <v>9802</v>
      </c>
      <c r="I628" s="2">
        <v>6.5600000000000006E-2</v>
      </c>
      <c r="J628" s="2">
        <v>531</v>
      </c>
      <c r="K628" s="2">
        <v>539</v>
      </c>
      <c r="L628" s="2">
        <v>555</v>
      </c>
      <c r="M628" s="2">
        <v>643</v>
      </c>
      <c r="N628" s="2">
        <v>6.7000000000000004E-2</v>
      </c>
      <c r="O628" s="2">
        <v>542</v>
      </c>
      <c r="P628" s="2">
        <v>550</v>
      </c>
      <c r="Q628" s="2">
        <v>567</v>
      </c>
      <c r="R628" s="2">
        <v>657</v>
      </c>
      <c r="S628" s="2">
        <v>9166</v>
      </c>
      <c r="T628" s="2">
        <v>9304</v>
      </c>
      <c r="U628" s="2">
        <v>9580</v>
      </c>
      <c r="V628" s="2">
        <v>11102</v>
      </c>
      <c r="W628" s="2">
        <v>1.1040000000000001</v>
      </c>
      <c r="X628" s="2">
        <v>1.026</v>
      </c>
      <c r="Y628" s="2">
        <v>10119</v>
      </c>
      <c r="Z628" s="2">
        <v>11391</v>
      </c>
      <c r="AA628" s="2">
        <v>504.51</v>
      </c>
      <c r="AB628" s="2">
        <v>446.23</v>
      </c>
      <c r="AC628" s="2">
        <v>284.01</v>
      </c>
      <c r="AD628" s="2">
        <v>0</v>
      </c>
      <c r="AE628" s="2">
        <v>1234.75</v>
      </c>
      <c r="AF628" s="2">
        <v>504.51</v>
      </c>
      <c r="AG628" s="2">
        <v>446.23</v>
      </c>
      <c r="AH628" s="2">
        <v>284.01</v>
      </c>
      <c r="AI628" s="2">
        <v>0</v>
      </c>
      <c r="AJ628" s="2">
        <v>1234.75</v>
      </c>
      <c r="AK628" s="2">
        <v>5105137</v>
      </c>
      <c r="AL628" s="2">
        <v>4151724</v>
      </c>
      <c r="AM628" s="2">
        <v>2720816</v>
      </c>
      <c r="AN628" s="2">
        <v>0</v>
      </c>
      <c r="AO628" s="2">
        <v>11977677</v>
      </c>
      <c r="AP628" s="2">
        <v>4.0599999999999997E-2</v>
      </c>
      <c r="AQ628" s="2">
        <v>0.2</v>
      </c>
      <c r="AR628" s="2">
        <v>41454</v>
      </c>
      <c r="AS628" s="2">
        <v>33712</v>
      </c>
      <c r="AT628" s="2">
        <v>22093</v>
      </c>
      <c r="AU628" s="2">
        <v>0</v>
      </c>
      <c r="AV628" s="2">
        <v>97259</v>
      </c>
      <c r="AW628" s="2">
        <v>4.0599999999999997E-2</v>
      </c>
      <c r="AX628" s="2">
        <v>0</v>
      </c>
      <c r="AY628" s="2">
        <v>0.65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12074936</v>
      </c>
      <c r="BF628" s="2">
        <v>0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2813</v>
      </c>
      <c r="BO628" s="2">
        <v>23.58</v>
      </c>
      <c r="BP628" s="2">
        <v>66331</v>
      </c>
      <c r="BQ628" s="2">
        <v>66331</v>
      </c>
      <c r="BR628" s="2">
        <v>12141267</v>
      </c>
      <c r="BS628" s="2">
        <v>0</v>
      </c>
      <c r="BT628" s="2">
        <v>12141267</v>
      </c>
      <c r="BU628" s="2">
        <v>24913440</v>
      </c>
      <c r="BV628" s="2">
        <v>0</v>
      </c>
      <c r="BW628" s="2">
        <v>246950</v>
      </c>
      <c r="BX628" s="2">
        <v>0</v>
      </c>
      <c r="BY628" s="2">
        <v>5070.8900000000003</v>
      </c>
      <c r="BZ628" s="2">
        <v>1234.75</v>
      </c>
      <c r="CA628" s="2">
        <v>6261281</v>
      </c>
      <c r="CB628" s="2">
        <v>0</v>
      </c>
      <c r="CC628" s="2">
        <v>0</v>
      </c>
      <c r="CD628" s="2">
        <v>24913440</v>
      </c>
      <c r="CE628" s="2">
        <v>246950</v>
      </c>
      <c r="CF628" s="2">
        <v>0</v>
      </c>
      <c r="CG628" s="2">
        <v>172044</v>
      </c>
      <c r="CH628" s="2">
        <v>172044</v>
      </c>
      <c r="CI628" s="2">
        <v>172044</v>
      </c>
      <c r="CJ628" s="2">
        <v>172044</v>
      </c>
      <c r="CK628" s="2" t="b">
        <v>1</v>
      </c>
      <c r="CL628" s="2">
        <v>12772173</v>
      </c>
      <c r="CM628" s="2">
        <v>10201.17</v>
      </c>
      <c r="CN628" s="2">
        <v>9379.5499999999993</v>
      </c>
      <c r="CO628" s="2">
        <v>9657.7900000000009</v>
      </c>
      <c r="CP628" s="2">
        <v>11483.49</v>
      </c>
      <c r="CQ628" s="4">
        <v>45072.426793981482</v>
      </c>
      <c r="CR628" s="4">
        <v>73415</v>
      </c>
    </row>
    <row r="629" spans="1:96" x14ac:dyDescent="0.35">
      <c r="A629" s="5">
        <v>702</v>
      </c>
      <c r="B629" s="3" t="s">
        <v>1271</v>
      </c>
      <c r="C629" s="3" t="s">
        <v>1284</v>
      </c>
      <c r="D629" s="2" t="s">
        <v>1054</v>
      </c>
      <c r="E629" s="2">
        <v>8093</v>
      </c>
      <c r="F629" s="2">
        <v>8215</v>
      </c>
      <c r="G629" s="2">
        <v>8458</v>
      </c>
      <c r="H629" s="2">
        <v>9802</v>
      </c>
      <c r="I629" s="2">
        <v>6.5600000000000006E-2</v>
      </c>
      <c r="J629" s="2">
        <v>531</v>
      </c>
      <c r="K629" s="2">
        <v>539</v>
      </c>
      <c r="L629" s="2">
        <v>555</v>
      </c>
      <c r="M629" s="2">
        <v>643</v>
      </c>
      <c r="N629" s="2">
        <v>6.7000000000000004E-2</v>
      </c>
      <c r="O629" s="2">
        <v>542</v>
      </c>
      <c r="P629" s="2">
        <v>550</v>
      </c>
      <c r="Q629" s="2">
        <v>567</v>
      </c>
      <c r="R629" s="2">
        <v>657</v>
      </c>
      <c r="S629" s="2">
        <v>9166</v>
      </c>
      <c r="T629" s="2">
        <v>9304</v>
      </c>
      <c r="U629" s="2">
        <v>9580</v>
      </c>
      <c r="V629" s="2">
        <v>11102</v>
      </c>
      <c r="W629" s="2">
        <v>1.1040000000000001</v>
      </c>
      <c r="X629" s="2">
        <v>1.026</v>
      </c>
      <c r="Y629" s="2">
        <v>10119</v>
      </c>
      <c r="Z629" s="2">
        <v>11391</v>
      </c>
      <c r="AA629" s="2">
        <v>2328.2600000000002</v>
      </c>
      <c r="AB629" s="2">
        <v>1829.44</v>
      </c>
      <c r="AC629" s="2">
        <v>1239.94</v>
      </c>
      <c r="AD629" s="2">
        <v>0</v>
      </c>
      <c r="AE629" s="2">
        <v>5397.64</v>
      </c>
      <c r="AF629" s="2">
        <v>2328.2600000000002</v>
      </c>
      <c r="AG629" s="2">
        <v>1829.44</v>
      </c>
      <c r="AH629" s="2">
        <v>1239.94</v>
      </c>
      <c r="AI629" s="2">
        <v>0</v>
      </c>
      <c r="AJ629" s="2">
        <v>5397.64</v>
      </c>
      <c r="AK629" s="2">
        <v>23559663</v>
      </c>
      <c r="AL629" s="2">
        <v>17021110</v>
      </c>
      <c r="AM629" s="2">
        <v>11878625</v>
      </c>
      <c r="AN629" s="2">
        <v>0</v>
      </c>
      <c r="AO629" s="2">
        <v>52459398</v>
      </c>
      <c r="AP629" s="2">
        <v>0.64390000000000003</v>
      </c>
      <c r="AQ629" s="2">
        <v>0.2</v>
      </c>
      <c r="AR629" s="2">
        <v>3034013</v>
      </c>
      <c r="AS629" s="2">
        <v>2191979</v>
      </c>
      <c r="AT629" s="2">
        <v>1529729</v>
      </c>
      <c r="AU629" s="2">
        <v>0</v>
      </c>
      <c r="AV629" s="2">
        <v>6755721</v>
      </c>
      <c r="AW629" s="2">
        <v>0.64390000000000003</v>
      </c>
      <c r="AX629" s="2">
        <v>9.3899999999999997E-2</v>
      </c>
      <c r="AY629" s="2">
        <v>0.65</v>
      </c>
      <c r="AZ629" s="2">
        <v>1437964</v>
      </c>
      <c r="BA629" s="2">
        <v>1038883</v>
      </c>
      <c r="BB629" s="2">
        <v>725012</v>
      </c>
      <c r="BC629" s="2">
        <v>0</v>
      </c>
      <c r="BD629" s="2">
        <v>3201859</v>
      </c>
      <c r="BE629" s="2">
        <v>62416978</v>
      </c>
      <c r="BF629" s="2">
        <v>0</v>
      </c>
      <c r="BG629" s="2">
        <v>388333</v>
      </c>
      <c r="BH629" s="2">
        <v>0</v>
      </c>
      <c r="BI629" s="2">
        <v>221147</v>
      </c>
      <c r="BJ629" s="2">
        <v>0</v>
      </c>
      <c r="BK629" s="2">
        <v>0</v>
      </c>
      <c r="BL629" s="2">
        <v>0</v>
      </c>
      <c r="BM629" s="2">
        <v>0</v>
      </c>
      <c r="BN629" s="2">
        <v>2813</v>
      </c>
      <c r="BO629" s="2">
        <v>122.83</v>
      </c>
      <c r="BP629" s="2">
        <v>345521</v>
      </c>
      <c r="BQ629" s="2">
        <v>955001</v>
      </c>
      <c r="BR629" s="2">
        <v>63371979</v>
      </c>
      <c r="BS629" s="2">
        <v>0</v>
      </c>
      <c r="BT629" s="2">
        <v>63371979</v>
      </c>
      <c r="BU629" s="2">
        <v>0</v>
      </c>
      <c r="BV629" s="2">
        <v>63371979</v>
      </c>
      <c r="BW629" s="2">
        <v>4309726</v>
      </c>
      <c r="BX629" s="2">
        <v>59062253</v>
      </c>
      <c r="BY629" s="2">
        <v>5068.2700000000004</v>
      </c>
      <c r="BZ629" s="2">
        <v>5397.64</v>
      </c>
      <c r="CA629" s="2">
        <v>27356697</v>
      </c>
      <c r="CB629" s="2">
        <v>0</v>
      </c>
      <c r="CC629" s="2">
        <v>0</v>
      </c>
      <c r="CD629" s="2">
        <v>0</v>
      </c>
      <c r="CE629" s="2">
        <v>4309726</v>
      </c>
      <c r="CF629" s="2">
        <v>23046971</v>
      </c>
      <c r="CG629" s="2">
        <v>5835448</v>
      </c>
      <c r="CH629" s="2">
        <v>28882419</v>
      </c>
      <c r="CI629" s="2">
        <v>0</v>
      </c>
      <c r="CJ629" s="2">
        <v>59062253</v>
      </c>
      <c r="CK629" s="2" t="b">
        <v>0</v>
      </c>
      <c r="CL629" s="2">
        <v>0</v>
      </c>
      <c r="CM629" s="2">
        <v>12039.74</v>
      </c>
      <c r="CN629" s="2">
        <v>11070.04</v>
      </c>
      <c r="CO629" s="2">
        <v>11398.43</v>
      </c>
      <c r="CP629" s="2">
        <v>13553.18</v>
      </c>
      <c r="CQ629" s="4">
        <v>45072.426805555559</v>
      </c>
      <c r="CR629" s="4">
        <v>73415</v>
      </c>
    </row>
    <row r="630" spans="1:96" x14ac:dyDescent="0.35">
      <c r="A630" s="5">
        <v>703</v>
      </c>
      <c r="B630" s="3" t="s">
        <v>1271</v>
      </c>
      <c r="C630" s="3" t="s">
        <v>1285</v>
      </c>
      <c r="D630" s="2" t="s">
        <v>1286</v>
      </c>
      <c r="E630" s="2">
        <v>8093</v>
      </c>
      <c r="F630" s="2">
        <v>8215</v>
      </c>
      <c r="G630" s="2">
        <v>8458</v>
      </c>
      <c r="H630" s="2">
        <v>9802</v>
      </c>
      <c r="I630" s="2">
        <v>6.5600000000000006E-2</v>
      </c>
      <c r="J630" s="2">
        <v>531</v>
      </c>
      <c r="K630" s="2">
        <v>539</v>
      </c>
      <c r="L630" s="2">
        <v>555</v>
      </c>
      <c r="M630" s="2">
        <v>643</v>
      </c>
      <c r="N630" s="2">
        <v>6.7000000000000004E-2</v>
      </c>
      <c r="O630" s="2">
        <v>542</v>
      </c>
      <c r="P630" s="2">
        <v>550</v>
      </c>
      <c r="Q630" s="2">
        <v>567</v>
      </c>
      <c r="R630" s="2">
        <v>657</v>
      </c>
      <c r="S630" s="2">
        <v>9166</v>
      </c>
      <c r="T630" s="2">
        <v>9304</v>
      </c>
      <c r="U630" s="2">
        <v>9580</v>
      </c>
      <c r="V630" s="2">
        <v>11102</v>
      </c>
      <c r="W630" s="2">
        <v>1.1040000000000001</v>
      </c>
      <c r="X630" s="2">
        <v>1.026</v>
      </c>
      <c r="Y630" s="2">
        <v>10119</v>
      </c>
      <c r="Z630" s="2">
        <v>11391</v>
      </c>
      <c r="AA630" s="2">
        <v>0</v>
      </c>
      <c r="AB630" s="2">
        <v>0</v>
      </c>
      <c r="AC630" s="2">
        <v>0</v>
      </c>
      <c r="AD630" s="2">
        <v>3945.99</v>
      </c>
      <c r="AE630" s="2">
        <v>3945.99</v>
      </c>
      <c r="AF630" s="2">
        <v>0</v>
      </c>
      <c r="AG630" s="2">
        <v>0</v>
      </c>
      <c r="AH630" s="2">
        <v>0</v>
      </c>
      <c r="AI630" s="2">
        <v>3945.99</v>
      </c>
      <c r="AJ630" s="2">
        <v>3945.99</v>
      </c>
      <c r="AK630" s="2">
        <v>0</v>
      </c>
      <c r="AL630" s="2">
        <v>0</v>
      </c>
      <c r="AM630" s="2">
        <v>0</v>
      </c>
      <c r="AN630" s="2">
        <v>44948772</v>
      </c>
      <c r="AO630" s="2">
        <v>44948772</v>
      </c>
      <c r="AP630" s="2">
        <v>0.37419999999999998</v>
      </c>
      <c r="AQ630" s="2">
        <v>0.2</v>
      </c>
      <c r="AR630" s="2">
        <v>0</v>
      </c>
      <c r="AS630" s="2">
        <v>0</v>
      </c>
      <c r="AT630" s="2">
        <v>0</v>
      </c>
      <c r="AU630" s="2">
        <v>3363966</v>
      </c>
      <c r="AV630" s="2">
        <v>3363966</v>
      </c>
      <c r="AW630" s="2">
        <v>0.37419999999999998</v>
      </c>
      <c r="AX630" s="2">
        <v>0</v>
      </c>
      <c r="AY630" s="2">
        <v>0.65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48312738</v>
      </c>
      <c r="BF630" s="2">
        <v>0</v>
      </c>
      <c r="BG630" s="2">
        <v>98172</v>
      </c>
      <c r="BH630" s="2">
        <v>0</v>
      </c>
      <c r="BI630" s="2">
        <v>45277</v>
      </c>
      <c r="BJ630" s="2">
        <v>0</v>
      </c>
      <c r="BK630" s="2">
        <v>0</v>
      </c>
      <c r="BL630" s="2">
        <v>0</v>
      </c>
      <c r="BM630" s="2">
        <v>0</v>
      </c>
      <c r="BN630" s="2">
        <v>2813</v>
      </c>
      <c r="BO630" s="2">
        <v>0</v>
      </c>
      <c r="BP630" s="2">
        <v>0</v>
      </c>
      <c r="BQ630" s="2">
        <v>143449</v>
      </c>
      <c r="BR630" s="2">
        <v>48456187</v>
      </c>
      <c r="BS630" s="2">
        <v>0</v>
      </c>
      <c r="BT630" s="2">
        <v>48456187</v>
      </c>
      <c r="BU630" s="2">
        <v>52434867</v>
      </c>
      <c r="BV630" s="2">
        <v>0</v>
      </c>
      <c r="BW630" s="2">
        <v>789198</v>
      </c>
      <c r="BX630" s="2">
        <v>0</v>
      </c>
      <c r="BY630" s="2">
        <v>6137.31</v>
      </c>
      <c r="BZ630" s="2">
        <v>3945.99</v>
      </c>
      <c r="CA630" s="2">
        <v>24217764</v>
      </c>
      <c r="CB630" s="2">
        <v>0</v>
      </c>
      <c r="CC630" s="2">
        <v>0</v>
      </c>
      <c r="CD630" s="2">
        <v>52434867</v>
      </c>
      <c r="CE630" s="2">
        <v>789198</v>
      </c>
      <c r="CF630" s="2">
        <v>0</v>
      </c>
      <c r="CG630" s="2">
        <v>2752472</v>
      </c>
      <c r="CH630" s="2">
        <v>2752472</v>
      </c>
      <c r="CI630" s="2">
        <v>2752472</v>
      </c>
      <c r="CJ630" s="2">
        <v>2752472</v>
      </c>
      <c r="CK630" s="2" t="b">
        <v>1</v>
      </c>
      <c r="CL630" s="2">
        <v>3978680</v>
      </c>
      <c r="CM630" s="2">
        <v>10876.31</v>
      </c>
      <c r="CN630" s="2">
        <v>10000.31</v>
      </c>
      <c r="CO630" s="2">
        <v>10296.969999999999</v>
      </c>
      <c r="CP630" s="2">
        <v>12243.5</v>
      </c>
      <c r="CQ630" s="4">
        <v>45072.426805555559</v>
      </c>
      <c r="CR630" s="4">
        <v>73415</v>
      </c>
    </row>
    <row r="631" spans="1:96" x14ac:dyDescent="0.35">
      <c r="A631" s="5">
        <v>704</v>
      </c>
      <c r="B631" s="3" t="s">
        <v>1271</v>
      </c>
      <c r="C631" s="3" t="s">
        <v>1287</v>
      </c>
      <c r="D631" s="2" t="s">
        <v>1288</v>
      </c>
      <c r="E631" s="2">
        <v>8093</v>
      </c>
      <c r="F631" s="2">
        <v>8215</v>
      </c>
      <c r="G631" s="2">
        <v>8458</v>
      </c>
      <c r="H631" s="2">
        <v>9802</v>
      </c>
      <c r="I631" s="2">
        <v>6.5600000000000006E-2</v>
      </c>
      <c r="J631" s="2">
        <v>531</v>
      </c>
      <c r="K631" s="2">
        <v>539</v>
      </c>
      <c r="L631" s="2">
        <v>555</v>
      </c>
      <c r="M631" s="2">
        <v>643</v>
      </c>
      <c r="N631" s="2">
        <v>6.7000000000000004E-2</v>
      </c>
      <c r="O631" s="2">
        <v>542</v>
      </c>
      <c r="P631" s="2">
        <v>550</v>
      </c>
      <c r="Q631" s="2">
        <v>567</v>
      </c>
      <c r="R631" s="2">
        <v>657</v>
      </c>
      <c r="S631" s="2">
        <v>9166</v>
      </c>
      <c r="T631" s="2">
        <v>9304</v>
      </c>
      <c r="U631" s="2">
        <v>9580</v>
      </c>
      <c r="V631" s="2">
        <v>11102</v>
      </c>
      <c r="W631" s="2">
        <v>1.1040000000000001</v>
      </c>
      <c r="X631" s="2">
        <v>1.026</v>
      </c>
      <c r="Y631" s="2">
        <v>10119</v>
      </c>
      <c r="Z631" s="2">
        <v>11391</v>
      </c>
      <c r="AA631" s="2">
        <v>1332.43</v>
      </c>
      <c r="AB631" s="2">
        <v>915.78</v>
      </c>
      <c r="AC631" s="2">
        <v>640.05999999999995</v>
      </c>
      <c r="AD631" s="2">
        <v>0</v>
      </c>
      <c r="AE631" s="2">
        <v>2888.27</v>
      </c>
      <c r="AF631" s="2">
        <v>1332.43</v>
      </c>
      <c r="AG631" s="2">
        <v>915.78</v>
      </c>
      <c r="AH631" s="2">
        <v>640.05999999999995</v>
      </c>
      <c r="AI631" s="2">
        <v>0</v>
      </c>
      <c r="AJ631" s="2">
        <v>2888.27</v>
      </c>
      <c r="AK631" s="2">
        <v>13482859</v>
      </c>
      <c r="AL631" s="2">
        <v>8520417</v>
      </c>
      <c r="AM631" s="2">
        <v>6131775</v>
      </c>
      <c r="AN631" s="2">
        <v>0</v>
      </c>
      <c r="AO631" s="2">
        <v>28135051</v>
      </c>
      <c r="AP631" s="2">
        <v>0.2291</v>
      </c>
      <c r="AQ631" s="2">
        <v>0.2</v>
      </c>
      <c r="AR631" s="2">
        <v>617785</v>
      </c>
      <c r="AS631" s="2">
        <v>390406</v>
      </c>
      <c r="AT631" s="2">
        <v>280958</v>
      </c>
      <c r="AU631" s="2">
        <v>0</v>
      </c>
      <c r="AV631" s="2">
        <v>1289149</v>
      </c>
      <c r="AW631" s="2">
        <v>0.2291</v>
      </c>
      <c r="AX631" s="2">
        <v>0</v>
      </c>
      <c r="AY631" s="2">
        <v>0.65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2">
        <v>29424200</v>
      </c>
      <c r="BF631" s="2">
        <v>0</v>
      </c>
      <c r="BG631" s="2">
        <v>297823</v>
      </c>
      <c r="BH631" s="2">
        <v>0</v>
      </c>
      <c r="BI631" s="2">
        <v>56015</v>
      </c>
      <c r="BJ631" s="2">
        <v>0</v>
      </c>
      <c r="BK631" s="2">
        <v>0</v>
      </c>
      <c r="BL631" s="2">
        <v>0</v>
      </c>
      <c r="BM631" s="2">
        <v>0</v>
      </c>
      <c r="BN631" s="2">
        <v>2813</v>
      </c>
      <c r="BO631" s="2">
        <v>75.78</v>
      </c>
      <c r="BP631" s="2">
        <v>213169</v>
      </c>
      <c r="BQ631" s="2">
        <v>567007</v>
      </c>
      <c r="BR631" s="2">
        <v>29991207</v>
      </c>
      <c r="BS631" s="2">
        <v>0</v>
      </c>
      <c r="BT631" s="2">
        <v>29991207</v>
      </c>
      <c r="BU631" s="2">
        <v>0</v>
      </c>
      <c r="BV631" s="2">
        <v>29991207</v>
      </c>
      <c r="BW631" s="2">
        <v>2299700</v>
      </c>
      <c r="BX631" s="2">
        <v>27691507</v>
      </c>
      <c r="BY631" s="2">
        <v>5054.16</v>
      </c>
      <c r="BZ631" s="2">
        <v>2888.27</v>
      </c>
      <c r="CA631" s="2">
        <v>14597779</v>
      </c>
      <c r="CB631" s="2">
        <v>0</v>
      </c>
      <c r="CC631" s="2">
        <v>0</v>
      </c>
      <c r="CD631" s="2">
        <v>0</v>
      </c>
      <c r="CE631" s="2">
        <v>2299700</v>
      </c>
      <c r="CF631" s="2">
        <v>12298079</v>
      </c>
      <c r="CG631" s="2">
        <v>2586139</v>
      </c>
      <c r="CH631" s="2">
        <v>14884218</v>
      </c>
      <c r="CI631" s="2">
        <v>0</v>
      </c>
      <c r="CJ631" s="2">
        <v>27691507</v>
      </c>
      <c r="CK631" s="2" t="b">
        <v>0</v>
      </c>
      <c r="CL631" s="2">
        <v>0</v>
      </c>
      <c r="CM631" s="2">
        <v>10582.65</v>
      </c>
      <c r="CN631" s="2">
        <v>9730.31</v>
      </c>
      <c r="CO631" s="2">
        <v>10018.959999999999</v>
      </c>
      <c r="CP631" s="2">
        <v>11912.94</v>
      </c>
      <c r="CQ631" s="4">
        <v>45072.426979166667</v>
      </c>
      <c r="CR631" s="4">
        <v>73415</v>
      </c>
    </row>
    <row r="632" spans="1:96" x14ac:dyDescent="0.35">
      <c r="A632" s="5">
        <v>705</v>
      </c>
      <c r="B632" s="3" t="s">
        <v>1271</v>
      </c>
      <c r="C632" s="3" t="s">
        <v>1289</v>
      </c>
      <c r="D632" s="2" t="s">
        <v>1290</v>
      </c>
      <c r="E632" s="2">
        <v>8093</v>
      </c>
      <c r="F632" s="2">
        <v>8215</v>
      </c>
      <c r="G632" s="2">
        <v>8458</v>
      </c>
      <c r="H632" s="2">
        <v>9802</v>
      </c>
      <c r="I632" s="2">
        <v>6.5600000000000006E-2</v>
      </c>
      <c r="J632" s="2">
        <v>531</v>
      </c>
      <c r="K632" s="2">
        <v>539</v>
      </c>
      <c r="L632" s="2">
        <v>555</v>
      </c>
      <c r="M632" s="2">
        <v>643</v>
      </c>
      <c r="N632" s="2">
        <v>6.7000000000000004E-2</v>
      </c>
      <c r="O632" s="2">
        <v>542</v>
      </c>
      <c r="P632" s="2">
        <v>550</v>
      </c>
      <c r="Q632" s="2">
        <v>567</v>
      </c>
      <c r="R632" s="2">
        <v>657</v>
      </c>
      <c r="S632" s="2">
        <v>9166</v>
      </c>
      <c r="T632" s="2">
        <v>9304</v>
      </c>
      <c r="U632" s="2">
        <v>9580</v>
      </c>
      <c r="V632" s="2">
        <v>11102</v>
      </c>
      <c r="W632" s="2">
        <v>1.1040000000000001</v>
      </c>
      <c r="X632" s="2">
        <v>1.026</v>
      </c>
      <c r="Y632" s="2">
        <v>10119</v>
      </c>
      <c r="Z632" s="2">
        <v>11391</v>
      </c>
      <c r="AA632" s="2">
        <v>85.77</v>
      </c>
      <c r="AB632" s="2">
        <v>68.39</v>
      </c>
      <c r="AC632" s="2">
        <v>42.53</v>
      </c>
      <c r="AD632" s="2">
        <v>7.0000000000000007E-2</v>
      </c>
      <c r="AE632" s="2">
        <v>196.76</v>
      </c>
      <c r="AF632" s="2">
        <v>85.77</v>
      </c>
      <c r="AG632" s="2">
        <v>68.39</v>
      </c>
      <c r="AH632" s="2">
        <v>42.53</v>
      </c>
      <c r="AI632" s="2">
        <v>77.02</v>
      </c>
      <c r="AJ632" s="2">
        <v>273.70999999999998</v>
      </c>
      <c r="AK632" s="2">
        <v>867907</v>
      </c>
      <c r="AL632" s="2">
        <v>636301</v>
      </c>
      <c r="AM632" s="2">
        <v>407437</v>
      </c>
      <c r="AN632" s="2">
        <v>797</v>
      </c>
      <c r="AO632" s="2">
        <v>1912442</v>
      </c>
      <c r="AP632" s="2">
        <v>0.58350000000000002</v>
      </c>
      <c r="AQ632" s="2">
        <v>0.2</v>
      </c>
      <c r="AR632" s="2">
        <v>101285</v>
      </c>
      <c r="AS632" s="2">
        <v>74256</v>
      </c>
      <c r="AT632" s="2">
        <v>47548</v>
      </c>
      <c r="AU632" s="2">
        <v>102385</v>
      </c>
      <c r="AV632" s="2">
        <v>325474</v>
      </c>
      <c r="AW632" s="2">
        <v>0.58350000000000002</v>
      </c>
      <c r="AX632" s="2">
        <v>3.3500000000000002E-2</v>
      </c>
      <c r="AY632" s="2">
        <v>0.65</v>
      </c>
      <c r="AZ632" s="2">
        <v>18899</v>
      </c>
      <c r="BA632" s="2">
        <v>13855</v>
      </c>
      <c r="BB632" s="2">
        <v>8872</v>
      </c>
      <c r="BC632" s="2">
        <v>19104</v>
      </c>
      <c r="BD632" s="2">
        <v>60730</v>
      </c>
      <c r="BE632" s="2">
        <v>2298646</v>
      </c>
      <c r="BF632" s="2">
        <v>1284951</v>
      </c>
      <c r="BG632" s="2">
        <v>0</v>
      </c>
      <c r="BH632" s="2">
        <v>0</v>
      </c>
      <c r="BI632" s="2">
        <v>151395</v>
      </c>
      <c r="BJ632" s="2">
        <v>0</v>
      </c>
      <c r="BK632" s="2">
        <v>0</v>
      </c>
      <c r="BL632" s="2">
        <v>0</v>
      </c>
      <c r="BM632" s="2">
        <v>0</v>
      </c>
      <c r="BN632" s="2">
        <v>2813</v>
      </c>
      <c r="BO632" s="2">
        <v>8.02</v>
      </c>
      <c r="BP632" s="2">
        <v>22560</v>
      </c>
      <c r="BQ632" s="2">
        <v>1458906</v>
      </c>
      <c r="BR632" s="2">
        <v>3757552</v>
      </c>
      <c r="BS632" s="2">
        <v>0</v>
      </c>
      <c r="BT632" s="2">
        <v>3757552</v>
      </c>
      <c r="BU632" s="2">
        <v>4886707</v>
      </c>
      <c r="BV632" s="2">
        <v>0</v>
      </c>
      <c r="BW632" s="2">
        <v>54742</v>
      </c>
      <c r="BX632" s="2">
        <v>0</v>
      </c>
      <c r="BY632" s="2">
        <v>4050.28</v>
      </c>
      <c r="BZ632" s="2">
        <v>273.70999999999998</v>
      </c>
      <c r="CA632" s="2">
        <v>1108602</v>
      </c>
      <c r="CB632" s="2">
        <v>892089</v>
      </c>
      <c r="CC632" s="2">
        <v>0</v>
      </c>
      <c r="CD632" s="2">
        <v>4886707</v>
      </c>
      <c r="CE632" s="2">
        <v>54742</v>
      </c>
      <c r="CF632" s="2">
        <v>0</v>
      </c>
      <c r="CG632" s="2">
        <v>213482</v>
      </c>
      <c r="CH632" s="2">
        <v>213482</v>
      </c>
      <c r="CI632" s="2">
        <v>213482</v>
      </c>
      <c r="CJ632" s="2">
        <v>213482</v>
      </c>
      <c r="CK632" s="2" t="b">
        <v>1</v>
      </c>
      <c r="CL632" s="2">
        <v>1129155</v>
      </c>
      <c r="CM632" s="2">
        <v>11520.23</v>
      </c>
      <c r="CN632" s="2">
        <v>10592.37</v>
      </c>
      <c r="CO632" s="2">
        <v>10906.59</v>
      </c>
      <c r="CP632" s="2">
        <v>12968.37</v>
      </c>
      <c r="CQ632" s="4">
        <v>45072.426828703705</v>
      </c>
      <c r="CR632" s="4">
        <v>73415</v>
      </c>
    </row>
    <row r="633" spans="1:96" x14ac:dyDescent="0.35">
      <c r="A633" s="5">
        <v>706</v>
      </c>
      <c r="B633" s="3" t="s">
        <v>1271</v>
      </c>
      <c r="C633" s="3" t="s">
        <v>1291</v>
      </c>
      <c r="D633" s="2" t="s">
        <v>1292</v>
      </c>
      <c r="E633" s="2">
        <v>8093</v>
      </c>
      <c r="F633" s="2">
        <v>8215</v>
      </c>
      <c r="G633" s="2">
        <v>8458</v>
      </c>
      <c r="H633" s="2">
        <v>9802</v>
      </c>
      <c r="I633" s="2">
        <v>6.5600000000000006E-2</v>
      </c>
      <c r="J633" s="2">
        <v>531</v>
      </c>
      <c r="K633" s="2">
        <v>539</v>
      </c>
      <c r="L633" s="2">
        <v>555</v>
      </c>
      <c r="M633" s="2">
        <v>643</v>
      </c>
      <c r="N633" s="2">
        <v>6.7000000000000004E-2</v>
      </c>
      <c r="O633" s="2">
        <v>542</v>
      </c>
      <c r="P633" s="2">
        <v>550</v>
      </c>
      <c r="Q633" s="2">
        <v>567</v>
      </c>
      <c r="R633" s="2">
        <v>657</v>
      </c>
      <c r="S633" s="2">
        <v>9166</v>
      </c>
      <c r="T633" s="2">
        <v>9304</v>
      </c>
      <c r="U633" s="2">
        <v>9580</v>
      </c>
      <c r="V633" s="2">
        <v>11102</v>
      </c>
      <c r="W633" s="2">
        <v>1.1040000000000001</v>
      </c>
      <c r="X633" s="2">
        <v>1.026</v>
      </c>
      <c r="Y633" s="2">
        <v>10119</v>
      </c>
      <c r="Z633" s="2">
        <v>11391</v>
      </c>
      <c r="AA633" s="2">
        <v>431.62</v>
      </c>
      <c r="AB633" s="2">
        <v>368.06</v>
      </c>
      <c r="AC633" s="2">
        <v>255.7</v>
      </c>
      <c r="AD633" s="2">
        <v>0</v>
      </c>
      <c r="AE633" s="2">
        <v>1055.3800000000001</v>
      </c>
      <c r="AF633" s="2">
        <v>431.62</v>
      </c>
      <c r="AG633" s="2">
        <v>368.06</v>
      </c>
      <c r="AH633" s="2">
        <v>255.7</v>
      </c>
      <c r="AI633" s="2">
        <v>0</v>
      </c>
      <c r="AJ633" s="2">
        <v>1055.3800000000001</v>
      </c>
      <c r="AK633" s="2">
        <v>4367563</v>
      </c>
      <c r="AL633" s="2">
        <v>3424430</v>
      </c>
      <c r="AM633" s="2">
        <v>2449606</v>
      </c>
      <c r="AN633" s="2">
        <v>0</v>
      </c>
      <c r="AO633" s="2">
        <v>10241599</v>
      </c>
      <c r="AP633" s="2">
        <v>0.13150000000000001</v>
      </c>
      <c r="AQ633" s="2">
        <v>0.2</v>
      </c>
      <c r="AR633" s="2">
        <v>114867</v>
      </c>
      <c r="AS633" s="2">
        <v>90063</v>
      </c>
      <c r="AT633" s="2">
        <v>64425</v>
      </c>
      <c r="AU633" s="2">
        <v>0</v>
      </c>
      <c r="AV633" s="2">
        <v>269355</v>
      </c>
      <c r="AW633" s="2">
        <v>0.13150000000000001</v>
      </c>
      <c r="AX633" s="2">
        <v>0</v>
      </c>
      <c r="AY633" s="2">
        <v>0.65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10510954</v>
      </c>
      <c r="BF633" s="2">
        <v>0</v>
      </c>
      <c r="BG633" s="2">
        <v>14861</v>
      </c>
      <c r="BH633" s="2">
        <v>0</v>
      </c>
      <c r="BI633" s="2">
        <v>133000</v>
      </c>
      <c r="BJ633" s="2">
        <v>0</v>
      </c>
      <c r="BK633" s="2">
        <v>0</v>
      </c>
      <c r="BL633" s="2">
        <v>529590</v>
      </c>
      <c r="BM633" s="2">
        <v>0</v>
      </c>
      <c r="BN633" s="2">
        <v>2813</v>
      </c>
      <c r="BO633" s="2">
        <v>48.11</v>
      </c>
      <c r="BP633" s="2">
        <v>135333</v>
      </c>
      <c r="BQ633" s="2">
        <v>812784</v>
      </c>
      <c r="BR633" s="2">
        <v>11323738</v>
      </c>
      <c r="BS633" s="2">
        <v>0</v>
      </c>
      <c r="BT633" s="2">
        <v>11323738</v>
      </c>
      <c r="BU633" s="2">
        <v>25481086</v>
      </c>
      <c r="BV633" s="2">
        <v>0</v>
      </c>
      <c r="BW633" s="2">
        <v>226348</v>
      </c>
      <c r="BX633" s="2">
        <v>0</v>
      </c>
      <c r="BY633" s="2">
        <v>5540.61</v>
      </c>
      <c r="BZ633" s="2">
        <v>1055.3800000000001</v>
      </c>
      <c r="CA633" s="2">
        <v>5847449</v>
      </c>
      <c r="CB633" s="2">
        <v>0</v>
      </c>
      <c r="CC633" s="2">
        <v>0</v>
      </c>
      <c r="CD633" s="2">
        <v>25481086</v>
      </c>
      <c r="CE633" s="2">
        <v>226348</v>
      </c>
      <c r="CF633" s="2">
        <v>0</v>
      </c>
      <c r="CG633" s="2">
        <v>264400</v>
      </c>
      <c r="CH633" s="2">
        <v>264400</v>
      </c>
      <c r="CI633" s="2">
        <v>264400</v>
      </c>
      <c r="CJ633" s="2">
        <v>264400</v>
      </c>
      <c r="CK633" s="2" t="b">
        <v>1</v>
      </c>
      <c r="CL633" s="2">
        <v>14157348</v>
      </c>
      <c r="CM633" s="2">
        <v>10385.129999999999</v>
      </c>
      <c r="CN633" s="2">
        <v>9548.7000000000007</v>
      </c>
      <c r="CO633" s="2">
        <v>9831.9500000000007</v>
      </c>
      <c r="CP633" s="2">
        <v>11690.58</v>
      </c>
      <c r="CQ633" s="4">
        <v>45072.426840277774</v>
      </c>
      <c r="CR633" s="4">
        <v>73415</v>
      </c>
    </row>
    <row r="634" spans="1:96" x14ac:dyDescent="0.35">
      <c r="A634" s="5">
        <v>707</v>
      </c>
      <c r="B634" s="3" t="s">
        <v>1271</v>
      </c>
      <c r="C634" s="3" t="s">
        <v>1293</v>
      </c>
      <c r="D634" s="2" t="s">
        <v>1294</v>
      </c>
      <c r="E634" s="2">
        <v>8093</v>
      </c>
      <c r="F634" s="2">
        <v>8215</v>
      </c>
      <c r="G634" s="2">
        <v>8458</v>
      </c>
      <c r="H634" s="2">
        <v>9802</v>
      </c>
      <c r="I634" s="2">
        <v>6.5600000000000006E-2</v>
      </c>
      <c r="J634" s="2">
        <v>531</v>
      </c>
      <c r="K634" s="2">
        <v>539</v>
      </c>
      <c r="L634" s="2">
        <v>555</v>
      </c>
      <c r="M634" s="2">
        <v>643</v>
      </c>
      <c r="N634" s="2">
        <v>6.7000000000000004E-2</v>
      </c>
      <c r="O634" s="2">
        <v>542</v>
      </c>
      <c r="P634" s="2">
        <v>550</v>
      </c>
      <c r="Q634" s="2">
        <v>567</v>
      </c>
      <c r="R634" s="2">
        <v>657</v>
      </c>
      <c r="S634" s="2">
        <v>9166</v>
      </c>
      <c r="T634" s="2">
        <v>9304</v>
      </c>
      <c r="U634" s="2">
        <v>9580</v>
      </c>
      <c r="V634" s="2">
        <v>11102</v>
      </c>
      <c r="W634" s="2">
        <v>1.1040000000000001</v>
      </c>
      <c r="X634" s="2">
        <v>1.026</v>
      </c>
      <c r="Y634" s="2">
        <v>10119</v>
      </c>
      <c r="Z634" s="2">
        <v>11391</v>
      </c>
      <c r="AA634" s="2">
        <v>1169.99</v>
      </c>
      <c r="AB634" s="2">
        <v>864.71</v>
      </c>
      <c r="AC634" s="2">
        <v>560.36</v>
      </c>
      <c r="AD634" s="2">
        <v>0</v>
      </c>
      <c r="AE634" s="2">
        <v>2595.06</v>
      </c>
      <c r="AF634" s="2">
        <v>1169.99</v>
      </c>
      <c r="AG634" s="2">
        <v>864.71</v>
      </c>
      <c r="AH634" s="2">
        <v>560.36</v>
      </c>
      <c r="AI634" s="2">
        <v>0</v>
      </c>
      <c r="AJ634" s="2">
        <v>2595.06</v>
      </c>
      <c r="AK634" s="2">
        <v>11839129</v>
      </c>
      <c r="AL634" s="2">
        <v>8045262</v>
      </c>
      <c r="AM634" s="2">
        <v>5368249</v>
      </c>
      <c r="AN634" s="2">
        <v>0</v>
      </c>
      <c r="AO634" s="2">
        <v>25252640</v>
      </c>
      <c r="AP634" s="2">
        <v>0.13350000000000001</v>
      </c>
      <c r="AQ634" s="2">
        <v>0.2</v>
      </c>
      <c r="AR634" s="2">
        <v>316105</v>
      </c>
      <c r="AS634" s="2">
        <v>214808</v>
      </c>
      <c r="AT634" s="2">
        <v>143332</v>
      </c>
      <c r="AU634" s="2">
        <v>0</v>
      </c>
      <c r="AV634" s="2">
        <v>674245</v>
      </c>
      <c r="AW634" s="2">
        <v>0.13350000000000001</v>
      </c>
      <c r="AX634" s="2">
        <v>0</v>
      </c>
      <c r="AY634" s="2">
        <v>0.65</v>
      </c>
      <c r="AZ634" s="2">
        <v>0</v>
      </c>
      <c r="BA634" s="2">
        <v>0</v>
      </c>
      <c r="BB634" s="2">
        <v>0</v>
      </c>
      <c r="BC634" s="2">
        <v>0</v>
      </c>
      <c r="BD634" s="2">
        <v>0</v>
      </c>
      <c r="BE634" s="2">
        <v>25926885</v>
      </c>
      <c r="BF634" s="2">
        <v>0</v>
      </c>
      <c r="BG634" s="2">
        <v>1039</v>
      </c>
      <c r="BH634" s="2">
        <v>0</v>
      </c>
      <c r="BI634" s="2">
        <v>46701</v>
      </c>
      <c r="BJ634" s="2">
        <v>0</v>
      </c>
      <c r="BK634" s="2">
        <v>0</v>
      </c>
      <c r="BL634" s="2">
        <v>503220</v>
      </c>
      <c r="BM634" s="2">
        <v>0</v>
      </c>
      <c r="BN634" s="2">
        <v>2813</v>
      </c>
      <c r="BO634" s="2">
        <v>38.549999999999997</v>
      </c>
      <c r="BP634" s="2">
        <v>108441</v>
      </c>
      <c r="BQ634" s="2">
        <v>659401</v>
      </c>
      <c r="BR634" s="2">
        <v>26586286</v>
      </c>
      <c r="BS634" s="2">
        <v>0</v>
      </c>
      <c r="BT634" s="2">
        <v>26586286</v>
      </c>
      <c r="BU634" s="2">
        <v>41719520</v>
      </c>
      <c r="BV634" s="2">
        <v>0</v>
      </c>
      <c r="BW634" s="2">
        <v>554136</v>
      </c>
      <c r="BX634" s="2">
        <v>0</v>
      </c>
      <c r="BY634" s="2">
        <v>5389.3</v>
      </c>
      <c r="BZ634" s="2">
        <v>2595.06</v>
      </c>
      <c r="CA634" s="2">
        <v>13985557</v>
      </c>
      <c r="CB634" s="2">
        <v>0</v>
      </c>
      <c r="CC634" s="2">
        <v>0</v>
      </c>
      <c r="CD634" s="2">
        <v>41719520</v>
      </c>
      <c r="CE634" s="2">
        <v>554136</v>
      </c>
      <c r="CF634" s="2">
        <v>0</v>
      </c>
      <c r="CG634" s="2">
        <v>432027</v>
      </c>
      <c r="CH634" s="2">
        <v>432027</v>
      </c>
      <c r="CI634" s="2">
        <v>432027</v>
      </c>
      <c r="CJ634" s="2">
        <v>432027</v>
      </c>
      <c r="CK634" s="2" t="b">
        <v>1</v>
      </c>
      <c r="CL634" s="2">
        <v>15133234</v>
      </c>
      <c r="CM634" s="2">
        <v>10389.18</v>
      </c>
      <c r="CN634" s="2">
        <v>9552.42</v>
      </c>
      <c r="CO634" s="2">
        <v>9835.7900000000009</v>
      </c>
      <c r="CP634" s="2">
        <v>11695.14</v>
      </c>
      <c r="CQ634" s="4">
        <v>45072.426886574074</v>
      </c>
      <c r="CR634" s="4">
        <v>73415</v>
      </c>
    </row>
    <row r="635" spans="1:96" x14ac:dyDescent="0.35">
      <c r="A635" s="5">
        <v>708</v>
      </c>
      <c r="B635" s="3" t="s">
        <v>1271</v>
      </c>
      <c r="C635" s="3" t="s">
        <v>1295</v>
      </c>
      <c r="D635" s="2" t="s">
        <v>1296</v>
      </c>
      <c r="E635" s="2">
        <v>8093</v>
      </c>
      <c r="F635" s="2">
        <v>8215</v>
      </c>
      <c r="G635" s="2">
        <v>8458</v>
      </c>
      <c r="H635" s="2">
        <v>9802</v>
      </c>
      <c r="I635" s="2">
        <v>6.5600000000000006E-2</v>
      </c>
      <c r="J635" s="2">
        <v>531</v>
      </c>
      <c r="K635" s="2">
        <v>539</v>
      </c>
      <c r="L635" s="2">
        <v>555</v>
      </c>
      <c r="M635" s="2">
        <v>643</v>
      </c>
      <c r="N635" s="2">
        <v>6.7000000000000004E-2</v>
      </c>
      <c r="O635" s="2">
        <v>542</v>
      </c>
      <c r="P635" s="2">
        <v>550</v>
      </c>
      <c r="Q635" s="2">
        <v>567</v>
      </c>
      <c r="R635" s="2">
        <v>657</v>
      </c>
      <c r="S635" s="2">
        <v>9166</v>
      </c>
      <c r="T635" s="2">
        <v>9304</v>
      </c>
      <c r="U635" s="2">
        <v>9580</v>
      </c>
      <c r="V635" s="2">
        <v>11102</v>
      </c>
      <c r="W635" s="2">
        <v>1.1040000000000001</v>
      </c>
      <c r="X635" s="2">
        <v>1.026</v>
      </c>
      <c r="Y635" s="2">
        <v>10119</v>
      </c>
      <c r="Z635" s="2">
        <v>11391</v>
      </c>
      <c r="AA635" s="2">
        <v>955.39</v>
      </c>
      <c r="AB635" s="2">
        <v>724.71</v>
      </c>
      <c r="AC635" s="2">
        <v>511.01</v>
      </c>
      <c r="AD635" s="2">
        <v>0</v>
      </c>
      <c r="AE635" s="2">
        <v>2191.11</v>
      </c>
      <c r="AF635" s="2">
        <v>955.39</v>
      </c>
      <c r="AG635" s="2">
        <v>724.71</v>
      </c>
      <c r="AH635" s="2">
        <v>511.01</v>
      </c>
      <c r="AI635" s="2">
        <v>0</v>
      </c>
      <c r="AJ635" s="2">
        <v>2191.11</v>
      </c>
      <c r="AK635" s="2">
        <v>9667591</v>
      </c>
      <c r="AL635" s="2">
        <v>6742702</v>
      </c>
      <c r="AM635" s="2">
        <v>4895476</v>
      </c>
      <c r="AN635" s="2">
        <v>0</v>
      </c>
      <c r="AO635" s="2">
        <v>21305769</v>
      </c>
      <c r="AP635" s="2">
        <v>0.35249999999999998</v>
      </c>
      <c r="AQ635" s="2">
        <v>0.2</v>
      </c>
      <c r="AR635" s="2">
        <v>681565</v>
      </c>
      <c r="AS635" s="2">
        <v>475360</v>
      </c>
      <c r="AT635" s="2">
        <v>345131</v>
      </c>
      <c r="AU635" s="2">
        <v>0</v>
      </c>
      <c r="AV635" s="2">
        <v>1502056</v>
      </c>
      <c r="AW635" s="2">
        <v>0.35249999999999998</v>
      </c>
      <c r="AX635" s="2">
        <v>0</v>
      </c>
      <c r="AY635" s="2">
        <v>0.65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22807825</v>
      </c>
      <c r="BF635" s="2">
        <v>0</v>
      </c>
      <c r="BG635" s="2">
        <v>0</v>
      </c>
      <c r="BH635" s="2">
        <v>0</v>
      </c>
      <c r="BI635" s="2">
        <v>2125</v>
      </c>
      <c r="BJ635" s="2">
        <v>0</v>
      </c>
      <c r="BK635" s="2">
        <v>0</v>
      </c>
      <c r="BL635" s="2">
        <v>0</v>
      </c>
      <c r="BM635" s="2">
        <v>0</v>
      </c>
      <c r="BN635" s="2">
        <v>2813</v>
      </c>
      <c r="BO635" s="2">
        <v>45.67</v>
      </c>
      <c r="BP635" s="2">
        <v>128470</v>
      </c>
      <c r="BQ635" s="2">
        <v>130595</v>
      </c>
      <c r="BR635" s="2">
        <v>22938420</v>
      </c>
      <c r="BS635" s="2">
        <v>0</v>
      </c>
      <c r="BT635" s="2">
        <v>22938420</v>
      </c>
      <c r="BU635" s="2">
        <v>0</v>
      </c>
      <c r="BV635" s="2">
        <v>22938420</v>
      </c>
      <c r="BW635" s="2">
        <v>1788527</v>
      </c>
      <c r="BX635" s="2">
        <v>21149893</v>
      </c>
      <c r="BY635" s="2">
        <v>5181.38</v>
      </c>
      <c r="BZ635" s="2">
        <v>2191.11</v>
      </c>
      <c r="CA635" s="2">
        <v>11352974</v>
      </c>
      <c r="CB635" s="2">
        <v>0</v>
      </c>
      <c r="CC635" s="2">
        <v>0</v>
      </c>
      <c r="CD635" s="2">
        <v>0</v>
      </c>
      <c r="CE635" s="2">
        <v>1788527</v>
      </c>
      <c r="CF635" s="2">
        <v>9564447</v>
      </c>
      <c r="CG635" s="2">
        <v>1427238</v>
      </c>
      <c r="CH635" s="2">
        <v>10991685</v>
      </c>
      <c r="CI635" s="2">
        <v>0</v>
      </c>
      <c r="CJ635" s="2">
        <v>21149893</v>
      </c>
      <c r="CK635" s="2" t="b">
        <v>0</v>
      </c>
      <c r="CL635" s="2">
        <v>0</v>
      </c>
      <c r="CM635" s="2">
        <v>10832.39</v>
      </c>
      <c r="CN635" s="2">
        <v>9959.93</v>
      </c>
      <c r="CO635" s="2">
        <v>10255.39</v>
      </c>
      <c r="CP635" s="2">
        <v>12194.07</v>
      </c>
      <c r="CQ635" s="4">
        <v>45072.426886574074</v>
      </c>
      <c r="CR635" s="4">
        <v>73415</v>
      </c>
    </row>
    <row r="636" spans="1:96" x14ac:dyDescent="0.35">
      <c r="A636" s="5">
        <v>709</v>
      </c>
      <c r="B636" s="3" t="s">
        <v>1271</v>
      </c>
      <c r="C636" s="3" t="s">
        <v>1297</v>
      </c>
      <c r="D636" s="2" t="s">
        <v>1298</v>
      </c>
      <c r="E636" s="2">
        <v>8093</v>
      </c>
      <c r="F636" s="2">
        <v>8215</v>
      </c>
      <c r="G636" s="2">
        <v>8458</v>
      </c>
      <c r="H636" s="2">
        <v>9802</v>
      </c>
      <c r="I636" s="2">
        <v>6.5600000000000006E-2</v>
      </c>
      <c r="J636" s="2">
        <v>531</v>
      </c>
      <c r="K636" s="2">
        <v>539</v>
      </c>
      <c r="L636" s="2">
        <v>555</v>
      </c>
      <c r="M636" s="2">
        <v>643</v>
      </c>
      <c r="N636" s="2">
        <v>6.7000000000000004E-2</v>
      </c>
      <c r="O636" s="2">
        <v>542</v>
      </c>
      <c r="P636" s="2">
        <v>550</v>
      </c>
      <c r="Q636" s="2">
        <v>567</v>
      </c>
      <c r="R636" s="2">
        <v>657</v>
      </c>
      <c r="S636" s="2">
        <v>9166</v>
      </c>
      <c r="T636" s="2">
        <v>9304</v>
      </c>
      <c r="U636" s="2">
        <v>9580</v>
      </c>
      <c r="V636" s="2">
        <v>11102</v>
      </c>
      <c r="W636" s="2">
        <v>1.1040000000000001</v>
      </c>
      <c r="X636" s="2">
        <v>1.026</v>
      </c>
      <c r="Y636" s="2">
        <v>10119</v>
      </c>
      <c r="Z636" s="2">
        <v>11391</v>
      </c>
      <c r="AA636" s="2">
        <v>211.03</v>
      </c>
      <c r="AB636" s="2">
        <v>157.24</v>
      </c>
      <c r="AC636" s="2">
        <v>99.51</v>
      </c>
      <c r="AD636" s="2">
        <v>0</v>
      </c>
      <c r="AE636" s="2">
        <v>467.78</v>
      </c>
      <c r="AF636" s="2">
        <v>211.03</v>
      </c>
      <c r="AG636" s="2">
        <v>157.24</v>
      </c>
      <c r="AH636" s="2">
        <v>99.51</v>
      </c>
      <c r="AI636" s="2">
        <v>0</v>
      </c>
      <c r="AJ636" s="2">
        <v>467.78</v>
      </c>
      <c r="AK636" s="2">
        <v>2135413</v>
      </c>
      <c r="AL636" s="2">
        <v>1462961</v>
      </c>
      <c r="AM636" s="2">
        <v>953306</v>
      </c>
      <c r="AN636" s="2">
        <v>0</v>
      </c>
      <c r="AO636" s="2">
        <v>4551680</v>
      </c>
      <c r="AP636" s="2">
        <v>8.9499999999999996E-2</v>
      </c>
      <c r="AQ636" s="2">
        <v>0.2</v>
      </c>
      <c r="AR636" s="2">
        <v>38224</v>
      </c>
      <c r="AS636" s="2">
        <v>26187</v>
      </c>
      <c r="AT636" s="2">
        <v>17064</v>
      </c>
      <c r="AU636" s="2">
        <v>0</v>
      </c>
      <c r="AV636" s="2">
        <v>81475</v>
      </c>
      <c r="AW636" s="2">
        <v>8.9499999999999996E-2</v>
      </c>
      <c r="AX636" s="2">
        <v>0</v>
      </c>
      <c r="AY636" s="2">
        <v>0.65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4633155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136305</v>
      </c>
      <c r="BM636" s="2">
        <v>0</v>
      </c>
      <c r="BN636" s="2">
        <v>2813</v>
      </c>
      <c r="BO636" s="2">
        <v>16</v>
      </c>
      <c r="BP636" s="2">
        <v>45008</v>
      </c>
      <c r="BQ636" s="2">
        <v>181313</v>
      </c>
      <c r="BR636" s="2">
        <v>4814468</v>
      </c>
      <c r="BS636" s="2">
        <v>0</v>
      </c>
      <c r="BT636" s="2">
        <v>4814468</v>
      </c>
      <c r="BU636" s="2">
        <v>14477299</v>
      </c>
      <c r="BV636" s="2">
        <v>0</v>
      </c>
      <c r="BW636" s="2">
        <v>101340</v>
      </c>
      <c r="BX636" s="2">
        <v>0</v>
      </c>
      <c r="BY636" s="2">
        <v>5293.99</v>
      </c>
      <c r="BZ636" s="2">
        <v>467.78</v>
      </c>
      <c r="CA636" s="2">
        <v>2476423</v>
      </c>
      <c r="CB636" s="2">
        <v>0</v>
      </c>
      <c r="CC636" s="2">
        <v>0</v>
      </c>
      <c r="CD636" s="2">
        <v>14477299</v>
      </c>
      <c r="CE636" s="2">
        <v>101340</v>
      </c>
      <c r="CF636" s="2">
        <v>0</v>
      </c>
      <c r="CG636" s="2">
        <v>146571</v>
      </c>
      <c r="CH636" s="2">
        <v>146571</v>
      </c>
      <c r="CI636" s="2">
        <v>146571</v>
      </c>
      <c r="CJ636" s="2">
        <v>146571</v>
      </c>
      <c r="CK636" s="2" t="b">
        <v>1</v>
      </c>
      <c r="CL636" s="2">
        <v>9662831</v>
      </c>
      <c r="CM636" s="2">
        <v>10300.129999999999</v>
      </c>
      <c r="CN636" s="2">
        <v>9470.5400000000009</v>
      </c>
      <c r="CO636" s="2">
        <v>9751.48</v>
      </c>
      <c r="CP636" s="2">
        <v>11594.9</v>
      </c>
      <c r="CQ636" s="4">
        <v>45072.427037037036</v>
      </c>
      <c r="CR636" s="4">
        <v>73415</v>
      </c>
    </row>
    <row r="637" spans="1:96" x14ac:dyDescent="0.35">
      <c r="A637" s="5">
        <v>710</v>
      </c>
      <c r="B637" s="3" t="s">
        <v>1271</v>
      </c>
      <c r="C637" s="3" t="s">
        <v>1299</v>
      </c>
      <c r="D637" s="2" t="s">
        <v>1300</v>
      </c>
      <c r="E637" s="2">
        <v>8093</v>
      </c>
      <c r="F637" s="2">
        <v>8215</v>
      </c>
      <c r="G637" s="2">
        <v>8458</v>
      </c>
      <c r="H637" s="2">
        <v>9802</v>
      </c>
      <c r="I637" s="2">
        <v>6.5600000000000006E-2</v>
      </c>
      <c r="J637" s="2">
        <v>531</v>
      </c>
      <c r="K637" s="2">
        <v>539</v>
      </c>
      <c r="L637" s="2">
        <v>555</v>
      </c>
      <c r="M637" s="2">
        <v>643</v>
      </c>
      <c r="N637" s="2">
        <v>6.7000000000000004E-2</v>
      </c>
      <c r="O637" s="2">
        <v>542</v>
      </c>
      <c r="P637" s="2">
        <v>550</v>
      </c>
      <c r="Q637" s="2">
        <v>567</v>
      </c>
      <c r="R637" s="2">
        <v>657</v>
      </c>
      <c r="S637" s="2">
        <v>9166</v>
      </c>
      <c r="T637" s="2">
        <v>9304</v>
      </c>
      <c r="U637" s="2">
        <v>9580</v>
      </c>
      <c r="V637" s="2">
        <v>11102</v>
      </c>
      <c r="W637" s="2">
        <v>1.1040000000000001</v>
      </c>
      <c r="X637" s="2">
        <v>1.026</v>
      </c>
      <c r="Y637" s="2">
        <v>10119</v>
      </c>
      <c r="Z637" s="2">
        <v>11391</v>
      </c>
      <c r="AA637" s="2">
        <v>706.42</v>
      </c>
      <c r="AB637" s="2">
        <v>650.66999999999996</v>
      </c>
      <c r="AC637" s="2">
        <v>395.21</v>
      </c>
      <c r="AD637" s="2">
        <v>0</v>
      </c>
      <c r="AE637" s="2">
        <v>1752.3</v>
      </c>
      <c r="AF637" s="2">
        <v>706.42</v>
      </c>
      <c r="AG637" s="2">
        <v>650.66999999999996</v>
      </c>
      <c r="AH637" s="2">
        <v>395.21</v>
      </c>
      <c r="AI637" s="2">
        <v>0</v>
      </c>
      <c r="AJ637" s="2">
        <v>1752.3</v>
      </c>
      <c r="AK637" s="2">
        <v>7148264</v>
      </c>
      <c r="AL637" s="2">
        <v>6053834</v>
      </c>
      <c r="AM637" s="2">
        <v>3786112</v>
      </c>
      <c r="AN637" s="2">
        <v>0</v>
      </c>
      <c r="AO637" s="2">
        <v>16988210</v>
      </c>
      <c r="AP637" s="2">
        <v>0.90939999999999999</v>
      </c>
      <c r="AQ637" s="2">
        <v>0.2</v>
      </c>
      <c r="AR637" s="2">
        <v>1300126</v>
      </c>
      <c r="AS637" s="2">
        <v>1101071</v>
      </c>
      <c r="AT637" s="2">
        <v>688618</v>
      </c>
      <c r="AU637" s="2">
        <v>0</v>
      </c>
      <c r="AV637" s="2">
        <v>3089815</v>
      </c>
      <c r="AW637" s="2">
        <v>0.90939999999999999</v>
      </c>
      <c r="AX637" s="2">
        <v>0.3594</v>
      </c>
      <c r="AY637" s="2">
        <v>0.65</v>
      </c>
      <c r="AZ637" s="2">
        <v>1669906</v>
      </c>
      <c r="BA637" s="2">
        <v>1414236</v>
      </c>
      <c r="BB637" s="2">
        <v>884474</v>
      </c>
      <c r="BC637" s="2">
        <v>0</v>
      </c>
      <c r="BD637" s="2">
        <v>3968616</v>
      </c>
      <c r="BE637" s="2">
        <v>24046641</v>
      </c>
      <c r="BF637" s="2">
        <v>0</v>
      </c>
      <c r="BG637" s="2">
        <v>0</v>
      </c>
      <c r="BH637" s="2">
        <v>0</v>
      </c>
      <c r="BI637" s="2">
        <v>365902</v>
      </c>
      <c r="BJ637" s="2">
        <v>0</v>
      </c>
      <c r="BK637" s="2">
        <v>0</v>
      </c>
      <c r="BL637" s="2">
        <v>0</v>
      </c>
      <c r="BM637" s="2">
        <v>0</v>
      </c>
      <c r="BN637" s="2">
        <v>2813</v>
      </c>
      <c r="BO637" s="2">
        <v>25.69</v>
      </c>
      <c r="BP637" s="2">
        <v>72266</v>
      </c>
      <c r="BQ637" s="2">
        <v>438168</v>
      </c>
      <c r="BR637" s="2">
        <v>24484809</v>
      </c>
      <c r="BS637" s="2">
        <v>0</v>
      </c>
      <c r="BT637" s="2">
        <v>24484809</v>
      </c>
      <c r="BU637" s="2">
        <v>20974212</v>
      </c>
      <c r="BV637" s="2">
        <v>3510597</v>
      </c>
      <c r="BW637" s="2">
        <v>350460</v>
      </c>
      <c r="BX637" s="2">
        <v>3160137</v>
      </c>
      <c r="BY637" s="2">
        <v>5187.8900000000003</v>
      </c>
      <c r="BZ637" s="2">
        <v>1752.3</v>
      </c>
      <c r="CA637" s="2">
        <v>9090740</v>
      </c>
      <c r="CB637" s="2">
        <v>0</v>
      </c>
      <c r="CC637" s="2">
        <v>0</v>
      </c>
      <c r="CD637" s="2">
        <v>20974212</v>
      </c>
      <c r="CE637" s="2">
        <v>350460</v>
      </c>
      <c r="CF637" s="2">
        <v>0</v>
      </c>
      <c r="CG637" s="2">
        <v>4038158</v>
      </c>
      <c r="CH637" s="2">
        <v>4038158</v>
      </c>
      <c r="CI637" s="2">
        <v>878021</v>
      </c>
      <c r="CJ637" s="2">
        <v>4038158</v>
      </c>
      <c r="CK637" s="2" t="b">
        <v>1</v>
      </c>
      <c r="CL637" s="2">
        <v>0</v>
      </c>
      <c r="CM637" s="2">
        <v>14323.34</v>
      </c>
      <c r="CN637" s="2">
        <v>13169.72</v>
      </c>
      <c r="CO637" s="2">
        <v>13560.39</v>
      </c>
      <c r="CP637" s="2">
        <v>16123.85</v>
      </c>
      <c r="CQ637" s="4">
        <v>45072.427048611113</v>
      </c>
      <c r="CR637" s="4">
        <v>73415</v>
      </c>
    </row>
    <row r="638" spans="1:96" x14ac:dyDescent="0.35">
      <c r="A638" s="5">
        <v>711</v>
      </c>
      <c r="B638" s="3" t="s">
        <v>1271</v>
      </c>
      <c r="C638" s="3" t="s">
        <v>1301</v>
      </c>
      <c r="D638" s="2" t="s">
        <v>1302</v>
      </c>
      <c r="E638" s="2">
        <v>8093</v>
      </c>
      <c r="F638" s="2">
        <v>8215</v>
      </c>
      <c r="G638" s="2">
        <v>8458</v>
      </c>
      <c r="H638" s="2">
        <v>9802</v>
      </c>
      <c r="I638" s="2">
        <v>6.5600000000000006E-2</v>
      </c>
      <c r="J638" s="2">
        <v>531</v>
      </c>
      <c r="K638" s="2">
        <v>539</v>
      </c>
      <c r="L638" s="2">
        <v>555</v>
      </c>
      <c r="M638" s="2">
        <v>643</v>
      </c>
      <c r="N638" s="2">
        <v>6.7000000000000004E-2</v>
      </c>
      <c r="O638" s="2">
        <v>542</v>
      </c>
      <c r="P638" s="2">
        <v>550</v>
      </c>
      <c r="Q638" s="2">
        <v>567</v>
      </c>
      <c r="R638" s="2">
        <v>657</v>
      </c>
      <c r="S638" s="2">
        <v>9166</v>
      </c>
      <c r="T638" s="2">
        <v>9304</v>
      </c>
      <c r="U638" s="2">
        <v>9580</v>
      </c>
      <c r="V638" s="2">
        <v>11102</v>
      </c>
      <c r="W638" s="2">
        <v>1.1040000000000001</v>
      </c>
      <c r="X638" s="2">
        <v>1.026</v>
      </c>
      <c r="Y638" s="2">
        <v>10119</v>
      </c>
      <c r="Z638" s="2">
        <v>11391</v>
      </c>
      <c r="AA638" s="2">
        <v>2881.88</v>
      </c>
      <c r="AB638" s="2">
        <v>2230.15</v>
      </c>
      <c r="AC638" s="2">
        <v>1510.22</v>
      </c>
      <c r="AD638" s="2">
        <v>0</v>
      </c>
      <c r="AE638" s="2">
        <v>6622.25</v>
      </c>
      <c r="AF638" s="2">
        <v>2881.88</v>
      </c>
      <c r="AG638" s="2">
        <v>2230.15</v>
      </c>
      <c r="AH638" s="2">
        <v>1510.22</v>
      </c>
      <c r="AI638" s="2">
        <v>0</v>
      </c>
      <c r="AJ638" s="2">
        <v>6622.25</v>
      </c>
      <c r="AK638" s="2">
        <v>29161744</v>
      </c>
      <c r="AL638" s="2">
        <v>20749316</v>
      </c>
      <c r="AM638" s="2">
        <v>14467908</v>
      </c>
      <c r="AN638" s="2">
        <v>0</v>
      </c>
      <c r="AO638" s="2">
        <v>64378968</v>
      </c>
      <c r="AP638" s="2">
        <v>0.60129999999999995</v>
      </c>
      <c r="AQ638" s="2">
        <v>0.2</v>
      </c>
      <c r="AR638" s="2">
        <v>3506991</v>
      </c>
      <c r="AS638" s="2">
        <v>2495313</v>
      </c>
      <c r="AT638" s="2">
        <v>1739911</v>
      </c>
      <c r="AU638" s="2">
        <v>0</v>
      </c>
      <c r="AV638" s="2">
        <v>7742215</v>
      </c>
      <c r="AW638" s="2">
        <v>0.60129999999999995</v>
      </c>
      <c r="AX638" s="2">
        <v>5.1299999999999998E-2</v>
      </c>
      <c r="AY638" s="2">
        <v>0.65</v>
      </c>
      <c r="AZ638" s="2">
        <v>972398</v>
      </c>
      <c r="BA638" s="2">
        <v>691886</v>
      </c>
      <c r="BB638" s="2">
        <v>482432</v>
      </c>
      <c r="BC638" s="2">
        <v>0</v>
      </c>
      <c r="BD638" s="2">
        <v>2146716</v>
      </c>
      <c r="BE638" s="2">
        <v>74267899</v>
      </c>
      <c r="BF638" s="2">
        <v>0</v>
      </c>
      <c r="BG638" s="2">
        <v>5114330</v>
      </c>
      <c r="BH638" s="2">
        <v>0</v>
      </c>
      <c r="BI638" s="2">
        <v>185414</v>
      </c>
      <c r="BJ638" s="2">
        <v>0</v>
      </c>
      <c r="BK638" s="2">
        <v>0</v>
      </c>
      <c r="BL638" s="2">
        <v>0</v>
      </c>
      <c r="BM638" s="2">
        <v>0</v>
      </c>
      <c r="BN638" s="2">
        <v>2813</v>
      </c>
      <c r="BO638" s="2">
        <v>94.86</v>
      </c>
      <c r="BP638" s="2">
        <v>266841</v>
      </c>
      <c r="BQ638" s="2">
        <v>5566585</v>
      </c>
      <c r="BR638" s="2">
        <v>79834484</v>
      </c>
      <c r="BS638" s="2">
        <v>0</v>
      </c>
      <c r="BT638" s="2">
        <v>79834484</v>
      </c>
      <c r="BU638" s="2">
        <v>71864518</v>
      </c>
      <c r="BV638" s="2">
        <v>7969966</v>
      </c>
      <c r="BW638" s="2">
        <v>1324450</v>
      </c>
      <c r="BX638" s="2">
        <v>6645516</v>
      </c>
      <c r="BY638" s="2">
        <v>5147.62</v>
      </c>
      <c r="BZ638" s="2">
        <v>6622.25</v>
      </c>
      <c r="CA638" s="2">
        <v>34088827</v>
      </c>
      <c r="CB638" s="2">
        <v>0</v>
      </c>
      <c r="CC638" s="2">
        <v>0</v>
      </c>
      <c r="CD638" s="2">
        <v>71864518</v>
      </c>
      <c r="CE638" s="2">
        <v>1324450</v>
      </c>
      <c r="CF638" s="2">
        <v>0</v>
      </c>
      <c r="CG638" s="2">
        <v>12863512</v>
      </c>
      <c r="CH638" s="2">
        <v>12863512</v>
      </c>
      <c r="CI638" s="2">
        <v>6217996</v>
      </c>
      <c r="CJ638" s="2">
        <v>12863512</v>
      </c>
      <c r="CK638" s="2" t="b">
        <v>1</v>
      </c>
      <c r="CL638" s="2">
        <v>0</v>
      </c>
      <c r="CM638" s="2">
        <v>11673.33</v>
      </c>
      <c r="CN638" s="2">
        <v>10733.14</v>
      </c>
      <c r="CO638" s="2">
        <v>11051.54</v>
      </c>
      <c r="CP638" s="2">
        <v>13140.71</v>
      </c>
      <c r="CQ638" s="4">
        <v>45072.427048611113</v>
      </c>
      <c r="CR638" s="4">
        <v>73415</v>
      </c>
    </row>
    <row r="639" spans="1:96" x14ac:dyDescent="0.35">
      <c r="A639" s="5">
        <v>712</v>
      </c>
      <c r="B639" s="3" t="s">
        <v>1271</v>
      </c>
      <c r="C639" s="3" t="s">
        <v>1303</v>
      </c>
      <c r="D639" s="2" t="s">
        <v>1304</v>
      </c>
      <c r="E639" s="2">
        <v>8093</v>
      </c>
      <c r="F639" s="2">
        <v>8215</v>
      </c>
      <c r="G639" s="2">
        <v>8458</v>
      </c>
      <c r="H639" s="2">
        <v>9802</v>
      </c>
      <c r="I639" s="2">
        <v>6.5600000000000006E-2</v>
      </c>
      <c r="J639" s="2">
        <v>531</v>
      </c>
      <c r="K639" s="2">
        <v>539</v>
      </c>
      <c r="L639" s="2">
        <v>555</v>
      </c>
      <c r="M639" s="2">
        <v>643</v>
      </c>
      <c r="N639" s="2">
        <v>6.7000000000000004E-2</v>
      </c>
      <c r="O639" s="2">
        <v>542</v>
      </c>
      <c r="P639" s="2">
        <v>550</v>
      </c>
      <c r="Q639" s="2">
        <v>567</v>
      </c>
      <c r="R639" s="2">
        <v>657</v>
      </c>
      <c r="S639" s="2">
        <v>9166</v>
      </c>
      <c r="T639" s="2">
        <v>9304</v>
      </c>
      <c r="U639" s="2">
        <v>9580</v>
      </c>
      <c r="V639" s="2">
        <v>11102</v>
      </c>
      <c r="W639" s="2">
        <v>1.1040000000000001</v>
      </c>
      <c r="X639" s="2">
        <v>1.026</v>
      </c>
      <c r="Y639" s="2">
        <v>10119</v>
      </c>
      <c r="Z639" s="2">
        <v>11391</v>
      </c>
      <c r="AA639" s="2">
        <v>999.34</v>
      </c>
      <c r="AB639" s="2">
        <v>743.17</v>
      </c>
      <c r="AC639" s="2">
        <v>474.24</v>
      </c>
      <c r="AD639" s="2">
        <v>0</v>
      </c>
      <c r="AE639" s="2">
        <v>2216.75</v>
      </c>
      <c r="AF639" s="2">
        <v>999.34</v>
      </c>
      <c r="AG639" s="2">
        <v>743.17</v>
      </c>
      <c r="AH639" s="2">
        <v>474.24</v>
      </c>
      <c r="AI639" s="2">
        <v>0</v>
      </c>
      <c r="AJ639" s="2">
        <v>2216.75</v>
      </c>
      <c r="AK639" s="2">
        <v>10112321</v>
      </c>
      <c r="AL639" s="2">
        <v>6914454</v>
      </c>
      <c r="AM639" s="2">
        <v>4543219</v>
      </c>
      <c r="AN639" s="2">
        <v>0</v>
      </c>
      <c r="AO639" s="2">
        <v>21569994</v>
      </c>
      <c r="AP639" s="2">
        <v>0.47249999999999998</v>
      </c>
      <c r="AQ639" s="2">
        <v>0.2</v>
      </c>
      <c r="AR639" s="2">
        <v>955614</v>
      </c>
      <c r="AS639" s="2">
        <v>653416</v>
      </c>
      <c r="AT639" s="2">
        <v>429334</v>
      </c>
      <c r="AU639" s="2">
        <v>0</v>
      </c>
      <c r="AV639" s="2">
        <v>2038364</v>
      </c>
      <c r="AW639" s="2">
        <v>0.47249999999999998</v>
      </c>
      <c r="AX639" s="2">
        <v>0</v>
      </c>
      <c r="AY639" s="2">
        <v>0.65</v>
      </c>
      <c r="AZ639" s="2">
        <v>0</v>
      </c>
      <c r="BA639" s="2">
        <v>0</v>
      </c>
      <c r="BB639" s="2">
        <v>0</v>
      </c>
      <c r="BC639" s="2">
        <v>0</v>
      </c>
      <c r="BD639" s="2">
        <v>0</v>
      </c>
      <c r="BE639" s="2">
        <v>23608358</v>
      </c>
      <c r="BF639" s="2">
        <v>0</v>
      </c>
      <c r="BG639" s="2">
        <v>0</v>
      </c>
      <c r="BH639" s="2">
        <v>0</v>
      </c>
      <c r="BI639" s="2">
        <v>24855</v>
      </c>
      <c r="BJ639" s="2">
        <v>0</v>
      </c>
      <c r="BK639" s="2">
        <v>0</v>
      </c>
      <c r="BL639" s="2">
        <v>0</v>
      </c>
      <c r="BM639" s="2">
        <v>0</v>
      </c>
      <c r="BN639" s="2">
        <v>2813</v>
      </c>
      <c r="BO639" s="2">
        <v>58.58</v>
      </c>
      <c r="BP639" s="2">
        <v>164786</v>
      </c>
      <c r="BQ639" s="2">
        <v>189641</v>
      </c>
      <c r="BR639" s="2">
        <v>23797999</v>
      </c>
      <c r="BS639" s="2">
        <v>0</v>
      </c>
      <c r="BT639" s="2">
        <v>23797999</v>
      </c>
      <c r="BU639" s="2">
        <v>25811374</v>
      </c>
      <c r="BV639" s="2">
        <v>0</v>
      </c>
      <c r="BW639" s="2">
        <v>443350</v>
      </c>
      <c r="BX639" s="2">
        <v>0</v>
      </c>
      <c r="BY639" s="2">
        <v>5074.0200000000004</v>
      </c>
      <c r="BZ639" s="2">
        <v>2216.75</v>
      </c>
      <c r="CA639" s="2">
        <v>11247834</v>
      </c>
      <c r="CB639" s="2">
        <v>0</v>
      </c>
      <c r="CC639" s="2">
        <v>0</v>
      </c>
      <c r="CD639" s="2">
        <v>25811374</v>
      </c>
      <c r="CE639" s="2">
        <v>443350</v>
      </c>
      <c r="CF639" s="2">
        <v>0</v>
      </c>
      <c r="CG639" s="2">
        <v>553758</v>
      </c>
      <c r="CH639" s="2">
        <v>553758</v>
      </c>
      <c r="CI639" s="2">
        <v>553758</v>
      </c>
      <c r="CJ639" s="2">
        <v>553758</v>
      </c>
      <c r="CK639" s="2" t="b">
        <v>1</v>
      </c>
      <c r="CL639" s="2">
        <v>2013375</v>
      </c>
      <c r="CM639" s="2">
        <v>11075.25</v>
      </c>
      <c r="CN639" s="2">
        <v>10183.23</v>
      </c>
      <c r="CO639" s="2">
        <v>10485.31</v>
      </c>
      <c r="CP639" s="2">
        <v>12467.45</v>
      </c>
      <c r="CQ639" s="4">
        <v>45072.427083333336</v>
      </c>
      <c r="CR639" s="4">
        <v>73415</v>
      </c>
    </row>
    <row r="640" spans="1:96" x14ac:dyDescent="0.35">
      <c r="A640" s="5">
        <v>713</v>
      </c>
      <c r="B640" s="3" t="s">
        <v>1271</v>
      </c>
      <c r="C640" s="3" t="s">
        <v>1305</v>
      </c>
      <c r="D640" s="2" t="s">
        <v>1306</v>
      </c>
      <c r="E640" s="2">
        <v>8093</v>
      </c>
      <c r="F640" s="2">
        <v>8215</v>
      </c>
      <c r="G640" s="2">
        <v>8458</v>
      </c>
      <c r="H640" s="2">
        <v>9802</v>
      </c>
      <c r="I640" s="2">
        <v>6.5600000000000006E-2</v>
      </c>
      <c r="J640" s="2">
        <v>531</v>
      </c>
      <c r="K640" s="2">
        <v>539</v>
      </c>
      <c r="L640" s="2">
        <v>555</v>
      </c>
      <c r="M640" s="2">
        <v>643</v>
      </c>
      <c r="N640" s="2">
        <v>6.7000000000000004E-2</v>
      </c>
      <c r="O640" s="2">
        <v>542</v>
      </c>
      <c r="P640" s="2">
        <v>550</v>
      </c>
      <c r="Q640" s="2">
        <v>567</v>
      </c>
      <c r="R640" s="2">
        <v>657</v>
      </c>
      <c r="S640" s="2">
        <v>9166</v>
      </c>
      <c r="T640" s="2">
        <v>9304</v>
      </c>
      <c r="U640" s="2">
        <v>9580</v>
      </c>
      <c r="V640" s="2">
        <v>11102</v>
      </c>
      <c r="W640" s="2">
        <v>1.1040000000000001</v>
      </c>
      <c r="X640" s="2">
        <v>1.026</v>
      </c>
      <c r="Y640" s="2">
        <v>10119</v>
      </c>
      <c r="Z640" s="2">
        <v>11391</v>
      </c>
      <c r="AA640" s="2">
        <v>1301.77</v>
      </c>
      <c r="AB640" s="2">
        <v>878.93</v>
      </c>
      <c r="AC640" s="2">
        <v>622.20000000000005</v>
      </c>
      <c r="AD640" s="2">
        <v>0</v>
      </c>
      <c r="AE640" s="2">
        <v>2802.9</v>
      </c>
      <c r="AF640" s="2">
        <v>1301.77</v>
      </c>
      <c r="AG640" s="2">
        <v>878.93</v>
      </c>
      <c r="AH640" s="2">
        <v>622.20000000000005</v>
      </c>
      <c r="AI640" s="2">
        <v>0</v>
      </c>
      <c r="AJ640" s="2">
        <v>2802.9</v>
      </c>
      <c r="AK640" s="2">
        <v>13172611</v>
      </c>
      <c r="AL640" s="2">
        <v>8177565</v>
      </c>
      <c r="AM640" s="2">
        <v>5960676</v>
      </c>
      <c r="AN640" s="2">
        <v>0</v>
      </c>
      <c r="AO640" s="2">
        <v>27310852</v>
      </c>
      <c r="AP640" s="2">
        <v>0.1239</v>
      </c>
      <c r="AQ640" s="2">
        <v>0.2</v>
      </c>
      <c r="AR640" s="2">
        <v>326417</v>
      </c>
      <c r="AS640" s="2">
        <v>202640</v>
      </c>
      <c r="AT640" s="2">
        <v>147706</v>
      </c>
      <c r="AU640" s="2">
        <v>0</v>
      </c>
      <c r="AV640" s="2">
        <v>676763</v>
      </c>
      <c r="AW640" s="2">
        <v>0.1239</v>
      </c>
      <c r="AX640" s="2">
        <v>0</v>
      </c>
      <c r="AY640" s="2">
        <v>0.65</v>
      </c>
      <c r="AZ640" s="2">
        <v>0</v>
      </c>
      <c r="BA640" s="2">
        <v>0</v>
      </c>
      <c r="BB640" s="2">
        <v>0</v>
      </c>
      <c r="BC640" s="2">
        <v>0</v>
      </c>
      <c r="BD640" s="2">
        <v>0</v>
      </c>
      <c r="BE640" s="2">
        <v>27987615</v>
      </c>
      <c r="BF640" s="2">
        <v>0</v>
      </c>
      <c r="BG640" s="2">
        <v>0</v>
      </c>
      <c r="BH640" s="2">
        <v>0</v>
      </c>
      <c r="BI640" s="2">
        <v>17982</v>
      </c>
      <c r="BJ640" s="2">
        <v>0</v>
      </c>
      <c r="BK640" s="2">
        <v>0</v>
      </c>
      <c r="BL640" s="2">
        <v>1134331</v>
      </c>
      <c r="BM640" s="2">
        <v>0</v>
      </c>
      <c r="BN640" s="2">
        <v>2813</v>
      </c>
      <c r="BO640" s="2">
        <v>83.77</v>
      </c>
      <c r="BP640" s="2">
        <v>235645</v>
      </c>
      <c r="BQ640" s="2">
        <v>1387958</v>
      </c>
      <c r="BR640" s="2">
        <v>29375573</v>
      </c>
      <c r="BS640" s="2">
        <v>0</v>
      </c>
      <c r="BT640" s="2">
        <v>29375573</v>
      </c>
      <c r="BU640" s="2">
        <v>29731581</v>
      </c>
      <c r="BV640" s="2">
        <v>0</v>
      </c>
      <c r="BW640" s="2">
        <v>560580</v>
      </c>
      <c r="BX640" s="2">
        <v>0</v>
      </c>
      <c r="BY640" s="2">
        <v>5084.4799999999996</v>
      </c>
      <c r="BZ640" s="2">
        <v>2802.9</v>
      </c>
      <c r="CA640" s="2">
        <v>14251289</v>
      </c>
      <c r="CB640" s="2">
        <v>0</v>
      </c>
      <c r="CC640" s="2">
        <v>0</v>
      </c>
      <c r="CD640" s="2">
        <v>29731581</v>
      </c>
      <c r="CE640" s="2">
        <v>560580</v>
      </c>
      <c r="CF640" s="2">
        <v>0</v>
      </c>
      <c r="CG640" s="2">
        <v>1575946</v>
      </c>
      <c r="CH640" s="2">
        <v>1575946</v>
      </c>
      <c r="CI640" s="2">
        <v>1575946</v>
      </c>
      <c r="CJ640" s="2">
        <v>1575946</v>
      </c>
      <c r="CK640" s="2" t="b">
        <v>1</v>
      </c>
      <c r="CL640" s="2">
        <v>356008</v>
      </c>
      <c r="CM640" s="2">
        <v>10369.75</v>
      </c>
      <c r="CN640" s="2">
        <v>9534.5499999999993</v>
      </c>
      <c r="CO640" s="2">
        <v>9817.39</v>
      </c>
      <c r="CP640" s="2">
        <v>11673.27</v>
      </c>
      <c r="CQ640" s="4">
        <v>45072.427083333336</v>
      </c>
      <c r="CR640" s="4">
        <v>73415</v>
      </c>
    </row>
    <row r="641" spans="1:96" x14ac:dyDescent="0.35">
      <c r="A641" s="5">
        <v>714</v>
      </c>
      <c r="B641" s="3" t="s">
        <v>1271</v>
      </c>
      <c r="C641" s="3" t="s">
        <v>1307</v>
      </c>
      <c r="D641" s="2" t="s">
        <v>1308</v>
      </c>
      <c r="E641" s="2">
        <v>8093</v>
      </c>
      <c r="F641" s="2">
        <v>8215</v>
      </c>
      <c r="G641" s="2">
        <v>8458</v>
      </c>
      <c r="H641" s="2">
        <v>9802</v>
      </c>
      <c r="I641" s="2">
        <v>6.5600000000000006E-2</v>
      </c>
      <c r="J641" s="2">
        <v>531</v>
      </c>
      <c r="K641" s="2">
        <v>539</v>
      </c>
      <c r="L641" s="2">
        <v>555</v>
      </c>
      <c r="M641" s="2">
        <v>643</v>
      </c>
      <c r="N641" s="2">
        <v>6.7000000000000004E-2</v>
      </c>
      <c r="O641" s="2">
        <v>542</v>
      </c>
      <c r="P641" s="2">
        <v>550</v>
      </c>
      <c r="Q641" s="2">
        <v>567</v>
      </c>
      <c r="R641" s="2">
        <v>657</v>
      </c>
      <c r="S641" s="2">
        <v>9166</v>
      </c>
      <c r="T641" s="2">
        <v>9304</v>
      </c>
      <c r="U641" s="2">
        <v>9580</v>
      </c>
      <c r="V641" s="2">
        <v>11102</v>
      </c>
      <c r="W641" s="2">
        <v>1.1040000000000001</v>
      </c>
      <c r="X641" s="2">
        <v>1.026</v>
      </c>
      <c r="Y641" s="2">
        <v>10119</v>
      </c>
      <c r="Z641" s="2">
        <v>11391</v>
      </c>
      <c r="AA641" s="2">
        <v>5012.1099999999997</v>
      </c>
      <c r="AB641" s="2">
        <v>3488.51</v>
      </c>
      <c r="AC641" s="2">
        <v>2274.36</v>
      </c>
      <c r="AD641" s="2">
        <v>0</v>
      </c>
      <c r="AE641" s="2">
        <v>10774.98</v>
      </c>
      <c r="AF641" s="2">
        <v>5012.1099999999997</v>
      </c>
      <c r="AG641" s="2">
        <v>3488.51</v>
      </c>
      <c r="AH641" s="2">
        <v>2274.36</v>
      </c>
      <c r="AI641" s="2">
        <v>0</v>
      </c>
      <c r="AJ641" s="2">
        <v>10774.98</v>
      </c>
      <c r="AK641" s="2">
        <v>50717541</v>
      </c>
      <c r="AL641" s="2">
        <v>32457097</v>
      </c>
      <c r="AM641" s="2">
        <v>21788369</v>
      </c>
      <c r="AN641" s="2">
        <v>0</v>
      </c>
      <c r="AO641" s="2">
        <v>104963007</v>
      </c>
      <c r="AP641" s="2">
        <v>0.40560000000000002</v>
      </c>
      <c r="AQ641" s="2">
        <v>0.2</v>
      </c>
      <c r="AR641" s="2">
        <v>4114207</v>
      </c>
      <c r="AS641" s="2">
        <v>2632920</v>
      </c>
      <c r="AT641" s="2">
        <v>1767472</v>
      </c>
      <c r="AU641" s="2">
        <v>0</v>
      </c>
      <c r="AV641" s="2">
        <v>8514599</v>
      </c>
      <c r="AW641" s="2">
        <v>0.40560000000000002</v>
      </c>
      <c r="AX641" s="2">
        <v>0</v>
      </c>
      <c r="AY641" s="2">
        <v>0.65</v>
      </c>
      <c r="AZ641" s="2">
        <v>0</v>
      </c>
      <c r="BA641" s="2">
        <v>0</v>
      </c>
      <c r="BB641" s="2">
        <v>0</v>
      </c>
      <c r="BC641" s="2">
        <v>0</v>
      </c>
      <c r="BD641" s="2">
        <v>0</v>
      </c>
      <c r="BE641" s="2">
        <v>113477606</v>
      </c>
      <c r="BF641" s="2">
        <v>0</v>
      </c>
      <c r="BG641" s="2">
        <v>224147</v>
      </c>
      <c r="BH641" s="2">
        <v>0</v>
      </c>
      <c r="BI641" s="2">
        <v>231328</v>
      </c>
      <c r="BJ641" s="2">
        <v>0</v>
      </c>
      <c r="BK641" s="2">
        <v>0</v>
      </c>
      <c r="BL641" s="2">
        <v>0</v>
      </c>
      <c r="BM641" s="2">
        <v>0</v>
      </c>
      <c r="BN641" s="2">
        <v>2813</v>
      </c>
      <c r="BO641" s="2">
        <v>219.92</v>
      </c>
      <c r="BP641" s="2">
        <v>618635</v>
      </c>
      <c r="BQ641" s="2">
        <v>1074110</v>
      </c>
      <c r="BR641" s="2">
        <v>114551716</v>
      </c>
      <c r="BS641" s="2">
        <v>0</v>
      </c>
      <c r="BT641" s="2">
        <v>114551716</v>
      </c>
      <c r="BU641" s="2">
        <v>121003939</v>
      </c>
      <c r="BV641" s="2">
        <v>0</v>
      </c>
      <c r="BW641" s="2">
        <v>2154996</v>
      </c>
      <c r="BX641" s="2">
        <v>0</v>
      </c>
      <c r="BY641" s="2">
        <v>5065.93</v>
      </c>
      <c r="BZ641" s="2">
        <v>10774.98</v>
      </c>
      <c r="CA641" s="2">
        <v>54585294</v>
      </c>
      <c r="CB641" s="2">
        <v>0</v>
      </c>
      <c r="CC641" s="2">
        <v>0</v>
      </c>
      <c r="CD641" s="2">
        <v>121003939</v>
      </c>
      <c r="CE641" s="2">
        <v>2154996</v>
      </c>
      <c r="CF641" s="2">
        <v>0</v>
      </c>
      <c r="CG641" s="2">
        <v>7821366</v>
      </c>
      <c r="CH641" s="2">
        <v>7821366</v>
      </c>
      <c r="CI641" s="2">
        <v>7821366</v>
      </c>
      <c r="CJ641" s="2">
        <v>7821366</v>
      </c>
      <c r="CK641" s="2" t="b">
        <v>1</v>
      </c>
      <c r="CL641" s="2">
        <v>6452223</v>
      </c>
      <c r="CM641" s="2">
        <v>10939.85</v>
      </c>
      <c r="CN641" s="2">
        <v>10058.74</v>
      </c>
      <c r="CO641" s="2">
        <v>10357.129999999999</v>
      </c>
      <c r="CP641" s="2">
        <v>12315.04</v>
      </c>
      <c r="CQ641" s="4">
        <v>45072.427094907405</v>
      </c>
      <c r="CR641" s="4">
        <v>73415</v>
      </c>
    </row>
    <row r="642" spans="1:96" x14ac:dyDescent="0.35">
      <c r="A642" s="5">
        <v>715</v>
      </c>
      <c r="B642" s="3" t="s">
        <v>1271</v>
      </c>
      <c r="C642" s="3" t="s">
        <v>1309</v>
      </c>
      <c r="D642" s="2" t="s">
        <v>1310</v>
      </c>
      <c r="E642" s="2">
        <v>8093</v>
      </c>
      <c r="F642" s="2">
        <v>8215</v>
      </c>
      <c r="G642" s="2">
        <v>8458</v>
      </c>
      <c r="H642" s="2">
        <v>9802</v>
      </c>
      <c r="I642" s="2">
        <v>6.5600000000000006E-2</v>
      </c>
      <c r="J642" s="2">
        <v>531</v>
      </c>
      <c r="K642" s="2">
        <v>539</v>
      </c>
      <c r="L642" s="2">
        <v>555</v>
      </c>
      <c r="M642" s="2">
        <v>643</v>
      </c>
      <c r="N642" s="2">
        <v>6.7000000000000004E-2</v>
      </c>
      <c r="O642" s="2">
        <v>542</v>
      </c>
      <c r="P642" s="2">
        <v>550</v>
      </c>
      <c r="Q642" s="2">
        <v>567</v>
      </c>
      <c r="R642" s="2">
        <v>657</v>
      </c>
      <c r="S642" s="2">
        <v>9166</v>
      </c>
      <c r="T642" s="2">
        <v>9304</v>
      </c>
      <c r="U642" s="2">
        <v>9580</v>
      </c>
      <c r="V642" s="2">
        <v>11102</v>
      </c>
      <c r="W642" s="2">
        <v>1.1040000000000001</v>
      </c>
      <c r="X642" s="2">
        <v>1.026</v>
      </c>
      <c r="Y642" s="2">
        <v>10119</v>
      </c>
      <c r="Z642" s="2">
        <v>11391</v>
      </c>
      <c r="AA642" s="2">
        <v>0</v>
      </c>
      <c r="AB642" s="2">
        <v>0</v>
      </c>
      <c r="AC642" s="2">
        <v>0</v>
      </c>
      <c r="AD642" s="2">
        <v>8618.1</v>
      </c>
      <c r="AE642" s="2">
        <v>8618.1</v>
      </c>
      <c r="AF642" s="2">
        <v>0</v>
      </c>
      <c r="AG642" s="2">
        <v>0</v>
      </c>
      <c r="AH642" s="2">
        <v>0</v>
      </c>
      <c r="AI642" s="2">
        <v>8618.1</v>
      </c>
      <c r="AJ642" s="2">
        <v>8618.1</v>
      </c>
      <c r="AK642" s="2">
        <v>0</v>
      </c>
      <c r="AL642" s="2">
        <v>0</v>
      </c>
      <c r="AM642" s="2">
        <v>0</v>
      </c>
      <c r="AN642" s="2">
        <v>98168777</v>
      </c>
      <c r="AO642" s="2">
        <v>98168777</v>
      </c>
      <c r="AP642" s="2">
        <v>0.27800000000000002</v>
      </c>
      <c r="AQ642" s="2">
        <v>0.2</v>
      </c>
      <c r="AR642" s="2">
        <v>0</v>
      </c>
      <c r="AS642" s="2">
        <v>0</v>
      </c>
      <c r="AT642" s="2">
        <v>0</v>
      </c>
      <c r="AU642" s="2">
        <v>5458184</v>
      </c>
      <c r="AV642" s="2">
        <v>5458184</v>
      </c>
      <c r="AW642" s="2">
        <v>0.27800000000000002</v>
      </c>
      <c r="AX642" s="2">
        <v>0</v>
      </c>
      <c r="AY642" s="2">
        <v>0.65</v>
      </c>
      <c r="AZ642" s="2">
        <v>0</v>
      </c>
      <c r="BA642" s="2">
        <v>0</v>
      </c>
      <c r="BB642" s="2">
        <v>0</v>
      </c>
      <c r="BC642" s="2">
        <v>0</v>
      </c>
      <c r="BD642" s="2">
        <v>0</v>
      </c>
      <c r="BE642" s="2">
        <v>103626961</v>
      </c>
      <c r="BF642" s="2">
        <v>0</v>
      </c>
      <c r="BG642" s="2">
        <v>92809</v>
      </c>
      <c r="BH642" s="2">
        <v>0</v>
      </c>
      <c r="BI642" s="2">
        <v>223674</v>
      </c>
      <c r="BJ642" s="2">
        <v>0</v>
      </c>
      <c r="BK642" s="2">
        <v>0</v>
      </c>
      <c r="BL642" s="2">
        <v>754163</v>
      </c>
      <c r="BM642" s="2">
        <v>0</v>
      </c>
      <c r="BN642" s="2">
        <v>2813</v>
      </c>
      <c r="BO642" s="2">
        <v>0</v>
      </c>
      <c r="BP642" s="2">
        <v>0</v>
      </c>
      <c r="BQ642" s="2">
        <v>1070646</v>
      </c>
      <c r="BR642" s="2">
        <v>104697607</v>
      </c>
      <c r="BS642" s="2">
        <v>0</v>
      </c>
      <c r="BT642" s="2">
        <v>104697607</v>
      </c>
      <c r="BU642" s="2">
        <v>175900909</v>
      </c>
      <c r="BV642" s="2">
        <v>0</v>
      </c>
      <c r="BW642" s="2">
        <v>1723620</v>
      </c>
      <c r="BX642" s="2">
        <v>0</v>
      </c>
      <c r="BY642" s="2">
        <v>6110.61</v>
      </c>
      <c r="BZ642" s="2">
        <v>8618.1</v>
      </c>
      <c r="CA642" s="2">
        <v>52661848</v>
      </c>
      <c r="CB642" s="2">
        <v>0</v>
      </c>
      <c r="CC642" s="2">
        <v>0</v>
      </c>
      <c r="CD642" s="2">
        <v>175900909</v>
      </c>
      <c r="CE642" s="2">
        <v>1723620</v>
      </c>
      <c r="CF642" s="2">
        <v>0</v>
      </c>
      <c r="CG642" s="2">
        <v>3705980</v>
      </c>
      <c r="CH642" s="2">
        <v>3705980</v>
      </c>
      <c r="CI642" s="2">
        <v>3705980</v>
      </c>
      <c r="CJ642" s="2">
        <v>3705980</v>
      </c>
      <c r="CK642" s="2" t="b">
        <v>1</v>
      </c>
      <c r="CL642" s="2">
        <v>71203302</v>
      </c>
      <c r="CM642" s="2">
        <v>10681.62</v>
      </c>
      <c r="CN642" s="2">
        <v>9821.2999999999993</v>
      </c>
      <c r="CO642" s="2">
        <v>10112.65</v>
      </c>
      <c r="CP642" s="2">
        <v>12024.34</v>
      </c>
      <c r="CQ642" s="4">
        <v>45072.427094907405</v>
      </c>
      <c r="CR642" s="4">
        <v>73415</v>
      </c>
    </row>
    <row r="643" spans="1:96" x14ac:dyDescent="0.35">
      <c r="A643" s="5">
        <v>716</v>
      </c>
      <c r="B643" s="3" t="s">
        <v>1271</v>
      </c>
      <c r="C643" s="3" t="s">
        <v>1311</v>
      </c>
      <c r="D643" s="2" t="s">
        <v>1312</v>
      </c>
      <c r="E643" s="2">
        <v>8093</v>
      </c>
      <c r="F643" s="2">
        <v>8215</v>
      </c>
      <c r="G643" s="2">
        <v>8458</v>
      </c>
      <c r="H643" s="2">
        <v>9802</v>
      </c>
      <c r="I643" s="2">
        <v>6.5600000000000006E-2</v>
      </c>
      <c r="J643" s="2">
        <v>531</v>
      </c>
      <c r="K643" s="2">
        <v>539</v>
      </c>
      <c r="L643" s="2">
        <v>555</v>
      </c>
      <c r="M643" s="2">
        <v>643</v>
      </c>
      <c r="N643" s="2">
        <v>6.7000000000000004E-2</v>
      </c>
      <c r="O643" s="2">
        <v>542</v>
      </c>
      <c r="P643" s="2">
        <v>550</v>
      </c>
      <c r="Q643" s="2">
        <v>567</v>
      </c>
      <c r="R643" s="2">
        <v>657</v>
      </c>
      <c r="S643" s="2">
        <v>9166</v>
      </c>
      <c r="T643" s="2">
        <v>9304</v>
      </c>
      <c r="U643" s="2">
        <v>9580</v>
      </c>
      <c r="V643" s="2">
        <v>11102</v>
      </c>
      <c r="W643" s="2">
        <v>1.1040000000000001</v>
      </c>
      <c r="X643" s="2">
        <v>1.026</v>
      </c>
      <c r="Y643" s="2">
        <v>10119</v>
      </c>
      <c r="Z643" s="2">
        <v>11391</v>
      </c>
      <c r="AA643" s="2">
        <v>0</v>
      </c>
      <c r="AB643" s="2">
        <v>0</v>
      </c>
      <c r="AC643" s="2">
        <v>0</v>
      </c>
      <c r="AD643" s="2">
        <v>8253.02</v>
      </c>
      <c r="AE643" s="2">
        <v>8253.02</v>
      </c>
      <c r="AF643" s="2">
        <v>0</v>
      </c>
      <c r="AG643" s="2">
        <v>0</v>
      </c>
      <c r="AH643" s="2">
        <v>0</v>
      </c>
      <c r="AI643" s="2">
        <v>8253.02</v>
      </c>
      <c r="AJ643" s="2">
        <v>8253.02</v>
      </c>
      <c r="AK643" s="2">
        <v>0</v>
      </c>
      <c r="AL643" s="2">
        <v>0</v>
      </c>
      <c r="AM643" s="2">
        <v>0</v>
      </c>
      <c r="AN643" s="2">
        <v>94010151</v>
      </c>
      <c r="AO643" s="2">
        <v>94010151</v>
      </c>
      <c r="AP643" s="2">
        <v>0.31540000000000001</v>
      </c>
      <c r="AQ643" s="2">
        <v>0.2</v>
      </c>
      <c r="AR643" s="2">
        <v>0</v>
      </c>
      <c r="AS643" s="2">
        <v>0</v>
      </c>
      <c r="AT643" s="2">
        <v>0</v>
      </c>
      <c r="AU643" s="2">
        <v>5930160</v>
      </c>
      <c r="AV643" s="2">
        <v>5930160</v>
      </c>
      <c r="AW643" s="2">
        <v>0.31540000000000001</v>
      </c>
      <c r="AX643" s="2">
        <v>0</v>
      </c>
      <c r="AY643" s="2">
        <v>0.65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99940311</v>
      </c>
      <c r="BF643" s="2">
        <v>0</v>
      </c>
      <c r="BG643" s="2">
        <v>439674</v>
      </c>
      <c r="BH643" s="2">
        <v>0</v>
      </c>
      <c r="BI643" s="2">
        <v>633918</v>
      </c>
      <c r="BJ643" s="2">
        <v>0</v>
      </c>
      <c r="BK643" s="2">
        <v>0</v>
      </c>
      <c r="BL643" s="2">
        <v>1696366</v>
      </c>
      <c r="BM643" s="2">
        <v>0</v>
      </c>
      <c r="BN643" s="2">
        <v>2813</v>
      </c>
      <c r="BO643" s="2">
        <v>0</v>
      </c>
      <c r="BP643" s="2">
        <v>0</v>
      </c>
      <c r="BQ643" s="2">
        <v>2769958</v>
      </c>
      <c r="BR643" s="2">
        <v>102710269</v>
      </c>
      <c r="BS643" s="2">
        <v>0</v>
      </c>
      <c r="BT643" s="2">
        <v>102710269</v>
      </c>
      <c r="BU643" s="2">
        <v>175558357</v>
      </c>
      <c r="BV643" s="2">
        <v>0</v>
      </c>
      <c r="BW643" s="2">
        <v>1650604</v>
      </c>
      <c r="BX643" s="2">
        <v>0</v>
      </c>
      <c r="BY643" s="2">
        <v>6470.35</v>
      </c>
      <c r="BZ643" s="2">
        <v>8253.02</v>
      </c>
      <c r="CA643" s="2">
        <v>53399928</v>
      </c>
      <c r="CB643" s="2">
        <v>0</v>
      </c>
      <c r="CC643" s="2">
        <v>0</v>
      </c>
      <c r="CD643" s="2">
        <v>175558357</v>
      </c>
      <c r="CE643" s="2">
        <v>1650604</v>
      </c>
      <c r="CF643" s="2">
        <v>0</v>
      </c>
      <c r="CG643" s="2">
        <v>3369327</v>
      </c>
      <c r="CH643" s="2">
        <v>3369327</v>
      </c>
      <c r="CI643" s="2">
        <v>3369327</v>
      </c>
      <c r="CJ643" s="2">
        <v>3369327</v>
      </c>
      <c r="CK643" s="2" t="b">
        <v>1</v>
      </c>
      <c r="CL643" s="2">
        <v>72848088</v>
      </c>
      <c r="CM643" s="2">
        <v>10757.31</v>
      </c>
      <c r="CN643" s="2">
        <v>9890.9</v>
      </c>
      <c r="CO643" s="2">
        <v>10184.31</v>
      </c>
      <c r="CP643" s="2">
        <v>12109.54</v>
      </c>
      <c r="CQ643" s="4">
        <v>45072.427129629628</v>
      </c>
      <c r="CR643" s="4">
        <v>73415</v>
      </c>
    </row>
    <row r="644" spans="1:96" x14ac:dyDescent="0.35">
      <c r="A644" s="5">
        <v>717</v>
      </c>
      <c r="B644" s="3" t="s">
        <v>1271</v>
      </c>
      <c r="C644" s="3" t="s">
        <v>1313</v>
      </c>
      <c r="D644" s="2" t="s">
        <v>1314</v>
      </c>
      <c r="E644" s="2">
        <v>8093</v>
      </c>
      <c r="F644" s="2">
        <v>8215</v>
      </c>
      <c r="G644" s="2">
        <v>8458</v>
      </c>
      <c r="H644" s="2">
        <v>9802</v>
      </c>
      <c r="I644" s="2">
        <v>6.5600000000000006E-2</v>
      </c>
      <c r="J644" s="2">
        <v>531</v>
      </c>
      <c r="K644" s="2">
        <v>539</v>
      </c>
      <c r="L644" s="2">
        <v>555</v>
      </c>
      <c r="M644" s="2">
        <v>643</v>
      </c>
      <c r="N644" s="2">
        <v>6.7000000000000004E-2</v>
      </c>
      <c r="O644" s="2">
        <v>542</v>
      </c>
      <c r="P644" s="2">
        <v>550</v>
      </c>
      <c r="Q644" s="2">
        <v>567</v>
      </c>
      <c r="R644" s="2">
        <v>657</v>
      </c>
      <c r="S644" s="2">
        <v>9166</v>
      </c>
      <c r="T644" s="2">
        <v>9304</v>
      </c>
      <c r="U644" s="2">
        <v>9580</v>
      </c>
      <c r="V644" s="2">
        <v>11102</v>
      </c>
      <c r="W644" s="2">
        <v>1.1040000000000001</v>
      </c>
      <c r="X644" s="2">
        <v>1.026</v>
      </c>
      <c r="Y644" s="2">
        <v>10119</v>
      </c>
      <c r="Z644" s="2">
        <v>11391</v>
      </c>
      <c r="AA644" s="2">
        <v>2377.1</v>
      </c>
      <c r="AB644" s="2">
        <v>1734.95</v>
      </c>
      <c r="AC644" s="2">
        <v>1181.3499999999999</v>
      </c>
      <c r="AD644" s="2">
        <v>2482.2399999999998</v>
      </c>
      <c r="AE644" s="2">
        <v>7775.64</v>
      </c>
      <c r="AF644" s="2">
        <v>2377.1</v>
      </c>
      <c r="AG644" s="2">
        <v>1734.95</v>
      </c>
      <c r="AH644" s="2">
        <v>1181.3499999999999</v>
      </c>
      <c r="AI644" s="2">
        <v>2482.2399999999998</v>
      </c>
      <c r="AJ644" s="2">
        <v>7775.64</v>
      </c>
      <c r="AK644" s="2">
        <v>24053875</v>
      </c>
      <c r="AL644" s="2">
        <v>16141975</v>
      </c>
      <c r="AM644" s="2">
        <v>11317333</v>
      </c>
      <c r="AN644" s="2">
        <v>28275196</v>
      </c>
      <c r="AO644" s="2">
        <v>79788379</v>
      </c>
      <c r="AP644" s="2">
        <v>0.45179999999999998</v>
      </c>
      <c r="AQ644" s="2">
        <v>0.2</v>
      </c>
      <c r="AR644" s="2">
        <v>2173508</v>
      </c>
      <c r="AS644" s="2">
        <v>1458589</v>
      </c>
      <c r="AT644" s="2">
        <v>1022634</v>
      </c>
      <c r="AU644" s="2">
        <v>2554947</v>
      </c>
      <c r="AV644" s="2">
        <v>7209678</v>
      </c>
      <c r="AW644" s="2">
        <v>0.45179999999999998</v>
      </c>
      <c r="AX644" s="2">
        <v>0</v>
      </c>
      <c r="AY644" s="2">
        <v>0.65</v>
      </c>
      <c r="AZ644" s="2">
        <v>0</v>
      </c>
      <c r="BA644" s="2">
        <v>0</v>
      </c>
      <c r="BB644" s="2">
        <v>0</v>
      </c>
      <c r="BC644" s="2">
        <v>0</v>
      </c>
      <c r="BD644" s="2">
        <v>0</v>
      </c>
      <c r="BE644" s="2">
        <v>86998057</v>
      </c>
      <c r="BF644" s="2">
        <v>0</v>
      </c>
      <c r="BG644" s="2">
        <v>188936</v>
      </c>
      <c r="BH644" s="2">
        <v>0</v>
      </c>
      <c r="BI644" s="2">
        <v>326877</v>
      </c>
      <c r="BJ644" s="2">
        <v>0</v>
      </c>
      <c r="BK644" s="2">
        <v>0</v>
      </c>
      <c r="BL644" s="2">
        <v>0</v>
      </c>
      <c r="BM644" s="2">
        <v>0</v>
      </c>
      <c r="BN644" s="2">
        <v>2813</v>
      </c>
      <c r="BO644" s="2">
        <v>92.54</v>
      </c>
      <c r="BP644" s="2">
        <v>260315</v>
      </c>
      <c r="BQ644" s="2">
        <v>776128</v>
      </c>
      <c r="BR644" s="2">
        <v>87774185</v>
      </c>
      <c r="BS644" s="2">
        <v>0</v>
      </c>
      <c r="BT644" s="2">
        <v>87774185</v>
      </c>
      <c r="BU644" s="2">
        <v>117264223</v>
      </c>
      <c r="BV644" s="2">
        <v>0</v>
      </c>
      <c r="BW644" s="2">
        <v>1555128</v>
      </c>
      <c r="BX644" s="2">
        <v>0</v>
      </c>
      <c r="BY644" s="2">
        <v>5326.35</v>
      </c>
      <c r="BZ644" s="2">
        <v>7775.64</v>
      </c>
      <c r="CA644" s="2">
        <v>41415780</v>
      </c>
      <c r="CB644" s="2">
        <v>0</v>
      </c>
      <c r="CC644" s="2">
        <v>0</v>
      </c>
      <c r="CD644" s="2">
        <v>117264223</v>
      </c>
      <c r="CE644" s="2">
        <v>1555128</v>
      </c>
      <c r="CF644" s="2">
        <v>0</v>
      </c>
      <c r="CG644" s="2">
        <v>3356626</v>
      </c>
      <c r="CH644" s="2">
        <v>3356626</v>
      </c>
      <c r="CI644" s="2">
        <v>3356626</v>
      </c>
      <c r="CJ644" s="2">
        <v>3356626</v>
      </c>
      <c r="CK644" s="2" t="b">
        <v>1</v>
      </c>
      <c r="CL644" s="2">
        <v>29490038</v>
      </c>
      <c r="CM644" s="2">
        <v>11033.35</v>
      </c>
      <c r="CN644" s="2">
        <v>10144.709999999999</v>
      </c>
      <c r="CO644" s="2">
        <v>10445.65</v>
      </c>
      <c r="CP644" s="2">
        <v>12420.29</v>
      </c>
      <c r="CQ644" s="4">
        <v>45072.427152777775</v>
      </c>
      <c r="CR644" s="4">
        <v>73415</v>
      </c>
    </row>
    <row r="645" spans="1:96" x14ac:dyDescent="0.35">
      <c r="A645" s="5">
        <v>718</v>
      </c>
      <c r="B645" s="3" t="s">
        <v>1271</v>
      </c>
      <c r="C645" s="3" t="s">
        <v>1315</v>
      </c>
      <c r="D645" s="2" t="s">
        <v>1316</v>
      </c>
      <c r="E645" s="2">
        <v>8093</v>
      </c>
      <c r="F645" s="2">
        <v>8215</v>
      </c>
      <c r="G645" s="2">
        <v>8458</v>
      </c>
      <c r="H645" s="2">
        <v>9802</v>
      </c>
      <c r="I645" s="2">
        <v>6.5600000000000006E-2</v>
      </c>
      <c r="J645" s="2">
        <v>531</v>
      </c>
      <c r="K645" s="2">
        <v>539</v>
      </c>
      <c r="L645" s="2">
        <v>555</v>
      </c>
      <c r="M645" s="2">
        <v>643</v>
      </c>
      <c r="N645" s="2">
        <v>6.7000000000000004E-2</v>
      </c>
      <c r="O645" s="2">
        <v>542</v>
      </c>
      <c r="P645" s="2">
        <v>550</v>
      </c>
      <c r="Q645" s="2">
        <v>567</v>
      </c>
      <c r="R645" s="2">
        <v>657</v>
      </c>
      <c r="S645" s="2">
        <v>9166</v>
      </c>
      <c r="T645" s="2">
        <v>9304</v>
      </c>
      <c r="U645" s="2">
        <v>9580</v>
      </c>
      <c r="V645" s="2">
        <v>11102</v>
      </c>
      <c r="W645" s="2">
        <v>1.1040000000000001</v>
      </c>
      <c r="X645" s="2">
        <v>1.026</v>
      </c>
      <c r="Y645" s="2">
        <v>10119</v>
      </c>
      <c r="Z645" s="2">
        <v>11391</v>
      </c>
      <c r="AA645" s="2">
        <v>124.47</v>
      </c>
      <c r="AB645" s="2">
        <v>117.77</v>
      </c>
      <c r="AC645" s="2">
        <v>75.77</v>
      </c>
      <c r="AD645" s="2">
        <v>0</v>
      </c>
      <c r="AE645" s="2">
        <v>318.01</v>
      </c>
      <c r="AF645" s="2">
        <v>124.47</v>
      </c>
      <c r="AG645" s="2">
        <v>117.77</v>
      </c>
      <c r="AH645" s="2">
        <v>75.77</v>
      </c>
      <c r="AI645" s="2">
        <v>0</v>
      </c>
      <c r="AJ645" s="2">
        <v>318.01</v>
      </c>
      <c r="AK645" s="2">
        <v>1259512</v>
      </c>
      <c r="AL645" s="2">
        <v>1095732</v>
      </c>
      <c r="AM645" s="2">
        <v>725877</v>
      </c>
      <c r="AN645" s="2">
        <v>0</v>
      </c>
      <c r="AO645" s="2">
        <v>3081121</v>
      </c>
      <c r="AP645" s="2">
        <v>0.1278</v>
      </c>
      <c r="AQ645" s="2">
        <v>0.2</v>
      </c>
      <c r="AR645" s="2">
        <v>32193</v>
      </c>
      <c r="AS645" s="2">
        <v>28007</v>
      </c>
      <c r="AT645" s="2">
        <v>18553</v>
      </c>
      <c r="AU645" s="2">
        <v>0</v>
      </c>
      <c r="AV645" s="2">
        <v>78753</v>
      </c>
      <c r="AW645" s="2">
        <v>0.1278</v>
      </c>
      <c r="AX645" s="2">
        <v>0</v>
      </c>
      <c r="AY645" s="2">
        <v>0.65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2">
        <v>3159874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131868</v>
      </c>
      <c r="BM645" s="2">
        <v>0</v>
      </c>
      <c r="BN645" s="2">
        <v>2813</v>
      </c>
      <c r="BO645" s="2">
        <v>12.76</v>
      </c>
      <c r="BP645" s="2">
        <v>35894</v>
      </c>
      <c r="BQ645" s="2">
        <v>167762</v>
      </c>
      <c r="BR645" s="2">
        <v>3327636</v>
      </c>
      <c r="BS645" s="2">
        <v>0</v>
      </c>
      <c r="BT645" s="2">
        <v>3327636</v>
      </c>
      <c r="BU645" s="2">
        <v>9582788</v>
      </c>
      <c r="BV645" s="2">
        <v>0</v>
      </c>
      <c r="BW645" s="2">
        <v>70838</v>
      </c>
      <c r="BX645" s="2">
        <v>0</v>
      </c>
      <c r="BY645" s="2">
        <v>5304.96</v>
      </c>
      <c r="BZ645" s="2">
        <v>318.01</v>
      </c>
      <c r="CA645" s="2">
        <v>1687030</v>
      </c>
      <c r="CB645" s="2">
        <v>0</v>
      </c>
      <c r="CC645" s="2">
        <v>0</v>
      </c>
      <c r="CD645" s="2">
        <v>9582788</v>
      </c>
      <c r="CE645" s="2">
        <v>70838</v>
      </c>
      <c r="CF645" s="2">
        <v>0</v>
      </c>
      <c r="CG645" s="2">
        <v>165217</v>
      </c>
      <c r="CH645" s="2">
        <v>165217</v>
      </c>
      <c r="CI645" s="2">
        <v>165217</v>
      </c>
      <c r="CJ645" s="2">
        <v>165217</v>
      </c>
      <c r="CK645" s="2" t="b">
        <v>1</v>
      </c>
      <c r="CL645" s="2">
        <v>6255152</v>
      </c>
      <c r="CM645" s="2">
        <v>10377.64</v>
      </c>
      <c r="CN645" s="2">
        <v>9541.81</v>
      </c>
      <c r="CO645" s="2">
        <v>9824.86</v>
      </c>
      <c r="CP645" s="2">
        <v>11682.15</v>
      </c>
      <c r="CQ645" s="4">
        <v>45072.427256944444</v>
      </c>
      <c r="CR645" s="4">
        <v>73415</v>
      </c>
    </row>
    <row r="646" spans="1:96" x14ac:dyDescent="0.35">
      <c r="A646" s="5">
        <v>719</v>
      </c>
      <c r="B646" s="3" t="s">
        <v>1317</v>
      </c>
      <c r="C646" s="3" t="s">
        <v>1318</v>
      </c>
      <c r="D646" s="2" t="s">
        <v>1319</v>
      </c>
      <c r="E646" s="2">
        <v>8093</v>
      </c>
      <c r="F646" s="2">
        <v>8215</v>
      </c>
      <c r="G646" s="2">
        <v>8458</v>
      </c>
      <c r="H646" s="2">
        <v>9802</v>
      </c>
      <c r="I646" s="2">
        <v>6.5600000000000006E-2</v>
      </c>
      <c r="J646" s="2">
        <v>531</v>
      </c>
      <c r="K646" s="2">
        <v>539</v>
      </c>
      <c r="L646" s="2">
        <v>555</v>
      </c>
      <c r="M646" s="2">
        <v>643</v>
      </c>
      <c r="N646" s="2">
        <v>6.7000000000000004E-2</v>
      </c>
      <c r="O646" s="2">
        <v>542</v>
      </c>
      <c r="P646" s="2">
        <v>550</v>
      </c>
      <c r="Q646" s="2">
        <v>567</v>
      </c>
      <c r="R646" s="2">
        <v>657</v>
      </c>
      <c r="S646" s="2">
        <v>9166</v>
      </c>
      <c r="T646" s="2">
        <v>9304</v>
      </c>
      <c r="U646" s="2">
        <v>9580</v>
      </c>
      <c r="V646" s="2">
        <v>11102</v>
      </c>
      <c r="W646" s="2">
        <v>1.1040000000000001</v>
      </c>
      <c r="X646" s="2">
        <v>1.026</v>
      </c>
      <c r="Y646" s="2">
        <v>10119</v>
      </c>
      <c r="Z646" s="2">
        <v>11391</v>
      </c>
      <c r="AA646" s="2">
        <v>77.14</v>
      </c>
      <c r="AB646" s="2">
        <v>56.37</v>
      </c>
      <c r="AC646" s="2">
        <v>0</v>
      </c>
      <c r="AD646" s="2">
        <v>0</v>
      </c>
      <c r="AE646" s="2">
        <v>133.51</v>
      </c>
      <c r="AF646" s="2">
        <v>77.14</v>
      </c>
      <c r="AG646" s="2">
        <v>56.37</v>
      </c>
      <c r="AH646" s="2">
        <v>0</v>
      </c>
      <c r="AI646" s="2">
        <v>0</v>
      </c>
      <c r="AJ646" s="2">
        <v>133.51</v>
      </c>
      <c r="AK646" s="2">
        <v>780580</v>
      </c>
      <c r="AL646" s="2">
        <v>524466</v>
      </c>
      <c r="AM646" s="2">
        <v>0</v>
      </c>
      <c r="AN646" s="2">
        <v>0</v>
      </c>
      <c r="AO646" s="2">
        <v>1305046</v>
      </c>
      <c r="AP646" s="2">
        <v>9.6000000000000002E-2</v>
      </c>
      <c r="AQ646" s="2">
        <v>0.2</v>
      </c>
      <c r="AR646" s="2">
        <v>14987</v>
      </c>
      <c r="AS646" s="2">
        <v>10070</v>
      </c>
      <c r="AT646" s="2">
        <v>0</v>
      </c>
      <c r="AU646" s="2">
        <v>0</v>
      </c>
      <c r="AV646" s="2">
        <v>25057</v>
      </c>
      <c r="AW646" s="2">
        <v>9.6000000000000002E-2</v>
      </c>
      <c r="AX646" s="2">
        <v>0</v>
      </c>
      <c r="AY646" s="2">
        <v>0.65</v>
      </c>
      <c r="AZ646" s="2">
        <v>0</v>
      </c>
      <c r="BA646" s="2">
        <v>0</v>
      </c>
      <c r="BB646" s="2">
        <v>0</v>
      </c>
      <c r="BC646" s="2">
        <v>0</v>
      </c>
      <c r="BD646" s="2">
        <v>0</v>
      </c>
      <c r="BE646" s="2">
        <v>1330103</v>
      </c>
      <c r="BF646" s="2">
        <v>0</v>
      </c>
      <c r="BG646" s="2">
        <v>6091</v>
      </c>
      <c r="BH646" s="2">
        <v>0</v>
      </c>
      <c r="BI646" s="2">
        <v>0</v>
      </c>
      <c r="BJ646" s="2">
        <v>0</v>
      </c>
      <c r="BK646" s="2">
        <v>0</v>
      </c>
      <c r="BL646" s="2">
        <v>388041</v>
      </c>
      <c r="BM646" s="2">
        <v>0</v>
      </c>
      <c r="BN646" s="2">
        <v>2813</v>
      </c>
      <c r="BO646" s="2">
        <v>3.98</v>
      </c>
      <c r="BP646" s="2">
        <v>11196</v>
      </c>
      <c r="BQ646" s="2">
        <v>405328</v>
      </c>
      <c r="BR646" s="2">
        <v>1735431</v>
      </c>
      <c r="BS646" s="2">
        <v>0</v>
      </c>
      <c r="BT646" s="2">
        <v>1735431</v>
      </c>
      <c r="BU646" s="2">
        <v>2146746</v>
      </c>
      <c r="BV646" s="2">
        <v>0</v>
      </c>
      <c r="BW646" s="2">
        <v>26702</v>
      </c>
      <c r="BX646" s="2">
        <v>0</v>
      </c>
      <c r="BY646" s="2">
        <v>5571.23</v>
      </c>
      <c r="BZ646" s="2">
        <v>133.51</v>
      </c>
      <c r="CA646" s="2">
        <v>743815</v>
      </c>
      <c r="CB646" s="2">
        <v>0</v>
      </c>
      <c r="CC646" s="2">
        <v>0</v>
      </c>
      <c r="CD646" s="2">
        <v>2146746</v>
      </c>
      <c r="CE646" s="2">
        <v>26702</v>
      </c>
      <c r="CF646" s="2">
        <v>0</v>
      </c>
      <c r="CG646" s="2">
        <v>277420</v>
      </c>
      <c r="CH646" s="2">
        <v>277420</v>
      </c>
      <c r="CI646" s="2">
        <v>277420</v>
      </c>
      <c r="CJ646" s="2">
        <v>277420</v>
      </c>
      <c r="CK646" s="2" t="b">
        <v>1</v>
      </c>
      <c r="CL646" s="2">
        <v>411315</v>
      </c>
      <c r="CM646" s="2">
        <v>10313.280000000001</v>
      </c>
      <c r="CN646" s="2">
        <v>9482.64</v>
      </c>
      <c r="CO646" s="2">
        <v>9763.94</v>
      </c>
      <c r="CP646" s="2">
        <v>11609.71</v>
      </c>
      <c r="CQ646" s="4">
        <v>45072.426620370374</v>
      </c>
      <c r="CR646" s="4">
        <v>73415</v>
      </c>
    </row>
    <row r="647" spans="1:96" x14ac:dyDescent="0.35">
      <c r="A647" s="5">
        <v>720</v>
      </c>
      <c r="B647" s="3" t="s">
        <v>1317</v>
      </c>
      <c r="C647" s="3" t="s">
        <v>1320</v>
      </c>
      <c r="D647" s="2" t="s">
        <v>1321</v>
      </c>
      <c r="E647" s="2">
        <v>8093</v>
      </c>
      <c r="F647" s="2">
        <v>8215</v>
      </c>
      <c r="G647" s="2">
        <v>8458</v>
      </c>
      <c r="H647" s="2">
        <v>9802</v>
      </c>
      <c r="I647" s="2">
        <v>6.5600000000000006E-2</v>
      </c>
      <c r="J647" s="2">
        <v>531</v>
      </c>
      <c r="K647" s="2">
        <v>539</v>
      </c>
      <c r="L647" s="2">
        <v>555</v>
      </c>
      <c r="M647" s="2">
        <v>643</v>
      </c>
      <c r="N647" s="2">
        <v>6.7000000000000004E-2</v>
      </c>
      <c r="O647" s="2">
        <v>542</v>
      </c>
      <c r="P647" s="2">
        <v>550</v>
      </c>
      <c r="Q647" s="2">
        <v>567</v>
      </c>
      <c r="R647" s="2">
        <v>657</v>
      </c>
      <c r="S647" s="2">
        <v>9166</v>
      </c>
      <c r="T647" s="2">
        <v>9304</v>
      </c>
      <c r="U647" s="2">
        <v>9580</v>
      </c>
      <c r="V647" s="2">
        <v>11102</v>
      </c>
      <c r="W647" s="2">
        <v>1.1040000000000001</v>
      </c>
      <c r="X647" s="2">
        <v>1.026</v>
      </c>
      <c r="Y647" s="2">
        <v>10119</v>
      </c>
      <c r="Z647" s="2">
        <v>11391</v>
      </c>
      <c r="AA647" s="2">
        <v>82.61</v>
      </c>
      <c r="AB647" s="2">
        <v>64.099999999999994</v>
      </c>
      <c r="AC647" s="2">
        <v>44.22</v>
      </c>
      <c r="AD647" s="2">
        <v>0</v>
      </c>
      <c r="AE647" s="2">
        <v>190.93</v>
      </c>
      <c r="AF647" s="2">
        <v>82.61</v>
      </c>
      <c r="AG647" s="2">
        <v>64.099999999999994</v>
      </c>
      <c r="AH647" s="2">
        <v>44.22</v>
      </c>
      <c r="AI647" s="2">
        <v>0</v>
      </c>
      <c r="AJ647" s="2">
        <v>190.93</v>
      </c>
      <c r="AK647" s="2">
        <v>835931</v>
      </c>
      <c r="AL647" s="2">
        <v>596386</v>
      </c>
      <c r="AM647" s="2">
        <v>423628</v>
      </c>
      <c r="AN647" s="2">
        <v>0</v>
      </c>
      <c r="AO647" s="2">
        <v>1855945</v>
      </c>
      <c r="AP647" s="2">
        <v>0.50090000000000001</v>
      </c>
      <c r="AQ647" s="2">
        <v>0.2</v>
      </c>
      <c r="AR647" s="2">
        <v>83744</v>
      </c>
      <c r="AS647" s="2">
        <v>59746</v>
      </c>
      <c r="AT647" s="2">
        <v>42439</v>
      </c>
      <c r="AU647" s="2">
        <v>0</v>
      </c>
      <c r="AV647" s="2">
        <v>185929</v>
      </c>
      <c r="AW647" s="2">
        <v>0.50090000000000001</v>
      </c>
      <c r="AX647" s="2">
        <v>0</v>
      </c>
      <c r="AY647" s="2">
        <v>0.65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2041874</v>
      </c>
      <c r="BF647" s="2">
        <v>0</v>
      </c>
      <c r="BG647" s="2">
        <v>0</v>
      </c>
      <c r="BH647" s="2">
        <v>0</v>
      </c>
      <c r="BI647" s="2">
        <v>51095</v>
      </c>
      <c r="BJ647" s="2">
        <v>0</v>
      </c>
      <c r="BK647" s="2">
        <v>0</v>
      </c>
      <c r="BL647" s="2">
        <v>266255</v>
      </c>
      <c r="BM647" s="2">
        <v>0</v>
      </c>
      <c r="BN647" s="2">
        <v>2813</v>
      </c>
      <c r="BO647" s="2">
        <v>3.08</v>
      </c>
      <c r="BP647" s="2">
        <v>8664</v>
      </c>
      <c r="BQ647" s="2">
        <v>326014</v>
      </c>
      <c r="BR647" s="2">
        <v>2367888</v>
      </c>
      <c r="BS647" s="2">
        <v>0</v>
      </c>
      <c r="BT647" s="2">
        <v>2367888</v>
      </c>
      <c r="BU647" s="2">
        <v>272029</v>
      </c>
      <c r="BV647" s="2">
        <v>2095859</v>
      </c>
      <c r="BW647" s="2">
        <v>173784</v>
      </c>
      <c r="BX647" s="2">
        <v>1922075</v>
      </c>
      <c r="BY647" s="2">
        <v>5777.64</v>
      </c>
      <c r="BZ647" s="2">
        <v>190.93</v>
      </c>
      <c r="CA647" s="2">
        <v>1103125</v>
      </c>
      <c r="CB647" s="2">
        <v>0</v>
      </c>
      <c r="CC647" s="2">
        <v>0</v>
      </c>
      <c r="CD647" s="2">
        <v>272029</v>
      </c>
      <c r="CE647" s="2">
        <v>173784</v>
      </c>
      <c r="CF647" s="2">
        <v>657312</v>
      </c>
      <c r="CG647" s="2">
        <v>410825</v>
      </c>
      <c r="CH647" s="2">
        <v>1068137</v>
      </c>
      <c r="CI647" s="2">
        <v>0</v>
      </c>
      <c r="CJ647" s="2">
        <v>1922075</v>
      </c>
      <c r="CK647" s="2" t="b">
        <v>0</v>
      </c>
      <c r="CL647" s="2">
        <v>0</v>
      </c>
      <c r="CM647" s="2">
        <v>11132.72</v>
      </c>
      <c r="CN647" s="2">
        <v>10236.07</v>
      </c>
      <c r="CO647" s="2">
        <v>10539.72</v>
      </c>
      <c r="CP647" s="2">
        <v>12532.15</v>
      </c>
      <c r="CQ647" s="4">
        <v>45072.42664351852</v>
      </c>
      <c r="CR647" s="4">
        <v>73415</v>
      </c>
    </row>
    <row r="648" spans="1:96" x14ac:dyDescent="0.35">
      <c r="A648" s="5">
        <v>721</v>
      </c>
      <c r="B648" s="3" t="s">
        <v>1317</v>
      </c>
      <c r="C648" s="3" t="s">
        <v>1322</v>
      </c>
      <c r="D648" s="2" t="s">
        <v>1323</v>
      </c>
      <c r="E648" s="2">
        <v>8093</v>
      </c>
      <c r="F648" s="2">
        <v>8215</v>
      </c>
      <c r="G648" s="2">
        <v>8458</v>
      </c>
      <c r="H648" s="2">
        <v>9802</v>
      </c>
      <c r="I648" s="2">
        <v>6.5600000000000006E-2</v>
      </c>
      <c r="J648" s="2">
        <v>531</v>
      </c>
      <c r="K648" s="2">
        <v>539</v>
      </c>
      <c r="L648" s="2">
        <v>555</v>
      </c>
      <c r="M648" s="2">
        <v>643</v>
      </c>
      <c r="N648" s="2">
        <v>6.7000000000000004E-2</v>
      </c>
      <c r="O648" s="2">
        <v>542</v>
      </c>
      <c r="P648" s="2">
        <v>550</v>
      </c>
      <c r="Q648" s="2">
        <v>567</v>
      </c>
      <c r="R648" s="2">
        <v>657</v>
      </c>
      <c r="S648" s="2">
        <v>9166</v>
      </c>
      <c r="T648" s="2">
        <v>9304</v>
      </c>
      <c r="U648" s="2">
        <v>9580</v>
      </c>
      <c r="V648" s="2">
        <v>11102</v>
      </c>
      <c r="W648" s="2">
        <v>1.1040000000000001</v>
      </c>
      <c r="X648" s="2">
        <v>1.026</v>
      </c>
      <c r="Y648" s="2">
        <v>10119</v>
      </c>
      <c r="Z648" s="2">
        <v>11391</v>
      </c>
      <c r="AA648" s="2">
        <v>7412.49</v>
      </c>
      <c r="AB648" s="2">
        <v>5373.49</v>
      </c>
      <c r="AC648" s="2">
        <v>3456.17</v>
      </c>
      <c r="AD648" s="2">
        <v>0</v>
      </c>
      <c r="AE648" s="2">
        <v>16242.15</v>
      </c>
      <c r="AF648" s="2">
        <v>7412.49</v>
      </c>
      <c r="AG648" s="2">
        <v>5373.49</v>
      </c>
      <c r="AH648" s="2">
        <v>3456.17</v>
      </c>
      <c r="AI648" s="2">
        <v>0</v>
      </c>
      <c r="AJ648" s="2">
        <v>16242.15</v>
      </c>
      <c r="AK648" s="2">
        <v>75006986</v>
      </c>
      <c r="AL648" s="2">
        <v>49994951</v>
      </c>
      <c r="AM648" s="2">
        <v>33110109</v>
      </c>
      <c r="AN648" s="2">
        <v>0</v>
      </c>
      <c r="AO648" s="2">
        <v>158112046</v>
      </c>
      <c r="AP648" s="2">
        <v>0.90890000000000004</v>
      </c>
      <c r="AQ648" s="2">
        <v>0.2</v>
      </c>
      <c r="AR648" s="2">
        <v>13634770</v>
      </c>
      <c r="AS648" s="2">
        <v>9088082</v>
      </c>
      <c r="AT648" s="2">
        <v>6018756</v>
      </c>
      <c r="AU648" s="2">
        <v>0</v>
      </c>
      <c r="AV648" s="2">
        <v>28741608</v>
      </c>
      <c r="AW648" s="2">
        <v>0.90890000000000004</v>
      </c>
      <c r="AX648" s="2">
        <v>0.3589</v>
      </c>
      <c r="AY648" s="2">
        <v>0.65</v>
      </c>
      <c r="AZ648" s="2">
        <v>17498005</v>
      </c>
      <c r="BA648" s="2">
        <v>11663072</v>
      </c>
      <c r="BB648" s="2">
        <v>7724092</v>
      </c>
      <c r="BC648" s="2">
        <v>0</v>
      </c>
      <c r="BD648" s="2">
        <v>36885169</v>
      </c>
      <c r="BE648" s="2">
        <v>223738823</v>
      </c>
      <c r="BF648" s="2">
        <v>0</v>
      </c>
      <c r="BG648" s="2">
        <v>0</v>
      </c>
      <c r="BH648" s="2">
        <v>0</v>
      </c>
      <c r="BI648" s="2">
        <v>528887</v>
      </c>
      <c r="BJ648" s="2">
        <v>0</v>
      </c>
      <c r="BK648" s="2">
        <v>0</v>
      </c>
      <c r="BL648" s="2">
        <v>0</v>
      </c>
      <c r="BM648" s="2">
        <v>0</v>
      </c>
      <c r="BN648" s="2">
        <v>2813</v>
      </c>
      <c r="BO648" s="2">
        <v>447.35</v>
      </c>
      <c r="BP648" s="2">
        <v>1258396</v>
      </c>
      <c r="BQ648" s="2">
        <v>1787283</v>
      </c>
      <c r="BR648" s="2">
        <v>225526106</v>
      </c>
      <c r="BS648" s="2">
        <v>0</v>
      </c>
      <c r="BT648" s="2">
        <v>225526106</v>
      </c>
      <c r="BU648" s="2">
        <v>43430521</v>
      </c>
      <c r="BV648" s="2">
        <v>182095585</v>
      </c>
      <c r="BW648" s="2">
        <v>13551853</v>
      </c>
      <c r="BX648" s="2">
        <v>168543732</v>
      </c>
      <c r="BY648" s="2">
        <v>5296.27</v>
      </c>
      <c r="BZ648" s="2">
        <v>16242.15</v>
      </c>
      <c r="CA648" s="2">
        <v>86022812</v>
      </c>
      <c r="CB648" s="2">
        <v>0</v>
      </c>
      <c r="CC648" s="2">
        <v>0</v>
      </c>
      <c r="CD648" s="2">
        <v>43430521</v>
      </c>
      <c r="CE648" s="2">
        <v>13551853</v>
      </c>
      <c r="CF648" s="2">
        <v>29040438</v>
      </c>
      <c r="CG648" s="2">
        <v>12749673</v>
      </c>
      <c r="CH648" s="2">
        <v>41790111</v>
      </c>
      <c r="CI648" s="2">
        <v>0</v>
      </c>
      <c r="CJ648" s="2">
        <v>168543732</v>
      </c>
      <c r="CK648" s="2" t="b">
        <v>0</v>
      </c>
      <c r="CL648" s="2">
        <v>0</v>
      </c>
      <c r="CM648" s="2">
        <v>14319.04</v>
      </c>
      <c r="CN648" s="2">
        <v>13165.76</v>
      </c>
      <c r="CO648" s="2">
        <v>13556.32</v>
      </c>
      <c r="CP648" s="2">
        <v>16119.01</v>
      </c>
      <c r="CQ648" s="4">
        <v>45072.427106481482</v>
      </c>
      <c r="CR648" s="4">
        <v>73415</v>
      </c>
    </row>
    <row r="649" spans="1:96" x14ac:dyDescent="0.35">
      <c r="A649" s="5">
        <v>722</v>
      </c>
      <c r="B649" s="3" t="s">
        <v>1317</v>
      </c>
      <c r="C649" s="3" t="s">
        <v>1324</v>
      </c>
      <c r="D649" s="2" t="s">
        <v>1325</v>
      </c>
      <c r="E649" s="2">
        <v>8093</v>
      </c>
      <c r="F649" s="2">
        <v>8215</v>
      </c>
      <c r="G649" s="2">
        <v>8458</v>
      </c>
      <c r="H649" s="2">
        <v>9802</v>
      </c>
      <c r="I649" s="2">
        <v>6.5600000000000006E-2</v>
      </c>
      <c r="J649" s="2">
        <v>531</v>
      </c>
      <c r="K649" s="2">
        <v>539</v>
      </c>
      <c r="L649" s="2">
        <v>555</v>
      </c>
      <c r="M649" s="2">
        <v>643</v>
      </c>
      <c r="N649" s="2">
        <v>6.7000000000000004E-2</v>
      </c>
      <c r="O649" s="2">
        <v>542</v>
      </c>
      <c r="P649" s="2">
        <v>550</v>
      </c>
      <c r="Q649" s="2">
        <v>567</v>
      </c>
      <c r="R649" s="2">
        <v>657</v>
      </c>
      <c r="S649" s="2">
        <v>9166</v>
      </c>
      <c r="T649" s="2">
        <v>9304</v>
      </c>
      <c r="U649" s="2">
        <v>9580</v>
      </c>
      <c r="V649" s="2">
        <v>11102</v>
      </c>
      <c r="W649" s="2">
        <v>1.1040000000000001</v>
      </c>
      <c r="X649" s="2">
        <v>1.026</v>
      </c>
      <c r="Y649" s="2">
        <v>10119</v>
      </c>
      <c r="Z649" s="2">
        <v>11391</v>
      </c>
      <c r="AA649" s="2">
        <v>258.64999999999998</v>
      </c>
      <c r="AB649" s="2">
        <v>205.19</v>
      </c>
      <c r="AC649" s="2">
        <v>135.03</v>
      </c>
      <c r="AD649" s="2">
        <v>19.91</v>
      </c>
      <c r="AE649" s="2">
        <v>618.78</v>
      </c>
      <c r="AF649" s="2">
        <v>258.64999999999998</v>
      </c>
      <c r="AG649" s="2">
        <v>205.19</v>
      </c>
      <c r="AH649" s="2">
        <v>135.03</v>
      </c>
      <c r="AI649" s="2">
        <v>19.91</v>
      </c>
      <c r="AJ649" s="2">
        <v>618.78</v>
      </c>
      <c r="AK649" s="2">
        <v>2617279</v>
      </c>
      <c r="AL649" s="2">
        <v>1909088</v>
      </c>
      <c r="AM649" s="2">
        <v>1293587</v>
      </c>
      <c r="AN649" s="2">
        <v>226795</v>
      </c>
      <c r="AO649" s="2">
        <v>6046749</v>
      </c>
      <c r="AP649" s="2">
        <v>0.5171</v>
      </c>
      <c r="AQ649" s="2">
        <v>0.2</v>
      </c>
      <c r="AR649" s="2">
        <v>270679</v>
      </c>
      <c r="AS649" s="2">
        <v>197438</v>
      </c>
      <c r="AT649" s="2">
        <v>133783</v>
      </c>
      <c r="AU649" s="2">
        <v>23455</v>
      </c>
      <c r="AV649" s="2">
        <v>625355</v>
      </c>
      <c r="AW649" s="2">
        <v>0.5171</v>
      </c>
      <c r="AX649" s="2">
        <v>0</v>
      </c>
      <c r="AY649" s="2">
        <v>0.65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6672104</v>
      </c>
      <c r="BF649" s="2">
        <v>0</v>
      </c>
      <c r="BG649" s="2">
        <v>23554</v>
      </c>
      <c r="BH649" s="2">
        <v>0</v>
      </c>
      <c r="BI649" s="2">
        <v>241488</v>
      </c>
      <c r="BJ649" s="2">
        <v>0</v>
      </c>
      <c r="BK649" s="2">
        <v>0</v>
      </c>
      <c r="BL649" s="2">
        <v>17314</v>
      </c>
      <c r="BM649" s="2">
        <v>0</v>
      </c>
      <c r="BN649" s="2">
        <v>2813</v>
      </c>
      <c r="BO649" s="2">
        <v>16.3</v>
      </c>
      <c r="BP649" s="2">
        <v>45852</v>
      </c>
      <c r="BQ649" s="2">
        <v>328208</v>
      </c>
      <c r="BR649" s="2">
        <v>7000312</v>
      </c>
      <c r="BS649" s="2">
        <v>0</v>
      </c>
      <c r="BT649" s="2">
        <v>7000312</v>
      </c>
      <c r="BU649" s="2">
        <v>5020847</v>
      </c>
      <c r="BV649" s="2">
        <v>1979465</v>
      </c>
      <c r="BW649" s="2">
        <v>123756</v>
      </c>
      <c r="BX649" s="2">
        <v>1855709</v>
      </c>
      <c r="BY649" s="2">
        <v>5084.87</v>
      </c>
      <c r="BZ649" s="2">
        <v>618.78</v>
      </c>
      <c r="CA649" s="2">
        <v>3146416</v>
      </c>
      <c r="CB649" s="2">
        <v>0</v>
      </c>
      <c r="CC649" s="2">
        <v>0</v>
      </c>
      <c r="CD649" s="2">
        <v>5020847</v>
      </c>
      <c r="CE649" s="2">
        <v>123756</v>
      </c>
      <c r="CF649" s="2">
        <v>0</v>
      </c>
      <c r="CG649" s="2">
        <v>1217912</v>
      </c>
      <c r="CH649" s="2">
        <v>1217912</v>
      </c>
      <c r="CI649" s="2">
        <v>0</v>
      </c>
      <c r="CJ649" s="2">
        <v>1855709</v>
      </c>
      <c r="CK649" s="2" t="b">
        <v>0</v>
      </c>
      <c r="CL649" s="2">
        <v>0</v>
      </c>
      <c r="CM649" s="2">
        <v>11165.51</v>
      </c>
      <c r="CN649" s="2">
        <v>10266.219999999999</v>
      </c>
      <c r="CO649" s="2">
        <v>10570.76</v>
      </c>
      <c r="CP649" s="2">
        <v>12569.06</v>
      </c>
      <c r="CQ649" s="4">
        <v>45072.426655092589</v>
      </c>
      <c r="CR649" s="4">
        <v>73415</v>
      </c>
    </row>
    <row r="650" spans="1:96" x14ac:dyDescent="0.35">
      <c r="A650" s="5">
        <v>723</v>
      </c>
      <c r="B650" s="3" t="s">
        <v>1317</v>
      </c>
      <c r="C650" s="3" t="s">
        <v>1326</v>
      </c>
      <c r="D650" s="2" t="s">
        <v>1327</v>
      </c>
      <c r="E650" s="2">
        <v>8093</v>
      </c>
      <c r="F650" s="2">
        <v>8215</v>
      </c>
      <c r="G650" s="2">
        <v>8458</v>
      </c>
      <c r="H650" s="2">
        <v>9802</v>
      </c>
      <c r="I650" s="2">
        <v>6.5600000000000006E-2</v>
      </c>
      <c r="J650" s="2">
        <v>531</v>
      </c>
      <c r="K650" s="2">
        <v>539</v>
      </c>
      <c r="L650" s="2">
        <v>555</v>
      </c>
      <c r="M650" s="2">
        <v>643</v>
      </c>
      <c r="N650" s="2">
        <v>6.7000000000000004E-2</v>
      </c>
      <c r="O650" s="2">
        <v>542</v>
      </c>
      <c r="P650" s="2">
        <v>550</v>
      </c>
      <c r="Q650" s="2">
        <v>567</v>
      </c>
      <c r="R650" s="2">
        <v>657</v>
      </c>
      <c r="S650" s="2">
        <v>9166</v>
      </c>
      <c r="T650" s="2">
        <v>9304</v>
      </c>
      <c r="U650" s="2">
        <v>9580</v>
      </c>
      <c r="V650" s="2">
        <v>11102</v>
      </c>
      <c r="W650" s="2">
        <v>1.1040000000000001</v>
      </c>
      <c r="X650" s="2">
        <v>1.026</v>
      </c>
      <c r="Y650" s="2">
        <v>10119</v>
      </c>
      <c r="Z650" s="2">
        <v>11391</v>
      </c>
      <c r="AA650" s="2">
        <v>658.34</v>
      </c>
      <c r="AB650" s="2">
        <v>441.41</v>
      </c>
      <c r="AC650" s="2">
        <v>302.18</v>
      </c>
      <c r="AD650" s="2">
        <v>628.19000000000005</v>
      </c>
      <c r="AE650" s="2">
        <v>2030.12</v>
      </c>
      <c r="AF650" s="2">
        <v>658.34</v>
      </c>
      <c r="AG650" s="2">
        <v>441.41</v>
      </c>
      <c r="AH650" s="2">
        <v>302.18</v>
      </c>
      <c r="AI650" s="2">
        <v>628.19000000000005</v>
      </c>
      <c r="AJ650" s="2">
        <v>2030.12</v>
      </c>
      <c r="AK650" s="2">
        <v>6661742</v>
      </c>
      <c r="AL650" s="2">
        <v>4106879</v>
      </c>
      <c r="AM650" s="2">
        <v>2894884</v>
      </c>
      <c r="AN650" s="2">
        <v>7155712</v>
      </c>
      <c r="AO650" s="2">
        <v>20819217</v>
      </c>
      <c r="AP650" s="2">
        <v>0.72950000000000004</v>
      </c>
      <c r="AQ650" s="2">
        <v>0.2</v>
      </c>
      <c r="AR650" s="2">
        <v>971948</v>
      </c>
      <c r="AS650" s="2">
        <v>599194</v>
      </c>
      <c r="AT650" s="2">
        <v>422364</v>
      </c>
      <c r="AU650" s="2">
        <v>1044018</v>
      </c>
      <c r="AV650" s="2">
        <v>3037524</v>
      </c>
      <c r="AW650" s="2">
        <v>0.72950000000000004</v>
      </c>
      <c r="AX650" s="2">
        <v>0.17949999999999999</v>
      </c>
      <c r="AY650" s="2">
        <v>0.65</v>
      </c>
      <c r="AZ650" s="2">
        <v>777259</v>
      </c>
      <c r="BA650" s="2">
        <v>479170</v>
      </c>
      <c r="BB650" s="2">
        <v>337761</v>
      </c>
      <c r="BC650" s="2">
        <v>834893</v>
      </c>
      <c r="BD650" s="2">
        <v>2429083</v>
      </c>
      <c r="BE650" s="2">
        <v>26285824</v>
      </c>
      <c r="BF650" s="2">
        <v>0</v>
      </c>
      <c r="BG650" s="2">
        <v>112459</v>
      </c>
      <c r="BH650" s="2">
        <v>0</v>
      </c>
      <c r="BI650" s="2">
        <v>144141</v>
      </c>
      <c r="BJ650" s="2">
        <v>0</v>
      </c>
      <c r="BK650" s="2">
        <v>0</v>
      </c>
      <c r="BL650" s="2">
        <v>0</v>
      </c>
      <c r="BM650" s="2">
        <v>0</v>
      </c>
      <c r="BN650" s="2">
        <v>2813</v>
      </c>
      <c r="BO650" s="2">
        <v>37.479999999999997</v>
      </c>
      <c r="BP650" s="2">
        <v>105431</v>
      </c>
      <c r="BQ650" s="2">
        <v>362031</v>
      </c>
      <c r="BR650" s="2">
        <v>26647855</v>
      </c>
      <c r="BS650" s="2">
        <v>0</v>
      </c>
      <c r="BT650" s="2">
        <v>26647855</v>
      </c>
      <c r="BU650" s="2">
        <v>27822701</v>
      </c>
      <c r="BV650" s="2">
        <v>0</v>
      </c>
      <c r="BW650" s="2">
        <v>406024</v>
      </c>
      <c r="BX650" s="2">
        <v>0</v>
      </c>
      <c r="BY650" s="2">
        <v>5277.24</v>
      </c>
      <c r="BZ650" s="2">
        <v>2030.12</v>
      </c>
      <c r="CA650" s="2">
        <v>10713430</v>
      </c>
      <c r="CB650" s="2">
        <v>0</v>
      </c>
      <c r="CC650" s="2">
        <v>0</v>
      </c>
      <c r="CD650" s="2">
        <v>27822701</v>
      </c>
      <c r="CE650" s="2">
        <v>406024</v>
      </c>
      <c r="CF650" s="2">
        <v>0</v>
      </c>
      <c r="CG650" s="2">
        <v>1205011</v>
      </c>
      <c r="CH650" s="2">
        <v>1205011</v>
      </c>
      <c r="CI650" s="2">
        <v>1205011</v>
      </c>
      <c r="CJ650" s="2">
        <v>1205011</v>
      </c>
      <c r="CK650" s="2" t="b">
        <v>1</v>
      </c>
      <c r="CL650" s="2">
        <v>1174846</v>
      </c>
      <c r="CM650" s="2">
        <v>12776</v>
      </c>
      <c r="CN650" s="2">
        <v>11747</v>
      </c>
      <c r="CO650" s="2">
        <v>12095.47</v>
      </c>
      <c r="CP650" s="2">
        <v>14381.99</v>
      </c>
      <c r="CQ650" s="4">
        <v>45072.426678240743</v>
      </c>
      <c r="CR650" s="4">
        <v>73415</v>
      </c>
    </row>
    <row r="651" spans="1:96" x14ac:dyDescent="0.35">
      <c r="A651" s="5">
        <v>725</v>
      </c>
      <c r="B651" s="3" t="s">
        <v>1317</v>
      </c>
      <c r="C651" s="3" t="s">
        <v>1328</v>
      </c>
      <c r="D651" s="2" t="s">
        <v>1329</v>
      </c>
      <c r="E651" s="2">
        <v>8093</v>
      </c>
      <c r="F651" s="2">
        <v>8215</v>
      </c>
      <c r="G651" s="2">
        <v>8458</v>
      </c>
      <c r="H651" s="2">
        <v>9802</v>
      </c>
      <c r="I651" s="2">
        <v>6.5600000000000006E-2</v>
      </c>
      <c r="J651" s="2">
        <v>531</v>
      </c>
      <c r="K651" s="2">
        <v>539</v>
      </c>
      <c r="L651" s="2">
        <v>555</v>
      </c>
      <c r="M651" s="2">
        <v>643</v>
      </c>
      <c r="N651" s="2">
        <v>6.7000000000000004E-2</v>
      </c>
      <c r="O651" s="2">
        <v>542</v>
      </c>
      <c r="P651" s="2">
        <v>550</v>
      </c>
      <c r="Q651" s="2">
        <v>567</v>
      </c>
      <c r="R651" s="2">
        <v>657</v>
      </c>
      <c r="S651" s="2">
        <v>9166</v>
      </c>
      <c r="T651" s="2">
        <v>9304</v>
      </c>
      <c r="U651" s="2">
        <v>9580</v>
      </c>
      <c r="V651" s="2">
        <v>11102</v>
      </c>
      <c r="W651" s="2">
        <v>1.1040000000000001</v>
      </c>
      <c r="X651" s="2">
        <v>1.026</v>
      </c>
      <c r="Y651" s="2">
        <v>10119</v>
      </c>
      <c r="Z651" s="2">
        <v>11391</v>
      </c>
      <c r="AA651" s="2">
        <v>105.69</v>
      </c>
      <c r="AB651" s="2">
        <v>79.3</v>
      </c>
      <c r="AC651" s="2">
        <v>0</v>
      </c>
      <c r="AD651" s="2">
        <v>0</v>
      </c>
      <c r="AE651" s="2">
        <v>184.99</v>
      </c>
      <c r="AF651" s="2">
        <v>105.69</v>
      </c>
      <c r="AG651" s="2">
        <v>79.3</v>
      </c>
      <c r="AH651" s="2">
        <v>0</v>
      </c>
      <c r="AI651" s="2">
        <v>0</v>
      </c>
      <c r="AJ651" s="2">
        <v>184.99</v>
      </c>
      <c r="AK651" s="2">
        <v>1069477</v>
      </c>
      <c r="AL651" s="2">
        <v>737807</v>
      </c>
      <c r="AM651" s="2">
        <v>0</v>
      </c>
      <c r="AN651" s="2">
        <v>0</v>
      </c>
      <c r="AO651" s="2">
        <v>1807284</v>
      </c>
      <c r="AP651" s="2">
        <v>4.6100000000000002E-2</v>
      </c>
      <c r="AQ651" s="2">
        <v>0.2</v>
      </c>
      <c r="AR651" s="2">
        <v>9861</v>
      </c>
      <c r="AS651" s="2">
        <v>6803</v>
      </c>
      <c r="AT651" s="2">
        <v>0</v>
      </c>
      <c r="AU651" s="2">
        <v>0</v>
      </c>
      <c r="AV651" s="2">
        <v>16664</v>
      </c>
      <c r="AW651" s="2">
        <v>4.6100000000000002E-2</v>
      </c>
      <c r="AX651" s="2">
        <v>0</v>
      </c>
      <c r="AY651" s="2">
        <v>0.65</v>
      </c>
      <c r="AZ651" s="2">
        <v>0</v>
      </c>
      <c r="BA651" s="2">
        <v>0</v>
      </c>
      <c r="BB651" s="2">
        <v>0</v>
      </c>
      <c r="BC651" s="2">
        <v>0</v>
      </c>
      <c r="BD651" s="2">
        <v>0</v>
      </c>
      <c r="BE651" s="2">
        <v>1823948</v>
      </c>
      <c r="BF651" s="2">
        <v>0</v>
      </c>
      <c r="BG651" s="2">
        <v>6324</v>
      </c>
      <c r="BH651" s="2">
        <v>0</v>
      </c>
      <c r="BI651" s="2">
        <v>0</v>
      </c>
      <c r="BJ651" s="2">
        <v>0</v>
      </c>
      <c r="BK651" s="2">
        <v>0</v>
      </c>
      <c r="BL651" s="2">
        <v>39570</v>
      </c>
      <c r="BM651" s="2">
        <v>0</v>
      </c>
      <c r="BN651" s="2">
        <v>2813</v>
      </c>
      <c r="BO651" s="2">
        <v>7.53</v>
      </c>
      <c r="BP651" s="2">
        <v>21182</v>
      </c>
      <c r="BQ651" s="2">
        <v>67076</v>
      </c>
      <c r="BR651" s="2">
        <v>1891024</v>
      </c>
      <c r="BS651" s="2">
        <v>0</v>
      </c>
      <c r="BT651" s="2">
        <v>1891024</v>
      </c>
      <c r="BU651" s="2">
        <v>4390127</v>
      </c>
      <c r="BV651" s="2">
        <v>0</v>
      </c>
      <c r="BW651" s="2">
        <v>36998</v>
      </c>
      <c r="BX651" s="2">
        <v>0</v>
      </c>
      <c r="BY651" s="2">
        <v>5092.88</v>
      </c>
      <c r="BZ651" s="2">
        <v>184.99</v>
      </c>
      <c r="CA651" s="2">
        <v>942132</v>
      </c>
      <c r="CB651" s="2">
        <v>0</v>
      </c>
      <c r="CC651" s="2">
        <v>0</v>
      </c>
      <c r="CD651" s="2">
        <v>4390127</v>
      </c>
      <c r="CE651" s="2">
        <v>36998</v>
      </c>
      <c r="CF651" s="2">
        <v>0</v>
      </c>
      <c r="CG651" s="2">
        <v>90129</v>
      </c>
      <c r="CH651" s="2">
        <v>90129</v>
      </c>
      <c r="CI651" s="2">
        <v>90129</v>
      </c>
      <c r="CJ651" s="2">
        <v>90129</v>
      </c>
      <c r="CK651" s="2" t="b">
        <v>1</v>
      </c>
      <c r="CL651" s="2">
        <v>2499103</v>
      </c>
      <c r="CM651" s="2">
        <v>10212.299999999999</v>
      </c>
      <c r="CN651" s="2">
        <v>9389.7800000000007</v>
      </c>
      <c r="CO651" s="2">
        <v>9668.33</v>
      </c>
      <c r="CP651" s="2">
        <v>11496.03</v>
      </c>
      <c r="CQ651" s="4">
        <v>45072.426701388889</v>
      </c>
      <c r="CR651" s="4">
        <v>73415</v>
      </c>
    </row>
    <row r="652" spans="1:96" x14ac:dyDescent="0.35">
      <c r="A652" s="5">
        <v>726</v>
      </c>
      <c r="B652" s="3" t="s">
        <v>1317</v>
      </c>
      <c r="C652" s="3" t="s">
        <v>1330</v>
      </c>
      <c r="D652" s="2" t="s">
        <v>1331</v>
      </c>
      <c r="E652" s="2">
        <v>8093</v>
      </c>
      <c r="F652" s="2">
        <v>8215</v>
      </c>
      <c r="G652" s="2">
        <v>8458</v>
      </c>
      <c r="H652" s="2">
        <v>9802</v>
      </c>
      <c r="I652" s="2">
        <v>6.5600000000000006E-2</v>
      </c>
      <c r="J652" s="2">
        <v>531</v>
      </c>
      <c r="K652" s="2">
        <v>539</v>
      </c>
      <c r="L652" s="2">
        <v>555</v>
      </c>
      <c r="M652" s="2">
        <v>643</v>
      </c>
      <c r="N652" s="2">
        <v>6.7000000000000004E-2</v>
      </c>
      <c r="O652" s="2">
        <v>542</v>
      </c>
      <c r="P652" s="2">
        <v>550</v>
      </c>
      <c r="Q652" s="2">
        <v>567</v>
      </c>
      <c r="R652" s="2">
        <v>657</v>
      </c>
      <c r="S652" s="2">
        <v>9166</v>
      </c>
      <c r="T652" s="2">
        <v>9304</v>
      </c>
      <c r="U652" s="2">
        <v>9580</v>
      </c>
      <c r="V652" s="2">
        <v>11102</v>
      </c>
      <c r="W652" s="2">
        <v>1.1040000000000001</v>
      </c>
      <c r="X652" s="2">
        <v>1.026</v>
      </c>
      <c r="Y652" s="2">
        <v>10119</v>
      </c>
      <c r="Z652" s="2">
        <v>11391</v>
      </c>
      <c r="AA652" s="2">
        <v>74.38</v>
      </c>
      <c r="AB652" s="2">
        <v>56.87</v>
      </c>
      <c r="AC652" s="2">
        <v>37.479999999999997</v>
      </c>
      <c r="AD652" s="2">
        <v>0</v>
      </c>
      <c r="AE652" s="2">
        <v>168.73</v>
      </c>
      <c r="AF652" s="2">
        <v>74.38</v>
      </c>
      <c r="AG652" s="2">
        <v>56.87</v>
      </c>
      <c r="AH652" s="2">
        <v>37.479999999999997</v>
      </c>
      <c r="AI652" s="2">
        <v>0</v>
      </c>
      <c r="AJ652" s="2">
        <v>168.73</v>
      </c>
      <c r="AK652" s="2">
        <v>752651</v>
      </c>
      <c r="AL652" s="2">
        <v>529118</v>
      </c>
      <c r="AM652" s="2">
        <v>359058</v>
      </c>
      <c r="AN652" s="2">
        <v>0</v>
      </c>
      <c r="AO652" s="2">
        <v>1640827</v>
      </c>
      <c r="AP652" s="2">
        <v>0.59689999999999999</v>
      </c>
      <c r="AQ652" s="2">
        <v>0.2</v>
      </c>
      <c r="AR652" s="2">
        <v>89852</v>
      </c>
      <c r="AS652" s="2">
        <v>63166</v>
      </c>
      <c r="AT652" s="2">
        <v>42864</v>
      </c>
      <c r="AU652" s="2">
        <v>0</v>
      </c>
      <c r="AV652" s="2">
        <v>195882</v>
      </c>
      <c r="AW652" s="2">
        <v>0.59689999999999999</v>
      </c>
      <c r="AX652" s="2">
        <v>4.6899999999999997E-2</v>
      </c>
      <c r="AY652" s="2">
        <v>0.65</v>
      </c>
      <c r="AZ652" s="2">
        <v>22945</v>
      </c>
      <c r="BA652" s="2">
        <v>16130</v>
      </c>
      <c r="BB652" s="2">
        <v>10946</v>
      </c>
      <c r="BC652" s="2">
        <v>0</v>
      </c>
      <c r="BD652" s="2">
        <v>50021</v>
      </c>
      <c r="BE652" s="2">
        <v>1886730</v>
      </c>
      <c r="BF652" s="2">
        <v>0</v>
      </c>
      <c r="BG652" s="2">
        <v>32927</v>
      </c>
      <c r="BH652" s="2">
        <v>0</v>
      </c>
      <c r="BI652" s="2">
        <v>98595</v>
      </c>
      <c r="BJ652" s="2">
        <v>0</v>
      </c>
      <c r="BK652" s="2">
        <v>0</v>
      </c>
      <c r="BL652" s="2">
        <v>222221</v>
      </c>
      <c r="BM652" s="2">
        <v>0</v>
      </c>
      <c r="BN652" s="2">
        <v>2813</v>
      </c>
      <c r="BO652" s="2">
        <v>4.1900000000000004</v>
      </c>
      <c r="BP652" s="2">
        <v>11786</v>
      </c>
      <c r="BQ652" s="2">
        <v>365529</v>
      </c>
      <c r="BR652" s="2">
        <v>2252259</v>
      </c>
      <c r="BS652" s="2">
        <v>0</v>
      </c>
      <c r="BT652" s="2">
        <v>2252259</v>
      </c>
      <c r="BU652" s="2">
        <v>4597301</v>
      </c>
      <c r="BV652" s="2">
        <v>0</v>
      </c>
      <c r="BW652" s="2">
        <v>37740</v>
      </c>
      <c r="BX652" s="2">
        <v>0</v>
      </c>
      <c r="BY652" s="2">
        <v>5073.8900000000003</v>
      </c>
      <c r="BZ652" s="2">
        <v>168.73</v>
      </c>
      <c r="CA652" s="2">
        <v>856117</v>
      </c>
      <c r="CB652" s="2">
        <v>0</v>
      </c>
      <c r="CC652" s="2">
        <v>0</v>
      </c>
      <c r="CD652" s="2">
        <v>4597301</v>
      </c>
      <c r="CE652" s="2">
        <v>37740</v>
      </c>
      <c r="CF652" s="2">
        <v>0</v>
      </c>
      <c r="CG652" s="2">
        <v>501743</v>
      </c>
      <c r="CH652" s="2">
        <v>501743</v>
      </c>
      <c r="CI652" s="2">
        <v>501743</v>
      </c>
      <c r="CJ652" s="2">
        <v>501743</v>
      </c>
      <c r="CK652" s="2" t="b">
        <v>1</v>
      </c>
      <c r="CL652" s="2">
        <v>2345042</v>
      </c>
      <c r="CM652" s="2">
        <v>11635.48</v>
      </c>
      <c r="CN652" s="2">
        <v>10698.34</v>
      </c>
      <c r="CO652" s="2">
        <v>11015.71</v>
      </c>
      <c r="CP652" s="2">
        <v>13098.11</v>
      </c>
      <c r="CQ652" s="4">
        <v>45072.426701388889</v>
      </c>
      <c r="CR652" s="4">
        <v>73415</v>
      </c>
    </row>
    <row r="653" spans="1:96" x14ac:dyDescent="0.35">
      <c r="A653" s="5">
        <v>727</v>
      </c>
      <c r="B653" s="3" t="s">
        <v>1317</v>
      </c>
      <c r="C653" s="3" t="s">
        <v>1332</v>
      </c>
      <c r="D653" s="2" t="s">
        <v>1333</v>
      </c>
      <c r="E653" s="2">
        <v>8093</v>
      </c>
      <c r="F653" s="2">
        <v>8215</v>
      </c>
      <c r="G653" s="2">
        <v>8458</v>
      </c>
      <c r="H653" s="2">
        <v>9802</v>
      </c>
      <c r="I653" s="2">
        <v>6.5600000000000006E-2</v>
      </c>
      <c r="J653" s="2">
        <v>531</v>
      </c>
      <c r="K653" s="2">
        <v>539</v>
      </c>
      <c r="L653" s="2">
        <v>555</v>
      </c>
      <c r="M653" s="2">
        <v>643</v>
      </c>
      <c r="N653" s="2">
        <v>6.7000000000000004E-2</v>
      </c>
      <c r="O653" s="2">
        <v>542</v>
      </c>
      <c r="P653" s="2">
        <v>550</v>
      </c>
      <c r="Q653" s="2">
        <v>567</v>
      </c>
      <c r="R653" s="2">
        <v>657</v>
      </c>
      <c r="S653" s="2">
        <v>9166</v>
      </c>
      <c r="T653" s="2">
        <v>9304</v>
      </c>
      <c r="U653" s="2">
        <v>9580</v>
      </c>
      <c r="V653" s="2">
        <v>11102</v>
      </c>
      <c r="W653" s="2">
        <v>1.1040000000000001</v>
      </c>
      <c r="X653" s="2">
        <v>1.026</v>
      </c>
      <c r="Y653" s="2">
        <v>10119</v>
      </c>
      <c r="Z653" s="2">
        <v>11391</v>
      </c>
      <c r="AA653" s="2">
        <v>1970.49</v>
      </c>
      <c r="AB653" s="2">
        <v>1444.73</v>
      </c>
      <c r="AC653" s="2">
        <v>0</v>
      </c>
      <c r="AD653" s="2">
        <v>0</v>
      </c>
      <c r="AE653" s="2">
        <v>3415.22</v>
      </c>
      <c r="AF653" s="2">
        <v>1970.49</v>
      </c>
      <c r="AG653" s="2">
        <v>1444.73</v>
      </c>
      <c r="AH653" s="2">
        <v>0</v>
      </c>
      <c r="AI653" s="2">
        <v>0</v>
      </c>
      <c r="AJ653" s="2">
        <v>3415.22</v>
      </c>
      <c r="AK653" s="2">
        <v>19939388</v>
      </c>
      <c r="AL653" s="2">
        <v>13441768</v>
      </c>
      <c r="AM653" s="2">
        <v>0</v>
      </c>
      <c r="AN653" s="2">
        <v>0</v>
      </c>
      <c r="AO653" s="2">
        <v>33381156</v>
      </c>
      <c r="AP653" s="2">
        <v>0.41470000000000001</v>
      </c>
      <c r="AQ653" s="2">
        <v>0.2</v>
      </c>
      <c r="AR653" s="2">
        <v>1653773</v>
      </c>
      <c r="AS653" s="2">
        <v>1114860</v>
      </c>
      <c r="AT653" s="2">
        <v>0</v>
      </c>
      <c r="AU653" s="2">
        <v>0</v>
      </c>
      <c r="AV653" s="2">
        <v>2768633</v>
      </c>
      <c r="AW653" s="2">
        <v>0.41470000000000001</v>
      </c>
      <c r="AX653" s="2">
        <v>0</v>
      </c>
      <c r="AY653" s="2">
        <v>0.65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36149789</v>
      </c>
      <c r="BF653" s="2">
        <v>0</v>
      </c>
      <c r="BG653" s="2">
        <v>0</v>
      </c>
      <c r="BH653" s="2">
        <v>0</v>
      </c>
      <c r="BI653" s="2">
        <v>500386</v>
      </c>
      <c r="BJ653" s="2">
        <v>0</v>
      </c>
      <c r="BK653" s="2">
        <v>0</v>
      </c>
      <c r="BL653" s="2">
        <v>0</v>
      </c>
      <c r="BM653" s="2">
        <v>0</v>
      </c>
      <c r="BN653" s="2">
        <v>2813</v>
      </c>
      <c r="BO653" s="2">
        <v>128.54</v>
      </c>
      <c r="BP653" s="2">
        <v>361583</v>
      </c>
      <c r="BQ653" s="2">
        <v>861969</v>
      </c>
      <c r="BR653" s="2">
        <v>37011758</v>
      </c>
      <c r="BS653" s="2">
        <v>0</v>
      </c>
      <c r="BT653" s="2">
        <v>37011758</v>
      </c>
      <c r="BU653" s="2">
        <v>49466883</v>
      </c>
      <c r="BV653" s="2">
        <v>0</v>
      </c>
      <c r="BW653" s="2">
        <v>683044</v>
      </c>
      <c r="BX653" s="2">
        <v>0</v>
      </c>
      <c r="BY653" s="2">
        <v>5066.74</v>
      </c>
      <c r="BZ653" s="2">
        <v>3415.22</v>
      </c>
      <c r="CA653" s="2">
        <v>17304032</v>
      </c>
      <c r="CB653" s="2">
        <v>0</v>
      </c>
      <c r="CC653" s="2">
        <v>0</v>
      </c>
      <c r="CD653" s="2">
        <v>49466883</v>
      </c>
      <c r="CE653" s="2">
        <v>683044</v>
      </c>
      <c r="CF653" s="2">
        <v>0</v>
      </c>
      <c r="CG653" s="2">
        <v>2278858</v>
      </c>
      <c r="CH653" s="2">
        <v>2278858</v>
      </c>
      <c r="CI653" s="2">
        <v>2278858</v>
      </c>
      <c r="CJ653" s="2">
        <v>2278858</v>
      </c>
      <c r="CK653" s="2" t="b">
        <v>1</v>
      </c>
      <c r="CL653" s="2">
        <v>12455125</v>
      </c>
      <c r="CM653" s="2">
        <v>10958.27</v>
      </c>
      <c r="CN653" s="2">
        <v>10075.67</v>
      </c>
      <c r="CO653" s="2">
        <v>10374.57</v>
      </c>
      <c r="CP653" s="2">
        <v>12335.77</v>
      </c>
      <c r="CQ653" s="4">
        <v>45072.426770833335</v>
      </c>
      <c r="CR653" s="4">
        <v>73415</v>
      </c>
    </row>
    <row r="654" spans="1:96" x14ac:dyDescent="0.35">
      <c r="A654" s="5">
        <v>728</v>
      </c>
      <c r="B654" s="3" t="s">
        <v>1317</v>
      </c>
      <c r="C654" s="3" t="s">
        <v>1334</v>
      </c>
      <c r="D654" s="2" t="s">
        <v>1335</v>
      </c>
      <c r="E654" s="2">
        <v>8093</v>
      </c>
      <c r="F654" s="2">
        <v>8215</v>
      </c>
      <c r="G654" s="2">
        <v>8458</v>
      </c>
      <c r="H654" s="2">
        <v>9802</v>
      </c>
      <c r="I654" s="2">
        <v>6.5600000000000006E-2</v>
      </c>
      <c r="J654" s="2">
        <v>531</v>
      </c>
      <c r="K654" s="2">
        <v>539</v>
      </c>
      <c r="L654" s="2">
        <v>555</v>
      </c>
      <c r="M654" s="2">
        <v>643</v>
      </c>
      <c r="N654" s="2">
        <v>6.7000000000000004E-2</v>
      </c>
      <c r="O654" s="2">
        <v>542</v>
      </c>
      <c r="P654" s="2">
        <v>550</v>
      </c>
      <c r="Q654" s="2">
        <v>567</v>
      </c>
      <c r="R654" s="2">
        <v>657</v>
      </c>
      <c r="S654" s="2">
        <v>9166</v>
      </c>
      <c r="T654" s="2">
        <v>9304</v>
      </c>
      <c r="U654" s="2">
        <v>9580</v>
      </c>
      <c r="V654" s="2">
        <v>11102</v>
      </c>
      <c r="W654" s="2">
        <v>1.1040000000000001</v>
      </c>
      <c r="X654" s="2">
        <v>1.026</v>
      </c>
      <c r="Y654" s="2">
        <v>10119</v>
      </c>
      <c r="Z654" s="2">
        <v>11391</v>
      </c>
      <c r="AA654" s="2">
        <v>550.24</v>
      </c>
      <c r="AB654" s="2">
        <v>404.39</v>
      </c>
      <c r="AC654" s="2">
        <v>272.99</v>
      </c>
      <c r="AD654" s="2">
        <v>0</v>
      </c>
      <c r="AE654" s="2">
        <v>1227.6199999999999</v>
      </c>
      <c r="AF654" s="2">
        <v>550.24</v>
      </c>
      <c r="AG654" s="2">
        <v>404.39</v>
      </c>
      <c r="AH654" s="2">
        <v>272.99</v>
      </c>
      <c r="AI654" s="2">
        <v>0</v>
      </c>
      <c r="AJ654" s="2">
        <v>1227.6199999999999</v>
      </c>
      <c r="AK654" s="2">
        <v>5567879</v>
      </c>
      <c r="AL654" s="2">
        <v>3762445</v>
      </c>
      <c r="AM654" s="2">
        <v>2615244</v>
      </c>
      <c r="AN654" s="2">
        <v>0</v>
      </c>
      <c r="AO654" s="2">
        <v>11945568</v>
      </c>
      <c r="AP654" s="2">
        <v>0.9153</v>
      </c>
      <c r="AQ654" s="2">
        <v>0.2</v>
      </c>
      <c r="AR654" s="2">
        <v>1019256</v>
      </c>
      <c r="AS654" s="2">
        <v>688753</v>
      </c>
      <c r="AT654" s="2">
        <v>478747</v>
      </c>
      <c r="AU654" s="2">
        <v>0</v>
      </c>
      <c r="AV654" s="2">
        <v>2186756</v>
      </c>
      <c r="AW654" s="2">
        <v>0.9153</v>
      </c>
      <c r="AX654" s="2">
        <v>0.36530000000000001</v>
      </c>
      <c r="AY654" s="2">
        <v>0.65</v>
      </c>
      <c r="AZ654" s="2">
        <v>1322065</v>
      </c>
      <c r="BA654" s="2">
        <v>893374</v>
      </c>
      <c r="BB654" s="2">
        <v>620977</v>
      </c>
      <c r="BC654" s="2">
        <v>0</v>
      </c>
      <c r="BD654" s="2">
        <v>2836416</v>
      </c>
      <c r="BE654" s="2">
        <v>16968740</v>
      </c>
      <c r="BF654" s="2">
        <v>0</v>
      </c>
      <c r="BG654" s="2">
        <v>10667</v>
      </c>
      <c r="BH654" s="2">
        <v>0</v>
      </c>
      <c r="BI654" s="2">
        <v>43355</v>
      </c>
      <c r="BJ654" s="2">
        <v>0</v>
      </c>
      <c r="BK654" s="2">
        <v>0</v>
      </c>
      <c r="BL654" s="2">
        <v>0</v>
      </c>
      <c r="BM654" s="2">
        <v>0</v>
      </c>
      <c r="BN654" s="2">
        <v>2813</v>
      </c>
      <c r="BO654" s="2">
        <v>52.91</v>
      </c>
      <c r="BP654" s="2">
        <v>148836</v>
      </c>
      <c r="BQ654" s="2">
        <v>202858</v>
      </c>
      <c r="BR654" s="2">
        <v>17171598</v>
      </c>
      <c r="BS654" s="2">
        <v>0</v>
      </c>
      <c r="BT654" s="2">
        <v>17171598</v>
      </c>
      <c r="BU654" s="2">
        <v>3130625</v>
      </c>
      <c r="BV654" s="2">
        <v>14040973</v>
      </c>
      <c r="BW654" s="2">
        <v>978439</v>
      </c>
      <c r="BX654" s="2">
        <v>13062534</v>
      </c>
      <c r="BY654" s="2">
        <v>5059.24</v>
      </c>
      <c r="BZ654" s="2">
        <v>1227.6199999999999</v>
      </c>
      <c r="CA654" s="2">
        <v>6210824</v>
      </c>
      <c r="CB654" s="2">
        <v>0</v>
      </c>
      <c r="CC654" s="2">
        <v>0</v>
      </c>
      <c r="CD654" s="2">
        <v>3130625</v>
      </c>
      <c r="CE654" s="2">
        <v>978439</v>
      </c>
      <c r="CF654" s="2">
        <v>2101760</v>
      </c>
      <c r="CG654" s="2">
        <v>1054699</v>
      </c>
      <c r="CH654" s="2">
        <v>3156459</v>
      </c>
      <c r="CI654" s="2">
        <v>0</v>
      </c>
      <c r="CJ654" s="2">
        <v>13062534</v>
      </c>
      <c r="CK654" s="2" t="b">
        <v>0</v>
      </c>
      <c r="CL654" s="2">
        <v>0</v>
      </c>
      <c r="CM654" s="2">
        <v>14374.09</v>
      </c>
      <c r="CN654" s="2">
        <v>13216.38</v>
      </c>
      <c r="CO654" s="2">
        <v>13608.44</v>
      </c>
      <c r="CP654" s="2">
        <v>16180.97</v>
      </c>
      <c r="CQ654" s="4">
        <v>45072.426782407405</v>
      </c>
      <c r="CR654" s="4">
        <v>73415</v>
      </c>
    </row>
    <row r="655" spans="1:96" x14ac:dyDescent="0.35">
      <c r="A655" s="5">
        <v>729</v>
      </c>
      <c r="B655" s="3" t="s">
        <v>1317</v>
      </c>
      <c r="C655" s="3" t="s">
        <v>1336</v>
      </c>
      <c r="D655" s="2" t="s">
        <v>1337</v>
      </c>
      <c r="E655" s="2">
        <v>8093</v>
      </c>
      <c r="F655" s="2">
        <v>8215</v>
      </c>
      <c r="G655" s="2">
        <v>8458</v>
      </c>
      <c r="H655" s="2">
        <v>9802</v>
      </c>
      <c r="I655" s="2">
        <v>6.5600000000000006E-2</v>
      </c>
      <c r="J655" s="2">
        <v>531</v>
      </c>
      <c r="K655" s="2">
        <v>539</v>
      </c>
      <c r="L655" s="2">
        <v>555</v>
      </c>
      <c r="M655" s="2">
        <v>643</v>
      </c>
      <c r="N655" s="2">
        <v>6.7000000000000004E-2</v>
      </c>
      <c r="O655" s="2">
        <v>542</v>
      </c>
      <c r="P655" s="2">
        <v>550</v>
      </c>
      <c r="Q655" s="2">
        <v>567</v>
      </c>
      <c r="R655" s="2">
        <v>657</v>
      </c>
      <c r="S655" s="2">
        <v>9166</v>
      </c>
      <c r="T655" s="2">
        <v>9304</v>
      </c>
      <c r="U655" s="2">
        <v>9580</v>
      </c>
      <c r="V655" s="2">
        <v>11102</v>
      </c>
      <c r="W655" s="2">
        <v>1.1040000000000001</v>
      </c>
      <c r="X655" s="2">
        <v>1.026</v>
      </c>
      <c r="Y655" s="2">
        <v>10119</v>
      </c>
      <c r="Z655" s="2">
        <v>11391</v>
      </c>
      <c r="AA655" s="2">
        <v>488.86</v>
      </c>
      <c r="AB655" s="2">
        <v>374.87</v>
      </c>
      <c r="AC655" s="2">
        <v>0</v>
      </c>
      <c r="AD655" s="2">
        <v>0</v>
      </c>
      <c r="AE655" s="2">
        <v>863.73</v>
      </c>
      <c r="AF655" s="2">
        <v>488.86</v>
      </c>
      <c r="AG655" s="2">
        <v>374.87</v>
      </c>
      <c r="AH655" s="2">
        <v>0</v>
      </c>
      <c r="AI655" s="2">
        <v>0</v>
      </c>
      <c r="AJ655" s="2">
        <v>863.73</v>
      </c>
      <c r="AK655" s="2">
        <v>4946774</v>
      </c>
      <c r="AL655" s="2">
        <v>3487790</v>
      </c>
      <c r="AM655" s="2">
        <v>0</v>
      </c>
      <c r="AN655" s="2">
        <v>0</v>
      </c>
      <c r="AO655" s="2">
        <v>8434564</v>
      </c>
      <c r="AP655" s="2">
        <v>0.3498</v>
      </c>
      <c r="AQ655" s="2">
        <v>0.2</v>
      </c>
      <c r="AR655" s="2">
        <v>346076</v>
      </c>
      <c r="AS655" s="2">
        <v>244006</v>
      </c>
      <c r="AT655" s="2">
        <v>0</v>
      </c>
      <c r="AU655" s="2">
        <v>0</v>
      </c>
      <c r="AV655" s="2">
        <v>590082</v>
      </c>
      <c r="AW655" s="2">
        <v>0.3498</v>
      </c>
      <c r="AX655" s="2">
        <v>0</v>
      </c>
      <c r="AY655" s="2">
        <v>0.65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9024646</v>
      </c>
      <c r="BF655" s="2">
        <v>0</v>
      </c>
      <c r="BG655" s="2">
        <v>0</v>
      </c>
      <c r="BH655" s="2">
        <v>0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2813</v>
      </c>
      <c r="BO655" s="2">
        <v>29.55</v>
      </c>
      <c r="BP655" s="2">
        <v>83124</v>
      </c>
      <c r="BQ655" s="2">
        <v>83124</v>
      </c>
      <c r="BR655" s="2">
        <v>9107770</v>
      </c>
      <c r="BS655" s="2">
        <v>0</v>
      </c>
      <c r="BT655" s="2">
        <v>9107770</v>
      </c>
      <c r="BU655" s="2">
        <v>11737775</v>
      </c>
      <c r="BV655" s="2">
        <v>0</v>
      </c>
      <c r="BW655" s="2">
        <v>172746</v>
      </c>
      <c r="BX655" s="2">
        <v>0</v>
      </c>
      <c r="BY655" s="2">
        <v>5260.06</v>
      </c>
      <c r="BZ655" s="2">
        <v>863.73</v>
      </c>
      <c r="CA655" s="2">
        <v>4543272</v>
      </c>
      <c r="CB655" s="2">
        <v>0</v>
      </c>
      <c r="CC655" s="2">
        <v>0</v>
      </c>
      <c r="CD655" s="2">
        <v>11737775</v>
      </c>
      <c r="CE655" s="2">
        <v>172746</v>
      </c>
      <c r="CF655" s="2">
        <v>0</v>
      </c>
      <c r="CG655" s="2">
        <v>348218</v>
      </c>
      <c r="CH655" s="2">
        <v>348218</v>
      </c>
      <c r="CI655" s="2">
        <v>348218</v>
      </c>
      <c r="CJ655" s="2">
        <v>348218</v>
      </c>
      <c r="CK655" s="2" t="b">
        <v>1</v>
      </c>
      <c r="CL655" s="2">
        <v>2630005</v>
      </c>
      <c r="CM655" s="2">
        <v>10826.93</v>
      </c>
      <c r="CN655" s="2">
        <v>9954.91</v>
      </c>
      <c r="CO655" s="2">
        <v>10250.219999999999</v>
      </c>
      <c r="CP655" s="2">
        <v>12187.91</v>
      </c>
      <c r="CQ655" s="4">
        <v>45072.426793981482</v>
      </c>
      <c r="CR655" s="4">
        <v>73415</v>
      </c>
    </row>
    <row r="656" spans="1:96" x14ac:dyDescent="0.35">
      <c r="A656" s="5">
        <v>730</v>
      </c>
      <c r="B656" s="3" t="s">
        <v>1317</v>
      </c>
      <c r="C656" s="3" t="s">
        <v>1338</v>
      </c>
      <c r="D656" s="2" t="s">
        <v>1339</v>
      </c>
      <c r="E656" s="2">
        <v>8093</v>
      </c>
      <c r="F656" s="2">
        <v>8215</v>
      </c>
      <c r="G656" s="2">
        <v>8458</v>
      </c>
      <c r="H656" s="2">
        <v>9802</v>
      </c>
      <c r="I656" s="2">
        <v>6.5600000000000006E-2</v>
      </c>
      <c r="J656" s="2">
        <v>531</v>
      </c>
      <c r="K656" s="2">
        <v>539</v>
      </c>
      <c r="L656" s="2">
        <v>555</v>
      </c>
      <c r="M656" s="2">
        <v>643</v>
      </c>
      <c r="N656" s="2">
        <v>6.7000000000000004E-2</v>
      </c>
      <c r="O656" s="2">
        <v>542</v>
      </c>
      <c r="P656" s="2">
        <v>550</v>
      </c>
      <c r="Q656" s="2">
        <v>567</v>
      </c>
      <c r="R656" s="2">
        <v>657</v>
      </c>
      <c r="S656" s="2">
        <v>9166</v>
      </c>
      <c r="T656" s="2">
        <v>9304</v>
      </c>
      <c r="U656" s="2">
        <v>9580</v>
      </c>
      <c r="V656" s="2">
        <v>11102</v>
      </c>
      <c r="W656" s="2">
        <v>1.1040000000000001</v>
      </c>
      <c r="X656" s="2">
        <v>1.026</v>
      </c>
      <c r="Y656" s="2">
        <v>10119</v>
      </c>
      <c r="Z656" s="2">
        <v>11391</v>
      </c>
      <c r="AA656" s="2">
        <v>2813.02</v>
      </c>
      <c r="AB656" s="2">
        <v>1998.46</v>
      </c>
      <c r="AC656" s="2">
        <v>1456.02</v>
      </c>
      <c r="AD656" s="2">
        <v>2711.11</v>
      </c>
      <c r="AE656" s="2">
        <v>8978.61</v>
      </c>
      <c r="AF656" s="2">
        <v>2813.02</v>
      </c>
      <c r="AG656" s="2">
        <v>1998.46</v>
      </c>
      <c r="AH656" s="2">
        <v>1456.02</v>
      </c>
      <c r="AI656" s="2">
        <v>2711.11</v>
      </c>
      <c r="AJ656" s="2">
        <v>8978.61</v>
      </c>
      <c r="AK656" s="2">
        <v>28464949</v>
      </c>
      <c r="AL656" s="2">
        <v>18593672</v>
      </c>
      <c r="AM656" s="2">
        <v>13948672</v>
      </c>
      <c r="AN656" s="2">
        <v>30882254</v>
      </c>
      <c r="AO656" s="2">
        <v>91889547</v>
      </c>
      <c r="AP656" s="2">
        <v>0.66449999999999998</v>
      </c>
      <c r="AQ656" s="2">
        <v>0.2</v>
      </c>
      <c r="AR656" s="2">
        <v>3782992</v>
      </c>
      <c r="AS656" s="2">
        <v>2471099</v>
      </c>
      <c r="AT656" s="2">
        <v>1853778</v>
      </c>
      <c r="AU656" s="2">
        <v>4104252</v>
      </c>
      <c r="AV656" s="2">
        <v>12212121</v>
      </c>
      <c r="AW656" s="2">
        <v>0.66449999999999998</v>
      </c>
      <c r="AX656" s="2">
        <v>0.1145</v>
      </c>
      <c r="AY656" s="2">
        <v>0.65</v>
      </c>
      <c r="AZ656" s="2">
        <v>2118504</v>
      </c>
      <c r="BA656" s="2">
        <v>1383834</v>
      </c>
      <c r="BB656" s="2">
        <v>1038130</v>
      </c>
      <c r="BC656" s="2">
        <v>2298412</v>
      </c>
      <c r="BD656" s="2">
        <v>6838880</v>
      </c>
      <c r="BE656" s="2">
        <v>110940548</v>
      </c>
      <c r="BF656" s="2">
        <v>0</v>
      </c>
      <c r="BG656" s="2">
        <v>318364</v>
      </c>
      <c r="BH656" s="2">
        <v>0</v>
      </c>
      <c r="BI656" s="2">
        <v>767124</v>
      </c>
      <c r="BJ656" s="2">
        <v>0</v>
      </c>
      <c r="BK656" s="2">
        <v>0</v>
      </c>
      <c r="BL656" s="2">
        <v>0</v>
      </c>
      <c r="BM656" s="2">
        <v>0</v>
      </c>
      <c r="BN656" s="2">
        <v>2813</v>
      </c>
      <c r="BO656" s="2">
        <v>174.43</v>
      </c>
      <c r="BP656" s="2">
        <v>490672</v>
      </c>
      <c r="BQ656" s="2">
        <v>1576160</v>
      </c>
      <c r="BR656" s="2">
        <v>112516708</v>
      </c>
      <c r="BS656" s="2">
        <v>0</v>
      </c>
      <c r="BT656" s="2">
        <v>112516708</v>
      </c>
      <c r="BU656" s="2">
        <v>27469819</v>
      </c>
      <c r="BV656" s="2">
        <v>85046889</v>
      </c>
      <c r="BW656" s="2">
        <v>7555038</v>
      </c>
      <c r="BX656" s="2">
        <v>77491851</v>
      </c>
      <c r="BY656" s="2">
        <v>5341.24</v>
      </c>
      <c r="BZ656" s="2">
        <v>8978.61</v>
      </c>
      <c r="CA656" s="2">
        <v>47956911</v>
      </c>
      <c r="CB656" s="2">
        <v>0</v>
      </c>
      <c r="CC656" s="2">
        <v>0</v>
      </c>
      <c r="CD656" s="2">
        <v>27469819</v>
      </c>
      <c r="CE656" s="2">
        <v>7555038</v>
      </c>
      <c r="CF656" s="2">
        <v>12932054</v>
      </c>
      <c r="CG656" s="2">
        <v>9915730</v>
      </c>
      <c r="CH656" s="2">
        <v>22847784</v>
      </c>
      <c r="CI656" s="2">
        <v>0</v>
      </c>
      <c r="CJ656" s="2">
        <v>77491851</v>
      </c>
      <c r="CK656" s="2" t="b">
        <v>0</v>
      </c>
      <c r="CL656" s="2">
        <v>0</v>
      </c>
      <c r="CM656" s="2">
        <v>12216.92</v>
      </c>
      <c r="CN656" s="2">
        <v>11232.95</v>
      </c>
      <c r="CO656" s="2">
        <v>11566.17</v>
      </c>
      <c r="CP656" s="2">
        <v>13752.64</v>
      </c>
      <c r="CQ656" s="4">
        <v>45072.426863425928</v>
      </c>
      <c r="CR656" s="4">
        <v>73415</v>
      </c>
    </row>
    <row r="657" spans="1:96" x14ac:dyDescent="0.35">
      <c r="A657" s="5">
        <v>732</v>
      </c>
      <c r="B657" s="3" t="s">
        <v>1317</v>
      </c>
      <c r="C657" s="3" t="s">
        <v>1340</v>
      </c>
      <c r="D657" s="2" t="s">
        <v>1341</v>
      </c>
      <c r="E657" s="2">
        <v>8093</v>
      </c>
      <c r="F657" s="2">
        <v>8215</v>
      </c>
      <c r="G657" s="2">
        <v>8458</v>
      </c>
      <c r="H657" s="2">
        <v>9802</v>
      </c>
      <c r="I657" s="2">
        <v>6.5600000000000006E-2</v>
      </c>
      <c r="J657" s="2">
        <v>531</v>
      </c>
      <c r="K657" s="2">
        <v>539</v>
      </c>
      <c r="L657" s="2">
        <v>555</v>
      </c>
      <c r="M657" s="2">
        <v>643</v>
      </c>
      <c r="N657" s="2">
        <v>6.7000000000000004E-2</v>
      </c>
      <c r="O657" s="2">
        <v>542</v>
      </c>
      <c r="P657" s="2">
        <v>550</v>
      </c>
      <c r="Q657" s="2">
        <v>567</v>
      </c>
      <c r="R657" s="2">
        <v>657</v>
      </c>
      <c r="S657" s="2">
        <v>9166</v>
      </c>
      <c r="T657" s="2">
        <v>9304</v>
      </c>
      <c r="U657" s="2">
        <v>9580</v>
      </c>
      <c r="V657" s="2">
        <v>11102</v>
      </c>
      <c r="W657" s="2">
        <v>1.1040000000000001</v>
      </c>
      <c r="X657" s="2">
        <v>1.026</v>
      </c>
      <c r="Y657" s="2">
        <v>10119</v>
      </c>
      <c r="Z657" s="2">
        <v>11391</v>
      </c>
      <c r="AA657" s="2">
        <v>64.94</v>
      </c>
      <c r="AB657" s="2">
        <v>51.72</v>
      </c>
      <c r="AC657" s="2">
        <v>41.53</v>
      </c>
      <c r="AD657" s="2">
        <v>0</v>
      </c>
      <c r="AE657" s="2">
        <v>158.19</v>
      </c>
      <c r="AF657" s="2">
        <v>64.94</v>
      </c>
      <c r="AG657" s="2">
        <v>51.72</v>
      </c>
      <c r="AH657" s="2">
        <v>41.53</v>
      </c>
      <c r="AI657" s="2">
        <v>0</v>
      </c>
      <c r="AJ657" s="2">
        <v>158.19</v>
      </c>
      <c r="AK657" s="2">
        <v>657128</v>
      </c>
      <c r="AL657" s="2">
        <v>481203</v>
      </c>
      <c r="AM657" s="2">
        <v>397857</v>
      </c>
      <c r="AN657" s="2">
        <v>0</v>
      </c>
      <c r="AO657" s="2">
        <v>1536188</v>
      </c>
      <c r="AP657" s="2">
        <v>0.2495</v>
      </c>
      <c r="AQ657" s="2">
        <v>0.2</v>
      </c>
      <c r="AR657" s="2">
        <v>32791</v>
      </c>
      <c r="AS657" s="2">
        <v>24012</v>
      </c>
      <c r="AT657" s="2">
        <v>19853</v>
      </c>
      <c r="AU657" s="2">
        <v>0</v>
      </c>
      <c r="AV657" s="2">
        <v>76656</v>
      </c>
      <c r="AW657" s="2">
        <v>0.2495</v>
      </c>
      <c r="AX657" s="2">
        <v>0</v>
      </c>
      <c r="AY657" s="2">
        <v>0.65</v>
      </c>
      <c r="AZ657" s="2">
        <v>0</v>
      </c>
      <c r="BA657" s="2">
        <v>0</v>
      </c>
      <c r="BB657" s="2">
        <v>0</v>
      </c>
      <c r="BC657" s="2">
        <v>0</v>
      </c>
      <c r="BD657" s="2">
        <v>0</v>
      </c>
      <c r="BE657" s="2">
        <v>1612844</v>
      </c>
      <c r="BF657" s="2">
        <v>0</v>
      </c>
      <c r="BG657" s="2">
        <v>6589</v>
      </c>
      <c r="BH657" s="2">
        <v>0</v>
      </c>
      <c r="BI657" s="2">
        <v>16119</v>
      </c>
      <c r="BJ657" s="2">
        <v>0</v>
      </c>
      <c r="BK657" s="2">
        <v>0</v>
      </c>
      <c r="BL657" s="2">
        <v>31405</v>
      </c>
      <c r="BM657" s="2">
        <v>0</v>
      </c>
      <c r="BN657" s="2">
        <v>2813</v>
      </c>
      <c r="BO657" s="2">
        <v>4.71</v>
      </c>
      <c r="BP657" s="2">
        <v>13249</v>
      </c>
      <c r="BQ657" s="2">
        <v>67362</v>
      </c>
      <c r="BR657" s="2">
        <v>1680206</v>
      </c>
      <c r="BS657" s="2">
        <v>0</v>
      </c>
      <c r="BT657" s="2">
        <v>1680206</v>
      </c>
      <c r="BU657" s="2">
        <v>2000063</v>
      </c>
      <c r="BV657" s="2">
        <v>0</v>
      </c>
      <c r="BW657" s="2">
        <v>31638</v>
      </c>
      <c r="BX657" s="2">
        <v>0</v>
      </c>
      <c r="BY657" s="2">
        <v>5050.79</v>
      </c>
      <c r="BZ657" s="2">
        <v>158.19</v>
      </c>
      <c r="CA657" s="2">
        <v>798984</v>
      </c>
      <c r="CB657" s="2">
        <v>0</v>
      </c>
      <c r="CC657" s="2">
        <v>0</v>
      </c>
      <c r="CD657" s="2">
        <v>2000063</v>
      </c>
      <c r="CE657" s="2">
        <v>31638</v>
      </c>
      <c r="CF657" s="2">
        <v>0</v>
      </c>
      <c r="CG657" s="2">
        <v>247660</v>
      </c>
      <c r="CH657" s="2">
        <v>247660</v>
      </c>
      <c r="CI657" s="2">
        <v>247660</v>
      </c>
      <c r="CJ657" s="2">
        <v>247660</v>
      </c>
      <c r="CK657" s="2" t="b">
        <v>1</v>
      </c>
      <c r="CL657" s="2">
        <v>319857</v>
      </c>
      <c r="CM657" s="2">
        <v>10623.94</v>
      </c>
      <c r="CN657" s="2">
        <v>9768.27</v>
      </c>
      <c r="CO657" s="2">
        <v>10058.040000000001</v>
      </c>
      <c r="CP657" s="2">
        <v>11959.41</v>
      </c>
      <c r="CQ657" s="4">
        <v>45072.426863425928</v>
      </c>
      <c r="CR657" s="4">
        <v>73415</v>
      </c>
    </row>
    <row r="658" spans="1:96" x14ac:dyDescent="0.35">
      <c r="A658" s="5">
        <v>733</v>
      </c>
      <c r="B658" s="3" t="s">
        <v>1317</v>
      </c>
      <c r="C658" s="3" t="s">
        <v>1342</v>
      </c>
      <c r="D658" s="2" t="s">
        <v>1343</v>
      </c>
      <c r="E658" s="2">
        <v>8093</v>
      </c>
      <c r="F658" s="2">
        <v>8215</v>
      </c>
      <c r="G658" s="2">
        <v>8458</v>
      </c>
      <c r="H658" s="2">
        <v>9802</v>
      </c>
      <c r="I658" s="2">
        <v>6.5600000000000006E-2</v>
      </c>
      <c r="J658" s="2">
        <v>531</v>
      </c>
      <c r="K658" s="2">
        <v>539</v>
      </c>
      <c r="L658" s="2">
        <v>555</v>
      </c>
      <c r="M658" s="2">
        <v>643</v>
      </c>
      <c r="N658" s="2">
        <v>6.7000000000000004E-2</v>
      </c>
      <c r="O658" s="2">
        <v>542</v>
      </c>
      <c r="P658" s="2">
        <v>550</v>
      </c>
      <c r="Q658" s="2">
        <v>567</v>
      </c>
      <c r="R658" s="2">
        <v>657</v>
      </c>
      <c r="S658" s="2">
        <v>9166</v>
      </c>
      <c r="T658" s="2">
        <v>9304</v>
      </c>
      <c r="U658" s="2">
        <v>9580</v>
      </c>
      <c r="V658" s="2">
        <v>11102</v>
      </c>
      <c r="W658" s="2">
        <v>1.1040000000000001</v>
      </c>
      <c r="X658" s="2">
        <v>1.026</v>
      </c>
      <c r="Y658" s="2">
        <v>10119</v>
      </c>
      <c r="Z658" s="2">
        <v>11391</v>
      </c>
      <c r="AA658" s="2">
        <v>200.6</v>
      </c>
      <c r="AB658" s="2">
        <v>160</v>
      </c>
      <c r="AC658" s="2">
        <v>0</v>
      </c>
      <c r="AD658" s="2">
        <v>0</v>
      </c>
      <c r="AE658" s="2">
        <v>360.6</v>
      </c>
      <c r="AF658" s="2">
        <v>200.6</v>
      </c>
      <c r="AG658" s="2">
        <v>160</v>
      </c>
      <c r="AH658" s="2">
        <v>0</v>
      </c>
      <c r="AI658" s="2">
        <v>0</v>
      </c>
      <c r="AJ658" s="2">
        <v>360.6</v>
      </c>
      <c r="AK658" s="2">
        <v>2029871</v>
      </c>
      <c r="AL658" s="2">
        <v>1488640</v>
      </c>
      <c r="AM658" s="2">
        <v>0</v>
      </c>
      <c r="AN658" s="2">
        <v>0</v>
      </c>
      <c r="AO658" s="2">
        <v>3518511</v>
      </c>
      <c r="AP658" s="2">
        <v>0.106</v>
      </c>
      <c r="AQ658" s="2">
        <v>0.2</v>
      </c>
      <c r="AR658" s="2">
        <v>43033</v>
      </c>
      <c r="AS658" s="2">
        <v>31559</v>
      </c>
      <c r="AT658" s="2">
        <v>0</v>
      </c>
      <c r="AU658" s="2">
        <v>0</v>
      </c>
      <c r="AV658" s="2">
        <v>74592</v>
      </c>
      <c r="AW658" s="2">
        <v>0.106</v>
      </c>
      <c r="AX658" s="2">
        <v>0</v>
      </c>
      <c r="AY658" s="2">
        <v>0.65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3593103</v>
      </c>
      <c r="BF658" s="2">
        <v>0</v>
      </c>
      <c r="BG658" s="2">
        <v>0</v>
      </c>
      <c r="BH658" s="2">
        <v>0</v>
      </c>
      <c r="BI658" s="2">
        <v>0</v>
      </c>
      <c r="BJ658" s="2">
        <v>0</v>
      </c>
      <c r="BK658" s="2">
        <v>0</v>
      </c>
      <c r="BL658" s="2">
        <v>124159</v>
      </c>
      <c r="BM658" s="2">
        <v>0</v>
      </c>
      <c r="BN658" s="2">
        <v>2813</v>
      </c>
      <c r="BO658" s="2">
        <v>4.5199999999999996</v>
      </c>
      <c r="BP658" s="2">
        <v>12715</v>
      </c>
      <c r="BQ658" s="2">
        <v>136874</v>
      </c>
      <c r="BR658" s="2">
        <v>3729977</v>
      </c>
      <c r="BS658" s="2">
        <v>0</v>
      </c>
      <c r="BT658" s="2">
        <v>3729977</v>
      </c>
      <c r="BU658" s="2">
        <v>15879266</v>
      </c>
      <c r="BV658" s="2">
        <v>0</v>
      </c>
      <c r="BW658" s="2">
        <v>72120</v>
      </c>
      <c r="BX658" s="2">
        <v>0</v>
      </c>
      <c r="BY658" s="2">
        <v>5261.98</v>
      </c>
      <c r="BZ658" s="2">
        <v>360.6</v>
      </c>
      <c r="CA658" s="2">
        <v>1897470</v>
      </c>
      <c r="CB658" s="2">
        <v>0</v>
      </c>
      <c r="CC658" s="2">
        <v>0</v>
      </c>
      <c r="CD658" s="2">
        <v>15879266</v>
      </c>
      <c r="CE658" s="2">
        <v>72120</v>
      </c>
      <c r="CF658" s="2">
        <v>0</v>
      </c>
      <c r="CG658" s="2">
        <v>181307</v>
      </c>
      <c r="CH658" s="2">
        <v>181307</v>
      </c>
      <c r="CI658" s="2">
        <v>181307</v>
      </c>
      <c r="CJ658" s="2">
        <v>181307</v>
      </c>
      <c r="CK658" s="2" t="b">
        <v>1</v>
      </c>
      <c r="CL658" s="2">
        <v>12149289</v>
      </c>
      <c r="CM658" s="2">
        <v>10333.52</v>
      </c>
      <c r="CN658" s="2">
        <v>9501.24</v>
      </c>
      <c r="CO658" s="2">
        <v>9783.1</v>
      </c>
      <c r="CP658" s="2">
        <v>11632.49</v>
      </c>
      <c r="CQ658" s="4">
        <v>45072.426932870374</v>
      </c>
      <c r="CR658" s="4">
        <v>73415</v>
      </c>
    </row>
    <row r="659" spans="1:96" x14ac:dyDescent="0.35">
      <c r="A659" s="5">
        <v>734</v>
      </c>
      <c r="B659" s="3" t="s">
        <v>1317</v>
      </c>
      <c r="C659" s="3" t="s">
        <v>1344</v>
      </c>
      <c r="D659" s="2" t="s">
        <v>1345</v>
      </c>
      <c r="E659" s="2">
        <v>8093</v>
      </c>
      <c r="F659" s="2">
        <v>8215</v>
      </c>
      <c r="G659" s="2">
        <v>8458</v>
      </c>
      <c r="H659" s="2">
        <v>9802</v>
      </c>
      <c r="I659" s="2">
        <v>6.5600000000000006E-2</v>
      </c>
      <c r="J659" s="2">
        <v>531</v>
      </c>
      <c r="K659" s="2">
        <v>539</v>
      </c>
      <c r="L659" s="2">
        <v>555</v>
      </c>
      <c r="M659" s="2">
        <v>643</v>
      </c>
      <c r="N659" s="2">
        <v>6.7000000000000004E-2</v>
      </c>
      <c r="O659" s="2">
        <v>542</v>
      </c>
      <c r="P659" s="2">
        <v>550</v>
      </c>
      <c r="Q659" s="2">
        <v>567</v>
      </c>
      <c r="R659" s="2">
        <v>657</v>
      </c>
      <c r="S659" s="2">
        <v>9166</v>
      </c>
      <c r="T659" s="2">
        <v>9304</v>
      </c>
      <c r="U659" s="2">
        <v>9580</v>
      </c>
      <c r="V659" s="2">
        <v>11102</v>
      </c>
      <c r="W659" s="2">
        <v>1.1040000000000001</v>
      </c>
      <c r="X659" s="2">
        <v>1.026</v>
      </c>
      <c r="Y659" s="2">
        <v>10119</v>
      </c>
      <c r="Z659" s="2">
        <v>11391</v>
      </c>
      <c r="AA659" s="2">
        <v>1664.14</v>
      </c>
      <c r="AB659" s="2">
        <v>1342.08</v>
      </c>
      <c r="AC659" s="2">
        <v>1009.26</v>
      </c>
      <c r="AD659" s="2">
        <v>0</v>
      </c>
      <c r="AE659" s="2">
        <v>4015.48</v>
      </c>
      <c r="AF659" s="2">
        <v>1664.14</v>
      </c>
      <c r="AG659" s="2">
        <v>1342.08</v>
      </c>
      <c r="AH659" s="2">
        <v>1009.26</v>
      </c>
      <c r="AI659" s="2">
        <v>0</v>
      </c>
      <c r="AJ659" s="2">
        <v>4015.48</v>
      </c>
      <c r="AK659" s="2">
        <v>16839433</v>
      </c>
      <c r="AL659" s="2">
        <v>12486712</v>
      </c>
      <c r="AM659" s="2">
        <v>9668711</v>
      </c>
      <c r="AN659" s="2">
        <v>0</v>
      </c>
      <c r="AO659" s="2">
        <v>38994856</v>
      </c>
      <c r="AP659" s="2">
        <v>0.45490000000000003</v>
      </c>
      <c r="AQ659" s="2">
        <v>0.2</v>
      </c>
      <c r="AR659" s="2">
        <v>1532052</v>
      </c>
      <c r="AS659" s="2">
        <v>1136041</v>
      </c>
      <c r="AT659" s="2">
        <v>879659</v>
      </c>
      <c r="AU659" s="2">
        <v>0</v>
      </c>
      <c r="AV659" s="2">
        <v>3547752</v>
      </c>
      <c r="AW659" s="2">
        <v>0.45490000000000003</v>
      </c>
      <c r="AX659" s="2">
        <v>0</v>
      </c>
      <c r="AY659" s="2">
        <v>0.65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42542608</v>
      </c>
      <c r="BF659" s="2">
        <v>0</v>
      </c>
      <c r="BG659" s="2">
        <v>308544</v>
      </c>
      <c r="BH659" s="2">
        <v>0</v>
      </c>
      <c r="BI659" s="2">
        <v>335201</v>
      </c>
      <c r="BJ659" s="2">
        <v>0</v>
      </c>
      <c r="BK659" s="2">
        <v>0</v>
      </c>
      <c r="BL659" s="2">
        <v>0</v>
      </c>
      <c r="BM659" s="2">
        <v>0</v>
      </c>
      <c r="BN659" s="2">
        <v>2813</v>
      </c>
      <c r="BO659" s="2">
        <v>76.05</v>
      </c>
      <c r="BP659" s="2">
        <v>213929</v>
      </c>
      <c r="BQ659" s="2">
        <v>857674</v>
      </c>
      <c r="BR659" s="2">
        <v>43400282</v>
      </c>
      <c r="BS659" s="2">
        <v>0</v>
      </c>
      <c r="BT659" s="2">
        <v>43400282</v>
      </c>
      <c r="BU659" s="2">
        <v>15959220</v>
      </c>
      <c r="BV659" s="2">
        <v>27441062</v>
      </c>
      <c r="BW659" s="2">
        <v>3339583</v>
      </c>
      <c r="BX659" s="2">
        <v>24101479</v>
      </c>
      <c r="BY659" s="2">
        <v>5279.21</v>
      </c>
      <c r="BZ659" s="2">
        <v>4015.48</v>
      </c>
      <c r="CA659" s="2">
        <v>21198562</v>
      </c>
      <c r="CB659" s="2">
        <v>0</v>
      </c>
      <c r="CC659" s="2">
        <v>0</v>
      </c>
      <c r="CD659" s="2">
        <v>15959220</v>
      </c>
      <c r="CE659" s="2">
        <v>3339583</v>
      </c>
      <c r="CF659" s="2">
        <v>1899759</v>
      </c>
      <c r="CG659" s="2">
        <v>3539322</v>
      </c>
      <c r="CH659" s="2">
        <v>5439081</v>
      </c>
      <c r="CI659" s="2">
        <v>0</v>
      </c>
      <c r="CJ659" s="2">
        <v>24101479</v>
      </c>
      <c r="CK659" s="2" t="b">
        <v>0</v>
      </c>
      <c r="CL659" s="2">
        <v>0</v>
      </c>
      <c r="CM659" s="2">
        <v>11039.63</v>
      </c>
      <c r="CN659" s="2">
        <v>10150.48</v>
      </c>
      <c r="CO659" s="2">
        <v>10451.59</v>
      </c>
      <c r="CP659" s="2">
        <v>12427.35</v>
      </c>
      <c r="CQ659" s="4">
        <v>45072.42696759259</v>
      </c>
      <c r="CR659" s="4">
        <v>73415</v>
      </c>
    </row>
    <row r="660" spans="1:96" x14ac:dyDescent="0.35">
      <c r="A660" s="5">
        <v>737</v>
      </c>
      <c r="B660" s="3" t="s">
        <v>1317</v>
      </c>
      <c r="C660" s="3" t="s">
        <v>1346</v>
      </c>
      <c r="D660" s="2" t="s">
        <v>1347</v>
      </c>
      <c r="E660" s="2">
        <v>8093</v>
      </c>
      <c r="F660" s="2">
        <v>8215</v>
      </c>
      <c r="G660" s="2">
        <v>8458</v>
      </c>
      <c r="H660" s="2">
        <v>9802</v>
      </c>
      <c r="I660" s="2">
        <v>6.5600000000000006E-2</v>
      </c>
      <c r="J660" s="2">
        <v>531</v>
      </c>
      <c r="K660" s="2">
        <v>539</v>
      </c>
      <c r="L660" s="2">
        <v>555</v>
      </c>
      <c r="M660" s="2">
        <v>643</v>
      </c>
      <c r="N660" s="2">
        <v>6.7000000000000004E-2</v>
      </c>
      <c r="O660" s="2">
        <v>542</v>
      </c>
      <c r="P660" s="2">
        <v>550</v>
      </c>
      <c r="Q660" s="2">
        <v>567</v>
      </c>
      <c r="R660" s="2">
        <v>657</v>
      </c>
      <c r="S660" s="2">
        <v>9166</v>
      </c>
      <c r="T660" s="2">
        <v>9304</v>
      </c>
      <c r="U660" s="2">
        <v>9580</v>
      </c>
      <c r="V660" s="2">
        <v>11102</v>
      </c>
      <c r="W660" s="2">
        <v>1.1040000000000001</v>
      </c>
      <c r="X660" s="2">
        <v>1.026</v>
      </c>
      <c r="Y660" s="2">
        <v>10119</v>
      </c>
      <c r="Z660" s="2">
        <v>11391</v>
      </c>
      <c r="AA660" s="2">
        <v>0</v>
      </c>
      <c r="AB660" s="2">
        <v>0</v>
      </c>
      <c r="AC660" s="2">
        <v>0</v>
      </c>
      <c r="AD660" s="2">
        <v>8754.44</v>
      </c>
      <c r="AE660" s="2">
        <v>8754.44</v>
      </c>
      <c r="AF660" s="2">
        <v>0</v>
      </c>
      <c r="AG660" s="2">
        <v>0</v>
      </c>
      <c r="AH660" s="2">
        <v>0</v>
      </c>
      <c r="AI660" s="2">
        <v>8754.44</v>
      </c>
      <c r="AJ660" s="2">
        <v>8754.44</v>
      </c>
      <c r="AK660" s="2">
        <v>0</v>
      </c>
      <c r="AL660" s="2">
        <v>0</v>
      </c>
      <c r="AM660" s="2">
        <v>0</v>
      </c>
      <c r="AN660" s="2">
        <v>99721826</v>
      </c>
      <c r="AO660" s="2">
        <v>99721826</v>
      </c>
      <c r="AP660" s="2">
        <v>0.77969999999999995</v>
      </c>
      <c r="AQ660" s="2">
        <v>0.2</v>
      </c>
      <c r="AR660" s="2">
        <v>0</v>
      </c>
      <c r="AS660" s="2">
        <v>0</v>
      </c>
      <c r="AT660" s="2">
        <v>0</v>
      </c>
      <c r="AU660" s="2">
        <v>15550622</v>
      </c>
      <c r="AV660" s="2">
        <v>15550622</v>
      </c>
      <c r="AW660" s="2">
        <v>0.77969999999999995</v>
      </c>
      <c r="AX660" s="2">
        <v>0.22969999999999999</v>
      </c>
      <c r="AY660" s="2">
        <v>0.65</v>
      </c>
      <c r="AZ660" s="2">
        <v>0</v>
      </c>
      <c r="BA660" s="2">
        <v>0</v>
      </c>
      <c r="BB660" s="2">
        <v>0</v>
      </c>
      <c r="BC660" s="2">
        <v>14888967</v>
      </c>
      <c r="BD660" s="2">
        <v>14888967</v>
      </c>
      <c r="BE660" s="2">
        <v>130161415</v>
      </c>
      <c r="BF660" s="2">
        <v>0</v>
      </c>
      <c r="BG660" s="2">
        <v>0</v>
      </c>
      <c r="BH660" s="2">
        <v>0</v>
      </c>
      <c r="BI660" s="2">
        <v>357368</v>
      </c>
      <c r="BJ660" s="2">
        <v>0</v>
      </c>
      <c r="BK660" s="2">
        <v>0</v>
      </c>
      <c r="BL660" s="2">
        <v>0</v>
      </c>
      <c r="BM660" s="2">
        <v>0</v>
      </c>
      <c r="BN660" s="2">
        <v>2813</v>
      </c>
      <c r="BO660" s="2">
        <v>0</v>
      </c>
      <c r="BP660" s="2">
        <v>0</v>
      </c>
      <c r="BQ660" s="2">
        <v>357368</v>
      </c>
      <c r="BR660" s="2">
        <v>130518783</v>
      </c>
      <c r="BS660" s="2">
        <v>0</v>
      </c>
      <c r="BT660" s="2">
        <v>130518783</v>
      </c>
      <c r="BU660" s="2">
        <v>45918551</v>
      </c>
      <c r="BV660" s="2">
        <v>84600232</v>
      </c>
      <c r="BW660" s="2">
        <v>8506437</v>
      </c>
      <c r="BX660" s="2">
        <v>76093795</v>
      </c>
      <c r="BY660" s="2">
        <v>6167.85</v>
      </c>
      <c r="BZ660" s="2">
        <v>8754.44</v>
      </c>
      <c r="CA660" s="2">
        <v>53996073</v>
      </c>
      <c r="CB660" s="2">
        <v>0</v>
      </c>
      <c r="CC660" s="2">
        <v>0</v>
      </c>
      <c r="CD660" s="2">
        <v>45918551</v>
      </c>
      <c r="CE660" s="2">
        <v>8506437</v>
      </c>
      <c r="CF660" s="2">
        <v>0</v>
      </c>
      <c r="CG660" s="2">
        <v>5275467</v>
      </c>
      <c r="CH660" s="2">
        <v>5275467</v>
      </c>
      <c r="CI660" s="2">
        <v>0</v>
      </c>
      <c r="CJ660" s="2">
        <v>76093795</v>
      </c>
      <c r="CK660" s="2" t="b">
        <v>0</v>
      </c>
      <c r="CL660" s="2">
        <v>0</v>
      </c>
      <c r="CM660" s="2">
        <v>13207.77</v>
      </c>
      <c r="CN660" s="2">
        <v>12144</v>
      </c>
      <c r="CO660" s="2">
        <v>12504.25</v>
      </c>
      <c r="CP660" s="2">
        <v>14868.05</v>
      </c>
      <c r="CQ660" s="4">
        <v>45072.427106481482</v>
      </c>
      <c r="CR660" s="4">
        <v>73415</v>
      </c>
    </row>
    <row r="661" spans="1:96" x14ac:dyDescent="0.35">
      <c r="A661" s="5">
        <v>738</v>
      </c>
      <c r="B661" s="3" t="s">
        <v>1317</v>
      </c>
      <c r="C661" s="3" t="s">
        <v>1348</v>
      </c>
      <c r="D661" s="2" t="s">
        <v>1349</v>
      </c>
      <c r="E661" s="2">
        <v>8093</v>
      </c>
      <c r="F661" s="2">
        <v>8215</v>
      </c>
      <c r="G661" s="2">
        <v>8458</v>
      </c>
      <c r="H661" s="2">
        <v>9802</v>
      </c>
      <c r="I661" s="2">
        <v>6.5600000000000006E-2</v>
      </c>
      <c r="J661" s="2">
        <v>531</v>
      </c>
      <c r="K661" s="2">
        <v>539</v>
      </c>
      <c r="L661" s="2">
        <v>555</v>
      </c>
      <c r="M661" s="2">
        <v>643</v>
      </c>
      <c r="N661" s="2">
        <v>6.7000000000000004E-2</v>
      </c>
      <c r="O661" s="2">
        <v>542</v>
      </c>
      <c r="P661" s="2">
        <v>550</v>
      </c>
      <c r="Q661" s="2">
        <v>567</v>
      </c>
      <c r="R661" s="2">
        <v>657</v>
      </c>
      <c r="S661" s="2">
        <v>9166</v>
      </c>
      <c r="T661" s="2">
        <v>9304</v>
      </c>
      <c r="U661" s="2">
        <v>9580</v>
      </c>
      <c r="V661" s="2">
        <v>11102</v>
      </c>
      <c r="W661" s="2">
        <v>1.1040000000000001</v>
      </c>
      <c r="X661" s="2">
        <v>1.026</v>
      </c>
      <c r="Y661" s="2">
        <v>10119</v>
      </c>
      <c r="Z661" s="2">
        <v>11391</v>
      </c>
      <c r="AA661" s="2">
        <v>0</v>
      </c>
      <c r="AB661" s="2">
        <v>0</v>
      </c>
      <c r="AC661" s="2">
        <v>0</v>
      </c>
      <c r="AD661" s="2">
        <v>845.51</v>
      </c>
      <c r="AE661" s="2">
        <v>845.51</v>
      </c>
      <c r="AF661" s="2">
        <v>0</v>
      </c>
      <c r="AG661" s="2">
        <v>0</v>
      </c>
      <c r="AH661" s="2">
        <v>0</v>
      </c>
      <c r="AI661" s="2">
        <v>845.51</v>
      </c>
      <c r="AJ661" s="2">
        <v>845.51</v>
      </c>
      <c r="AK661" s="2">
        <v>0</v>
      </c>
      <c r="AL661" s="2">
        <v>0</v>
      </c>
      <c r="AM661" s="2">
        <v>0</v>
      </c>
      <c r="AN661" s="2">
        <v>9631204</v>
      </c>
      <c r="AO661" s="2">
        <v>9631204</v>
      </c>
      <c r="AP661" s="2">
        <v>0.25879999999999997</v>
      </c>
      <c r="AQ661" s="2">
        <v>0.2</v>
      </c>
      <c r="AR661" s="2">
        <v>0</v>
      </c>
      <c r="AS661" s="2">
        <v>0</v>
      </c>
      <c r="AT661" s="2">
        <v>0</v>
      </c>
      <c r="AU661" s="2">
        <v>498511</v>
      </c>
      <c r="AV661" s="2">
        <v>498511</v>
      </c>
      <c r="AW661" s="2">
        <v>0.25879999999999997</v>
      </c>
      <c r="AX661" s="2">
        <v>0</v>
      </c>
      <c r="AY661" s="2">
        <v>0.65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2">
        <v>10129715</v>
      </c>
      <c r="BF661" s="2">
        <v>0</v>
      </c>
      <c r="BG661" s="2">
        <v>0</v>
      </c>
      <c r="BH661" s="2">
        <v>0</v>
      </c>
      <c r="BI661" s="2">
        <v>103140</v>
      </c>
      <c r="BJ661" s="2">
        <v>0</v>
      </c>
      <c r="BK661" s="2">
        <v>0</v>
      </c>
      <c r="BL661" s="2">
        <v>0</v>
      </c>
      <c r="BM661" s="2">
        <v>0</v>
      </c>
      <c r="BN661" s="2">
        <v>2813</v>
      </c>
      <c r="BO661" s="2">
        <v>0</v>
      </c>
      <c r="BP661" s="2">
        <v>0</v>
      </c>
      <c r="BQ661" s="2">
        <v>103140</v>
      </c>
      <c r="BR661" s="2">
        <v>10232855</v>
      </c>
      <c r="BS661" s="2">
        <v>0</v>
      </c>
      <c r="BT661" s="2">
        <v>10232855</v>
      </c>
      <c r="BU661" s="2">
        <v>14233423</v>
      </c>
      <c r="BV661" s="2">
        <v>0</v>
      </c>
      <c r="BW661" s="2">
        <v>169102</v>
      </c>
      <c r="BX661" s="2">
        <v>0</v>
      </c>
      <c r="BY661" s="2">
        <v>6249.62</v>
      </c>
      <c r="BZ661" s="2">
        <v>845.51</v>
      </c>
      <c r="CA661" s="2">
        <v>5284116</v>
      </c>
      <c r="CB661" s="2">
        <v>0</v>
      </c>
      <c r="CC661" s="2">
        <v>0</v>
      </c>
      <c r="CD661" s="2">
        <v>14233423</v>
      </c>
      <c r="CE661" s="2">
        <v>169102</v>
      </c>
      <c r="CF661" s="2">
        <v>0</v>
      </c>
      <c r="CG661" s="2">
        <v>0</v>
      </c>
      <c r="CH661" s="2">
        <v>0</v>
      </c>
      <c r="CI661" s="2">
        <v>0</v>
      </c>
      <c r="CJ661" s="2">
        <v>0</v>
      </c>
      <c r="CK661" s="2" t="b">
        <v>1</v>
      </c>
      <c r="CL661" s="2">
        <v>4000568</v>
      </c>
      <c r="CM661" s="2">
        <v>10642.76</v>
      </c>
      <c r="CN661" s="2">
        <v>9785.58</v>
      </c>
      <c r="CO661" s="2">
        <v>10075.86</v>
      </c>
      <c r="CP661" s="2">
        <v>11980.6</v>
      </c>
      <c r="CQ661" s="4">
        <v>45072.427118055559</v>
      </c>
      <c r="CR661" s="4">
        <v>73415</v>
      </c>
    </row>
    <row r="662" spans="1:96" x14ac:dyDescent="0.35">
      <c r="A662" s="5">
        <v>739</v>
      </c>
      <c r="B662" s="3" t="s">
        <v>1317</v>
      </c>
      <c r="C662" s="3" t="s">
        <v>1350</v>
      </c>
      <c r="D662" s="2" t="s">
        <v>1351</v>
      </c>
      <c r="E662" s="2">
        <v>8093</v>
      </c>
      <c r="F662" s="2">
        <v>8215</v>
      </c>
      <c r="G662" s="2">
        <v>8458</v>
      </c>
      <c r="H662" s="2">
        <v>9802</v>
      </c>
      <c r="I662" s="2">
        <v>6.5600000000000006E-2</v>
      </c>
      <c r="J662" s="2">
        <v>531</v>
      </c>
      <c r="K662" s="2">
        <v>539</v>
      </c>
      <c r="L662" s="2">
        <v>555</v>
      </c>
      <c r="M662" s="2">
        <v>643</v>
      </c>
      <c r="N662" s="2">
        <v>6.7000000000000004E-2</v>
      </c>
      <c r="O662" s="2">
        <v>542</v>
      </c>
      <c r="P662" s="2">
        <v>550</v>
      </c>
      <c r="Q662" s="2">
        <v>567</v>
      </c>
      <c r="R662" s="2">
        <v>657</v>
      </c>
      <c r="S662" s="2">
        <v>9166</v>
      </c>
      <c r="T662" s="2">
        <v>9304</v>
      </c>
      <c r="U662" s="2">
        <v>9580</v>
      </c>
      <c r="V662" s="2">
        <v>11102</v>
      </c>
      <c r="W662" s="2">
        <v>1.1040000000000001</v>
      </c>
      <c r="X662" s="2">
        <v>1.026</v>
      </c>
      <c r="Y662" s="2">
        <v>10119</v>
      </c>
      <c r="Z662" s="2">
        <v>11391</v>
      </c>
      <c r="AA662" s="2">
        <v>245.47</v>
      </c>
      <c r="AB662" s="2">
        <v>167.76</v>
      </c>
      <c r="AC662" s="2">
        <v>173.9</v>
      </c>
      <c r="AD662" s="2">
        <v>0</v>
      </c>
      <c r="AE662" s="2">
        <v>587.13</v>
      </c>
      <c r="AF662" s="2">
        <v>245.47</v>
      </c>
      <c r="AG662" s="2">
        <v>167.76</v>
      </c>
      <c r="AH662" s="2">
        <v>173.9</v>
      </c>
      <c r="AI662" s="2">
        <v>0</v>
      </c>
      <c r="AJ662" s="2">
        <v>587.13</v>
      </c>
      <c r="AK662" s="2">
        <v>2483911</v>
      </c>
      <c r="AL662" s="2">
        <v>1560839</v>
      </c>
      <c r="AM662" s="2">
        <v>1665962</v>
      </c>
      <c r="AN662" s="2">
        <v>0</v>
      </c>
      <c r="AO662" s="2">
        <v>5710712</v>
      </c>
      <c r="AP662" s="2">
        <v>0.43330000000000002</v>
      </c>
      <c r="AQ662" s="2">
        <v>0.2</v>
      </c>
      <c r="AR662" s="2">
        <v>215256</v>
      </c>
      <c r="AS662" s="2">
        <v>135262</v>
      </c>
      <c r="AT662" s="2">
        <v>144372</v>
      </c>
      <c r="AU662" s="2">
        <v>0</v>
      </c>
      <c r="AV662" s="2">
        <v>494890</v>
      </c>
      <c r="AW662" s="2">
        <v>0.43330000000000002</v>
      </c>
      <c r="AX662" s="2">
        <v>0</v>
      </c>
      <c r="AY662" s="2">
        <v>0.65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6205602</v>
      </c>
      <c r="BF662" s="2">
        <v>0</v>
      </c>
      <c r="BG662" s="2">
        <v>15107</v>
      </c>
      <c r="BH662" s="2">
        <v>0</v>
      </c>
      <c r="BI662" s="2">
        <v>21654</v>
      </c>
      <c r="BJ662" s="2">
        <v>0</v>
      </c>
      <c r="BK662" s="2">
        <v>0</v>
      </c>
      <c r="BL662" s="2">
        <v>20872</v>
      </c>
      <c r="BM662" s="2">
        <v>0</v>
      </c>
      <c r="BN662" s="2">
        <v>2813</v>
      </c>
      <c r="BO662" s="2">
        <v>18.989999999999998</v>
      </c>
      <c r="BP662" s="2">
        <v>53419</v>
      </c>
      <c r="BQ662" s="2">
        <v>111052</v>
      </c>
      <c r="BR662" s="2">
        <v>6316654</v>
      </c>
      <c r="BS662" s="2">
        <v>0</v>
      </c>
      <c r="BT662" s="2">
        <v>6316654</v>
      </c>
      <c r="BU662" s="2">
        <v>3987822</v>
      </c>
      <c r="BV662" s="2">
        <v>2328832</v>
      </c>
      <c r="BW662" s="2">
        <v>117426</v>
      </c>
      <c r="BX662" s="2">
        <v>2211406</v>
      </c>
      <c r="BY662" s="2">
        <v>5216.2700000000004</v>
      </c>
      <c r="BZ662" s="2">
        <v>587.13</v>
      </c>
      <c r="CA662" s="2">
        <v>3062629</v>
      </c>
      <c r="CB662" s="2">
        <v>0</v>
      </c>
      <c r="CC662" s="2">
        <v>0</v>
      </c>
      <c r="CD662" s="2">
        <v>3987822</v>
      </c>
      <c r="CE662" s="2">
        <v>117426</v>
      </c>
      <c r="CF662" s="2">
        <v>0</v>
      </c>
      <c r="CG662" s="2">
        <v>900306</v>
      </c>
      <c r="CH662" s="2">
        <v>900306</v>
      </c>
      <c r="CI662" s="2">
        <v>0</v>
      </c>
      <c r="CJ662" s="2">
        <v>2211406</v>
      </c>
      <c r="CK662" s="2" t="b">
        <v>0</v>
      </c>
      <c r="CL662" s="2">
        <v>0</v>
      </c>
      <c r="CM662" s="2">
        <v>10995.91</v>
      </c>
      <c r="CN662" s="2">
        <v>10110.280000000001</v>
      </c>
      <c r="CO662" s="2">
        <v>10410.200000000001</v>
      </c>
      <c r="CP662" s="2">
        <v>12378.14</v>
      </c>
      <c r="CQ662" s="4">
        <v>45072.427141203705</v>
      </c>
      <c r="CR662" s="4">
        <v>73415</v>
      </c>
    </row>
    <row r="663" spans="1:96" x14ac:dyDescent="0.35">
      <c r="A663" s="5">
        <v>740</v>
      </c>
      <c r="B663" s="3" t="s">
        <v>1317</v>
      </c>
      <c r="C663" s="3" t="s">
        <v>1352</v>
      </c>
      <c r="D663" s="2" t="s">
        <v>1353</v>
      </c>
      <c r="E663" s="2">
        <v>8093</v>
      </c>
      <c r="F663" s="2">
        <v>8215</v>
      </c>
      <c r="G663" s="2">
        <v>8458</v>
      </c>
      <c r="H663" s="2">
        <v>9802</v>
      </c>
      <c r="I663" s="2">
        <v>6.5600000000000006E-2</v>
      </c>
      <c r="J663" s="2">
        <v>531</v>
      </c>
      <c r="K663" s="2">
        <v>539</v>
      </c>
      <c r="L663" s="2">
        <v>555</v>
      </c>
      <c r="M663" s="2">
        <v>643</v>
      </c>
      <c r="N663" s="2">
        <v>6.7000000000000004E-2</v>
      </c>
      <c r="O663" s="2">
        <v>542</v>
      </c>
      <c r="P663" s="2">
        <v>550</v>
      </c>
      <c r="Q663" s="2">
        <v>567</v>
      </c>
      <c r="R663" s="2">
        <v>657</v>
      </c>
      <c r="S663" s="2">
        <v>9166</v>
      </c>
      <c r="T663" s="2">
        <v>9304</v>
      </c>
      <c r="U663" s="2">
        <v>9580</v>
      </c>
      <c r="V663" s="2">
        <v>11102</v>
      </c>
      <c r="W663" s="2">
        <v>1.1040000000000001</v>
      </c>
      <c r="X663" s="2">
        <v>1.026</v>
      </c>
      <c r="Y663" s="2">
        <v>10119</v>
      </c>
      <c r="Z663" s="2">
        <v>11391</v>
      </c>
      <c r="AA663" s="2">
        <v>10.98</v>
      </c>
      <c r="AB663" s="2">
        <v>9.42</v>
      </c>
      <c r="AC663" s="2">
        <v>4.6100000000000003</v>
      </c>
      <c r="AD663" s="2">
        <v>0</v>
      </c>
      <c r="AE663" s="2">
        <v>25.01</v>
      </c>
      <c r="AF663" s="2">
        <v>10.98</v>
      </c>
      <c r="AG663" s="2">
        <v>9.42</v>
      </c>
      <c r="AH663" s="2">
        <v>4.6100000000000003</v>
      </c>
      <c r="AI663" s="2">
        <v>0</v>
      </c>
      <c r="AJ663" s="2">
        <v>25.01</v>
      </c>
      <c r="AK663" s="2">
        <v>111107</v>
      </c>
      <c r="AL663" s="2">
        <v>87644</v>
      </c>
      <c r="AM663" s="2">
        <v>44164</v>
      </c>
      <c r="AN663" s="2">
        <v>0</v>
      </c>
      <c r="AO663" s="2">
        <v>242915</v>
      </c>
      <c r="AP663" s="2">
        <v>0.4022</v>
      </c>
      <c r="AQ663" s="2">
        <v>0.2</v>
      </c>
      <c r="AR663" s="2">
        <v>8937</v>
      </c>
      <c r="AS663" s="2">
        <v>7050</v>
      </c>
      <c r="AT663" s="2">
        <v>3553</v>
      </c>
      <c r="AU663" s="2">
        <v>0</v>
      </c>
      <c r="AV663" s="2">
        <v>19540</v>
      </c>
      <c r="AW663" s="2">
        <v>0.4022</v>
      </c>
      <c r="AX663" s="2">
        <v>0</v>
      </c>
      <c r="AY663" s="2">
        <v>0.65</v>
      </c>
      <c r="AZ663" s="2">
        <v>0</v>
      </c>
      <c r="BA663" s="2">
        <v>0</v>
      </c>
      <c r="BB663" s="2">
        <v>0</v>
      </c>
      <c r="BC663" s="2">
        <v>0</v>
      </c>
      <c r="BD663" s="2">
        <v>0</v>
      </c>
      <c r="BE663" s="2">
        <v>262455</v>
      </c>
      <c r="BF663" s="2">
        <v>0</v>
      </c>
      <c r="BG663" s="2">
        <v>3129</v>
      </c>
      <c r="BH663" s="2">
        <v>0</v>
      </c>
      <c r="BI663" s="2">
        <v>57929</v>
      </c>
      <c r="BJ663" s="2">
        <v>0</v>
      </c>
      <c r="BK663" s="2">
        <v>0</v>
      </c>
      <c r="BL663" s="2">
        <v>109097</v>
      </c>
      <c r="BM663" s="2">
        <v>0</v>
      </c>
      <c r="BN663" s="2">
        <v>2813</v>
      </c>
      <c r="BO663" s="2">
        <v>2.52</v>
      </c>
      <c r="BP663" s="2">
        <v>7089</v>
      </c>
      <c r="BQ663" s="2">
        <v>177244</v>
      </c>
      <c r="BR663" s="2">
        <v>439699</v>
      </c>
      <c r="BS663" s="2">
        <v>0</v>
      </c>
      <c r="BT663" s="2">
        <v>439699</v>
      </c>
      <c r="BU663" s="2">
        <v>1027474</v>
      </c>
      <c r="BV663" s="2">
        <v>0</v>
      </c>
      <c r="BW663" s="2">
        <v>7206</v>
      </c>
      <c r="BX663" s="2">
        <v>0</v>
      </c>
      <c r="BY663" s="2">
        <v>5910.07</v>
      </c>
      <c r="BZ663" s="2">
        <v>25.01</v>
      </c>
      <c r="CA663" s="2">
        <v>147811</v>
      </c>
      <c r="CB663" s="2">
        <v>0</v>
      </c>
      <c r="CC663" s="2">
        <v>0</v>
      </c>
      <c r="CD663" s="2">
        <v>1027474</v>
      </c>
      <c r="CE663" s="2">
        <v>7206</v>
      </c>
      <c r="CF663" s="2">
        <v>0</v>
      </c>
      <c r="CG663" s="2">
        <v>133020</v>
      </c>
      <c r="CH663" s="2">
        <v>133020</v>
      </c>
      <c r="CI663" s="2">
        <v>133020</v>
      </c>
      <c r="CJ663" s="2">
        <v>133020</v>
      </c>
      <c r="CK663" s="2" t="b">
        <v>1</v>
      </c>
      <c r="CL663" s="2">
        <v>587775</v>
      </c>
      <c r="CM663" s="2">
        <v>10932.97</v>
      </c>
      <c r="CN663" s="2">
        <v>10052.41</v>
      </c>
      <c r="CO663" s="2">
        <v>10350.620000000001</v>
      </c>
      <c r="CP663" s="2">
        <v>12307.29</v>
      </c>
      <c r="CQ663" s="4">
        <v>45072.427210648151</v>
      </c>
      <c r="CR663" s="4">
        <v>73415</v>
      </c>
    </row>
    <row r="664" spans="1:96" x14ac:dyDescent="0.35">
      <c r="A664" s="5">
        <v>741</v>
      </c>
      <c r="B664" s="3" t="s">
        <v>1317</v>
      </c>
      <c r="C664" s="3" t="s">
        <v>1354</v>
      </c>
      <c r="D664" s="2" t="s">
        <v>1355</v>
      </c>
      <c r="E664" s="2">
        <v>8093</v>
      </c>
      <c r="F664" s="2">
        <v>8215</v>
      </c>
      <c r="G664" s="2">
        <v>8458</v>
      </c>
      <c r="H664" s="2">
        <v>9802</v>
      </c>
      <c r="I664" s="2">
        <v>6.5600000000000006E-2</v>
      </c>
      <c r="J664" s="2">
        <v>531</v>
      </c>
      <c r="K664" s="2">
        <v>539</v>
      </c>
      <c r="L664" s="2">
        <v>555</v>
      </c>
      <c r="M664" s="2">
        <v>643</v>
      </c>
      <c r="N664" s="2">
        <v>6.7000000000000004E-2</v>
      </c>
      <c r="O664" s="2">
        <v>542</v>
      </c>
      <c r="P664" s="2">
        <v>550</v>
      </c>
      <c r="Q664" s="2">
        <v>567</v>
      </c>
      <c r="R664" s="2">
        <v>657</v>
      </c>
      <c r="S664" s="2">
        <v>9166</v>
      </c>
      <c r="T664" s="2">
        <v>9304</v>
      </c>
      <c r="U664" s="2">
        <v>9580</v>
      </c>
      <c r="V664" s="2">
        <v>11102</v>
      </c>
      <c r="W664" s="2">
        <v>1.1040000000000001</v>
      </c>
      <c r="X664" s="2">
        <v>1.026</v>
      </c>
      <c r="Y664" s="2">
        <v>10119</v>
      </c>
      <c r="Z664" s="2">
        <v>11391</v>
      </c>
      <c r="AA664" s="2">
        <v>51.47</v>
      </c>
      <c r="AB664" s="2">
        <v>47.29</v>
      </c>
      <c r="AC664" s="2">
        <v>30.92</v>
      </c>
      <c r="AD664" s="2">
        <v>2.25</v>
      </c>
      <c r="AE664" s="2">
        <v>131.93</v>
      </c>
      <c r="AF664" s="2">
        <v>51.47</v>
      </c>
      <c r="AG664" s="2">
        <v>47.29</v>
      </c>
      <c r="AH664" s="2">
        <v>30.92</v>
      </c>
      <c r="AI664" s="2">
        <v>56.12</v>
      </c>
      <c r="AJ664" s="2">
        <v>185.8</v>
      </c>
      <c r="AK664" s="2">
        <v>520825</v>
      </c>
      <c r="AL664" s="2">
        <v>439986</v>
      </c>
      <c r="AM664" s="2">
        <v>296214</v>
      </c>
      <c r="AN664" s="2">
        <v>25630</v>
      </c>
      <c r="AO664" s="2">
        <v>1282655</v>
      </c>
      <c r="AP664" s="2">
        <v>0.76719999999999999</v>
      </c>
      <c r="AQ664" s="2">
        <v>0.2</v>
      </c>
      <c r="AR664" s="2">
        <v>79915</v>
      </c>
      <c r="AS664" s="2">
        <v>67511</v>
      </c>
      <c r="AT664" s="2">
        <v>45451</v>
      </c>
      <c r="AU664" s="2">
        <v>98089</v>
      </c>
      <c r="AV664" s="2">
        <v>290966</v>
      </c>
      <c r="AW664" s="2">
        <v>0.76719999999999999</v>
      </c>
      <c r="AX664" s="2">
        <v>0.2172</v>
      </c>
      <c r="AY664" s="2">
        <v>0.65</v>
      </c>
      <c r="AZ664" s="2">
        <v>73530</v>
      </c>
      <c r="BA664" s="2">
        <v>62117</v>
      </c>
      <c r="BB664" s="2">
        <v>41819</v>
      </c>
      <c r="BC664" s="2">
        <v>90251</v>
      </c>
      <c r="BD664" s="2">
        <v>267717</v>
      </c>
      <c r="BE664" s="2">
        <v>1841338</v>
      </c>
      <c r="BF664" s="2">
        <v>986604</v>
      </c>
      <c r="BG664" s="2">
        <v>0</v>
      </c>
      <c r="BH664" s="2">
        <v>0</v>
      </c>
      <c r="BI664" s="2">
        <v>145160</v>
      </c>
      <c r="BJ664" s="2">
        <v>0</v>
      </c>
      <c r="BK664" s="2">
        <v>0</v>
      </c>
      <c r="BL664" s="2">
        <v>0</v>
      </c>
      <c r="BM664" s="2">
        <v>0</v>
      </c>
      <c r="BN664" s="2">
        <v>2813</v>
      </c>
      <c r="BO664" s="2">
        <v>1.68</v>
      </c>
      <c r="BP664" s="2">
        <v>4726</v>
      </c>
      <c r="BQ664" s="2">
        <v>1136490</v>
      </c>
      <c r="BR664" s="2">
        <v>2977828</v>
      </c>
      <c r="BS664" s="2">
        <v>0</v>
      </c>
      <c r="BT664" s="2">
        <v>2977828</v>
      </c>
      <c r="BU664" s="2">
        <v>1165009</v>
      </c>
      <c r="BV664" s="2">
        <v>1812819</v>
      </c>
      <c r="BW664" s="2">
        <v>221058</v>
      </c>
      <c r="BX664" s="2">
        <v>1591761</v>
      </c>
      <c r="BY664" s="2">
        <v>4133.1499999999996</v>
      </c>
      <c r="BZ664" s="2">
        <v>185.8</v>
      </c>
      <c r="CA664" s="2">
        <v>767939</v>
      </c>
      <c r="CB664" s="2">
        <v>812543</v>
      </c>
      <c r="CC664" s="2">
        <v>0</v>
      </c>
      <c r="CD664" s="2">
        <v>1165009</v>
      </c>
      <c r="CE664" s="2">
        <v>221058</v>
      </c>
      <c r="CF664" s="2">
        <v>194415</v>
      </c>
      <c r="CG664" s="2">
        <v>562264</v>
      </c>
      <c r="CH664" s="2">
        <v>756679</v>
      </c>
      <c r="CI664" s="2">
        <v>0</v>
      </c>
      <c r="CJ664" s="2">
        <v>1591761</v>
      </c>
      <c r="CK664" s="2" t="b">
        <v>0</v>
      </c>
      <c r="CL664" s="2">
        <v>0</v>
      </c>
      <c r="CM664" s="2">
        <v>13100.26</v>
      </c>
      <c r="CN664" s="2">
        <v>12045.14</v>
      </c>
      <c r="CO664" s="2">
        <v>12402.46</v>
      </c>
      <c r="CP664" s="2">
        <v>14747.02</v>
      </c>
      <c r="CQ664" s="4">
        <v>45072.426712962966</v>
      </c>
      <c r="CR664" s="4">
        <v>73415</v>
      </c>
    </row>
    <row r="665" spans="1:96" x14ac:dyDescent="0.35">
      <c r="A665" s="5">
        <v>12598</v>
      </c>
      <c r="B665" s="3" t="s">
        <v>1317</v>
      </c>
      <c r="C665" s="3" t="s">
        <v>1356</v>
      </c>
      <c r="D665" s="2" t="s">
        <v>1357</v>
      </c>
      <c r="E665" s="2">
        <v>8093</v>
      </c>
      <c r="F665" s="2">
        <v>8215</v>
      </c>
      <c r="G665" s="2">
        <v>8458</v>
      </c>
      <c r="H665" s="2">
        <v>9802</v>
      </c>
      <c r="I665" s="2">
        <v>6.5600000000000006E-2</v>
      </c>
      <c r="J665" s="2">
        <v>531</v>
      </c>
      <c r="K665" s="2">
        <v>539</v>
      </c>
      <c r="L665" s="2">
        <v>555</v>
      </c>
      <c r="M665" s="2">
        <v>643</v>
      </c>
      <c r="N665" s="2">
        <v>6.7000000000000004E-2</v>
      </c>
      <c r="O665" s="2">
        <v>542</v>
      </c>
      <c r="P665" s="2">
        <v>550</v>
      </c>
      <c r="Q665" s="2">
        <v>567</v>
      </c>
      <c r="R665" s="2">
        <v>657</v>
      </c>
      <c r="S665" s="2">
        <v>9166</v>
      </c>
      <c r="T665" s="2">
        <v>9304</v>
      </c>
      <c r="U665" s="2">
        <v>9580</v>
      </c>
      <c r="V665" s="2">
        <v>11102</v>
      </c>
      <c r="W665" s="2">
        <v>1.1040000000000001</v>
      </c>
      <c r="X665" s="2">
        <v>1.026</v>
      </c>
      <c r="Y665" s="2">
        <v>10119</v>
      </c>
      <c r="Z665" s="2">
        <v>11391</v>
      </c>
      <c r="AA665" s="2">
        <v>1965.77</v>
      </c>
      <c r="AB665" s="2">
        <v>1606.75</v>
      </c>
      <c r="AC665" s="2">
        <v>2748.47</v>
      </c>
      <c r="AD665" s="2">
        <v>5988.39</v>
      </c>
      <c r="AE665" s="2">
        <v>12309.38</v>
      </c>
      <c r="AF665" s="2">
        <v>1965.77</v>
      </c>
      <c r="AG665" s="2">
        <v>1606.75</v>
      </c>
      <c r="AH665" s="2">
        <v>2748.47</v>
      </c>
      <c r="AI665" s="2">
        <v>5988.39</v>
      </c>
      <c r="AJ665" s="2">
        <v>12309.38</v>
      </c>
      <c r="AK665" s="2">
        <v>19891627</v>
      </c>
      <c r="AL665" s="2">
        <v>14949202</v>
      </c>
      <c r="AM665" s="2">
        <v>26330343</v>
      </c>
      <c r="AN665" s="2">
        <v>68213750</v>
      </c>
      <c r="AO665" s="2">
        <v>129384922</v>
      </c>
      <c r="AP665" s="2">
        <v>0.58799999999999997</v>
      </c>
      <c r="AQ665" s="2">
        <v>0.2</v>
      </c>
      <c r="AR665" s="2">
        <v>2339255</v>
      </c>
      <c r="AS665" s="2">
        <v>1758026</v>
      </c>
      <c r="AT665" s="2">
        <v>3096448</v>
      </c>
      <c r="AU665" s="2">
        <v>8021937</v>
      </c>
      <c r="AV665" s="2">
        <v>15215666</v>
      </c>
      <c r="AW665" s="2">
        <v>0.58799999999999997</v>
      </c>
      <c r="AX665" s="2">
        <v>3.7999999999999999E-2</v>
      </c>
      <c r="AY665" s="2">
        <v>0.65</v>
      </c>
      <c r="AZ665" s="2">
        <v>491323</v>
      </c>
      <c r="BA665" s="2">
        <v>369245</v>
      </c>
      <c r="BB665" s="2">
        <v>650359</v>
      </c>
      <c r="BC665" s="2">
        <v>1684880</v>
      </c>
      <c r="BD665" s="2">
        <v>3195807</v>
      </c>
      <c r="BE665" s="2">
        <v>147796395</v>
      </c>
      <c r="BF665" s="2">
        <v>0</v>
      </c>
      <c r="BG665" s="2">
        <v>265578</v>
      </c>
      <c r="BH665" s="2">
        <v>0</v>
      </c>
      <c r="BI665" s="2">
        <v>824461</v>
      </c>
      <c r="BJ665" s="2">
        <v>0</v>
      </c>
      <c r="BK665" s="2">
        <v>0</v>
      </c>
      <c r="BL665" s="2">
        <v>1554538</v>
      </c>
      <c r="BM665" s="2">
        <v>0</v>
      </c>
      <c r="BN665" s="2">
        <v>2813</v>
      </c>
      <c r="BO665" s="2">
        <v>120.17</v>
      </c>
      <c r="BP665" s="2">
        <v>338038</v>
      </c>
      <c r="BQ665" s="2">
        <v>2982615</v>
      </c>
      <c r="BR665" s="2">
        <v>150779010</v>
      </c>
      <c r="BS665" s="2">
        <v>0</v>
      </c>
      <c r="BT665" s="2">
        <v>150779010</v>
      </c>
      <c r="BU665" s="2">
        <v>145070979</v>
      </c>
      <c r="BV665" s="2">
        <v>5708031</v>
      </c>
      <c r="BW665" s="2">
        <v>2461876</v>
      </c>
      <c r="BX665" s="2">
        <v>3246155</v>
      </c>
      <c r="BY665" s="2">
        <v>6168.7</v>
      </c>
      <c r="BZ665" s="2">
        <v>12309.38</v>
      </c>
      <c r="CA665" s="2">
        <v>75932872</v>
      </c>
      <c r="CB665" s="2">
        <v>0</v>
      </c>
      <c r="CC665" s="2">
        <v>0</v>
      </c>
      <c r="CD665" s="2">
        <v>145070979</v>
      </c>
      <c r="CE665" s="2">
        <v>2461876</v>
      </c>
      <c r="CF665" s="2">
        <v>0</v>
      </c>
      <c r="CG665" s="2">
        <v>11443098</v>
      </c>
      <c r="CH665" s="2">
        <v>11443098</v>
      </c>
      <c r="CI665" s="2">
        <v>8196943</v>
      </c>
      <c r="CJ665" s="2">
        <v>11443098</v>
      </c>
      <c r="CK665" s="2" t="b">
        <v>1</v>
      </c>
      <c r="CL665" s="2">
        <v>0</v>
      </c>
      <c r="CM665" s="2">
        <v>11558.93</v>
      </c>
      <c r="CN665" s="2">
        <v>10627.96</v>
      </c>
      <c r="CO665" s="2">
        <v>10943.23</v>
      </c>
      <c r="CP665" s="2">
        <v>13011.94</v>
      </c>
      <c r="CQ665" s="4">
        <v>45072.427106481482</v>
      </c>
      <c r="CR665" s="4">
        <v>73415</v>
      </c>
    </row>
    <row r="666" spans="1:96" x14ac:dyDescent="0.35">
      <c r="A666" s="5">
        <v>742</v>
      </c>
      <c r="B666" s="3" t="s">
        <v>1358</v>
      </c>
      <c r="C666" s="3" t="s">
        <v>1359</v>
      </c>
      <c r="D666" s="2" t="s">
        <v>1360</v>
      </c>
      <c r="E666" s="2">
        <v>8093</v>
      </c>
      <c r="F666" s="2">
        <v>8215</v>
      </c>
      <c r="G666" s="2">
        <v>8458</v>
      </c>
      <c r="H666" s="2">
        <v>9802</v>
      </c>
      <c r="I666" s="2">
        <v>6.5600000000000006E-2</v>
      </c>
      <c r="J666" s="2">
        <v>531</v>
      </c>
      <c r="K666" s="2">
        <v>539</v>
      </c>
      <c r="L666" s="2">
        <v>555</v>
      </c>
      <c r="M666" s="2">
        <v>643</v>
      </c>
      <c r="N666" s="2">
        <v>6.7000000000000004E-2</v>
      </c>
      <c r="O666" s="2">
        <v>542</v>
      </c>
      <c r="P666" s="2">
        <v>550</v>
      </c>
      <c r="Q666" s="2">
        <v>567</v>
      </c>
      <c r="R666" s="2">
        <v>657</v>
      </c>
      <c r="S666" s="2">
        <v>9166</v>
      </c>
      <c r="T666" s="2">
        <v>9304</v>
      </c>
      <c r="U666" s="2">
        <v>9580</v>
      </c>
      <c r="V666" s="2">
        <v>11102</v>
      </c>
      <c r="W666" s="2">
        <v>1.1040000000000001</v>
      </c>
      <c r="X666" s="2">
        <v>1.026</v>
      </c>
      <c r="Y666" s="2">
        <v>10119</v>
      </c>
      <c r="Z666" s="2">
        <v>11391</v>
      </c>
      <c r="AA666" s="2">
        <v>3611.76</v>
      </c>
      <c r="AB666" s="2">
        <v>2614.2199999999998</v>
      </c>
      <c r="AC666" s="2">
        <v>1847.76</v>
      </c>
      <c r="AD666" s="2">
        <v>0</v>
      </c>
      <c r="AE666" s="2">
        <v>8073.74</v>
      </c>
      <c r="AF666" s="2">
        <v>3611.76</v>
      </c>
      <c r="AG666" s="2">
        <v>2614.2199999999998</v>
      </c>
      <c r="AH666" s="2">
        <v>1847.76</v>
      </c>
      <c r="AI666" s="2">
        <v>0</v>
      </c>
      <c r="AJ666" s="2">
        <v>8073.74</v>
      </c>
      <c r="AK666" s="2">
        <v>36547399</v>
      </c>
      <c r="AL666" s="2">
        <v>24322703</v>
      </c>
      <c r="AM666" s="2">
        <v>17701541</v>
      </c>
      <c r="AN666" s="2">
        <v>0</v>
      </c>
      <c r="AO666" s="2">
        <v>78571643</v>
      </c>
      <c r="AP666" s="2">
        <v>0.81889999999999996</v>
      </c>
      <c r="AQ666" s="2">
        <v>0.2</v>
      </c>
      <c r="AR666" s="2">
        <v>5985733</v>
      </c>
      <c r="AS666" s="2">
        <v>3983572</v>
      </c>
      <c r="AT666" s="2">
        <v>2899158</v>
      </c>
      <c r="AU666" s="2">
        <v>0</v>
      </c>
      <c r="AV666" s="2">
        <v>12868463</v>
      </c>
      <c r="AW666" s="2">
        <v>0.81889999999999996</v>
      </c>
      <c r="AX666" s="2">
        <v>0.26889999999999997</v>
      </c>
      <c r="AY666" s="2">
        <v>0.65</v>
      </c>
      <c r="AZ666" s="2">
        <v>6387937</v>
      </c>
      <c r="BA666" s="2">
        <v>4251244</v>
      </c>
      <c r="BB666" s="2">
        <v>3093964</v>
      </c>
      <c r="BC666" s="2">
        <v>0</v>
      </c>
      <c r="BD666" s="2">
        <v>13733145</v>
      </c>
      <c r="BE666" s="2">
        <v>105173251</v>
      </c>
      <c r="BF666" s="2">
        <v>0</v>
      </c>
      <c r="BG666" s="2">
        <v>2568978</v>
      </c>
      <c r="BH666" s="2">
        <v>0</v>
      </c>
      <c r="BI666" s="2">
        <v>1442379</v>
      </c>
      <c r="BJ666" s="2">
        <v>0</v>
      </c>
      <c r="BK666" s="2">
        <v>0</v>
      </c>
      <c r="BL666" s="2">
        <v>0</v>
      </c>
      <c r="BM666" s="2">
        <v>0</v>
      </c>
      <c r="BN666" s="2">
        <v>2813</v>
      </c>
      <c r="BO666" s="2">
        <v>186.36</v>
      </c>
      <c r="BP666" s="2">
        <v>524231</v>
      </c>
      <c r="BQ666" s="2">
        <v>4535588</v>
      </c>
      <c r="BR666" s="2">
        <v>109708839</v>
      </c>
      <c r="BS666" s="2">
        <v>0</v>
      </c>
      <c r="BT666" s="2">
        <v>109708839</v>
      </c>
      <c r="BU666" s="2">
        <v>25212078</v>
      </c>
      <c r="BV666" s="2">
        <v>84496761</v>
      </c>
      <c r="BW666" s="2">
        <v>6459498</v>
      </c>
      <c r="BX666" s="2">
        <v>78037263</v>
      </c>
      <c r="BY666" s="2">
        <v>5078.53</v>
      </c>
      <c r="BZ666" s="2">
        <v>8073.74</v>
      </c>
      <c r="CA666" s="2">
        <v>41002731</v>
      </c>
      <c r="CB666" s="2">
        <v>0</v>
      </c>
      <c r="CC666" s="2">
        <v>0</v>
      </c>
      <c r="CD666" s="2">
        <v>25212078</v>
      </c>
      <c r="CE666" s="2">
        <v>6459498</v>
      </c>
      <c r="CF666" s="2">
        <v>9331155</v>
      </c>
      <c r="CG666" s="2">
        <v>18935744</v>
      </c>
      <c r="CH666" s="2">
        <v>28266899</v>
      </c>
      <c r="CI666" s="2">
        <v>0</v>
      </c>
      <c r="CJ666" s="2">
        <v>78037263</v>
      </c>
      <c r="CK666" s="2" t="b">
        <v>0</v>
      </c>
      <c r="CL666" s="2">
        <v>0</v>
      </c>
      <c r="CM666" s="2">
        <v>13544.94</v>
      </c>
      <c r="CN666" s="2">
        <v>12454.01</v>
      </c>
      <c r="CO666" s="2">
        <v>12823.45</v>
      </c>
      <c r="CP666" s="2">
        <v>15247.59</v>
      </c>
      <c r="CQ666" s="4">
        <v>45072.426608796297</v>
      </c>
      <c r="CR666" s="4">
        <v>73415</v>
      </c>
    </row>
    <row r="667" spans="1:96" x14ac:dyDescent="0.35">
      <c r="A667" s="5">
        <v>743</v>
      </c>
      <c r="B667" s="3" t="s">
        <v>1358</v>
      </c>
      <c r="C667" s="3" t="s">
        <v>1361</v>
      </c>
      <c r="D667" s="2" t="s">
        <v>1362</v>
      </c>
      <c r="E667" s="2">
        <v>8093</v>
      </c>
      <c r="F667" s="2">
        <v>8215</v>
      </c>
      <c r="G667" s="2">
        <v>8458</v>
      </c>
      <c r="H667" s="2">
        <v>9802</v>
      </c>
      <c r="I667" s="2">
        <v>6.5600000000000006E-2</v>
      </c>
      <c r="J667" s="2">
        <v>531</v>
      </c>
      <c r="K667" s="2">
        <v>539</v>
      </c>
      <c r="L667" s="2">
        <v>555</v>
      </c>
      <c r="M667" s="2">
        <v>643</v>
      </c>
      <c r="N667" s="2">
        <v>6.7000000000000004E-2</v>
      </c>
      <c r="O667" s="2">
        <v>542</v>
      </c>
      <c r="P667" s="2">
        <v>550</v>
      </c>
      <c r="Q667" s="2">
        <v>567</v>
      </c>
      <c r="R667" s="2">
        <v>657</v>
      </c>
      <c r="S667" s="2">
        <v>9166</v>
      </c>
      <c r="T667" s="2">
        <v>9304</v>
      </c>
      <c r="U667" s="2">
        <v>9580</v>
      </c>
      <c r="V667" s="2">
        <v>11102</v>
      </c>
      <c r="W667" s="2">
        <v>1.1040000000000001</v>
      </c>
      <c r="X667" s="2">
        <v>1.026</v>
      </c>
      <c r="Y667" s="2">
        <v>10119</v>
      </c>
      <c r="Z667" s="2">
        <v>11391</v>
      </c>
      <c r="AA667" s="2">
        <v>2879.65</v>
      </c>
      <c r="AB667" s="2">
        <v>2125.7600000000002</v>
      </c>
      <c r="AC667" s="2">
        <v>1467.11</v>
      </c>
      <c r="AD667" s="2">
        <v>0</v>
      </c>
      <c r="AE667" s="2">
        <v>6472.52</v>
      </c>
      <c r="AF667" s="2">
        <v>2879.65</v>
      </c>
      <c r="AG667" s="2">
        <v>2125.7600000000002</v>
      </c>
      <c r="AH667" s="2">
        <v>1467.11</v>
      </c>
      <c r="AI667" s="2">
        <v>0</v>
      </c>
      <c r="AJ667" s="2">
        <v>6472.52</v>
      </c>
      <c r="AK667" s="2">
        <v>29139178</v>
      </c>
      <c r="AL667" s="2">
        <v>19778071</v>
      </c>
      <c r="AM667" s="2">
        <v>14054914</v>
      </c>
      <c r="AN667" s="2">
        <v>0</v>
      </c>
      <c r="AO667" s="2">
        <v>62972163</v>
      </c>
      <c r="AP667" s="2">
        <v>0.45090000000000002</v>
      </c>
      <c r="AQ667" s="2">
        <v>0.2</v>
      </c>
      <c r="AR667" s="2">
        <v>2627771</v>
      </c>
      <c r="AS667" s="2">
        <v>1783586</v>
      </c>
      <c r="AT667" s="2">
        <v>1267472</v>
      </c>
      <c r="AU667" s="2">
        <v>0</v>
      </c>
      <c r="AV667" s="2">
        <v>5678829</v>
      </c>
      <c r="AW667" s="2">
        <v>0.45090000000000002</v>
      </c>
      <c r="AX667" s="2">
        <v>0</v>
      </c>
      <c r="AY667" s="2">
        <v>0.65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2">
        <v>68650992</v>
      </c>
      <c r="BF667" s="2">
        <v>0</v>
      </c>
      <c r="BG667" s="2">
        <v>874869</v>
      </c>
      <c r="BH667" s="2">
        <v>0</v>
      </c>
      <c r="BI667" s="2">
        <v>452834</v>
      </c>
      <c r="BJ667" s="2">
        <v>0</v>
      </c>
      <c r="BK667" s="2">
        <v>0</v>
      </c>
      <c r="BL667" s="2">
        <v>0</v>
      </c>
      <c r="BM667" s="2">
        <v>0</v>
      </c>
      <c r="BN667" s="2">
        <v>2813</v>
      </c>
      <c r="BO667" s="2">
        <v>107.14</v>
      </c>
      <c r="BP667" s="2">
        <v>301385</v>
      </c>
      <c r="BQ667" s="2">
        <v>1629088</v>
      </c>
      <c r="BR667" s="2">
        <v>70280080</v>
      </c>
      <c r="BS667" s="2">
        <v>0</v>
      </c>
      <c r="BT667" s="2">
        <v>70280080</v>
      </c>
      <c r="BU667" s="2">
        <v>37597200</v>
      </c>
      <c r="BV667" s="2">
        <v>32682880</v>
      </c>
      <c r="BW667" s="2">
        <v>2643881</v>
      </c>
      <c r="BX667" s="2">
        <v>30038999</v>
      </c>
      <c r="BY667" s="2">
        <v>5030.88</v>
      </c>
      <c r="BZ667" s="2">
        <v>6472.52</v>
      </c>
      <c r="CA667" s="2">
        <v>32562471</v>
      </c>
      <c r="CB667" s="2">
        <v>0</v>
      </c>
      <c r="CC667" s="2">
        <v>0</v>
      </c>
      <c r="CD667" s="2">
        <v>37597200</v>
      </c>
      <c r="CE667" s="2">
        <v>2643881</v>
      </c>
      <c r="CF667" s="2">
        <v>0</v>
      </c>
      <c r="CG667" s="2">
        <v>8258819</v>
      </c>
      <c r="CH667" s="2">
        <v>8258819</v>
      </c>
      <c r="CI667" s="2">
        <v>0</v>
      </c>
      <c r="CJ667" s="2">
        <v>30038999</v>
      </c>
      <c r="CK667" s="2" t="b">
        <v>0</v>
      </c>
      <c r="CL667" s="2">
        <v>0</v>
      </c>
      <c r="CM667" s="2">
        <v>11031.53</v>
      </c>
      <c r="CN667" s="2">
        <v>10143.030000000001</v>
      </c>
      <c r="CO667" s="2">
        <v>10443.92</v>
      </c>
      <c r="CP667" s="2">
        <v>12418.24</v>
      </c>
      <c r="CQ667" s="4">
        <v>45072.426631944443</v>
      </c>
      <c r="CR667" s="4">
        <v>73415</v>
      </c>
    </row>
    <row r="668" spans="1:96" x14ac:dyDescent="0.35">
      <c r="A668" s="5">
        <v>744</v>
      </c>
      <c r="B668" s="3" t="s">
        <v>1358</v>
      </c>
      <c r="C668" s="3" t="s">
        <v>1363</v>
      </c>
      <c r="D668" s="2" t="s">
        <v>1364</v>
      </c>
      <c r="E668" s="2">
        <v>8093</v>
      </c>
      <c r="F668" s="2">
        <v>8215</v>
      </c>
      <c r="G668" s="2">
        <v>8458</v>
      </c>
      <c r="H668" s="2">
        <v>9802</v>
      </c>
      <c r="I668" s="2">
        <v>6.5600000000000006E-2</v>
      </c>
      <c r="J668" s="2">
        <v>531</v>
      </c>
      <c r="K668" s="2">
        <v>539</v>
      </c>
      <c r="L668" s="2">
        <v>555</v>
      </c>
      <c r="M668" s="2">
        <v>643</v>
      </c>
      <c r="N668" s="2">
        <v>6.7000000000000004E-2</v>
      </c>
      <c r="O668" s="2">
        <v>542</v>
      </c>
      <c r="P668" s="2">
        <v>550</v>
      </c>
      <c r="Q668" s="2">
        <v>567</v>
      </c>
      <c r="R668" s="2">
        <v>657</v>
      </c>
      <c r="S668" s="2">
        <v>9166</v>
      </c>
      <c r="T668" s="2">
        <v>9304</v>
      </c>
      <c r="U668" s="2">
        <v>9580</v>
      </c>
      <c r="V668" s="2">
        <v>11102</v>
      </c>
      <c r="W668" s="2">
        <v>1.1040000000000001</v>
      </c>
      <c r="X668" s="2">
        <v>1.026</v>
      </c>
      <c r="Y668" s="2">
        <v>10119</v>
      </c>
      <c r="Z668" s="2">
        <v>11391</v>
      </c>
      <c r="AA668" s="2">
        <v>516.57000000000005</v>
      </c>
      <c r="AB668" s="2">
        <v>313.51</v>
      </c>
      <c r="AC668" s="2">
        <v>119.1</v>
      </c>
      <c r="AD668" s="2">
        <v>0</v>
      </c>
      <c r="AE668" s="2">
        <v>949.18</v>
      </c>
      <c r="AF668" s="2">
        <v>516.57000000000005</v>
      </c>
      <c r="AG668" s="2">
        <v>313.51</v>
      </c>
      <c r="AH668" s="2">
        <v>119.1</v>
      </c>
      <c r="AI668" s="2">
        <v>0</v>
      </c>
      <c r="AJ668" s="2">
        <v>949.18</v>
      </c>
      <c r="AK668" s="2">
        <v>5227172</v>
      </c>
      <c r="AL668" s="2">
        <v>2916897</v>
      </c>
      <c r="AM668" s="2">
        <v>1140978</v>
      </c>
      <c r="AN668" s="2">
        <v>0</v>
      </c>
      <c r="AO668" s="2">
        <v>9285047</v>
      </c>
      <c r="AP668" s="2">
        <v>0.17660000000000001</v>
      </c>
      <c r="AQ668" s="2">
        <v>0.2</v>
      </c>
      <c r="AR668" s="2">
        <v>184624</v>
      </c>
      <c r="AS668" s="2">
        <v>103025</v>
      </c>
      <c r="AT668" s="2">
        <v>40299</v>
      </c>
      <c r="AU668" s="2">
        <v>0</v>
      </c>
      <c r="AV668" s="2">
        <v>327948</v>
      </c>
      <c r="AW668" s="2">
        <v>0.17660000000000001</v>
      </c>
      <c r="AX668" s="2">
        <v>0</v>
      </c>
      <c r="AY668" s="2">
        <v>0.65</v>
      </c>
      <c r="AZ668" s="2">
        <v>0</v>
      </c>
      <c r="BA668" s="2">
        <v>0</v>
      </c>
      <c r="BB668" s="2">
        <v>0</v>
      </c>
      <c r="BC668" s="2">
        <v>0</v>
      </c>
      <c r="BD668" s="2">
        <v>0</v>
      </c>
      <c r="BE668" s="2">
        <v>9612995</v>
      </c>
      <c r="BF668" s="2">
        <v>0</v>
      </c>
      <c r="BG668" s="2">
        <v>183718</v>
      </c>
      <c r="BH668" s="2">
        <v>0</v>
      </c>
      <c r="BI668" s="2">
        <v>159032</v>
      </c>
      <c r="BJ668" s="2">
        <v>0</v>
      </c>
      <c r="BK668" s="2">
        <v>0</v>
      </c>
      <c r="BL668" s="2">
        <v>823914</v>
      </c>
      <c r="BM668" s="2">
        <v>0</v>
      </c>
      <c r="BN668" s="2">
        <v>2813</v>
      </c>
      <c r="BO668" s="2">
        <v>21.27</v>
      </c>
      <c r="BP668" s="2">
        <v>59833</v>
      </c>
      <c r="BQ668" s="2">
        <v>1226497</v>
      </c>
      <c r="BR668" s="2">
        <v>10839492</v>
      </c>
      <c r="BS668" s="2">
        <v>0</v>
      </c>
      <c r="BT668" s="2">
        <v>10839492</v>
      </c>
      <c r="BU668" s="2">
        <v>6471270</v>
      </c>
      <c r="BV668" s="2">
        <v>4368222</v>
      </c>
      <c r="BW668" s="2">
        <v>189836</v>
      </c>
      <c r="BX668" s="2">
        <v>4178386</v>
      </c>
      <c r="BY668" s="2">
        <v>5062.12</v>
      </c>
      <c r="BZ668" s="2">
        <v>949.18</v>
      </c>
      <c r="CA668" s="2">
        <v>4804863</v>
      </c>
      <c r="CB668" s="2">
        <v>0</v>
      </c>
      <c r="CC668" s="2">
        <v>0</v>
      </c>
      <c r="CD668" s="2">
        <v>6471270</v>
      </c>
      <c r="CE668" s="2">
        <v>189836</v>
      </c>
      <c r="CF668" s="2">
        <v>0</v>
      </c>
      <c r="CG668" s="2">
        <v>1976048</v>
      </c>
      <c r="CH668" s="2">
        <v>1976048</v>
      </c>
      <c r="CI668" s="2">
        <v>0</v>
      </c>
      <c r="CJ668" s="2">
        <v>4178386</v>
      </c>
      <c r="CK668" s="2" t="b">
        <v>0</v>
      </c>
      <c r="CL668" s="2">
        <v>0</v>
      </c>
      <c r="CM668" s="2">
        <v>10476.4</v>
      </c>
      <c r="CN668" s="2">
        <v>9632.6200000000008</v>
      </c>
      <c r="CO668" s="2">
        <v>9918.3700000000008</v>
      </c>
      <c r="CP668" s="2">
        <v>11793.33</v>
      </c>
      <c r="CQ668" s="4">
        <v>45072.426666666666</v>
      </c>
      <c r="CR668" s="4">
        <v>73415</v>
      </c>
    </row>
    <row r="669" spans="1:96" x14ac:dyDescent="0.35">
      <c r="A669" s="5">
        <v>745</v>
      </c>
      <c r="B669" s="3" t="s">
        <v>1358</v>
      </c>
      <c r="C669" s="3" t="s">
        <v>1365</v>
      </c>
      <c r="D669" s="2" t="s">
        <v>1366</v>
      </c>
      <c r="E669" s="2">
        <v>8093</v>
      </c>
      <c r="F669" s="2">
        <v>8215</v>
      </c>
      <c r="G669" s="2">
        <v>8458</v>
      </c>
      <c r="H669" s="2">
        <v>9802</v>
      </c>
      <c r="I669" s="2">
        <v>6.5600000000000006E-2</v>
      </c>
      <c r="J669" s="2">
        <v>531</v>
      </c>
      <c r="K669" s="2">
        <v>539</v>
      </c>
      <c r="L669" s="2">
        <v>555</v>
      </c>
      <c r="M669" s="2">
        <v>643</v>
      </c>
      <c r="N669" s="2">
        <v>6.7000000000000004E-2</v>
      </c>
      <c r="O669" s="2">
        <v>542</v>
      </c>
      <c r="P669" s="2">
        <v>550</v>
      </c>
      <c r="Q669" s="2">
        <v>567</v>
      </c>
      <c r="R669" s="2">
        <v>657</v>
      </c>
      <c r="S669" s="2">
        <v>9166</v>
      </c>
      <c r="T669" s="2">
        <v>9304</v>
      </c>
      <c r="U669" s="2">
        <v>9580</v>
      </c>
      <c r="V669" s="2">
        <v>11102</v>
      </c>
      <c r="W669" s="2">
        <v>1.1040000000000001</v>
      </c>
      <c r="X669" s="2">
        <v>1.026</v>
      </c>
      <c r="Y669" s="2">
        <v>10119</v>
      </c>
      <c r="Z669" s="2">
        <v>11391</v>
      </c>
      <c r="AA669" s="2">
        <v>299.86</v>
      </c>
      <c r="AB669" s="2">
        <v>138.29</v>
      </c>
      <c r="AC669" s="2">
        <v>10.15</v>
      </c>
      <c r="AD669" s="2">
        <v>0</v>
      </c>
      <c r="AE669" s="2">
        <v>448.3</v>
      </c>
      <c r="AF669" s="2">
        <v>299.86</v>
      </c>
      <c r="AG669" s="2">
        <v>138.29</v>
      </c>
      <c r="AH669" s="2">
        <v>10.15</v>
      </c>
      <c r="AI669" s="2">
        <v>0</v>
      </c>
      <c r="AJ669" s="2">
        <v>448.3</v>
      </c>
      <c r="AK669" s="2">
        <v>3034283</v>
      </c>
      <c r="AL669" s="2">
        <v>1286650</v>
      </c>
      <c r="AM669" s="2">
        <v>97237</v>
      </c>
      <c r="AN669" s="2">
        <v>0</v>
      </c>
      <c r="AO669" s="2">
        <v>4418170</v>
      </c>
      <c r="AP669" s="2">
        <v>0.76390000000000002</v>
      </c>
      <c r="AQ669" s="2">
        <v>0.2</v>
      </c>
      <c r="AR669" s="2">
        <v>463578</v>
      </c>
      <c r="AS669" s="2">
        <v>196574</v>
      </c>
      <c r="AT669" s="2">
        <v>14856</v>
      </c>
      <c r="AU669" s="2">
        <v>0</v>
      </c>
      <c r="AV669" s="2">
        <v>675008</v>
      </c>
      <c r="AW669" s="2">
        <v>0.76390000000000002</v>
      </c>
      <c r="AX669" s="2">
        <v>0.21390000000000001</v>
      </c>
      <c r="AY669" s="2">
        <v>0.65</v>
      </c>
      <c r="AZ669" s="2">
        <v>421872</v>
      </c>
      <c r="BA669" s="2">
        <v>178889</v>
      </c>
      <c r="BB669" s="2">
        <v>13519</v>
      </c>
      <c r="BC669" s="2">
        <v>0</v>
      </c>
      <c r="BD669" s="2">
        <v>614280</v>
      </c>
      <c r="BE669" s="2">
        <v>5707458</v>
      </c>
      <c r="BF669" s="2">
        <v>0</v>
      </c>
      <c r="BG669" s="2">
        <v>38701</v>
      </c>
      <c r="BH669" s="2">
        <v>0</v>
      </c>
      <c r="BI669" s="2">
        <v>799271</v>
      </c>
      <c r="BJ669" s="2">
        <v>0</v>
      </c>
      <c r="BK669" s="2">
        <v>0</v>
      </c>
      <c r="BL669" s="2">
        <v>0</v>
      </c>
      <c r="BM669" s="2">
        <v>0</v>
      </c>
      <c r="BN669" s="2">
        <v>2813</v>
      </c>
      <c r="BO669" s="2">
        <v>20.79</v>
      </c>
      <c r="BP669" s="2">
        <v>58482</v>
      </c>
      <c r="BQ669" s="2">
        <v>896454</v>
      </c>
      <c r="BR669" s="2">
        <v>6603912</v>
      </c>
      <c r="BS669" s="2">
        <v>0</v>
      </c>
      <c r="BT669" s="2">
        <v>6603912</v>
      </c>
      <c r="BU669" s="2">
        <v>20003653</v>
      </c>
      <c r="BV669" s="2">
        <v>0</v>
      </c>
      <c r="BW669" s="2">
        <v>89660</v>
      </c>
      <c r="BX669" s="2">
        <v>0</v>
      </c>
      <c r="BY669" s="2">
        <v>5206.82</v>
      </c>
      <c r="BZ669" s="2">
        <v>448.3</v>
      </c>
      <c r="CA669" s="2">
        <v>2334217</v>
      </c>
      <c r="CB669" s="2">
        <v>0</v>
      </c>
      <c r="CC669" s="2">
        <v>0</v>
      </c>
      <c r="CD669" s="2">
        <v>20003653</v>
      </c>
      <c r="CE669" s="2">
        <v>89660</v>
      </c>
      <c r="CF669" s="2">
        <v>0</v>
      </c>
      <c r="CG669" s="2">
        <v>7403399</v>
      </c>
      <c r="CH669" s="2">
        <v>7403399</v>
      </c>
      <c r="CI669" s="2">
        <v>7403399</v>
      </c>
      <c r="CJ669" s="2">
        <v>7403399</v>
      </c>
      <c r="CK669" s="2" t="b">
        <v>1</v>
      </c>
      <c r="CL669" s="2">
        <v>13399741</v>
      </c>
      <c r="CM669" s="2">
        <v>13071.88</v>
      </c>
      <c r="CN669" s="2">
        <v>12019.05</v>
      </c>
      <c r="CO669" s="2">
        <v>12375.59</v>
      </c>
      <c r="CP669" s="2">
        <v>14715.06</v>
      </c>
      <c r="CQ669" s="4">
        <v>45072.426666666666</v>
      </c>
      <c r="CR669" s="4">
        <v>73415</v>
      </c>
    </row>
    <row r="670" spans="1:96" x14ac:dyDescent="0.35">
      <c r="A670" s="5">
        <v>746</v>
      </c>
      <c r="B670" s="3" t="s">
        <v>1358</v>
      </c>
      <c r="C670" s="3" t="s">
        <v>1367</v>
      </c>
      <c r="D670" s="2" t="s">
        <v>1368</v>
      </c>
      <c r="E670" s="2">
        <v>8093</v>
      </c>
      <c r="F670" s="2">
        <v>8215</v>
      </c>
      <c r="G670" s="2">
        <v>8458</v>
      </c>
      <c r="H670" s="2">
        <v>9802</v>
      </c>
      <c r="I670" s="2">
        <v>6.5600000000000006E-2</v>
      </c>
      <c r="J670" s="2">
        <v>531</v>
      </c>
      <c r="K670" s="2">
        <v>539</v>
      </c>
      <c r="L670" s="2">
        <v>555</v>
      </c>
      <c r="M670" s="2">
        <v>643</v>
      </c>
      <c r="N670" s="2">
        <v>6.7000000000000004E-2</v>
      </c>
      <c r="O670" s="2">
        <v>542</v>
      </c>
      <c r="P670" s="2">
        <v>550</v>
      </c>
      <c r="Q670" s="2">
        <v>567</v>
      </c>
      <c r="R670" s="2">
        <v>657</v>
      </c>
      <c r="S670" s="2">
        <v>9166</v>
      </c>
      <c r="T670" s="2">
        <v>9304</v>
      </c>
      <c r="U670" s="2">
        <v>9580</v>
      </c>
      <c r="V670" s="2">
        <v>11102</v>
      </c>
      <c r="W670" s="2">
        <v>1.1040000000000001</v>
      </c>
      <c r="X670" s="2">
        <v>1.026</v>
      </c>
      <c r="Y670" s="2">
        <v>10119</v>
      </c>
      <c r="Z670" s="2">
        <v>11391</v>
      </c>
      <c r="AA670" s="2">
        <v>0</v>
      </c>
      <c r="AB670" s="2">
        <v>0</v>
      </c>
      <c r="AC670" s="2">
        <v>0</v>
      </c>
      <c r="AD670" s="2">
        <v>8371.01</v>
      </c>
      <c r="AE670" s="2">
        <v>8371.01</v>
      </c>
      <c r="AF670" s="2">
        <v>0</v>
      </c>
      <c r="AG670" s="2">
        <v>0</v>
      </c>
      <c r="AH670" s="2">
        <v>0</v>
      </c>
      <c r="AI670" s="2">
        <v>8371.01</v>
      </c>
      <c r="AJ670" s="2">
        <v>8371.01</v>
      </c>
      <c r="AK670" s="2">
        <v>0</v>
      </c>
      <c r="AL670" s="2">
        <v>0</v>
      </c>
      <c r="AM670" s="2">
        <v>0</v>
      </c>
      <c r="AN670" s="2">
        <v>95354175</v>
      </c>
      <c r="AO670" s="2">
        <v>95354175</v>
      </c>
      <c r="AP670" s="2">
        <v>0.35580000000000001</v>
      </c>
      <c r="AQ670" s="2">
        <v>0.2</v>
      </c>
      <c r="AR670" s="2">
        <v>0</v>
      </c>
      <c r="AS670" s="2">
        <v>0</v>
      </c>
      <c r="AT670" s="2">
        <v>0</v>
      </c>
      <c r="AU670" s="2">
        <v>6785403</v>
      </c>
      <c r="AV670" s="2">
        <v>6785403</v>
      </c>
      <c r="AW670" s="2">
        <v>0.35580000000000001</v>
      </c>
      <c r="AX670" s="2">
        <v>0</v>
      </c>
      <c r="AY670" s="2">
        <v>0.65</v>
      </c>
      <c r="AZ670" s="2">
        <v>0</v>
      </c>
      <c r="BA670" s="2">
        <v>0</v>
      </c>
      <c r="BB670" s="2">
        <v>0</v>
      </c>
      <c r="BC670" s="2">
        <v>0</v>
      </c>
      <c r="BD670" s="2">
        <v>0</v>
      </c>
      <c r="BE670" s="2">
        <v>102139578</v>
      </c>
      <c r="BF670" s="2">
        <v>0</v>
      </c>
      <c r="BG670" s="2">
        <v>424531</v>
      </c>
      <c r="BH670" s="2">
        <v>0</v>
      </c>
      <c r="BI670" s="2">
        <v>267812</v>
      </c>
      <c r="BJ670" s="2">
        <v>0</v>
      </c>
      <c r="BK670" s="2">
        <v>0</v>
      </c>
      <c r="BL670" s="2">
        <v>620143</v>
      </c>
      <c r="BM670" s="2">
        <v>0</v>
      </c>
      <c r="BN670" s="2">
        <v>2813</v>
      </c>
      <c r="BO670" s="2">
        <v>0</v>
      </c>
      <c r="BP670" s="2">
        <v>0</v>
      </c>
      <c r="BQ670" s="2">
        <v>1312486</v>
      </c>
      <c r="BR670" s="2">
        <v>103452064</v>
      </c>
      <c r="BS670" s="2">
        <v>0</v>
      </c>
      <c r="BT670" s="2">
        <v>103452064</v>
      </c>
      <c r="BU670" s="2">
        <v>108062716</v>
      </c>
      <c r="BV670" s="2">
        <v>0</v>
      </c>
      <c r="BW670" s="2">
        <v>1674202</v>
      </c>
      <c r="BX670" s="2">
        <v>0</v>
      </c>
      <c r="BY670" s="2">
        <v>6096.32</v>
      </c>
      <c r="BZ670" s="2">
        <v>8371.01</v>
      </c>
      <c r="CA670" s="2">
        <v>51032356</v>
      </c>
      <c r="CB670" s="2">
        <v>0</v>
      </c>
      <c r="CC670" s="2">
        <v>0</v>
      </c>
      <c r="CD670" s="2">
        <v>108062716</v>
      </c>
      <c r="CE670" s="2">
        <v>1674202</v>
      </c>
      <c r="CF670" s="2">
        <v>0</v>
      </c>
      <c r="CG670" s="2">
        <v>3827724</v>
      </c>
      <c r="CH670" s="2">
        <v>3827724</v>
      </c>
      <c r="CI670" s="2">
        <v>3827724</v>
      </c>
      <c r="CJ670" s="2">
        <v>3827724</v>
      </c>
      <c r="CK670" s="2" t="b">
        <v>1</v>
      </c>
      <c r="CL670" s="2">
        <v>4610652</v>
      </c>
      <c r="CM670" s="2">
        <v>10839.07</v>
      </c>
      <c r="CN670" s="2">
        <v>9966.07</v>
      </c>
      <c r="CO670" s="2">
        <v>10261.709999999999</v>
      </c>
      <c r="CP670" s="2">
        <v>12201.58</v>
      </c>
      <c r="CQ670" s="4">
        <v>45072.426678240743</v>
      </c>
      <c r="CR670" s="4">
        <v>73415</v>
      </c>
    </row>
    <row r="671" spans="1:96" x14ac:dyDescent="0.35">
      <c r="A671" s="5">
        <v>747</v>
      </c>
      <c r="B671" s="3" t="s">
        <v>1358</v>
      </c>
      <c r="C671" s="3" t="s">
        <v>1369</v>
      </c>
      <c r="D671" s="2" t="s">
        <v>1370</v>
      </c>
      <c r="E671" s="2">
        <v>8093</v>
      </c>
      <c r="F671" s="2">
        <v>8215</v>
      </c>
      <c r="G671" s="2">
        <v>8458</v>
      </c>
      <c r="H671" s="2">
        <v>9802</v>
      </c>
      <c r="I671" s="2">
        <v>6.5600000000000006E-2</v>
      </c>
      <c r="J671" s="2">
        <v>531</v>
      </c>
      <c r="K671" s="2">
        <v>539</v>
      </c>
      <c r="L671" s="2">
        <v>555</v>
      </c>
      <c r="M671" s="2">
        <v>643</v>
      </c>
      <c r="N671" s="2">
        <v>6.7000000000000004E-2</v>
      </c>
      <c r="O671" s="2">
        <v>542</v>
      </c>
      <c r="P671" s="2">
        <v>550</v>
      </c>
      <c r="Q671" s="2">
        <v>567</v>
      </c>
      <c r="R671" s="2">
        <v>657</v>
      </c>
      <c r="S671" s="2">
        <v>9166</v>
      </c>
      <c r="T671" s="2">
        <v>9304</v>
      </c>
      <c r="U671" s="2">
        <v>9580</v>
      </c>
      <c r="V671" s="2">
        <v>11102</v>
      </c>
      <c r="W671" s="2">
        <v>1.1040000000000001</v>
      </c>
      <c r="X671" s="2">
        <v>1.026</v>
      </c>
      <c r="Y671" s="2">
        <v>10119</v>
      </c>
      <c r="Z671" s="2">
        <v>11391</v>
      </c>
      <c r="AA671" s="2">
        <v>6582.02</v>
      </c>
      <c r="AB671" s="2">
        <v>5240.95</v>
      </c>
      <c r="AC671" s="2">
        <v>3589.74</v>
      </c>
      <c r="AD671" s="2">
        <v>0</v>
      </c>
      <c r="AE671" s="2">
        <v>15412.71</v>
      </c>
      <c r="AF671" s="2">
        <v>6582.02</v>
      </c>
      <c r="AG671" s="2">
        <v>5240.95</v>
      </c>
      <c r="AH671" s="2">
        <v>3589.74</v>
      </c>
      <c r="AI671" s="2">
        <v>0</v>
      </c>
      <c r="AJ671" s="2">
        <v>15412.71</v>
      </c>
      <c r="AK671" s="2">
        <v>66603460</v>
      </c>
      <c r="AL671" s="2">
        <v>48761799</v>
      </c>
      <c r="AM671" s="2">
        <v>34389709</v>
      </c>
      <c r="AN671" s="2">
        <v>0</v>
      </c>
      <c r="AO671" s="2">
        <v>149754968</v>
      </c>
      <c r="AP671" s="2">
        <v>0.24379999999999999</v>
      </c>
      <c r="AQ671" s="2">
        <v>0.2</v>
      </c>
      <c r="AR671" s="2">
        <v>3247585</v>
      </c>
      <c r="AS671" s="2">
        <v>2377625</v>
      </c>
      <c r="AT671" s="2">
        <v>1676842</v>
      </c>
      <c r="AU671" s="2">
        <v>0</v>
      </c>
      <c r="AV671" s="2">
        <v>7302052</v>
      </c>
      <c r="AW671" s="2">
        <v>0.24379999999999999</v>
      </c>
      <c r="AX671" s="2">
        <v>0</v>
      </c>
      <c r="AY671" s="2">
        <v>0.65</v>
      </c>
      <c r="AZ671" s="2">
        <v>0</v>
      </c>
      <c r="BA671" s="2">
        <v>0</v>
      </c>
      <c r="BB671" s="2">
        <v>0</v>
      </c>
      <c r="BC671" s="2">
        <v>0</v>
      </c>
      <c r="BD671" s="2">
        <v>0</v>
      </c>
      <c r="BE671" s="2">
        <v>157057020</v>
      </c>
      <c r="BF671" s="2">
        <v>0</v>
      </c>
      <c r="BG671" s="2">
        <v>0</v>
      </c>
      <c r="BH671" s="2">
        <v>0</v>
      </c>
      <c r="BI671" s="2">
        <v>1371694</v>
      </c>
      <c r="BJ671" s="2">
        <v>0</v>
      </c>
      <c r="BK671" s="2">
        <v>0</v>
      </c>
      <c r="BL671" s="2">
        <v>0</v>
      </c>
      <c r="BM671" s="2">
        <v>0</v>
      </c>
      <c r="BN671" s="2">
        <v>2813</v>
      </c>
      <c r="BO671" s="2">
        <v>316.16000000000003</v>
      </c>
      <c r="BP671" s="2">
        <v>889358</v>
      </c>
      <c r="BQ671" s="2">
        <v>2261052</v>
      </c>
      <c r="BR671" s="2">
        <v>159318072</v>
      </c>
      <c r="BS671" s="2">
        <v>0</v>
      </c>
      <c r="BT671" s="2">
        <v>159318072</v>
      </c>
      <c r="BU671" s="2">
        <v>114501100</v>
      </c>
      <c r="BV671" s="2">
        <v>44816972</v>
      </c>
      <c r="BW671" s="2">
        <v>3082542</v>
      </c>
      <c r="BX671" s="2">
        <v>41734430</v>
      </c>
      <c r="BY671" s="2">
        <v>5053.63</v>
      </c>
      <c r="BZ671" s="2">
        <v>15412.71</v>
      </c>
      <c r="CA671" s="2">
        <v>77890134</v>
      </c>
      <c r="CB671" s="2">
        <v>0</v>
      </c>
      <c r="CC671" s="2">
        <v>0</v>
      </c>
      <c r="CD671" s="2">
        <v>114501100</v>
      </c>
      <c r="CE671" s="2">
        <v>3082542</v>
      </c>
      <c r="CF671" s="2">
        <v>0</v>
      </c>
      <c r="CG671" s="2">
        <v>13041704</v>
      </c>
      <c r="CH671" s="2">
        <v>13041704</v>
      </c>
      <c r="CI671" s="2">
        <v>0</v>
      </c>
      <c r="CJ671" s="2">
        <v>41734430</v>
      </c>
      <c r="CK671" s="2" t="b">
        <v>0</v>
      </c>
      <c r="CL671" s="2">
        <v>0</v>
      </c>
      <c r="CM671" s="2">
        <v>10612.4</v>
      </c>
      <c r="CN671" s="2">
        <v>9757.66</v>
      </c>
      <c r="CO671" s="2">
        <v>10047.120000000001</v>
      </c>
      <c r="CP671" s="2">
        <v>11946.43</v>
      </c>
      <c r="CQ671" s="4">
        <v>45072.426712962966</v>
      </c>
      <c r="CR671" s="4">
        <v>73415</v>
      </c>
    </row>
    <row r="672" spans="1:96" x14ac:dyDescent="0.35">
      <c r="A672" s="5">
        <v>748</v>
      </c>
      <c r="B672" s="3" t="s">
        <v>1358</v>
      </c>
      <c r="C672" s="3" t="s">
        <v>1371</v>
      </c>
      <c r="D672" s="2" t="s">
        <v>1372</v>
      </c>
      <c r="E672" s="2">
        <v>8093</v>
      </c>
      <c r="F672" s="2">
        <v>8215</v>
      </c>
      <c r="G672" s="2">
        <v>8458</v>
      </c>
      <c r="H672" s="2">
        <v>9802</v>
      </c>
      <c r="I672" s="2">
        <v>6.5600000000000006E-2</v>
      </c>
      <c r="J672" s="2">
        <v>531</v>
      </c>
      <c r="K672" s="2">
        <v>539</v>
      </c>
      <c r="L672" s="2">
        <v>555</v>
      </c>
      <c r="M672" s="2">
        <v>643</v>
      </c>
      <c r="N672" s="2">
        <v>6.7000000000000004E-2</v>
      </c>
      <c r="O672" s="2">
        <v>542</v>
      </c>
      <c r="P672" s="2">
        <v>550</v>
      </c>
      <c r="Q672" s="2">
        <v>567</v>
      </c>
      <c r="R672" s="2">
        <v>657</v>
      </c>
      <c r="S672" s="2">
        <v>9166</v>
      </c>
      <c r="T672" s="2">
        <v>9304</v>
      </c>
      <c r="U672" s="2">
        <v>9580</v>
      </c>
      <c r="V672" s="2">
        <v>11102</v>
      </c>
      <c r="W672" s="2">
        <v>1.1040000000000001</v>
      </c>
      <c r="X672" s="2">
        <v>1.026</v>
      </c>
      <c r="Y672" s="2">
        <v>10119</v>
      </c>
      <c r="Z672" s="2">
        <v>11391</v>
      </c>
      <c r="AA672" s="2">
        <v>0</v>
      </c>
      <c r="AB672" s="2">
        <v>0</v>
      </c>
      <c r="AC672" s="2">
        <v>0</v>
      </c>
      <c r="AD672" s="2">
        <v>21646.28</v>
      </c>
      <c r="AE672" s="2">
        <v>21646.28</v>
      </c>
      <c r="AF672" s="2">
        <v>0</v>
      </c>
      <c r="AG672" s="2">
        <v>0</v>
      </c>
      <c r="AH672" s="2">
        <v>0</v>
      </c>
      <c r="AI672" s="2">
        <v>21646.28</v>
      </c>
      <c r="AJ672" s="2">
        <v>21646.28</v>
      </c>
      <c r="AK672" s="2">
        <v>0</v>
      </c>
      <c r="AL672" s="2">
        <v>0</v>
      </c>
      <c r="AM672" s="2">
        <v>0</v>
      </c>
      <c r="AN672" s="2">
        <v>246572775</v>
      </c>
      <c r="AO672" s="2">
        <v>246572775</v>
      </c>
      <c r="AP672" s="2">
        <v>0.48920000000000002</v>
      </c>
      <c r="AQ672" s="2">
        <v>0.2</v>
      </c>
      <c r="AR672" s="2">
        <v>0</v>
      </c>
      <c r="AS672" s="2">
        <v>0</v>
      </c>
      <c r="AT672" s="2">
        <v>0</v>
      </c>
      <c r="AU672" s="2">
        <v>24124680</v>
      </c>
      <c r="AV672" s="2">
        <v>24124680</v>
      </c>
      <c r="AW672" s="2">
        <v>0.48920000000000002</v>
      </c>
      <c r="AX672" s="2">
        <v>0</v>
      </c>
      <c r="AY672" s="2">
        <v>0.65</v>
      </c>
      <c r="AZ672" s="2">
        <v>0</v>
      </c>
      <c r="BA672" s="2">
        <v>0</v>
      </c>
      <c r="BB672" s="2">
        <v>0</v>
      </c>
      <c r="BC672" s="2">
        <v>0</v>
      </c>
      <c r="BD672" s="2">
        <v>0</v>
      </c>
      <c r="BE672" s="2">
        <v>270697455</v>
      </c>
      <c r="BF672" s="2">
        <v>0</v>
      </c>
      <c r="BG672" s="2">
        <v>7967457</v>
      </c>
      <c r="BH672" s="2">
        <v>0</v>
      </c>
      <c r="BI672" s="2">
        <v>1534050</v>
      </c>
      <c r="BJ672" s="2">
        <v>0</v>
      </c>
      <c r="BK672" s="2">
        <v>0</v>
      </c>
      <c r="BL672" s="2">
        <v>0</v>
      </c>
      <c r="BM672" s="2">
        <v>0</v>
      </c>
      <c r="BN672" s="2">
        <v>2813</v>
      </c>
      <c r="BO672" s="2">
        <v>0</v>
      </c>
      <c r="BP672" s="2">
        <v>0</v>
      </c>
      <c r="BQ672" s="2">
        <v>9501507</v>
      </c>
      <c r="BR672" s="2">
        <v>280198962</v>
      </c>
      <c r="BS672" s="2">
        <v>0</v>
      </c>
      <c r="BT672" s="2">
        <v>280198962</v>
      </c>
      <c r="BU672" s="2">
        <v>114627236</v>
      </c>
      <c r="BV672" s="2">
        <v>165571726</v>
      </c>
      <c r="BW672" s="2">
        <v>20764105</v>
      </c>
      <c r="BX672" s="2">
        <v>144807621</v>
      </c>
      <c r="BY672" s="2">
        <v>6088.98</v>
      </c>
      <c r="BZ672" s="2">
        <v>21646.28</v>
      </c>
      <c r="CA672" s="2">
        <v>131803766</v>
      </c>
      <c r="CB672" s="2">
        <v>0</v>
      </c>
      <c r="CC672" s="2">
        <v>0</v>
      </c>
      <c r="CD672" s="2">
        <v>114627236</v>
      </c>
      <c r="CE672" s="2">
        <v>20764105</v>
      </c>
      <c r="CF672" s="2">
        <v>0</v>
      </c>
      <c r="CG672" s="2">
        <v>33949515</v>
      </c>
      <c r="CH672" s="2">
        <v>33949515</v>
      </c>
      <c r="CI672" s="2">
        <v>0</v>
      </c>
      <c r="CJ672" s="2">
        <v>144807621</v>
      </c>
      <c r="CK672" s="2" t="b">
        <v>0</v>
      </c>
      <c r="CL672" s="2">
        <v>0</v>
      </c>
      <c r="CM672" s="2">
        <v>11109.04</v>
      </c>
      <c r="CN672" s="2">
        <v>10214.299999999999</v>
      </c>
      <c r="CO672" s="2">
        <v>10517.31</v>
      </c>
      <c r="CP672" s="2">
        <v>12505.5</v>
      </c>
      <c r="CQ672" s="4">
        <v>45072.426724537036</v>
      </c>
      <c r="CR672" s="4">
        <v>73415</v>
      </c>
    </row>
    <row r="673" spans="1:96" x14ac:dyDescent="0.35">
      <c r="A673" s="5">
        <v>749</v>
      </c>
      <c r="B673" s="3" t="s">
        <v>1358</v>
      </c>
      <c r="C673" s="3" t="s">
        <v>1373</v>
      </c>
      <c r="D673" s="2" t="s">
        <v>1374</v>
      </c>
      <c r="E673" s="2">
        <v>8093</v>
      </c>
      <c r="F673" s="2">
        <v>8215</v>
      </c>
      <c r="G673" s="2">
        <v>8458</v>
      </c>
      <c r="H673" s="2">
        <v>9802</v>
      </c>
      <c r="I673" s="2">
        <v>6.5600000000000006E-2</v>
      </c>
      <c r="J673" s="2">
        <v>531</v>
      </c>
      <c r="K673" s="2">
        <v>539</v>
      </c>
      <c r="L673" s="2">
        <v>555</v>
      </c>
      <c r="M673" s="2">
        <v>643</v>
      </c>
      <c r="N673" s="2">
        <v>6.7000000000000004E-2</v>
      </c>
      <c r="O673" s="2">
        <v>542</v>
      </c>
      <c r="P673" s="2">
        <v>550</v>
      </c>
      <c r="Q673" s="2">
        <v>567</v>
      </c>
      <c r="R673" s="2">
        <v>657</v>
      </c>
      <c r="S673" s="2">
        <v>9166</v>
      </c>
      <c r="T673" s="2">
        <v>9304</v>
      </c>
      <c r="U673" s="2">
        <v>9580</v>
      </c>
      <c r="V673" s="2">
        <v>11102</v>
      </c>
      <c r="W673" s="2">
        <v>1.1040000000000001</v>
      </c>
      <c r="X673" s="2">
        <v>1.026</v>
      </c>
      <c r="Y673" s="2">
        <v>10119</v>
      </c>
      <c r="Z673" s="2">
        <v>11391</v>
      </c>
      <c r="AA673" s="2">
        <v>3878.11</v>
      </c>
      <c r="AB673" s="2">
        <v>3365.25</v>
      </c>
      <c r="AC673" s="2">
        <v>2484.23</v>
      </c>
      <c r="AD673" s="2">
        <v>0</v>
      </c>
      <c r="AE673" s="2">
        <v>9727.59</v>
      </c>
      <c r="AF673" s="2">
        <v>3878.11</v>
      </c>
      <c r="AG673" s="2">
        <v>3365.25</v>
      </c>
      <c r="AH673" s="2">
        <v>2484.23</v>
      </c>
      <c r="AI673" s="2">
        <v>0</v>
      </c>
      <c r="AJ673" s="2">
        <v>9727.59</v>
      </c>
      <c r="AK673" s="2">
        <v>39242595</v>
      </c>
      <c r="AL673" s="2">
        <v>31310286</v>
      </c>
      <c r="AM673" s="2">
        <v>23798923</v>
      </c>
      <c r="AN673" s="2">
        <v>0</v>
      </c>
      <c r="AO673" s="2">
        <v>94351804</v>
      </c>
      <c r="AP673" s="2">
        <v>0.42649999999999999</v>
      </c>
      <c r="AQ673" s="2">
        <v>0.2</v>
      </c>
      <c r="AR673" s="2">
        <v>3347393</v>
      </c>
      <c r="AS673" s="2">
        <v>2670767</v>
      </c>
      <c r="AT673" s="2">
        <v>2030048</v>
      </c>
      <c r="AU673" s="2">
        <v>0</v>
      </c>
      <c r="AV673" s="2">
        <v>8048208</v>
      </c>
      <c r="AW673" s="2">
        <v>0.42649999999999999</v>
      </c>
      <c r="AX673" s="2">
        <v>0</v>
      </c>
      <c r="AY673" s="2">
        <v>0.65</v>
      </c>
      <c r="AZ673" s="2">
        <v>0</v>
      </c>
      <c r="BA673" s="2">
        <v>0</v>
      </c>
      <c r="BB673" s="2">
        <v>0</v>
      </c>
      <c r="BC673" s="2">
        <v>0</v>
      </c>
      <c r="BD673" s="2">
        <v>0</v>
      </c>
      <c r="BE673" s="2">
        <v>102400012</v>
      </c>
      <c r="BF673" s="2">
        <v>0</v>
      </c>
      <c r="BG673" s="2">
        <v>682190</v>
      </c>
      <c r="BH673" s="2">
        <v>0</v>
      </c>
      <c r="BI673" s="2">
        <v>775491</v>
      </c>
      <c r="BJ673" s="2">
        <v>0</v>
      </c>
      <c r="BK673" s="2">
        <v>0</v>
      </c>
      <c r="BL673" s="2">
        <v>0</v>
      </c>
      <c r="BM673" s="2">
        <v>0</v>
      </c>
      <c r="BN673" s="2">
        <v>2813</v>
      </c>
      <c r="BO673" s="2">
        <v>189.17</v>
      </c>
      <c r="BP673" s="2">
        <v>532135</v>
      </c>
      <c r="BQ673" s="2">
        <v>1989816</v>
      </c>
      <c r="BR673" s="2">
        <v>104389828</v>
      </c>
      <c r="BS673" s="2">
        <v>0</v>
      </c>
      <c r="BT673" s="2">
        <v>104389828</v>
      </c>
      <c r="BU673" s="2">
        <v>53099000</v>
      </c>
      <c r="BV673" s="2">
        <v>51290828</v>
      </c>
      <c r="BW673" s="2">
        <v>7550189</v>
      </c>
      <c r="BX673" s="2">
        <v>43740639</v>
      </c>
      <c r="BY673" s="2">
        <v>5045.1000000000004</v>
      </c>
      <c r="BZ673" s="2">
        <v>9727.59</v>
      </c>
      <c r="CA673" s="2">
        <v>49076664</v>
      </c>
      <c r="CB673" s="2">
        <v>0</v>
      </c>
      <c r="CC673" s="2">
        <v>0</v>
      </c>
      <c r="CD673" s="2">
        <v>53099000</v>
      </c>
      <c r="CE673" s="2">
        <v>7550189</v>
      </c>
      <c r="CF673" s="2">
        <v>0</v>
      </c>
      <c r="CG673" s="2">
        <v>11819133</v>
      </c>
      <c r="CH673" s="2">
        <v>11819133</v>
      </c>
      <c r="CI673" s="2">
        <v>0</v>
      </c>
      <c r="CJ673" s="2">
        <v>43740639</v>
      </c>
      <c r="CK673" s="2" t="b">
        <v>0</v>
      </c>
      <c r="CL673" s="2">
        <v>0</v>
      </c>
      <c r="CM673" s="2">
        <v>10982.15</v>
      </c>
      <c r="CN673" s="2">
        <v>10097.629999999999</v>
      </c>
      <c r="CO673" s="2">
        <v>10397.17</v>
      </c>
      <c r="CP673" s="2">
        <v>12362.65</v>
      </c>
      <c r="CQ673" s="4">
        <v>45072.426747685182</v>
      </c>
      <c r="CR673" s="4">
        <v>73415</v>
      </c>
    </row>
    <row r="674" spans="1:96" x14ac:dyDescent="0.35">
      <c r="A674" s="5">
        <v>750</v>
      </c>
      <c r="B674" s="3" t="s">
        <v>1358</v>
      </c>
      <c r="C674" s="3" t="s">
        <v>1375</v>
      </c>
      <c r="D674" s="2" t="s">
        <v>1376</v>
      </c>
      <c r="E674" s="2">
        <v>8093</v>
      </c>
      <c r="F674" s="2">
        <v>8215</v>
      </c>
      <c r="G674" s="2">
        <v>8458</v>
      </c>
      <c r="H674" s="2">
        <v>9802</v>
      </c>
      <c r="I674" s="2">
        <v>6.5600000000000006E-2</v>
      </c>
      <c r="J674" s="2">
        <v>531</v>
      </c>
      <c r="K674" s="2">
        <v>539</v>
      </c>
      <c r="L674" s="2">
        <v>555</v>
      </c>
      <c r="M674" s="2">
        <v>643</v>
      </c>
      <c r="N674" s="2">
        <v>6.7000000000000004E-2</v>
      </c>
      <c r="O674" s="2">
        <v>542</v>
      </c>
      <c r="P674" s="2">
        <v>550</v>
      </c>
      <c r="Q674" s="2">
        <v>567</v>
      </c>
      <c r="R674" s="2">
        <v>657</v>
      </c>
      <c r="S674" s="2">
        <v>9166</v>
      </c>
      <c r="T674" s="2">
        <v>9304</v>
      </c>
      <c r="U674" s="2">
        <v>9580</v>
      </c>
      <c r="V674" s="2">
        <v>11102</v>
      </c>
      <c r="W674" s="2">
        <v>1.1040000000000001</v>
      </c>
      <c r="X674" s="2">
        <v>1.026</v>
      </c>
      <c r="Y674" s="2">
        <v>10119</v>
      </c>
      <c r="Z674" s="2">
        <v>11391</v>
      </c>
      <c r="AA674" s="2">
        <v>2684.63</v>
      </c>
      <c r="AB674" s="2">
        <v>2221.29</v>
      </c>
      <c r="AC674" s="2">
        <v>1474.62</v>
      </c>
      <c r="AD674" s="2">
        <v>0</v>
      </c>
      <c r="AE674" s="2">
        <v>6380.54</v>
      </c>
      <c r="AF674" s="2">
        <v>2684.63</v>
      </c>
      <c r="AG674" s="2">
        <v>2221.29</v>
      </c>
      <c r="AH674" s="2">
        <v>1474.62</v>
      </c>
      <c r="AI674" s="2">
        <v>0</v>
      </c>
      <c r="AJ674" s="2">
        <v>6380.54</v>
      </c>
      <c r="AK674" s="2">
        <v>27165771</v>
      </c>
      <c r="AL674" s="2">
        <v>20666882</v>
      </c>
      <c r="AM674" s="2">
        <v>14126860</v>
      </c>
      <c r="AN674" s="2">
        <v>0</v>
      </c>
      <c r="AO674" s="2">
        <v>61959513</v>
      </c>
      <c r="AP674" s="2">
        <v>0.7994</v>
      </c>
      <c r="AQ674" s="2">
        <v>0.2</v>
      </c>
      <c r="AR674" s="2">
        <v>4343263</v>
      </c>
      <c r="AS674" s="2">
        <v>3304221</v>
      </c>
      <c r="AT674" s="2">
        <v>2258602</v>
      </c>
      <c r="AU674" s="2">
        <v>0</v>
      </c>
      <c r="AV674" s="2">
        <v>9906086</v>
      </c>
      <c r="AW674" s="2">
        <v>0.7994</v>
      </c>
      <c r="AX674" s="2">
        <v>0.24940000000000001</v>
      </c>
      <c r="AY674" s="2">
        <v>0.65</v>
      </c>
      <c r="AZ674" s="2">
        <v>4403843</v>
      </c>
      <c r="BA674" s="2">
        <v>3350308</v>
      </c>
      <c r="BB674" s="2">
        <v>2290105</v>
      </c>
      <c r="BC674" s="2">
        <v>0</v>
      </c>
      <c r="BD674" s="2">
        <v>10044256</v>
      </c>
      <c r="BE674" s="2">
        <v>81909855</v>
      </c>
      <c r="BF674" s="2">
        <v>0</v>
      </c>
      <c r="BG674" s="2">
        <v>1967560</v>
      </c>
      <c r="BH674" s="2">
        <v>0</v>
      </c>
      <c r="BI674" s="2">
        <v>966219</v>
      </c>
      <c r="BJ674" s="2">
        <v>0</v>
      </c>
      <c r="BK674" s="2">
        <v>0</v>
      </c>
      <c r="BL674" s="2">
        <v>0</v>
      </c>
      <c r="BM674" s="2">
        <v>0</v>
      </c>
      <c r="BN674" s="2">
        <v>2813</v>
      </c>
      <c r="BO674" s="2">
        <v>79.08</v>
      </c>
      <c r="BP674" s="2">
        <v>222452</v>
      </c>
      <c r="BQ674" s="2">
        <v>3156231</v>
      </c>
      <c r="BR674" s="2">
        <v>85066086</v>
      </c>
      <c r="BS674" s="2">
        <v>0</v>
      </c>
      <c r="BT674" s="2">
        <v>85066086</v>
      </c>
      <c r="BU674" s="2">
        <v>22974026</v>
      </c>
      <c r="BV674" s="2">
        <v>62092060</v>
      </c>
      <c r="BW674" s="2">
        <v>5075152</v>
      </c>
      <c r="BX674" s="2">
        <v>57016908</v>
      </c>
      <c r="BY674" s="2">
        <v>5049.01</v>
      </c>
      <c r="BZ674" s="2">
        <v>6380.54</v>
      </c>
      <c r="CA674" s="2">
        <v>32215410</v>
      </c>
      <c r="CB674" s="2">
        <v>0</v>
      </c>
      <c r="CC674" s="2">
        <v>0</v>
      </c>
      <c r="CD674" s="2">
        <v>22974026</v>
      </c>
      <c r="CE674" s="2">
        <v>5075152</v>
      </c>
      <c r="CF674" s="2">
        <v>4166232</v>
      </c>
      <c r="CG674" s="2">
        <v>11968373</v>
      </c>
      <c r="CH674" s="2">
        <v>16134605</v>
      </c>
      <c r="CI674" s="2">
        <v>0</v>
      </c>
      <c r="CJ674" s="2">
        <v>57016908</v>
      </c>
      <c r="CK674" s="2" t="b">
        <v>0</v>
      </c>
      <c r="CL674" s="2">
        <v>0</v>
      </c>
      <c r="CM674" s="2">
        <v>13377.22</v>
      </c>
      <c r="CN674" s="2">
        <v>12299.79</v>
      </c>
      <c r="CO674" s="2">
        <v>12664.66</v>
      </c>
      <c r="CP674" s="2">
        <v>15058.79</v>
      </c>
      <c r="CQ674" s="4">
        <v>45072.426759259259</v>
      </c>
      <c r="CR674" s="4">
        <v>73415</v>
      </c>
    </row>
    <row r="675" spans="1:96" x14ac:dyDescent="0.35">
      <c r="A675" s="5">
        <v>751</v>
      </c>
      <c r="B675" s="3" t="s">
        <v>1358</v>
      </c>
      <c r="C675" s="3" t="s">
        <v>1377</v>
      </c>
      <c r="D675" s="2" t="s">
        <v>1378</v>
      </c>
      <c r="E675" s="2">
        <v>8093</v>
      </c>
      <c r="F675" s="2">
        <v>8215</v>
      </c>
      <c r="G675" s="2">
        <v>8458</v>
      </c>
      <c r="H675" s="2">
        <v>9802</v>
      </c>
      <c r="I675" s="2">
        <v>6.5600000000000006E-2</v>
      </c>
      <c r="J675" s="2">
        <v>531</v>
      </c>
      <c r="K675" s="2">
        <v>539</v>
      </c>
      <c r="L675" s="2">
        <v>555</v>
      </c>
      <c r="M675" s="2">
        <v>643</v>
      </c>
      <c r="N675" s="2">
        <v>6.7000000000000004E-2</v>
      </c>
      <c r="O675" s="2">
        <v>542</v>
      </c>
      <c r="P675" s="2">
        <v>550</v>
      </c>
      <c r="Q675" s="2">
        <v>567</v>
      </c>
      <c r="R675" s="2">
        <v>657</v>
      </c>
      <c r="S675" s="2">
        <v>9166</v>
      </c>
      <c r="T675" s="2">
        <v>9304</v>
      </c>
      <c r="U675" s="2">
        <v>9580</v>
      </c>
      <c r="V675" s="2">
        <v>11102</v>
      </c>
      <c r="W675" s="2">
        <v>1.1040000000000001</v>
      </c>
      <c r="X675" s="2">
        <v>1.026</v>
      </c>
      <c r="Y675" s="2">
        <v>10119</v>
      </c>
      <c r="Z675" s="2">
        <v>11391</v>
      </c>
      <c r="AA675" s="2">
        <v>0</v>
      </c>
      <c r="AB675" s="2">
        <v>0</v>
      </c>
      <c r="AC675" s="2">
        <v>0</v>
      </c>
      <c r="AD675" s="2">
        <v>10381.959999999999</v>
      </c>
      <c r="AE675" s="2">
        <v>10381.959999999999</v>
      </c>
      <c r="AF675" s="2">
        <v>0</v>
      </c>
      <c r="AG675" s="2">
        <v>0</v>
      </c>
      <c r="AH675" s="2">
        <v>0</v>
      </c>
      <c r="AI675" s="2">
        <v>10381.959999999999</v>
      </c>
      <c r="AJ675" s="2">
        <v>10381.959999999999</v>
      </c>
      <c r="AK675" s="2">
        <v>0</v>
      </c>
      <c r="AL675" s="2">
        <v>0</v>
      </c>
      <c r="AM675" s="2">
        <v>0</v>
      </c>
      <c r="AN675" s="2">
        <v>118260906</v>
      </c>
      <c r="AO675" s="2">
        <v>118260906</v>
      </c>
      <c r="AP675" s="2">
        <v>0.1668</v>
      </c>
      <c r="AQ675" s="2">
        <v>0.2</v>
      </c>
      <c r="AR675" s="2">
        <v>0</v>
      </c>
      <c r="AS675" s="2">
        <v>0</v>
      </c>
      <c r="AT675" s="2">
        <v>0</v>
      </c>
      <c r="AU675" s="2">
        <v>3945184</v>
      </c>
      <c r="AV675" s="2">
        <v>3945184</v>
      </c>
      <c r="AW675" s="2">
        <v>0.1668</v>
      </c>
      <c r="AX675" s="2">
        <v>0</v>
      </c>
      <c r="AY675" s="2">
        <v>0.65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122206090</v>
      </c>
      <c r="BF675" s="2">
        <v>0</v>
      </c>
      <c r="BG675" s="2">
        <v>462560</v>
      </c>
      <c r="BH675" s="2">
        <v>0</v>
      </c>
      <c r="BI675" s="2">
        <v>379937</v>
      </c>
      <c r="BJ675" s="2">
        <v>0</v>
      </c>
      <c r="BK675" s="2">
        <v>0</v>
      </c>
      <c r="BL675" s="2">
        <v>0</v>
      </c>
      <c r="BM675" s="2">
        <v>0</v>
      </c>
      <c r="BN675" s="2">
        <v>2813</v>
      </c>
      <c r="BO675" s="2">
        <v>0</v>
      </c>
      <c r="BP675" s="2">
        <v>0</v>
      </c>
      <c r="BQ675" s="2">
        <v>842497</v>
      </c>
      <c r="BR675" s="2">
        <v>123048587</v>
      </c>
      <c r="BS675" s="2">
        <v>0</v>
      </c>
      <c r="BT675" s="2">
        <v>123048587</v>
      </c>
      <c r="BU675" s="2">
        <v>174530337</v>
      </c>
      <c r="BV675" s="2">
        <v>0</v>
      </c>
      <c r="BW675" s="2">
        <v>2076392</v>
      </c>
      <c r="BX675" s="2">
        <v>0</v>
      </c>
      <c r="BY675" s="2">
        <v>6057.6</v>
      </c>
      <c r="BZ675" s="2">
        <v>10381.959999999999</v>
      </c>
      <c r="CA675" s="2">
        <v>62889761</v>
      </c>
      <c r="CB675" s="2">
        <v>0</v>
      </c>
      <c r="CC675" s="2">
        <v>0</v>
      </c>
      <c r="CD675" s="2">
        <v>174530337</v>
      </c>
      <c r="CE675" s="2">
        <v>2076392</v>
      </c>
      <c r="CF675" s="2">
        <v>0</v>
      </c>
      <c r="CG675" s="2">
        <v>1455766</v>
      </c>
      <c r="CH675" s="2">
        <v>1455766</v>
      </c>
      <c r="CI675" s="2">
        <v>1455766</v>
      </c>
      <c r="CJ675" s="2">
        <v>1455766</v>
      </c>
      <c r="CK675" s="2" t="b">
        <v>1</v>
      </c>
      <c r="CL675" s="2">
        <v>51481750</v>
      </c>
      <c r="CM675" s="2">
        <v>10456.57</v>
      </c>
      <c r="CN675" s="2">
        <v>9614.3799999999992</v>
      </c>
      <c r="CO675" s="2">
        <v>9899.59</v>
      </c>
      <c r="CP675" s="2">
        <v>11771</v>
      </c>
      <c r="CQ675" s="4">
        <v>45072.426759259259</v>
      </c>
      <c r="CR675" s="4">
        <v>73415</v>
      </c>
    </row>
    <row r="676" spans="1:96" x14ac:dyDescent="0.35">
      <c r="A676" s="5">
        <v>752</v>
      </c>
      <c r="B676" s="3" t="s">
        <v>1358</v>
      </c>
      <c r="C676" s="3" t="s">
        <v>1379</v>
      </c>
      <c r="D676" s="2" t="s">
        <v>1380</v>
      </c>
      <c r="E676" s="2">
        <v>8093</v>
      </c>
      <c r="F676" s="2">
        <v>8215</v>
      </c>
      <c r="G676" s="2">
        <v>8458</v>
      </c>
      <c r="H676" s="2">
        <v>9802</v>
      </c>
      <c r="I676" s="2">
        <v>6.5600000000000006E-2</v>
      </c>
      <c r="J676" s="2">
        <v>531</v>
      </c>
      <c r="K676" s="2">
        <v>539</v>
      </c>
      <c r="L676" s="2">
        <v>555</v>
      </c>
      <c r="M676" s="2">
        <v>643</v>
      </c>
      <c r="N676" s="2">
        <v>6.7000000000000004E-2</v>
      </c>
      <c r="O676" s="2">
        <v>542</v>
      </c>
      <c r="P676" s="2">
        <v>550</v>
      </c>
      <c r="Q676" s="2">
        <v>567</v>
      </c>
      <c r="R676" s="2">
        <v>657</v>
      </c>
      <c r="S676" s="2">
        <v>9166</v>
      </c>
      <c r="T676" s="2">
        <v>9304</v>
      </c>
      <c r="U676" s="2">
        <v>9580</v>
      </c>
      <c r="V676" s="2">
        <v>11102</v>
      </c>
      <c r="W676" s="2">
        <v>1.1040000000000001</v>
      </c>
      <c r="X676" s="2">
        <v>1.026</v>
      </c>
      <c r="Y676" s="2">
        <v>10119</v>
      </c>
      <c r="Z676" s="2">
        <v>11391</v>
      </c>
      <c r="AA676" s="2">
        <v>2879.5</v>
      </c>
      <c r="AB676" s="2">
        <v>2302.11</v>
      </c>
      <c r="AC676" s="2">
        <v>1637.24</v>
      </c>
      <c r="AD676" s="2">
        <v>3662.96</v>
      </c>
      <c r="AE676" s="2">
        <v>10481.81</v>
      </c>
      <c r="AF676" s="2">
        <v>2879.5</v>
      </c>
      <c r="AG676" s="2">
        <v>2302.11</v>
      </c>
      <c r="AH676" s="2">
        <v>1637.24</v>
      </c>
      <c r="AI676" s="2">
        <v>3662.96</v>
      </c>
      <c r="AJ676" s="2">
        <v>10481.81</v>
      </c>
      <c r="AK676" s="2">
        <v>29137661</v>
      </c>
      <c r="AL676" s="2">
        <v>21418831</v>
      </c>
      <c r="AM676" s="2">
        <v>15684759</v>
      </c>
      <c r="AN676" s="2">
        <v>41724777</v>
      </c>
      <c r="AO676" s="2">
        <v>107966028</v>
      </c>
      <c r="AP676" s="2">
        <v>0.59560000000000002</v>
      </c>
      <c r="AQ676" s="2">
        <v>0.2</v>
      </c>
      <c r="AR676" s="2">
        <v>3470878</v>
      </c>
      <c r="AS676" s="2">
        <v>2551411</v>
      </c>
      <c r="AT676" s="2">
        <v>1868369</v>
      </c>
      <c r="AU676" s="2">
        <v>4970255</v>
      </c>
      <c r="AV676" s="2">
        <v>12860913</v>
      </c>
      <c r="AW676" s="2">
        <v>0.59560000000000002</v>
      </c>
      <c r="AX676" s="2">
        <v>4.5600000000000002E-2</v>
      </c>
      <c r="AY676" s="2">
        <v>0.65</v>
      </c>
      <c r="AZ676" s="2">
        <v>863640</v>
      </c>
      <c r="BA676" s="2">
        <v>634854</v>
      </c>
      <c r="BB676" s="2">
        <v>464896</v>
      </c>
      <c r="BC676" s="2">
        <v>1236722</v>
      </c>
      <c r="BD676" s="2">
        <v>3200112</v>
      </c>
      <c r="BE676" s="2">
        <v>124027053</v>
      </c>
      <c r="BF676" s="2">
        <v>0</v>
      </c>
      <c r="BG676" s="2">
        <v>1098126</v>
      </c>
      <c r="BH676" s="2">
        <v>0</v>
      </c>
      <c r="BI676" s="2">
        <v>1040115</v>
      </c>
      <c r="BJ676" s="2">
        <v>0</v>
      </c>
      <c r="BK676" s="2">
        <v>0</v>
      </c>
      <c r="BL676" s="2">
        <v>0</v>
      </c>
      <c r="BM676" s="2">
        <v>0</v>
      </c>
      <c r="BN676" s="2">
        <v>2813</v>
      </c>
      <c r="BO676" s="2">
        <v>144.09</v>
      </c>
      <c r="BP676" s="2">
        <v>405325</v>
      </c>
      <c r="BQ676" s="2">
        <v>2543566</v>
      </c>
      <c r="BR676" s="2">
        <v>126570619</v>
      </c>
      <c r="BS676" s="2">
        <v>0</v>
      </c>
      <c r="BT676" s="2">
        <v>126570619</v>
      </c>
      <c r="BU676" s="2">
        <v>56023043</v>
      </c>
      <c r="BV676" s="2">
        <v>70547576</v>
      </c>
      <c r="BW676" s="2">
        <v>8704415</v>
      </c>
      <c r="BX676" s="2">
        <v>61843161</v>
      </c>
      <c r="BY676" s="2">
        <v>5271.31</v>
      </c>
      <c r="BZ676" s="2">
        <v>10481.81</v>
      </c>
      <c r="CA676" s="2">
        <v>55252870</v>
      </c>
      <c r="CB676" s="2">
        <v>0</v>
      </c>
      <c r="CC676" s="2">
        <v>0</v>
      </c>
      <c r="CD676" s="2">
        <v>56023043</v>
      </c>
      <c r="CE676" s="2">
        <v>8704415</v>
      </c>
      <c r="CF676" s="2">
        <v>0</v>
      </c>
      <c r="CG676" s="2">
        <v>9826259</v>
      </c>
      <c r="CH676" s="2">
        <v>9826259</v>
      </c>
      <c r="CI676" s="2">
        <v>0</v>
      </c>
      <c r="CJ676" s="2">
        <v>61843161</v>
      </c>
      <c r="CK676" s="2" t="b">
        <v>0</v>
      </c>
      <c r="CL676" s="2">
        <v>0</v>
      </c>
      <c r="CM676" s="2">
        <v>11624.3</v>
      </c>
      <c r="CN676" s="2">
        <v>10688.06</v>
      </c>
      <c r="CO676" s="2">
        <v>11005.12</v>
      </c>
      <c r="CP676" s="2">
        <v>13085.53</v>
      </c>
      <c r="CQ676" s="4">
        <v>45072.426770833335</v>
      </c>
      <c r="CR676" s="4">
        <v>73415</v>
      </c>
    </row>
    <row r="677" spans="1:96" x14ac:dyDescent="0.35">
      <c r="A677" s="5">
        <v>753</v>
      </c>
      <c r="B677" s="3" t="s">
        <v>1358</v>
      </c>
      <c r="C677" s="3" t="s">
        <v>1381</v>
      </c>
      <c r="D677" s="2" t="s">
        <v>1382</v>
      </c>
      <c r="E677" s="2">
        <v>8093</v>
      </c>
      <c r="F677" s="2">
        <v>8215</v>
      </c>
      <c r="G677" s="2">
        <v>8458</v>
      </c>
      <c r="H677" s="2">
        <v>9802</v>
      </c>
      <c r="I677" s="2">
        <v>6.5600000000000006E-2</v>
      </c>
      <c r="J677" s="2">
        <v>531</v>
      </c>
      <c r="K677" s="2">
        <v>539</v>
      </c>
      <c r="L677" s="2">
        <v>555</v>
      </c>
      <c r="M677" s="2">
        <v>643</v>
      </c>
      <c r="N677" s="2">
        <v>6.7000000000000004E-2</v>
      </c>
      <c r="O677" s="2">
        <v>542</v>
      </c>
      <c r="P677" s="2">
        <v>550</v>
      </c>
      <c r="Q677" s="2">
        <v>567</v>
      </c>
      <c r="R677" s="2">
        <v>657</v>
      </c>
      <c r="S677" s="2">
        <v>9166</v>
      </c>
      <c r="T677" s="2">
        <v>9304</v>
      </c>
      <c r="U677" s="2">
        <v>9580</v>
      </c>
      <c r="V677" s="2">
        <v>11102</v>
      </c>
      <c r="W677" s="2">
        <v>1.1040000000000001</v>
      </c>
      <c r="X677" s="2">
        <v>1.026</v>
      </c>
      <c r="Y677" s="2">
        <v>10119</v>
      </c>
      <c r="Z677" s="2">
        <v>11391</v>
      </c>
      <c r="AA677" s="2">
        <v>46.81</v>
      </c>
      <c r="AB677" s="2">
        <v>21.61</v>
      </c>
      <c r="AC677" s="2">
        <v>0.93</v>
      </c>
      <c r="AD677" s="2">
        <v>0</v>
      </c>
      <c r="AE677" s="2">
        <v>69.349999999999994</v>
      </c>
      <c r="AF677" s="2">
        <v>46.81</v>
      </c>
      <c r="AG677" s="2">
        <v>21.61</v>
      </c>
      <c r="AH677" s="2">
        <v>0.93</v>
      </c>
      <c r="AI677" s="2">
        <v>0</v>
      </c>
      <c r="AJ677" s="2">
        <v>69.349999999999994</v>
      </c>
      <c r="AK677" s="2">
        <v>473670</v>
      </c>
      <c r="AL677" s="2">
        <v>201059</v>
      </c>
      <c r="AM677" s="2">
        <v>8909</v>
      </c>
      <c r="AN677" s="2">
        <v>0</v>
      </c>
      <c r="AO677" s="2">
        <v>683638</v>
      </c>
      <c r="AP677" s="2">
        <v>0.2029</v>
      </c>
      <c r="AQ677" s="2">
        <v>0.2</v>
      </c>
      <c r="AR677" s="2">
        <v>19222</v>
      </c>
      <c r="AS677" s="2">
        <v>8159</v>
      </c>
      <c r="AT677" s="2">
        <v>362</v>
      </c>
      <c r="AU677" s="2">
        <v>0</v>
      </c>
      <c r="AV677" s="2">
        <v>27743</v>
      </c>
      <c r="AW677" s="2">
        <v>0.2029</v>
      </c>
      <c r="AX677" s="2">
        <v>0</v>
      </c>
      <c r="AY677" s="2">
        <v>0.65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711381</v>
      </c>
      <c r="BF677" s="2">
        <v>0</v>
      </c>
      <c r="BG677" s="2">
        <v>0</v>
      </c>
      <c r="BH677" s="2">
        <v>0</v>
      </c>
      <c r="BI677" s="2">
        <v>59697</v>
      </c>
      <c r="BJ677" s="2">
        <v>0</v>
      </c>
      <c r="BK677" s="2">
        <v>0</v>
      </c>
      <c r="BL677" s="2">
        <v>108150</v>
      </c>
      <c r="BM677" s="2">
        <v>0</v>
      </c>
      <c r="BN677" s="2">
        <v>2813</v>
      </c>
      <c r="BO677" s="2">
        <v>4.93</v>
      </c>
      <c r="BP677" s="2">
        <v>13868</v>
      </c>
      <c r="BQ677" s="2">
        <v>181715</v>
      </c>
      <c r="BR677" s="2">
        <v>893096</v>
      </c>
      <c r="BS677" s="2">
        <v>0</v>
      </c>
      <c r="BT677" s="2">
        <v>893096</v>
      </c>
      <c r="BU677" s="2">
        <v>1652983</v>
      </c>
      <c r="BV677" s="2">
        <v>0</v>
      </c>
      <c r="BW677" s="2">
        <v>13870</v>
      </c>
      <c r="BX677" s="2">
        <v>0</v>
      </c>
      <c r="BY677" s="2">
        <v>5682.02</v>
      </c>
      <c r="BZ677" s="2">
        <v>69.349999999999994</v>
      </c>
      <c r="CA677" s="2">
        <v>394048</v>
      </c>
      <c r="CB677" s="2">
        <v>0</v>
      </c>
      <c r="CC677" s="2">
        <v>0</v>
      </c>
      <c r="CD677" s="2">
        <v>1652983</v>
      </c>
      <c r="CE677" s="2">
        <v>13870</v>
      </c>
      <c r="CF677" s="2">
        <v>0</v>
      </c>
      <c r="CG677" s="2">
        <v>133641</v>
      </c>
      <c r="CH677" s="2">
        <v>133641</v>
      </c>
      <c r="CI677" s="2">
        <v>133641</v>
      </c>
      <c r="CJ677" s="2">
        <v>133641</v>
      </c>
      <c r="CK677" s="2" t="b">
        <v>1</v>
      </c>
      <c r="CL677" s="2">
        <v>759887</v>
      </c>
      <c r="CM677" s="2">
        <v>10529.63</v>
      </c>
      <c r="CN677" s="2">
        <v>9681.56</v>
      </c>
      <c r="CO677" s="2">
        <v>9968.76</v>
      </c>
      <c r="CP677" s="2">
        <v>11853.25</v>
      </c>
      <c r="CQ677" s="4">
        <v>45072.426840277774</v>
      </c>
      <c r="CR677" s="4">
        <v>73415</v>
      </c>
    </row>
    <row r="678" spans="1:96" ht="31" x14ac:dyDescent="0.35">
      <c r="A678" s="5">
        <v>754</v>
      </c>
      <c r="B678" s="3" t="s">
        <v>1358</v>
      </c>
      <c r="C678" s="3" t="s">
        <v>1383</v>
      </c>
      <c r="D678" s="2" t="s">
        <v>1384</v>
      </c>
      <c r="E678" s="2">
        <v>8093</v>
      </c>
      <c r="F678" s="2">
        <v>8215</v>
      </c>
      <c r="G678" s="2">
        <v>8458</v>
      </c>
      <c r="H678" s="2">
        <v>9802</v>
      </c>
      <c r="I678" s="2">
        <v>6.5600000000000006E-2</v>
      </c>
      <c r="J678" s="2">
        <v>531</v>
      </c>
      <c r="K678" s="2">
        <v>539</v>
      </c>
      <c r="L678" s="2">
        <v>555</v>
      </c>
      <c r="M678" s="2">
        <v>643</v>
      </c>
      <c r="N678" s="2">
        <v>6.7000000000000004E-2</v>
      </c>
      <c r="O678" s="2">
        <v>542</v>
      </c>
      <c r="P678" s="2">
        <v>550</v>
      </c>
      <c r="Q678" s="2">
        <v>567</v>
      </c>
      <c r="R678" s="2">
        <v>657</v>
      </c>
      <c r="S678" s="2">
        <v>9166</v>
      </c>
      <c r="T678" s="2">
        <v>9304</v>
      </c>
      <c r="U678" s="2">
        <v>9580</v>
      </c>
      <c r="V678" s="2">
        <v>11102</v>
      </c>
      <c r="W678" s="2">
        <v>1.1040000000000001</v>
      </c>
      <c r="X678" s="2">
        <v>1.026</v>
      </c>
      <c r="Y678" s="2">
        <v>10119</v>
      </c>
      <c r="Z678" s="2">
        <v>11391</v>
      </c>
      <c r="AA678" s="2">
        <v>175.85</v>
      </c>
      <c r="AB678" s="2">
        <v>140.44</v>
      </c>
      <c r="AC678" s="2">
        <v>135.58000000000001</v>
      </c>
      <c r="AD678" s="2">
        <v>0</v>
      </c>
      <c r="AE678" s="2">
        <v>451.87</v>
      </c>
      <c r="AF678" s="2">
        <v>175.85</v>
      </c>
      <c r="AG678" s="2">
        <v>140.44</v>
      </c>
      <c r="AH678" s="2">
        <v>135.58000000000001</v>
      </c>
      <c r="AI678" s="2">
        <v>0</v>
      </c>
      <c r="AJ678" s="2">
        <v>451.87</v>
      </c>
      <c r="AK678" s="2">
        <v>1779426</v>
      </c>
      <c r="AL678" s="2">
        <v>1306654</v>
      </c>
      <c r="AM678" s="2">
        <v>1298856</v>
      </c>
      <c r="AN678" s="2">
        <v>0</v>
      </c>
      <c r="AO678" s="2">
        <v>4384936</v>
      </c>
      <c r="AP678" s="2">
        <v>9.5899999999999999E-2</v>
      </c>
      <c r="AQ678" s="2">
        <v>0.2</v>
      </c>
      <c r="AR678" s="2">
        <v>34129</v>
      </c>
      <c r="AS678" s="2">
        <v>25062</v>
      </c>
      <c r="AT678" s="2">
        <v>24912</v>
      </c>
      <c r="AU678" s="2">
        <v>0</v>
      </c>
      <c r="AV678" s="2">
        <v>84103</v>
      </c>
      <c r="AW678" s="2">
        <v>9.5899999999999999E-2</v>
      </c>
      <c r="AX678" s="2">
        <v>0</v>
      </c>
      <c r="AY678" s="2">
        <v>0.65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4469039</v>
      </c>
      <c r="BF678" s="2">
        <v>0</v>
      </c>
      <c r="BG678" s="2">
        <v>0</v>
      </c>
      <c r="BH678" s="2">
        <v>0</v>
      </c>
      <c r="BI678" s="2">
        <v>138529</v>
      </c>
      <c r="BJ678" s="2">
        <v>0</v>
      </c>
      <c r="BK678" s="2">
        <v>0</v>
      </c>
      <c r="BL678" s="2">
        <v>0</v>
      </c>
      <c r="BM678" s="2">
        <v>0</v>
      </c>
      <c r="BN678" s="2">
        <v>2813</v>
      </c>
      <c r="BO678" s="2">
        <v>0</v>
      </c>
      <c r="BP678" s="2">
        <v>0</v>
      </c>
      <c r="BQ678" s="2">
        <v>138529</v>
      </c>
      <c r="BR678" s="2">
        <v>4607568</v>
      </c>
      <c r="BS678" s="2">
        <v>0</v>
      </c>
      <c r="BT678" s="2">
        <v>4607568</v>
      </c>
      <c r="BU678" s="2">
        <v>4774269</v>
      </c>
      <c r="BV678" s="2">
        <v>0</v>
      </c>
      <c r="BW678" s="2">
        <v>90374</v>
      </c>
      <c r="BX678" s="2">
        <v>0</v>
      </c>
      <c r="BY678" s="2">
        <v>5057.67</v>
      </c>
      <c r="BZ678" s="2">
        <v>451.87</v>
      </c>
      <c r="CA678" s="2">
        <v>2285409</v>
      </c>
      <c r="CB678" s="2">
        <v>0</v>
      </c>
      <c r="CC678" s="2">
        <v>0</v>
      </c>
      <c r="CD678" s="2">
        <v>4774269</v>
      </c>
      <c r="CE678" s="2">
        <v>90374</v>
      </c>
      <c r="CF678" s="2">
        <v>0</v>
      </c>
      <c r="CG678" s="2">
        <v>209738</v>
      </c>
      <c r="CH678" s="2">
        <v>209738</v>
      </c>
      <c r="CI678" s="2">
        <v>209738</v>
      </c>
      <c r="CJ678" s="2">
        <v>209738</v>
      </c>
      <c r="CK678" s="2" t="b">
        <v>1</v>
      </c>
      <c r="CL678" s="2">
        <v>166701</v>
      </c>
      <c r="CM678" s="2">
        <v>10313.08</v>
      </c>
      <c r="CN678" s="2">
        <v>9482.4500000000007</v>
      </c>
      <c r="CO678" s="2">
        <v>9763.74</v>
      </c>
      <c r="CP678" s="2">
        <v>11609.48</v>
      </c>
      <c r="CQ678" s="4">
        <v>45072.426863425928</v>
      </c>
      <c r="CR678" s="4">
        <v>73415</v>
      </c>
    </row>
    <row r="679" spans="1:96" x14ac:dyDescent="0.35">
      <c r="A679" s="5">
        <v>755</v>
      </c>
      <c r="B679" s="3" t="s">
        <v>1358</v>
      </c>
      <c r="C679" s="3" t="s">
        <v>1385</v>
      </c>
      <c r="D679" s="2" t="s">
        <v>1386</v>
      </c>
      <c r="E679" s="2">
        <v>8093</v>
      </c>
      <c r="F679" s="2">
        <v>8215</v>
      </c>
      <c r="G679" s="2">
        <v>8458</v>
      </c>
      <c r="H679" s="2">
        <v>9802</v>
      </c>
      <c r="I679" s="2">
        <v>6.5600000000000006E-2</v>
      </c>
      <c r="J679" s="2">
        <v>531</v>
      </c>
      <c r="K679" s="2">
        <v>539</v>
      </c>
      <c r="L679" s="2">
        <v>555</v>
      </c>
      <c r="M679" s="2">
        <v>643</v>
      </c>
      <c r="N679" s="2">
        <v>6.7000000000000004E-2</v>
      </c>
      <c r="O679" s="2">
        <v>542</v>
      </c>
      <c r="P679" s="2">
        <v>550</v>
      </c>
      <c r="Q679" s="2">
        <v>567</v>
      </c>
      <c r="R679" s="2">
        <v>657</v>
      </c>
      <c r="S679" s="2">
        <v>9166</v>
      </c>
      <c r="T679" s="2">
        <v>9304</v>
      </c>
      <c r="U679" s="2">
        <v>9580</v>
      </c>
      <c r="V679" s="2">
        <v>11102</v>
      </c>
      <c r="W679" s="2">
        <v>1.1040000000000001</v>
      </c>
      <c r="X679" s="2">
        <v>1.026</v>
      </c>
      <c r="Y679" s="2">
        <v>10119</v>
      </c>
      <c r="Z679" s="2">
        <v>11391</v>
      </c>
      <c r="AA679" s="2">
        <v>1463</v>
      </c>
      <c r="AB679" s="2">
        <v>1267.53</v>
      </c>
      <c r="AC679" s="2">
        <v>957.59</v>
      </c>
      <c r="AD679" s="2">
        <v>0</v>
      </c>
      <c r="AE679" s="2">
        <v>3688.12</v>
      </c>
      <c r="AF679" s="2">
        <v>1463</v>
      </c>
      <c r="AG679" s="2">
        <v>1267.53</v>
      </c>
      <c r="AH679" s="2">
        <v>957.59</v>
      </c>
      <c r="AI679" s="2">
        <v>0</v>
      </c>
      <c r="AJ679" s="2">
        <v>3688.12</v>
      </c>
      <c r="AK679" s="2">
        <v>14804097</v>
      </c>
      <c r="AL679" s="2">
        <v>11793099</v>
      </c>
      <c r="AM679" s="2">
        <v>9173712</v>
      </c>
      <c r="AN679" s="2">
        <v>0</v>
      </c>
      <c r="AO679" s="2">
        <v>35770908</v>
      </c>
      <c r="AP679" s="2">
        <v>0.14099999999999999</v>
      </c>
      <c r="AQ679" s="2">
        <v>0.2</v>
      </c>
      <c r="AR679" s="2">
        <v>417476</v>
      </c>
      <c r="AS679" s="2">
        <v>332565</v>
      </c>
      <c r="AT679" s="2">
        <v>258699</v>
      </c>
      <c r="AU679" s="2">
        <v>0</v>
      </c>
      <c r="AV679" s="2">
        <v>1008740</v>
      </c>
      <c r="AW679" s="2">
        <v>0.14099999999999999</v>
      </c>
      <c r="AX679" s="2">
        <v>0</v>
      </c>
      <c r="AY679" s="2">
        <v>0.65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36779648</v>
      </c>
      <c r="BF679" s="2">
        <v>0</v>
      </c>
      <c r="BG679" s="2">
        <v>164926</v>
      </c>
      <c r="BH679" s="2">
        <v>0</v>
      </c>
      <c r="BI679" s="2">
        <v>156813</v>
      </c>
      <c r="BJ679" s="2">
        <v>0</v>
      </c>
      <c r="BK679" s="2">
        <v>0</v>
      </c>
      <c r="BL679" s="2">
        <v>0</v>
      </c>
      <c r="BM679" s="2">
        <v>0</v>
      </c>
      <c r="BN679" s="2">
        <v>2813</v>
      </c>
      <c r="BO679" s="2">
        <v>73.06</v>
      </c>
      <c r="BP679" s="2">
        <v>205518</v>
      </c>
      <c r="BQ679" s="2">
        <v>527257</v>
      </c>
      <c r="BR679" s="2">
        <v>37306905</v>
      </c>
      <c r="BS679" s="2">
        <v>0</v>
      </c>
      <c r="BT679" s="2">
        <v>37306905</v>
      </c>
      <c r="BU679" s="2">
        <v>50430749</v>
      </c>
      <c r="BV679" s="2">
        <v>0</v>
      </c>
      <c r="BW679" s="2">
        <v>737624</v>
      </c>
      <c r="BX679" s="2">
        <v>0</v>
      </c>
      <c r="BY679" s="2">
        <v>5047.6899999999996</v>
      </c>
      <c r="BZ679" s="2">
        <v>3688.12</v>
      </c>
      <c r="CA679" s="2">
        <v>18616486</v>
      </c>
      <c r="CB679" s="2">
        <v>0</v>
      </c>
      <c r="CC679" s="2">
        <v>0</v>
      </c>
      <c r="CD679" s="2">
        <v>50430749</v>
      </c>
      <c r="CE679" s="2">
        <v>737624</v>
      </c>
      <c r="CF679" s="2">
        <v>0</v>
      </c>
      <c r="CG679" s="2">
        <v>654207</v>
      </c>
      <c r="CH679" s="2">
        <v>654207</v>
      </c>
      <c r="CI679" s="2">
        <v>654207</v>
      </c>
      <c r="CJ679" s="2">
        <v>654207</v>
      </c>
      <c r="CK679" s="2" t="b">
        <v>1</v>
      </c>
      <c r="CL679" s="2">
        <v>13123844</v>
      </c>
      <c r="CM679" s="2">
        <v>10404.36</v>
      </c>
      <c r="CN679" s="2">
        <v>9566.3700000000008</v>
      </c>
      <c r="CO679" s="2">
        <v>9850.16</v>
      </c>
      <c r="CP679" s="2">
        <v>11712.23</v>
      </c>
      <c r="CQ679" s="4">
        <v>45072.426863425928</v>
      </c>
      <c r="CR679" s="4">
        <v>73415</v>
      </c>
    </row>
    <row r="680" spans="1:96" x14ac:dyDescent="0.35">
      <c r="A680" s="5">
        <v>756</v>
      </c>
      <c r="B680" s="3" t="s">
        <v>1358</v>
      </c>
      <c r="C680" s="3" t="s">
        <v>1387</v>
      </c>
      <c r="D680" s="2" t="s">
        <v>1388</v>
      </c>
      <c r="E680" s="2">
        <v>8093</v>
      </c>
      <c r="F680" s="2">
        <v>8215</v>
      </c>
      <c r="G680" s="2">
        <v>8458</v>
      </c>
      <c r="H680" s="2">
        <v>9802</v>
      </c>
      <c r="I680" s="2">
        <v>6.5600000000000006E-2</v>
      </c>
      <c r="J680" s="2">
        <v>531</v>
      </c>
      <c r="K680" s="2">
        <v>539</v>
      </c>
      <c r="L680" s="2">
        <v>555</v>
      </c>
      <c r="M680" s="2">
        <v>643</v>
      </c>
      <c r="N680" s="2">
        <v>6.7000000000000004E-2</v>
      </c>
      <c r="O680" s="2">
        <v>542</v>
      </c>
      <c r="P680" s="2">
        <v>550</v>
      </c>
      <c r="Q680" s="2">
        <v>567</v>
      </c>
      <c r="R680" s="2">
        <v>657</v>
      </c>
      <c r="S680" s="2">
        <v>9166</v>
      </c>
      <c r="T680" s="2">
        <v>9304</v>
      </c>
      <c r="U680" s="2">
        <v>9580</v>
      </c>
      <c r="V680" s="2">
        <v>11102</v>
      </c>
      <c r="W680" s="2">
        <v>1.1040000000000001</v>
      </c>
      <c r="X680" s="2">
        <v>1.026</v>
      </c>
      <c r="Y680" s="2">
        <v>10119</v>
      </c>
      <c r="Z680" s="2">
        <v>11391</v>
      </c>
      <c r="AA680" s="2">
        <v>991.87</v>
      </c>
      <c r="AB680" s="2">
        <v>984.3</v>
      </c>
      <c r="AC680" s="2">
        <v>777.41</v>
      </c>
      <c r="AD680" s="2">
        <v>0</v>
      </c>
      <c r="AE680" s="2">
        <v>2753.58</v>
      </c>
      <c r="AF680" s="2">
        <v>991.87</v>
      </c>
      <c r="AG680" s="2">
        <v>984.3</v>
      </c>
      <c r="AH680" s="2">
        <v>777.41</v>
      </c>
      <c r="AI680" s="2">
        <v>0</v>
      </c>
      <c r="AJ680" s="2">
        <v>2753.58</v>
      </c>
      <c r="AK680" s="2">
        <v>10036733</v>
      </c>
      <c r="AL680" s="2">
        <v>9157927</v>
      </c>
      <c r="AM680" s="2">
        <v>7447588</v>
      </c>
      <c r="AN680" s="2">
        <v>0</v>
      </c>
      <c r="AO680" s="2">
        <v>26642248</v>
      </c>
      <c r="AP680" s="2">
        <v>9.1800000000000007E-2</v>
      </c>
      <c r="AQ680" s="2">
        <v>0.2</v>
      </c>
      <c r="AR680" s="2">
        <v>184274</v>
      </c>
      <c r="AS680" s="2">
        <v>168140</v>
      </c>
      <c r="AT680" s="2">
        <v>136738</v>
      </c>
      <c r="AU680" s="2">
        <v>0</v>
      </c>
      <c r="AV680" s="2">
        <v>489152</v>
      </c>
      <c r="AW680" s="2">
        <v>9.1800000000000007E-2</v>
      </c>
      <c r="AX680" s="2">
        <v>0</v>
      </c>
      <c r="AY680" s="2">
        <v>0.65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27131400</v>
      </c>
      <c r="BF680" s="2">
        <v>0</v>
      </c>
      <c r="BG680" s="2">
        <v>0</v>
      </c>
      <c r="BH680" s="2">
        <v>0</v>
      </c>
      <c r="BI680" s="2">
        <v>148460</v>
      </c>
      <c r="BJ680" s="2">
        <v>0</v>
      </c>
      <c r="BK680" s="2">
        <v>0</v>
      </c>
      <c r="BL680" s="2">
        <v>0</v>
      </c>
      <c r="BM680" s="2">
        <v>0</v>
      </c>
      <c r="BN680" s="2">
        <v>2813</v>
      </c>
      <c r="BO680" s="2">
        <v>35.020000000000003</v>
      </c>
      <c r="BP680" s="2">
        <v>98511</v>
      </c>
      <c r="BQ680" s="2">
        <v>246971</v>
      </c>
      <c r="BR680" s="2">
        <v>27378371</v>
      </c>
      <c r="BS680" s="2">
        <v>0</v>
      </c>
      <c r="BT680" s="2">
        <v>27378371</v>
      </c>
      <c r="BU680" s="2">
        <v>36205671</v>
      </c>
      <c r="BV680" s="2">
        <v>0</v>
      </c>
      <c r="BW680" s="2">
        <v>550716</v>
      </c>
      <c r="BX680" s="2">
        <v>0</v>
      </c>
      <c r="BY680" s="2">
        <v>5049.18</v>
      </c>
      <c r="BZ680" s="2">
        <v>2753.58</v>
      </c>
      <c r="CA680" s="2">
        <v>13903321</v>
      </c>
      <c r="CB680" s="2">
        <v>0</v>
      </c>
      <c r="CC680" s="2">
        <v>0</v>
      </c>
      <c r="CD680" s="2">
        <v>36205671</v>
      </c>
      <c r="CE680" s="2">
        <v>550716</v>
      </c>
      <c r="CF680" s="2">
        <v>0</v>
      </c>
      <c r="CG680" s="2">
        <v>121495</v>
      </c>
      <c r="CH680" s="2">
        <v>121495</v>
      </c>
      <c r="CI680" s="2">
        <v>121495</v>
      </c>
      <c r="CJ680" s="2">
        <v>121495</v>
      </c>
      <c r="CK680" s="2" t="b">
        <v>1</v>
      </c>
      <c r="CL680" s="2">
        <v>8827300</v>
      </c>
      <c r="CM680" s="2">
        <v>10304.780000000001</v>
      </c>
      <c r="CN680" s="2">
        <v>9474.82</v>
      </c>
      <c r="CO680" s="2">
        <v>9755.89</v>
      </c>
      <c r="CP680" s="2">
        <v>11600.14</v>
      </c>
      <c r="CQ680" s="4">
        <v>45072.426863425928</v>
      </c>
      <c r="CR680" s="4">
        <v>73415</v>
      </c>
    </row>
    <row r="681" spans="1:96" x14ac:dyDescent="0.35">
      <c r="A681" s="5">
        <v>757</v>
      </c>
      <c r="B681" s="3" t="s">
        <v>1358</v>
      </c>
      <c r="C681" s="3" t="s">
        <v>1389</v>
      </c>
      <c r="D681" s="2" t="s">
        <v>1390</v>
      </c>
      <c r="E681" s="2">
        <v>8093</v>
      </c>
      <c r="F681" s="2">
        <v>8215</v>
      </c>
      <c r="G681" s="2">
        <v>8458</v>
      </c>
      <c r="H681" s="2">
        <v>9802</v>
      </c>
      <c r="I681" s="2">
        <v>6.5600000000000006E-2</v>
      </c>
      <c r="J681" s="2">
        <v>531</v>
      </c>
      <c r="K681" s="2">
        <v>539</v>
      </c>
      <c r="L681" s="2">
        <v>555</v>
      </c>
      <c r="M681" s="2">
        <v>643</v>
      </c>
      <c r="N681" s="2">
        <v>6.7000000000000004E-2</v>
      </c>
      <c r="O681" s="2">
        <v>542</v>
      </c>
      <c r="P681" s="2">
        <v>550</v>
      </c>
      <c r="Q681" s="2">
        <v>567</v>
      </c>
      <c r="R681" s="2">
        <v>657</v>
      </c>
      <c r="S681" s="2">
        <v>9166</v>
      </c>
      <c r="T681" s="2">
        <v>9304</v>
      </c>
      <c r="U681" s="2">
        <v>9580</v>
      </c>
      <c r="V681" s="2">
        <v>11102</v>
      </c>
      <c r="W681" s="2">
        <v>1.1040000000000001</v>
      </c>
      <c r="X681" s="2">
        <v>1.026</v>
      </c>
      <c r="Y681" s="2">
        <v>10119</v>
      </c>
      <c r="Z681" s="2">
        <v>11391</v>
      </c>
      <c r="AA681" s="2">
        <v>0</v>
      </c>
      <c r="AB681" s="2">
        <v>0</v>
      </c>
      <c r="AC681" s="2">
        <v>0</v>
      </c>
      <c r="AD681" s="2">
        <v>3343.78</v>
      </c>
      <c r="AE681" s="2">
        <v>3343.78</v>
      </c>
      <c r="AF681" s="2">
        <v>0</v>
      </c>
      <c r="AG681" s="2">
        <v>0</v>
      </c>
      <c r="AH681" s="2">
        <v>0</v>
      </c>
      <c r="AI681" s="2">
        <v>3343.78</v>
      </c>
      <c r="AJ681" s="2">
        <v>3343.78</v>
      </c>
      <c r="AK681" s="2">
        <v>0</v>
      </c>
      <c r="AL681" s="2">
        <v>0</v>
      </c>
      <c r="AM681" s="2">
        <v>0</v>
      </c>
      <c r="AN681" s="2">
        <v>38088998</v>
      </c>
      <c r="AO681" s="2">
        <v>38088998</v>
      </c>
      <c r="AP681" s="2">
        <v>8.1799999999999998E-2</v>
      </c>
      <c r="AQ681" s="2">
        <v>0.2</v>
      </c>
      <c r="AR681" s="2">
        <v>0</v>
      </c>
      <c r="AS681" s="2">
        <v>0</v>
      </c>
      <c r="AT681" s="2">
        <v>0</v>
      </c>
      <c r="AU681" s="2">
        <v>623136</v>
      </c>
      <c r="AV681" s="2">
        <v>623136</v>
      </c>
      <c r="AW681" s="2">
        <v>8.1799999999999998E-2</v>
      </c>
      <c r="AX681" s="2">
        <v>0</v>
      </c>
      <c r="AY681" s="2">
        <v>0.65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2">
        <v>38712134</v>
      </c>
      <c r="BF681" s="2">
        <v>0</v>
      </c>
      <c r="BG681" s="2">
        <v>162650</v>
      </c>
      <c r="BH681" s="2">
        <v>0</v>
      </c>
      <c r="BI681" s="2">
        <v>70540</v>
      </c>
      <c r="BJ681" s="2">
        <v>0</v>
      </c>
      <c r="BK681" s="2">
        <v>0</v>
      </c>
      <c r="BL681" s="2">
        <v>0</v>
      </c>
      <c r="BM681" s="2">
        <v>0</v>
      </c>
      <c r="BN681" s="2">
        <v>2813</v>
      </c>
      <c r="BO681" s="2">
        <v>0</v>
      </c>
      <c r="BP681" s="2">
        <v>0</v>
      </c>
      <c r="BQ681" s="2">
        <v>233190</v>
      </c>
      <c r="BR681" s="2">
        <v>38945324</v>
      </c>
      <c r="BS681" s="2">
        <v>0</v>
      </c>
      <c r="BT681" s="2">
        <v>38945324</v>
      </c>
      <c r="BU681" s="2">
        <v>59271172</v>
      </c>
      <c r="BV681" s="2">
        <v>0</v>
      </c>
      <c r="BW681" s="2">
        <v>668756</v>
      </c>
      <c r="BX681" s="2">
        <v>0</v>
      </c>
      <c r="BY681" s="2">
        <v>6070.39</v>
      </c>
      <c r="BZ681" s="2">
        <v>3343.78</v>
      </c>
      <c r="CA681" s="2">
        <v>20298049</v>
      </c>
      <c r="CB681" s="2">
        <v>0</v>
      </c>
      <c r="CC681" s="2">
        <v>0</v>
      </c>
      <c r="CD681" s="2">
        <v>59271172</v>
      </c>
      <c r="CE681" s="2">
        <v>668756</v>
      </c>
      <c r="CF681" s="2">
        <v>0</v>
      </c>
      <c r="CG681" s="2">
        <v>150691</v>
      </c>
      <c r="CH681" s="2">
        <v>150691</v>
      </c>
      <c r="CI681" s="2">
        <v>150691</v>
      </c>
      <c r="CJ681" s="2">
        <v>150691</v>
      </c>
      <c r="CK681" s="2" t="b">
        <v>1</v>
      </c>
      <c r="CL681" s="2">
        <v>20325848</v>
      </c>
      <c r="CM681" s="2">
        <v>10284.549999999999</v>
      </c>
      <c r="CN681" s="2">
        <v>9456.2099999999991</v>
      </c>
      <c r="CO681" s="2">
        <v>9736.73</v>
      </c>
      <c r="CP681" s="2">
        <v>11577.36</v>
      </c>
      <c r="CQ681" s="4">
        <v>45072.426863425928</v>
      </c>
      <c r="CR681" s="4">
        <v>73415</v>
      </c>
    </row>
    <row r="682" spans="1:96" x14ac:dyDescent="0.35">
      <c r="A682" s="5">
        <v>758</v>
      </c>
      <c r="B682" s="3" t="s">
        <v>1358</v>
      </c>
      <c r="C682" s="3" t="s">
        <v>1391</v>
      </c>
      <c r="D682" s="2" t="s">
        <v>1392</v>
      </c>
      <c r="E682" s="2">
        <v>8093</v>
      </c>
      <c r="F682" s="2">
        <v>8215</v>
      </c>
      <c r="G682" s="2">
        <v>8458</v>
      </c>
      <c r="H682" s="2">
        <v>9802</v>
      </c>
      <c r="I682" s="2">
        <v>6.5600000000000006E-2</v>
      </c>
      <c r="J682" s="2">
        <v>531</v>
      </c>
      <c r="K682" s="2">
        <v>539</v>
      </c>
      <c r="L682" s="2">
        <v>555</v>
      </c>
      <c r="M682" s="2">
        <v>643</v>
      </c>
      <c r="N682" s="2">
        <v>6.7000000000000004E-2</v>
      </c>
      <c r="O682" s="2">
        <v>542</v>
      </c>
      <c r="P682" s="2">
        <v>550</v>
      </c>
      <c r="Q682" s="2">
        <v>567</v>
      </c>
      <c r="R682" s="2">
        <v>657</v>
      </c>
      <c r="S682" s="2">
        <v>9166</v>
      </c>
      <c r="T682" s="2">
        <v>9304</v>
      </c>
      <c r="U682" s="2">
        <v>9580</v>
      </c>
      <c r="V682" s="2">
        <v>11102</v>
      </c>
      <c r="W682" s="2">
        <v>1.1040000000000001</v>
      </c>
      <c r="X682" s="2">
        <v>1.026</v>
      </c>
      <c r="Y682" s="2">
        <v>10119</v>
      </c>
      <c r="Z682" s="2">
        <v>11391</v>
      </c>
      <c r="AA682" s="2">
        <v>195.61</v>
      </c>
      <c r="AB682" s="2">
        <v>156.77000000000001</v>
      </c>
      <c r="AC682" s="2">
        <v>112.61</v>
      </c>
      <c r="AD682" s="2">
        <v>0</v>
      </c>
      <c r="AE682" s="2">
        <v>464.99</v>
      </c>
      <c r="AF682" s="2">
        <v>195.61</v>
      </c>
      <c r="AG682" s="2">
        <v>156.77000000000001</v>
      </c>
      <c r="AH682" s="2">
        <v>112.61</v>
      </c>
      <c r="AI682" s="2">
        <v>0</v>
      </c>
      <c r="AJ682" s="2">
        <v>464.99</v>
      </c>
      <c r="AK682" s="2">
        <v>1979378</v>
      </c>
      <c r="AL682" s="2">
        <v>1458588</v>
      </c>
      <c r="AM682" s="2">
        <v>1078804</v>
      </c>
      <c r="AN682" s="2">
        <v>0</v>
      </c>
      <c r="AO682" s="2">
        <v>4516770</v>
      </c>
      <c r="AP682" s="2">
        <v>0.88390000000000002</v>
      </c>
      <c r="AQ682" s="2">
        <v>0.2</v>
      </c>
      <c r="AR682" s="2">
        <v>349914</v>
      </c>
      <c r="AS682" s="2">
        <v>257849</v>
      </c>
      <c r="AT682" s="2">
        <v>190711</v>
      </c>
      <c r="AU682" s="2">
        <v>0</v>
      </c>
      <c r="AV682" s="2">
        <v>798474</v>
      </c>
      <c r="AW682" s="2">
        <v>0.88390000000000002</v>
      </c>
      <c r="AX682" s="2">
        <v>0.33389999999999997</v>
      </c>
      <c r="AY682" s="2">
        <v>0.65</v>
      </c>
      <c r="AZ682" s="2">
        <v>429594</v>
      </c>
      <c r="BA682" s="2">
        <v>316565</v>
      </c>
      <c r="BB682" s="2">
        <v>234138</v>
      </c>
      <c r="BC682" s="2">
        <v>0</v>
      </c>
      <c r="BD682" s="2">
        <v>980297</v>
      </c>
      <c r="BE682" s="2">
        <v>6295541</v>
      </c>
      <c r="BF682" s="2">
        <v>0</v>
      </c>
      <c r="BG682" s="2">
        <v>8892</v>
      </c>
      <c r="BH682" s="2">
        <v>0</v>
      </c>
      <c r="BI682" s="2">
        <v>43607</v>
      </c>
      <c r="BJ682" s="2">
        <v>0</v>
      </c>
      <c r="BK682" s="2">
        <v>0</v>
      </c>
      <c r="BL682" s="2">
        <v>0</v>
      </c>
      <c r="BM682" s="2">
        <v>0</v>
      </c>
      <c r="BN682" s="2">
        <v>2813</v>
      </c>
      <c r="BO682" s="2">
        <v>11.64</v>
      </c>
      <c r="BP682" s="2">
        <v>32743</v>
      </c>
      <c r="BQ682" s="2">
        <v>85242</v>
      </c>
      <c r="BR682" s="2">
        <v>6380783</v>
      </c>
      <c r="BS682" s="2">
        <v>0</v>
      </c>
      <c r="BT682" s="2">
        <v>6380783</v>
      </c>
      <c r="BU682" s="2">
        <v>1435600</v>
      </c>
      <c r="BV682" s="2">
        <v>4945183</v>
      </c>
      <c r="BW682" s="2">
        <v>369516</v>
      </c>
      <c r="BX682" s="2">
        <v>4575667</v>
      </c>
      <c r="BY682" s="2">
        <v>5044.34</v>
      </c>
      <c r="BZ682" s="2">
        <v>464.99</v>
      </c>
      <c r="CA682" s="2">
        <v>2345568</v>
      </c>
      <c r="CB682" s="2">
        <v>0</v>
      </c>
      <c r="CC682" s="2">
        <v>0</v>
      </c>
      <c r="CD682" s="2">
        <v>1435600</v>
      </c>
      <c r="CE682" s="2">
        <v>369516</v>
      </c>
      <c r="CF682" s="2">
        <v>540452</v>
      </c>
      <c r="CG682" s="2">
        <v>626121</v>
      </c>
      <c r="CH682" s="2">
        <v>1166573</v>
      </c>
      <c r="CI682" s="2">
        <v>0</v>
      </c>
      <c r="CJ682" s="2">
        <v>4575667</v>
      </c>
      <c r="CK682" s="2" t="b">
        <v>0</v>
      </c>
      <c r="CL682" s="2">
        <v>0</v>
      </c>
      <c r="CM682" s="2">
        <v>14104.01</v>
      </c>
      <c r="CN682" s="2">
        <v>12968.05</v>
      </c>
      <c r="CO682" s="2">
        <v>13352.75</v>
      </c>
      <c r="CP682" s="2">
        <v>15876.95</v>
      </c>
      <c r="CQ682" s="4">
        <v>45072.426863425928</v>
      </c>
      <c r="CR682" s="4">
        <v>73415</v>
      </c>
    </row>
    <row r="683" spans="1:96" x14ac:dyDescent="0.35">
      <c r="A683" s="5">
        <v>760</v>
      </c>
      <c r="B683" s="3" t="s">
        <v>1358</v>
      </c>
      <c r="C683" s="3" t="s">
        <v>1393</v>
      </c>
      <c r="D683" s="2" t="s">
        <v>1394</v>
      </c>
      <c r="E683" s="2">
        <v>8093</v>
      </c>
      <c r="F683" s="2">
        <v>8215</v>
      </c>
      <c r="G683" s="2">
        <v>8458</v>
      </c>
      <c r="H683" s="2">
        <v>9802</v>
      </c>
      <c r="I683" s="2">
        <v>6.5600000000000006E-2</v>
      </c>
      <c r="J683" s="2">
        <v>531</v>
      </c>
      <c r="K683" s="2">
        <v>539</v>
      </c>
      <c r="L683" s="2">
        <v>555</v>
      </c>
      <c r="M683" s="2">
        <v>643</v>
      </c>
      <c r="N683" s="2">
        <v>6.7000000000000004E-2</v>
      </c>
      <c r="O683" s="2">
        <v>542</v>
      </c>
      <c r="P683" s="2">
        <v>550</v>
      </c>
      <c r="Q683" s="2">
        <v>567</v>
      </c>
      <c r="R683" s="2">
        <v>657</v>
      </c>
      <c r="S683" s="2">
        <v>9166</v>
      </c>
      <c r="T683" s="2">
        <v>9304</v>
      </c>
      <c r="U683" s="2">
        <v>9580</v>
      </c>
      <c r="V683" s="2">
        <v>11102</v>
      </c>
      <c r="W683" s="2">
        <v>1.1040000000000001</v>
      </c>
      <c r="X683" s="2">
        <v>1.026</v>
      </c>
      <c r="Y683" s="2">
        <v>10119</v>
      </c>
      <c r="Z683" s="2">
        <v>11391</v>
      </c>
      <c r="AA683" s="2">
        <v>1909.58</v>
      </c>
      <c r="AB683" s="2">
        <v>1481.27</v>
      </c>
      <c r="AC683" s="2">
        <v>971.14</v>
      </c>
      <c r="AD683" s="2">
        <v>0</v>
      </c>
      <c r="AE683" s="2">
        <v>4361.99</v>
      </c>
      <c r="AF683" s="2">
        <v>1909.58</v>
      </c>
      <c r="AG683" s="2">
        <v>1481.27</v>
      </c>
      <c r="AH683" s="2">
        <v>971.14</v>
      </c>
      <c r="AI683" s="2">
        <v>0</v>
      </c>
      <c r="AJ683" s="2">
        <v>4361.99</v>
      </c>
      <c r="AK683" s="2">
        <v>19323040</v>
      </c>
      <c r="AL683" s="2">
        <v>13781736</v>
      </c>
      <c r="AM683" s="2">
        <v>9303521</v>
      </c>
      <c r="AN683" s="2">
        <v>0</v>
      </c>
      <c r="AO683" s="2">
        <v>42408297</v>
      </c>
      <c r="AP683" s="2">
        <v>0.4294</v>
      </c>
      <c r="AQ683" s="2">
        <v>0.2</v>
      </c>
      <c r="AR683" s="2">
        <v>1659463</v>
      </c>
      <c r="AS683" s="2">
        <v>1183575</v>
      </c>
      <c r="AT683" s="2">
        <v>798986</v>
      </c>
      <c r="AU683" s="2">
        <v>0</v>
      </c>
      <c r="AV683" s="2">
        <v>3642024</v>
      </c>
      <c r="AW683" s="2">
        <v>0.4294</v>
      </c>
      <c r="AX683" s="2">
        <v>0</v>
      </c>
      <c r="AY683" s="2">
        <v>0.65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46050321</v>
      </c>
      <c r="BF683" s="2">
        <v>0</v>
      </c>
      <c r="BG683" s="2">
        <v>0</v>
      </c>
      <c r="BH683" s="2">
        <v>0</v>
      </c>
      <c r="BI683" s="2">
        <v>452096</v>
      </c>
      <c r="BJ683" s="2">
        <v>0</v>
      </c>
      <c r="BK683" s="2">
        <v>0</v>
      </c>
      <c r="BL683" s="2">
        <v>0</v>
      </c>
      <c r="BM683" s="2">
        <v>0</v>
      </c>
      <c r="BN683" s="2">
        <v>2813</v>
      </c>
      <c r="BO683" s="2">
        <v>116.37</v>
      </c>
      <c r="BP683" s="2">
        <v>327349</v>
      </c>
      <c r="BQ683" s="2">
        <v>779445</v>
      </c>
      <c r="BR683" s="2">
        <v>46829766</v>
      </c>
      <c r="BS683" s="2">
        <v>0</v>
      </c>
      <c r="BT683" s="2">
        <v>46829766</v>
      </c>
      <c r="BU683" s="2">
        <v>26489361</v>
      </c>
      <c r="BV683" s="2">
        <v>20340405</v>
      </c>
      <c r="BW683" s="2">
        <v>872398</v>
      </c>
      <c r="BX683" s="2">
        <v>19468007</v>
      </c>
      <c r="BY683" s="2">
        <v>5049.2299999999996</v>
      </c>
      <c r="BZ683" s="2">
        <v>4361.99</v>
      </c>
      <c r="CA683" s="2">
        <v>22024691</v>
      </c>
      <c r="CB683" s="2">
        <v>0</v>
      </c>
      <c r="CC683" s="2">
        <v>0</v>
      </c>
      <c r="CD683" s="2">
        <v>26489361</v>
      </c>
      <c r="CE683" s="2">
        <v>872398</v>
      </c>
      <c r="CF683" s="2">
        <v>0</v>
      </c>
      <c r="CG683" s="2">
        <v>3908629</v>
      </c>
      <c r="CH683" s="2">
        <v>3908629</v>
      </c>
      <c r="CI683" s="2">
        <v>0</v>
      </c>
      <c r="CJ683" s="2">
        <v>19468007</v>
      </c>
      <c r="CK683" s="2" t="b">
        <v>0</v>
      </c>
      <c r="CL683" s="2">
        <v>0</v>
      </c>
      <c r="CM683" s="2">
        <v>10988.02</v>
      </c>
      <c r="CN683" s="2">
        <v>10103.030000000001</v>
      </c>
      <c r="CO683" s="2">
        <v>10402.73</v>
      </c>
      <c r="CP683" s="2">
        <v>12369.26</v>
      </c>
      <c r="CQ683" s="4">
        <v>45072.426932870374</v>
      </c>
      <c r="CR683" s="4">
        <v>73415</v>
      </c>
    </row>
    <row r="684" spans="1:96" x14ac:dyDescent="0.35">
      <c r="A684" s="5">
        <v>761</v>
      </c>
      <c r="B684" s="3" t="s">
        <v>1358</v>
      </c>
      <c r="C684" s="3" t="s">
        <v>1395</v>
      </c>
      <c r="D684" s="2" t="s">
        <v>1396</v>
      </c>
      <c r="E684" s="2">
        <v>8093</v>
      </c>
      <c r="F684" s="2">
        <v>8215</v>
      </c>
      <c r="G684" s="2">
        <v>8458</v>
      </c>
      <c r="H684" s="2">
        <v>9802</v>
      </c>
      <c r="I684" s="2">
        <v>6.5600000000000006E-2</v>
      </c>
      <c r="J684" s="2">
        <v>531</v>
      </c>
      <c r="K684" s="2">
        <v>539</v>
      </c>
      <c r="L684" s="2">
        <v>555</v>
      </c>
      <c r="M684" s="2">
        <v>643</v>
      </c>
      <c r="N684" s="2">
        <v>6.7000000000000004E-2</v>
      </c>
      <c r="O684" s="2">
        <v>542</v>
      </c>
      <c r="P684" s="2">
        <v>550</v>
      </c>
      <c r="Q684" s="2">
        <v>567</v>
      </c>
      <c r="R684" s="2">
        <v>657</v>
      </c>
      <c r="S684" s="2">
        <v>9166</v>
      </c>
      <c r="T684" s="2">
        <v>9304</v>
      </c>
      <c r="U684" s="2">
        <v>9580</v>
      </c>
      <c r="V684" s="2">
        <v>11102</v>
      </c>
      <c r="W684" s="2">
        <v>1.1040000000000001</v>
      </c>
      <c r="X684" s="2">
        <v>1.026</v>
      </c>
      <c r="Y684" s="2">
        <v>10119</v>
      </c>
      <c r="Z684" s="2">
        <v>11391</v>
      </c>
      <c r="AA684" s="2">
        <v>2267.33</v>
      </c>
      <c r="AB684" s="2">
        <v>1715.43</v>
      </c>
      <c r="AC684" s="2">
        <v>1224.23</v>
      </c>
      <c r="AD684" s="2">
        <v>2668.54</v>
      </c>
      <c r="AE684" s="2">
        <v>7875.53</v>
      </c>
      <c r="AF684" s="2">
        <v>2267.33</v>
      </c>
      <c r="AG684" s="2">
        <v>1715.43</v>
      </c>
      <c r="AH684" s="2">
        <v>1224.23</v>
      </c>
      <c r="AI684" s="2">
        <v>2668.54</v>
      </c>
      <c r="AJ684" s="2">
        <v>7875.53</v>
      </c>
      <c r="AK684" s="2">
        <v>22943112</v>
      </c>
      <c r="AL684" s="2">
        <v>15960361</v>
      </c>
      <c r="AM684" s="2">
        <v>11728123</v>
      </c>
      <c r="AN684" s="2">
        <v>30397339</v>
      </c>
      <c r="AO684" s="2">
        <v>81028935</v>
      </c>
      <c r="AP684" s="2">
        <v>0.439</v>
      </c>
      <c r="AQ684" s="2">
        <v>0.2</v>
      </c>
      <c r="AR684" s="2">
        <v>2014405</v>
      </c>
      <c r="AS684" s="2">
        <v>1401320</v>
      </c>
      <c r="AT684" s="2">
        <v>1029729</v>
      </c>
      <c r="AU684" s="2">
        <v>2668886</v>
      </c>
      <c r="AV684" s="2">
        <v>7114340</v>
      </c>
      <c r="AW684" s="2">
        <v>0.439</v>
      </c>
      <c r="AX684" s="2">
        <v>0</v>
      </c>
      <c r="AY684" s="2">
        <v>0.65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88143275</v>
      </c>
      <c r="BF684" s="2">
        <v>0</v>
      </c>
      <c r="BG684" s="2">
        <v>47071</v>
      </c>
      <c r="BH684" s="2">
        <v>0</v>
      </c>
      <c r="BI684" s="2">
        <v>1488018</v>
      </c>
      <c r="BJ684" s="2">
        <v>0</v>
      </c>
      <c r="BK684" s="2">
        <v>0</v>
      </c>
      <c r="BL684" s="2">
        <v>0</v>
      </c>
      <c r="BM684" s="2">
        <v>0</v>
      </c>
      <c r="BN684" s="2">
        <v>2813</v>
      </c>
      <c r="BO684" s="2">
        <v>146.22999999999999</v>
      </c>
      <c r="BP684" s="2">
        <v>411345</v>
      </c>
      <c r="BQ684" s="2">
        <v>1946434</v>
      </c>
      <c r="BR684" s="2">
        <v>90089709</v>
      </c>
      <c r="BS684" s="2">
        <v>0</v>
      </c>
      <c r="BT684" s="2">
        <v>90089709</v>
      </c>
      <c r="BU684" s="2">
        <v>62696718</v>
      </c>
      <c r="BV684" s="2">
        <v>27392991</v>
      </c>
      <c r="BW684" s="2">
        <v>1575106</v>
      </c>
      <c r="BX684" s="2">
        <v>25817885</v>
      </c>
      <c r="BY684" s="2">
        <v>5265.1</v>
      </c>
      <c r="BZ684" s="2">
        <v>7875.53</v>
      </c>
      <c r="CA684" s="2">
        <v>41465453</v>
      </c>
      <c r="CB684" s="2">
        <v>0</v>
      </c>
      <c r="CC684" s="2">
        <v>0</v>
      </c>
      <c r="CD684" s="2">
        <v>62696718</v>
      </c>
      <c r="CE684" s="2">
        <v>1575106</v>
      </c>
      <c r="CF684" s="2">
        <v>0</v>
      </c>
      <c r="CG684" s="2">
        <v>7427755</v>
      </c>
      <c r="CH684" s="2">
        <v>7427755</v>
      </c>
      <c r="CI684" s="2">
        <v>0</v>
      </c>
      <c r="CJ684" s="2">
        <v>25817885</v>
      </c>
      <c r="CK684" s="2" t="b">
        <v>0</v>
      </c>
      <c r="CL684" s="2">
        <v>0</v>
      </c>
      <c r="CM684" s="2">
        <v>11007.45</v>
      </c>
      <c r="CN684" s="2">
        <v>10120.89</v>
      </c>
      <c r="CO684" s="2">
        <v>10421.120000000001</v>
      </c>
      <c r="CP684" s="2">
        <v>12391.13</v>
      </c>
      <c r="CQ684" s="4">
        <v>45072.426932870374</v>
      </c>
      <c r="CR684" s="4">
        <v>73415</v>
      </c>
    </row>
    <row r="685" spans="1:96" x14ac:dyDescent="0.35">
      <c r="A685" s="5">
        <v>762</v>
      </c>
      <c r="B685" s="3" t="s">
        <v>1358</v>
      </c>
      <c r="C685" s="3" t="s">
        <v>1397</v>
      </c>
      <c r="D685" s="2" t="s">
        <v>1398</v>
      </c>
      <c r="E685" s="2">
        <v>8093</v>
      </c>
      <c r="F685" s="2">
        <v>8215</v>
      </c>
      <c r="G685" s="2">
        <v>8458</v>
      </c>
      <c r="H685" s="2">
        <v>9802</v>
      </c>
      <c r="I685" s="2">
        <v>6.5600000000000006E-2</v>
      </c>
      <c r="J685" s="2">
        <v>531</v>
      </c>
      <c r="K685" s="2">
        <v>539</v>
      </c>
      <c r="L685" s="2">
        <v>555</v>
      </c>
      <c r="M685" s="2">
        <v>643</v>
      </c>
      <c r="N685" s="2">
        <v>6.7000000000000004E-2</v>
      </c>
      <c r="O685" s="2">
        <v>542</v>
      </c>
      <c r="P685" s="2">
        <v>550</v>
      </c>
      <c r="Q685" s="2">
        <v>567</v>
      </c>
      <c r="R685" s="2">
        <v>657</v>
      </c>
      <c r="S685" s="2">
        <v>9166</v>
      </c>
      <c r="T685" s="2">
        <v>9304</v>
      </c>
      <c r="U685" s="2">
        <v>9580</v>
      </c>
      <c r="V685" s="2">
        <v>11102</v>
      </c>
      <c r="W685" s="2">
        <v>1.1040000000000001</v>
      </c>
      <c r="X685" s="2">
        <v>1.026</v>
      </c>
      <c r="Y685" s="2">
        <v>10119</v>
      </c>
      <c r="Z685" s="2">
        <v>11391</v>
      </c>
      <c r="AA685" s="2">
        <v>2265.04</v>
      </c>
      <c r="AB685" s="2">
        <v>1506.54</v>
      </c>
      <c r="AC685" s="2">
        <v>963.94</v>
      </c>
      <c r="AD685" s="2">
        <v>0</v>
      </c>
      <c r="AE685" s="2">
        <v>4735.5200000000004</v>
      </c>
      <c r="AF685" s="2">
        <v>2265.04</v>
      </c>
      <c r="AG685" s="2">
        <v>1506.54</v>
      </c>
      <c r="AH685" s="2">
        <v>963.94</v>
      </c>
      <c r="AI685" s="2">
        <v>0</v>
      </c>
      <c r="AJ685" s="2">
        <v>4735.5200000000004</v>
      </c>
      <c r="AK685" s="2">
        <v>22919940</v>
      </c>
      <c r="AL685" s="2">
        <v>14016848</v>
      </c>
      <c r="AM685" s="2">
        <v>9234545</v>
      </c>
      <c r="AN685" s="2">
        <v>0</v>
      </c>
      <c r="AO685" s="2">
        <v>46171333</v>
      </c>
      <c r="AP685" s="2">
        <v>0.35299999999999998</v>
      </c>
      <c r="AQ685" s="2">
        <v>0.2</v>
      </c>
      <c r="AR685" s="2">
        <v>1618148</v>
      </c>
      <c r="AS685" s="2">
        <v>989589</v>
      </c>
      <c r="AT685" s="2">
        <v>651959</v>
      </c>
      <c r="AU685" s="2">
        <v>0</v>
      </c>
      <c r="AV685" s="2">
        <v>3259696</v>
      </c>
      <c r="AW685" s="2">
        <v>0.35299999999999998</v>
      </c>
      <c r="AX685" s="2">
        <v>0</v>
      </c>
      <c r="AY685" s="2">
        <v>0.65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2">
        <v>49431029</v>
      </c>
      <c r="BF685" s="2">
        <v>0</v>
      </c>
      <c r="BG685" s="2">
        <v>114372</v>
      </c>
      <c r="BH685" s="2">
        <v>0</v>
      </c>
      <c r="BI685" s="2">
        <v>482515</v>
      </c>
      <c r="BJ685" s="2">
        <v>0</v>
      </c>
      <c r="BK685" s="2">
        <v>0</v>
      </c>
      <c r="BL685" s="2">
        <v>0</v>
      </c>
      <c r="BM685" s="2">
        <v>0</v>
      </c>
      <c r="BN685" s="2">
        <v>2813</v>
      </c>
      <c r="BO685" s="2">
        <v>93.55</v>
      </c>
      <c r="BP685" s="2">
        <v>263156</v>
      </c>
      <c r="BQ685" s="2">
        <v>860043</v>
      </c>
      <c r="BR685" s="2">
        <v>50291072</v>
      </c>
      <c r="BS685" s="2">
        <v>0</v>
      </c>
      <c r="BT685" s="2">
        <v>50291072</v>
      </c>
      <c r="BU685" s="2">
        <v>68701302</v>
      </c>
      <c r="BV685" s="2">
        <v>0</v>
      </c>
      <c r="BW685" s="2">
        <v>947104</v>
      </c>
      <c r="BX685" s="2">
        <v>0</v>
      </c>
      <c r="BY685" s="2">
        <v>5213.25</v>
      </c>
      <c r="BZ685" s="2">
        <v>4735.5200000000004</v>
      </c>
      <c r="CA685" s="2">
        <v>24687450</v>
      </c>
      <c r="CB685" s="2">
        <v>0</v>
      </c>
      <c r="CC685" s="2">
        <v>0</v>
      </c>
      <c r="CD685" s="2">
        <v>68701302</v>
      </c>
      <c r="CE685" s="2">
        <v>947104</v>
      </c>
      <c r="CF685" s="2">
        <v>0</v>
      </c>
      <c r="CG685" s="2">
        <v>3714457</v>
      </c>
      <c r="CH685" s="2">
        <v>3714457</v>
      </c>
      <c r="CI685" s="2">
        <v>3714457</v>
      </c>
      <c r="CJ685" s="2">
        <v>3714457</v>
      </c>
      <c r="CK685" s="2" t="b">
        <v>1</v>
      </c>
      <c r="CL685" s="2">
        <v>18410230</v>
      </c>
      <c r="CM685" s="2">
        <v>10833.4</v>
      </c>
      <c r="CN685" s="2">
        <v>9960.86</v>
      </c>
      <c r="CO685" s="2">
        <v>10256.35</v>
      </c>
      <c r="CP685" s="2">
        <v>12195.2</v>
      </c>
      <c r="CQ685" s="4">
        <v>45072.426944444444</v>
      </c>
      <c r="CR685" s="4">
        <v>73415</v>
      </c>
    </row>
    <row r="686" spans="1:96" ht="31" x14ac:dyDescent="0.35">
      <c r="A686" s="5">
        <v>763</v>
      </c>
      <c r="B686" s="3" t="s">
        <v>1358</v>
      </c>
      <c r="C686" s="3" t="s">
        <v>1399</v>
      </c>
      <c r="D686" s="2" t="s">
        <v>1400</v>
      </c>
      <c r="E686" s="2">
        <v>8093</v>
      </c>
      <c r="F686" s="2">
        <v>8215</v>
      </c>
      <c r="G686" s="2">
        <v>8458</v>
      </c>
      <c r="H686" s="2">
        <v>9802</v>
      </c>
      <c r="I686" s="2">
        <v>6.5600000000000006E-2</v>
      </c>
      <c r="J686" s="2">
        <v>531</v>
      </c>
      <c r="K686" s="2">
        <v>539</v>
      </c>
      <c r="L686" s="2">
        <v>555</v>
      </c>
      <c r="M686" s="2">
        <v>643</v>
      </c>
      <c r="N686" s="2">
        <v>6.7000000000000004E-2</v>
      </c>
      <c r="O686" s="2">
        <v>542</v>
      </c>
      <c r="P686" s="2">
        <v>550</v>
      </c>
      <c r="Q686" s="2">
        <v>567</v>
      </c>
      <c r="R686" s="2">
        <v>657</v>
      </c>
      <c r="S686" s="2">
        <v>9166</v>
      </c>
      <c r="T686" s="2">
        <v>9304</v>
      </c>
      <c r="U686" s="2">
        <v>9580</v>
      </c>
      <c r="V686" s="2">
        <v>11102</v>
      </c>
      <c r="W686" s="2">
        <v>1.1040000000000001</v>
      </c>
      <c r="X686" s="2">
        <v>1.026</v>
      </c>
      <c r="Y686" s="2">
        <v>10119</v>
      </c>
      <c r="Z686" s="2">
        <v>11391</v>
      </c>
      <c r="AA686" s="2">
        <v>0</v>
      </c>
      <c r="AB686" s="2">
        <v>0</v>
      </c>
      <c r="AC686" s="2">
        <v>0</v>
      </c>
      <c r="AD686" s="2">
        <v>4196.2700000000004</v>
      </c>
      <c r="AE686" s="2">
        <v>4196.2700000000004</v>
      </c>
      <c r="AF686" s="2">
        <v>0</v>
      </c>
      <c r="AG686" s="2">
        <v>0</v>
      </c>
      <c r="AH686" s="2">
        <v>0</v>
      </c>
      <c r="AI686" s="2">
        <v>4196.2700000000004</v>
      </c>
      <c r="AJ686" s="2">
        <v>4196.2700000000004</v>
      </c>
      <c r="AK686" s="2">
        <v>0</v>
      </c>
      <c r="AL686" s="2">
        <v>0</v>
      </c>
      <c r="AM686" s="2">
        <v>0</v>
      </c>
      <c r="AN686" s="2">
        <v>47799712</v>
      </c>
      <c r="AO686" s="2">
        <v>47799712</v>
      </c>
      <c r="AP686" s="2">
        <v>0.1585</v>
      </c>
      <c r="AQ686" s="2">
        <v>0.2</v>
      </c>
      <c r="AR686" s="2">
        <v>0</v>
      </c>
      <c r="AS686" s="2">
        <v>0</v>
      </c>
      <c r="AT686" s="2">
        <v>0</v>
      </c>
      <c r="AU686" s="2">
        <v>1515251</v>
      </c>
      <c r="AV686" s="2">
        <v>1515251</v>
      </c>
      <c r="AW686" s="2">
        <v>0.1585</v>
      </c>
      <c r="AX686" s="2">
        <v>0</v>
      </c>
      <c r="AY686" s="2">
        <v>0.65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49314963</v>
      </c>
      <c r="BF686" s="2">
        <v>0</v>
      </c>
      <c r="BG686" s="2">
        <v>0</v>
      </c>
      <c r="BH686" s="2">
        <v>0</v>
      </c>
      <c r="BI686" s="2">
        <v>166267</v>
      </c>
      <c r="BJ686" s="2">
        <v>0</v>
      </c>
      <c r="BK686" s="2">
        <v>0</v>
      </c>
      <c r="BL686" s="2">
        <v>2278603</v>
      </c>
      <c r="BM686" s="2">
        <v>0</v>
      </c>
      <c r="BN686" s="2">
        <v>2813</v>
      </c>
      <c r="BO686" s="2">
        <v>0</v>
      </c>
      <c r="BP686" s="2">
        <v>0</v>
      </c>
      <c r="BQ686" s="2">
        <v>2444870</v>
      </c>
      <c r="BR686" s="2">
        <v>51759833</v>
      </c>
      <c r="BS686" s="2">
        <v>0</v>
      </c>
      <c r="BT686" s="2">
        <v>51759833</v>
      </c>
      <c r="BU686" s="2">
        <v>102372274</v>
      </c>
      <c r="BV686" s="2">
        <v>0</v>
      </c>
      <c r="BW686" s="2">
        <v>839254</v>
      </c>
      <c r="BX686" s="2">
        <v>0</v>
      </c>
      <c r="BY686" s="2">
        <v>6117.23</v>
      </c>
      <c r="BZ686" s="2">
        <v>4196.2700000000004</v>
      </c>
      <c r="CA686" s="2">
        <v>25669549</v>
      </c>
      <c r="CB686" s="2">
        <v>0</v>
      </c>
      <c r="CC686" s="2">
        <v>0</v>
      </c>
      <c r="CD686" s="2">
        <v>102372274</v>
      </c>
      <c r="CE686" s="2">
        <v>839254</v>
      </c>
      <c r="CF686" s="2">
        <v>0</v>
      </c>
      <c r="CG686" s="2">
        <v>2979534</v>
      </c>
      <c r="CH686" s="2">
        <v>2979534</v>
      </c>
      <c r="CI686" s="2">
        <v>2979534</v>
      </c>
      <c r="CJ686" s="2">
        <v>2979534</v>
      </c>
      <c r="CK686" s="2" t="b">
        <v>1</v>
      </c>
      <c r="CL686" s="2">
        <v>50612441</v>
      </c>
      <c r="CM686" s="2">
        <v>10439.77</v>
      </c>
      <c r="CN686" s="2">
        <v>9598.94</v>
      </c>
      <c r="CO686" s="2">
        <v>9883.69</v>
      </c>
      <c r="CP686" s="2">
        <v>11752.09</v>
      </c>
      <c r="CQ686" s="4">
        <v>45072.426944444444</v>
      </c>
      <c r="CR686" s="4">
        <v>73415</v>
      </c>
    </row>
    <row r="687" spans="1:96" x14ac:dyDescent="0.35">
      <c r="A687" s="5">
        <v>764</v>
      </c>
      <c r="B687" s="3" t="s">
        <v>1358</v>
      </c>
      <c r="C687" s="3" t="s">
        <v>1401</v>
      </c>
      <c r="D687" s="2" t="s">
        <v>1402</v>
      </c>
      <c r="E687" s="2">
        <v>8093</v>
      </c>
      <c r="F687" s="2">
        <v>8215</v>
      </c>
      <c r="G687" s="2">
        <v>8458</v>
      </c>
      <c r="H687" s="2">
        <v>9802</v>
      </c>
      <c r="I687" s="2">
        <v>6.5600000000000006E-2</v>
      </c>
      <c r="J687" s="2">
        <v>531</v>
      </c>
      <c r="K687" s="2">
        <v>539</v>
      </c>
      <c r="L687" s="2">
        <v>555</v>
      </c>
      <c r="M687" s="2">
        <v>643</v>
      </c>
      <c r="N687" s="2">
        <v>6.7000000000000004E-2</v>
      </c>
      <c r="O687" s="2">
        <v>542</v>
      </c>
      <c r="P687" s="2">
        <v>550</v>
      </c>
      <c r="Q687" s="2">
        <v>567</v>
      </c>
      <c r="R687" s="2">
        <v>657</v>
      </c>
      <c r="S687" s="2">
        <v>9166</v>
      </c>
      <c r="T687" s="2">
        <v>9304</v>
      </c>
      <c r="U687" s="2">
        <v>9580</v>
      </c>
      <c r="V687" s="2">
        <v>11102</v>
      </c>
      <c r="W687" s="2">
        <v>1.1040000000000001</v>
      </c>
      <c r="X687" s="2">
        <v>1.026</v>
      </c>
      <c r="Y687" s="2">
        <v>10119</v>
      </c>
      <c r="Z687" s="2">
        <v>11391</v>
      </c>
      <c r="AA687" s="2">
        <v>573.78</v>
      </c>
      <c r="AB687" s="2">
        <v>482.36</v>
      </c>
      <c r="AC687" s="2">
        <v>334.78</v>
      </c>
      <c r="AD687" s="2">
        <v>0</v>
      </c>
      <c r="AE687" s="2">
        <v>1390.92</v>
      </c>
      <c r="AF687" s="2">
        <v>573.78</v>
      </c>
      <c r="AG687" s="2">
        <v>482.36</v>
      </c>
      <c r="AH687" s="2">
        <v>334.78</v>
      </c>
      <c r="AI687" s="2">
        <v>0</v>
      </c>
      <c r="AJ687" s="2">
        <v>1390.92</v>
      </c>
      <c r="AK687" s="2">
        <v>5806080</v>
      </c>
      <c r="AL687" s="2">
        <v>4487877</v>
      </c>
      <c r="AM687" s="2">
        <v>3207192</v>
      </c>
      <c r="AN687" s="2">
        <v>0</v>
      </c>
      <c r="AO687" s="2">
        <v>13501149</v>
      </c>
      <c r="AP687" s="2">
        <v>0.76580000000000004</v>
      </c>
      <c r="AQ687" s="2">
        <v>0.2</v>
      </c>
      <c r="AR687" s="2">
        <v>889259</v>
      </c>
      <c r="AS687" s="2">
        <v>687363</v>
      </c>
      <c r="AT687" s="2">
        <v>491214</v>
      </c>
      <c r="AU687" s="2">
        <v>0</v>
      </c>
      <c r="AV687" s="2">
        <v>2067836</v>
      </c>
      <c r="AW687" s="2">
        <v>0.76580000000000004</v>
      </c>
      <c r="AX687" s="2">
        <v>0.21579999999999999</v>
      </c>
      <c r="AY687" s="2">
        <v>0.65</v>
      </c>
      <c r="AZ687" s="2">
        <v>814419</v>
      </c>
      <c r="BA687" s="2">
        <v>629515</v>
      </c>
      <c r="BB687" s="2">
        <v>449873</v>
      </c>
      <c r="BC687" s="2">
        <v>0</v>
      </c>
      <c r="BD687" s="2">
        <v>1893807</v>
      </c>
      <c r="BE687" s="2">
        <v>17462792</v>
      </c>
      <c r="BF687" s="2">
        <v>0</v>
      </c>
      <c r="BG687" s="2">
        <v>316399</v>
      </c>
      <c r="BH687" s="2">
        <v>0</v>
      </c>
      <c r="BI687" s="2">
        <v>195587</v>
      </c>
      <c r="BJ687" s="2">
        <v>0</v>
      </c>
      <c r="BK687" s="2">
        <v>0</v>
      </c>
      <c r="BL687" s="2">
        <v>0</v>
      </c>
      <c r="BM687" s="2">
        <v>0</v>
      </c>
      <c r="BN687" s="2">
        <v>2813</v>
      </c>
      <c r="BO687" s="2">
        <v>23.02</v>
      </c>
      <c r="BP687" s="2">
        <v>64755</v>
      </c>
      <c r="BQ687" s="2">
        <v>576741</v>
      </c>
      <c r="BR687" s="2">
        <v>18039533</v>
      </c>
      <c r="BS687" s="2">
        <v>0</v>
      </c>
      <c r="BT687" s="2">
        <v>18039533</v>
      </c>
      <c r="BU687" s="2">
        <v>5921741</v>
      </c>
      <c r="BV687" s="2">
        <v>12117792</v>
      </c>
      <c r="BW687" s="2">
        <v>1110000</v>
      </c>
      <c r="BX687" s="2">
        <v>11007792</v>
      </c>
      <c r="BY687" s="2">
        <v>5065.68</v>
      </c>
      <c r="BZ687" s="2">
        <v>1390.92</v>
      </c>
      <c r="CA687" s="2">
        <v>7045956</v>
      </c>
      <c r="CB687" s="2">
        <v>0</v>
      </c>
      <c r="CC687" s="2">
        <v>0</v>
      </c>
      <c r="CD687" s="2">
        <v>5921741</v>
      </c>
      <c r="CE687" s="2">
        <v>1110000</v>
      </c>
      <c r="CF687" s="2">
        <v>14215</v>
      </c>
      <c r="CG687" s="2">
        <v>2859624</v>
      </c>
      <c r="CH687" s="2">
        <v>2873839</v>
      </c>
      <c r="CI687" s="2">
        <v>0</v>
      </c>
      <c r="CJ687" s="2">
        <v>11007792</v>
      </c>
      <c r="CK687" s="2" t="b">
        <v>0</v>
      </c>
      <c r="CL687" s="2">
        <v>0</v>
      </c>
      <c r="CM687" s="2">
        <v>13088.22</v>
      </c>
      <c r="CN687" s="2">
        <v>12034.07</v>
      </c>
      <c r="CO687" s="2">
        <v>12391.06</v>
      </c>
      <c r="CP687" s="2">
        <v>14733.46</v>
      </c>
      <c r="CQ687" s="4">
        <v>45072.426932870374</v>
      </c>
      <c r="CR687" s="4">
        <v>73415</v>
      </c>
    </row>
    <row r="688" spans="1:96" x14ac:dyDescent="0.35">
      <c r="A688" s="5">
        <v>765</v>
      </c>
      <c r="B688" s="3" t="s">
        <v>1358</v>
      </c>
      <c r="C688" s="3" t="s">
        <v>1403</v>
      </c>
      <c r="D688" s="2" t="s">
        <v>1404</v>
      </c>
      <c r="E688" s="2">
        <v>8093</v>
      </c>
      <c r="F688" s="2">
        <v>8215</v>
      </c>
      <c r="G688" s="2">
        <v>8458</v>
      </c>
      <c r="H688" s="2">
        <v>9802</v>
      </c>
      <c r="I688" s="2">
        <v>6.5600000000000006E-2</v>
      </c>
      <c r="J688" s="2">
        <v>531</v>
      </c>
      <c r="K688" s="2">
        <v>539</v>
      </c>
      <c r="L688" s="2">
        <v>555</v>
      </c>
      <c r="M688" s="2">
        <v>643</v>
      </c>
      <c r="N688" s="2">
        <v>6.7000000000000004E-2</v>
      </c>
      <c r="O688" s="2">
        <v>542</v>
      </c>
      <c r="P688" s="2">
        <v>550</v>
      </c>
      <c r="Q688" s="2">
        <v>567</v>
      </c>
      <c r="R688" s="2">
        <v>657</v>
      </c>
      <c r="S688" s="2">
        <v>9166</v>
      </c>
      <c r="T688" s="2">
        <v>9304</v>
      </c>
      <c r="U688" s="2">
        <v>9580</v>
      </c>
      <c r="V688" s="2">
        <v>11102</v>
      </c>
      <c r="W688" s="2">
        <v>1.1040000000000001</v>
      </c>
      <c r="X688" s="2">
        <v>1.026</v>
      </c>
      <c r="Y688" s="2">
        <v>10119</v>
      </c>
      <c r="Z688" s="2">
        <v>11391</v>
      </c>
      <c r="AA688" s="2">
        <v>4061.11</v>
      </c>
      <c r="AB688" s="2">
        <v>3070.96</v>
      </c>
      <c r="AC688" s="2">
        <v>2029.81</v>
      </c>
      <c r="AD688" s="2">
        <v>0</v>
      </c>
      <c r="AE688" s="2">
        <v>9161.8799999999992</v>
      </c>
      <c r="AF688" s="2">
        <v>4061.11</v>
      </c>
      <c r="AG688" s="2">
        <v>3070.96</v>
      </c>
      <c r="AH688" s="2">
        <v>2029.81</v>
      </c>
      <c r="AI688" s="2">
        <v>0</v>
      </c>
      <c r="AJ688" s="2">
        <v>9161.8799999999992</v>
      </c>
      <c r="AK688" s="2">
        <v>41094372</v>
      </c>
      <c r="AL688" s="2">
        <v>28572212</v>
      </c>
      <c r="AM688" s="2">
        <v>19445580</v>
      </c>
      <c r="AN688" s="2">
        <v>0</v>
      </c>
      <c r="AO688" s="2">
        <v>89112164</v>
      </c>
      <c r="AP688" s="2">
        <v>0.4375</v>
      </c>
      <c r="AQ688" s="2">
        <v>0.2</v>
      </c>
      <c r="AR688" s="2">
        <v>3595758</v>
      </c>
      <c r="AS688" s="2">
        <v>2500069</v>
      </c>
      <c r="AT688" s="2">
        <v>1701488</v>
      </c>
      <c r="AU688" s="2">
        <v>0</v>
      </c>
      <c r="AV688" s="2">
        <v>7797315</v>
      </c>
      <c r="AW688" s="2">
        <v>0.4375</v>
      </c>
      <c r="AX688" s="2">
        <v>0</v>
      </c>
      <c r="AY688" s="2">
        <v>0.65</v>
      </c>
      <c r="AZ688" s="2">
        <v>0</v>
      </c>
      <c r="BA688" s="2">
        <v>0</v>
      </c>
      <c r="BB688" s="2">
        <v>0</v>
      </c>
      <c r="BC688" s="2">
        <v>0</v>
      </c>
      <c r="BD688" s="2">
        <v>0</v>
      </c>
      <c r="BE688" s="2">
        <v>96909479</v>
      </c>
      <c r="BF688" s="2">
        <v>0</v>
      </c>
      <c r="BG688" s="2">
        <v>2657068</v>
      </c>
      <c r="BH688" s="2">
        <v>0</v>
      </c>
      <c r="BI688" s="2">
        <v>1273198</v>
      </c>
      <c r="BJ688" s="2">
        <v>0</v>
      </c>
      <c r="BK688" s="2">
        <v>0</v>
      </c>
      <c r="BL688" s="2">
        <v>0</v>
      </c>
      <c r="BM688" s="2">
        <v>0</v>
      </c>
      <c r="BN688" s="2">
        <v>2813</v>
      </c>
      <c r="BO688" s="2">
        <v>203.25</v>
      </c>
      <c r="BP688" s="2">
        <v>571742</v>
      </c>
      <c r="BQ688" s="2">
        <v>4502008</v>
      </c>
      <c r="BR688" s="2">
        <v>101411487</v>
      </c>
      <c r="BS688" s="2">
        <v>0</v>
      </c>
      <c r="BT688" s="2">
        <v>101411487</v>
      </c>
      <c r="BU688" s="2">
        <v>34288900</v>
      </c>
      <c r="BV688" s="2">
        <v>67122587</v>
      </c>
      <c r="BW688" s="2">
        <v>7278234</v>
      </c>
      <c r="BX688" s="2">
        <v>59844353</v>
      </c>
      <c r="BY688" s="2">
        <v>5042.6099999999997</v>
      </c>
      <c r="BZ688" s="2">
        <v>9161.8799999999992</v>
      </c>
      <c r="CA688" s="2">
        <v>46199788</v>
      </c>
      <c r="CB688" s="2">
        <v>0</v>
      </c>
      <c r="CC688" s="2">
        <v>0</v>
      </c>
      <c r="CD688" s="2">
        <v>34288900</v>
      </c>
      <c r="CE688" s="2">
        <v>7278234</v>
      </c>
      <c r="CF688" s="2">
        <v>4632654</v>
      </c>
      <c r="CG688" s="2">
        <v>12900547</v>
      </c>
      <c r="CH688" s="2">
        <v>17533201</v>
      </c>
      <c r="CI688" s="2">
        <v>0</v>
      </c>
      <c r="CJ688" s="2">
        <v>59844353</v>
      </c>
      <c r="CK688" s="2" t="b">
        <v>0</v>
      </c>
      <c r="CL688" s="2">
        <v>0</v>
      </c>
      <c r="CM688" s="2">
        <v>11004.41</v>
      </c>
      <c r="CN688" s="2">
        <v>10118.1</v>
      </c>
      <c r="CO688" s="2">
        <v>10418.25</v>
      </c>
      <c r="CP688" s="2">
        <v>12387.71</v>
      </c>
      <c r="CQ688" s="4">
        <v>45072.42695601852</v>
      </c>
      <c r="CR688" s="4">
        <v>73415</v>
      </c>
    </row>
    <row r="689" spans="1:96" x14ac:dyDescent="0.35">
      <c r="A689" s="5">
        <v>766</v>
      </c>
      <c r="B689" s="3" t="s">
        <v>1358</v>
      </c>
      <c r="C689" s="3" t="s">
        <v>1405</v>
      </c>
      <c r="D689" s="2" t="s">
        <v>1406</v>
      </c>
      <c r="E689" s="2">
        <v>8093</v>
      </c>
      <c r="F689" s="2">
        <v>8215</v>
      </c>
      <c r="G689" s="2">
        <v>8458</v>
      </c>
      <c r="H689" s="2">
        <v>9802</v>
      </c>
      <c r="I689" s="2">
        <v>6.5600000000000006E-2</v>
      </c>
      <c r="J689" s="2">
        <v>531</v>
      </c>
      <c r="K689" s="2">
        <v>539</v>
      </c>
      <c r="L689" s="2">
        <v>555</v>
      </c>
      <c r="M689" s="2">
        <v>643</v>
      </c>
      <c r="N689" s="2">
        <v>6.7000000000000004E-2</v>
      </c>
      <c r="O689" s="2">
        <v>542</v>
      </c>
      <c r="P689" s="2">
        <v>550</v>
      </c>
      <c r="Q689" s="2">
        <v>567</v>
      </c>
      <c r="R689" s="2">
        <v>657</v>
      </c>
      <c r="S689" s="2">
        <v>9166</v>
      </c>
      <c r="T689" s="2">
        <v>9304</v>
      </c>
      <c r="U689" s="2">
        <v>9580</v>
      </c>
      <c r="V689" s="2">
        <v>11102</v>
      </c>
      <c r="W689" s="2">
        <v>1.1040000000000001</v>
      </c>
      <c r="X689" s="2">
        <v>1.026</v>
      </c>
      <c r="Y689" s="2">
        <v>10119</v>
      </c>
      <c r="Z689" s="2">
        <v>11391</v>
      </c>
      <c r="AA689" s="2">
        <v>360.92</v>
      </c>
      <c r="AB689" s="2">
        <v>252.22</v>
      </c>
      <c r="AC689" s="2">
        <v>174.65</v>
      </c>
      <c r="AD689" s="2">
        <v>0</v>
      </c>
      <c r="AE689" s="2">
        <v>787.79</v>
      </c>
      <c r="AF689" s="2">
        <v>360.92</v>
      </c>
      <c r="AG689" s="2">
        <v>252.22</v>
      </c>
      <c r="AH689" s="2">
        <v>174.65</v>
      </c>
      <c r="AI689" s="2">
        <v>0</v>
      </c>
      <c r="AJ689" s="2">
        <v>787.79</v>
      </c>
      <c r="AK689" s="2">
        <v>3652149</v>
      </c>
      <c r="AL689" s="2">
        <v>2346655</v>
      </c>
      <c r="AM689" s="2">
        <v>1673147</v>
      </c>
      <c r="AN689" s="2">
        <v>0</v>
      </c>
      <c r="AO689" s="2">
        <v>7671951</v>
      </c>
      <c r="AP689" s="2">
        <v>0.58160000000000001</v>
      </c>
      <c r="AQ689" s="2">
        <v>0.2</v>
      </c>
      <c r="AR689" s="2">
        <v>424818</v>
      </c>
      <c r="AS689" s="2">
        <v>272963</v>
      </c>
      <c r="AT689" s="2">
        <v>194620</v>
      </c>
      <c r="AU689" s="2">
        <v>0</v>
      </c>
      <c r="AV689" s="2">
        <v>892401</v>
      </c>
      <c r="AW689" s="2">
        <v>0.58160000000000001</v>
      </c>
      <c r="AX689" s="2">
        <v>3.1600000000000003E-2</v>
      </c>
      <c r="AY689" s="2">
        <v>0.65</v>
      </c>
      <c r="AZ689" s="2">
        <v>75015</v>
      </c>
      <c r="BA689" s="2">
        <v>48200</v>
      </c>
      <c r="BB689" s="2">
        <v>34366</v>
      </c>
      <c r="BC689" s="2">
        <v>0</v>
      </c>
      <c r="BD689" s="2">
        <v>157581</v>
      </c>
      <c r="BE689" s="2">
        <v>8721933</v>
      </c>
      <c r="BF689" s="2">
        <v>0</v>
      </c>
      <c r="BG689" s="2">
        <v>0</v>
      </c>
      <c r="BH689" s="2">
        <v>0</v>
      </c>
      <c r="BI689" s="2">
        <v>104951</v>
      </c>
      <c r="BJ689" s="2">
        <v>0</v>
      </c>
      <c r="BK689" s="2">
        <v>0</v>
      </c>
      <c r="BL689" s="2">
        <v>0</v>
      </c>
      <c r="BM689" s="2">
        <v>0</v>
      </c>
      <c r="BN689" s="2">
        <v>2813</v>
      </c>
      <c r="BO689" s="2">
        <v>18.37</v>
      </c>
      <c r="BP689" s="2">
        <v>51675</v>
      </c>
      <c r="BQ689" s="2">
        <v>156626</v>
      </c>
      <c r="BR689" s="2">
        <v>8878559</v>
      </c>
      <c r="BS689" s="2">
        <v>0</v>
      </c>
      <c r="BT689" s="2">
        <v>8878559</v>
      </c>
      <c r="BU689" s="2">
        <v>8898046</v>
      </c>
      <c r="BV689" s="2">
        <v>0</v>
      </c>
      <c r="BW689" s="2">
        <v>157558</v>
      </c>
      <c r="BX689" s="2">
        <v>0</v>
      </c>
      <c r="BY689" s="2">
        <v>5394.44</v>
      </c>
      <c r="BZ689" s="2">
        <v>787.79</v>
      </c>
      <c r="CA689" s="2">
        <v>4249686</v>
      </c>
      <c r="CB689" s="2">
        <v>0</v>
      </c>
      <c r="CC689" s="2">
        <v>0</v>
      </c>
      <c r="CD689" s="2">
        <v>8898046</v>
      </c>
      <c r="CE689" s="2">
        <v>157558</v>
      </c>
      <c r="CF689" s="2">
        <v>0</v>
      </c>
      <c r="CG689" s="2">
        <v>795884</v>
      </c>
      <c r="CH689" s="2">
        <v>795884</v>
      </c>
      <c r="CI689" s="2">
        <v>795884</v>
      </c>
      <c r="CJ689" s="2">
        <v>795884</v>
      </c>
      <c r="CK689" s="2" t="b">
        <v>1</v>
      </c>
      <c r="CL689" s="2">
        <v>19487</v>
      </c>
      <c r="CM689" s="2">
        <v>11503.89</v>
      </c>
      <c r="CN689" s="2">
        <v>10577.35</v>
      </c>
      <c r="CO689" s="2">
        <v>10891.12</v>
      </c>
      <c r="CP689" s="2">
        <v>12949.97</v>
      </c>
      <c r="CQ689" s="4">
        <v>45072.42696759259</v>
      </c>
      <c r="CR689" s="4">
        <v>73415</v>
      </c>
    </row>
    <row r="690" spans="1:96" x14ac:dyDescent="0.35">
      <c r="A690" s="5">
        <v>767</v>
      </c>
      <c r="B690" s="3" t="s">
        <v>1358</v>
      </c>
      <c r="C690" s="3" t="s">
        <v>1407</v>
      </c>
      <c r="D690" s="2" t="s">
        <v>1408</v>
      </c>
      <c r="E690" s="2">
        <v>8093</v>
      </c>
      <c r="F690" s="2">
        <v>8215</v>
      </c>
      <c r="G690" s="2">
        <v>8458</v>
      </c>
      <c r="H690" s="2">
        <v>9802</v>
      </c>
      <c r="I690" s="2">
        <v>6.5600000000000006E-2</v>
      </c>
      <c r="J690" s="2">
        <v>531</v>
      </c>
      <c r="K690" s="2">
        <v>539</v>
      </c>
      <c r="L690" s="2">
        <v>555</v>
      </c>
      <c r="M690" s="2">
        <v>643</v>
      </c>
      <c r="N690" s="2">
        <v>6.7000000000000004E-2</v>
      </c>
      <c r="O690" s="2">
        <v>542</v>
      </c>
      <c r="P690" s="2">
        <v>550</v>
      </c>
      <c r="Q690" s="2">
        <v>567</v>
      </c>
      <c r="R690" s="2">
        <v>657</v>
      </c>
      <c r="S690" s="2">
        <v>9166</v>
      </c>
      <c r="T690" s="2">
        <v>9304</v>
      </c>
      <c r="U690" s="2">
        <v>9580</v>
      </c>
      <c r="V690" s="2">
        <v>11102</v>
      </c>
      <c r="W690" s="2">
        <v>1.1040000000000001</v>
      </c>
      <c r="X690" s="2">
        <v>1.026</v>
      </c>
      <c r="Y690" s="2">
        <v>10119</v>
      </c>
      <c r="Z690" s="2">
        <v>11391</v>
      </c>
      <c r="AA690" s="2">
        <v>2685.18</v>
      </c>
      <c r="AB690" s="2">
        <v>2221.2199999999998</v>
      </c>
      <c r="AC690" s="2">
        <v>1619.6</v>
      </c>
      <c r="AD690" s="2">
        <v>3812.82</v>
      </c>
      <c r="AE690" s="2">
        <v>10338.82</v>
      </c>
      <c r="AF690" s="2">
        <v>2685.18</v>
      </c>
      <c r="AG690" s="2">
        <v>2221.2199999999998</v>
      </c>
      <c r="AH690" s="2">
        <v>1619.6</v>
      </c>
      <c r="AI690" s="2">
        <v>3812.82</v>
      </c>
      <c r="AJ690" s="2">
        <v>10338.82</v>
      </c>
      <c r="AK690" s="2">
        <v>27171336</v>
      </c>
      <c r="AL690" s="2">
        <v>20666231</v>
      </c>
      <c r="AM690" s="2">
        <v>15515768</v>
      </c>
      <c r="AN690" s="2">
        <v>43431833</v>
      </c>
      <c r="AO690" s="2">
        <v>106785168</v>
      </c>
      <c r="AP690" s="2">
        <v>0.17330000000000001</v>
      </c>
      <c r="AQ690" s="2">
        <v>0.2</v>
      </c>
      <c r="AR690" s="2">
        <v>941759</v>
      </c>
      <c r="AS690" s="2">
        <v>716292</v>
      </c>
      <c r="AT690" s="2">
        <v>537777</v>
      </c>
      <c r="AU690" s="2">
        <v>1505347</v>
      </c>
      <c r="AV690" s="2">
        <v>3701175</v>
      </c>
      <c r="AW690" s="2">
        <v>0.17330000000000001</v>
      </c>
      <c r="AX690" s="2">
        <v>0</v>
      </c>
      <c r="AY690" s="2">
        <v>0.65</v>
      </c>
      <c r="AZ690" s="2">
        <v>0</v>
      </c>
      <c r="BA690" s="2">
        <v>0</v>
      </c>
      <c r="BB690" s="2">
        <v>0</v>
      </c>
      <c r="BC690" s="2">
        <v>0</v>
      </c>
      <c r="BD690" s="2">
        <v>0</v>
      </c>
      <c r="BE690" s="2">
        <v>110486343</v>
      </c>
      <c r="BF690" s="2">
        <v>0</v>
      </c>
      <c r="BG690" s="2">
        <v>509073</v>
      </c>
      <c r="BH690" s="2">
        <v>0</v>
      </c>
      <c r="BI690" s="2">
        <v>485957</v>
      </c>
      <c r="BJ690" s="2">
        <v>0</v>
      </c>
      <c r="BK690" s="2">
        <v>0</v>
      </c>
      <c r="BL690" s="2">
        <v>3971184</v>
      </c>
      <c r="BM690" s="2">
        <v>0</v>
      </c>
      <c r="BN690" s="2">
        <v>2813</v>
      </c>
      <c r="BO690" s="2">
        <v>85.17</v>
      </c>
      <c r="BP690" s="2">
        <v>239583</v>
      </c>
      <c r="BQ690" s="2">
        <v>5205797</v>
      </c>
      <c r="BR690" s="2">
        <v>115692140</v>
      </c>
      <c r="BS690" s="2">
        <v>0</v>
      </c>
      <c r="BT690" s="2">
        <v>115692140</v>
      </c>
      <c r="BU690" s="2">
        <v>232128447</v>
      </c>
      <c r="BV690" s="2">
        <v>0</v>
      </c>
      <c r="BW690" s="2">
        <v>2159090</v>
      </c>
      <c r="BX690" s="2">
        <v>0</v>
      </c>
      <c r="BY690" s="2">
        <v>5784.26</v>
      </c>
      <c r="BZ690" s="2">
        <v>10338.82</v>
      </c>
      <c r="CA690" s="2">
        <v>59802423</v>
      </c>
      <c r="CB690" s="2">
        <v>0</v>
      </c>
      <c r="CC690" s="2">
        <v>0</v>
      </c>
      <c r="CD690" s="2">
        <v>232128447</v>
      </c>
      <c r="CE690" s="2">
        <v>2159090</v>
      </c>
      <c r="CF690" s="2">
        <v>0</v>
      </c>
      <c r="CG690" s="2">
        <v>2560485</v>
      </c>
      <c r="CH690" s="2">
        <v>2560485</v>
      </c>
      <c r="CI690" s="2">
        <v>2560485</v>
      </c>
      <c r="CJ690" s="2">
        <v>2560485</v>
      </c>
      <c r="CK690" s="2" t="b">
        <v>1</v>
      </c>
      <c r="CL690" s="2">
        <v>116436307</v>
      </c>
      <c r="CM690" s="2">
        <v>10469.719999999999</v>
      </c>
      <c r="CN690" s="2">
        <v>9626.48</v>
      </c>
      <c r="CO690" s="2">
        <v>9912.0400000000009</v>
      </c>
      <c r="CP690" s="2">
        <v>11785.81</v>
      </c>
      <c r="CQ690" s="4">
        <v>45072.426979166667</v>
      </c>
      <c r="CR690" s="4">
        <v>73415</v>
      </c>
    </row>
    <row r="691" spans="1:96" x14ac:dyDescent="0.35">
      <c r="A691" s="5">
        <v>768</v>
      </c>
      <c r="B691" s="3" t="s">
        <v>1358</v>
      </c>
      <c r="C691" s="3" t="s">
        <v>1409</v>
      </c>
      <c r="D691" s="2" t="s">
        <v>1410</v>
      </c>
      <c r="E691" s="2">
        <v>8093</v>
      </c>
      <c r="F691" s="2">
        <v>8215</v>
      </c>
      <c r="G691" s="2">
        <v>8458</v>
      </c>
      <c r="H691" s="2">
        <v>9802</v>
      </c>
      <c r="I691" s="2">
        <v>6.5600000000000006E-2</v>
      </c>
      <c r="J691" s="2">
        <v>531</v>
      </c>
      <c r="K691" s="2">
        <v>539</v>
      </c>
      <c r="L691" s="2">
        <v>555</v>
      </c>
      <c r="M691" s="2">
        <v>643</v>
      </c>
      <c r="N691" s="2">
        <v>6.7000000000000004E-2</v>
      </c>
      <c r="O691" s="2">
        <v>542</v>
      </c>
      <c r="P691" s="2">
        <v>550</v>
      </c>
      <c r="Q691" s="2">
        <v>567</v>
      </c>
      <c r="R691" s="2">
        <v>657</v>
      </c>
      <c r="S691" s="2">
        <v>9166</v>
      </c>
      <c r="T691" s="2">
        <v>9304</v>
      </c>
      <c r="U691" s="2">
        <v>9580</v>
      </c>
      <c r="V691" s="2">
        <v>11102</v>
      </c>
      <c r="W691" s="2">
        <v>1.1040000000000001</v>
      </c>
      <c r="X691" s="2">
        <v>1.026</v>
      </c>
      <c r="Y691" s="2">
        <v>10119</v>
      </c>
      <c r="Z691" s="2">
        <v>11391</v>
      </c>
      <c r="AA691" s="2">
        <v>7682.17</v>
      </c>
      <c r="AB691" s="2">
        <v>5878.85</v>
      </c>
      <c r="AC691" s="2">
        <v>3978.04</v>
      </c>
      <c r="AD691" s="2">
        <v>8773.4</v>
      </c>
      <c r="AE691" s="2">
        <v>26312.46</v>
      </c>
      <c r="AF691" s="2">
        <v>7682.17</v>
      </c>
      <c r="AG691" s="2">
        <v>5878.85</v>
      </c>
      <c r="AH691" s="2">
        <v>3978.04</v>
      </c>
      <c r="AI691" s="2">
        <v>8773.4</v>
      </c>
      <c r="AJ691" s="2">
        <v>26312.46</v>
      </c>
      <c r="AK691" s="2">
        <v>77735878</v>
      </c>
      <c r="AL691" s="2">
        <v>54696820</v>
      </c>
      <c r="AM691" s="2">
        <v>38109623</v>
      </c>
      <c r="AN691" s="2">
        <v>99937799</v>
      </c>
      <c r="AO691" s="2">
        <v>270480120</v>
      </c>
      <c r="AP691" s="2">
        <v>0.44550000000000001</v>
      </c>
      <c r="AQ691" s="2">
        <v>0.2</v>
      </c>
      <c r="AR691" s="2">
        <v>6926267</v>
      </c>
      <c r="AS691" s="2">
        <v>4873487</v>
      </c>
      <c r="AT691" s="2">
        <v>3395567</v>
      </c>
      <c r="AU691" s="2">
        <v>8904458</v>
      </c>
      <c r="AV691" s="2">
        <v>24099779</v>
      </c>
      <c r="AW691" s="2">
        <v>0.44550000000000001</v>
      </c>
      <c r="AX691" s="2">
        <v>0</v>
      </c>
      <c r="AY691" s="2">
        <v>0.65</v>
      </c>
      <c r="AZ691" s="2">
        <v>0</v>
      </c>
      <c r="BA691" s="2">
        <v>0</v>
      </c>
      <c r="BB691" s="2">
        <v>0</v>
      </c>
      <c r="BC691" s="2">
        <v>0</v>
      </c>
      <c r="BD691" s="2">
        <v>0</v>
      </c>
      <c r="BE691" s="2">
        <v>294579899</v>
      </c>
      <c r="BF691" s="2">
        <v>0</v>
      </c>
      <c r="BG691" s="2">
        <v>30718135</v>
      </c>
      <c r="BH691" s="2">
        <v>0</v>
      </c>
      <c r="BI691" s="2">
        <v>2552469</v>
      </c>
      <c r="BJ691" s="2">
        <v>0</v>
      </c>
      <c r="BK691" s="2">
        <v>0</v>
      </c>
      <c r="BL691" s="2">
        <v>0</v>
      </c>
      <c r="BM691" s="2">
        <v>0</v>
      </c>
      <c r="BN691" s="2">
        <v>2813</v>
      </c>
      <c r="BO691" s="2">
        <v>428.23</v>
      </c>
      <c r="BP691" s="2">
        <v>1204611</v>
      </c>
      <c r="BQ691" s="2">
        <v>34475215</v>
      </c>
      <c r="BR691" s="2">
        <v>329055114</v>
      </c>
      <c r="BS691" s="2">
        <v>0</v>
      </c>
      <c r="BT691" s="2">
        <v>329055114</v>
      </c>
      <c r="BU691" s="2">
        <v>282567229</v>
      </c>
      <c r="BV691" s="2">
        <v>46487885</v>
      </c>
      <c r="BW691" s="2">
        <v>5262492</v>
      </c>
      <c r="BX691" s="2">
        <v>41225393</v>
      </c>
      <c r="BY691" s="2">
        <v>5281.53</v>
      </c>
      <c r="BZ691" s="2">
        <v>26312.46</v>
      </c>
      <c r="CA691" s="2">
        <v>138970047</v>
      </c>
      <c r="CB691" s="2">
        <v>0</v>
      </c>
      <c r="CC691" s="2">
        <v>0</v>
      </c>
      <c r="CD691" s="2">
        <v>282567229</v>
      </c>
      <c r="CE691" s="2">
        <v>5262492</v>
      </c>
      <c r="CF691" s="2">
        <v>0</v>
      </c>
      <c r="CG691" s="2">
        <v>64875168</v>
      </c>
      <c r="CH691" s="2">
        <v>64875168</v>
      </c>
      <c r="CI691" s="2">
        <v>23649775</v>
      </c>
      <c r="CJ691" s="2">
        <v>64875168</v>
      </c>
      <c r="CK691" s="2" t="b">
        <v>1</v>
      </c>
      <c r="CL691" s="2">
        <v>0</v>
      </c>
      <c r="CM691" s="2">
        <v>11020.6</v>
      </c>
      <c r="CN691" s="2">
        <v>10132.99</v>
      </c>
      <c r="CO691" s="2">
        <v>10433.58</v>
      </c>
      <c r="CP691" s="2">
        <v>12405.94</v>
      </c>
      <c r="CQ691" s="4">
        <v>45072.427083333336</v>
      </c>
      <c r="CR691" s="4">
        <v>73415</v>
      </c>
    </row>
    <row r="692" spans="1:96" x14ac:dyDescent="0.35">
      <c r="A692" s="5">
        <v>769</v>
      </c>
      <c r="B692" s="3" t="s">
        <v>1358</v>
      </c>
      <c r="C692" s="3" t="s">
        <v>1411</v>
      </c>
      <c r="D692" s="2" t="s">
        <v>1412</v>
      </c>
      <c r="E692" s="2">
        <v>8093</v>
      </c>
      <c r="F692" s="2">
        <v>8215</v>
      </c>
      <c r="G692" s="2">
        <v>8458</v>
      </c>
      <c r="H692" s="2">
        <v>9802</v>
      </c>
      <c r="I692" s="2">
        <v>6.5600000000000006E-2</v>
      </c>
      <c r="J692" s="2">
        <v>531</v>
      </c>
      <c r="K692" s="2">
        <v>539</v>
      </c>
      <c r="L692" s="2">
        <v>555</v>
      </c>
      <c r="M692" s="2">
        <v>643</v>
      </c>
      <c r="N692" s="2">
        <v>6.7000000000000004E-2</v>
      </c>
      <c r="O692" s="2">
        <v>542</v>
      </c>
      <c r="P692" s="2">
        <v>550</v>
      </c>
      <c r="Q692" s="2">
        <v>567</v>
      </c>
      <c r="R692" s="2">
        <v>657</v>
      </c>
      <c r="S692" s="2">
        <v>9166</v>
      </c>
      <c r="T692" s="2">
        <v>9304</v>
      </c>
      <c r="U692" s="2">
        <v>9580</v>
      </c>
      <c r="V692" s="2">
        <v>11102</v>
      </c>
      <c r="W692" s="2">
        <v>1.1040000000000001</v>
      </c>
      <c r="X692" s="2">
        <v>1.026</v>
      </c>
      <c r="Y692" s="2">
        <v>10119</v>
      </c>
      <c r="Z692" s="2">
        <v>11391</v>
      </c>
      <c r="AA692" s="2">
        <v>4773.87</v>
      </c>
      <c r="AB692" s="2">
        <v>3227.68</v>
      </c>
      <c r="AC692" s="2">
        <v>1995.71</v>
      </c>
      <c r="AD692" s="2">
        <v>4222.83</v>
      </c>
      <c r="AE692" s="2">
        <v>14220.09</v>
      </c>
      <c r="AF692" s="2">
        <v>4773.87</v>
      </c>
      <c r="AG692" s="2">
        <v>3227.68</v>
      </c>
      <c r="AH692" s="2">
        <v>1995.71</v>
      </c>
      <c r="AI692" s="2">
        <v>4222.83</v>
      </c>
      <c r="AJ692" s="2">
        <v>14220.09</v>
      </c>
      <c r="AK692" s="2">
        <v>48306791</v>
      </c>
      <c r="AL692" s="2">
        <v>30030335</v>
      </c>
      <c r="AM692" s="2">
        <v>19118902</v>
      </c>
      <c r="AN692" s="2">
        <v>48102257</v>
      </c>
      <c r="AO692" s="2">
        <v>145558285</v>
      </c>
      <c r="AP692" s="2">
        <v>0.46300000000000002</v>
      </c>
      <c r="AQ692" s="2">
        <v>0.2</v>
      </c>
      <c r="AR692" s="2">
        <v>4473209</v>
      </c>
      <c r="AS692" s="2">
        <v>2780809</v>
      </c>
      <c r="AT692" s="2">
        <v>1770410</v>
      </c>
      <c r="AU692" s="2">
        <v>4454269</v>
      </c>
      <c r="AV692" s="2">
        <v>13478697</v>
      </c>
      <c r="AW692" s="2">
        <v>0.46300000000000002</v>
      </c>
      <c r="AX692" s="2">
        <v>0</v>
      </c>
      <c r="AY692" s="2">
        <v>0.65</v>
      </c>
      <c r="AZ692" s="2">
        <v>0</v>
      </c>
      <c r="BA692" s="2">
        <v>0</v>
      </c>
      <c r="BB692" s="2">
        <v>0</v>
      </c>
      <c r="BC692" s="2">
        <v>0</v>
      </c>
      <c r="BD692" s="2">
        <v>0</v>
      </c>
      <c r="BE692" s="2">
        <v>159036982</v>
      </c>
      <c r="BF692" s="2">
        <v>0</v>
      </c>
      <c r="BG692" s="2">
        <v>522535</v>
      </c>
      <c r="BH692" s="2">
        <v>0</v>
      </c>
      <c r="BI692" s="2">
        <v>1114640</v>
      </c>
      <c r="BJ692" s="2">
        <v>0</v>
      </c>
      <c r="BK692" s="2">
        <v>0</v>
      </c>
      <c r="BL692" s="2">
        <v>0</v>
      </c>
      <c r="BM692" s="2">
        <v>0</v>
      </c>
      <c r="BN692" s="2">
        <v>2813</v>
      </c>
      <c r="BO692" s="2">
        <v>186.01</v>
      </c>
      <c r="BP692" s="2">
        <v>523246</v>
      </c>
      <c r="BQ692" s="2">
        <v>2160421</v>
      </c>
      <c r="BR692" s="2">
        <v>161197403</v>
      </c>
      <c r="BS692" s="2">
        <v>0</v>
      </c>
      <c r="BT692" s="2">
        <v>161197403</v>
      </c>
      <c r="BU692" s="2">
        <v>277593632</v>
      </c>
      <c r="BV692" s="2">
        <v>0</v>
      </c>
      <c r="BW692" s="2">
        <v>2844018</v>
      </c>
      <c r="BX692" s="2">
        <v>0</v>
      </c>
      <c r="BY692" s="2">
        <v>5310.33</v>
      </c>
      <c r="BZ692" s="2">
        <v>14220.09</v>
      </c>
      <c r="CA692" s="2">
        <v>75513371</v>
      </c>
      <c r="CB692" s="2">
        <v>0</v>
      </c>
      <c r="CC692" s="2">
        <v>0</v>
      </c>
      <c r="CD692" s="2">
        <v>277593632</v>
      </c>
      <c r="CE692" s="2">
        <v>2844018</v>
      </c>
      <c r="CF692" s="2">
        <v>0</v>
      </c>
      <c r="CG692" s="2">
        <v>9818349</v>
      </c>
      <c r="CH692" s="2">
        <v>9818349</v>
      </c>
      <c r="CI692" s="2">
        <v>9818349</v>
      </c>
      <c r="CJ692" s="2">
        <v>9818349</v>
      </c>
      <c r="CK692" s="2" t="b">
        <v>1</v>
      </c>
      <c r="CL692" s="2">
        <v>116396229</v>
      </c>
      <c r="CM692" s="2">
        <v>11056.02</v>
      </c>
      <c r="CN692" s="2">
        <v>10165.549999999999</v>
      </c>
      <c r="CO692" s="2">
        <v>10467.11</v>
      </c>
      <c r="CP692" s="2">
        <v>12445.81</v>
      </c>
      <c r="CQ692" s="4">
        <v>45072.427106481482</v>
      </c>
      <c r="CR692" s="4">
        <v>73415</v>
      </c>
    </row>
    <row r="693" spans="1:96" x14ac:dyDescent="0.35">
      <c r="A693" s="5">
        <v>770</v>
      </c>
      <c r="B693" s="3" t="s">
        <v>1358</v>
      </c>
      <c r="C693" s="3" t="s">
        <v>1413</v>
      </c>
      <c r="D693" s="2" t="s">
        <v>1414</v>
      </c>
      <c r="E693" s="2">
        <v>8093</v>
      </c>
      <c r="F693" s="2">
        <v>8215</v>
      </c>
      <c r="G693" s="2">
        <v>8458</v>
      </c>
      <c r="H693" s="2">
        <v>9802</v>
      </c>
      <c r="I693" s="2">
        <v>6.5600000000000006E-2</v>
      </c>
      <c r="J693" s="2">
        <v>531</v>
      </c>
      <c r="K693" s="2">
        <v>539</v>
      </c>
      <c r="L693" s="2">
        <v>555</v>
      </c>
      <c r="M693" s="2">
        <v>643</v>
      </c>
      <c r="N693" s="2">
        <v>6.7000000000000004E-2</v>
      </c>
      <c r="O693" s="2">
        <v>542</v>
      </c>
      <c r="P693" s="2">
        <v>550</v>
      </c>
      <c r="Q693" s="2">
        <v>567</v>
      </c>
      <c r="R693" s="2">
        <v>657</v>
      </c>
      <c r="S693" s="2">
        <v>9166</v>
      </c>
      <c r="T693" s="2">
        <v>9304</v>
      </c>
      <c r="U693" s="2">
        <v>9580</v>
      </c>
      <c r="V693" s="2">
        <v>11102</v>
      </c>
      <c r="W693" s="2">
        <v>1.1040000000000001</v>
      </c>
      <c r="X693" s="2">
        <v>1.026</v>
      </c>
      <c r="Y693" s="2">
        <v>10119</v>
      </c>
      <c r="Z693" s="2">
        <v>11391</v>
      </c>
      <c r="AA693" s="2">
        <v>578.04999999999995</v>
      </c>
      <c r="AB693" s="2">
        <v>573.65</v>
      </c>
      <c r="AC693" s="2">
        <v>487.84</v>
      </c>
      <c r="AD693" s="2">
        <v>0</v>
      </c>
      <c r="AE693" s="2">
        <v>1639.54</v>
      </c>
      <c r="AF693" s="2">
        <v>578.04999999999995</v>
      </c>
      <c r="AG693" s="2">
        <v>573.65</v>
      </c>
      <c r="AH693" s="2">
        <v>487.84</v>
      </c>
      <c r="AI693" s="2">
        <v>0</v>
      </c>
      <c r="AJ693" s="2">
        <v>1639.54</v>
      </c>
      <c r="AK693" s="2">
        <v>5849288</v>
      </c>
      <c r="AL693" s="2">
        <v>5337240</v>
      </c>
      <c r="AM693" s="2">
        <v>4673507</v>
      </c>
      <c r="AN693" s="2">
        <v>0</v>
      </c>
      <c r="AO693" s="2">
        <v>15860035</v>
      </c>
      <c r="AP693" s="2">
        <v>8.9200000000000002E-2</v>
      </c>
      <c r="AQ693" s="2">
        <v>0.2</v>
      </c>
      <c r="AR693" s="2">
        <v>104351</v>
      </c>
      <c r="AS693" s="2">
        <v>95216</v>
      </c>
      <c r="AT693" s="2">
        <v>83375</v>
      </c>
      <c r="AU693" s="2">
        <v>0</v>
      </c>
      <c r="AV693" s="2">
        <v>282942</v>
      </c>
      <c r="AW693" s="2">
        <v>8.9200000000000002E-2</v>
      </c>
      <c r="AX693" s="2">
        <v>0</v>
      </c>
      <c r="AY693" s="2">
        <v>0.65</v>
      </c>
      <c r="AZ693" s="2">
        <v>0</v>
      </c>
      <c r="BA693" s="2">
        <v>0</v>
      </c>
      <c r="BB693" s="2">
        <v>0</v>
      </c>
      <c r="BC693" s="2">
        <v>0</v>
      </c>
      <c r="BD693" s="2">
        <v>0</v>
      </c>
      <c r="BE693" s="2">
        <v>16142977</v>
      </c>
      <c r="BF693" s="2">
        <v>0</v>
      </c>
      <c r="BG693" s="2">
        <v>0</v>
      </c>
      <c r="BH693" s="2">
        <v>0</v>
      </c>
      <c r="BI693" s="2">
        <v>81460</v>
      </c>
      <c r="BJ693" s="2">
        <v>0</v>
      </c>
      <c r="BK693" s="2">
        <v>0</v>
      </c>
      <c r="BL693" s="2">
        <v>0</v>
      </c>
      <c r="BM693" s="2">
        <v>0</v>
      </c>
      <c r="BN693" s="2">
        <v>2813</v>
      </c>
      <c r="BO693" s="2">
        <v>23.23</v>
      </c>
      <c r="BP693" s="2">
        <v>65346</v>
      </c>
      <c r="BQ693" s="2">
        <v>146806</v>
      </c>
      <c r="BR693" s="2">
        <v>16289783</v>
      </c>
      <c r="BS693" s="2">
        <v>0</v>
      </c>
      <c r="BT693" s="2">
        <v>16289783</v>
      </c>
      <c r="BU693" s="2">
        <v>34540400</v>
      </c>
      <c r="BV693" s="2">
        <v>0</v>
      </c>
      <c r="BW693" s="2">
        <v>327908</v>
      </c>
      <c r="BX693" s="2">
        <v>0</v>
      </c>
      <c r="BY693" s="2">
        <v>5138.3599999999997</v>
      </c>
      <c r="BZ693" s="2">
        <v>1639.54</v>
      </c>
      <c r="CA693" s="2">
        <v>8424547</v>
      </c>
      <c r="CB693" s="2">
        <v>0</v>
      </c>
      <c r="CC693" s="2">
        <v>0</v>
      </c>
      <c r="CD693" s="2">
        <v>34540400</v>
      </c>
      <c r="CE693" s="2">
        <v>327908</v>
      </c>
      <c r="CF693" s="2">
        <v>0</v>
      </c>
      <c r="CG693" s="2">
        <v>324666</v>
      </c>
      <c r="CH693" s="2">
        <v>324666</v>
      </c>
      <c r="CI693" s="2">
        <v>324666</v>
      </c>
      <c r="CJ693" s="2">
        <v>324666</v>
      </c>
      <c r="CK693" s="2" t="b">
        <v>1</v>
      </c>
      <c r="CL693" s="2">
        <v>18250617</v>
      </c>
      <c r="CM693" s="2">
        <v>10299.52</v>
      </c>
      <c r="CN693" s="2">
        <v>9469.98</v>
      </c>
      <c r="CO693" s="2">
        <v>9750.91</v>
      </c>
      <c r="CP693" s="2">
        <v>11594.22</v>
      </c>
      <c r="CQ693" s="4">
        <v>45072.427118055559</v>
      </c>
      <c r="CR693" s="4">
        <v>73415</v>
      </c>
    </row>
    <row r="694" spans="1:96" x14ac:dyDescent="0.35">
      <c r="A694" s="5">
        <v>771</v>
      </c>
      <c r="B694" s="3" t="s">
        <v>1358</v>
      </c>
      <c r="C694" s="3" t="s">
        <v>1415</v>
      </c>
      <c r="D694" s="2" t="s">
        <v>1416</v>
      </c>
      <c r="E694" s="2">
        <v>8093</v>
      </c>
      <c r="F694" s="2">
        <v>8215</v>
      </c>
      <c r="G694" s="2">
        <v>8458</v>
      </c>
      <c r="H694" s="2">
        <v>9802</v>
      </c>
      <c r="I694" s="2">
        <v>6.5600000000000006E-2</v>
      </c>
      <c r="J694" s="2">
        <v>531</v>
      </c>
      <c r="K694" s="2">
        <v>539</v>
      </c>
      <c r="L694" s="2">
        <v>555</v>
      </c>
      <c r="M694" s="2">
        <v>643</v>
      </c>
      <c r="N694" s="2">
        <v>6.7000000000000004E-2</v>
      </c>
      <c r="O694" s="2">
        <v>542</v>
      </c>
      <c r="P694" s="2">
        <v>550</v>
      </c>
      <c r="Q694" s="2">
        <v>567</v>
      </c>
      <c r="R694" s="2">
        <v>657</v>
      </c>
      <c r="S694" s="2">
        <v>9166</v>
      </c>
      <c r="T694" s="2">
        <v>9304</v>
      </c>
      <c r="U694" s="2">
        <v>9580</v>
      </c>
      <c r="V694" s="2">
        <v>11102</v>
      </c>
      <c r="W694" s="2">
        <v>1.1040000000000001</v>
      </c>
      <c r="X694" s="2">
        <v>1.026</v>
      </c>
      <c r="Y694" s="2">
        <v>10119</v>
      </c>
      <c r="Z694" s="2">
        <v>11391</v>
      </c>
      <c r="AA694" s="2">
        <v>2838.25</v>
      </c>
      <c r="AB694" s="2">
        <v>1853.22</v>
      </c>
      <c r="AC694" s="2">
        <v>1197.3499999999999</v>
      </c>
      <c r="AD694" s="2">
        <v>0</v>
      </c>
      <c r="AE694" s="2">
        <v>5888.82</v>
      </c>
      <c r="AF694" s="2">
        <v>2838.25</v>
      </c>
      <c r="AG694" s="2">
        <v>1853.22</v>
      </c>
      <c r="AH694" s="2">
        <v>1197.3499999999999</v>
      </c>
      <c r="AI694" s="2">
        <v>0</v>
      </c>
      <c r="AJ694" s="2">
        <v>5888.82</v>
      </c>
      <c r="AK694" s="2">
        <v>28720252</v>
      </c>
      <c r="AL694" s="2">
        <v>17242359</v>
      </c>
      <c r="AM694" s="2">
        <v>11470613</v>
      </c>
      <c r="AN694" s="2">
        <v>0</v>
      </c>
      <c r="AO694" s="2">
        <v>57433224</v>
      </c>
      <c r="AP694" s="2">
        <v>0.43540000000000001</v>
      </c>
      <c r="AQ694" s="2">
        <v>0.2</v>
      </c>
      <c r="AR694" s="2">
        <v>2500960</v>
      </c>
      <c r="AS694" s="2">
        <v>1501465</v>
      </c>
      <c r="AT694" s="2">
        <v>998861</v>
      </c>
      <c r="AU694" s="2">
        <v>0</v>
      </c>
      <c r="AV694" s="2">
        <v>5001286</v>
      </c>
      <c r="AW694" s="2">
        <v>0.43540000000000001</v>
      </c>
      <c r="AX694" s="2">
        <v>0</v>
      </c>
      <c r="AY694" s="2">
        <v>0.65</v>
      </c>
      <c r="AZ694" s="2">
        <v>0</v>
      </c>
      <c r="BA694" s="2">
        <v>0</v>
      </c>
      <c r="BB694" s="2">
        <v>0</v>
      </c>
      <c r="BC694" s="2">
        <v>0</v>
      </c>
      <c r="BD694" s="2">
        <v>0</v>
      </c>
      <c r="BE694" s="2">
        <v>62434510</v>
      </c>
      <c r="BF694" s="2">
        <v>0</v>
      </c>
      <c r="BG694" s="2">
        <v>206111</v>
      </c>
      <c r="BH694" s="2">
        <v>0</v>
      </c>
      <c r="BI694" s="2">
        <v>750457</v>
      </c>
      <c r="BJ694" s="2">
        <v>0</v>
      </c>
      <c r="BK694" s="2">
        <v>0</v>
      </c>
      <c r="BL694" s="2">
        <v>0</v>
      </c>
      <c r="BM694" s="2">
        <v>0</v>
      </c>
      <c r="BN694" s="2">
        <v>2813</v>
      </c>
      <c r="BO694" s="2">
        <v>137.97</v>
      </c>
      <c r="BP694" s="2">
        <v>388110</v>
      </c>
      <c r="BQ694" s="2">
        <v>1344678</v>
      </c>
      <c r="BR694" s="2">
        <v>63779188</v>
      </c>
      <c r="BS694" s="2">
        <v>0</v>
      </c>
      <c r="BT694" s="2">
        <v>63779188</v>
      </c>
      <c r="BU694" s="2">
        <v>96078626</v>
      </c>
      <c r="BV694" s="2">
        <v>0</v>
      </c>
      <c r="BW694" s="2">
        <v>1177764</v>
      </c>
      <c r="BX694" s="2">
        <v>0</v>
      </c>
      <c r="BY694" s="2">
        <v>5106.0600000000004</v>
      </c>
      <c r="BZ694" s="2">
        <v>5888.82</v>
      </c>
      <c r="CA694" s="2">
        <v>30068668</v>
      </c>
      <c r="CB694" s="2">
        <v>0</v>
      </c>
      <c r="CC694" s="2">
        <v>0</v>
      </c>
      <c r="CD694" s="2">
        <v>96078626</v>
      </c>
      <c r="CE694" s="2">
        <v>1177764</v>
      </c>
      <c r="CF694" s="2">
        <v>0</v>
      </c>
      <c r="CG694" s="2">
        <v>2907954</v>
      </c>
      <c r="CH694" s="2">
        <v>2907954</v>
      </c>
      <c r="CI694" s="2">
        <v>2907954</v>
      </c>
      <c r="CJ694" s="2">
        <v>2907954</v>
      </c>
      <c r="CK694" s="2" t="b">
        <v>1</v>
      </c>
      <c r="CL694" s="2">
        <v>32299438</v>
      </c>
      <c r="CM694" s="2">
        <v>11000.16</v>
      </c>
      <c r="CN694" s="2">
        <v>10114.19</v>
      </c>
      <c r="CO694" s="2">
        <v>10414.23</v>
      </c>
      <c r="CP694" s="2">
        <v>12382.93</v>
      </c>
      <c r="CQ694" s="4">
        <v>45072.427164351851</v>
      </c>
      <c r="CR694" s="4">
        <v>73415</v>
      </c>
    </row>
    <row r="695" spans="1:96" x14ac:dyDescent="0.35">
      <c r="A695" s="5">
        <v>772</v>
      </c>
      <c r="B695" s="3" t="s">
        <v>1358</v>
      </c>
      <c r="C695" s="3" t="s">
        <v>1417</v>
      </c>
      <c r="D695" s="2" t="s">
        <v>1418</v>
      </c>
      <c r="E695" s="2">
        <v>8093</v>
      </c>
      <c r="F695" s="2">
        <v>8215</v>
      </c>
      <c r="G695" s="2">
        <v>8458</v>
      </c>
      <c r="H695" s="2">
        <v>9802</v>
      </c>
      <c r="I695" s="2">
        <v>6.5600000000000006E-2</v>
      </c>
      <c r="J695" s="2">
        <v>531</v>
      </c>
      <c r="K695" s="2">
        <v>539</v>
      </c>
      <c r="L695" s="2">
        <v>555</v>
      </c>
      <c r="M695" s="2">
        <v>643</v>
      </c>
      <c r="N695" s="2">
        <v>6.7000000000000004E-2</v>
      </c>
      <c r="O695" s="2">
        <v>542</v>
      </c>
      <c r="P695" s="2">
        <v>550</v>
      </c>
      <c r="Q695" s="2">
        <v>567</v>
      </c>
      <c r="R695" s="2">
        <v>657</v>
      </c>
      <c r="S695" s="2">
        <v>9166</v>
      </c>
      <c r="T695" s="2">
        <v>9304</v>
      </c>
      <c r="U695" s="2">
        <v>9580</v>
      </c>
      <c r="V695" s="2">
        <v>11102</v>
      </c>
      <c r="W695" s="2">
        <v>1.1040000000000001</v>
      </c>
      <c r="X695" s="2">
        <v>1.026</v>
      </c>
      <c r="Y695" s="2">
        <v>10119</v>
      </c>
      <c r="Z695" s="2">
        <v>11391</v>
      </c>
      <c r="AA695" s="2">
        <v>2362.08</v>
      </c>
      <c r="AB695" s="2">
        <v>1904.44</v>
      </c>
      <c r="AC695" s="2">
        <v>1325.37</v>
      </c>
      <c r="AD695" s="2">
        <v>0</v>
      </c>
      <c r="AE695" s="2">
        <v>5591.89</v>
      </c>
      <c r="AF695" s="2">
        <v>2362.08</v>
      </c>
      <c r="AG695" s="2">
        <v>1904.44</v>
      </c>
      <c r="AH695" s="2">
        <v>1325.37</v>
      </c>
      <c r="AI695" s="2">
        <v>0</v>
      </c>
      <c r="AJ695" s="2">
        <v>5591.89</v>
      </c>
      <c r="AK695" s="2">
        <v>23901888</v>
      </c>
      <c r="AL695" s="2">
        <v>17718910</v>
      </c>
      <c r="AM695" s="2">
        <v>12697045</v>
      </c>
      <c r="AN695" s="2">
        <v>0</v>
      </c>
      <c r="AO695" s="2">
        <v>54317843</v>
      </c>
      <c r="AP695" s="2">
        <v>0.20330000000000001</v>
      </c>
      <c r="AQ695" s="2">
        <v>0.2</v>
      </c>
      <c r="AR695" s="2">
        <v>971851</v>
      </c>
      <c r="AS695" s="2">
        <v>720451</v>
      </c>
      <c r="AT695" s="2">
        <v>516262</v>
      </c>
      <c r="AU695" s="2">
        <v>0</v>
      </c>
      <c r="AV695" s="2">
        <v>2208564</v>
      </c>
      <c r="AW695" s="2">
        <v>0.20330000000000001</v>
      </c>
      <c r="AX695" s="2">
        <v>0</v>
      </c>
      <c r="AY695" s="2">
        <v>0.65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56526407</v>
      </c>
      <c r="BF695" s="2">
        <v>0</v>
      </c>
      <c r="BG695" s="2">
        <v>0</v>
      </c>
      <c r="BH695" s="2">
        <v>0</v>
      </c>
      <c r="BI695" s="2">
        <v>198272</v>
      </c>
      <c r="BJ695" s="2">
        <v>0</v>
      </c>
      <c r="BK695" s="2">
        <v>0</v>
      </c>
      <c r="BL695" s="2">
        <v>0</v>
      </c>
      <c r="BM695" s="2">
        <v>0</v>
      </c>
      <c r="BN695" s="2">
        <v>2813</v>
      </c>
      <c r="BO695" s="2">
        <v>110.35</v>
      </c>
      <c r="BP695" s="2">
        <v>310415</v>
      </c>
      <c r="BQ695" s="2">
        <v>508687</v>
      </c>
      <c r="BR695" s="2">
        <v>57035094</v>
      </c>
      <c r="BS695" s="2">
        <v>0</v>
      </c>
      <c r="BT695" s="2">
        <v>57035094</v>
      </c>
      <c r="BU695" s="2">
        <v>34746900</v>
      </c>
      <c r="BV695" s="2">
        <v>22288194</v>
      </c>
      <c r="BW695" s="2">
        <v>1118378</v>
      </c>
      <c r="BX695" s="2">
        <v>21169816</v>
      </c>
      <c r="BY695" s="2">
        <v>5035.63</v>
      </c>
      <c r="BZ695" s="2">
        <v>5591.89</v>
      </c>
      <c r="CA695" s="2">
        <v>28158689</v>
      </c>
      <c r="CB695" s="2">
        <v>0</v>
      </c>
      <c r="CC695" s="2">
        <v>0</v>
      </c>
      <c r="CD695" s="2">
        <v>34746900</v>
      </c>
      <c r="CE695" s="2">
        <v>1118378</v>
      </c>
      <c r="CF695" s="2">
        <v>0</v>
      </c>
      <c r="CG695" s="2">
        <v>3584399</v>
      </c>
      <c r="CH695" s="2">
        <v>3584399</v>
      </c>
      <c r="CI695" s="2">
        <v>0</v>
      </c>
      <c r="CJ695" s="2">
        <v>21169816</v>
      </c>
      <c r="CK695" s="2" t="b">
        <v>0</v>
      </c>
      <c r="CL695" s="2">
        <v>0</v>
      </c>
      <c r="CM695" s="2">
        <v>10530.44</v>
      </c>
      <c r="CN695" s="2">
        <v>9682.2999999999993</v>
      </c>
      <c r="CO695" s="2">
        <v>9969.52</v>
      </c>
      <c r="CP695" s="2">
        <v>11854.16</v>
      </c>
      <c r="CQ695" s="4">
        <v>45072.427199074074</v>
      </c>
      <c r="CR695" s="4">
        <v>73415</v>
      </c>
    </row>
    <row r="696" spans="1:96" x14ac:dyDescent="0.35">
      <c r="A696" s="5">
        <v>773</v>
      </c>
      <c r="B696" s="3" t="s">
        <v>1358</v>
      </c>
      <c r="C696" s="3" t="s">
        <v>1419</v>
      </c>
      <c r="D696" s="2" t="s">
        <v>1420</v>
      </c>
      <c r="E696" s="2">
        <v>8093</v>
      </c>
      <c r="F696" s="2">
        <v>8215</v>
      </c>
      <c r="G696" s="2">
        <v>8458</v>
      </c>
      <c r="H696" s="2">
        <v>9802</v>
      </c>
      <c r="I696" s="2">
        <v>6.5600000000000006E-2</v>
      </c>
      <c r="J696" s="2">
        <v>531</v>
      </c>
      <c r="K696" s="2">
        <v>539</v>
      </c>
      <c r="L696" s="2">
        <v>555</v>
      </c>
      <c r="M696" s="2">
        <v>643</v>
      </c>
      <c r="N696" s="2">
        <v>6.7000000000000004E-2</v>
      </c>
      <c r="O696" s="2">
        <v>542</v>
      </c>
      <c r="P696" s="2">
        <v>550</v>
      </c>
      <c r="Q696" s="2">
        <v>567</v>
      </c>
      <c r="R696" s="2">
        <v>657</v>
      </c>
      <c r="S696" s="2">
        <v>9166</v>
      </c>
      <c r="T696" s="2">
        <v>9304</v>
      </c>
      <c r="U696" s="2">
        <v>9580</v>
      </c>
      <c r="V696" s="2">
        <v>11102</v>
      </c>
      <c r="W696" s="2">
        <v>1.1040000000000001</v>
      </c>
      <c r="X696" s="2">
        <v>1.026</v>
      </c>
      <c r="Y696" s="2">
        <v>10119</v>
      </c>
      <c r="Z696" s="2">
        <v>11391</v>
      </c>
      <c r="AA696" s="2">
        <v>3165.06</v>
      </c>
      <c r="AB696" s="2">
        <v>2153.4499999999998</v>
      </c>
      <c r="AC696" s="2">
        <v>1477.7</v>
      </c>
      <c r="AD696" s="2">
        <v>3133.18</v>
      </c>
      <c r="AE696" s="2">
        <v>9929.39</v>
      </c>
      <c r="AF696" s="2">
        <v>3165.06</v>
      </c>
      <c r="AG696" s="2">
        <v>2153.4499999999998</v>
      </c>
      <c r="AH696" s="2">
        <v>1477.7</v>
      </c>
      <c r="AI696" s="2">
        <v>3133.18</v>
      </c>
      <c r="AJ696" s="2">
        <v>9929.39</v>
      </c>
      <c r="AK696" s="2">
        <v>32027242</v>
      </c>
      <c r="AL696" s="2">
        <v>20035699</v>
      </c>
      <c r="AM696" s="2">
        <v>14156366</v>
      </c>
      <c r="AN696" s="2">
        <v>35690053</v>
      </c>
      <c r="AO696" s="2">
        <v>101909360</v>
      </c>
      <c r="AP696" s="2">
        <v>0.4214</v>
      </c>
      <c r="AQ696" s="2">
        <v>0.2</v>
      </c>
      <c r="AR696" s="2">
        <v>2699256</v>
      </c>
      <c r="AS696" s="2">
        <v>1688609</v>
      </c>
      <c r="AT696" s="2">
        <v>1193099</v>
      </c>
      <c r="AU696" s="2">
        <v>3007958</v>
      </c>
      <c r="AV696" s="2">
        <v>8588922</v>
      </c>
      <c r="AW696" s="2">
        <v>0.4214</v>
      </c>
      <c r="AX696" s="2">
        <v>0</v>
      </c>
      <c r="AY696" s="2">
        <v>0.65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110498282</v>
      </c>
      <c r="BF696" s="2">
        <v>0</v>
      </c>
      <c r="BG696" s="2">
        <v>439631</v>
      </c>
      <c r="BH696" s="2">
        <v>0</v>
      </c>
      <c r="BI696" s="2">
        <v>410427</v>
      </c>
      <c r="BJ696" s="2">
        <v>0</v>
      </c>
      <c r="BK696" s="2">
        <v>0</v>
      </c>
      <c r="BL696" s="2">
        <v>0</v>
      </c>
      <c r="BM696" s="2">
        <v>0</v>
      </c>
      <c r="BN696" s="2">
        <v>2813</v>
      </c>
      <c r="BO696" s="2">
        <v>155.06</v>
      </c>
      <c r="BP696" s="2">
        <v>436184</v>
      </c>
      <c r="BQ696" s="2">
        <v>1286242</v>
      </c>
      <c r="BR696" s="2">
        <v>111784524</v>
      </c>
      <c r="BS696" s="2">
        <v>0</v>
      </c>
      <c r="BT696" s="2">
        <v>111784524</v>
      </c>
      <c r="BU696" s="2">
        <v>71614017</v>
      </c>
      <c r="BV696" s="2">
        <v>40170507</v>
      </c>
      <c r="BW696" s="2">
        <v>1985878</v>
      </c>
      <c r="BX696" s="2">
        <v>38184629</v>
      </c>
      <c r="BY696" s="2">
        <v>5294.2</v>
      </c>
      <c r="BZ696" s="2">
        <v>9929.39</v>
      </c>
      <c r="CA696" s="2">
        <v>52568177</v>
      </c>
      <c r="CB696" s="2">
        <v>0</v>
      </c>
      <c r="CC696" s="2">
        <v>0</v>
      </c>
      <c r="CD696" s="2">
        <v>71614017</v>
      </c>
      <c r="CE696" s="2">
        <v>1985878</v>
      </c>
      <c r="CF696" s="2">
        <v>0</v>
      </c>
      <c r="CG696" s="2">
        <v>12754827</v>
      </c>
      <c r="CH696" s="2">
        <v>12754827</v>
      </c>
      <c r="CI696" s="2">
        <v>0</v>
      </c>
      <c r="CJ696" s="2">
        <v>38184629</v>
      </c>
      <c r="CK696" s="2" t="b">
        <v>0</v>
      </c>
      <c r="CL696" s="2">
        <v>0</v>
      </c>
      <c r="CM696" s="2">
        <v>10971.83</v>
      </c>
      <c r="CN696" s="2">
        <v>10088.14</v>
      </c>
      <c r="CO696" s="2">
        <v>10387.4</v>
      </c>
      <c r="CP696" s="2">
        <v>12351.03</v>
      </c>
      <c r="CQ696" s="4">
        <v>45072.426886574074</v>
      </c>
      <c r="CR696" s="4">
        <v>73415</v>
      </c>
    </row>
    <row r="697" spans="1:96" x14ac:dyDescent="0.35">
      <c r="A697" s="5">
        <v>774</v>
      </c>
      <c r="B697" s="3" t="s">
        <v>1421</v>
      </c>
      <c r="C697" s="3" t="s">
        <v>1422</v>
      </c>
      <c r="D697" s="2" t="s">
        <v>1423</v>
      </c>
      <c r="E697" s="2">
        <v>8093</v>
      </c>
      <c r="F697" s="2">
        <v>8215</v>
      </c>
      <c r="G697" s="2">
        <v>8458</v>
      </c>
      <c r="H697" s="2">
        <v>9802</v>
      </c>
      <c r="I697" s="2">
        <v>6.5600000000000006E-2</v>
      </c>
      <c r="J697" s="2">
        <v>531</v>
      </c>
      <c r="K697" s="2">
        <v>539</v>
      </c>
      <c r="L697" s="2">
        <v>555</v>
      </c>
      <c r="M697" s="2">
        <v>643</v>
      </c>
      <c r="N697" s="2">
        <v>6.7000000000000004E-2</v>
      </c>
      <c r="O697" s="2">
        <v>542</v>
      </c>
      <c r="P697" s="2">
        <v>550</v>
      </c>
      <c r="Q697" s="2">
        <v>567</v>
      </c>
      <c r="R697" s="2">
        <v>657</v>
      </c>
      <c r="S697" s="2">
        <v>9166</v>
      </c>
      <c r="T697" s="2">
        <v>9304</v>
      </c>
      <c r="U697" s="2">
        <v>9580</v>
      </c>
      <c r="V697" s="2">
        <v>11102</v>
      </c>
      <c r="W697" s="2">
        <v>1.1040000000000001</v>
      </c>
      <c r="X697" s="2">
        <v>1.026</v>
      </c>
      <c r="Y697" s="2">
        <v>10119</v>
      </c>
      <c r="Z697" s="2">
        <v>11391</v>
      </c>
      <c r="AA697" s="2">
        <v>69.52</v>
      </c>
      <c r="AB697" s="2">
        <v>57.36</v>
      </c>
      <c r="AC697" s="2">
        <v>0</v>
      </c>
      <c r="AD697" s="2">
        <v>0</v>
      </c>
      <c r="AE697" s="2">
        <v>126.88</v>
      </c>
      <c r="AF697" s="2">
        <v>69.52</v>
      </c>
      <c r="AG697" s="2">
        <v>57.36</v>
      </c>
      <c r="AH697" s="2">
        <v>0</v>
      </c>
      <c r="AI697" s="2">
        <v>0</v>
      </c>
      <c r="AJ697" s="2">
        <v>126.88</v>
      </c>
      <c r="AK697" s="2">
        <v>703473</v>
      </c>
      <c r="AL697" s="2">
        <v>533677</v>
      </c>
      <c r="AM697" s="2">
        <v>0</v>
      </c>
      <c r="AN697" s="2">
        <v>0</v>
      </c>
      <c r="AO697" s="2">
        <v>1237150</v>
      </c>
      <c r="AP697" s="2">
        <v>0.1784</v>
      </c>
      <c r="AQ697" s="2">
        <v>0.2</v>
      </c>
      <c r="AR697" s="2">
        <v>25100</v>
      </c>
      <c r="AS697" s="2">
        <v>19042</v>
      </c>
      <c r="AT697" s="2">
        <v>0</v>
      </c>
      <c r="AU697" s="2">
        <v>0</v>
      </c>
      <c r="AV697" s="2">
        <v>44142</v>
      </c>
      <c r="AW697" s="2">
        <v>0.1784</v>
      </c>
      <c r="AX697" s="2">
        <v>0</v>
      </c>
      <c r="AY697" s="2">
        <v>0.65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1281292</v>
      </c>
      <c r="BF697" s="2">
        <v>0</v>
      </c>
      <c r="BG697" s="2">
        <v>0</v>
      </c>
      <c r="BH697" s="2">
        <v>0</v>
      </c>
      <c r="BI697" s="2">
        <v>36973</v>
      </c>
      <c r="BJ697" s="2">
        <v>0</v>
      </c>
      <c r="BK697" s="2">
        <v>0</v>
      </c>
      <c r="BL697" s="2">
        <v>10271</v>
      </c>
      <c r="BM697" s="2">
        <v>0</v>
      </c>
      <c r="BN697" s="2">
        <v>2813</v>
      </c>
      <c r="BO697" s="2">
        <v>0</v>
      </c>
      <c r="BP697" s="2">
        <v>0</v>
      </c>
      <c r="BQ697" s="2">
        <v>47244</v>
      </c>
      <c r="BR697" s="2">
        <v>1328536</v>
      </c>
      <c r="BS697" s="2">
        <v>0</v>
      </c>
      <c r="BT697" s="2">
        <v>1328536</v>
      </c>
      <c r="BU697" s="2">
        <v>1864579</v>
      </c>
      <c r="BV697" s="2">
        <v>0</v>
      </c>
      <c r="BW697" s="2">
        <v>25376</v>
      </c>
      <c r="BX697" s="2">
        <v>0</v>
      </c>
      <c r="BY697" s="2">
        <v>5046.67</v>
      </c>
      <c r="BZ697" s="2">
        <v>126.88</v>
      </c>
      <c r="CA697" s="2">
        <v>640321</v>
      </c>
      <c r="CB697" s="2">
        <v>0</v>
      </c>
      <c r="CC697" s="2">
        <v>0</v>
      </c>
      <c r="CD697" s="2">
        <v>1864579</v>
      </c>
      <c r="CE697" s="2">
        <v>25376</v>
      </c>
      <c r="CF697" s="2">
        <v>0</v>
      </c>
      <c r="CG697" s="2">
        <v>117428</v>
      </c>
      <c r="CH697" s="2">
        <v>117428</v>
      </c>
      <c r="CI697" s="2">
        <v>117428</v>
      </c>
      <c r="CJ697" s="2">
        <v>117428</v>
      </c>
      <c r="CK697" s="2" t="b">
        <v>1</v>
      </c>
      <c r="CL697" s="2">
        <v>536043</v>
      </c>
      <c r="CM697" s="2">
        <v>10480.049999999999</v>
      </c>
      <c r="CN697" s="2">
        <v>9635.9699999999993</v>
      </c>
      <c r="CO697" s="2">
        <v>9921.81</v>
      </c>
      <c r="CP697" s="2">
        <v>11797.43</v>
      </c>
      <c r="CQ697" s="4">
        <v>45072.426655092589</v>
      </c>
      <c r="CR697" s="4">
        <v>73415</v>
      </c>
    </row>
    <row r="698" spans="1:96" x14ac:dyDescent="0.35">
      <c r="A698" s="5">
        <v>775</v>
      </c>
      <c r="B698" s="3" t="s">
        <v>1421</v>
      </c>
      <c r="C698" s="3" t="s">
        <v>1424</v>
      </c>
      <c r="D698" s="2" t="s">
        <v>1425</v>
      </c>
      <c r="E698" s="2">
        <v>8093</v>
      </c>
      <c r="F698" s="2">
        <v>8215</v>
      </c>
      <c r="G698" s="2">
        <v>8458</v>
      </c>
      <c r="H698" s="2">
        <v>9802</v>
      </c>
      <c r="I698" s="2">
        <v>6.5600000000000006E-2</v>
      </c>
      <c r="J698" s="2">
        <v>531</v>
      </c>
      <c r="K698" s="2">
        <v>539</v>
      </c>
      <c r="L698" s="2">
        <v>555</v>
      </c>
      <c r="M698" s="2">
        <v>643</v>
      </c>
      <c r="N698" s="2">
        <v>6.7000000000000004E-2</v>
      </c>
      <c r="O698" s="2">
        <v>542</v>
      </c>
      <c r="P698" s="2">
        <v>550</v>
      </c>
      <c r="Q698" s="2">
        <v>567</v>
      </c>
      <c r="R698" s="2">
        <v>657</v>
      </c>
      <c r="S698" s="2">
        <v>9166</v>
      </c>
      <c r="T698" s="2">
        <v>9304</v>
      </c>
      <c r="U698" s="2">
        <v>9580</v>
      </c>
      <c r="V698" s="2">
        <v>11102</v>
      </c>
      <c r="W698" s="2">
        <v>1.1040000000000001</v>
      </c>
      <c r="X698" s="2">
        <v>1.026</v>
      </c>
      <c r="Y698" s="2">
        <v>10119</v>
      </c>
      <c r="Z698" s="2">
        <v>11391</v>
      </c>
      <c r="AA698" s="2">
        <v>66.47</v>
      </c>
      <c r="AB698" s="2">
        <v>42.91</v>
      </c>
      <c r="AC698" s="2">
        <v>0</v>
      </c>
      <c r="AD698" s="2">
        <v>0</v>
      </c>
      <c r="AE698" s="2">
        <v>109.38</v>
      </c>
      <c r="AF698" s="2">
        <v>66.47</v>
      </c>
      <c r="AG698" s="2">
        <v>42.91</v>
      </c>
      <c r="AH698" s="2">
        <v>0</v>
      </c>
      <c r="AI698" s="2">
        <v>0</v>
      </c>
      <c r="AJ698" s="2">
        <v>109.38</v>
      </c>
      <c r="AK698" s="2">
        <v>672610</v>
      </c>
      <c r="AL698" s="2">
        <v>399235</v>
      </c>
      <c r="AM698" s="2">
        <v>0</v>
      </c>
      <c r="AN698" s="2">
        <v>0</v>
      </c>
      <c r="AO698" s="2">
        <v>1071845</v>
      </c>
      <c r="AP698" s="2">
        <v>0.1168</v>
      </c>
      <c r="AQ698" s="2">
        <v>0.2</v>
      </c>
      <c r="AR698" s="2">
        <v>15712</v>
      </c>
      <c r="AS698" s="2">
        <v>9326</v>
      </c>
      <c r="AT698" s="2">
        <v>0</v>
      </c>
      <c r="AU698" s="2">
        <v>0</v>
      </c>
      <c r="AV698" s="2">
        <v>25038</v>
      </c>
      <c r="AW698" s="2">
        <v>0.1168</v>
      </c>
      <c r="AX698" s="2">
        <v>0</v>
      </c>
      <c r="AY698" s="2">
        <v>0.65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1096883</v>
      </c>
      <c r="BF698" s="2">
        <v>0</v>
      </c>
      <c r="BG698" s="2">
        <v>7034</v>
      </c>
      <c r="BH698" s="2">
        <v>0</v>
      </c>
      <c r="BI698" s="2">
        <v>0</v>
      </c>
      <c r="BJ698" s="2">
        <v>0</v>
      </c>
      <c r="BK698" s="2">
        <v>0</v>
      </c>
      <c r="BL698" s="2">
        <v>9816</v>
      </c>
      <c r="BM698" s="2">
        <v>0</v>
      </c>
      <c r="BN698" s="2">
        <v>2813</v>
      </c>
      <c r="BO698" s="2">
        <v>6.47</v>
      </c>
      <c r="BP698" s="2">
        <v>18200</v>
      </c>
      <c r="BQ698" s="2">
        <v>35050</v>
      </c>
      <c r="BR698" s="2">
        <v>1131933</v>
      </c>
      <c r="BS698" s="2">
        <v>0</v>
      </c>
      <c r="BT698" s="2">
        <v>1131933</v>
      </c>
      <c r="BU698" s="2">
        <v>1173754</v>
      </c>
      <c r="BV698" s="2">
        <v>0</v>
      </c>
      <c r="BW698" s="2">
        <v>21876</v>
      </c>
      <c r="BX698" s="2">
        <v>0</v>
      </c>
      <c r="BY698" s="2">
        <v>5074.8999999999996</v>
      </c>
      <c r="BZ698" s="2">
        <v>109.38</v>
      </c>
      <c r="CA698" s="2">
        <v>555093</v>
      </c>
      <c r="CB698" s="2">
        <v>0</v>
      </c>
      <c r="CC698" s="2">
        <v>0</v>
      </c>
      <c r="CD698" s="2">
        <v>1173754</v>
      </c>
      <c r="CE698" s="2">
        <v>21876</v>
      </c>
      <c r="CF698" s="2">
        <v>0</v>
      </c>
      <c r="CG698" s="2">
        <v>73875</v>
      </c>
      <c r="CH698" s="2">
        <v>73875</v>
      </c>
      <c r="CI698" s="2">
        <v>73875</v>
      </c>
      <c r="CJ698" s="2">
        <v>73875</v>
      </c>
      <c r="CK698" s="2" t="b">
        <v>1</v>
      </c>
      <c r="CL698" s="2">
        <v>41821</v>
      </c>
      <c r="CM698" s="2">
        <v>10355.379999999999</v>
      </c>
      <c r="CN698" s="2">
        <v>9521.34</v>
      </c>
      <c r="CO698" s="2">
        <v>9803.7900000000009</v>
      </c>
      <c r="CP698" s="2">
        <v>11657.09</v>
      </c>
      <c r="CQ698" s="4">
        <v>45072.426782407405</v>
      </c>
      <c r="CR698" s="4">
        <v>73415</v>
      </c>
    </row>
    <row r="699" spans="1:96" x14ac:dyDescent="0.35">
      <c r="A699" s="5">
        <v>776</v>
      </c>
      <c r="B699" s="3" t="s">
        <v>1421</v>
      </c>
      <c r="C699" s="3" t="s">
        <v>1426</v>
      </c>
      <c r="D699" s="2" t="s">
        <v>1427</v>
      </c>
      <c r="E699" s="2">
        <v>8093</v>
      </c>
      <c r="F699" s="2">
        <v>8215</v>
      </c>
      <c r="G699" s="2">
        <v>8458</v>
      </c>
      <c r="H699" s="2">
        <v>9802</v>
      </c>
      <c r="I699" s="2">
        <v>6.5600000000000006E-2</v>
      </c>
      <c r="J699" s="2">
        <v>531</v>
      </c>
      <c r="K699" s="2">
        <v>539</v>
      </c>
      <c r="L699" s="2">
        <v>555</v>
      </c>
      <c r="M699" s="2">
        <v>643</v>
      </c>
      <c r="N699" s="2">
        <v>6.7000000000000004E-2</v>
      </c>
      <c r="O699" s="2">
        <v>542</v>
      </c>
      <c r="P699" s="2">
        <v>550</v>
      </c>
      <c r="Q699" s="2">
        <v>567</v>
      </c>
      <c r="R699" s="2">
        <v>657</v>
      </c>
      <c r="S699" s="2">
        <v>9166</v>
      </c>
      <c r="T699" s="2">
        <v>9304</v>
      </c>
      <c r="U699" s="2">
        <v>9580</v>
      </c>
      <c r="V699" s="2">
        <v>11102</v>
      </c>
      <c r="W699" s="2">
        <v>1.1040000000000001</v>
      </c>
      <c r="X699" s="2">
        <v>1.026</v>
      </c>
      <c r="Y699" s="2">
        <v>10119</v>
      </c>
      <c r="Z699" s="2">
        <v>11391</v>
      </c>
      <c r="AA699" s="2">
        <v>696.98</v>
      </c>
      <c r="AB699" s="2">
        <v>516.32000000000005</v>
      </c>
      <c r="AC699" s="2">
        <v>349.53</v>
      </c>
      <c r="AD699" s="2">
        <v>0</v>
      </c>
      <c r="AE699" s="2">
        <v>1562.83</v>
      </c>
      <c r="AF699" s="2">
        <v>696.98</v>
      </c>
      <c r="AG699" s="2">
        <v>516.32000000000005</v>
      </c>
      <c r="AH699" s="2">
        <v>349.53</v>
      </c>
      <c r="AI699" s="2">
        <v>0</v>
      </c>
      <c r="AJ699" s="2">
        <v>1562.83</v>
      </c>
      <c r="AK699" s="2">
        <v>7052741</v>
      </c>
      <c r="AL699" s="2">
        <v>4803841</v>
      </c>
      <c r="AM699" s="2">
        <v>3348497</v>
      </c>
      <c r="AN699" s="2">
        <v>0</v>
      </c>
      <c r="AO699" s="2">
        <v>15205079</v>
      </c>
      <c r="AP699" s="2">
        <v>0.63590000000000002</v>
      </c>
      <c r="AQ699" s="2">
        <v>0.2</v>
      </c>
      <c r="AR699" s="2">
        <v>896968</v>
      </c>
      <c r="AS699" s="2">
        <v>610953</v>
      </c>
      <c r="AT699" s="2">
        <v>425862</v>
      </c>
      <c r="AU699" s="2">
        <v>0</v>
      </c>
      <c r="AV699" s="2">
        <v>1933783</v>
      </c>
      <c r="AW699" s="2">
        <v>0.63590000000000002</v>
      </c>
      <c r="AX699" s="2">
        <v>8.5900000000000004E-2</v>
      </c>
      <c r="AY699" s="2">
        <v>0.65</v>
      </c>
      <c r="AZ699" s="2">
        <v>393790</v>
      </c>
      <c r="BA699" s="2">
        <v>268222</v>
      </c>
      <c r="BB699" s="2">
        <v>186963</v>
      </c>
      <c r="BC699" s="2">
        <v>0</v>
      </c>
      <c r="BD699" s="2">
        <v>848975</v>
      </c>
      <c r="BE699" s="2">
        <v>17987837</v>
      </c>
      <c r="BF699" s="2">
        <v>0</v>
      </c>
      <c r="BG699" s="2">
        <v>106225</v>
      </c>
      <c r="BH699" s="2">
        <v>0</v>
      </c>
      <c r="BI699" s="2">
        <v>135499</v>
      </c>
      <c r="BJ699" s="2">
        <v>0</v>
      </c>
      <c r="BK699" s="2">
        <v>0</v>
      </c>
      <c r="BL699" s="2">
        <v>0</v>
      </c>
      <c r="BM699" s="2">
        <v>0</v>
      </c>
      <c r="BN699" s="2">
        <v>2813</v>
      </c>
      <c r="BO699" s="2">
        <v>44.61</v>
      </c>
      <c r="BP699" s="2">
        <v>125488</v>
      </c>
      <c r="BQ699" s="2">
        <v>367212</v>
      </c>
      <c r="BR699" s="2">
        <v>18355049</v>
      </c>
      <c r="BS699" s="2">
        <v>0</v>
      </c>
      <c r="BT699" s="2">
        <v>18355049</v>
      </c>
      <c r="BU699" s="2">
        <v>5452753</v>
      </c>
      <c r="BV699" s="2">
        <v>12902296</v>
      </c>
      <c r="BW699" s="2">
        <v>1290618</v>
      </c>
      <c r="BX699" s="2">
        <v>11611678</v>
      </c>
      <c r="BY699" s="2">
        <v>5242.05</v>
      </c>
      <c r="BZ699" s="2">
        <v>1562.83</v>
      </c>
      <c r="CA699" s="2">
        <v>8192433</v>
      </c>
      <c r="CB699" s="2">
        <v>0</v>
      </c>
      <c r="CC699" s="2">
        <v>0</v>
      </c>
      <c r="CD699" s="2">
        <v>5452753</v>
      </c>
      <c r="CE699" s="2">
        <v>1290618</v>
      </c>
      <c r="CF699" s="2">
        <v>1449062</v>
      </c>
      <c r="CG699" s="2">
        <v>1942088</v>
      </c>
      <c r="CH699" s="2">
        <v>3391150</v>
      </c>
      <c r="CI699" s="2">
        <v>0</v>
      </c>
      <c r="CJ699" s="2">
        <v>11611678</v>
      </c>
      <c r="CK699" s="2" t="b">
        <v>0</v>
      </c>
      <c r="CL699" s="2">
        <v>0</v>
      </c>
      <c r="CM699" s="2">
        <v>11970.93</v>
      </c>
      <c r="CN699" s="2">
        <v>11006.77</v>
      </c>
      <c r="CO699" s="2">
        <v>11333.28</v>
      </c>
      <c r="CP699" s="2">
        <v>13475.72</v>
      </c>
      <c r="CQ699" s="4">
        <v>45072.426851851851</v>
      </c>
      <c r="CR699" s="4">
        <v>73415</v>
      </c>
    </row>
    <row r="700" spans="1:96" x14ac:dyDescent="0.35">
      <c r="A700" s="5">
        <v>777</v>
      </c>
      <c r="B700" s="3" t="s">
        <v>1421</v>
      </c>
      <c r="C700" s="3" t="s">
        <v>1428</v>
      </c>
      <c r="D700" s="2" t="s">
        <v>1429</v>
      </c>
      <c r="E700" s="2">
        <v>8093</v>
      </c>
      <c r="F700" s="2">
        <v>8215</v>
      </c>
      <c r="G700" s="2">
        <v>8458</v>
      </c>
      <c r="H700" s="2">
        <v>9802</v>
      </c>
      <c r="I700" s="2">
        <v>6.5600000000000006E-2</v>
      </c>
      <c r="J700" s="2">
        <v>531</v>
      </c>
      <c r="K700" s="2">
        <v>539</v>
      </c>
      <c r="L700" s="2">
        <v>555</v>
      </c>
      <c r="M700" s="2">
        <v>643</v>
      </c>
      <c r="N700" s="2">
        <v>6.7000000000000004E-2</v>
      </c>
      <c r="O700" s="2">
        <v>542</v>
      </c>
      <c r="P700" s="2">
        <v>550</v>
      </c>
      <c r="Q700" s="2">
        <v>567</v>
      </c>
      <c r="R700" s="2">
        <v>657</v>
      </c>
      <c r="S700" s="2">
        <v>9166</v>
      </c>
      <c r="T700" s="2">
        <v>9304</v>
      </c>
      <c r="U700" s="2">
        <v>9580</v>
      </c>
      <c r="V700" s="2">
        <v>11102</v>
      </c>
      <c r="W700" s="2">
        <v>1.1040000000000001</v>
      </c>
      <c r="X700" s="2">
        <v>1.026</v>
      </c>
      <c r="Y700" s="2">
        <v>10119</v>
      </c>
      <c r="Z700" s="2">
        <v>11391</v>
      </c>
      <c r="AA700" s="2">
        <v>89.66</v>
      </c>
      <c r="AB700" s="2">
        <v>56.39</v>
      </c>
      <c r="AC700" s="2">
        <v>0</v>
      </c>
      <c r="AD700" s="2">
        <v>0</v>
      </c>
      <c r="AE700" s="2">
        <v>146.05000000000001</v>
      </c>
      <c r="AF700" s="2">
        <v>89.66</v>
      </c>
      <c r="AG700" s="2">
        <v>56.39</v>
      </c>
      <c r="AH700" s="2">
        <v>0</v>
      </c>
      <c r="AI700" s="2">
        <v>0</v>
      </c>
      <c r="AJ700" s="2">
        <v>146.05000000000001</v>
      </c>
      <c r="AK700" s="2">
        <v>907270</v>
      </c>
      <c r="AL700" s="2">
        <v>524653</v>
      </c>
      <c r="AM700" s="2">
        <v>0</v>
      </c>
      <c r="AN700" s="2">
        <v>0</v>
      </c>
      <c r="AO700" s="2">
        <v>1431923</v>
      </c>
      <c r="AP700" s="2">
        <v>0.19819999999999999</v>
      </c>
      <c r="AQ700" s="2">
        <v>0.2</v>
      </c>
      <c r="AR700" s="2">
        <v>35964</v>
      </c>
      <c r="AS700" s="2">
        <v>20797</v>
      </c>
      <c r="AT700" s="2">
        <v>0</v>
      </c>
      <c r="AU700" s="2">
        <v>0</v>
      </c>
      <c r="AV700" s="2">
        <v>56761</v>
      </c>
      <c r="AW700" s="2">
        <v>0.19819999999999999</v>
      </c>
      <c r="AX700" s="2">
        <v>0</v>
      </c>
      <c r="AY700" s="2">
        <v>0.65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1488684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302594</v>
      </c>
      <c r="BM700" s="2">
        <v>0</v>
      </c>
      <c r="BN700" s="2">
        <v>2813</v>
      </c>
      <c r="BO700" s="2">
        <v>12.3</v>
      </c>
      <c r="BP700" s="2">
        <v>34600</v>
      </c>
      <c r="BQ700" s="2">
        <v>337194</v>
      </c>
      <c r="BR700" s="2">
        <v>1825878</v>
      </c>
      <c r="BS700" s="2">
        <v>0</v>
      </c>
      <c r="BT700" s="2">
        <v>1825878</v>
      </c>
      <c r="BU700" s="2">
        <v>1201382</v>
      </c>
      <c r="BV700" s="2">
        <v>624496</v>
      </c>
      <c r="BW700" s="2">
        <v>29210</v>
      </c>
      <c r="BX700" s="2">
        <v>595286</v>
      </c>
      <c r="BY700" s="2">
        <v>5073.24</v>
      </c>
      <c r="BZ700" s="2">
        <v>146.05000000000001</v>
      </c>
      <c r="CA700" s="2">
        <v>740947</v>
      </c>
      <c r="CB700" s="2">
        <v>0</v>
      </c>
      <c r="CC700" s="2">
        <v>0</v>
      </c>
      <c r="CD700" s="2">
        <v>1201382</v>
      </c>
      <c r="CE700" s="2">
        <v>29210</v>
      </c>
      <c r="CF700" s="2">
        <v>0</v>
      </c>
      <c r="CG700" s="2">
        <v>292328</v>
      </c>
      <c r="CH700" s="2">
        <v>292328</v>
      </c>
      <c r="CI700" s="2">
        <v>0</v>
      </c>
      <c r="CJ700" s="2">
        <v>595286</v>
      </c>
      <c r="CK700" s="2" t="b">
        <v>0</v>
      </c>
      <c r="CL700" s="2">
        <v>0</v>
      </c>
      <c r="CM700" s="2">
        <v>10520.12</v>
      </c>
      <c r="CN700" s="2">
        <v>9672.81</v>
      </c>
      <c r="CO700" s="2">
        <v>9959.75</v>
      </c>
      <c r="CP700" s="2">
        <v>11842.54</v>
      </c>
      <c r="CQ700" s="4">
        <v>45072.426932870374</v>
      </c>
      <c r="CR700" s="4">
        <v>73415</v>
      </c>
    </row>
    <row r="701" spans="1:96" x14ac:dyDescent="0.35">
      <c r="A701" s="5">
        <v>778</v>
      </c>
      <c r="B701" s="3" t="s">
        <v>1421</v>
      </c>
      <c r="C701" s="3" t="s">
        <v>1430</v>
      </c>
      <c r="D701" s="2" t="s">
        <v>1431</v>
      </c>
      <c r="E701" s="2">
        <v>8093</v>
      </c>
      <c r="F701" s="2">
        <v>8215</v>
      </c>
      <c r="G701" s="2">
        <v>8458</v>
      </c>
      <c r="H701" s="2">
        <v>9802</v>
      </c>
      <c r="I701" s="2">
        <v>6.5600000000000006E-2</v>
      </c>
      <c r="J701" s="2">
        <v>531</v>
      </c>
      <c r="K701" s="2">
        <v>539</v>
      </c>
      <c r="L701" s="2">
        <v>555</v>
      </c>
      <c r="M701" s="2">
        <v>643</v>
      </c>
      <c r="N701" s="2">
        <v>6.7000000000000004E-2</v>
      </c>
      <c r="O701" s="2">
        <v>542</v>
      </c>
      <c r="P701" s="2">
        <v>550</v>
      </c>
      <c r="Q701" s="2">
        <v>567</v>
      </c>
      <c r="R701" s="2">
        <v>657</v>
      </c>
      <c r="S701" s="2">
        <v>9166</v>
      </c>
      <c r="T701" s="2">
        <v>9304</v>
      </c>
      <c r="U701" s="2">
        <v>9580</v>
      </c>
      <c r="V701" s="2">
        <v>11102</v>
      </c>
      <c r="W701" s="2">
        <v>1.1040000000000001</v>
      </c>
      <c r="X701" s="2">
        <v>1.026</v>
      </c>
      <c r="Y701" s="2">
        <v>10119</v>
      </c>
      <c r="Z701" s="2">
        <v>11391</v>
      </c>
      <c r="AA701" s="2">
        <v>84</v>
      </c>
      <c r="AB701" s="2">
        <v>58.9</v>
      </c>
      <c r="AC701" s="2">
        <v>0</v>
      </c>
      <c r="AD701" s="2">
        <v>0</v>
      </c>
      <c r="AE701" s="2">
        <v>142.9</v>
      </c>
      <c r="AF701" s="2">
        <v>84</v>
      </c>
      <c r="AG701" s="2">
        <v>58.9</v>
      </c>
      <c r="AH701" s="2">
        <v>0</v>
      </c>
      <c r="AI701" s="2">
        <v>0</v>
      </c>
      <c r="AJ701" s="2">
        <v>142.9</v>
      </c>
      <c r="AK701" s="2">
        <v>849996</v>
      </c>
      <c r="AL701" s="2">
        <v>548006</v>
      </c>
      <c r="AM701" s="2">
        <v>0</v>
      </c>
      <c r="AN701" s="2">
        <v>0</v>
      </c>
      <c r="AO701" s="2">
        <v>1398002</v>
      </c>
      <c r="AP701" s="2">
        <v>0.49320000000000003</v>
      </c>
      <c r="AQ701" s="2">
        <v>0.2</v>
      </c>
      <c r="AR701" s="2">
        <v>83844</v>
      </c>
      <c r="AS701" s="2">
        <v>54055</v>
      </c>
      <c r="AT701" s="2">
        <v>0</v>
      </c>
      <c r="AU701" s="2">
        <v>0</v>
      </c>
      <c r="AV701" s="2">
        <v>137899</v>
      </c>
      <c r="AW701" s="2">
        <v>0.49320000000000003</v>
      </c>
      <c r="AX701" s="2">
        <v>0</v>
      </c>
      <c r="AY701" s="2">
        <v>0.65</v>
      </c>
      <c r="AZ701" s="2">
        <v>0</v>
      </c>
      <c r="BA701" s="2">
        <v>0</v>
      </c>
      <c r="BB701" s="2">
        <v>0</v>
      </c>
      <c r="BC701" s="2">
        <v>0</v>
      </c>
      <c r="BD701" s="2">
        <v>0</v>
      </c>
      <c r="BE701" s="2">
        <v>1535901</v>
      </c>
      <c r="BF701" s="2">
        <v>0</v>
      </c>
      <c r="BG701" s="2">
        <v>5003</v>
      </c>
      <c r="BH701" s="2">
        <v>0</v>
      </c>
      <c r="BI701" s="2">
        <v>0</v>
      </c>
      <c r="BJ701" s="2">
        <v>0</v>
      </c>
      <c r="BK701" s="2">
        <v>0</v>
      </c>
      <c r="BL701" s="2">
        <v>106934</v>
      </c>
      <c r="BM701" s="2">
        <v>0</v>
      </c>
      <c r="BN701" s="2">
        <v>2813</v>
      </c>
      <c r="BO701" s="2">
        <v>9.09</v>
      </c>
      <c r="BP701" s="2">
        <v>25570</v>
      </c>
      <c r="BQ701" s="2">
        <v>137507</v>
      </c>
      <c r="BR701" s="2">
        <v>1673408</v>
      </c>
      <c r="BS701" s="2">
        <v>0</v>
      </c>
      <c r="BT701" s="2">
        <v>1673408</v>
      </c>
      <c r="BU701" s="2">
        <v>318862</v>
      </c>
      <c r="BV701" s="2">
        <v>1354546</v>
      </c>
      <c r="BW701" s="2">
        <v>138987</v>
      </c>
      <c r="BX701" s="2">
        <v>1215559</v>
      </c>
      <c r="BY701" s="2">
        <v>6173.88</v>
      </c>
      <c r="BZ701" s="2">
        <v>142.9</v>
      </c>
      <c r="CA701" s="2">
        <v>882247</v>
      </c>
      <c r="CB701" s="2">
        <v>0</v>
      </c>
      <c r="CC701" s="2">
        <v>0</v>
      </c>
      <c r="CD701" s="2">
        <v>318862</v>
      </c>
      <c r="CE701" s="2">
        <v>138987</v>
      </c>
      <c r="CF701" s="2">
        <v>424398</v>
      </c>
      <c r="CG701" s="2">
        <v>98213</v>
      </c>
      <c r="CH701" s="2">
        <v>522611</v>
      </c>
      <c r="CI701" s="2">
        <v>0</v>
      </c>
      <c r="CJ701" s="2">
        <v>1215559</v>
      </c>
      <c r="CK701" s="2" t="b">
        <v>0</v>
      </c>
      <c r="CL701" s="2">
        <v>0</v>
      </c>
      <c r="CM701" s="2">
        <v>11117.14</v>
      </c>
      <c r="CN701" s="2">
        <v>10221.75</v>
      </c>
      <c r="CO701" s="2">
        <v>10524.97</v>
      </c>
      <c r="CP701" s="2">
        <v>12514.61</v>
      </c>
      <c r="CQ701" s="4">
        <v>45072.42696759259</v>
      </c>
      <c r="CR701" s="4">
        <v>73415</v>
      </c>
    </row>
    <row r="702" spans="1:96" x14ac:dyDescent="0.35">
      <c r="A702" s="5">
        <v>779</v>
      </c>
      <c r="B702" s="3" t="s">
        <v>1421</v>
      </c>
      <c r="C702" s="3" t="s">
        <v>1432</v>
      </c>
      <c r="D702" s="2" t="s">
        <v>1433</v>
      </c>
      <c r="E702" s="2">
        <v>8093</v>
      </c>
      <c r="F702" s="2">
        <v>8215</v>
      </c>
      <c r="G702" s="2">
        <v>8458</v>
      </c>
      <c r="H702" s="2">
        <v>9802</v>
      </c>
      <c r="I702" s="2">
        <v>6.5600000000000006E-2</v>
      </c>
      <c r="J702" s="2">
        <v>531</v>
      </c>
      <c r="K702" s="2">
        <v>539</v>
      </c>
      <c r="L702" s="2">
        <v>555</v>
      </c>
      <c r="M702" s="2">
        <v>643</v>
      </c>
      <c r="N702" s="2">
        <v>6.7000000000000004E-2</v>
      </c>
      <c r="O702" s="2">
        <v>542</v>
      </c>
      <c r="P702" s="2">
        <v>550</v>
      </c>
      <c r="Q702" s="2">
        <v>567</v>
      </c>
      <c r="R702" s="2">
        <v>657</v>
      </c>
      <c r="S702" s="2">
        <v>9166</v>
      </c>
      <c r="T702" s="2">
        <v>9304</v>
      </c>
      <c r="U702" s="2">
        <v>9580</v>
      </c>
      <c r="V702" s="2">
        <v>11102</v>
      </c>
      <c r="W702" s="2">
        <v>1.1040000000000001</v>
      </c>
      <c r="X702" s="2">
        <v>1.026</v>
      </c>
      <c r="Y702" s="2">
        <v>10119</v>
      </c>
      <c r="Z702" s="2">
        <v>11391</v>
      </c>
      <c r="AA702" s="2">
        <v>4842.8900000000003</v>
      </c>
      <c r="AB702" s="2">
        <v>3752.57</v>
      </c>
      <c r="AC702" s="2">
        <v>2549.38</v>
      </c>
      <c r="AD702" s="2">
        <v>5196.37</v>
      </c>
      <c r="AE702" s="2">
        <v>16341.21</v>
      </c>
      <c r="AF702" s="2">
        <v>4842.8900000000003</v>
      </c>
      <c r="AG702" s="2">
        <v>3752.57</v>
      </c>
      <c r="AH702" s="2">
        <v>2549.38</v>
      </c>
      <c r="AI702" s="2">
        <v>5196.37</v>
      </c>
      <c r="AJ702" s="2">
        <v>16341.21</v>
      </c>
      <c r="AK702" s="2">
        <v>49005204</v>
      </c>
      <c r="AL702" s="2">
        <v>34913911</v>
      </c>
      <c r="AM702" s="2">
        <v>24423060</v>
      </c>
      <c r="AN702" s="2">
        <v>59191851</v>
      </c>
      <c r="AO702" s="2">
        <v>167534026</v>
      </c>
      <c r="AP702" s="2">
        <v>0.81499999999999995</v>
      </c>
      <c r="AQ702" s="2">
        <v>0.2</v>
      </c>
      <c r="AR702" s="2">
        <v>7987848</v>
      </c>
      <c r="AS702" s="2">
        <v>5690968</v>
      </c>
      <c r="AT702" s="2">
        <v>3980959</v>
      </c>
      <c r="AU702" s="2">
        <v>9648272</v>
      </c>
      <c r="AV702" s="2">
        <v>27308047</v>
      </c>
      <c r="AW702" s="2">
        <v>0.81499999999999995</v>
      </c>
      <c r="AX702" s="2">
        <v>0.26500000000000001</v>
      </c>
      <c r="AY702" s="2">
        <v>0.65</v>
      </c>
      <c r="AZ702" s="2">
        <v>8441146</v>
      </c>
      <c r="BA702" s="2">
        <v>6013921</v>
      </c>
      <c r="BB702" s="2">
        <v>4206872</v>
      </c>
      <c r="BC702" s="2">
        <v>10195796</v>
      </c>
      <c r="BD702" s="2">
        <v>28857735</v>
      </c>
      <c r="BE702" s="2">
        <v>223699808</v>
      </c>
      <c r="BF702" s="2">
        <v>0</v>
      </c>
      <c r="BG702" s="2">
        <v>1088877</v>
      </c>
      <c r="BH702" s="2">
        <v>0</v>
      </c>
      <c r="BI702" s="2">
        <v>2673110</v>
      </c>
      <c r="BJ702" s="2">
        <v>0</v>
      </c>
      <c r="BK702" s="2">
        <v>0</v>
      </c>
      <c r="BL702" s="2">
        <v>0</v>
      </c>
      <c r="BM702" s="2">
        <v>0</v>
      </c>
      <c r="BN702" s="2">
        <v>2813</v>
      </c>
      <c r="BO702" s="2">
        <v>146.16</v>
      </c>
      <c r="BP702" s="2">
        <v>411148</v>
      </c>
      <c r="BQ702" s="2">
        <v>4173135</v>
      </c>
      <c r="BR702" s="2">
        <v>227872943</v>
      </c>
      <c r="BS702" s="2">
        <v>0</v>
      </c>
      <c r="BT702" s="2">
        <v>227872943</v>
      </c>
      <c r="BU702" s="2">
        <v>76027887</v>
      </c>
      <c r="BV702" s="2">
        <v>151845056</v>
      </c>
      <c r="BW702" s="2">
        <v>13643212</v>
      </c>
      <c r="BX702" s="2">
        <v>138201844</v>
      </c>
      <c r="BY702" s="2">
        <v>5299.66</v>
      </c>
      <c r="BZ702" s="2">
        <v>16341.21</v>
      </c>
      <c r="CA702" s="2">
        <v>86602857</v>
      </c>
      <c r="CB702" s="2">
        <v>0</v>
      </c>
      <c r="CC702" s="2">
        <v>0</v>
      </c>
      <c r="CD702" s="2">
        <v>76027887</v>
      </c>
      <c r="CE702" s="2">
        <v>13643212</v>
      </c>
      <c r="CF702" s="2">
        <v>0</v>
      </c>
      <c r="CG702" s="2">
        <v>25741708</v>
      </c>
      <c r="CH702" s="2">
        <v>25741708</v>
      </c>
      <c r="CI702" s="2">
        <v>0</v>
      </c>
      <c r="CJ702" s="2">
        <v>138201844</v>
      </c>
      <c r="CK702" s="2" t="b">
        <v>0</v>
      </c>
      <c r="CL702" s="2">
        <v>0</v>
      </c>
      <c r="CM702" s="2">
        <v>13511.39</v>
      </c>
      <c r="CN702" s="2">
        <v>12423.17</v>
      </c>
      <c r="CO702" s="2">
        <v>12791.7</v>
      </c>
      <c r="CP702" s="2">
        <v>15209.83</v>
      </c>
      <c r="CQ702" s="4">
        <v>45072.426979166667</v>
      </c>
      <c r="CR702" s="4">
        <v>73415</v>
      </c>
    </row>
    <row r="703" spans="1:96" x14ac:dyDescent="0.35">
      <c r="A703" s="5">
        <v>780</v>
      </c>
      <c r="B703" s="3" t="s">
        <v>1421</v>
      </c>
      <c r="C703" s="3" t="s">
        <v>1434</v>
      </c>
      <c r="D703" s="2" t="s">
        <v>1435</v>
      </c>
      <c r="E703" s="2">
        <v>8093</v>
      </c>
      <c r="F703" s="2">
        <v>8215</v>
      </c>
      <c r="G703" s="2">
        <v>8458</v>
      </c>
      <c r="H703" s="2">
        <v>9802</v>
      </c>
      <c r="I703" s="2">
        <v>6.5600000000000006E-2</v>
      </c>
      <c r="J703" s="2">
        <v>531</v>
      </c>
      <c r="K703" s="2">
        <v>539</v>
      </c>
      <c r="L703" s="2">
        <v>555</v>
      </c>
      <c r="M703" s="2">
        <v>643</v>
      </c>
      <c r="N703" s="2">
        <v>6.7000000000000004E-2</v>
      </c>
      <c r="O703" s="2">
        <v>542</v>
      </c>
      <c r="P703" s="2">
        <v>550</v>
      </c>
      <c r="Q703" s="2">
        <v>567</v>
      </c>
      <c r="R703" s="2">
        <v>657</v>
      </c>
      <c r="S703" s="2">
        <v>9166</v>
      </c>
      <c r="T703" s="2">
        <v>9304</v>
      </c>
      <c r="U703" s="2">
        <v>9580</v>
      </c>
      <c r="V703" s="2">
        <v>11102</v>
      </c>
      <c r="W703" s="2">
        <v>1.1040000000000001</v>
      </c>
      <c r="X703" s="2">
        <v>1.026</v>
      </c>
      <c r="Y703" s="2">
        <v>10119</v>
      </c>
      <c r="Z703" s="2">
        <v>11391</v>
      </c>
      <c r="AA703" s="2">
        <v>660.25</v>
      </c>
      <c r="AB703" s="2">
        <v>449.2</v>
      </c>
      <c r="AC703" s="2">
        <v>304.52999999999997</v>
      </c>
      <c r="AD703" s="2">
        <v>707.62</v>
      </c>
      <c r="AE703" s="2">
        <v>2121.6</v>
      </c>
      <c r="AF703" s="2">
        <v>660.25</v>
      </c>
      <c r="AG703" s="2">
        <v>449.2</v>
      </c>
      <c r="AH703" s="2">
        <v>304.52999999999997</v>
      </c>
      <c r="AI703" s="2">
        <v>707.62</v>
      </c>
      <c r="AJ703" s="2">
        <v>2121.6</v>
      </c>
      <c r="AK703" s="2">
        <v>6681070</v>
      </c>
      <c r="AL703" s="2">
        <v>4179357</v>
      </c>
      <c r="AM703" s="2">
        <v>2917397</v>
      </c>
      <c r="AN703" s="2">
        <v>8060499</v>
      </c>
      <c r="AO703" s="2">
        <v>21838323</v>
      </c>
      <c r="AP703" s="2">
        <v>0.2702</v>
      </c>
      <c r="AQ703" s="2">
        <v>0.2</v>
      </c>
      <c r="AR703" s="2">
        <v>361045</v>
      </c>
      <c r="AS703" s="2">
        <v>225852</v>
      </c>
      <c r="AT703" s="2">
        <v>157656</v>
      </c>
      <c r="AU703" s="2">
        <v>435589</v>
      </c>
      <c r="AV703" s="2">
        <v>1180142</v>
      </c>
      <c r="AW703" s="2">
        <v>0.2702</v>
      </c>
      <c r="AX703" s="2">
        <v>0</v>
      </c>
      <c r="AY703" s="2">
        <v>0.65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23018465</v>
      </c>
      <c r="BF703" s="2">
        <v>0</v>
      </c>
      <c r="BG703" s="2">
        <v>223543</v>
      </c>
      <c r="BH703" s="2">
        <v>0</v>
      </c>
      <c r="BI703" s="2">
        <v>344147</v>
      </c>
      <c r="BJ703" s="2">
        <v>0</v>
      </c>
      <c r="BK703" s="2">
        <v>0</v>
      </c>
      <c r="BL703" s="2">
        <v>0</v>
      </c>
      <c r="BM703" s="2">
        <v>0</v>
      </c>
      <c r="BN703" s="2">
        <v>2813</v>
      </c>
      <c r="BO703" s="2">
        <v>13.93</v>
      </c>
      <c r="BP703" s="2">
        <v>39185</v>
      </c>
      <c r="BQ703" s="2">
        <v>606875</v>
      </c>
      <c r="BR703" s="2">
        <v>23625340</v>
      </c>
      <c r="BS703" s="2">
        <v>0</v>
      </c>
      <c r="BT703" s="2">
        <v>23625340</v>
      </c>
      <c r="BU703" s="2">
        <v>9501968</v>
      </c>
      <c r="BV703" s="2">
        <v>14123372</v>
      </c>
      <c r="BW703" s="2">
        <v>1766937</v>
      </c>
      <c r="BX703" s="2">
        <v>12356435</v>
      </c>
      <c r="BY703" s="2">
        <v>5286.56</v>
      </c>
      <c r="BZ703" s="2">
        <v>2121.6</v>
      </c>
      <c r="CA703" s="2">
        <v>11215966</v>
      </c>
      <c r="CB703" s="2">
        <v>0</v>
      </c>
      <c r="CC703" s="2">
        <v>0</v>
      </c>
      <c r="CD703" s="2">
        <v>9501968</v>
      </c>
      <c r="CE703" s="2">
        <v>1766937</v>
      </c>
      <c r="CF703" s="2">
        <v>0</v>
      </c>
      <c r="CG703" s="2">
        <v>2798904</v>
      </c>
      <c r="CH703" s="2">
        <v>2798904</v>
      </c>
      <c r="CI703" s="2">
        <v>0</v>
      </c>
      <c r="CJ703" s="2">
        <v>12356435</v>
      </c>
      <c r="CK703" s="2" t="b">
        <v>0</v>
      </c>
      <c r="CL703" s="2">
        <v>0</v>
      </c>
      <c r="CM703" s="2">
        <v>10665.83</v>
      </c>
      <c r="CN703" s="2">
        <v>9806.7900000000009</v>
      </c>
      <c r="CO703" s="2">
        <v>10097.700000000001</v>
      </c>
      <c r="CP703" s="2">
        <v>12006.57</v>
      </c>
      <c r="CQ703" s="4">
        <v>45072.427094907405</v>
      </c>
      <c r="CR703" s="4">
        <v>73415</v>
      </c>
    </row>
    <row r="704" spans="1:96" x14ac:dyDescent="0.35">
      <c r="A704" s="5">
        <v>781</v>
      </c>
      <c r="B704" s="3" t="s">
        <v>1421</v>
      </c>
      <c r="C704" s="3" t="s">
        <v>1436</v>
      </c>
      <c r="D704" s="2" t="s">
        <v>1437</v>
      </c>
      <c r="E704" s="2">
        <v>8093</v>
      </c>
      <c r="F704" s="2">
        <v>8215</v>
      </c>
      <c r="G704" s="2">
        <v>8458</v>
      </c>
      <c r="H704" s="2">
        <v>9802</v>
      </c>
      <c r="I704" s="2">
        <v>6.5600000000000006E-2</v>
      </c>
      <c r="J704" s="2">
        <v>531</v>
      </c>
      <c r="K704" s="2">
        <v>539</v>
      </c>
      <c r="L704" s="2">
        <v>555</v>
      </c>
      <c r="M704" s="2">
        <v>643</v>
      </c>
      <c r="N704" s="2">
        <v>6.7000000000000004E-2</v>
      </c>
      <c r="O704" s="2">
        <v>542</v>
      </c>
      <c r="P704" s="2">
        <v>550</v>
      </c>
      <c r="Q704" s="2">
        <v>567</v>
      </c>
      <c r="R704" s="2">
        <v>657</v>
      </c>
      <c r="S704" s="2">
        <v>9166</v>
      </c>
      <c r="T704" s="2">
        <v>9304</v>
      </c>
      <c r="U704" s="2">
        <v>9580</v>
      </c>
      <c r="V704" s="2">
        <v>11102</v>
      </c>
      <c r="W704" s="2">
        <v>1.1040000000000001</v>
      </c>
      <c r="X704" s="2">
        <v>1.026</v>
      </c>
      <c r="Y704" s="2">
        <v>10119</v>
      </c>
      <c r="Z704" s="2">
        <v>11391</v>
      </c>
      <c r="AA704" s="2">
        <v>1199.1099999999999</v>
      </c>
      <c r="AB704" s="2">
        <v>632.54999999999995</v>
      </c>
      <c r="AC704" s="2">
        <v>0</v>
      </c>
      <c r="AD704" s="2">
        <v>0</v>
      </c>
      <c r="AE704" s="2">
        <v>1831.66</v>
      </c>
      <c r="AF704" s="2">
        <v>1199.1099999999999</v>
      </c>
      <c r="AG704" s="2">
        <v>632.54999999999995</v>
      </c>
      <c r="AH704" s="2">
        <v>0</v>
      </c>
      <c r="AI704" s="2">
        <v>0</v>
      </c>
      <c r="AJ704" s="2">
        <v>1831.66</v>
      </c>
      <c r="AK704" s="2">
        <v>12133794</v>
      </c>
      <c r="AL704" s="2">
        <v>5885245</v>
      </c>
      <c r="AM704" s="2">
        <v>0</v>
      </c>
      <c r="AN704" s="2">
        <v>0</v>
      </c>
      <c r="AO704" s="2">
        <v>18019039</v>
      </c>
      <c r="AP704" s="2">
        <v>0.42299999999999999</v>
      </c>
      <c r="AQ704" s="2">
        <v>0.2</v>
      </c>
      <c r="AR704" s="2">
        <v>1026519</v>
      </c>
      <c r="AS704" s="2">
        <v>497892</v>
      </c>
      <c r="AT704" s="2">
        <v>0</v>
      </c>
      <c r="AU704" s="2">
        <v>0</v>
      </c>
      <c r="AV704" s="2">
        <v>1524411</v>
      </c>
      <c r="AW704" s="2">
        <v>0.42299999999999999</v>
      </c>
      <c r="AX704" s="2">
        <v>0</v>
      </c>
      <c r="AY704" s="2">
        <v>0.65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19543450</v>
      </c>
      <c r="BF704" s="2">
        <v>0</v>
      </c>
      <c r="BG704" s="2">
        <v>169910</v>
      </c>
      <c r="BH704" s="2">
        <v>0</v>
      </c>
      <c r="BI704" s="2">
        <v>0</v>
      </c>
      <c r="BJ704" s="2">
        <v>0</v>
      </c>
      <c r="BK704" s="2">
        <v>0</v>
      </c>
      <c r="BL704" s="2">
        <v>0</v>
      </c>
      <c r="BM704" s="2">
        <v>0</v>
      </c>
      <c r="BN704" s="2">
        <v>2813</v>
      </c>
      <c r="BO704" s="2">
        <v>71.28</v>
      </c>
      <c r="BP704" s="2">
        <v>200511</v>
      </c>
      <c r="BQ704" s="2">
        <v>370421</v>
      </c>
      <c r="BR704" s="2">
        <v>19913871</v>
      </c>
      <c r="BS704" s="2">
        <v>0</v>
      </c>
      <c r="BT704" s="2">
        <v>19913871</v>
      </c>
      <c r="BU704" s="2">
        <v>28986632</v>
      </c>
      <c r="BV704" s="2">
        <v>0</v>
      </c>
      <c r="BW704" s="2">
        <v>366332</v>
      </c>
      <c r="BX704" s="2">
        <v>0</v>
      </c>
      <c r="BY704" s="2">
        <v>5128.57</v>
      </c>
      <c r="BZ704" s="2">
        <v>1831.66</v>
      </c>
      <c r="CA704" s="2">
        <v>9393797</v>
      </c>
      <c r="CB704" s="2">
        <v>0</v>
      </c>
      <c r="CC704" s="2">
        <v>0</v>
      </c>
      <c r="CD704" s="2">
        <v>28986632</v>
      </c>
      <c r="CE704" s="2">
        <v>366332</v>
      </c>
      <c r="CF704" s="2">
        <v>0</v>
      </c>
      <c r="CG704" s="2">
        <v>1104695</v>
      </c>
      <c r="CH704" s="2">
        <v>1104695</v>
      </c>
      <c r="CI704" s="2">
        <v>1104695</v>
      </c>
      <c r="CJ704" s="2">
        <v>1104695</v>
      </c>
      <c r="CK704" s="2" t="b">
        <v>1</v>
      </c>
      <c r="CL704" s="2">
        <v>9072761</v>
      </c>
      <c r="CM704" s="2">
        <v>10975.07</v>
      </c>
      <c r="CN704" s="2">
        <v>10091.120000000001</v>
      </c>
      <c r="CO704" s="2">
        <v>10390.469999999999</v>
      </c>
      <c r="CP704" s="2">
        <v>12354.68</v>
      </c>
      <c r="CQ704" s="4">
        <v>45072.427106481482</v>
      </c>
      <c r="CR704" s="4">
        <v>73415</v>
      </c>
    </row>
    <row r="705" spans="1:96" x14ac:dyDescent="0.35">
      <c r="A705" s="5">
        <v>782</v>
      </c>
      <c r="B705" s="3" t="s">
        <v>1421</v>
      </c>
      <c r="C705" s="3" t="s">
        <v>1438</v>
      </c>
      <c r="D705" s="2" t="s">
        <v>1439</v>
      </c>
      <c r="E705" s="2">
        <v>8093</v>
      </c>
      <c r="F705" s="2">
        <v>8215</v>
      </c>
      <c r="G705" s="2">
        <v>8458</v>
      </c>
      <c r="H705" s="2">
        <v>9802</v>
      </c>
      <c r="I705" s="2">
        <v>6.5600000000000006E-2</v>
      </c>
      <c r="J705" s="2">
        <v>531</v>
      </c>
      <c r="K705" s="2">
        <v>539</v>
      </c>
      <c r="L705" s="2">
        <v>555</v>
      </c>
      <c r="M705" s="2">
        <v>643</v>
      </c>
      <c r="N705" s="2">
        <v>6.7000000000000004E-2</v>
      </c>
      <c r="O705" s="2">
        <v>542</v>
      </c>
      <c r="P705" s="2">
        <v>550</v>
      </c>
      <c r="Q705" s="2">
        <v>567</v>
      </c>
      <c r="R705" s="2">
        <v>657</v>
      </c>
      <c r="S705" s="2">
        <v>9166</v>
      </c>
      <c r="T705" s="2">
        <v>9304</v>
      </c>
      <c r="U705" s="2">
        <v>9580</v>
      </c>
      <c r="V705" s="2">
        <v>11102</v>
      </c>
      <c r="W705" s="2">
        <v>1.1040000000000001</v>
      </c>
      <c r="X705" s="2">
        <v>1.026</v>
      </c>
      <c r="Y705" s="2">
        <v>10119</v>
      </c>
      <c r="Z705" s="2">
        <v>11391</v>
      </c>
      <c r="AA705" s="2">
        <v>0</v>
      </c>
      <c r="AB705" s="2">
        <v>318.52999999999997</v>
      </c>
      <c r="AC705" s="2">
        <v>725.77</v>
      </c>
      <c r="AD705" s="2">
        <v>3206.65</v>
      </c>
      <c r="AE705" s="2">
        <v>4250.95</v>
      </c>
      <c r="AF705" s="2">
        <v>0</v>
      </c>
      <c r="AG705" s="2">
        <v>318.52999999999997</v>
      </c>
      <c r="AH705" s="2">
        <v>725.77</v>
      </c>
      <c r="AI705" s="2">
        <v>3206.65</v>
      </c>
      <c r="AJ705" s="2">
        <v>4250.95</v>
      </c>
      <c r="AK705" s="2">
        <v>0</v>
      </c>
      <c r="AL705" s="2">
        <v>2963603</v>
      </c>
      <c r="AM705" s="2">
        <v>6952877</v>
      </c>
      <c r="AN705" s="2">
        <v>36526950</v>
      </c>
      <c r="AO705" s="2">
        <v>46443430</v>
      </c>
      <c r="AP705" s="2">
        <v>0.34810000000000002</v>
      </c>
      <c r="AQ705" s="2">
        <v>0.2</v>
      </c>
      <c r="AR705" s="2">
        <v>0</v>
      </c>
      <c r="AS705" s="2">
        <v>206326</v>
      </c>
      <c r="AT705" s="2">
        <v>484059</v>
      </c>
      <c r="AU705" s="2">
        <v>2543006</v>
      </c>
      <c r="AV705" s="2">
        <v>3233391</v>
      </c>
      <c r="AW705" s="2">
        <v>0.34810000000000002</v>
      </c>
      <c r="AX705" s="2">
        <v>0</v>
      </c>
      <c r="AY705" s="2">
        <v>0.65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49676821</v>
      </c>
      <c r="BF705" s="2">
        <v>0</v>
      </c>
      <c r="BG705" s="2">
        <v>295658</v>
      </c>
      <c r="BH705" s="2">
        <v>0</v>
      </c>
      <c r="BI705" s="2">
        <v>281395</v>
      </c>
      <c r="BJ705" s="2">
        <v>0</v>
      </c>
      <c r="BK705" s="2">
        <v>0</v>
      </c>
      <c r="BL705" s="2">
        <v>675934</v>
      </c>
      <c r="BM705" s="2">
        <v>0</v>
      </c>
      <c r="BN705" s="2">
        <v>2813</v>
      </c>
      <c r="BO705" s="2">
        <v>0</v>
      </c>
      <c r="BP705" s="2">
        <v>0</v>
      </c>
      <c r="BQ705" s="2">
        <v>1252987</v>
      </c>
      <c r="BR705" s="2">
        <v>50929808</v>
      </c>
      <c r="BS705" s="2">
        <v>0</v>
      </c>
      <c r="BT705" s="2">
        <v>50929808</v>
      </c>
      <c r="BU705" s="2">
        <v>31997475</v>
      </c>
      <c r="BV705" s="2">
        <v>18932333</v>
      </c>
      <c r="BW705" s="2">
        <v>850190</v>
      </c>
      <c r="BX705" s="2">
        <v>18082143</v>
      </c>
      <c r="BY705" s="2">
        <v>6203.08</v>
      </c>
      <c r="BZ705" s="2">
        <v>4250.95</v>
      </c>
      <c r="CA705" s="2">
        <v>26368983</v>
      </c>
      <c r="CB705" s="2">
        <v>0</v>
      </c>
      <c r="CC705" s="2">
        <v>0</v>
      </c>
      <c r="CD705" s="2">
        <v>31997475</v>
      </c>
      <c r="CE705" s="2">
        <v>850190</v>
      </c>
      <c r="CF705" s="2">
        <v>0</v>
      </c>
      <c r="CG705" s="2">
        <v>4593430</v>
      </c>
      <c r="CH705" s="2">
        <v>4593430</v>
      </c>
      <c r="CI705" s="2">
        <v>0</v>
      </c>
      <c r="CJ705" s="2">
        <v>18082143</v>
      </c>
      <c r="CK705" s="2" t="b">
        <v>0</v>
      </c>
      <c r="CL705" s="2">
        <v>0</v>
      </c>
      <c r="CM705" s="2">
        <v>10823.48</v>
      </c>
      <c r="CN705" s="2">
        <v>9951.74</v>
      </c>
      <c r="CO705" s="2">
        <v>10246.959999999999</v>
      </c>
      <c r="CP705" s="2">
        <v>12184.04</v>
      </c>
      <c r="CQ705" s="4">
        <v>45072.427106481482</v>
      </c>
      <c r="CR705" s="4">
        <v>73415</v>
      </c>
    </row>
    <row r="706" spans="1:96" x14ac:dyDescent="0.35">
      <c r="A706" s="5">
        <v>783</v>
      </c>
      <c r="B706" s="3" t="s">
        <v>1421</v>
      </c>
      <c r="C706" s="3" t="s">
        <v>1440</v>
      </c>
      <c r="D706" s="2" t="s">
        <v>1441</v>
      </c>
      <c r="E706" s="2">
        <v>8093</v>
      </c>
      <c r="F706" s="2">
        <v>8215</v>
      </c>
      <c r="G706" s="2">
        <v>8458</v>
      </c>
      <c r="H706" s="2">
        <v>9802</v>
      </c>
      <c r="I706" s="2">
        <v>6.5600000000000006E-2</v>
      </c>
      <c r="J706" s="2">
        <v>531</v>
      </c>
      <c r="K706" s="2">
        <v>539</v>
      </c>
      <c r="L706" s="2">
        <v>555</v>
      </c>
      <c r="M706" s="2">
        <v>643</v>
      </c>
      <c r="N706" s="2">
        <v>6.7000000000000004E-2</v>
      </c>
      <c r="O706" s="2">
        <v>542</v>
      </c>
      <c r="P706" s="2">
        <v>550</v>
      </c>
      <c r="Q706" s="2">
        <v>567</v>
      </c>
      <c r="R706" s="2">
        <v>657</v>
      </c>
      <c r="S706" s="2">
        <v>9166</v>
      </c>
      <c r="T706" s="2">
        <v>9304</v>
      </c>
      <c r="U706" s="2">
        <v>9580</v>
      </c>
      <c r="V706" s="2">
        <v>11102</v>
      </c>
      <c r="W706" s="2">
        <v>1.1040000000000001</v>
      </c>
      <c r="X706" s="2">
        <v>1.026</v>
      </c>
      <c r="Y706" s="2">
        <v>10119</v>
      </c>
      <c r="Z706" s="2">
        <v>11391</v>
      </c>
      <c r="AA706" s="2">
        <v>720.55</v>
      </c>
      <c r="AB706" s="2">
        <v>568.65</v>
      </c>
      <c r="AC706" s="2">
        <v>460.55</v>
      </c>
      <c r="AD706" s="2">
        <v>0</v>
      </c>
      <c r="AE706" s="2">
        <v>1749.75</v>
      </c>
      <c r="AF706" s="2">
        <v>720.55</v>
      </c>
      <c r="AG706" s="2">
        <v>568.65</v>
      </c>
      <c r="AH706" s="2">
        <v>460.55</v>
      </c>
      <c r="AI706" s="2">
        <v>0</v>
      </c>
      <c r="AJ706" s="2">
        <v>1749.75</v>
      </c>
      <c r="AK706" s="2">
        <v>7291245</v>
      </c>
      <c r="AL706" s="2">
        <v>5290720</v>
      </c>
      <c r="AM706" s="2">
        <v>4412069</v>
      </c>
      <c r="AN706" s="2">
        <v>0</v>
      </c>
      <c r="AO706" s="2">
        <v>16994034</v>
      </c>
      <c r="AP706" s="2">
        <v>0.30890000000000001</v>
      </c>
      <c r="AQ706" s="2">
        <v>0.2</v>
      </c>
      <c r="AR706" s="2">
        <v>450453</v>
      </c>
      <c r="AS706" s="2">
        <v>326861</v>
      </c>
      <c r="AT706" s="2">
        <v>272578</v>
      </c>
      <c r="AU706" s="2">
        <v>0</v>
      </c>
      <c r="AV706" s="2">
        <v>1049892</v>
      </c>
      <c r="AW706" s="2">
        <v>0.30890000000000001</v>
      </c>
      <c r="AX706" s="2">
        <v>0</v>
      </c>
      <c r="AY706" s="2">
        <v>0.65</v>
      </c>
      <c r="AZ706" s="2">
        <v>0</v>
      </c>
      <c r="BA706" s="2">
        <v>0</v>
      </c>
      <c r="BB706" s="2">
        <v>0</v>
      </c>
      <c r="BC706" s="2">
        <v>0</v>
      </c>
      <c r="BD706" s="2">
        <v>0</v>
      </c>
      <c r="BE706" s="2">
        <v>18043926</v>
      </c>
      <c r="BF706" s="2">
        <v>0</v>
      </c>
      <c r="BG706" s="2">
        <v>58657</v>
      </c>
      <c r="BH706" s="2">
        <v>0</v>
      </c>
      <c r="BI706" s="2">
        <v>168421</v>
      </c>
      <c r="BJ706" s="2">
        <v>0</v>
      </c>
      <c r="BK706" s="2">
        <v>0</v>
      </c>
      <c r="BL706" s="2">
        <v>0</v>
      </c>
      <c r="BM706" s="2">
        <v>0</v>
      </c>
      <c r="BN706" s="2">
        <v>2813</v>
      </c>
      <c r="BO706" s="2">
        <v>37.08</v>
      </c>
      <c r="BP706" s="2">
        <v>104306</v>
      </c>
      <c r="BQ706" s="2">
        <v>331384</v>
      </c>
      <c r="BR706" s="2">
        <v>18375310</v>
      </c>
      <c r="BS706" s="2">
        <v>0</v>
      </c>
      <c r="BT706" s="2">
        <v>18375310</v>
      </c>
      <c r="BU706" s="2">
        <v>13435148</v>
      </c>
      <c r="BV706" s="2">
        <v>4940162</v>
      </c>
      <c r="BW706" s="2">
        <v>349950</v>
      </c>
      <c r="BX706" s="2">
        <v>4590212</v>
      </c>
      <c r="BY706" s="2">
        <v>5244.21</v>
      </c>
      <c r="BZ706" s="2">
        <v>1749.75</v>
      </c>
      <c r="CA706" s="2">
        <v>9176056</v>
      </c>
      <c r="CB706" s="2">
        <v>0</v>
      </c>
      <c r="CC706" s="2">
        <v>0</v>
      </c>
      <c r="CD706" s="2">
        <v>13435148</v>
      </c>
      <c r="CE706" s="2">
        <v>349950</v>
      </c>
      <c r="CF706" s="2">
        <v>0</v>
      </c>
      <c r="CG706" s="2">
        <v>1452129</v>
      </c>
      <c r="CH706" s="2">
        <v>1452129</v>
      </c>
      <c r="CI706" s="2">
        <v>0</v>
      </c>
      <c r="CJ706" s="2">
        <v>4590212</v>
      </c>
      <c r="CK706" s="2" t="b">
        <v>0</v>
      </c>
      <c r="CL706" s="2">
        <v>0</v>
      </c>
      <c r="CM706" s="2">
        <v>10744.15</v>
      </c>
      <c r="CN706" s="2">
        <v>9878.7999999999993</v>
      </c>
      <c r="CO706" s="2">
        <v>10171.85</v>
      </c>
      <c r="CP706" s="2">
        <v>12094.74</v>
      </c>
      <c r="CQ706" s="4">
        <v>45072.427141203705</v>
      </c>
      <c r="CR706" s="4">
        <v>73415</v>
      </c>
    </row>
    <row r="707" spans="1:96" x14ac:dyDescent="0.35">
      <c r="A707" s="5">
        <v>784</v>
      </c>
      <c r="B707" s="3" t="s">
        <v>1421</v>
      </c>
      <c r="C707" s="3" t="s">
        <v>1442</v>
      </c>
      <c r="D707" s="2" t="s">
        <v>1443</v>
      </c>
      <c r="E707" s="2">
        <v>8093</v>
      </c>
      <c r="F707" s="2">
        <v>8215</v>
      </c>
      <c r="G707" s="2">
        <v>8458</v>
      </c>
      <c r="H707" s="2">
        <v>9802</v>
      </c>
      <c r="I707" s="2">
        <v>6.5600000000000006E-2</v>
      </c>
      <c r="J707" s="2">
        <v>531</v>
      </c>
      <c r="K707" s="2">
        <v>539</v>
      </c>
      <c r="L707" s="2">
        <v>555</v>
      </c>
      <c r="M707" s="2">
        <v>643</v>
      </c>
      <c r="N707" s="2">
        <v>6.7000000000000004E-2</v>
      </c>
      <c r="O707" s="2">
        <v>542</v>
      </c>
      <c r="P707" s="2">
        <v>550</v>
      </c>
      <c r="Q707" s="2">
        <v>567</v>
      </c>
      <c r="R707" s="2">
        <v>657</v>
      </c>
      <c r="S707" s="2">
        <v>9166</v>
      </c>
      <c r="T707" s="2">
        <v>9304</v>
      </c>
      <c r="U707" s="2">
        <v>9580</v>
      </c>
      <c r="V707" s="2">
        <v>11102</v>
      </c>
      <c r="W707" s="2">
        <v>1.1040000000000001</v>
      </c>
      <c r="X707" s="2">
        <v>1.026</v>
      </c>
      <c r="Y707" s="2">
        <v>10119</v>
      </c>
      <c r="Z707" s="2">
        <v>11391</v>
      </c>
      <c r="AA707" s="2">
        <v>690.45</v>
      </c>
      <c r="AB707" s="2">
        <v>496.15</v>
      </c>
      <c r="AC707" s="2">
        <v>341.74</v>
      </c>
      <c r="AD707" s="2">
        <v>746.09</v>
      </c>
      <c r="AE707" s="2">
        <v>2274.4299999999998</v>
      </c>
      <c r="AF707" s="2">
        <v>690.45</v>
      </c>
      <c r="AG707" s="2">
        <v>496.15</v>
      </c>
      <c r="AH707" s="2">
        <v>341.74</v>
      </c>
      <c r="AI707" s="2">
        <v>746.09</v>
      </c>
      <c r="AJ707" s="2">
        <v>2274.4299999999998</v>
      </c>
      <c r="AK707" s="2">
        <v>6986664</v>
      </c>
      <c r="AL707" s="2">
        <v>4616180</v>
      </c>
      <c r="AM707" s="2">
        <v>3273869</v>
      </c>
      <c r="AN707" s="2">
        <v>8498711</v>
      </c>
      <c r="AO707" s="2">
        <v>23375424</v>
      </c>
      <c r="AP707" s="2">
        <v>0.13220000000000001</v>
      </c>
      <c r="AQ707" s="2">
        <v>0.2</v>
      </c>
      <c r="AR707" s="2">
        <v>184727</v>
      </c>
      <c r="AS707" s="2">
        <v>122052</v>
      </c>
      <c r="AT707" s="2">
        <v>86561</v>
      </c>
      <c r="AU707" s="2">
        <v>224706</v>
      </c>
      <c r="AV707" s="2">
        <v>618046</v>
      </c>
      <c r="AW707" s="2">
        <v>0.13220000000000001</v>
      </c>
      <c r="AX707" s="2">
        <v>0</v>
      </c>
      <c r="AY707" s="2">
        <v>0.65</v>
      </c>
      <c r="AZ707" s="2">
        <v>0</v>
      </c>
      <c r="BA707" s="2">
        <v>0</v>
      </c>
      <c r="BB707" s="2">
        <v>0</v>
      </c>
      <c r="BC707" s="2">
        <v>0</v>
      </c>
      <c r="BD707" s="2">
        <v>0</v>
      </c>
      <c r="BE707" s="2">
        <v>23993470</v>
      </c>
      <c r="BF707" s="2">
        <v>0</v>
      </c>
      <c r="BG707" s="2">
        <v>109265</v>
      </c>
      <c r="BH707" s="2">
        <v>0</v>
      </c>
      <c r="BI707" s="2">
        <v>33482</v>
      </c>
      <c r="BJ707" s="2">
        <v>0</v>
      </c>
      <c r="BK707" s="2">
        <v>0</v>
      </c>
      <c r="BL707" s="2">
        <v>0</v>
      </c>
      <c r="BM707" s="2">
        <v>0</v>
      </c>
      <c r="BN707" s="2">
        <v>2813</v>
      </c>
      <c r="BO707" s="2">
        <v>38.06</v>
      </c>
      <c r="BP707" s="2">
        <v>107063</v>
      </c>
      <c r="BQ707" s="2">
        <v>249810</v>
      </c>
      <c r="BR707" s="2">
        <v>24243280</v>
      </c>
      <c r="BS707" s="2">
        <v>0</v>
      </c>
      <c r="BT707" s="2">
        <v>24243280</v>
      </c>
      <c r="BU707" s="2">
        <v>13998367</v>
      </c>
      <c r="BV707" s="2">
        <v>10244913</v>
      </c>
      <c r="BW707" s="2">
        <v>817725</v>
      </c>
      <c r="BX707" s="2">
        <v>9427188</v>
      </c>
      <c r="BY707" s="2">
        <v>5271.24</v>
      </c>
      <c r="BZ707" s="2">
        <v>2274.4299999999998</v>
      </c>
      <c r="CA707" s="2">
        <v>11989066</v>
      </c>
      <c r="CB707" s="2">
        <v>0</v>
      </c>
      <c r="CC707" s="2">
        <v>0</v>
      </c>
      <c r="CD707" s="2">
        <v>13998367</v>
      </c>
      <c r="CE707" s="2">
        <v>817725</v>
      </c>
      <c r="CF707" s="2">
        <v>0</v>
      </c>
      <c r="CG707" s="2">
        <v>1288219</v>
      </c>
      <c r="CH707" s="2">
        <v>1288219</v>
      </c>
      <c r="CI707" s="2">
        <v>0</v>
      </c>
      <c r="CJ707" s="2">
        <v>9427188</v>
      </c>
      <c r="CK707" s="2" t="b">
        <v>0</v>
      </c>
      <c r="CL707" s="2">
        <v>0</v>
      </c>
      <c r="CM707" s="2">
        <v>10386.549999999999</v>
      </c>
      <c r="CN707" s="2">
        <v>9550</v>
      </c>
      <c r="CO707" s="2">
        <v>9833.2999999999993</v>
      </c>
      <c r="CP707" s="2">
        <v>11692.18</v>
      </c>
      <c r="CQ707" s="4">
        <v>45072.427118055559</v>
      </c>
      <c r="CR707" s="4">
        <v>73415</v>
      </c>
    </row>
    <row r="708" spans="1:96" x14ac:dyDescent="0.35">
      <c r="A708" s="5">
        <v>785</v>
      </c>
      <c r="B708" s="3" t="s">
        <v>1444</v>
      </c>
      <c r="C708" s="3" t="s">
        <v>1445</v>
      </c>
      <c r="D708" s="2" t="s">
        <v>1446</v>
      </c>
      <c r="E708" s="2">
        <v>8093</v>
      </c>
      <c r="F708" s="2">
        <v>8215</v>
      </c>
      <c r="G708" s="2">
        <v>8458</v>
      </c>
      <c r="H708" s="2">
        <v>9802</v>
      </c>
      <c r="I708" s="2">
        <v>6.5600000000000006E-2</v>
      </c>
      <c r="J708" s="2">
        <v>531</v>
      </c>
      <c r="K708" s="2">
        <v>539</v>
      </c>
      <c r="L708" s="2">
        <v>555</v>
      </c>
      <c r="M708" s="2">
        <v>643</v>
      </c>
      <c r="N708" s="2">
        <v>6.7000000000000004E-2</v>
      </c>
      <c r="O708" s="2">
        <v>542</v>
      </c>
      <c r="P708" s="2">
        <v>550</v>
      </c>
      <c r="Q708" s="2">
        <v>567</v>
      </c>
      <c r="R708" s="2">
        <v>657</v>
      </c>
      <c r="S708" s="2">
        <v>9166</v>
      </c>
      <c r="T708" s="2">
        <v>9304</v>
      </c>
      <c r="U708" s="2">
        <v>9580</v>
      </c>
      <c r="V708" s="2">
        <v>11102</v>
      </c>
      <c r="W708" s="2">
        <v>1.1040000000000001</v>
      </c>
      <c r="X708" s="2">
        <v>1.026</v>
      </c>
      <c r="Y708" s="2">
        <v>10119</v>
      </c>
      <c r="Z708" s="2">
        <v>11391</v>
      </c>
      <c r="AA708" s="2">
        <v>0</v>
      </c>
      <c r="AB708" s="2">
        <v>0</v>
      </c>
      <c r="AC708" s="2">
        <v>0</v>
      </c>
      <c r="AD708" s="2">
        <v>1413.06</v>
      </c>
      <c r="AE708" s="2">
        <v>1413.06</v>
      </c>
      <c r="AF708" s="2">
        <v>0</v>
      </c>
      <c r="AG708" s="2">
        <v>0</v>
      </c>
      <c r="AH708" s="2">
        <v>0</v>
      </c>
      <c r="AI708" s="2">
        <v>1413.06</v>
      </c>
      <c r="AJ708" s="2">
        <v>1413.06</v>
      </c>
      <c r="AK708" s="2">
        <v>0</v>
      </c>
      <c r="AL708" s="2">
        <v>0</v>
      </c>
      <c r="AM708" s="2">
        <v>0</v>
      </c>
      <c r="AN708" s="2">
        <v>16096166</v>
      </c>
      <c r="AO708" s="2">
        <v>16096166</v>
      </c>
      <c r="AP708" s="2">
        <v>0.59260000000000002</v>
      </c>
      <c r="AQ708" s="2">
        <v>0.2</v>
      </c>
      <c r="AR708" s="2">
        <v>0</v>
      </c>
      <c r="AS708" s="2">
        <v>0</v>
      </c>
      <c r="AT708" s="2">
        <v>0</v>
      </c>
      <c r="AU708" s="2">
        <v>1907718</v>
      </c>
      <c r="AV708" s="2">
        <v>1907718</v>
      </c>
      <c r="AW708" s="2">
        <v>0.59260000000000002</v>
      </c>
      <c r="AX708" s="2">
        <v>4.2599999999999999E-2</v>
      </c>
      <c r="AY708" s="2">
        <v>0.65</v>
      </c>
      <c r="AZ708" s="2">
        <v>0</v>
      </c>
      <c r="BA708" s="2">
        <v>0</v>
      </c>
      <c r="BB708" s="2">
        <v>0</v>
      </c>
      <c r="BC708" s="2">
        <v>445703</v>
      </c>
      <c r="BD708" s="2">
        <v>445703</v>
      </c>
      <c r="BE708" s="2">
        <v>18449587</v>
      </c>
      <c r="BF708" s="2">
        <v>0</v>
      </c>
      <c r="BG708" s="2">
        <v>90866</v>
      </c>
      <c r="BH708" s="2">
        <v>0</v>
      </c>
      <c r="BI708" s="2">
        <v>294152</v>
      </c>
      <c r="BJ708" s="2">
        <v>0</v>
      </c>
      <c r="BK708" s="2">
        <v>152629</v>
      </c>
      <c r="BL708" s="2">
        <v>0</v>
      </c>
      <c r="BM708" s="2">
        <v>0</v>
      </c>
      <c r="BN708" s="2">
        <v>2813</v>
      </c>
      <c r="BO708" s="2">
        <v>0</v>
      </c>
      <c r="BP708" s="2">
        <v>0</v>
      </c>
      <c r="BQ708" s="2">
        <v>537647</v>
      </c>
      <c r="BR708" s="2">
        <v>18987234</v>
      </c>
      <c r="BS708" s="2">
        <v>0</v>
      </c>
      <c r="BT708" s="2">
        <v>18987234</v>
      </c>
      <c r="BU708" s="2">
        <v>8025605</v>
      </c>
      <c r="BV708" s="2">
        <v>10961629</v>
      </c>
      <c r="BW708" s="2">
        <v>1358143</v>
      </c>
      <c r="BX708" s="2">
        <v>9603486</v>
      </c>
      <c r="BY708" s="2">
        <v>6100.99</v>
      </c>
      <c r="BZ708" s="2">
        <v>1413.06</v>
      </c>
      <c r="CA708" s="2">
        <v>8621065</v>
      </c>
      <c r="CB708" s="2">
        <v>0</v>
      </c>
      <c r="CC708" s="2">
        <v>0</v>
      </c>
      <c r="CD708" s="2">
        <v>8025605</v>
      </c>
      <c r="CE708" s="2">
        <v>1358143</v>
      </c>
      <c r="CF708" s="2">
        <v>0</v>
      </c>
      <c r="CG708" s="2">
        <v>2794118</v>
      </c>
      <c r="CH708" s="2">
        <v>2794118</v>
      </c>
      <c r="CI708" s="2">
        <v>0</v>
      </c>
      <c r="CJ708" s="2">
        <v>9603486</v>
      </c>
      <c r="CK708" s="2" t="b">
        <v>0</v>
      </c>
      <c r="CL708" s="2">
        <v>0</v>
      </c>
      <c r="CM708" s="2">
        <v>11598.5</v>
      </c>
      <c r="CN708" s="2">
        <v>10664.34</v>
      </c>
      <c r="CO708" s="2">
        <v>10980.69</v>
      </c>
      <c r="CP708" s="2">
        <v>13056.48</v>
      </c>
      <c r="CQ708" s="4">
        <v>45072.426608796297</v>
      </c>
      <c r="CR708" s="4">
        <v>73415</v>
      </c>
    </row>
    <row r="709" spans="1:96" x14ac:dyDescent="0.35">
      <c r="A709" s="5">
        <v>786</v>
      </c>
      <c r="B709" s="3" t="s">
        <v>1444</v>
      </c>
      <c r="C709" s="3" t="s">
        <v>1447</v>
      </c>
      <c r="D709" s="2" t="s">
        <v>1448</v>
      </c>
      <c r="E709" s="2">
        <v>8093</v>
      </c>
      <c r="F709" s="2">
        <v>8215</v>
      </c>
      <c r="G709" s="2">
        <v>8458</v>
      </c>
      <c r="H709" s="2">
        <v>9802</v>
      </c>
      <c r="I709" s="2">
        <v>6.5600000000000006E-2</v>
      </c>
      <c r="J709" s="2">
        <v>531</v>
      </c>
      <c r="K709" s="2">
        <v>539</v>
      </c>
      <c r="L709" s="2">
        <v>555</v>
      </c>
      <c r="M709" s="2">
        <v>643</v>
      </c>
      <c r="N709" s="2">
        <v>6.7000000000000004E-2</v>
      </c>
      <c r="O709" s="2">
        <v>542</v>
      </c>
      <c r="P709" s="2">
        <v>550</v>
      </c>
      <c r="Q709" s="2">
        <v>567</v>
      </c>
      <c r="R709" s="2">
        <v>657</v>
      </c>
      <c r="S709" s="2">
        <v>9166</v>
      </c>
      <c r="T709" s="2">
        <v>9304</v>
      </c>
      <c r="U709" s="2">
        <v>9580</v>
      </c>
      <c r="V709" s="2">
        <v>11102</v>
      </c>
      <c r="W709" s="2">
        <v>1.1040000000000001</v>
      </c>
      <c r="X709" s="2">
        <v>1.026</v>
      </c>
      <c r="Y709" s="2">
        <v>10119</v>
      </c>
      <c r="Z709" s="2">
        <v>11391</v>
      </c>
      <c r="AA709" s="2">
        <v>139.37</v>
      </c>
      <c r="AB709" s="2">
        <v>102.16</v>
      </c>
      <c r="AC709" s="2">
        <v>89.99</v>
      </c>
      <c r="AD709" s="2">
        <v>0</v>
      </c>
      <c r="AE709" s="2">
        <v>331.52</v>
      </c>
      <c r="AF709" s="2">
        <v>139.37</v>
      </c>
      <c r="AG709" s="2">
        <v>102.16</v>
      </c>
      <c r="AH709" s="2">
        <v>89.99</v>
      </c>
      <c r="AI709" s="2">
        <v>0</v>
      </c>
      <c r="AJ709" s="2">
        <v>331.52</v>
      </c>
      <c r="AK709" s="2">
        <v>1410285</v>
      </c>
      <c r="AL709" s="2">
        <v>950497</v>
      </c>
      <c r="AM709" s="2">
        <v>862104</v>
      </c>
      <c r="AN709" s="2">
        <v>0</v>
      </c>
      <c r="AO709" s="2">
        <v>3222886</v>
      </c>
      <c r="AP709" s="2">
        <v>0.58640000000000003</v>
      </c>
      <c r="AQ709" s="2">
        <v>0.2</v>
      </c>
      <c r="AR709" s="2">
        <v>165398</v>
      </c>
      <c r="AS709" s="2">
        <v>111474</v>
      </c>
      <c r="AT709" s="2">
        <v>101108</v>
      </c>
      <c r="AU709" s="2">
        <v>0</v>
      </c>
      <c r="AV709" s="2">
        <v>377980</v>
      </c>
      <c r="AW709" s="2">
        <v>0.58640000000000003</v>
      </c>
      <c r="AX709" s="2">
        <v>3.6400000000000002E-2</v>
      </c>
      <c r="AY709" s="2">
        <v>0.65</v>
      </c>
      <c r="AZ709" s="2">
        <v>33367</v>
      </c>
      <c r="BA709" s="2">
        <v>22489</v>
      </c>
      <c r="BB709" s="2">
        <v>20397</v>
      </c>
      <c r="BC709" s="2">
        <v>0</v>
      </c>
      <c r="BD709" s="2">
        <v>76253</v>
      </c>
      <c r="BE709" s="2">
        <v>3677119</v>
      </c>
      <c r="BF709" s="2">
        <v>0</v>
      </c>
      <c r="BG709" s="2">
        <v>0</v>
      </c>
      <c r="BH709" s="2">
        <v>0</v>
      </c>
      <c r="BI709" s="2">
        <v>140239</v>
      </c>
      <c r="BJ709" s="2">
        <v>0</v>
      </c>
      <c r="BK709" s="2">
        <v>0</v>
      </c>
      <c r="BL709" s="2">
        <v>0</v>
      </c>
      <c r="BM709" s="2">
        <v>0</v>
      </c>
      <c r="BN709" s="2">
        <v>2813</v>
      </c>
      <c r="BO709" s="2">
        <v>8.0500000000000007</v>
      </c>
      <c r="BP709" s="2">
        <v>22645</v>
      </c>
      <c r="BQ709" s="2">
        <v>162884</v>
      </c>
      <c r="BR709" s="2">
        <v>3840003</v>
      </c>
      <c r="BS709" s="2">
        <v>0</v>
      </c>
      <c r="BT709" s="2">
        <v>3840003</v>
      </c>
      <c r="BU709" s="2">
        <v>1234934</v>
      </c>
      <c r="BV709" s="2">
        <v>2605069</v>
      </c>
      <c r="BW709" s="2">
        <v>264771</v>
      </c>
      <c r="BX709" s="2">
        <v>2340298</v>
      </c>
      <c r="BY709" s="2">
        <v>5069.63</v>
      </c>
      <c r="BZ709" s="2">
        <v>331.52</v>
      </c>
      <c r="CA709" s="2">
        <v>1680684</v>
      </c>
      <c r="CB709" s="2">
        <v>0</v>
      </c>
      <c r="CC709" s="2">
        <v>0</v>
      </c>
      <c r="CD709" s="2">
        <v>1234934</v>
      </c>
      <c r="CE709" s="2">
        <v>264771</v>
      </c>
      <c r="CF709" s="2">
        <v>180979</v>
      </c>
      <c r="CG709" s="2">
        <v>445644</v>
      </c>
      <c r="CH709" s="2">
        <v>626623</v>
      </c>
      <c r="CI709" s="2">
        <v>0</v>
      </c>
      <c r="CJ709" s="2">
        <v>2340298</v>
      </c>
      <c r="CK709" s="2" t="b">
        <v>0</v>
      </c>
      <c r="CL709" s="2">
        <v>0</v>
      </c>
      <c r="CM709" s="2">
        <v>11545.17</v>
      </c>
      <c r="CN709" s="2">
        <v>10615.31</v>
      </c>
      <c r="CO709" s="2">
        <v>10930.21</v>
      </c>
      <c r="CP709" s="2">
        <v>12996.45</v>
      </c>
      <c r="CQ709" s="4">
        <v>45072.426631944443</v>
      </c>
      <c r="CR709" s="4">
        <v>73415</v>
      </c>
    </row>
    <row r="710" spans="1:96" x14ac:dyDescent="0.35">
      <c r="A710" s="5">
        <v>787</v>
      </c>
      <c r="B710" s="3" t="s">
        <v>1444</v>
      </c>
      <c r="C710" s="3" t="s">
        <v>1449</v>
      </c>
      <c r="D710" s="2" t="s">
        <v>1450</v>
      </c>
      <c r="E710" s="2">
        <v>8093</v>
      </c>
      <c r="F710" s="2">
        <v>8215</v>
      </c>
      <c r="G710" s="2">
        <v>8458</v>
      </c>
      <c r="H710" s="2">
        <v>9802</v>
      </c>
      <c r="I710" s="2">
        <v>6.5600000000000006E-2</v>
      </c>
      <c r="J710" s="2">
        <v>531</v>
      </c>
      <c r="K710" s="2">
        <v>539</v>
      </c>
      <c r="L710" s="2">
        <v>555</v>
      </c>
      <c r="M710" s="2">
        <v>643</v>
      </c>
      <c r="N710" s="2">
        <v>6.7000000000000004E-2</v>
      </c>
      <c r="O710" s="2">
        <v>542</v>
      </c>
      <c r="P710" s="2">
        <v>550</v>
      </c>
      <c r="Q710" s="2">
        <v>567</v>
      </c>
      <c r="R710" s="2">
        <v>657</v>
      </c>
      <c r="S710" s="2">
        <v>9166</v>
      </c>
      <c r="T710" s="2">
        <v>9304</v>
      </c>
      <c r="U710" s="2">
        <v>9580</v>
      </c>
      <c r="V710" s="2">
        <v>11102</v>
      </c>
      <c r="W710" s="2">
        <v>1.1040000000000001</v>
      </c>
      <c r="X710" s="2">
        <v>1.026</v>
      </c>
      <c r="Y710" s="2">
        <v>10119</v>
      </c>
      <c r="Z710" s="2">
        <v>11391</v>
      </c>
      <c r="AA710" s="2">
        <v>102</v>
      </c>
      <c r="AB710" s="2">
        <v>69.12</v>
      </c>
      <c r="AC710" s="2">
        <v>35.15</v>
      </c>
      <c r="AD710" s="2">
        <v>0</v>
      </c>
      <c r="AE710" s="2">
        <v>206.27</v>
      </c>
      <c r="AF710" s="2">
        <v>102</v>
      </c>
      <c r="AG710" s="2">
        <v>69.12</v>
      </c>
      <c r="AH710" s="2">
        <v>35.15</v>
      </c>
      <c r="AI710" s="2">
        <v>0</v>
      </c>
      <c r="AJ710" s="2">
        <v>206.27</v>
      </c>
      <c r="AK710" s="2">
        <v>1032138</v>
      </c>
      <c r="AL710" s="2">
        <v>643092</v>
      </c>
      <c r="AM710" s="2">
        <v>336737</v>
      </c>
      <c r="AN710" s="2">
        <v>0</v>
      </c>
      <c r="AO710" s="2">
        <v>2011967</v>
      </c>
      <c r="AP710" s="2">
        <v>0.72419999999999995</v>
      </c>
      <c r="AQ710" s="2">
        <v>0.2</v>
      </c>
      <c r="AR710" s="2">
        <v>149495</v>
      </c>
      <c r="AS710" s="2">
        <v>93146</v>
      </c>
      <c r="AT710" s="2">
        <v>48773</v>
      </c>
      <c r="AU710" s="2">
        <v>0</v>
      </c>
      <c r="AV710" s="2">
        <v>291414</v>
      </c>
      <c r="AW710" s="2">
        <v>0.72419999999999995</v>
      </c>
      <c r="AX710" s="2">
        <v>0.17419999999999999</v>
      </c>
      <c r="AY710" s="2">
        <v>0.65</v>
      </c>
      <c r="AZ710" s="2">
        <v>116869</v>
      </c>
      <c r="BA710" s="2">
        <v>72817</v>
      </c>
      <c r="BB710" s="2">
        <v>38129</v>
      </c>
      <c r="BC710" s="2">
        <v>0</v>
      </c>
      <c r="BD710" s="2">
        <v>227815</v>
      </c>
      <c r="BE710" s="2">
        <v>2531196</v>
      </c>
      <c r="BF710" s="2">
        <v>0</v>
      </c>
      <c r="BG710" s="2">
        <v>0</v>
      </c>
      <c r="BH710" s="2">
        <v>0</v>
      </c>
      <c r="BI710" s="2">
        <v>196058</v>
      </c>
      <c r="BJ710" s="2">
        <v>0</v>
      </c>
      <c r="BK710" s="2">
        <v>0</v>
      </c>
      <c r="BL710" s="2">
        <v>0</v>
      </c>
      <c r="BM710" s="2">
        <v>0</v>
      </c>
      <c r="BN710" s="2">
        <v>2813</v>
      </c>
      <c r="BO710" s="2">
        <v>3.98</v>
      </c>
      <c r="BP710" s="2">
        <v>11196</v>
      </c>
      <c r="BQ710" s="2">
        <v>207254</v>
      </c>
      <c r="BR710" s="2">
        <v>2738450</v>
      </c>
      <c r="BS710" s="2">
        <v>0</v>
      </c>
      <c r="BT710" s="2">
        <v>2738450</v>
      </c>
      <c r="BU710" s="2">
        <v>1789561</v>
      </c>
      <c r="BV710" s="2">
        <v>948889</v>
      </c>
      <c r="BW710" s="2">
        <v>41254</v>
      </c>
      <c r="BX710" s="2">
        <v>907635</v>
      </c>
      <c r="BY710" s="2">
        <v>5050.74</v>
      </c>
      <c r="BZ710" s="2">
        <v>206.27</v>
      </c>
      <c r="CA710" s="2">
        <v>1041816</v>
      </c>
      <c r="CB710" s="2">
        <v>0</v>
      </c>
      <c r="CC710" s="2">
        <v>0</v>
      </c>
      <c r="CD710" s="2">
        <v>1789561</v>
      </c>
      <c r="CE710" s="2">
        <v>41254</v>
      </c>
      <c r="CF710" s="2">
        <v>0</v>
      </c>
      <c r="CG710" s="2">
        <v>590596</v>
      </c>
      <c r="CH710" s="2">
        <v>590596</v>
      </c>
      <c r="CI710" s="2">
        <v>0</v>
      </c>
      <c r="CJ710" s="2">
        <v>907635</v>
      </c>
      <c r="CK710" s="2" t="b">
        <v>0</v>
      </c>
      <c r="CL710" s="2">
        <v>0</v>
      </c>
      <c r="CM710" s="2">
        <v>12730.41</v>
      </c>
      <c r="CN710" s="2">
        <v>11705.08</v>
      </c>
      <c r="CO710" s="2">
        <v>12052.31</v>
      </c>
      <c r="CP710" s="2">
        <v>14330.68</v>
      </c>
      <c r="CQ710" s="4">
        <v>45072.42664351852</v>
      </c>
      <c r="CR710" s="4">
        <v>73415</v>
      </c>
    </row>
    <row r="711" spans="1:96" x14ac:dyDescent="0.35">
      <c r="A711" s="5">
        <v>788</v>
      </c>
      <c r="B711" s="3" t="s">
        <v>1444</v>
      </c>
      <c r="C711" s="3" t="s">
        <v>1451</v>
      </c>
      <c r="D711" s="2" t="s">
        <v>1452</v>
      </c>
      <c r="E711" s="2">
        <v>8093</v>
      </c>
      <c r="F711" s="2">
        <v>8215</v>
      </c>
      <c r="G711" s="2">
        <v>8458</v>
      </c>
      <c r="H711" s="2">
        <v>9802</v>
      </c>
      <c r="I711" s="2">
        <v>6.5600000000000006E-2</v>
      </c>
      <c r="J711" s="2">
        <v>531</v>
      </c>
      <c r="K711" s="2">
        <v>539</v>
      </c>
      <c r="L711" s="2">
        <v>555</v>
      </c>
      <c r="M711" s="2">
        <v>643</v>
      </c>
      <c r="N711" s="2">
        <v>6.7000000000000004E-2</v>
      </c>
      <c r="O711" s="2">
        <v>542</v>
      </c>
      <c r="P711" s="2">
        <v>550</v>
      </c>
      <c r="Q711" s="2">
        <v>567</v>
      </c>
      <c r="R711" s="2">
        <v>657</v>
      </c>
      <c r="S711" s="2">
        <v>9166</v>
      </c>
      <c r="T711" s="2">
        <v>9304</v>
      </c>
      <c r="U711" s="2">
        <v>9580</v>
      </c>
      <c r="V711" s="2">
        <v>11102</v>
      </c>
      <c r="W711" s="2">
        <v>1.1040000000000001</v>
      </c>
      <c r="X711" s="2">
        <v>1.026</v>
      </c>
      <c r="Y711" s="2">
        <v>10119</v>
      </c>
      <c r="Z711" s="2">
        <v>11391</v>
      </c>
      <c r="AA711" s="2">
        <v>469.95</v>
      </c>
      <c r="AB711" s="2">
        <v>314.35000000000002</v>
      </c>
      <c r="AC711" s="2">
        <v>230.72</v>
      </c>
      <c r="AD711" s="2">
        <v>0</v>
      </c>
      <c r="AE711" s="2">
        <v>1015.02</v>
      </c>
      <c r="AF711" s="2">
        <v>469.95</v>
      </c>
      <c r="AG711" s="2">
        <v>314.35000000000002</v>
      </c>
      <c r="AH711" s="2">
        <v>230.72</v>
      </c>
      <c r="AI711" s="2">
        <v>0</v>
      </c>
      <c r="AJ711" s="2">
        <v>1015.02</v>
      </c>
      <c r="AK711" s="2">
        <v>4755424</v>
      </c>
      <c r="AL711" s="2">
        <v>2924712</v>
      </c>
      <c r="AM711" s="2">
        <v>2210298</v>
      </c>
      <c r="AN711" s="2">
        <v>0</v>
      </c>
      <c r="AO711" s="2">
        <v>9890434</v>
      </c>
      <c r="AP711" s="2">
        <v>0.76559999999999995</v>
      </c>
      <c r="AQ711" s="2">
        <v>0.2</v>
      </c>
      <c r="AR711" s="2">
        <v>728151</v>
      </c>
      <c r="AS711" s="2">
        <v>447832</v>
      </c>
      <c r="AT711" s="2">
        <v>338441</v>
      </c>
      <c r="AU711" s="2">
        <v>0</v>
      </c>
      <c r="AV711" s="2">
        <v>1514424</v>
      </c>
      <c r="AW711" s="2">
        <v>0.76559999999999995</v>
      </c>
      <c r="AX711" s="2">
        <v>0.21560000000000001</v>
      </c>
      <c r="AY711" s="2">
        <v>0.65</v>
      </c>
      <c r="AZ711" s="2">
        <v>666425</v>
      </c>
      <c r="BA711" s="2">
        <v>409869</v>
      </c>
      <c r="BB711" s="2">
        <v>309751</v>
      </c>
      <c r="BC711" s="2">
        <v>0</v>
      </c>
      <c r="BD711" s="2">
        <v>1386045</v>
      </c>
      <c r="BE711" s="2">
        <v>12790903</v>
      </c>
      <c r="BF711" s="2">
        <v>0</v>
      </c>
      <c r="BG711" s="2">
        <v>0</v>
      </c>
      <c r="BH711" s="2">
        <v>0</v>
      </c>
      <c r="BI711" s="2">
        <v>338188</v>
      </c>
      <c r="BJ711" s="2">
        <v>0</v>
      </c>
      <c r="BK711" s="2">
        <v>0</v>
      </c>
      <c r="BL711" s="2">
        <v>0</v>
      </c>
      <c r="BM711" s="2">
        <v>0</v>
      </c>
      <c r="BN711" s="2">
        <v>2813</v>
      </c>
      <c r="BO711" s="2">
        <v>36</v>
      </c>
      <c r="BP711" s="2">
        <v>101268</v>
      </c>
      <c r="BQ711" s="2">
        <v>439456</v>
      </c>
      <c r="BR711" s="2">
        <v>13230359</v>
      </c>
      <c r="BS711" s="2">
        <v>0</v>
      </c>
      <c r="BT711" s="2">
        <v>13230359</v>
      </c>
      <c r="BU711" s="2">
        <v>2639064</v>
      </c>
      <c r="BV711" s="2">
        <v>10591295</v>
      </c>
      <c r="BW711" s="2">
        <v>833026</v>
      </c>
      <c r="BX711" s="2">
        <v>9758269</v>
      </c>
      <c r="BY711" s="2">
        <v>5209.55</v>
      </c>
      <c r="BZ711" s="2">
        <v>1015.02</v>
      </c>
      <c r="CA711" s="2">
        <v>5287797</v>
      </c>
      <c r="CB711" s="2">
        <v>0</v>
      </c>
      <c r="CC711" s="2">
        <v>0</v>
      </c>
      <c r="CD711" s="2">
        <v>2639064</v>
      </c>
      <c r="CE711" s="2">
        <v>833026</v>
      </c>
      <c r="CF711" s="2">
        <v>1815707</v>
      </c>
      <c r="CG711" s="2">
        <v>1552854</v>
      </c>
      <c r="CH711" s="2">
        <v>3368561</v>
      </c>
      <c r="CI711" s="2">
        <v>0</v>
      </c>
      <c r="CJ711" s="2">
        <v>9758269</v>
      </c>
      <c r="CK711" s="2" t="b">
        <v>0</v>
      </c>
      <c r="CL711" s="2">
        <v>0</v>
      </c>
      <c r="CM711" s="2">
        <v>13086.5</v>
      </c>
      <c r="CN711" s="2">
        <v>12032.49</v>
      </c>
      <c r="CO711" s="2">
        <v>12389.43</v>
      </c>
      <c r="CP711" s="2">
        <v>14731.52</v>
      </c>
      <c r="CQ711" s="4">
        <v>45072.426678240743</v>
      </c>
      <c r="CR711" s="4">
        <v>73415</v>
      </c>
    </row>
    <row r="712" spans="1:96" x14ac:dyDescent="0.35">
      <c r="A712" s="5">
        <v>789</v>
      </c>
      <c r="B712" s="3" t="s">
        <v>1444</v>
      </c>
      <c r="C712" s="3" t="s">
        <v>1453</v>
      </c>
      <c r="D712" s="2" t="s">
        <v>1454</v>
      </c>
      <c r="E712" s="2">
        <v>8093</v>
      </c>
      <c r="F712" s="2">
        <v>8215</v>
      </c>
      <c r="G712" s="2">
        <v>8458</v>
      </c>
      <c r="H712" s="2">
        <v>9802</v>
      </c>
      <c r="I712" s="2">
        <v>6.5600000000000006E-2</v>
      </c>
      <c r="J712" s="2">
        <v>531</v>
      </c>
      <c r="K712" s="2">
        <v>539</v>
      </c>
      <c r="L712" s="2">
        <v>555</v>
      </c>
      <c r="M712" s="2">
        <v>643</v>
      </c>
      <c r="N712" s="2">
        <v>6.7000000000000004E-2</v>
      </c>
      <c r="O712" s="2">
        <v>542</v>
      </c>
      <c r="P712" s="2">
        <v>550</v>
      </c>
      <c r="Q712" s="2">
        <v>567</v>
      </c>
      <c r="R712" s="2">
        <v>657</v>
      </c>
      <c r="S712" s="2">
        <v>9166</v>
      </c>
      <c r="T712" s="2">
        <v>9304</v>
      </c>
      <c r="U712" s="2">
        <v>9580</v>
      </c>
      <c r="V712" s="2">
        <v>11102</v>
      </c>
      <c r="W712" s="2">
        <v>1.1040000000000001</v>
      </c>
      <c r="X712" s="2">
        <v>1.026</v>
      </c>
      <c r="Y712" s="2">
        <v>10119</v>
      </c>
      <c r="Z712" s="2">
        <v>11391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27.76</v>
      </c>
      <c r="AG712" s="2">
        <v>17.149999999999999</v>
      </c>
      <c r="AH712" s="2">
        <v>12.23</v>
      </c>
      <c r="AI712" s="2">
        <v>0</v>
      </c>
      <c r="AJ712" s="2">
        <v>57.14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0.59570000000000001</v>
      </c>
      <c r="AQ712" s="2">
        <v>0.2</v>
      </c>
      <c r="AR712" s="2">
        <v>33467</v>
      </c>
      <c r="AS712" s="2">
        <v>19010</v>
      </c>
      <c r="AT712" s="2">
        <v>13959</v>
      </c>
      <c r="AU712" s="2">
        <v>0</v>
      </c>
      <c r="AV712" s="2">
        <v>66436</v>
      </c>
      <c r="AW712" s="2">
        <v>0.59570000000000001</v>
      </c>
      <c r="AX712" s="2">
        <v>4.5699999999999998E-2</v>
      </c>
      <c r="AY712" s="2">
        <v>0.65</v>
      </c>
      <c r="AZ712" s="2">
        <v>8344</v>
      </c>
      <c r="BA712" s="2">
        <v>4740</v>
      </c>
      <c r="BB712" s="2">
        <v>3480</v>
      </c>
      <c r="BC712" s="2">
        <v>0</v>
      </c>
      <c r="BD712" s="2">
        <v>16564</v>
      </c>
      <c r="BE712" s="2">
        <v>83000</v>
      </c>
      <c r="BF712" s="2">
        <v>774943</v>
      </c>
      <c r="BG712" s="2">
        <v>2978</v>
      </c>
      <c r="BH712" s="2">
        <v>0</v>
      </c>
      <c r="BI712" s="2">
        <v>19697</v>
      </c>
      <c r="BJ712" s="2">
        <v>0</v>
      </c>
      <c r="BK712" s="2">
        <v>0</v>
      </c>
      <c r="BL712" s="2">
        <v>74566</v>
      </c>
      <c r="BM712" s="2">
        <v>0</v>
      </c>
      <c r="BN712" s="2">
        <v>2813</v>
      </c>
      <c r="BO712" s="2">
        <v>0</v>
      </c>
      <c r="BP712" s="2">
        <v>0</v>
      </c>
      <c r="BQ712" s="2">
        <v>872184</v>
      </c>
      <c r="BR712" s="2">
        <v>955184</v>
      </c>
      <c r="BS712" s="2">
        <v>0</v>
      </c>
      <c r="BT712" s="2">
        <v>955184</v>
      </c>
      <c r="BU712" s="2">
        <v>194355</v>
      </c>
      <c r="BV712" s="2">
        <v>760829</v>
      </c>
      <c r="BW712" s="2">
        <v>60345</v>
      </c>
      <c r="BX712" s="2">
        <v>700484</v>
      </c>
      <c r="BY712" s="2">
        <v>85.34</v>
      </c>
      <c r="BZ712" s="2">
        <v>57.14</v>
      </c>
      <c r="CA712" s="2">
        <v>4876</v>
      </c>
      <c r="CB712" s="2">
        <v>502240</v>
      </c>
      <c r="CC712" s="2">
        <v>0</v>
      </c>
      <c r="CD712" s="2">
        <v>194355</v>
      </c>
      <c r="CE712" s="2">
        <v>60345</v>
      </c>
      <c r="CF712" s="2">
        <v>252416</v>
      </c>
      <c r="CG712" s="2">
        <v>122525</v>
      </c>
      <c r="CH712" s="2">
        <v>374941</v>
      </c>
      <c r="CI712" s="2">
        <v>0</v>
      </c>
      <c r="CJ712" s="2">
        <v>700484</v>
      </c>
      <c r="CK712" s="2" t="b">
        <v>0</v>
      </c>
      <c r="CL712" s="2">
        <v>0</v>
      </c>
      <c r="CM712" s="2">
        <v>11625.16</v>
      </c>
      <c r="CN712" s="2">
        <v>10688.85</v>
      </c>
      <c r="CO712" s="2">
        <v>11005.94</v>
      </c>
      <c r="CP712" s="2">
        <v>13086.49</v>
      </c>
      <c r="CQ712" s="4">
        <v>45072.426678240743</v>
      </c>
      <c r="CR712" s="4">
        <v>73415</v>
      </c>
    </row>
    <row r="713" spans="1:96" x14ac:dyDescent="0.35">
      <c r="A713" s="5">
        <v>790</v>
      </c>
      <c r="B713" s="3" t="s">
        <v>1444</v>
      </c>
      <c r="C713" s="3" t="s">
        <v>1455</v>
      </c>
      <c r="D713" s="2" t="s">
        <v>1456</v>
      </c>
      <c r="E713" s="2">
        <v>8093</v>
      </c>
      <c r="F713" s="2">
        <v>8215</v>
      </c>
      <c r="G713" s="2">
        <v>8458</v>
      </c>
      <c r="H713" s="2">
        <v>9802</v>
      </c>
      <c r="I713" s="2">
        <v>6.5600000000000006E-2</v>
      </c>
      <c r="J713" s="2">
        <v>531</v>
      </c>
      <c r="K713" s="2">
        <v>539</v>
      </c>
      <c r="L713" s="2">
        <v>555</v>
      </c>
      <c r="M713" s="2">
        <v>643</v>
      </c>
      <c r="N713" s="2">
        <v>6.7000000000000004E-2</v>
      </c>
      <c r="O713" s="2">
        <v>542</v>
      </c>
      <c r="P713" s="2">
        <v>550</v>
      </c>
      <c r="Q713" s="2">
        <v>567</v>
      </c>
      <c r="R713" s="2">
        <v>657</v>
      </c>
      <c r="S713" s="2">
        <v>9166</v>
      </c>
      <c r="T713" s="2">
        <v>9304</v>
      </c>
      <c r="U713" s="2">
        <v>9580</v>
      </c>
      <c r="V713" s="2">
        <v>11102</v>
      </c>
      <c r="W713" s="2">
        <v>1.1040000000000001</v>
      </c>
      <c r="X713" s="2">
        <v>1.026</v>
      </c>
      <c r="Y713" s="2">
        <v>10119</v>
      </c>
      <c r="Z713" s="2">
        <v>11391</v>
      </c>
      <c r="AA713" s="2">
        <v>336.36</v>
      </c>
      <c r="AB713" s="2">
        <v>227.68</v>
      </c>
      <c r="AC713" s="2">
        <v>149.46</v>
      </c>
      <c r="AD713" s="2">
        <v>0</v>
      </c>
      <c r="AE713" s="2">
        <v>713.5</v>
      </c>
      <c r="AF713" s="2">
        <v>336.36</v>
      </c>
      <c r="AG713" s="2">
        <v>227.68</v>
      </c>
      <c r="AH713" s="2">
        <v>149.46</v>
      </c>
      <c r="AI713" s="2">
        <v>0</v>
      </c>
      <c r="AJ713" s="2">
        <v>713.5</v>
      </c>
      <c r="AK713" s="2">
        <v>3403627</v>
      </c>
      <c r="AL713" s="2">
        <v>2118335</v>
      </c>
      <c r="AM713" s="2">
        <v>1431827</v>
      </c>
      <c r="AN713" s="2">
        <v>0</v>
      </c>
      <c r="AO713" s="2">
        <v>6953789</v>
      </c>
      <c r="AP713" s="2">
        <v>0.40600000000000003</v>
      </c>
      <c r="AQ713" s="2">
        <v>0.2</v>
      </c>
      <c r="AR713" s="2">
        <v>276374</v>
      </c>
      <c r="AS713" s="2">
        <v>172009</v>
      </c>
      <c r="AT713" s="2">
        <v>116264</v>
      </c>
      <c r="AU713" s="2">
        <v>0</v>
      </c>
      <c r="AV713" s="2">
        <v>564647</v>
      </c>
      <c r="AW713" s="2">
        <v>0.40600000000000003</v>
      </c>
      <c r="AX713" s="2">
        <v>0</v>
      </c>
      <c r="AY713" s="2">
        <v>0.65</v>
      </c>
      <c r="AZ713" s="2">
        <v>0</v>
      </c>
      <c r="BA713" s="2">
        <v>0</v>
      </c>
      <c r="BB713" s="2">
        <v>0</v>
      </c>
      <c r="BC713" s="2">
        <v>0</v>
      </c>
      <c r="BD713" s="2">
        <v>0</v>
      </c>
      <c r="BE713" s="2">
        <v>7518436</v>
      </c>
      <c r="BF713" s="2">
        <v>0</v>
      </c>
      <c r="BG713" s="2">
        <v>14425</v>
      </c>
      <c r="BH713" s="2">
        <v>0</v>
      </c>
      <c r="BI713" s="2">
        <v>145547</v>
      </c>
      <c r="BJ713" s="2">
        <v>0</v>
      </c>
      <c r="BK713" s="2">
        <v>0</v>
      </c>
      <c r="BL713" s="2">
        <v>0</v>
      </c>
      <c r="BM713" s="2">
        <v>0</v>
      </c>
      <c r="BN713" s="2">
        <v>2813</v>
      </c>
      <c r="BO713" s="2">
        <v>26.79</v>
      </c>
      <c r="BP713" s="2">
        <v>75360</v>
      </c>
      <c r="BQ713" s="2">
        <v>235332</v>
      </c>
      <c r="BR713" s="2">
        <v>7753768</v>
      </c>
      <c r="BS713" s="2">
        <v>0</v>
      </c>
      <c r="BT713" s="2">
        <v>7753768</v>
      </c>
      <c r="BU713" s="2">
        <v>1254225</v>
      </c>
      <c r="BV713" s="2">
        <v>6499543</v>
      </c>
      <c r="BW713" s="2">
        <v>566633</v>
      </c>
      <c r="BX713" s="2">
        <v>5932910</v>
      </c>
      <c r="BY713" s="2">
        <v>5041.0600000000004</v>
      </c>
      <c r="BZ713" s="2">
        <v>713.5</v>
      </c>
      <c r="CA713" s="2">
        <v>3596796</v>
      </c>
      <c r="CB713" s="2">
        <v>0</v>
      </c>
      <c r="CC713" s="2">
        <v>0</v>
      </c>
      <c r="CD713" s="2">
        <v>1254225</v>
      </c>
      <c r="CE713" s="2">
        <v>566633</v>
      </c>
      <c r="CF713" s="2">
        <v>1775938</v>
      </c>
      <c r="CG713" s="2">
        <v>1099369</v>
      </c>
      <c r="CH713" s="2">
        <v>2875307</v>
      </c>
      <c r="CI713" s="2">
        <v>0</v>
      </c>
      <c r="CJ713" s="2">
        <v>5932910</v>
      </c>
      <c r="CK713" s="2" t="b">
        <v>0</v>
      </c>
      <c r="CL713" s="2">
        <v>0</v>
      </c>
      <c r="CM713" s="2">
        <v>10940.66</v>
      </c>
      <c r="CN713" s="2">
        <v>10059.48</v>
      </c>
      <c r="CO713" s="2">
        <v>10357.9</v>
      </c>
      <c r="CP713" s="2">
        <v>12315.95</v>
      </c>
      <c r="CQ713" s="4">
        <v>45072.426701388889</v>
      </c>
      <c r="CR713" s="4">
        <v>73415</v>
      </c>
    </row>
    <row r="714" spans="1:96" x14ac:dyDescent="0.35">
      <c r="A714" s="5">
        <v>791</v>
      </c>
      <c r="B714" s="3" t="s">
        <v>1444</v>
      </c>
      <c r="C714" s="3" t="s">
        <v>1457</v>
      </c>
      <c r="D714" s="2" t="s">
        <v>1458</v>
      </c>
      <c r="E714" s="2">
        <v>8093</v>
      </c>
      <c r="F714" s="2">
        <v>8215</v>
      </c>
      <c r="G714" s="2">
        <v>8458</v>
      </c>
      <c r="H714" s="2">
        <v>9802</v>
      </c>
      <c r="I714" s="2">
        <v>6.5600000000000006E-2</v>
      </c>
      <c r="J714" s="2">
        <v>531</v>
      </c>
      <c r="K714" s="2">
        <v>539</v>
      </c>
      <c r="L714" s="2">
        <v>555</v>
      </c>
      <c r="M714" s="2">
        <v>643</v>
      </c>
      <c r="N714" s="2">
        <v>6.7000000000000004E-2</v>
      </c>
      <c r="O714" s="2">
        <v>542</v>
      </c>
      <c r="P714" s="2">
        <v>550</v>
      </c>
      <c r="Q714" s="2">
        <v>567</v>
      </c>
      <c r="R714" s="2">
        <v>657</v>
      </c>
      <c r="S714" s="2">
        <v>9166</v>
      </c>
      <c r="T714" s="2">
        <v>9304</v>
      </c>
      <c r="U714" s="2">
        <v>9580</v>
      </c>
      <c r="V714" s="2">
        <v>11102</v>
      </c>
      <c r="W714" s="2">
        <v>1.1040000000000001</v>
      </c>
      <c r="X714" s="2">
        <v>1.026</v>
      </c>
      <c r="Y714" s="2">
        <v>10119</v>
      </c>
      <c r="Z714" s="2">
        <v>11391</v>
      </c>
      <c r="AA714" s="2">
        <v>397.04</v>
      </c>
      <c r="AB714" s="2">
        <v>306.16000000000003</v>
      </c>
      <c r="AC714" s="2">
        <v>184.55</v>
      </c>
      <c r="AD714" s="2">
        <v>0</v>
      </c>
      <c r="AE714" s="2">
        <v>887.75</v>
      </c>
      <c r="AF714" s="2">
        <v>397.04</v>
      </c>
      <c r="AG714" s="2">
        <v>306.16000000000003</v>
      </c>
      <c r="AH714" s="2">
        <v>184.55</v>
      </c>
      <c r="AI714" s="2">
        <v>0</v>
      </c>
      <c r="AJ714" s="2">
        <v>887.75</v>
      </c>
      <c r="AK714" s="2">
        <v>4017648</v>
      </c>
      <c r="AL714" s="2">
        <v>2848513</v>
      </c>
      <c r="AM714" s="2">
        <v>1767989</v>
      </c>
      <c r="AN714" s="2">
        <v>0</v>
      </c>
      <c r="AO714" s="2">
        <v>8634150</v>
      </c>
      <c r="AP714" s="2">
        <v>0.4965</v>
      </c>
      <c r="AQ714" s="2">
        <v>0.2</v>
      </c>
      <c r="AR714" s="2">
        <v>398952</v>
      </c>
      <c r="AS714" s="2">
        <v>282857</v>
      </c>
      <c r="AT714" s="2">
        <v>175561</v>
      </c>
      <c r="AU714" s="2">
        <v>0</v>
      </c>
      <c r="AV714" s="2">
        <v>857370</v>
      </c>
      <c r="AW714" s="2">
        <v>0.4965</v>
      </c>
      <c r="AX714" s="2">
        <v>0</v>
      </c>
      <c r="AY714" s="2">
        <v>0.65</v>
      </c>
      <c r="AZ714" s="2">
        <v>0</v>
      </c>
      <c r="BA714" s="2">
        <v>0</v>
      </c>
      <c r="BB714" s="2">
        <v>0</v>
      </c>
      <c r="BC714" s="2">
        <v>0</v>
      </c>
      <c r="BD714" s="2">
        <v>0</v>
      </c>
      <c r="BE714" s="2">
        <v>9491520</v>
      </c>
      <c r="BF714" s="2">
        <v>0</v>
      </c>
      <c r="BG714" s="2">
        <v>0</v>
      </c>
      <c r="BH714" s="2">
        <v>0</v>
      </c>
      <c r="BI714" s="2">
        <v>323777</v>
      </c>
      <c r="BJ714" s="2">
        <v>0</v>
      </c>
      <c r="BK714" s="2">
        <v>0</v>
      </c>
      <c r="BL714" s="2">
        <v>0</v>
      </c>
      <c r="BM714" s="2">
        <v>0</v>
      </c>
      <c r="BN714" s="2">
        <v>2813</v>
      </c>
      <c r="BO714" s="2">
        <v>25.95</v>
      </c>
      <c r="BP714" s="2">
        <v>72997</v>
      </c>
      <c r="BQ714" s="2">
        <v>396774</v>
      </c>
      <c r="BR714" s="2">
        <v>9888294</v>
      </c>
      <c r="BS714" s="2">
        <v>0</v>
      </c>
      <c r="BT714" s="2">
        <v>9888294</v>
      </c>
      <c r="BU714" s="2">
        <v>2104502</v>
      </c>
      <c r="BV714" s="2">
        <v>7783792</v>
      </c>
      <c r="BW714" s="2">
        <v>717564</v>
      </c>
      <c r="BX714" s="2">
        <v>7066228</v>
      </c>
      <c r="BY714" s="2">
        <v>5130.8</v>
      </c>
      <c r="BZ714" s="2">
        <v>887.75</v>
      </c>
      <c r="CA714" s="2">
        <v>4554868</v>
      </c>
      <c r="CB714" s="2">
        <v>0</v>
      </c>
      <c r="CC714" s="2">
        <v>0</v>
      </c>
      <c r="CD714" s="2">
        <v>2104502</v>
      </c>
      <c r="CE714" s="2">
        <v>717564</v>
      </c>
      <c r="CF714" s="2">
        <v>1732802</v>
      </c>
      <c r="CG714" s="2">
        <v>1047366</v>
      </c>
      <c r="CH714" s="2">
        <v>2780168</v>
      </c>
      <c r="CI714" s="2">
        <v>0</v>
      </c>
      <c r="CJ714" s="2">
        <v>7066228</v>
      </c>
      <c r="CK714" s="2" t="b">
        <v>0</v>
      </c>
      <c r="CL714" s="2">
        <v>0</v>
      </c>
      <c r="CM714" s="2">
        <v>11123.82</v>
      </c>
      <c r="CN714" s="2">
        <v>10227.89</v>
      </c>
      <c r="CO714" s="2">
        <v>10531.29</v>
      </c>
      <c r="CP714" s="2">
        <v>12522.13</v>
      </c>
      <c r="CQ714" s="4">
        <v>45072.426712962966</v>
      </c>
      <c r="CR714" s="4">
        <v>73415</v>
      </c>
    </row>
    <row r="715" spans="1:96" x14ac:dyDescent="0.35">
      <c r="A715" s="5">
        <v>792</v>
      </c>
      <c r="B715" s="3" t="s">
        <v>1444</v>
      </c>
      <c r="C715" s="3" t="s">
        <v>1459</v>
      </c>
      <c r="D715" s="2" t="s">
        <v>1460</v>
      </c>
      <c r="E715" s="2">
        <v>8093</v>
      </c>
      <c r="F715" s="2">
        <v>8215</v>
      </c>
      <c r="G715" s="2">
        <v>8458</v>
      </c>
      <c r="H715" s="2">
        <v>9802</v>
      </c>
      <c r="I715" s="2">
        <v>6.5600000000000006E-2</v>
      </c>
      <c r="J715" s="2">
        <v>531</v>
      </c>
      <c r="K715" s="2">
        <v>539</v>
      </c>
      <c r="L715" s="2">
        <v>555</v>
      </c>
      <c r="M715" s="2">
        <v>643</v>
      </c>
      <c r="N715" s="2">
        <v>6.7000000000000004E-2</v>
      </c>
      <c r="O715" s="2">
        <v>542</v>
      </c>
      <c r="P715" s="2">
        <v>550</v>
      </c>
      <c r="Q715" s="2">
        <v>567</v>
      </c>
      <c r="R715" s="2">
        <v>657</v>
      </c>
      <c r="S715" s="2">
        <v>9166</v>
      </c>
      <c r="T715" s="2">
        <v>9304</v>
      </c>
      <c r="U715" s="2">
        <v>9580</v>
      </c>
      <c r="V715" s="2">
        <v>11102</v>
      </c>
      <c r="W715" s="2">
        <v>1.1040000000000001</v>
      </c>
      <c r="X715" s="2">
        <v>1.026</v>
      </c>
      <c r="Y715" s="2">
        <v>10119</v>
      </c>
      <c r="Z715" s="2">
        <v>11391</v>
      </c>
      <c r="AA715" s="2">
        <v>1565.1</v>
      </c>
      <c r="AB715" s="2">
        <v>1120.74</v>
      </c>
      <c r="AC715" s="2">
        <v>665.11</v>
      </c>
      <c r="AD715" s="2">
        <v>0</v>
      </c>
      <c r="AE715" s="2">
        <v>3350.95</v>
      </c>
      <c r="AF715" s="2">
        <v>1565.1</v>
      </c>
      <c r="AG715" s="2">
        <v>1120.74</v>
      </c>
      <c r="AH715" s="2">
        <v>665.11</v>
      </c>
      <c r="AI715" s="2">
        <v>0</v>
      </c>
      <c r="AJ715" s="2">
        <v>3350.95</v>
      </c>
      <c r="AK715" s="2">
        <v>15837247</v>
      </c>
      <c r="AL715" s="2">
        <v>10427365</v>
      </c>
      <c r="AM715" s="2">
        <v>6371754</v>
      </c>
      <c r="AN715" s="2">
        <v>0</v>
      </c>
      <c r="AO715" s="2">
        <v>32636366</v>
      </c>
      <c r="AP715" s="2">
        <v>0.71689999999999998</v>
      </c>
      <c r="AQ715" s="2">
        <v>0.2</v>
      </c>
      <c r="AR715" s="2">
        <v>2270744</v>
      </c>
      <c r="AS715" s="2">
        <v>1495076</v>
      </c>
      <c r="AT715" s="2">
        <v>913582</v>
      </c>
      <c r="AU715" s="2">
        <v>0</v>
      </c>
      <c r="AV715" s="2">
        <v>4679402</v>
      </c>
      <c r="AW715" s="2">
        <v>0.71689999999999998</v>
      </c>
      <c r="AX715" s="2">
        <v>0.16689999999999999</v>
      </c>
      <c r="AY715" s="2">
        <v>0.65</v>
      </c>
      <c r="AZ715" s="2">
        <v>1718104</v>
      </c>
      <c r="BA715" s="2">
        <v>1131213</v>
      </c>
      <c r="BB715" s="2">
        <v>691240</v>
      </c>
      <c r="BC715" s="2">
        <v>0</v>
      </c>
      <c r="BD715" s="2">
        <v>3540557</v>
      </c>
      <c r="BE715" s="2">
        <v>40856325</v>
      </c>
      <c r="BF715" s="2">
        <v>0</v>
      </c>
      <c r="BG715" s="2">
        <v>157892</v>
      </c>
      <c r="BH715" s="2">
        <v>0</v>
      </c>
      <c r="BI715" s="2">
        <v>148423</v>
      </c>
      <c r="BJ715" s="2">
        <v>0</v>
      </c>
      <c r="BK715" s="2">
        <v>0</v>
      </c>
      <c r="BL715" s="2">
        <v>0</v>
      </c>
      <c r="BM715" s="2">
        <v>0</v>
      </c>
      <c r="BN715" s="2">
        <v>2813</v>
      </c>
      <c r="BO715" s="2">
        <v>94.91</v>
      </c>
      <c r="BP715" s="2">
        <v>266982</v>
      </c>
      <c r="BQ715" s="2">
        <v>573297</v>
      </c>
      <c r="BR715" s="2">
        <v>41429622</v>
      </c>
      <c r="BS715" s="2">
        <v>0</v>
      </c>
      <c r="BT715" s="2">
        <v>41429622</v>
      </c>
      <c r="BU715" s="2">
        <v>7894475</v>
      </c>
      <c r="BV715" s="2">
        <v>33535147</v>
      </c>
      <c r="BW715" s="2">
        <v>2722389</v>
      </c>
      <c r="BX715" s="2">
        <v>30812758</v>
      </c>
      <c r="BY715" s="2">
        <v>5157</v>
      </c>
      <c r="BZ715" s="2">
        <v>3350.95</v>
      </c>
      <c r="CA715" s="2">
        <v>17280849</v>
      </c>
      <c r="CB715" s="2">
        <v>0</v>
      </c>
      <c r="CC715" s="2">
        <v>0</v>
      </c>
      <c r="CD715" s="2">
        <v>7894475</v>
      </c>
      <c r="CE715" s="2">
        <v>2722389</v>
      </c>
      <c r="CF715" s="2">
        <v>6663985</v>
      </c>
      <c r="CG715" s="2">
        <v>2939471</v>
      </c>
      <c r="CH715" s="2">
        <v>9603456</v>
      </c>
      <c r="CI715" s="2">
        <v>0</v>
      </c>
      <c r="CJ715" s="2">
        <v>30812758</v>
      </c>
      <c r="CK715" s="2" t="b">
        <v>0</v>
      </c>
      <c r="CL715" s="2">
        <v>0</v>
      </c>
      <c r="CM715" s="2">
        <v>12667.62</v>
      </c>
      <c r="CN715" s="2">
        <v>11647.35</v>
      </c>
      <c r="CO715" s="2">
        <v>11992.87</v>
      </c>
      <c r="CP715" s="2">
        <v>14259.99</v>
      </c>
      <c r="CQ715" s="4">
        <v>45072.426736111112</v>
      </c>
      <c r="CR715" s="4">
        <v>73415</v>
      </c>
    </row>
    <row r="716" spans="1:96" x14ac:dyDescent="0.35">
      <c r="A716" s="5">
        <v>793</v>
      </c>
      <c r="B716" s="3" t="s">
        <v>1444</v>
      </c>
      <c r="C716" s="3" t="s">
        <v>1461</v>
      </c>
      <c r="D716" s="2" t="s">
        <v>1462</v>
      </c>
      <c r="E716" s="2">
        <v>8093</v>
      </c>
      <c r="F716" s="2">
        <v>8215</v>
      </c>
      <c r="G716" s="2">
        <v>8458</v>
      </c>
      <c r="H716" s="2">
        <v>9802</v>
      </c>
      <c r="I716" s="2">
        <v>6.5600000000000006E-2</v>
      </c>
      <c r="J716" s="2">
        <v>531</v>
      </c>
      <c r="K716" s="2">
        <v>539</v>
      </c>
      <c r="L716" s="2">
        <v>555</v>
      </c>
      <c r="M716" s="2">
        <v>643</v>
      </c>
      <c r="N716" s="2">
        <v>6.7000000000000004E-2</v>
      </c>
      <c r="O716" s="2">
        <v>542</v>
      </c>
      <c r="P716" s="2">
        <v>550</v>
      </c>
      <c r="Q716" s="2">
        <v>567</v>
      </c>
      <c r="R716" s="2">
        <v>657</v>
      </c>
      <c r="S716" s="2">
        <v>9166</v>
      </c>
      <c r="T716" s="2">
        <v>9304</v>
      </c>
      <c r="U716" s="2">
        <v>9580</v>
      </c>
      <c r="V716" s="2">
        <v>11102</v>
      </c>
      <c r="W716" s="2">
        <v>1.1040000000000001</v>
      </c>
      <c r="X716" s="2">
        <v>1.026</v>
      </c>
      <c r="Y716" s="2">
        <v>10119</v>
      </c>
      <c r="Z716" s="2">
        <v>11391</v>
      </c>
      <c r="AA716" s="2">
        <v>350.15</v>
      </c>
      <c r="AB716" s="2">
        <v>256.06</v>
      </c>
      <c r="AC716" s="2">
        <v>185.99</v>
      </c>
      <c r="AD716" s="2">
        <v>30.41</v>
      </c>
      <c r="AE716" s="2">
        <v>822.61</v>
      </c>
      <c r="AF716" s="2">
        <v>350.15</v>
      </c>
      <c r="AG716" s="2">
        <v>256.06</v>
      </c>
      <c r="AH716" s="2">
        <v>185.99</v>
      </c>
      <c r="AI716" s="2">
        <v>328.96</v>
      </c>
      <c r="AJ716" s="2">
        <v>1121.1600000000001</v>
      </c>
      <c r="AK716" s="2">
        <v>3543168</v>
      </c>
      <c r="AL716" s="2">
        <v>2382382</v>
      </c>
      <c r="AM716" s="2">
        <v>1781784</v>
      </c>
      <c r="AN716" s="2">
        <v>346400</v>
      </c>
      <c r="AO716" s="2">
        <v>8053734</v>
      </c>
      <c r="AP716" s="2">
        <v>0.59350000000000003</v>
      </c>
      <c r="AQ716" s="2">
        <v>0.2</v>
      </c>
      <c r="AR716" s="2">
        <v>420574</v>
      </c>
      <c r="AS716" s="2">
        <v>282789</v>
      </c>
      <c r="AT716" s="2">
        <v>211498</v>
      </c>
      <c r="AU716" s="2">
        <v>444791</v>
      </c>
      <c r="AV716" s="2">
        <v>1359652</v>
      </c>
      <c r="AW716" s="2">
        <v>0.59350000000000003</v>
      </c>
      <c r="AX716" s="2">
        <v>4.3499999999999997E-2</v>
      </c>
      <c r="AY716" s="2">
        <v>0.65</v>
      </c>
      <c r="AZ716" s="2">
        <v>100183</v>
      </c>
      <c r="BA716" s="2">
        <v>67362</v>
      </c>
      <c r="BB716" s="2">
        <v>50380</v>
      </c>
      <c r="BC716" s="2">
        <v>105952</v>
      </c>
      <c r="BD716" s="2">
        <v>323877</v>
      </c>
      <c r="BE716" s="2">
        <v>9737263</v>
      </c>
      <c r="BF716" s="2">
        <v>3965565</v>
      </c>
      <c r="BG716" s="2">
        <v>0</v>
      </c>
      <c r="BH716" s="2">
        <v>0</v>
      </c>
      <c r="BI716" s="2">
        <v>541739</v>
      </c>
      <c r="BJ716" s="2">
        <v>0</v>
      </c>
      <c r="BK716" s="2">
        <v>0</v>
      </c>
      <c r="BL716" s="2">
        <v>1175052</v>
      </c>
      <c r="BM716" s="2">
        <v>0</v>
      </c>
      <c r="BN716" s="2">
        <v>2813</v>
      </c>
      <c r="BO716" s="2">
        <v>32.22</v>
      </c>
      <c r="BP716" s="2">
        <v>90635</v>
      </c>
      <c r="BQ716" s="2">
        <v>5772991</v>
      </c>
      <c r="BR716" s="2">
        <v>15510254</v>
      </c>
      <c r="BS716" s="2">
        <v>0</v>
      </c>
      <c r="BT716" s="2">
        <v>15510254</v>
      </c>
      <c r="BU716" s="2">
        <v>5686154</v>
      </c>
      <c r="BV716" s="2">
        <v>9824100</v>
      </c>
      <c r="BW716" s="2">
        <v>1129209</v>
      </c>
      <c r="BX716" s="2">
        <v>8694891</v>
      </c>
      <c r="BY716" s="2">
        <v>4245.09</v>
      </c>
      <c r="BZ716" s="2">
        <v>1121.1600000000001</v>
      </c>
      <c r="CA716" s="2">
        <v>4759425</v>
      </c>
      <c r="CB716" s="2">
        <v>2389813</v>
      </c>
      <c r="CC716" s="2">
        <v>0</v>
      </c>
      <c r="CD716" s="2">
        <v>5686154</v>
      </c>
      <c r="CE716" s="2">
        <v>1129209</v>
      </c>
      <c r="CF716" s="2">
        <v>333875</v>
      </c>
      <c r="CG716" s="2">
        <v>2197249</v>
      </c>
      <c r="CH716" s="2">
        <v>2531124</v>
      </c>
      <c r="CI716" s="2">
        <v>0</v>
      </c>
      <c r="CJ716" s="2">
        <v>8694891</v>
      </c>
      <c r="CK716" s="2" t="b">
        <v>0</v>
      </c>
      <c r="CL716" s="2">
        <v>0</v>
      </c>
      <c r="CM716" s="2">
        <v>11606.24</v>
      </c>
      <c r="CN716" s="2">
        <v>10671.46</v>
      </c>
      <c r="CO716" s="2">
        <v>10988.02</v>
      </c>
      <c r="CP716" s="2">
        <v>13065.19</v>
      </c>
      <c r="CQ716" s="4">
        <v>45072.426747685182</v>
      </c>
      <c r="CR716" s="4">
        <v>73415</v>
      </c>
    </row>
    <row r="717" spans="1:96" ht="31" x14ac:dyDescent="0.35">
      <c r="A717" s="5">
        <v>794</v>
      </c>
      <c r="B717" s="3" t="s">
        <v>1444</v>
      </c>
      <c r="C717" s="3" t="s">
        <v>1463</v>
      </c>
      <c r="D717" s="2" t="s">
        <v>1464</v>
      </c>
      <c r="E717" s="2">
        <v>8093</v>
      </c>
      <c r="F717" s="2">
        <v>8215</v>
      </c>
      <c r="G717" s="2">
        <v>8458</v>
      </c>
      <c r="H717" s="2">
        <v>9802</v>
      </c>
      <c r="I717" s="2">
        <v>6.5600000000000006E-2</v>
      </c>
      <c r="J717" s="2">
        <v>531</v>
      </c>
      <c r="K717" s="2">
        <v>539</v>
      </c>
      <c r="L717" s="2">
        <v>555</v>
      </c>
      <c r="M717" s="2">
        <v>643</v>
      </c>
      <c r="N717" s="2">
        <v>6.7000000000000004E-2</v>
      </c>
      <c r="O717" s="2">
        <v>542</v>
      </c>
      <c r="P717" s="2">
        <v>550</v>
      </c>
      <c r="Q717" s="2">
        <v>567</v>
      </c>
      <c r="R717" s="2">
        <v>657</v>
      </c>
      <c r="S717" s="2">
        <v>9166</v>
      </c>
      <c r="T717" s="2">
        <v>9304</v>
      </c>
      <c r="U717" s="2">
        <v>9580</v>
      </c>
      <c r="V717" s="2">
        <v>11102</v>
      </c>
      <c r="W717" s="2">
        <v>1.1040000000000001</v>
      </c>
      <c r="X717" s="2">
        <v>1.026</v>
      </c>
      <c r="Y717" s="2">
        <v>10119</v>
      </c>
      <c r="Z717" s="2">
        <v>11391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11.47</v>
      </c>
      <c r="AG717" s="2">
        <v>7.76</v>
      </c>
      <c r="AH717" s="2">
        <v>5.79</v>
      </c>
      <c r="AI717" s="2">
        <v>0</v>
      </c>
      <c r="AJ717" s="2">
        <v>25.02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0.75</v>
      </c>
      <c r="AQ717" s="2">
        <v>0.2</v>
      </c>
      <c r="AR717" s="2">
        <v>17410</v>
      </c>
      <c r="AS717" s="2">
        <v>10830</v>
      </c>
      <c r="AT717" s="2">
        <v>8320</v>
      </c>
      <c r="AU717" s="2">
        <v>0</v>
      </c>
      <c r="AV717" s="2">
        <v>36560</v>
      </c>
      <c r="AW717" s="2">
        <v>0.75</v>
      </c>
      <c r="AX717" s="2">
        <v>0.2</v>
      </c>
      <c r="AY717" s="2">
        <v>0.65</v>
      </c>
      <c r="AZ717" s="2">
        <v>15088</v>
      </c>
      <c r="BA717" s="2">
        <v>9386</v>
      </c>
      <c r="BB717" s="2">
        <v>7211</v>
      </c>
      <c r="BC717" s="2">
        <v>0</v>
      </c>
      <c r="BD717" s="2">
        <v>31685</v>
      </c>
      <c r="BE717" s="2">
        <v>68245</v>
      </c>
      <c r="BF717" s="2">
        <v>497873</v>
      </c>
      <c r="BG717" s="2">
        <v>4084</v>
      </c>
      <c r="BH717" s="2">
        <v>0</v>
      </c>
      <c r="BI717" s="2">
        <v>9794</v>
      </c>
      <c r="BJ717" s="2">
        <v>0</v>
      </c>
      <c r="BK717" s="2">
        <v>0</v>
      </c>
      <c r="BL717" s="2">
        <v>0</v>
      </c>
      <c r="BM717" s="2">
        <v>0</v>
      </c>
      <c r="BN717" s="2">
        <v>2813</v>
      </c>
      <c r="BO717" s="2">
        <v>1.08</v>
      </c>
      <c r="BP717" s="2">
        <v>3038</v>
      </c>
      <c r="BQ717" s="2">
        <v>514789</v>
      </c>
      <c r="BR717" s="2">
        <v>583034</v>
      </c>
      <c r="BS717" s="2">
        <v>0</v>
      </c>
      <c r="BT717" s="2">
        <v>583034</v>
      </c>
      <c r="BU717" s="2">
        <v>115985</v>
      </c>
      <c r="BV717" s="2">
        <v>467049</v>
      </c>
      <c r="BW717" s="2">
        <v>38538</v>
      </c>
      <c r="BX717" s="2">
        <v>428511</v>
      </c>
      <c r="BY717" s="2">
        <v>67.569999999999993</v>
      </c>
      <c r="BZ717" s="2">
        <v>25.02</v>
      </c>
      <c r="CA717" s="2">
        <v>1691</v>
      </c>
      <c r="CB717" s="2">
        <v>243911</v>
      </c>
      <c r="CC717" s="2">
        <v>0</v>
      </c>
      <c r="CD717" s="2">
        <v>115985</v>
      </c>
      <c r="CE717" s="2">
        <v>38538</v>
      </c>
      <c r="CF717" s="2">
        <v>91079</v>
      </c>
      <c r="CG717" s="2">
        <v>68394</v>
      </c>
      <c r="CH717" s="2">
        <v>159473</v>
      </c>
      <c r="CI717" s="2">
        <v>0</v>
      </c>
      <c r="CJ717" s="2">
        <v>428511</v>
      </c>
      <c r="CK717" s="2" t="b">
        <v>0</v>
      </c>
      <c r="CL717" s="2">
        <v>0</v>
      </c>
      <c r="CM717" s="2">
        <v>12952.32</v>
      </c>
      <c r="CN717" s="2">
        <v>11909.12</v>
      </c>
      <c r="CO717" s="2">
        <v>12262.4</v>
      </c>
      <c r="CP717" s="2">
        <v>14580.48</v>
      </c>
      <c r="CQ717" s="4">
        <v>45072.426759259259</v>
      </c>
      <c r="CR717" s="4">
        <v>73415</v>
      </c>
    </row>
    <row r="718" spans="1:96" x14ac:dyDescent="0.35">
      <c r="A718" s="5">
        <v>795</v>
      </c>
      <c r="B718" s="3" t="s">
        <v>1444</v>
      </c>
      <c r="C718" s="3" t="s">
        <v>1465</v>
      </c>
      <c r="D718" s="2" t="s">
        <v>1466</v>
      </c>
      <c r="E718" s="2">
        <v>8093</v>
      </c>
      <c r="F718" s="2">
        <v>8215</v>
      </c>
      <c r="G718" s="2">
        <v>8458</v>
      </c>
      <c r="H718" s="2">
        <v>9802</v>
      </c>
      <c r="I718" s="2">
        <v>6.5600000000000006E-2</v>
      </c>
      <c r="J718" s="2">
        <v>531</v>
      </c>
      <c r="K718" s="2">
        <v>539</v>
      </c>
      <c r="L718" s="2">
        <v>555</v>
      </c>
      <c r="M718" s="2">
        <v>643</v>
      </c>
      <c r="N718" s="2">
        <v>6.7000000000000004E-2</v>
      </c>
      <c r="O718" s="2">
        <v>542</v>
      </c>
      <c r="P718" s="2">
        <v>550</v>
      </c>
      <c r="Q718" s="2">
        <v>567</v>
      </c>
      <c r="R718" s="2">
        <v>657</v>
      </c>
      <c r="S718" s="2">
        <v>9166</v>
      </c>
      <c r="T718" s="2">
        <v>9304</v>
      </c>
      <c r="U718" s="2">
        <v>9580</v>
      </c>
      <c r="V718" s="2">
        <v>11102</v>
      </c>
      <c r="W718" s="2">
        <v>1.1040000000000001</v>
      </c>
      <c r="X718" s="2">
        <v>1.026</v>
      </c>
      <c r="Y718" s="2">
        <v>10119</v>
      </c>
      <c r="Z718" s="2">
        <v>11391</v>
      </c>
      <c r="AA718" s="2">
        <v>309.87</v>
      </c>
      <c r="AB718" s="2">
        <v>195.58</v>
      </c>
      <c r="AC718" s="2">
        <v>111.55</v>
      </c>
      <c r="AD718" s="2">
        <v>0</v>
      </c>
      <c r="AE718" s="2">
        <v>617</v>
      </c>
      <c r="AF718" s="2">
        <v>309.87</v>
      </c>
      <c r="AG718" s="2">
        <v>195.58</v>
      </c>
      <c r="AH718" s="2">
        <v>111.55</v>
      </c>
      <c r="AI718" s="2">
        <v>0</v>
      </c>
      <c r="AJ718" s="2">
        <v>617</v>
      </c>
      <c r="AK718" s="2">
        <v>3135575</v>
      </c>
      <c r="AL718" s="2">
        <v>1819676</v>
      </c>
      <c r="AM718" s="2">
        <v>1068649</v>
      </c>
      <c r="AN718" s="2">
        <v>0</v>
      </c>
      <c r="AO718" s="2">
        <v>6023900</v>
      </c>
      <c r="AP718" s="2">
        <v>0.1885</v>
      </c>
      <c r="AQ718" s="2">
        <v>0.2</v>
      </c>
      <c r="AR718" s="2">
        <v>118211</v>
      </c>
      <c r="AS718" s="2">
        <v>68602</v>
      </c>
      <c r="AT718" s="2">
        <v>40288</v>
      </c>
      <c r="AU718" s="2">
        <v>0</v>
      </c>
      <c r="AV718" s="2">
        <v>227101</v>
      </c>
      <c r="AW718" s="2">
        <v>0.1885</v>
      </c>
      <c r="AX718" s="2">
        <v>0</v>
      </c>
      <c r="AY718" s="2">
        <v>0.65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6251001</v>
      </c>
      <c r="BF718" s="2">
        <v>0</v>
      </c>
      <c r="BG718" s="2">
        <v>29707</v>
      </c>
      <c r="BH718" s="2">
        <v>0</v>
      </c>
      <c r="BI718" s="2">
        <v>38218</v>
      </c>
      <c r="BJ718" s="2">
        <v>0</v>
      </c>
      <c r="BK718" s="2">
        <v>0</v>
      </c>
      <c r="BL718" s="2">
        <v>0</v>
      </c>
      <c r="BM718" s="2">
        <v>0</v>
      </c>
      <c r="BN718" s="2">
        <v>2813</v>
      </c>
      <c r="BO718" s="2">
        <v>30.02</v>
      </c>
      <c r="BP718" s="2">
        <v>84446</v>
      </c>
      <c r="BQ718" s="2">
        <v>152371</v>
      </c>
      <c r="BR718" s="2">
        <v>6403372</v>
      </c>
      <c r="BS718" s="2">
        <v>0</v>
      </c>
      <c r="BT718" s="2">
        <v>6403372</v>
      </c>
      <c r="BU718" s="2">
        <v>962884</v>
      </c>
      <c r="BV718" s="2">
        <v>5440488</v>
      </c>
      <c r="BW718" s="2">
        <v>487802</v>
      </c>
      <c r="BX718" s="2">
        <v>4952686</v>
      </c>
      <c r="BY718" s="2">
        <v>5018.4799999999996</v>
      </c>
      <c r="BZ718" s="2">
        <v>617</v>
      </c>
      <c r="CA718" s="2">
        <v>3096402</v>
      </c>
      <c r="CB718" s="2">
        <v>0</v>
      </c>
      <c r="CC718" s="2">
        <v>0</v>
      </c>
      <c r="CD718" s="2">
        <v>962884</v>
      </c>
      <c r="CE718" s="2">
        <v>487802</v>
      </c>
      <c r="CF718" s="2">
        <v>1645716</v>
      </c>
      <c r="CG718" s="2">
        <v>536175</v>
      </c>
      <c r="CH718" s="2">
        <v>2181891</v>
      </c>
      <c r="CI718" s="2">
        <v>0</v>
      </c>
      <c r="CJ718" s="2">
        <v>4952686</v>
      </c>
      <c r="CK718" s="2" t="b">
        <v>0</v>
      </c>
      <c r="CL718" s="2">
        <v>0</v>
      </c>
      <c r="CM718" s="2">
        <v>10500.49</v>
      </c>
      <c r="CN718" s="2">
        <v>9654.76</v>
      </c>
      <c r="CO718" s="2">
        <v>9941.17</v>
      </c>
      <c r="CP718" s="2">
        <v>11820.44</v>
      </c>
      <c r="CQ718" s="4">
        <v>45072.426770833335</v>
      </c>
      <c r="CR718" s="4">
        <v>73415</v>
      </c>
    </row>
    <row r="719" spans="1:96" x14ac:dyDescent="0.35">
      <c r="A719" s="5">
        <v>796</v>
      </c>
      <c r="B719" s="3" t="s">
        <v>1444</v>
      </c>
      <c r="C719" s="3" t="s">
        <v>1467</v>
      </c>
      <c r="D719" s="2" t="s">
        <v>1468</v>
      </c>
      <c r="E719" s="2">
        <v>8093</v>
      </c>
      <c r="F719" s="2">
        <v>8215</v>
      </c>
      <c r="G719" s="2">
        <v>8458</v>
      </c>
      <c r="H719" s="2">
        <v>9802</v>
      </c>
      <c r="I719" s="2">
        <v>6.5600000000000006E-2</v>
      </c>
      <c r="J719" s="2">
        <v>531</v>
      </c>
      <c r="K719" s="2">
        <v>539</v>
      </c>
      <c r="L719" s="2">
        <v>555</v>
      </c>
      <c r="M719" s="2">
        <v>643</v>
      </c>
      <c r="N719" s="2">
        <v>6.7000000000000004E-2</v>
      </c>
      <c r="O719" s="2">
        <v>542</v>
      </c>
      <c r="P719" s="2">
        <v>550</v>
      </c>
      <c r="Q719" s="2">
        <v>567</v>
      </c>
      <c r="R719" s="2">
        <v>657</v>
      </c>
      <c r="S719" s="2">
        <v>9166</v>
      </c>
      <c r="T719" s="2">
        <v>9304</v>
      </c>
      <c r="U719" s="2">
        <v>9580</v>
      </c>
      <c r="V719" s="2">
        <v>11102</v>
      </c>
      <c r="W719" s="2">
        <v>1.1040000000000001</v>
      </c>
      <c r="X719" s="2">
        <v>1.026</v>
      </c>
      <c r="Y719" s="2">
        <v>10119</v>
      </c>
      <c r="Z719" s="2">
        <v>11391</v>
      </c>
      <c r="AA719" s="2">
        <v>213.26</v>
      </c>
      <c r="AB719" s="2">
        <v>149.76</v>
      </c>
      <c r="AC719" s="2">
        <v>103.91</v>
      </c>
      <c r="AD719" s="2">
        <v>0</v>
      </c>
      <c r="AE719" s="2">
        <v>466.93</v>
      </c>
      <c r="AF719" s="2">
        <v>213.26</v>
      </c>
      <c r="AG719" s="2">
        <v>149.76</v>
      </c>
      <c r="AH719" s="2">
        <v>103.91</v>
      </c>
      <c r="AI719" s="2">
        <v>0</v>
      </c>
      <c r="AJ719" s="2">
        <v>466.93</v>
      </c>
      <c r="AK719" s="2">
        <v>2157978</v>
      </c>
      <c r="AL719" s="2">
        <v>1393367</v>
      </c>
      <c r="AM719" s="2">
        <v>995458</v>
      </c>
      <c r="AN719" s="2">
        <v>0</v>
      </c>
      <c r="AO719" s="2">
        <v>4546803</v>
      </c>
      <c r="AP719" s="2">
        <v>0.63</v>
      </c>
      <c r="AQ719" s="2">
        <v>0.2</v>
      </c>
      <c r="AR719" s="2">
        <v>271905</v>
      </c>
      <c r="AS719" s="2">
        <v>175564</v>
      </c>
      <c r="AT719" s="2">
        <v>125428</v>
      </c>
      <c r="AU719" s="2">
        <v>0</v>
      </c>
      <c r="AV719" s="2">
        <v>572897</v>
      </c>
      <c r="AW719" s="2">
        <v>0.63</v>
      </c>
      <c r="AX719" s="2">
        <v>0.08</v>
      </c>
      <c r="AY719" s="2">
        <v>0.65</v>
      </c>
      <c r="AZ719" s="2">
        <v>112215</v>
      </c>
      <c r="BA719" s="2">
        <v>72455</v>
      </c>
      <c r="BB719" s="2">
        <v>51764</v>
      </c>
      <c r="BC719" s="2">
        <v>0</v>
      </c>
      <c r="BD719" s="2">
        <v>236434</v>
      </c>
      <c r="BE719" s="2">
        <v>5356134</v>
      </c>
      <c r="BF719" s="2">
        <v>0</v>
      </c>
      <c r="BG719" s="2">
        <v>0</v>
      </c>
      <c r="BH719" s="2">
        <v>0</v>
      </c>
      <c r="BI719" s="2">
        <v>272645</v>
      </c>
      <c r="BJ719" s="2">
        <v>0</v>
      </c>
      <c r="BK719" s="2">
        <v>0</v>
      </c>
      <c r="BL719" s="2">
        <v>0</v>
      </c>
      <c r="BM719" s="2">
        <v>0</v>
      </c>
      <c r="BN719" s="2">
        <v>2813</v>
      </c>
      <c r="BO719" s="2">
        <v>19.62</v>
      </c>
      <c r="BP719" s="2">
        <v>55191</v>
      </c>
      <c r="BQ719" s="2">
        <v>327836</v>
      </c>
      <c r="BR719" s="2">
        <v>5683970</v>
      </c>
      <c r="BS719" s="2">
        <v>0</v>
      </c>
      <c r="BT719" s="2">
        <v>5683970</v>
      </c>
      <c r="BU719" s="2">
        <v>954744</v>
      </c>
      <c r="BV719" s="2">
        <v>4729226</v>
      </c>
      <c r="BW719" s="2">
        <v>373948</v>
      </c>
      <c r="BX719" s="2">
        <v>4355278</v>
      </c>
      <c r="BY719" s="2">
        <v>5083.63</v>
      </c>
      <c r="BZ719" s="2">
        <v>466.93</v>
      </c>
      <c r="CA719" s="2">
        <v>2373699</v>
      </c>
      <c r="CB719" s="2">
        <v>0</v>
      </c>
      <c r="CC719" s="2">
        <v>0</v>
      </c>
      <c r="CD719" s="2">
        <v>954744</v>
      </c>
      <c r="CE719" s="2">
        <v>373948</v>
      </c>
      <c r="CF719" s="2">
        <v>1045007</v>
      </c>
      <c r="CG719" s="2">
        <v>789367</v>
      </c>
      <c r="CH719" s="2">
        <v>1834374</v>
      </c>
      <c r="CI719" s="2">
        <v>0</v>
      </c>
      <c r="CJ719" s="2">
        <v>4355278</v>
      </c>
      <c r="CK719" s="2" t="b">
        <v>0</v>
      </c>
      <c r="CL719" s="2">
        <v>0</v>
      </c>
      <c r="CM719" s="2">
        <v>11920.18</v>
      </c>
      <c r="CN719" s="2">
        <v>10960.11</v>
      </c>
      <c r="CO719" s="2">
        <v>11285.24</v>
      </c>
      <c r="CP719" s="2">
        <v>13418.6</v>
      </c>
      <c r="CQ719" s="4">
        <v>45072.426782407405</v>
      </c>
      <c r="CR719" s="4">
        <v>73415</v>
      </c>
    </row>
    <row r="720" spans="1:96" ht="31" x14ac:dyDescent="0.35">
      <c r="A720" s="5">
        <v>797</v>
      </c>
      <c r="B720" s="3" t="s">
        <v>1444</v>
      </c>
      <c r="C720" s="3" t="s">
        <v>1469</v>
      </c>
      <c r="D720" s="2" t="s">
        <v>1470</v>
      </c>
      <c r="E720" s="2">
        <v>8093</v>
      </c>
      <c r="F720" s="2">
        <v>8215</v>
      </c>
      <c r="G720" s="2">
        <v>8458</v>
      </c>
      <c r="H720" s="2">
        <v>9802</v>
      </c>
      <c r="I720" s="2">
        <v>6.5600000000000006E-2</v>
      </c>
      <c r="J720" s="2">
        <v>531</v>
      </c>
      <c r="K720" s="2">
        <v>539</v>
      </c>
      <c r="L720" s="2">
        <v>555</v>
      </c>
      <c r="M720" s="2">
        <v>643</v>
      </c>
      <c r="N720" s="2">
        <v>6.7000000000000004E-2</v>
      </c>
      <c r="O720" s="2">
        <v>542</v>
      </c>
      <c r="P720" s="2">
        <v>550</v>
      </c>
      <c r="Q720" s="2">
        <v>567</v>
      </c>
      <c r="R720" s="2">
        <v>657</v>
      </c>
      <c r="S720" s="2">
        <v>9166</v>
      </c>
      <c r="T720" s="2">
        <v>9304</v>
      </c>
      <c r="U720" s="2">
        <v>9580</v>
      </c>
      <c r="V720" s="2">
        <v>11102</v>
      </c>
      <c r="W720" s="2">
        <v>1.1040000000000001</v>
      </c>
      <c r="X720" s="2">
        <v>1.026</v>
      </c>
      <c r="Y720" s="2">
        <v>10119</v>
      </c>
      <c r="Z720" s="2">
        <v>11391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10.67</v>
      </c>
      <c r="AG720" s="2">
        <v>12.63</v>
      </c>
      <c r="AH720" s="2">
        <v>8.4499999999999993</v>
      </c>
      <c r="AI720" s="2">
        <v>0</v>
      </c>
      <c r="AJ720" s="2">
        <v>31.75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0.8367</v>
      </c>
      <c r="AQ720" s="2">
        <v>0.2</v>
      </c>
      <c r="AR720" s="2">
        <v>18068</v>
      </c>
      <c r="AS720" s="2">
        <v>19664</v>
      </c>
      <c r="AT720" s="2">
        <v>13546</v>
      </c>
      <c r="AU720" s="2">
        <v>0</v>
      </c>
      <c r="AV720" s="2">
        <v>51278</v>
      </c>
      <c r="AW720" s="2">
        <v>0.8367</v>
      </c>
      <c r="AX720" s="2">
        <v>0.28670000000000001</v>
      </c>
      <c r="AY720" s="2">
        <v>0.65</v>
      </c>
      <c r="AZ720" s="2">
        <v>20121</v>
      </c>
      <c r="BA720" s="2">
        <v>21898</v>
      </c>
      <c r="BB720" s="2">
        <v>15086</v>
      </c>
      <c r="BC720" s="2">
        <v>0</v>
      </c>
      <c r="BD720" s="2">
        <v>57105</v>
      </c>
      <c r="BE720" s="2">
        <v>108383</v>
      </c>
      <c r="BF720" s="2">
        <v>511521</v>
      </c>
      <c r="BG720" s="2">
        <v>0</v>
      </c>
      <c r="BH720" s="2">
        <v>0</v>
      </c>
      <c r="BI720" s="2">
        <v>53468</v>
      </c>
      <c r="BJ720" s="2">
        <v>0</v>
      </c>
      <c r="BK720" s="2">
        <v>0</v>
      </c>
      <c r="BL720" s="2">
        <v>92808</v>
      </c>
      <c r="BM720" s="2">
        <v>0</v>
      </c>
      <c r="BN720" s="2">
        <v>2813</v>
      </c>
      <c r="BO720" s="2">
        <v>1.9</v>
      </c>
      <c r="BP720" s="2">
        <v>5345</v>
      </c>
      <c r="BQ720" s="2">
        <v>663142</v>
      </c>
      <c r="BR720" s="2">
        <v>771525</v>
      </c>
      <c r="BS720" s="2">
        <v>0</v>
      </c>
      <c r="BT720" s="2">
        <v>771525</v>
      </c>
      <c r="BU720" s="2">
        <v>392324</v>
      </c>
      <c r="BV720" s="2">
        <v>379201</v>
      </c>
      <c r="BW720" s="2">
        <v>6350</v>
      </c>
      <c r="BX720" s="2">
        <v>372851</v>
      </c>
      <c r="BY720" s="2">
        <v>62.89</v>
      </c>
      <c r="BZ720" s="2">
        <v>31.75</v>
      </c>
      <c r="CA720" s="2">
        <v>1997</v>
      </c>
      <c r="CB720" s="2">
        <v>488668</v>
      </c>
      <c r="CC720" s="2">
        <v>0</v>
      </c>
      <c r="CD720" s="2">
        <v>392324</v>
      </c>
      <c r="CE720" s="2">
        <v>6350</v>
      </c>
      <c r="CF720" s="2">
        <v>91991</v>
      </c>
      <c r="CG720" s="2">
        <v>160673</v>
      </c>
      <c r="CH720" s="2">
        <v>252664</v>
      </c>
      <c r="CI720" s="2">
        <v>0</v>
      </c>
      <c r="CJ720" s="2">
        <v>372851</v>
      </c>
      <c r="CK720" s="2" t="b">
        <v>0</v>
      </c>
      <c r="CL720" s="2">
        <v>0</v>
      </c>
      <c r="CM720" s="2">
        <v>13698.04</v>
      </c>
      <c r="CN720" s="2">
        <v>12594.78</v>
      </c>
      <c r="CO720" s="2">
        <v>12968.4</v>
      </c>
      <c r="CP720" s="2">
        <v>15419.94</v>
      </c>
      <c r="CQ720" s="4">
        <v>45072.426805555559</v>
      </c>
      <c r="CR720" s="4">
        <v>73415</v>
      </c>
    </row>
    <row r="721" spans="1:96" x14ac:dyDescent="0.35">
      <c r="A721" s="5">
        <v>799</v>
      </c>
      <c r="B721" s="3" t="s">
        <v>1444</v>
      </c>
      <c r="C721" s="3" t="s">
        <v>1471</v>
      </c>
      <c r="D721" s="2" t="s">
        <v>1472</v>
      </c>
      <c r="E721" s="2">
        <v>8093</v>
      </c>
      <c r="F721" s="2">
        <v>8215</v>
      </c>
      <c r="G721" s="2">
        <v>8458</v>
      </c>
      <c r="H721" s="2">
        <v>9802</v>
      </c>
      <c r="I721" s="2">
        <v>6.5600000000000006E-2</v>
      </c>
      <c r="J721" s="2">
        <v>531</v>
      </c>
      <c r="K721" s="2">
        <v>539</v>
      </c>
      <c r="L721" s="2">
        <v>555</v>
      </c>
      <c r="M721" s="2">
        <v>643</v>
      </c>
      <c r="N721" s="2">
        <v>6.7000000000000004E-2</v>
      </c>
      <c r="O721" s="2">
        <v>542</v>
      </c>
      <c r="P721" s="2">
        <v>550</v>
      </c>
      <c r="Q721" s="2">
        <v>567</v>
      </c>
      <c r="R721" s="2">
        <v>657</v>
      </c>
      <c r="S721" s="2">
        <v>9166</v>
      </c>
      <c r="T721" s="2">
        <v>9304</v>
      </c>
      <c r="U721" s="2">
        <v>9580</v>
      </c>
      <c r="V721" s="2">
        <v>11102</v>
      </c>
      <c r="W721" s="2">
        <v>1.1040000000000001</v>
      </c>
      <c r="X721" s="2">
        <v>1.026</v>
      </c>
      <c r="Y721" s="2">
        <v>10119</v>
      </c>
      <c r="Z721" s="2">
        <v>11391</v>
      </c>
      <c r="AA721" s="2">
        <v>166.17</v>
      </c>
      <c r="AB721" s="2">
        <v>118.73</v>
      </c>
      <c r="AC721" s="2">
        <v>61.33</v>
      </c>
      <c r="AD721" s="2">
        <v>0</v>
      </c>
      <c r="AE721" s="2">
        <v>346.23</v>
      </c>
      <c r="AF721" s="2">
        <v>166.17</v>
      </c>
      <c r="AG721" s="2">
        <v>118.73</v>
      </c>
      <c r="AH721" s="2">
        <v>61.33</v>
      </c>
      <c r="AI721" s="2">
        <v>0</v>
      </c>
      <c r="AJ721" s="2">
        <v>346.23</v>
      </c>
      <c r="AK721" s="2">
        <v>1681474</v>
      </c>
      <c r="AL721" s="2">
        <v>1104664</v>
      </c>
      <c r="AM721" s="2">
        <v>587541</v>
      </c>
      <c r="AN721" s="2">
        <v>0</v>
      </c>
      <c r="AO721" s="2">
        <v>3373679</v>
      </c>
      <c r="AP721" s="2">
        <v>0.33929999999999999</v>
      </c>
      <c r="AQ721" s="2">
        <v>0.2</v>
      </c>
      <c r="AR721" s="2">
        <v>114105</v>
      </c>
      <c r="AS721" s="2">
        <v>74962</v>
      </c>
      <c r="AT721" s="2">
        <v>39871</v>
      </c>
      <c r="AU721" s="2">
        <v>0</v>
      </c>
      <c r="AV721" s="2">
        <v>228938</v>
      </c>
      <c r="AW721" s="2">
        <v>0.33929999999999999</v>
      </c>
      <c r="AX721" s="2">
        <v>0</v>
      </c>
      <c r="AY721" s="2">
        <v>0.65</v>
      </c>
      <c r="AZ721" s="2">
        <v>0</v>
      </c>
      <c r="BA721" s="2">
        <v>0</v>
      </c>
      <c r="BB721" s="2">
        <v>0</v>
      </c>
      <c r="BC721" s="2">
        <v>0</v>
      </c>
      <c r="BD721" s="2">
        <v>0</v>
      </c>
      <c r="BE721" s="2">
        <v>3602617</v>
      </c>
      <c r="BF721" s="2">
        <v>0</v>
      </c>
      <c r="BG721" s="2">
        <v>0</v>
      </c>
      <c r="BH721" s="2">
        <v>0</v>
      </c>
      <c r="BI721" s="2">
        <v>150702</v>
      </c>
      <c r="BJ721" s="2">
        <v>0</v>
      </c>
      <c r="BK721" s="2">
        <v>0</v>
      </c>
      <c r="BL721" s="2">
        <v>0</v>
      </c>
      <c r="BM721" s="2">
        <v>0</v>
      </c>
      <c r="BN721" s="2">
        <v>2813</v>
      </c>
      <c r="BO721" s="2">
        <v>14.81</v>
      </c>
      <c r="BP721" s="2">
        <v>41661</v>
      </c>
      <c r="BQ721" s="2">
        <v>192363</v>
      </c>
      <c r="BR721" s="2">
        <v>3794980</v>
      </c>
      <c r="BS721" s="2">
        <v>0</v>
      </c>
      <c r="BT721" s="2">
        <v>3794980</v>
      </c>
      <c r="BU721" s="2">
        <v>1700614</v>
      </c>
      <c r="BV721" s="2">
        <v>2094366</v>
      </c>
      <c r="BW721" s="2">
        <v>275856</v>
      </c>
      <c r="BX721" s="2">
        <v>1818510</v>
      </c>
      <c r="BY721" s="2">
        <v>5057.45</v>
      </c>
      <c r="BZ721" s="2">
        <v>346.23</v>
      </c>
      <c r="CA721" s="2">
        <v>1751041</v>
      </c>
      <c r="CB721" s="2">
        <v>0</v>
      </c>
      <c r="CC721" s="2">
        <v>0</v>
      </c>
      <c r="CD721" s="2">
        <v>1700614</v>
      </c>
      <c r="CE721" s="2">
        <v>275856</v>
      </c>
      <c r="CF721" s="2">
        <v>0</v>
      </c>
      <c r="CG721" s="2">
        <v>465968</v>
      </c>
      <c r="CH721" s="2">
        <v>465968</v>
      </c>
      <c r="CI721" s="2">
        <v>0</v>
      </c>
      <c r="CJ721" s="2">
        <v>1818510</v>
      </c>
      <c r="CK721" s="2" t="b">
        <v>0</v>
      </c>
      <c r="CL721" s="2">
        <v>0</v>
      </c>
      <c r="CM721" s="2">
        <v>10805.68</v>
      </c>
      <c r="CN721" s="2">
        <v>9935.3700000000008</v>
      </c>
      <c r="CO721" s="2">
        <v>10230.1</v>
      </c>
      <c r="CP721" s="2">
        <v>12163.99</v>
      </c>
      <c r="CQ721" s="4">
        <v>45072.426817129628</v>
      </c>
      <c r="CR721" s="4">
        <v>73415</v>
      </c>
    </row>
    <row r="722" spans="1:96" x14ac:dyDescent="0.35">
      <c r="A722" s="5">
        <v>800</v>
      </c>
      <c r="B722" s="3" t="s">
        <v>1444</v>
      </c>
      <c r="C722" s="3" t="s">
        <v>1473</v>
      </c>
      <c r="D722" s="2" t="s">
        <v>1474</v>
      </c>
      <c r="E722" s="2">
        <v>8093</v>
      </c>
      <c r="F722" s="2">
        <v>8215</v>
      </c>
      <c r="G722" s="2">
        <v>8458</v>
      </c>
      <c r="H722" s="2">
        <v>9802</v>
      </c>
      <c r="I722" s="2">
        <v>6.5600000000000006E-2</v>
      </c>
      <c r="J722" s="2">
        <v>531</v>
      </c>
      <c r="K722" s="2">
        <v>539</v>
      </c>
      <c r="L722" s="2">
        <v>555</v>
      </c>
      <c r="M722" s="2">
        <v>643</v>
      </c>
      <c r="N722" s="2">
        <v>6.7000000000000004E-2</v>
      </c>
      <c r="O722" s="2">
        <v>542</v>
      </c>
      <c r="P722" s="2">
        <v>550</v>
      </c>
      <c r="Q722" s="2">
        <v>567</v>
      </c>
      <c r="R722" s="2">
        <v>657</v>
      </c>
      <c r="S722" s="2">
        <v>9166</v>
      </c>
      <c r="T722" s="2">
        <v>9304</v>
      </c>
      <c r="U722" s="2">
        <v>9580</v>
      </c>
      <c r="V722" s="2">
        <v>11102</v>
      </c>
      <c r="W722" s="2">
        <v>1.1040000000000001</v>
      </c>
      <c r="X722" s="2">
        <v>1.026</v>
      </c>
      <c r="Y722" s="2">
        <v>10119</v>
      </c>
      <c r="Z722" s="2">
        <v>11391</v>
      </c>
      <c r="AA722" s="2">
        <v>102.46</v>
      </c>
      <c r="AB722" s="2">
        <v>85.59</v>
      </c>
      <c r="AC722" s="2">
        <v>60.74</v>
      </c>
      <c r="AD722" s="2">
        <v>0</v>
      </c>
      <c r="AE722" s="2">
        <v>248.79</v>
      </c>
      <c r="AF722" s="2">
        <v>102.46</v>
      </c>
      <c r="AG722" s="2">
        <v>85.59</v>
      </c>
      <c r="AH722" s="2">
        <v>60.74</v>
      </c>
      <c r="AI722" s="2">
        <v>0</v>
      </c>
      <c r="AJ722" s="2">
        <v>248.79</v>
      </c>
      <c r="AK722" s="2">
        <v>1036793</v>
      </c>
      <c r="AL722" s="2">
        <v>796329</v>
      </c>
      <c r="AM722" s="2">
        <v>581889</v>
      </c>
      <c r="AN722" s="2">
        <v>0</v>
      </c>
      <c r="AO722" s="2">
        <v>2415011</v>
      </c>
      <c r="AP722" s="2">
        <v>0.37340000000000001</v>
      </c>
      <c r="AQ722" s="2">
        <v>0.2</v>
      </c>
      <c r="AR722" s="2">
        <v>77428</v>
      </c>
      <c r="AS722" s="2">
        <v>59470</v>
      </c>
      <c r="AT722" s="2">
        <v>43455</v>
      </c>
      <c r="AU722" s="2">
        <v>0</v>
      </c>
      <c r="AV722" s="2">
        <v>180353</v>
      </c>
      <c r="AW722" s="2">
        <v>0.37340000000000001</v>
      </c>
      <c r="AX722" s="2">
        <v>0</v>
      </c>
      <c r="AY722" s="2">
        <v>0.65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2595364</v>
      </c>
      <c r="BF722" s="2">
        <v>0</v>
      </c>
      <c r="BG722" s="2">
        <v>0</v>
      </c>
      <c r="BH722" s="2">
        <v>0</v>
      </c>
      <c r="BI722" s="2">
        <v>60465</v>
      </c>
      <c r="BJ722" s="2">
        <v>0</v>
      </c>
      <c r="BK722" s="2">
        <v>0</v>
      </c>
      <c r="BL722" s="2">
        <v>0</v>
      </c>
      <c r="BM722" s="2">
        <v>0</v>
      </c>
      <c r="BN722" s="2">
        <v>2813</v>
      </c>
      <c r="BO722" s="2">
        <v>10.14</v>
      </c>
      <c r="BP722" s="2">
        <v>28524</v>
      </c>
      <c r="BQ722" s="2">
        <v>88989</v>
      </c>
      <c r="BR722" s="2">
        <v>2684353</v>
      </c>
      <c r="BS722" s="2">
        <v>0</v>
      </c>
      <c r="BT722" s="2">
        <v>2684353</v>
      </c>
      <c r="BU722" s="2">
        <v>751968</v>
      </c>
      <c r="BV722" s="2">
        <v>1932385</v>
      </c>
      <c r="BW722" s="2">
        <v>204447</v>
      </c>
      <c r="BX722" s="2">
        <v>1727938</v>
      </c>
      <c r="BY722" s="2">
        <v>5216.3</v>
      </c>
      <c r="BZ722" s="2">
        <v>248.79</v>
      </c>
      <c r="CA722" s="2">
        <v>1297763</v>
      </c>
      <c r="CB722" s="2">
        <v>0</v>
      </c>
      <c r="CC722" s="2">
        <v>0</v>
      </c>
      <c r="CD722" s="2">
        <v>751968</v>
      </c>
      <c r="CE722" s="2">
        <v>204447</v>
      </c>
      <c r="CF722" s="2">
        <v>341348</v>
      </c>
      <c r="CG722" s="2">
        <v>254580</v>
      </c>
      <c r="CH722" s="2">
        <v>595928</v>
      </c>
      <c r="CI722" s="2">
        <v>0</v>
      </c>
      <c r="CJ722" s="2">
        <v>1727938</v>
      </c>
      <c r="CK722" s="2" t="b">
        <v>0</v>
      </c>
      <c r="CL722" s="2">
        <v>0</v>
      </c>
      <c r="CM722" s="2">
        <v>10874.69</v>
      </c>
      <c r="CN722" s="2">
        <v>9998.82</v>
      </c>
      <c r="CO722" s="2">
        <v>10295.43</v>
      </c>
      <c r="CP722" s="2">
        <v>12241.68</v>
      </c>
      <c r="CQ722" s="4">
        <v>45072.426886574074</v>
      </c>
      <c r="CR722" s="4">
        <v>73415</v>
      </c>
    </row>
    <row r="723" spans="1:96" x14ac:dyDescent="0.35">
      <c r="A723" s="5">
        <v>801</v>
      </c>
      <c r="B723" s="3" t="s">
        <v>1444</v>
      </c>
      <c r="C723" s="3" t="s">
        <v>1475</v>
      </c>
      <c r="D723" s="2" t="s">
        <v>1476</v>
      </c>
      <c r="E723" s="2">
        <v>8093</v>
      </c>
      <c r="F723" s="2">
        <v>8215</v>
      </c>
      <c r="G723" s="2">
        <v>8458</v>
      </c>
      <c r="H723" s="2">
        <v>9802</v>
      </c>
      <c r="I723" s="2">
        <v>6.5600000000000006E-2</v>
      </c>
      <c r="J723" s="2">
        <v>531</v>
      </c>
      <c r="K723" s="2">
        <v>539</v>
      </c>
      <c r="L723" s="2">
        <v>555</v>
      </c>
      <c r="M723" s="2">
        <v>643</v>
      </c>
      <c r="N723" s="2">
        <v>6.7000000000000004E-2</v>
      </c>
      <c r="O723" s="2">
        <v>542</v>
      </c>
      <c r="P723" s="2">
        <v>550</v>
      </c>
      <c r="Q723" s="2">
        <v>567</v>
      </c>
      <c r="R723" s="2">
        <v>657</v>
      </c>
      <c r="S723" s="2">
        <v>9166</v>
      </c>
      <c r="T723" s="2">
        <v>9304</v>
      </c>
      <c r="U723" s="2">
        <v>9580</v>
      </c>
      <c r="V723" s="2">
        <v>11102</v>
      </c>
      <c r="W723" s="2">
        <v>1.1040000000000001</v>
      </c>
      <c r="X723" s="2">
        <v>1.026</v>
      </c>
      <c r="Y723" s="2">
        <v>10119</v>
      </c>
      <c r="Z723" s="2">
        <v>11391</v>
      </c>
      <c r="AA723" s="2">
        <v>108.32</v>
      </c>
      <c r="AB723" s="2">
        <v>80.95</v>
      </c>
      <c r="AC723" s="2">
        <v>57.72</v>
      </c>
      <c r="AD723" s="2">
        <v>0</v>
      </c>
      <c r="AE723" s="2">
        <v>246.99</v>
      </c>
      <c r="AF723" s="2">
        <v>108.32</v>
      </c>
      <c r="AG723" s="2">
        <v>80.95</v>
      </c>
      <c r="AH723" s="2">
        <v>57.72</v>
      </c>
      <c r="AI723" s="2">
        <v>0</v>
      </c>
      <c r="AJ723" s="2">
        <v>246.99</v>
      </c>
      <c r="AK723" s="2">
        <v>1096090</v>
      </c>
      <c r="AL723" s="2">
        <v>753159</v>
      </c>
      <c r="AM723" s="2">
        <v>552958</v>
      </c>
      <c r="AN723" s="2">
        <v>0</v>
      </c>
      <c r="AO723" s="2">
        <v>2402207</v>
      </c>
      <c r="AP723" s="2">
        <v>0.2021</v>
      </c>
      <c r="AQ723" s="2">
        <v>0.2</v>
      </c>
      <c r="AR723" s="2">
        <v>44304</v>
      </c>
      <c r="AS723" s="2">
        <v>30443</v>
      </c>
      <c r="AT723" s="2">
        <v>22351</v>
      </c>
      <c r="AU723" s="2">
        <v>0</v>
      </c>
      <c r="AV723" s="2">
        <v>97098</v>
      </c>
      <c r="AW723" s="2">
        <v>0.2021</v>
      </c>
      <c r="AX723" s="2">
        <v>0</v>
      </c>
      <c r="AY723" s="2">
        <v>0.65</v>
      </c>
      <c r="AZ723" s="2">
        <v>0</v>
      </c>
      <c r="BA723" s="2">
        <v>0</v>
      </c>
      <c r="BB723" s="2">
        <v>0</v>
      </c>
      <c r="BC723" s="2">
        <v>0</v>
      </c>
      <c r="BD723" s="2">
        <v>0</v>
      </c>
      <c r="BE723" s="2">
        <v>2499305</v>
      </c>
      <c r="BF723" s="2">
        <v>0</v>
      </c>
      <c r="BG723" s="2">
        <v>17519</v>
      </c>
      <c r="BH723" s="2">
        <v>0</v>
      </c>
      <c r="BI723" s="2">
        <v>0</v>
      </c>
      <c r="BJ723" s="2">
        <v>0</v>
      </c>
      <c r="BK723" s="2">
        <v>0</v>
      </c>
      <c r="BL723" s="2">
        <v>0</v>
      </c>
      <c r="BM723" s="2">
        <v>0</v>
      </c>
      <c r="BN723" s="2">
        <v>2813</v>
      </c>
      <c r="BO723" s="2">
        <v>4.38</v>
      </c>
      <c r="BP723" s="2">
        <v>12321</v>
      </c>
      <c r="BQ723" s="2">
        <v>29840</v>
      </c>
      <c r="BR723" s="2">
        <v>2529145</v>
      </c>
      <c r="BS723" s="2">
        <v>0</v>
      </c>
      <c r="BT723" s="2">
        <v>2529145</v>
      </c>
      <c r="BU723" s="2">
        <v>593417</v>
      </c>
      <c r="BV723" s="2">
        <v>1935728</v>
      </c>
      <c r="BW723" s="2">
        <v>195547</v>
      </c>
      <c r="BX723" s="2">
        <v>1740181</v>
      </c>
      <c r="BY723" s="2">
        <v>5025.6099999999997</v>
      </c>
      <c r="BZ723" s="2">
        <v>246.99</v>
      </c>
      <c r="CA723" s="2">
        <v>1241275</v>
      </c>
      <c r="CB723" s="2">
        <v>0</v>
      </c>
      <c r="CC723" s="2">
        <v>0</v>
      </c>
      <c r="CD723" s="2">
        <v>593417</v>
      </c>
      <c r="CE723" s="2">
        <v>195547</v>
      </c>
      <c r="CF723" s="2">
        <v>452311</v>
      </c>
      <c r="CG723" s="2">
        <v>243577</v>
      </c>
      <c r="CH723" s="2">
        <v>695888</v>
      </c>
      <c r="CI723" s="2">
        <v>0</v>
      </c>
      <c r="CJ723" s="2">
        <v>1740181</v>
      </c>
      <c r="CK723" s="2" t="b">
        <v>0</v>
      </c>
      <c r="CL723" s="2">
        <v>0</v>
      </c>
      <c r="CM723" s="2">
        <v>10528.01</v>
      </c>
      <c r="CN723" s="2">
        <v>9680.07</v>
      </c>
      <c r="CO723" s="2">
        <v>9967.2199999999993</v>
      </c>
      <c r="CP723" s="2">
        <v>11851.42</v>
      </c>
      <c r="CQ723" s="4">
        <v>45072.42695601852</v>
      </c>
      <c r="CR723" s="4">
        <v>73415</v>
      </c>
    </row>
    <row r="724" spans="1:96" x14ac:dyDescent="0.35">
      <c r="A724" s="5">
        <v>802</v>
      </c>
      <c r="B724" s="3" t="s">
        <v>1444</v>
      </c>
      <c r="C724" s="3" t="s">
        <v>1477</v>
      </c>
      <c r="D724" s="2" t="s">
        <v>1478</v>
      </c>
      <c r="E724" s="2">
        <v>8093</v>
      </c>
      <c r="F724" s="2">
        <v>8215</v>
      </c>
      <c r="G724" s="2">
        <v>8458</v>
      </c>
      <c r="H724" s="2">
        <v>9802</v>
      </c>
      <c r="I724" s="2">
        <v>6.5600000000000006E-2</v>
      </c>
      <c r="J724" s="2">
        <v>531</v>
      </c>
      <c r="K724" s="2">
        <v>539</v>
      </c>
      <c r="L724" s="2">
        <v>555</v>
      </c>
      <c r="M724" s="2">
        <v>643</v>
      </c>
      <c r="N724" s="2">
        <v>6.7000000000000004E-2</v>
      </c>
      <c r="O724" s="2">
        <v>542</v>
      </c>
      <c r="P724" s="2">
        <v>550</v>
      </c>
      <c r="Q724" s="2">
        <v>567</v>
      </c>
      <c r="R724" s="2">
        <v>657</v>
      </c>
      <c r="S724" s="2">
        <v>9166</v>
      </c>
      <c r="T724" s="2">
        <v>9304</v>
      </c>
      <c r="U724" s="2">
        <v>9580</v>
      </c>
      <c r="V724" s="2">
        <v>11102</v>
      </c>
      <c r="W724" s="2">
        <v>1.1040000000000001</v>
      </c>
      <c r="X724" s="2">
        <v>1.026</v>
      </c>
      <c r="Y724" s="2">
        <v>10119</v>
      </c>
      <c r="Z724" s="2">
        <v>11391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25.91</v>
      </c>
      <c r="AG724" s="2">
        <v>15.1</v>
      </c>
      <c r="AH724" s="2">
        <v>10.87</v>
      </c>
      <c r="AI724" s="2">
        <v>0</v>
      </c>
      <c r="AJ724" s="2">
        <v>51.88</v>
      </c>
      <c r="AK724" s="2">
        <v>0</v>
      </c>
      <c r="AL724" s="2">
        <v>0</v>
      </c>
      <c r="AM724" s="2">
        <v>0</v>
      </c>
      <c r="AN724" s="2">
        <v>0</v>
      </c>
      <c r="AO724" s="2">
        <v>0</v>
      </c>
      <c r="AP724" s="2">
        <v>0.79469999999999996</v>
      </c>
      <c r="AQ724" s="2">
        <v>0.2</v>
      </c>
      <c r="AR724" s="2">
        <v>41671</v>
      </c>
      <c r="AS724" s="2">
        <v>22330</v>
      </c>
      <c r="AT724" s="2">
        <v>16551</v>
      </c>
      <c r="AU724" s="2">
        <v>0</v>
      </c>
      <c r="AV724" s="2">
        <v>80552</v>
      </c>
      <c r="AW724" s="2">
        <v>0.79469999999999996</v>
      </c>
      <c r="AX724" s="2">
        <v>0.2447</v>
      </c>
      <c r="AY724" s="2">
        <v>0.65</v>
      </c>
      <c r="AZ724" s="2">
        <v>41702</v>
      </c>
      <c r="BA724" s="2">
        <v>22346</v>
      </c>
      <c r="BB724" s="2">
        <v>16563</v>
      </c>
      <c r="BC724" s="2">
        <v>0</v>
      </c>
      <c r="BD724" s="2">
        <v>80611</v>
      </c>
      <c r="BE724" s="2">
        <v>161163</v>
      </c>
      <c r="BF724" s="2">
        <v>748363</v>
      </c>
      <c r="BG724" s="2">
        <v>6969</v>
      </c>
      <c r="BH724" s="2">
        <v>0</v>
      </c>
      <c r="BI724" s="2">
        <v>40398</v>
      </c>
      <c r="BJ724" s="2">
        <v>0</v>
      </c>
      <c r="BK724" s="2">
        <v>0</v>
      </c>
      <c r="BL724" s="2">
        <v>0</v>
      </c>
      <c r="BM724" s="2">
        <v>0</v>
      </c>
      <c r="BN724" s="2">
        <v>2813</v>
      </c>
      <c r="BO724" s="2">
        <v>2.1800000000000002</v>
      </c>
      <c r="BP724" s="2">
        <v>6132</v>
      </c>
      <c r="BQ724" s="2">
        <v>801862</v>
      </c>
      <c r="BR724" s="2">
        <v>963025</v>
      </c>
      <c r="BS724" s="2">
        <v>0</v>
      </c>
      <c r="BT724" s="2">
        <v>963025</v>
      </c>
      <c r="BU724" s="2">
        <v>251880</v>
      </c>
      <c r="BV724" s="2">
        <v>711145</v>
      </c>
      <c r="BW724" s="2">
        <v>56293</v>
      </c>
      <c r="BX724" s="2">
        <v>654852</v>
      </c>
      <c r="BY724" s="2">
        <v>5847.33</v>
      </c>
      <c r="BZ724" s="2">
        <v>51.88</v>
      </c>
      <c r="CA724" s="2">
        <v>303359</v>
      </c>
      <c r="CB724" s="2">
        <v>0</v>
      </c>
      <c r="CC724" s="2">
        <v>0</v>
      </c>
      <c r="CD724" s="2">
        <v>251880</v>
      </c>
      <c r="CE724" s="2">
        <v>56293</v>
      </c>
      <c r="CF724" s="2">
        <v>0</v>
      </c>
      <c r="CG724" s="2">
        <v>118763</v>
      </c>
      <c r="CH724" s="2">
        <v>118763</v>
      </c>
      <c r="CI724" s="2">
        <v>0</v>
      </c>
      <c r="CJ724" s="2">
        <v>654852</v>
      </c>
      <c r="CK724" s="2" t="b">
        <v>0</v>
      </c>
      <c r="CL724" s="2">
        <v>0</v>
      </c>
      <c r="CM724" s="2">
        <v>13336.79</v>
      </c>
      <c r="CN724" s="2">
        <v>12262.63</v>
      </c>
      <c r="CO724" s="2">
        <v>12626.39</v>
      </c>
      <c r="CP724" s="2">
        <v>15013.28</v>
      </c>
      <c r="CQ724" s="4">
        <v>45072.42695601852</v>
      </c>
      <c r="CR724" s="4">
        <v>73415</v>
      </c>
    </row>
    <row r="725" spans="1:96" x14ac:dyDescent="0.35">
      <c r="A725" s="5">
        <v>803</v>
      </c>
      <c r="B725" s="3" t="s">
        <v>1444</v>
      </c>
      <c r="C725" s="3" t="s">
        <v>1479</v>
      </c>
      <c r="D725" s="2" t="s">
        <v>1480</v>
      </c>
      <c r="E725" s="2">
        <v>8093</v>
      </c>
      <c r="F725" s="2">
        <v>8215</v>
      </c>
      <c r="G725" s="2">
        <v>8458</v>
      </c>
      <c r="H725" s="2">
        <v>9802</v>
      </c>
      <c r="I725" s="2">
        <v>6.5600000000000006E-2</v>
      </c>
      <c r="J725" s="2">
        <v>531</v>
      </c>
      <c r="K725" s="2">
        <v>539</v>
      </c>
      <c r="L725" s="2">
        <v>555</v>
      </c>
      <c r="M725" s="2">
        <v>643</v>
      </c>
      <c r="N725" s="2">
        <v>6.7000000000000004E-2</v>
      </c>
      <c r="O725" s="2">
        <v>542</v>
      </c>
      <c r="P725" s="2">
        <v>550</v>
      </c>
      <c r="Q725" s="2">
        <v>567</v>
      </c>
      <c r="R725" s="2">
        <v>657</v>
      </c>
      <c r="S725" s="2">
        <v>9166</v>
      </c>
      <c r="T725" s="2">
        <v>9304</v>
      </c>
      <c r="U725" s="2">
        <v>9580</v>
      </c>
      <c r="V725" s="2">
        <v>11102</v>
      </c>
      <c r="W725" s="2">
        <v>1.1040000000000001</v>
      </c>
      <c r="X725" s="2">
        <v>1.026</v>
      </c>
      <c r="Y725" s="2">
        <v>10119</v>
      </c>
      <c r="Z725" s="2">
        <v>11391</v>
      </c>
      <c r="AA725" s="2">
        <v>297.70999999999998</v>
      </c>
      <c r="AB725" s="2">
        <v>201.38</v>
      </c>
      <c r="AC725" s="2">
        <v>146.56</v>
      </c>
      <c r="AD725" s="2">
        <v>0</v>
      </c>
      <c r="AE725" s="2">
        <v>645.65</v>
      </c>
      <c r="AF725" s="2">
        <v>297.70999999999998</v>
      </c>
      <c r="AG725" s="2">
        <v>201.38</v>
      </c>
      <c r="AH725" s="2">
        <v>146.56</v>
      </c>
      <c r="AI725" s="2">
        <v>0</v>
      </c>
      <c r="AJ725" s="2">
        <v>645.65</v>
      </c>
      <c r="AK725" s="2">
        <v>3012527</v>
      </c>
      <c r="AL725" s="2">
        <v>1873640</v>
      </c>
      <c r="AM725" s="2">
        <v>1404045</v>
      </c>
      <c r="AN725" s="2">
        <v>0</v>
      </c>
      <c r="AO725" s="2">
        <v>6290212</v>
      </c>
      <c r="AP725" s="2">
        <v>0.52629999999999999</v>
      </c>
      <c r="AQ725" s="2">
        <v>0.2</v>
      </c>
      <c r="AR725" s="2">
        <v>317099</v>
      </c>
      <c r="AS725" s="2">
        <v>197219</v>
      </c>
      <c r="AT725" s="2">
        <v>147790</v>
      </c>
      <c r="AU725" s="2">
        <v>0</v>
      </c>
      <c r="AV725" s="2">
        <v>662108</v>
      </c>
      <c r="AW725" s="2">
        <v>0.52629999999999999</v>
      </c>
      <c r="AX725" s="2">
        <v>0</v>
      </c>
      <c r="AY725" s="2">
        <v>0.65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6952320</v>
      </c>
      <c r="BF725" s="2">
        <v>0</v>
      </c>
      <c r="BG725" s="2">
        <v>0</v>
      </c>
      <c r="BH725" s="2">
        <v>0</v>
      </c>
      <c r="BI725" s="2">
        <v>231529</v>
      </c>
      <c r="BJ725" s="2">
        <v>0</v>
      </c>
      <c r="BK725" s="2">
        <v>0</v>
      </c>
      <c r="BL725" s="2">
        <v>0</v>
      </c>
      <c r="BM725" s="2">
        <v>0</v>
      </c>
      <c r="BN725" s="2">
        <v>2813</v>
      </c>
      <c r="BO725" s="2">
        <v>41.17</v>
      </c>
      <c r="BP725" s="2">
        <v>115811</v>
      </c>
      <c r="BQ725" s="2">
        <v>347340</v>
      </c>
      <c r="BR725" s="2">
        <v>7299660</v>
      </c>
      <c r="BS725" s="2">
        <v>0</v>
      </c>
      <c r="BT725" s="2">
        <v>7299660</v>
      </c>
      <c r="BU725" s="2">
        <v>3474666</v>
      </c>
      <c r="BV725" s="2">
        <v>3824994</v>
      </c>
      <c r="BW725" s="2">
        <v>512901</v>
      </c>
      <c r="BX725" s="2">
        <v>3312093</v>
      </c>
      <c r="BY725" s="2">
        <v>5042.57</v>
      </c>
      <c r="BZ725" s="2">
        <v>645.65</v>
      </c>
      <c r="CA725" s="2">
        <v>3255735</v>
      </c>
      <c r="CB725" s="2">
        <v>0</v>
      </c>
      <c r="CC725" s="2">
        <v>0</v>
      </c>
      <c r="CD725" s="2">
        <v>3474666</v>
      </c>
      <c r="CE725" s="2">
        <v>512901</v>
      </c>
      <c r="CF725" s="2">
        <v>0</v>
      </c>
      <c r="CG725" s="2">
        <v>710398</v>
      </c>
      <c r="CH725" s="2">
        <v>710398</v>
      </c>
      <c r="CI725" s="2">
        <v>0</v>
      </c>
      <c r="CJ725" s="2">
        <v>3312093</v>
      </c>
      <c r="CK725" s="2" t="b">
        <v>0</v>
      </c>
      <c r="CL725" s="2">
        <v>0</v>
      </c>
      <c r="CM725" s="2">
        <v>11184.13</v>
      </c>
      <c r="CN725" s="2">
        <v>10283.34</v>
      </c>
      <c r="CO725" s="2">
        <v>10588.39</v>
      </c>
      <c r="CP725" s="2">
        <v>12590.02</v>
      </c>
      <c r="CQ725" s="4">
        <v>45072.42696759259</v>
      </c>
      <c r="CR725" s="4">
        <v>73415</v>
      </c>
    </row>
    <row r="726" spans="1:96" x14ac:dyDescent="0.35">
      <c r="A726" s="5">
        <v>804</v>
      </c>
      <c r="B726" s="3" t="s">
        <v>1444</v>
      </c>
      <c r="C726" s="3" t="s">
        <v>1481</v>
      </c>
      <c r="D726" s="2" t="s">
        <v>1482</v>
      </c>
      <c r="E726" s="2">
        <v>8093</v>
      </c>
      <c r="F726" s="2">
        <v>8215</v>
      </c>
      <c r="G726" s="2">
        <v>8458</v>
      </c>
      <c r="H726" s="2">
        <v>9802</v>
      </c>
      <c r="I726" s="2">
        <v>6.5600000000000006E-2</v>
      </c>
      <c r="J726" s="2">
        <v>531</v>
      </c>
      <c r="K726" s="2">
        <v>539</v>
      </c>
      <c r="L726" s="2">
        <v>555</v>
      </c>
      <c r="M726" s="2">
        <v>643</v>
      </c>
      <c r="N726" s="2">
        <v>6.7000000000000004E-2</v>
      </c>
      <c r="O726" s="2">
        <v>542</v>
      </c>
      <c r="P726" s="2">
        <v>550</v>
      </c>
      <c r="Q726" s="2">
        <v>567</v>
      </c>
      <c r="R726" s="2">
        <v>657</v>
      </c>
      <c r="S726" s="2">
        <v>9166</v>
      </c>
      <c r="T726" s="2">
        <v>9304</v>
      </c>
      <c r="U726" s="2">
        <v>9580</v>
      </c>
      <c r="V726" s="2">
        <v>11102</v>
      </c>
      <c r="W726" s="2">
        <v>1.1040000000000001</v>
      </c>
      <c r="X726" s="2">
        <v>1.026</v>
      </c>
      <c r="Y726" s="2">
        <v>10119</v>
      </c>
      <c r="Z726" s="2">
        <v>11391</v>
      </c>
      <c r="AA726" s="2">
        <v>1345.65</v>
      </c>
      <c r="AB726" s="2">
        <v>890.7</v>
      </c>
      <c r="AC726" s="2">
        <v>525.79999999999995</v>
      </c>
      <c r="AD726" s="2">
        <v>0</v>
      </c>
      <c r="AE726" s="2">
        <v>2762.15</v>
      </c>
      <c r="AF726" s="2">
        <v>1345.65</v>
      </c>
      <c r="AG726" s="2">
        <v>890.7</v>
      </c>
      <c r="AH726" s="2">
        <v>525.79999999999995</v>
      </c>
      <c r="AI726" s="2">
        <v>0</v>
      </c>
      <c r="AJ726" s="2">
        <v>2762.15</v>
      </c>
      <c r="AK726" s="2">
        <v>13616632</v>
      </c>
      <c r="AL726" s="2">
        <v>8287073</v>
      </c>
      <c r="AM726" s="2">
        <v>5037164</v>
      </c>
      <c r="AN726" s="2">
        <v>0</v>
      </c>
      <c r="AO726" s="2">
        <v>26940869</v>
      </c>
      <c r="AP726" s="2">
        <v>0.67279999999999995</v>
      </c>
      <c r="AQ726" s="2">
        <v>0.2</v>
      </c>
      <c r="AR726" s="2">
        <v>1832254</v>
      </c>
      <c r="AS726" s="2">
        <v>1115109</v>
      </c>
      <c r="AT726" s="2">
        <v>677801</v>
      </c>
      <c r="AU726" s="2">
        <v>0</v>
      </c>
      <c r="AV726" s="2">
        <v>3625164</v>
      </c>
      <c r="AW726" s="2">
        <v>0.67279999999999995</v>
      </c>
      <c r="AX726" s="2">
        <v>0.12280000000000001</v>
      </c>
      <c r="AY726" s="2">
        <v>0.65</v>
      </c>
      <c r="AZ726" s="2">
        <v>1086880</v>
      </c>
      <c r="BA726" s="2">
        <v>661474</v>
      </c>
      <c r="BB726" s="2">
        <v>402066</v>
      </c>
      <c r="BC726" s="2">
        <v>0</v>
      </c>
      <c r="BD726" s="2">
        <v>2150420</v>
      </c>
      <c r="BE726" s="2">
        <v>32716453</v>
      </c>
      <c r="BF726" s="2">
        <v>0</v>
      </c>
      <c r="BG726" s="2">
        <v>108014</v>
      </c>
      <c r="BH726" s="2">
        <v>0</v>
      </c>
      <c r="BI726" s="2">
        <v>241143</v>
      </c>
      <c r="BJ726" s="2">
        <v>0</v>
      </c>
      <c r="BK726" s="2">
        <v>0</v>
      </c>
      <c r="BL726" s="2">
        <v>0</v>
      </c>
      <c r="BM726" s="2">
        <v>0</v>
      </c>
      <c r="BN726" s="2">
        <v>2813</v>
      </c>
      <c r="BO726" s="2">
        <v>78.83</v>
      </c>
      <c r="BP726" s="2">
        <v>221749</v>
      </c>
      <c r="BQ726" s="2">
        <v>570906</v>
      </c>
      <c r="BR726" s="2">
        <v>33287359</v>
      </c>
      <c r="BS726" s="2">
        <v>0</v>
      </c>
      <c r="BT726" s="2">
        <v>33287359</v>
      </c>
      <c r="BU726" s="2">
        <v>9016125</v>
      </c>
      <c r="BV726" s="2">
        <v>24271234</v>
      </c>
      <c r="BW726" s="2">
        <v>2218119</v>
      </c>
      <c r="BX726" s="2">
        <v>22053115</v>
      </c>
      <c r="BY726" s="2">
        <v>5097.4399999999996</v>
      </c>
      <c r="BZ726" s="2">
        <v>2762.15</v>
      </c>
      <c r="CA726" s="2">
        <v>14079894</v>
      </c>
      <c r="CB726" s="2">
        <v>0</v>
      </c>
      <c r="CC726" s="2">
        <v>0</v>
      </c>
      <c r="CD726" s="2">
        <v>9016125</v>
      </c>
      <c r="CE726" s="2">
        <v>2218119</v>
      </c>
      <c r="CF726" s="2">
        <v>2845650</v>
      </c>
      <c r="CG726" s="2">
        <v>2712330</v>
      </c>
      <c r="CH726" s="2">
        <v>5557980</v>
      </c>
      <c r="CI726" s="2">
        <v>0</v>
      </c>
      <c r="CJ726" s="2">
        <v>22053115</v>
      </c>
      <c r="CK726" s="2" t="b">
        <v>0</v>
      </c>
      <c r="CL726" s="2">
        <v>0</v>
      </c>
      <c r="CM726" s="2">
        <v>12288.31</v>
      </c>
      <c r="CN726" s="2">
        <v>11298.59</v>
      </c>
      <c r="CO726" s="2">
        <v>11633.76</v>
      </c>
      <c r="CP726" s="2">
        <v>13833</v>
      </c>
      <c r="CQ726" s="4">
        <v>45072.427048611113</v>
      </c>
      <c r="CR726" s="4">
        <v>73415</v>
      </c>
    </row>
    <row r="727" spans="1:96" x14ac:dyDescent="0.35">
      <c r="A727" s="5">
        <v>805</v>
      </c>
      <c r="B727" s="3" t="s">
        <v>1444</v>
      </c>
      <c r="C727" s="3" t="s">
        <v>1483</v>
      </c>
      <c r="D727" s="2" t="s">
        <v>1484</v>
      </c>
      <c r="E727" s="2">
        <v>8093</v>
      </c>
      <c r="F727" s="2">
        <v>8215</v>
      </c>
      <c r="G727" s="2">
        <v>8458</v>
      </c>
      <c r="H727" s="2">
        <v>9802</v>
      </c>
      <c r="I727" s="2">
        <v>6.5600000000000006E-2</v>
      </c>
      <c r="J727" s="2">
        <v>531</v>
      </c>
      <c r="K727" s="2">
        <v>539</v>
      </c>
      <c r="L727" s="2">
        <v>555</v>
      </c>
      <c r="M727" s="2">
        <v>643</v>
      </c>
      <c r="N727" s="2">
        <v>6.7000000000000004E-2</v>
      </c>
      <c r="O727" s="2">
        <v>542</v>
      </c>
      <c r="P727" s="2">
        <v>550</v>
      </c>
      <c r="Q727" s="2">
        <v>567</v>
      </c>
      <c r="R727" s="2">
        <v>657</v>
      </c>
      <c r="S727" s="2">
        <v>9166</v>
      </c>
      <c r="T727" s="2">
        <v>9304</v>
      </c>
      <c r="U727" s="2">
        <v>9580</v>
      </c>
      <c r="V727" s="2">
        <v>11102</v>
      </c>
      <c r="W727" s="2">
        <v>1.1040000000000001</v>
      </c>
      <c r="X727" s="2">
        <v>1.026</v>
      </c>
      <c r="Y727" s="2">
        <v>10119</v>
      </c>
      <c r="Z727" s="2">
        <v>11391</v>
      </c>
      <c r="AA727" s="2">
        <v>66.739999999999995</v>
      </c>
      <c r="AB727" s="2">
        <v>39.619999999999997</v>
      </c>
      <c r="AC727" s="2">
        <v>20.91</v>
      </c>
      <c r="AD727" s="2">
        <v>0</v>
      </c>
      <c r="AE727" s="2">
        <v>127.27</v>
      </c>
      <c r="AF727" s="2">
        <v>66.739999999999995</v>
      </c>
      <c r="AG727" s="2">
        <v>39.619999999999997</v>
      </c>
      <c r="AH727" s="2">
        <v>20.91</v>
      </c>
      <c r="AI727" s="2">
        <v>0</v>
      </c>
      <c r="AJ727" s="2">
        <v>127.27</v>
      </c>
      <c r="AK727" s="2">
        <v>675342</v>
      </c>
      <c r="AL727" s="2">
        <v>368624</v>
      </c>
      <c r="AM727" s="2">
        <v>200318</v>
      </c>
      <c r="AN727" s="2">
        <v>0</v>
      </c>
      <c r="AO727" s="2">
        <v>1244284</v>
      </c>
      <c r="AP727" s="2">
        <v>0.5534</v>
      </c>
      <c r="AQ727" s="2">
        <v>0.2</v>
      </c>
      <c r="AR727" s="2">
        <v>74747</v>
      </c>
      <c r="AS727" s="2">
        <v>40799</v>
      </c>
      <c r="AT727" s="2">
        <v>22171</v>
      </c>
      <c r="AU727" s="2">
        <v>0</v>
      </c>
      <c r="AV727" s="2">
        <v>137717</v>
      </c>
      <c r="AW727" s="2">
        <v>0.5534</v>
      </c>
      <c r="AX727" s="2">
        <v>3.3999999999999998E-3</v>
      </c>
      <c r="AY727" s="2">
        <v>0.65</v>
      </c>
      <c r="AZ727" s="2">
        <v>1493</v>
      </c>
      <c r="BA727" s="2">
        <v>815</v>
      </c>
      <c r="BB727" s="2">
        <v>443</v>
      </c>
      <c r="BC727" s="2">
        <v>0</v>
      </c>
      <c r="BD727" s="2">
        <v>2751</v>
      </c>
      <c r="BE727" s="2">
        <v>1384752</v>
      </c>
      <c r="BF727" s="2">
        <v>0</v>
      </c>
      <c r="BG727" s="2">
        <v>0</v>
      </c>
      <c r="BH727" s="2">
        <v>0</v>
      </c>
      <c r="BI727" s="2">
        <v>32473</v>
      </c>
      <c r="BJ727" s="2">
        <v>0</v>
      </c>
      <c r="BK727" s="2">
        <v>0</v>
      </c>
      <c r="BL727" s="2">
        <v>0</v>
      </c>
      <c r="BM727" s="2">
        <v>0</v>
      </c>
      <c r="BN727" s="2">
        <v>2813</v>
      </c>
      <c r="BO727" s="2">
        <v>0.01</v>
      </c>
      <c r="BP727" s="2">
        <v>28</v>
      </c>
      <c r="BQ727" s="2">
        <v>32501</v>
      </c>
      <c r="BR727" s="2">
        <v>1417253</v>
      </c>
      <c r="BS727" s="2">
        <v>0</v>
      </c>
      <c r="BT727" s="2">
        <v>1417253</v>
      </c>
      <c r="BU727" s="2">
        <v>784157</v>
      </c>
      <c r="BV727" s="2">
        <v>633096</v>
      </c>
      <c r="BW727" s="2">
        <v>25454</v>
      </c>
      <c r="BX727" s="2">
        <v>607642</v>
      </c>
      <c r="BY727" s="2">
        <v>5102.47</v>
      </c>
      <c r="BZ727" s="2">
        <v>127.27</v>
      </c>
      <c r="CA727" s="2">
        <v>649391</v>
      </c>
      <c r="CB727" s="2">
        <v>0</v>
      </c>
      <c r="CC727" s="2">
        <v>0</v>
      </c>
      <c r="CD727" s="2">
        <v>784157</v>
      </c>
      <c r="CE727" s="2">
        <v>25454</v>
      </c>
      <c r="CF727" s="2">
        <v>0</v>
      </c>
      <c r="CG727" s="2">
        <v>147679</v>
      </c>
      <c r="CH727" s="2">
        <v>147679</v>
      </c>
      <c r="CI727" s="2">
        <v>0</v>
      </c>
      <c r="CJ727" s="2">
        <v>607642</v>
      </c>
      <c r="CK727" s="2" t="b">
        <v>0</v>
      </c>
      <c r="CL727" s="2">
        <v>0</v>
      </c>
      <c r="CM727" s="2">
        <v>11261.33</v>
      </c>
      <c r="CN727" s="2">
        <v>10354.33</v>
      </c>
      <c r="CO727" s="2">
        <v>10661.49</v>
      </c>
      <c r="CP727" s="2">
        <v>12676.93</v>
      </c>
      <c r="CQ727" s="4">
        <v>45072.427129629628</v>
      </c>
      <c r="CR727" s="4">
        <v>73415</v>
      </c>
    </row>
    <row r="728" spans="1:96" x14ac:dyDescent="0.35">
      <c r="A728" s="5">
        <v>806</v>
      </c>
      <c r="B728" s="3" t="s">
        <v>1444</v>
      </c>
      <c r="C728" s="3" t="s">
        <v>1485</v>
      </c>
      <c r="D728" s="2" t="s">
        <v>1486</v>
      </c>
      <c r="E728" s="2">
        <v>8093</v>
      </c>
      <c r="F728" s="2">
        <v>8215</v>
      </c>
      <c r="G728" s="2">
        <v>8458</v>
      </c>
      <c r="H728" s="2">
        <v>9802</v>
      </c>
      <c r="I728" s="2">
        <v>6.5600000000000006E-2</v>
      </c>
      <c r="J728" s="2">
        <v>531</v>
      </c>
      <c r="K728" s="2">
        <v>539</v>
      </c>
      <c r="L728" s="2">
        <v>555</v>
      </c>
      <c r="M728" s="2">
        <v>643</v>
      </c>
      <c r="N728" s="2">
        <v>6.7000000000000004E-2</v>
      </c>
      <c r="O728" s="2">
        <v>542</v>
      </c>
      <c r="P728" s="2">
        <v>550</v>
      </c>
      <c r="Q728" s="2">
        <v>567</v>
      </c>
      <c r="R728" s="2">
        <v>657</v>
      </c>
      <c r="S728" s="2">
        <v>9166</v>
      </c>
      <c r="T728" s="2">
        <v>9304</v>
      </c>
      <c r="U728" s="2">
        <v>9580</v>
      </c>
      <c r="V728" s="2">
        <v>11102</v>
      </c>
      <c r="W728" s="2">
        <v>1.1040000000000001</v>
      </c>
      <c r="X728" s="2">
        <v>1.026</v>
      </c>
      <c r="Y728" s="2">
        <v>10119</v>
      </c>
      <c r="Z728" s="2">
        <v>11391</v>
      </c>
      <c r="AA728" s="2">
        <v>0</v>
      </c>
      <c r="AB728" s="2">
        <v>0.04</v>
      </c>
      <c r="AC728" s="2">
        <v>0.21</v>
      </c>
      <c r="AD728" s="2">
        <v>4025.35</v>
      </c>
      <c r="AE728" s="2">
        <v>4025.6</v>
      </c>
      <c r="AF728" s="2">
        <v>0</v>
      </c>
      <c r="AG728" s="2">
        <v>0.04</v>
      </c>
      <c r="AH728" s="2">
        <v>0.21</v>
      </c>
      <c r="AI728" s="2">
        <v>4025.35</v>
      </c>
      <c r="AJ728" s="2">
        <v>4025.6</v>
      </c>
      <c r="AK728" s="2">
        <v>0</v>
      </c>
      <c r="AL728" s="2">
        <v>372</v>
      </c>
      <c r="AM728" s="2">
        <v>2012</v>
      </c>
      <c r="AN728" s="2">
        <v>45852762</v>
      </c>
      <c r="AO728" s="2">
        <v>45855146</v>
      </c>
      <c r="AP728" s="2">
        <v>0.4632</v>
      </c>
      <c r="AQ728" s="2">
        <v>0.2</v>
      </c>
      <c r="AR728" s="2">
        <v>0</v>
      </c>
      <c r="AS728" s="2">
        <v>34</v>
      </c>
      <c r="AT728" s="2">
        <v>186</v>
      </c>
      <c r="AU728" s="2">
        <v>4247800</v>
      </c>
      <c r="AV728" s="2">
        <v>4248020</v>
      </c>
      <c r="AW728" s="2">
        <v>0.4632</v>
      </c>
      <c r="AX728" s="2">
        <v>0</v>
      </c>
      <c r="AY728" s="2">
        <v>0.65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50103166</v>
      </c>
      <c r="BF728" s="2">
        <v>0</v>
      </c>
      <c r="BG728" s="2">
        <v>80267</v>
      </c>
      <c r="BH728" s="2">
        <v>0</v>
      </c>
      <c r="BI728" s="2">
        <v>614600</v>
      </c>
      <c r="BJ728" s="2">
        <v>0</v>
      </c>
      <c r="BK728" s="2">
        <v>0</v>
      </c>
      <c r="BL728" s="2">
        <v>0</v>
      </c>
      <c r="BM728" s="2">
        <v>0</v>
      </c>
      <c r="BN728" s="2">
        <v>2813</v>
      </c>
      <c r="BO728" s="2">
        <v>0</v>
      </c>
      <c r="BP728" s="2">
        <v>0</v>
      </c>
      <c r="BQ728" s="2">
        <v>694867</v>
      </c>
      <c r="BR728" s="2">
        <v>50798033</v>
      </c>
      <c r="BS728" s="2">
        <v>0</v>
      </c>
      <c r="BT728" s="2">
        <v>50798033</v>
      </c>
      <c r="BU728" s="2">
        <v>19941044</v>
      </c>
      <c r="BV728" s="2">
        <v>30856989</v>
      </c>
      <c r="BW728" s="2">
        <v>3870269</v>
      </c>
      <c r="BX728" s="2">
        <v>26986720</v>
      </c>
      <c r="BY728" s="2">
        <v>6102.76</v>
      </c>
      <c r="BZ728" s="2">
        <v>4025.6</v>
      </c>
      <c r="CA728" s="2">
        <v>24567271</v>
      </c>
      <c r="CB728" s="2">
        <v>0</v>
      </c>
      <c r="CC728" s="2">
        <v>0</v>
      </c>
      <c r="CD728" s="2">
        <v>19941044</v>
      </c>
      <c r="CE728" s="2">
        <v>3870269</v>
      </c>
      <c r="CF728" s="2">
        <v>755958</v>
      </c>
      <c r="CG728" s="2">
        <v>6107002</v>
      </c>
      <c r="CH728" s="2">
        <v>6862960</v>
      </c>
      <c r="CI728" s="2">
        <v>0</v>
      </c>
      <c r="CJ728" s="2">
        <v>26986720</v>
      </c>
      <c r="CK728" s="2" t="b">
        <v>0</v>
      </c>
      <c r="CL728" s="2">
        <v>0</v>
      </c>
      <c r="CM728" s="2">
        <v>11056.42</v>
      </c>
      <c r="CN728" s="2">
        <v>10165.92</v>
      </c>
      <c r="CO728" s="2">
        <v>10467.49</v>
      </c>
      <c r="CP728" s="2">
        <v>12446.26</v>
      </c>
      <c r="CQ728" s="4">
        <v>45072.427129629628</v>
      </c>
      <c r="CR728" s="4">
        <v>73415</v>
      </c>
    </row>
    <row r="729" spans="1:96" x14ac:dyDescent="0.35">
      <c r="A729" s="5">
        <v>807</v>
      </c>
      <c r="B729" s="3" t="s">
        <v>1444</v>
      </c>
      <c r="C729" s="3" t="s">
        <v>1487</v>
      </c>
      <c r="D729" s="2" t="s">
        <v>1488</v>
      </c>
      <c r="E729" s="2">
        <v>8093</v>
      </c>
      <c r="F729" s="2">
        <v>8215</v>
      </c>
      <c r="G729" s="2">
        <v>8458</v>
      </c>
      <c r="H729" s="2">
        <v>9802</v>
      </c>
      <c r="I729" s="2">
        <v>6.5600000000000006E-2</v>
      </c>
      <c r="J729" s="2">
        <v>531</v>
      </c>
      <c r="K729" s="2">
        <v>539</v>
      </c>
      <c r="L729" s="2">
        <v>555</v>
      </c>
      <c r="M729" s="2">
        <v>643</v>
      </c>
      <c r="N729" s="2">
        <v>6.7000000000000004E-2</v>
      </c>
      <c r="O729" s="2">
        <v>542</v>
      </c>
      <c r="P729" s="2">
        <v>550</v>
      </c>
      <c r="Q729" s="2">
        <v>567</v>
      </c>
      <c r="R729" s="2">
        <v>657</v>
      </c>
      <c r="S729" s="2">
        <v>9166</v>
      </c>
      <c r="T729" s="2">
        <v>9304</v>
      </c>
      <c r="U729" s="2">
        <v>9580</v>
      </c>
      <c r="V729" s="2">
        <v>11102</v>
      </c>
      <c r="W729" s="2">
        <v>1.1040000000000001</v>
      </c>
      <c r="X729" s="2">
        <v>1.026</v>
      </c>
      <c r="Y729" s="2">
        <v>10119</v>
      </c>
      <c r="Z729" s="2">
        <v>11391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30.12</v>
      </c>
      <c r="AG729" s="2">
        <v>18.66</v>
      </c>
      <c r="AH729" s="2">
        <v>12.08</v>
      </c>
      <c r="AI729" s="2">
        <v>0</v>
      </c>
      <c r="AJ729" s="2">
        <v>60.86</v>
      </c>
      <c r="AK729" s="2">
        <v>0</v>
      </c>
      <c r="AL729" s="2">
        <v>0</v>
      </c>
      <c r="AM729" s="2">
        <v>0</v>
      </c>
      <c r="AN729" s="2">
        <v>0</v>
      </c>
      <c r="AO729" s="2">
        <v>0</v>
      </c>
      <c r="AP729" s="2">
        <v>0.26750000000000002</v>
      </c>
      <c r="AQ729" s="2">
        <v>0.2</v>
      </c>
      <c r="AR729" s="2">
        <v>16306</v>
      </c>
      <c r="AS729" s="2">
        <v>9288</v>
      </c>
      <c r="AT729" s="2">
        <v>6191</v>
      </c>
      <c r="AU729" s="2">
        <v>0</v>
      </c>
      <c r="AV729" s="2">
        <v>31785</v>
      </c>
      <c r="AW729" s="2">
        <v>0.26750000000000002</v>
      </c>
      <c r="AX729" s="2">
        <v>0</v>
      </c>
      <c r="AY729" s="2">
        <v>0.65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31785</v>
      </c>
      <c r="BF729" s="2">
        <v>507365</v>
      </c>
      <c r="BG729" s="2">
        <v>3395</v>
      </c>
      <c r="BH729" s="2">
        <v>0</v>
      </c>
      <c r="BI729" s="2">
        <v>36559</v>
      </c>
      <c r="BJ729" s="2">
        <v>0</v>
      </c>
      <c r="BK729" s="2">
        <v>0</v>
      </c>
      <c r="BL729" s="2">
        <v>0</v>
      </c>
      <c r="BM729" s="2">
        <v>0</v>
      </c>
      <c r="BN729" s="2">
        <v>2813</v>
      </c>
      <c r="BO729" s="2">
        <v>0</v>
      </c>
      <c r="BP729" s="2">
        <v>0</v>
      </c>
      <c r="BQ729" s="2">
        <v>547319</v>
      </c>
      <c r="BR729" s="2">
        <v>579104</v>
      </c>
      <c r="BS729" s="2">
        <v>0</v>
      </c>
      <c r="BT729" s="2">
        <v>579104</v>
      </c>
      <c r="BU729" s="2">
        <v>336616</v>
      </c>
      <c r="BV729" s="2">
        <v>242488</v>
      </c>
      <c r="BW729" s="2">
        <v>12172</v>
      </c>
      <c r="BX729" s="2">
        <v>230316</v>
      </c>
      <c r="BY729" s="2">
        <v>55.53</v>
      </c>
      <c r="BZ729" s="2">
        <v>60.86</v>
      </c>
      <c r="CA729" s="2">
        <v>3380</v>
      </c>
      <c r="CB729" s="2">
        <v>230787</v>
      </c>
      <c r="CC729" s="2">
        <v>0</v>
      </c>
      <c r="CD729" s="2">
        <v>336616</v>
      </c>
      <c r="CE729" s="2">
        <v>12172</v>
      </c>
      <c r="CF729" s="2">
        <v>0</v>
      </c>
      <c r="CG729" s="2">
        <v>121837</v>
      </c>
      <c r="CH729" s="2">
        <v>121837</v>
      </c>
      <c r="CI729" s="2">
        <v>0</v>
      </c>
      <c r="CJ729" s="2">
        <v>230316</v>
      </c>
      <c r="CK729" s="2" t="b">
        <v>0</v>
      </c>
      <c r="CL729" s="2">
        <v>0</v>
      </c>
      <c r="CM729" s="2">
        <v>10660.37</v>
      </c>
      <c r="CN729" s="2">
        <v>9801.76</v>
      </c>
      <c r="CO729" s="2">
        <v>10092.530000000001</v>
      </c>
      <c r="CP729" s="2">
        <v>12000.42</v>
      </c>
      <c r="CQ729" s="4">
        <v>45072.427245370367</v>
      </c>
      <c r="CR729" s="4">
        <v>73415</v>
      </c>
    </row>
    <row r="730" spans="1:96" x14ac:dyDescent="0.35">
      <c r="A730" s="5">
        <v>808</v>
      </c>
      <c r="B730" s="3" t="s">
        <v>1444</v>
      </c>
      <c r="C730" s="3" t="s">
        <v>1489</v>
      </c>
      <c r="D730" s="2" t="s">
        <v>1490</v>
      </c>
      <c r="E730" s="2">
        <v>8093</v>
      </c>
      <c r="F730" s="2">
        <v>8215</v>
      </c>
      <c r="G730" s="2">
        <v>8458</v>
      </c>
      <c r="H730" s="2">
        <v>9802</v>
      </c>
      <c r="I730" s="2">
        <v>6.5600000000000006E-2</v>
      </c>
      <c r="J730" s="2">
        <v>531</v>
      </c>
      <c r="K730" s="2">
        <v>539</v>
      </c>
      <c r="L730" s="2">
        <v>555</v>
      </c>
      <c r="M730" s="2">
        <v>643</v>
      </c>
      <c r="N730" s="2">
        <v>6.7000000000000004E-2</v>
      </c>
      <c r="O730" s="2">
        <v>542</v>
      </c>
      <c r="P730" s="2">
        <v>550</v>
      </c>
      <c r="Q730" s="2">
        <v>567</v>
      </c>
      <c r="R730" s="2">
        <v>657</v>
      </c>
      <c r="S730" s="2">
        <v>9166</v>
      </c>
      <c r="T730" s="2">
        <v>9304</v>
      </c>
      <c r="U730" s="2">
        <v>9580</v>
      </c>
      <c r="V730" s="2">
        <v>11102</v>
      </c>
      <c r="W730" s="2">
        <v>1.1040000000000001</v>
      </c>
      <c r="X730" s="2">
        <v>1.026</v>
      </c>
      <c r="Y730" s="2">
        <v>10119</v>
      </c>
      <c r="Z730" s="2">
        <v>11391</v>
      </c>
      <c r="AA730" s="2">
        <v>6.17</v>
      </c>
      <c r="AB730" s="2">
        <v>2.86</v>
      </c>
      <c r="AC730" s="2">
        <v>3.13</v>
      </c>
      <c r="AD730" s="2">
        <v>0</v>
      </c>
      <c r="AE730" s="2">
        <v>12.16</v>
      </c>
      <c r="AF730" s="2">
        <v>44.55</v>
      </c>
      <c r="AG730" s="2">
        <v>35.43</v>
      </c>
      <c r="AH730" s="2">
        <v>15.77</v>
      </c>
      <c r="AI730" s="2">
        <v>0</v>
      </c>
      <c r="AJ730" s="2">
        <v>95.75</v>
      </c>
      <c r="AK730" s="2">
        <v>62434</v>
      </c>
      <c r="AL730" s="2">
        <v>26609</v>
      </c>
      <c r="AM730" s="2">
        <v>29985</v>
      </c>
      <c r="AN730" s="2">
        <v>0</v>
      </c>
      <c r="AO730" s="2">
        <v>119028</v>
      </c>
      <c r="AP730" s="2">
        <v>0.85840000000000005</v>
      </c>
      <c r="AQ730" s="2">
        <v>0.2</v>
      </c>
      <c r="AR730" s="2">
        <v>77394</v>
      </c>
      <c r="AS730" s="2">
        <v>56593</v>
      </c>
      <c r="AT730" s="2">
        <v>25937</v>
      </c>
      <c r="AU730" s="2">
        <v>0</v>
      </c>
      <c r="AV730" s="2">
        <v>159924</v>
      </c>
      <c r="AW730" s="2">
        <v>0.85840000000000005</v>
      </c>
      <c r="AX730" s="2">
        <v>0.30840000000000001</v>
      </c>
      <c r="AY730" s="2">
        <v>0.65</v>
      </c>
      <c r="AZ730" s="2">
        <v>90368</v>
      </c>
      <c r="BA730" s="2">
        <v>66080</v>
      </c>
      <c r="BB730" s="2">
        <v>30285</v>
      </c>
      <c r="BC730" s="2">
        <v>0</v>
      </c>
      <c r="BD730" s="2">
        <v>186733</v>
      </c>
      <c r="BE730" s="2">
        <v>465685</v>
      </c>
      <c r="BF730" s="2">
        <v>1000119</v>
      </c>
      <c r="BG730" s="2">
        <v>0</v>
      </c>
      <c r="BH730" s="2">
        <v>0</v>
      </c>
      <c r="BI730" s="2">
        <v>204903</v>
      </c>
      <c r="BJ730" s="2">
        <v>0</v>
      </c>
      <c r="BK730" s="2">
        <v>0</v>
      </c>
      <c r="BL730" s="2">
        <v>0</v>
      </c>
      <c r="BM730" s="2">
        <v>0</v>
      </c>
      <c r="BN730" s="2">
        <v>2813</v>
      </c>
      <c r="BO730" s="2">
        <v>0</v>
      </c>
      <c r="BP730" s="2">
        <v>0</v>
      </c>
      <c r="BQ730" s="2">
        <v>1205022</v>
      </c>
      <c r="BR730" s="2">
        <v>1670707</v>
      </c>
      <c r="BS730" s="2">
        <v>0</v>
      </c>
      <c r="BT730" s="2">
        <v>1670707</v>
      </c>
      <c r="BU730" s="2">
        <v>1175753</v>
      </c>
      <c r="BV730" s="2">
        <v>494954</v>
      </c>
      <c r="BW730" s="2">
        <v>19150</v>
      </c>
      <c r="BX730" s="2">
        <v>475804</v>
      </c>
      <c r="BY730" s="2">
        <v>5860.88</v>
      </c>
      <c r="BZ730" s="2">
        <v>95.75</v>
      </c>
      <c r="CA730" s="2">
        <v>561179</v>
      </c>
      <c r="CB730" s="2">
        <v>0</v>
      </c>
      <c r="CC730" s="2">
        <v>0</v>
      </c>
      <c r="CD730" s="2">
        <v>1175753</v>
      </c>
      <c r="CE730" s="2">
        <v>19150</v>
      </c>
      <c r="CF730" s="2">
        <v>0</v>
      </c>
      <c r="CG730" s="2">
        <v>372390</v>
      </c>
      <c r="CH730" s="2">
        <v>372390</v>
      </c>
      <c r="CI730" s="2">
        <v>0</v>
      </c>
      <c r="CJ730" s="2">
        <v>475804</v>
      </c>
      <c r="CK730" s="2" t="b">
        <v>0</v>
      </c>
      <c r="CL730" s="2">
        <v>0</v>
      </c>
      <c r="CM730" s="2">
        <v>13884.68</v>
      </c>
      <c r="CN730" s="2">
        <v>12766.39</v>
      </c>
      <c r="CO730" s="2">
        <v>13145.1</v>
      </c>
      <c r="CP730" s="2">
        <v>15630.05</v>
      </c>
      <c r="CQ730" s="4">
        <v>45072.426932870374</v>
      </c>
      <c r="CR730" s="4">
        <v>73415</v>
      </c>
    </row>
    <row r="731" spans="1:96" x14ac:dyDescent="0.35">
      <c r="A731" s="5">
        <v>809</v>
      </c>
      <c r="B731" s="3" t="s">
        <v>1444</v>
      </c>
      <c r="C731" s="3" t="s">
        <v>1491</v>
      </c>
      <c r="D731" s="2" t="s">
        <v>1492</v>
      </c>
      <c r="E731" s="2">
        <v>8093</v>
      </c>
      <c r="F731" s="2">
        <v>8215</v>
      </c>
      <c r="G731" s="2">
        <v>8458</v>
      </c>
      <c r="H731" s="2">
        <v>9802</v>
      </c>
      <c r="I731" s="2">
        <v>6.5600000000000006E-2</v>
      </c>
      <c r="J731" s="2">
        <v>531</v>
      </c>
      <c r="K731" s="2">
        <v>539</v>
      </c>
      <c r="L731" s="2">
        <v>555</v>
      </c>
      <c r="M731" s="2">
        <v>643</v>
      </c>
      <c r="N731" s="2">
        <v>6.7000000000000004E-2</v>
      </c>
      <c r="O731" s="2">
        <v>542</v>
      </c>
      <c r="P731" s="2">
        <v>550</v>
      </c>
      <c r="Q731" s="2">
        <v>567</v>
      </c>
      <c r="R731" s="2">
        <v>657</v>
      </c>
      <c r="S731" s="2">
        <v>9166</v>
      </c>
      <c r="T731" s="2">
        <v>9304</v>
      </c>
      <c r="U731" s="2">
        <v>9580</v>
      </c>
      <c r="V731" s="2">
        <v>11102</v>
      </c>
      <c r="W731" s="2">
        <v>1.1040000000000001</v>
      </c>
      <c r="X731" s="2">
        <v>1.026</v>
      </c>
      <c r="Y731" s="2">
        <v>10119</v>
      </c>
      <c r="Z731" s="2">
        <v>11391</v>
      </c>
      <c r="AA731" s="2">
        <v>674.62</v>
      </c>
      <c r="AB731" s="2">
        <v>468.43</v>
      </c>
      <c r="AC731" s="2">
        <v>318.19</v>
      </c>
      <c r="AD731" s="2">
        <v>648.65</v>
      </c>
      <c r="AE731" s="2">
        <v>2109.89</v>
      </c>
      <c r="AF731" s="2">
        <v>674.62</v>
      </c>
      <c r="AG731" s="2">
        <v>468.43</v>
      </c>
      <c r="AH731" s="2">
        <v>318.19</v>
      </c>
      <c r="AI731" s="2">
        <v>648.65</v>
      </c>
      <c r="AJ731" s="2">
        <v>2109.89</v>
      </c>
      <c r="AK731" s="2">
        <v>6826480</v>
      </c>
      <c r="AL731" s="2">
        <v>4358273</v>
      </c>
      <c r="AM731" s="2">
        <v>3048260</v>
      </c>
      <c r="AN731" s="2">
        <v>7388772</v>
      </c>
      <c r="AO731" s="2">
        <v>21621785</v>
      </c>
      <c r="AP731" s="2">
        <v>0.73270000000000002</v>
      </c>
      <c r="AQ731" s="2">
        <v>0.2</v>
      </c>
      <c r="AR731" s="2">
        <v>1000352</v>
      </c>
      <c r="AS731" s="2">
        <v>638661</v>
      </c>
      <c r="AT731" s="2">
        <v>446692</v>
      </c>
      <c r="AU731" s="2">
        <v>1082751</v>
      </c>
      <c r="AV731" s="2">
        <v>3168456</v>
      </c>
      <c r="AW731" s="2">
        <v>0.73270000000000002</v>
      </c>
      <c r="AX731" s="2">
        <v>0.1827</v>
      </c>
      <c r="AY731" s="2">
        <v>0.65</v>
      </c>
      <c r="AZ731" s="2">
        <v>810679</v>
      </c>
      <c r="BA731" s="2">
        <v>517567</v>
      </c>
      <c r="BB731" s="2">
        <v>361996</v>
      </c>
      <c r="BC731" s="2">
        <v>877454</v>
      </c>
      <c r="BD731" s="2">
        <v>2567696</v>
      </c>
      <c r="BE731" s="2">
        <v>27357937</v>
      </c>
      <c r="BF731" s="2">
        <v>0</v>
      </c>
      <c r="BG731" s="2">
        <v>47840</v>
      </c>
      <c r="BH731" s="2">
        <v>0</v>
      </c>
      <c r="BI731" s="2">
        <v>844032</v>
      </c>
      <c r="BJ731" s="2">
        <v>0</v>
      </c>
      <c r="BK731" s="2">
        <v>0</v>
      </c>
      <c r="BL731" s="2">
        <v>0</v>
      </c>
      <c r="BM731" s="2">
        <v>0</v>
      </c>
      <c r="BN731" s="2">
        <v>2813</v>
      </c>
      <c r="BO731" s="2">
        <v>29.7</v>
      </c>
      <c r="BP731" s="2">
        <v>83546</v>
      </c>
      <c r="BQ731" s="2">
        <v>975418</v>
      </c>
      <c r="BR731" s="2">
        <v>28333355</v>
      </c>
      <c r="BS731" s="2">
        <v>0</v>
      </c>
      <c r="BT731" s="2">
        <v>28333355</v>
      </c>
      <c r="BU731" s="2">
        <v>13423855</v>
      </c>
      <c r="BV731" s="2">
        <v>14909500</v>
      </c>
      <c r="BW731" s="2">
        <v>770071</v>
      </c>
      <c r="BX731" s="2">
        <v>14139429</v>
      </c>
      <c r="BY731" s="2">
        <v>5443.7</v>
      </c>
      <c r="BZ731" s="2">
        <v>2109.89</v>
      </c>
      <c r="CA731" s="2">
        <v>11485608</v>
      </c>
      <c r="CB731" s="2">
        <v>0</v>
      </c>
      <c r="CC731" s="2">
        <v>0</v>
      </c>
      <c r="CD731" s="2">
        <v>13423855</v>
      </c>
      <c r="CE731" s="2">
        <v>770071</v>
      </c>
      <c r="CF731" s="2">
        <v>0</v>
      </c>
      <c r="CG731" s="2">
        <v>3937315</v>
      </c>
      <c r="CH731" s="2">
        <v>3937315</v>
      </c>
      <c r="CI731" s="2">
        <v>0</v>
      </c>
      <c r="CJ731" s="2">
        <v>14139429</v>
      </c>
      <c r="CK731" s="2" t="b">
        <v>0</v>
      </c>
      <c r="CL731" s="2">
        <v>0</v>
      </c>
      <c r="CM731" s="2">
        <v>12803.52</v>
      </c>
      <c r="CN731" s="2">
        <v>11772.3</v>
      </c>
      <c r="CO731" s="2">
        <v>12121.53</v>
      </c>
      <c r="CP731" s="2">
        <v>14412.98</v>
      </c>
      <c r="CQ731" s="4">
        <v>45072.426759259259</v>
      </c>
      <c r="CR731" s="4">
        <v>73415</v>
      </c>
    </row>
    <row r="732" spans="1:96" x14ac:dyDescent="0.35">
      <c r="A732" s="5">
        <v>810</v>
      </c>
      <c r="B732" s="3" t="s">
        <v>1493</v>
      </c>
      <c r="C732" s="3" t="s">
        <v>1494</v>
      </c>
      <c r="D732" s="2" t="s">
        <v>1495</v>
      </c>
      <c r="E732" s="2">
        <v>8093</v>
      </c>
      <c r="F732" s="2">
        <v>8215</v>
      </c>
      <c r="G732" s="2">
        <v>8458</v>
      </c>
      <c r="H732" s="2">
        <v>9802</v>
      </c>
      <c r="I732" s="2">
        <v>6.5600000000000006E-2</v>
      </c>
      <c r="J732" s="2">
        <v>531</v>
      </c>
      <c r="K732" s="2">
        <v>539</v>
      </c>
      <c r="L732" s="2">
        <v>555</v>
      </c>
      <c r="M732" s="2">
        <v>643</v>
      </c>
      <c r="N732" s="2">
        <v>6.7000000000000004E-2</v>
      </c>
      <c r="O732" s="2">
        <v>542</v>
      </c>
      <c r="P732" s="2">
        <v>550</v>
      </c>
      <c r="Q732" s="2">
        <v>567</v>
      </c>
      <c r="R732" s="2">
        <v>657</v>
      </c>
      <c r="S732" s="2">
        <v>9166</v>
      </c>
      <c r="T732" s="2">
        <v>9304</v>
      </c>
      <c r="U732" s="2">
        <v>9580</v>
      </c>
      <c r="V732" s="2">
        <v>11102</v>
      </c>
      <c r="W732" s="2">
        <v>1.1040000000000001</v>
      </c>
      <c r="X732" s="2">
        <v>1.026</v>
      </c>
      <c r="Y732" s="2">
        <v>10119</v>
      </c>
      <c r="Z732" s="2">
        <v>11391</v>
      </c>
      <c r="AA732" s="2">
        <v>108.4</v>
      </c>
      <c r="AB732" s="2">
        <v>79.95</v>
      </c>
      <c r="AC732" s="2">
        <v>63.91</v>
      </c>
      <c r="AD732" s="2">
        <v>4.3499999999999996</v>
      </c>
      <c r="AE732" s="2">
        <v>256.61</v>
      </c>
      <c r="AF732" s="2">
        <v>125.29</v>
      </c>
      <c r="AG732" s="2">
        <v>90.8</v>
      </c>
      <c r="AH732" s="2">
        <v>63.91</v>
      </c>
      <c r="AI732" s="2">
        <v>122.53</v>
      </c>
      <c r="AJ732" s="2">
        <v>402.53</v>
      </c>
      <c r="AK732" s="2">
        <v>1096900</v>
      </c>
      <c r="AL732" s="2">
        <v>743855</v>
      </c>
      <c r="AM732" s="2">
        <v>612258</v>
      </c>
      <c r="AN732" s="2">
        <v>49551</v>
      </c>
      <c r="AO732" s="2">
        <v>2502564</v>
      </c>
      <c r="AP732" s="2">
        <v>0.43230000000000002</v>
      </c>
      <c r="AQ732" s="2">
        <v>0.2</v>
      </c>
      <c r="AR732" s="2">
        <v>109615</v>
      </c>
      <c r="AS732" s="2">
        <v>73042</v>
      </c>
      <c r="AT732" s="2">
        <v>52936</v>
      </c>
      <c r="AU732" s="2">
        <v>120676</v>
      </c>
      <c r="AV732" s="2">
        <v>356269</v>
      </c>
      <c r="AW732" s="2">
        <v>0.43230000000000002</v>
      </c>
      <c r="AX732" s="2">
        <v>0</v>
      </c>
      <c r="AY732" s="2">
        <v>0.65</v>
      </c>
      <c r="AZ732" s="2">
        <v>0</v>
      </c>
      <c r="BA732" s="2">
        <v>0</v>
      </c>
      <c r="BB732" s="2">
        <v>0</v>
      </c>
      <c r="BC732" s="2">
        <v>0</v>
      </c>
      <c r="BD732" s="2">
        <v>0</v>
      </c>
      <c r="BE732" s="2">
        <v>2858833</v>
      </c>
      <c r="BF732" s="2">
        <v>2610464</v>
      </c>
      <c r="BG732" s="2">
        <v>0</v>
      </c>
      <c r="BH732" s="2">
        <v>0</v>
      </c>
      <c r="BI732" s="2">
        <v>488250</v>
      </c>
      <c r="BJ732" s="2">
        <v>0</v>
      </c>
      <c r="BK732" s="2">
        <v>0</v>
      </c>
      <c r="BL732" s="2">
        <v>0</v>
      </c>
      <c r="BM732" s="2">
        <v>0</v>
      </c>
      <c r="BN732" s="2">
        <v>2813</v>
      </c>
      <c r="BO732" s="2">
        <v>8.99</v>
      </c>
      <c r="BP732" s="2">
        <v>25289</v>
      </c>
      <c r="BQ732" s="2">
        <v>3124003</v>
      </c>
      <c r="BR732" s="2">
        <v>5982836</v>
      </c>
      <c r="BS732" s="2">
        <v>0</v>
      </c>
      <c r="BT732" s="2">
        <v>5982836</v>
      </c>
      <c r="BU732" s="2">
        <v>3094221</v>
      </c>
      <c r="BV732" s="2">
        <v>2888615</v>
      </c>
      <c r="BW732" s="2">
        <v>469459</v>
      </c>
      <c r="BX732" s="2">
        <v>2419156</v>
      </c>
      <c r="BY732" s="2">
        <v>3348.64</v>
      </c>
      <c r="BZ732" s="2">
        <v>402.53</v>
      </c>
      <c r="CA732" s="2">
        <v>1347928</v>
      </c>
      <c r="CB732" s="2">
        <v>1721539</v>
      </c>
      <c r="CC732" s="2">
        <v>0</v>
      </c>
      <c r="CD732" s="2">
        <v>3094221</v>
      </c>
      <c r="CE732" s="2">
        <v>469459</v>
      </c>
      <c r="CF732" s="2">
        <v>0</v>
      </c>
      <c r="CG732" s="2">
        <v>1033221</v>
      </c>
      <c r="CH732" s="2">
        <v>1033221</v>
      </c>
      <c r="CI732" s="2">
        <v>0</v>
      </c>
      <c r="CJ732" s="2">
        <v>2419156</v>
      </c>
      <c r="CK732" s="2" t="b">
        <v>0</v>
      </c>
      <c r="CL732" s="2">
        <v>0</v>
      </c>
      <c r="CM732" s="2">
        <v>10993.89</v>
      </c>
      <c r="CN732" s="2">
        <v>10108.42</v>
      </c>
      <c r="CO732" s="2">
        <v>10408.290000000001</v>
      </c>
      <c r="CP732" s="2">
        <v>12375.87</v>
      </c>
      <c r="CQ732" s="4">
        <v>45072.427129629628</v>
      </c>
      <c r="CR732" s="4">
        <v>73415</v>
      </c>
    </row>
    <row r="733" spans="1:96" x14ac:dyDescent="0.35">
      <c r="A733" s="5">
        <v>811</v>
      </c>
      <c r="B733" s="3" t="s">
        <v>1496</v>
      </c>
      <c r="C733" s="3" t="s">
        <v>1497</v>
      </c>
      <c r="D733" s="2" t="s">
        <v>1498</v>
      </c>
      <c r="E733" s="2">
        <v>8093</v>
      </c>
      <c r="F733" s="2">
        <v>8215</v>
      </c>
      <c r="G733" s="2">
        <v>8458</v>
      </c>
      <c r="H733" s="2">
        <v>9802</v>
      </c>
      <c r="I733" s="2">
        <v>6.5600000000000006E-2</v>
      </c>
      <c r="J733" s="2">
        <v>531</v>
      </c>
      <c r="K733" s="2">
        <v>539</v>
      </c>
      <c r="L733" s="2">
        <v>555</v>
      </c>
      <c r="M733" s="2">
        <v>643</v>
      </c>
      <c r="N733" s="2">
        <v>6.7000000000000004E-2</v>
      </c>
      <c r="O733" s="2">
        <v>542</v>
      </c>
      <c r="P733" s="2">
        <v>550</v>
      </c>
      <c r="Q733" s="2">
        <v>567</v>
      </c>
      <c r="R733" s="2">
        <v>657</v>
      </c>
      <c r="S733" s="2">
        <v>9166</v>
      </c>
      <c r="T733" s="2">
        <v>9304</v>
      </c>
      <c r="U733" s="2">
        <v>9580</v>
      </c>
      <c r="V733" s="2">
        <v>11102</v>
      </c>
      <c r="W733" s="2">
        <v>1.1040000000000001</v>
      </c>
      <c r="X733" s="2">
        <v>1.026</v>
      </c>
      <c r="Y733" s="2">
        <v>10119</v>
      </c>
      <c r="Z733" s="2">
        <v>11391</v>
      </c>
      <c r="AA733" s="2">
        <v>67.3</v>
      </c>
      <c r="AB733" s="2">
        <v>57.14</v>
      </c>
      <c r="AC733" s="2">
        <v>39.35</v>
      </c>
      <c r="AD733" s="2">
        <v>0</v>
      </c>
      <c r="AE733" s="2">
        <v>163.79</v>
      </c>
      <c r="AF733" s="2">
        <v>67.3</v>
      </c>
      <c r="AG733" s="2">
        <v>57.14</v>
      </c>
      <c r="AH733" s="2">
        <v>39.35</v>
      </c>
      <c r="AI733" s="2">
        <v>0</v>
      </c>
      <c r="AJ733" s="2">
        <v>163.79</v>
      </c>
      <c r="AK733" s="2">
        <v>681009</v>
      </c>
      <c r="AL733" s="2">
        <v>531631</v>
      </c>
      <c r="AM733" s="2">
        <v>376973</v>
      </c>
      <c r="AN733" s="2">
        <v>0</v>
      </c>
      <c r="AO733" s="2">
        <v>1589613</v>
      </c>
      <c r="AP733" s="2">
        <v>0.63270000000000004</v>
      </c>
      <c r="AQ733" s="2">
        <v>0.2</v>
      </c>
      <c r="AR733" s="2">
        <v>86175</v>
      </c>
      <c r="AS733" s="2">
        <v>67273</v>
      </c>
      <c r="AT733" s="2">
        <v>47702</v>
      </c>
      <c r="AU733" s="2">
        <v>0</v>
      </c>
      <c r="AV733" s="2">
        <v>201150</v>
      </c>
      <c r="AW733" s="2">
        <v>0.63270000000000004</v>
      </c>
      <c r="AX733" s="2">
        <v>8.2699999999999996E-2</v>
      </c>
      <c r="AY733" s="2">
        <v>0.65</v>
      </c>
      <c r="AZ733" s="2">
        <v>36608</v>
      </c>
      <c r="BA733" s="2">
        <v>28578</v>
      </c>
      <c r="BB733" s="2">
        <v>20264</v>
      </c>
      <c r="BC733" s="2">
        <v>0</v>
      </c>
      <c r="BD733" s="2">
        <v>85450</v>
      </c>
      <c r="BE733" s="2">
        <v>1876213</v>
      </c>
      <c r="BF733" s="2">
        <v>0</v>
      </c>
      <c r="BG733" s="2">
        <v>2860</v>
      </c>
      <c r="BH733" s="2">
        <v>0</v>
      </c>
      <c r="BI733" s="2">
        <v>33064</v>
      </c>
      <c r="BJ733" s="2">
        <v>0</v>
      </c>
      <c r="BK733" s="2">
        <v>0</v>
      </c>
      <c r="BL733" s="2">
        <v>0</v>
      </c>
      <c r="BM733" s="2">
        <v>0</v>
      </c>
      <c r="BN733" s="2">
        <v>2813</v>
      </c>
      <c r="BO733" s="2">
        <v>4.47</v>
      </c>
      <c r="BP733" s="2">
        <v>12574</v>
      </c>
      <c r="BQ733" s="2">
        <v>48498</v>
      </c>
      <c r="BR733" s="2">
        <v>1924711</v>
      </c>
      <c r="BS733" s="2">
        <v>0</v>
      </c>
      <c r="BT733" s="2">
        <v>1924711</v>
      </c>
      <c r="BU733" s="2">
        <v>508248</v>
      </c>
      <c r="BV733" s="2">
        <v>1416463</v>
      </c>
      <c r="BW733" s="2">
        <v>130228</v>
      </c>
      <c r="BX733" s="2">
        <v>1286235</v>
      </c>
      <c r="BY733" s="2">
        <v>5046.99</v>
      </c>
      <c r="BZ733" s="2">
        <v>163.79</v>
      </c>
      <c r="CA733" s="2">
        <v>826646</v>
      </c>
      <c r="CB733" s="2">
        <v>0</v>
      </c>
      <c r="CC733" s="2">
        <v>0</v>
      </c>
      <c r="CD733" s="2">
        <v>508248</v>
      </c>
      <c r="CE733" s="2">
        <v>130228</v>
      </c>
      <c r="CF733" s="2">
        <v>188170</v>
      </c>
      <c r="CG733" s="2">
        <v>209459</v>
      </c>
      <c r="CH733" s="2">
        <v>397629</v>
      </c>
      <c r="CI733" s="2">
        <v>0</v>
      </c>
      <c r="CJ733" s="2">
        <v>1286235</v>
      </c>
      <c r="CK733" s="2" t="b">
        <v>0</v>
      </c>
      <c r="CL733" s="2">
        <v>0</v>
      </c>
      <c r="CM733" s="2">
        <v>11943.41</v>
      </c>
      <c r="CN733" s="2">
        <v>10981.46</v>
      </c>
      <c r="CO733" s="2">
        <v>11307.23</v>
      </c>
      <c r="CP733" s="2">
        <v>13444.74</v>
      </c>
      <c r="CQ733" s="4">
        <v>45072.42664351852</v>
      </c>
      <c r="CR733" s="4">
        <v>73415</v>
      </c>
    </row>
    <row r="734" spans="1:96" x14ac:dyDescent="0.35">
      <c r="A734" s="5">
        <v>812</v>
      </c>
      <c r="B734" s="3" t="s">
        <v>1496</v>
      </c>
      <c r="C734" s="3" t="s">
        <v>1499</v>
      </c>
      <c r="D734" s="2" t="s">
        <v>1500</v>
      </c>
      <c r="E734" s="2">
        <v>8093</v>
      </c>
      <c r="F734" s="2">
        <v>8215</v>
      </c>
      <c r="G734" s="2">
        <v>8458</v>
      </c>
      <c r="H734" s="2">
        <v>9802</v>
      </c>
      <c r="I734" s="2">
        <v>6.5600000000000006E-2</v>
      </c>
      <c r="J734" s="2">
        <v>531</v>
      </c>
      <c r="K734" s="2">
        <v>539</v>
      </c>
      <c r="L734" s="2">
        <v>555</v>
      </c>
      <c r="M734" s="2">
        <v>643</v>
      </c>
      <c r="N734" s="2">
        <v>6.7000000000000004E-2</v>
      </c>
      <c r="O734" s="2">
        <v>542</v>
      </c>
      <c r="P734" s="2">
        <v>550</v>
      </c>
      <c r="Q734" s="2">
        <v>567</v>
      </c>
      <c r="R734" s="2">
        <v>657</v>
      </c>
      <c r="S734" s="2">
        <v>9166</v>
      </c>
      <c r="T734" s="2">
        <v>9304</v>
      </c>
      <c r="U734" s="2">
        <v>9580</v>
      </c>
      <c r="V734" s="2">
        <v>11102</v>
      </c>
      <c r="W734" s="2">
        <v>1.1040000000000001</v>
      </c>
      <c r="X734" s="2">
        <v>1.026</v>
      </c>
      <c r="Y734" s="2">
        <v>10119</v>
      </c>
      <c r="Z734" s="2">
        <v>11391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6.79</v>
      </c>
      <c r="AG734" s="2">
        <v>7.98</v>
      </c>
      <c r="AH734" s="2">
        <v>0.69</v>
      </c>
      <c r="AI734" s="2">
        <v>0</v>
      </c>
      <c r="AJ734" s="2">
        <v>15.46</v>
      </c>
      <c r="AK734" s="2">
        <v>0</v>
      </c>
      <c r="AL734" s="2">
        <v>0</v>
      </c>
      <c r="AM734" s="2">
        <v>0</v>
      </c>
      <c r="AN734" s="2">
        <v>0</v>
      </c>
      <c r="AO734" s="2">
        <v>0</v>
      </c>
      <c r="AP734" s="2">
        <v>0.80389999999999995</v>
      </c>
      <c r="AQ734" s="2">
        <v>0.2</v>
      </c>
      <c r="AR734" s="2">
        <v>11047</v>
      </c>
      <c r="AS734" s="2">
        <v>11937</v>
      </c>
      <c r="AT734" s="2">
        <v>1063</v>
      </c>
      <c r="AU734" s="2">
        <v>0</v>
      </c>
      <c r="AV734" s="2">
        <v>24047</v>
      </c>
      <c r="AW734" s="2">
        <v>0.80389999999999995</v>
      </c>
      <c r="AX734" s="2">
        <v>0.25390000000000001</v>
      </c>
      <c r="AY734" s="2">
        <v>0.65</v>
      </c>
      <c r="AZ734" s="2">
        <v>11339</v>
      </c>
      <c r="BA734" s="2">
        <v>12253</v>
      </c>
      <c r="BB734" s="2">
        <v>1091</v>
      </c>
      <c r="BC734" s="2">
        <v>0</v>
      </c>
      <c r="BD734" s="2">
        <v>24683</v>
      </c>
      <c r="BE734" s="2">
        <v>48730</v>
      </c>
      <c r="BF734" s="2">
        <v>252789</v>
      </c>
      <c r="BG734" s="2">
        <v>0</v>
      </c>
      <c r="BH734" s="2">
        <v>0</v>
      </c>
      <c r="BI734" s="2">
        <v>13184</v>
      </c>
      <c r="BJ734" s="2">
        <v>0</v>
      </c>
      <c r="BK734" s="2">
        <v>0</v>
      </c>
      <c r="BL734" s="2">
        <v>0</v>
      </c>
      <c r="BM734" s="2">
        <v>0</v>
      </c>
      <c r="BN734" s="2">
        <v>2813</v>
      </c>
      <c r="BO734" s="2">
        <v>0</v>
      </c>
      <c r="BP734" s="2">
        <v>0</v>
      </c>
      <c r="BQ734" s="2">
        <v>265973</v>
      </c>
      <c r="BR734" s="2">
        <v>314703</v>
      </c>
      <c r="BS734" s="2">
        <v>0</v>
      </c>
      <c r="BT734" s="2">
        <v>314703</v>
      </c>
      <c r="BU734" s="2">
        <v>158300</v>
      </c>
      <c r="BV734" s="2">
        <v>156403</v>
      </c>
      <c r="BW734" s="2">
        <v>3092</v>
      </c>
      <c r="BX734" s="2">
        <v>153311</v>
      </c>
      <c r="BY734" s="2">
        <v>737.36</v>
      </c>
      <c r="BZ734" s="2">
        <v>15.46</v>
      </c>
      <c r="CA734" s="2">
        <v>11400</v>
      </c>
      <c r="CB734" s="2">
        <v>114887</v>
      </c>
      <c r="CC734" s="2">
        <v>0</v>
      </c>
      <c r="CD734" s="2">
        <v>158300</v>
      </c>
      <c r="CE734" s="2">
        <v>3092</v>
      </c>
      <c r="CF734" s="2">
        <v>0</v>
      </c>
      <c r="CG734" s="2">
        <v>29526</v>
      </c>
      <c r="CH734" s="2">
        <v>29526</v>
      </c>
      <c r="CI734" s="2">
        <v>0</v>
      </c>
      <c r="CJ734" s="2">
        <v>153311</v>
      </c>
      <c r="CK734" s="2" t="b">
        <v>0</v>
      </c>
      <c r="CL734" s="2">
        <v>0</v>
      </c>
      <c r="CM734" s="2">
        <v>13415.92</v>
      </c>
      <c r="CN734" s="2">
        <v>12335.38</v>
      </c>
      <c r="CO734" s="2">
        <v>12701.31</v>
      </c>
      <c r="CP734" s="2">
        <v>15102.36</v>
      </c>
      <c r="CQ734" s="4">
        <v>45072.42664351852</v>
      </c>
      <c r="CR734" s="4">
        <v>73415</v>
      </c>
    </row>
    <row r="735" spans="1:96" x14ac:dyDescent="0.35">
      <c r="A735" s="5">
        <v>813</v>
      </c>
      <c r="B735" s="3" t="s">
        <v>1496</v>
      </c>
      <c r="C735" s="3" t="s">
        <v>1501</v>
      </c>
      <c r="D735" s="2" t="s">
        <v>1502</v>
      </c>
      <c r="E735" s="2">
        <v>8093</v>
      </c>
      <c r="F735" s="2">
        <v>8215</v>
      </c>
      <c r="G735" s="2">
        <v>8458</v>
      </c>
      <c r="H735" s="2">
        <v>9802</v>
      </c>
      <c r="I735" s="2">
        <v>6.5600000000000006E-2</v>
      </c>
      <c r="J735" s="2">
        <v>531</v>
      </c>
      <c r="K735" s="2">
        <v>539</v>
      </c>
      <c r="L735" s="2">
        <v>555</v>
      </c>
      <c r="M735" s="2">
        <v>643</v>
      </c>
      <c r="N735" s="2">
        <v>6.7000000000000004E-2</v>
      </c>
      <c r="O735" s="2">
        <v>542</v>
      </c>
      <c r="P735" s="2">
        <v>550</v>
      </c>
      <c r="Q735" s="2">
        <v>567</v>
      </c>
      <c r="R735" s="2">
        <v>657</v>
      </c>
      <c r="S735" s="2">
        <v>9166</v>
      </c>
      <c r="T735" s="2">
        <v>9304</v>
      </c>
      <c r="U735" s="2">
        <v>9580</v>
      </c>
      <c r="V735" s="2">
        <v>11102</v>
      </c>
      <c r="W735" s="2">
        <v>1.1040000000000001</v>
      </c>
      <c r="X735" s="2">
        <v>1.026</v>
      </c>
      <c r="Y735" s="2">
        <v>10119</v>
      </c>
      <c r="Z735" s="2">
        <v>11391</v>
      </c>
      <c r="AA735" s="2">
        <v>70.58</v>
      </c>
      <c r="AB735" s="2">
        <v>59.05</v>
      </c>
      <c r="AC735" s="2">
        <v>40.590000000000003</v>
      </c>
      <c r="AD735" s="2">
        <v>0</v>
      </c>
      <c r="AE735" s="2">
        <v>170.22</v>
      </c>
      <c r="AF735" s="2">
        <v>70.58</v>
      </c>
      <c r="AG735" s="2">
        <v>59.05</v>
      </c>
      <c r="AH735" s="2">
        <v>40.590000000000003</v>
      </c>
      <c r="AI735" s="2">
        <v>0</v>
      </c>
      <c r="AJ735" s="2">
        <v>170.22</v>
      </c>
      <c r="AK735" s="2">
        <v>714199</v>
      </c>
      <c r="AL735" s="2">
        <v>549401</v>
      </c>
      <c r="AM735" s="2">
        <v>388852</v>
      </c>
      <c r="AN735" s="2">
        <v>0</v>
      </c>
      <c r="AO735" s="2">
        <v>1652452</v>
      </c>
      <c r="AP735" s="2">
        <v>0.3992</v>
      </c>
      <c r="AQ735" s="2">
        <v>0.2</v>
      </c>
      <c r="AR735" s="2">
        <v>57022</v>
      </c>
      <c r="AS735" s="2">
        <v>43864</v>
      </c>
      <c r="AT735" s="2">
        <v>31046</v>
      </c>
      <c r="AU735" s="2">
        <v>0</v>
      </c>
      <c r="AV735" s="2">
        <v>131932</v>
      </c>
      <c r="AW735" s="2">
        <v>0.3992</v>
      </c>
      <c r="AX735" s="2">
        <v>0</v>
      </c>
      <c r="AY735" s="2">
        <v>0.65</v>
      </c>
      <c r="AZ735" s="2">
        <v>0</v>
      </c>
      <c r="BA735" s="2">
        <v>0</v>
      </c>
      <c r="BB735" s="2">
        <v>0</v>
      </c>
      <c r="BC735" s="2">
        <v>0</v>
      </c>
      <c r="BD735" s="2">
        <v>0</v>
      </c>
      <c r="BE735" s="2">
        <v>1784384</v>
      </c>
      <c r="BF735" s="2">
        <v>0</v>
      </c>
      <c r="BG735" s="2">
        <v>6139</v>
      </c>
      <c r="BH735" s="2">
        <v>0</v>
      </c>
      <c r="BI735" s="2">
        <v>25812</v>
      </c>
      <c r="BJ735" s="2">
        <v>0</v>
      </c>
      <c r="BK735" s="2">
        <v>0</v>
      </c>
      <c r="BL735" s="2">
        <v>0</v>
      </c>
      <c r="BM735" s="2">
        <v>0</v>
      </c>
      <c r="BN735" s="2">
        <v>2813</v>
      </c>
      <c r="BO735" s="2">
        <v>1.81</v>
      </c>
      <c r="BP735" s="2">
        <v>5092</v>
      </c>
      <c r="BQ735" s="2">
        <v>37043</v>
      </c>
      <c r="BR735" s="2">
        <v>1821427</v>
      </c>
      <c r="BS735" s="2">
        <v>0</v>
      </c>
      <c r="BT735" s="2">
        <v>1821427</v>
      </c>
      <c r="BU735" s="2">
        <v>565377</v>
      </c>
      <c r="BV735" s="2">
        <v>1256050</v>
      </c>
      <c r="BW735" s="2">
        <v>154225</v>
      </c>
      <c r="BX735" s="2">
        <v>1101825</v>
      </c>
      <c r="BY735" s="2">
        <v>5751.21</v>
      </c>
      <c r="BZ735" s="2">
        <v>170.22</v>
      </c>
      <c r="CA735" s="2">
        <v>978971</v>
      </c>
      <c r="CB735" s="2">
        <v>0</v>
      </c>
      <c r="CC735" s="2">
        <v>0</v>
      </c>
      <c r="CD735" s="2">
        <v>565377</v>
      </c>
      <c r="CE735" s="2">
        <v>154225</v>
      </c>
      <c r="CF735" s="2">
        <v>259369</v>
      </c>
      <c r="CG735" s="2">
        <v>182335</v>
      </c>
      <c r="CH735" s="2">
        <v>441704</v>
      </c>
      <c r="CI735" s="2">
        <v>0</v>
      </c>
      <c r="CJ735" s="2">
        <v>1101825</v>
      </c>
      <c r="CK735" s="2" t="b">
        <v>0</v>
      </c>
      <c r="CL735" s="2">
        <v>0</v>
      </c>
      <c r="CM735" s="2">
        <v>10926.9</v>
      </c>
      <c r="CN735" s="2">
        <v>10046.83</v>
      </c>
      <c r="CO735" s="2">
        <v>10344.870000000001</v>
      </c>
      <c r="CP735" s="2">
        <v>12300.46</v>
      </c>
      <c r="CQ735" s="4">
        <v>45072.426666666666</v>
      </c>
      <c r="CR735" s="4">
        <v>73415</v>
      </c>
    </row>
    <row r="736" spans="1:96" x14ac:dyDescent="0.35">
      <c r="A736" s="5">
        <v>814</v>
      </c>
      <c r="B736" s="3" t="s">
        <v>1496</v>
      </c>
      <c r="C736" s="3" t="s">
        <v>1503</v>
      </c>
      <c r="D736" s="2" t="s">
        <v>1504</v>
      </c>
      <c r="E736" s="2">
        <v>8093</v>
      </c>
      <c r="F736" s="2">
        <v>8215</v>
      </c>
      <c r="G736" s="2">
        <v>8458</v>
      </c>
      <c r="H736" s="2">
        <v>9802</v>
      </c>
      <c r="I736" s="2">
        <v>6.5600000000000006E-2</v>
      </c>
      <c r="J736" s="2">
        <v>531</v>
      </c>
      <c r="K736" s="2">
        <v>539</v>
      </c>
      <c r="L736" s="2">
        <v>555</v>
      </c>
      <c r="M736" s="2">
        <v>643</v>
      </c>
      <c r="N736" s="2">
        <v>6.7000000000000004E-2</v>
      </c>
      <c r="O736" s="2">
        <v>542</v>
      </c>
      <c r="P736" s="2">
        <v>550</v>
      </c>
      <c r="Q736" s="2">
        <v>567</v>
      </c>
      <c r="R736" s="2">
        <v>657</v>
      </c>
      <c r="S736" s="2">
        <v>9166</v>
      </c>
      <c r="T736" s="2">
        <v>9304</v>
      </c>
      <c r="U736" s="2">
        <v>9580</v>
      </c>
      <c r="V736" s="2">
        <v>11102</v>
      </c>
      <c r="W736" s="2">
        <v>1.1040000000000001</v>
      </c>
      <c r="X736" s="2">
        <v>1.026</v>
      </c>
      <c r="Y736" s="2">
        <v>10119</v>
      </c>
      <c r="Z736" s="2">
        <v>11391</v>
      </c>
      <c r="AA736" s="2">
        <v>30.56</v>
      </c>
      <c r="AB736" s="2">
        <v>15.52</v>
      </c>
      <c r="AC736" s="2">
        <v>12.65</v>
      </c>
      <c r="AD736" s="2">
        <v>0</v>
      </c>
      <c r="AE736" s="2">
        <v>58.73</v>
      </c>
      <c r="AF736" s="2">
        <v>30.56</v>
      </c>
      <c r="AG736" s="2">
        <v>15.52</v>
      </c>
      <c r="AH736" s="2">
        <v>12.65</v>
      </c>
      <c r="AI736" s="2">
        <v>0</v>
      </c>
      <c r="AJ736" s="2">
        <v>58.73</v>
      </c>
      <c r="AK736" s="2">
        <v>309237</v>
      </c>
      <c r="AL736" s="2">
        <v>144398</v>
      </c>
      <c r="AM736" s="2">
        <v>121187</v>
      </c>
      <c r="AN736" s="2">
        <v>0</v>
      </c>
      <c r="AO736" s="2">
        <v>574822</v>
      </c>
      <c r="AP736" s="2">
        <v>0.59770000000000001</v>
      </c>
      <c r="AQ736" s="2">
        <v>0.2</v>
      </c>
      <c r="AR736" s="2">
        <v>36966</v>
      </c>
      <c r="AS736" s="2">
        <v>17261</v>
      </c>
      <c r="AT736" s="2">
        <v>14487</v>
      </c>
      <c r="AU736" s="2">
        <v>0</v>
      </c>
      <c r="AV736" s="2">
        <v>68714</v>
      </c>
      <c r="AW736" s="2">
        <v>0.59770000000000001</v>
      </c>
      <c r="AX736" s="2">
        <v>4.7699999999999999E-2</v>
      </c>
      <c r="AY736" s="2">
        <v>0.65</v>
      </c>
      <c r="AZ736" s="2">
        <v>9588</v>
      </c>
      <c r="BA736" s="2">
        <v>4477</v>
      </c>
      <c r="BB736" s="2">
        <v>3757</v>
      </c>
      <c r="BC736" s="2">
        <v>0</v>
      </c>
      <c r="BD736" s="2">
        <v>17822</v>
      </c>
      <c r="BE736" s="2">
        <v>661358</v>
      </c>
      <c r="BF736" s="2">
        <v>0</v>
      </c>
      <c r="BG736" s="2">
        <v>0</v>
      </c>
      <c r="BH736" s="2">
        <v>0</v>
      </c>
      <c r="BI736" s="2">
        <v>0</v>
      </c>
      <c r="BJ736" s="2">
        <v>0</v>
      </c>
      <c r="BK736" s="2">
        <v>0</v>
      </c>
      <c r="BL736" s="2">
        <v>32139</v>
      </c>
      <c r="BM736" s="2">
        <v>0</v>
      </c>
      <c r="BN736" s="2">
        <v>2813</v>
      </c>
      <c r="BO736" s="2">
        <v>1.86</v>
      </c>
      <c r="BP736" s="2">
        <v>5232</v>
      </c>
      <c r="BQ736" s="2">
        <v>37371</v>
      </c>
      <c r="BR736" s="2">
        <v>698729</v>
      </c>
      <c r="BS736" s="2">
        <v>0</v>
      </c>
      <c r="BT736" s="2">
        <v>698729</v>
      </c>
      <c r="BU736" s="2">
        <v>27202</v>
      </c>
      <c r="BV736" s="2">
        <v>671527</v>
      </c>
      <c r="BW736" s="2">
        <v>57585</v>
      </c>
      <c r="BX736" s="2">
        <v>613942</v>
      </c>
      <c r="BY736" s="2">
        <v>72.06</v>
      </c>
      <c r="BZ736" s="2">
        <v>58.73</v>
      </c>
      <c r="CA736" s="2">
        <v>4232</v>
      </c>
      <c r="CB736" s="2">
        <v>245739</v>
      </c>
      <c r="CC736" s="2">
        <v>0</v>
      </c>
      <c r="CD736" s="2">
        <v>27202</v>
      </c>
      <c r="CE736" s="2">
        <v>57585</v>
      </c>
      <c r="CF736" s="2">
        <v>165184</v>
      </c>
      <c r="CG736" s="2">
        <v>54479</v>
      </c>
      <c r="CH736" s="2">
        <v>219663</v>
      </c>
      <c r="CI736" s="2">
        <v>0</v>
      </c>
      <c r="CJ736" s="2">
        <v>613942</v>
      </c>
      <c r="CK736" s="2" t="b">
        <v>0</v>
      </c>
      <c r="CL736" s="2">
        <v>0</v>
      </c>
      <c r="CM736" s="2">
        <v>11642.36</v>
      </c>
      <c r="CN736" s="2">
        <v>10704.67</v>
      </c>
      <c r="CO736" s="2">
        <v>11022.22</v>
      </c>
      <c r="CP736" s="2">
        <v>13105.86</v>
      </c>
      <c r="CQ736" s="4">
        <v>45072.426712962966</v>
      </c>
      <c r="CR736" s="4">
        <v>73415</v>
      </c>
    </row>
    <row r="737" spans="1:96" x14ac:dyDescent="0.35">
      <c r="A737" s="5">
        <v>815</v>
      </c>
      <c r="B737" s="3" t="s">
        <v>1496</v>
      </c>
      <c r="C737" s="3" t="s">
        <v>1505</v>
      </c>
      <c r="D737" s="2" t="s">
        <v>1506</v>
      </c>
      <c r="E737" s="2">
        <v>8093</v>
      </c>
      <c r="F737" s="2">
        <v>8215</v>
      </c>
      <c r="G737" s="2">
        <v>8458</v>
      </c>
      <c r="H737" s="2">
        <v>9802</v>
      </c>
      <c r="I737" s="2">
        <v>6.5600000000000006E-2</v>
      </c>
      <c r="J737" s="2">
        <v>531</v>
      </c>
      <c r="K737" s="2">
        <v>539</v>
      </c>
      <c r="L737" s="2">
        <v>555</v>
      </c>
      <c r="M737" s="2">
        <v>643</v>
      </c>
      <c r="N737" s="2">
        <v>6.7000000000000004E-2</v>
      </c>
      <c r="O737" s="2">
        <v>542</v>
      </c>
      <c r="P737" s="2">
        <v>550</v>
      </c>
      <c r="Q737" s="2">
        <v>567</v>
      </c>
      <c r="R737" s="2">
        <v>657</v>
      </c>
      <c r="S737" s="2">
        <v>9166</v>
      </c>
      <c r="T737" s="2">
        <v>9304</v>
      </c>
      <c r="U737" s="2">
        <v>9580</v>
      </c>
      <c r="V737" s="2">
        <v>11102</v>
      </c>
      <c r="W737" s="2">
        <v>1.1040000000000001</v>
      </c>
      <c r="X737" s="2">
        <v>1.026</v>
      </c>
      <c r="Y737" s="2">
        <v>10119</v>
      </c>
      <c r="Z737" s="2">
        <v>11391</v>
      </c>
      <c r="AA737" s="2">
        <v>1.89</v>
      </c>
      <c r="AB737" s="2">
        <v>1.66</v>
      </c>
      <c r="AC737" s="2">
        <v>0</v>
      </c>
      <c r="AD737" s="2">
        <v>0</v>
      </c>
      <c r="AE737" s="2">
        <v>3.55</v>
      </c>
      <c r="AF737" s="2">
        <v>42.31</v>
      </c>
      <c r="AG737" s="2">
        <v>28.24</v>
      </c>
      <c r="AH737" s="2">
        <v>17.23</v>
      </c>
      <c r="AI737" s="2">
        <v>0</v>
      </c>
      <c r="AJ737" s="2">
        <v>87.78</v>
      </c>
      <c r="AK737" s="2">
        <v>19125</v>
      </c>
      <c r="AL737" s="2">
        <v>15445</v>
      </c>
      <c r="AM737" s="2">
        <v>0</v>
      </c>
      <c r="AN737" s="2">
        <v>0</v>
      </c>
      <c r="AO737" s="2">
        <v>34570</v>
      </c>
      <c r="AP737" s="2">
        <v>0.88149999999999995</v>
      </c>
      <c r="AQ737" s="2">
        <v>0.2</v>
      </c>
      <c r="AR737" s="2">
        <v>75480</v>
      </c>
      <c r="AS737" s="2">
        <v>46322</v>
      </c>
      <c r="AT737" s="2">
        <v>29101</v>
      </c>
      <c r="AU737" s="2">
        <v>0</v>
      </c>
      <c r="AV737" s="2">
        <v>150903</v>
      </c>
      <c r="AW737" s="2">
        <v>0.88149999999999995</v>
      </c>
      <c r="AX737" s="2">
        <v>0.33150000000000002</v>
      </c>
      <c r="AY737" s="2">
        <v>0.65</v>
      </c>
      <c r="AZ737" s="2">
        <v>92252</v>
      </c>
      <c r="BA737" s="2">
        <v>56615</v>
      </c>
      <c r="BB737" s="2">
        <v>35567</v>
      </c>
      <c r="BC737" s="2">
        <v>0</v>
      </c>
      <c r="BD737" s="2">
        <v>184434</v>
      </c>
      <c r="BE737" s="2">
        <v>369907</v>
      </c>
      <c r="BF737" s="2">
        <v>1001601</v>
      </c>
      <c r="BG737" s="2">
        <v>0</v>
      </c>
      <c r="BH737" s="2">
        <v>0</v>
      </c>
      <c r="BI737" s="2">
        <v>23488</v>
      </c>
      <c r="BJ737" s="2">
        <v>0</v>
      </c>
      <c r="BK737" s="2">
        <v>0</v>
      </c>
      <c r="BL737" s="2">
        <v>0</v>
      </c>
      <c r="BM737" s="2">
        <v>0</v>
      </c>
      <c r="BN737" s="2">
        <v>2813</v>
      </c>
      <c r="BO737" s="2">
        <v>2.8</v>
      </c>
      <c r="BP737" s="2">
        <v>7876</v>
      </c>
      <c r="BQ737" s="2">
        <v>1032965</v>
      </c>
      <c r="BR737" s="2">
        <v>1402872</v>
      </c>
      <c r="BS737" s="2">
        <v>0</v>
      </c>
      <c r="BT737" s="2">
        <v>1402872</v>
      </c>
      <c r="BU737" s="2">
        <v>585127</v>
      </c>
      <c r="BV737" s="2">
        <v>817745</v>
      </c>
      <c r="BW737" s="2">
        <v>33685</v>
      </c>
      <c r="BX737" s="2">
        <v>784060</v>
      </c>
      <c r="BY737" s="2">
        <v>5150.59</v>
      </c>
      <c r="BZ737" s="2">
        <v>87.78</v>
      </c>
      <c r="CA737" s="2">
        <v>452119</v>
      </c>
      <c r="CB737" s="2">
        <v>0</v>
      </c>
      <c r="CC737" s="2">
        <v>0</v>
      </c>
      <c r="CD737" s="2">
        <v>585127</v>
      </c>
      <c r="CE737" s="2">
        <v>33685</v>
      </c>
      <c r="CF737" s="2">
        <v>0</v>
      </c>
      <c r="CG737" s="2">
        <v>270326</v>
      </c>
      <c r="CH737" s="2">
        <v>270326</v>
      </c>
      <c r="CI737" s="2">
        <v>0</v>
      </c>
      <c r="CJ737" s="2">
        <v>784060</v>
      </c>
      <c r="CK737" s="2" t="b">
        <v>0</v>
      </c>
      <c r="CL737" s="2">
        <v>0</v>
      </c>
      <c r="CM737" s="2">
        <v>14083.37</v>
      </c>
      <c r="CN737" s="2">
        <v>12949.07</v>
      </c>
      <c r="CO737" s="2">
        <v>13333.2</v>
      </c>
      <c r="CP737" s="2">
        <v>15853.71</v>
      </c>
      <c r="CQ737" s="4">
        <v>45072.426724537036</v>
      </c>
      <c r="CR737" s="4">
        <v>73415</v>
      </c>
    </row>
    <row r="738" spans="1:96" x14ac:dyDescent="0.35">
      <c r="A738" s="5">
        <v>816</v>
      </c>
      <c r="B738" s="3" t="s">
        <v>1496</v>
      </c>
      <c r="C738" s="3" t="s">
        <v>1507</v>
      </c>
      <c r="D738" s="2" t="s">
        <v>1508</v>
      </c>
      <c r="E738" s="2">
        <v>8093</v>
      </c>
      <c r="F738" s="2">
        <v>8215</v>
      </c>
      <c r="G738" s="2">
        <v>8458</v>
      </c>
      <c r="H738" s="2">
        <v>9802</v>
      </c>
      <c r="I738" s="2">
        <v>6.5600000000000006E-2</v>
      </c>
      <c r="J738" s="2">
        <v>531</v>
      </c>
      <c r="K738" s="2">
        <v>539</v>
      </c>
      <c r="L738" s="2">
        <v>555</v>
      </c>
      <c r="M738" s="2">
        <v>643</v>
      </c>
      <c r="N738" s="2">
        <v>6.7000000000000004E-2</v>
      </c>
      <c r="O738" s="2">
        <v>542</v>
      </c>
      <c r="P738" s="2">
        <v>550</v>
      </c>
      <c r="Q738" s="2">
        <v>567</v>
      </c>
      <c r="R738" s="2">
        <v>657</v>
      </c>
      <c r="S738" s="2">
        <v>9166</v>
      </c>
      <c r="T738" s="2">
        <v>9304</v>
      </c>
      <c r="U738" s="2">
        <v>9580</v>
      </c>
      <c r="V738" s="2">
        <v>11102</v>
      </c>
      <c r="W738" s="2">
        <v>1.1040000000000001</v>
      </c>
      <c r="X738" s="2">
        <v>1.026</v>
      </c>
      <c r="Y738" s="2">
        <v>10119</v>
      </c>
      <c r="Z738" s="2">
        <v>11391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59.06</v>
      </c>
      <c r="AJ738" s="2">
        <v>59.06</v>
      </c>
      <c r="AK738" s="2">
        <v>0</v>
      </c>
      <c r="AL738" s="2">
        <v>0</v>
      </c>
      <c r="AM738" s="2">
        <v>0</v>
      </c>
      <c r="AN738" s="2">
        <v>0</v>
      </c>
      <c r="AO738" s="2">
        <v>0</v>
      </c>
      <c r="AP738" s="2">
        <v>0.77600000000000002</v>
      </c>
      <c r="AQ738" s="2">
        <v>0.2</v>
      </c>
      <c r="AR738" s="2">
        <v>0</v>
      </c>
      <c r="AS738" s="2">
        <v>0</v>
      </c>
      <c r="AT738" s="2">
        <v>0</v>
      </c>
      <c r="AU738" s="2">
        <v>104411</v>
      </c>
      <c r="AV738" s="2">
        <v>104411</v>
      </c>
      <c r="AW738" s="2">
        <v>0.77600000000000002</v>
      </c>
      <c r="AX738" s="2">
        <v>0.22600000000000001</v>
      </c>
      <c r="AY738" s="2">
        <v>0.65</v>
      </c>
      <c r="AZ738" s="2">
        <v>0</v>
      </c>
      <c r="BA738" s="2">
        <v>0</v>
      </c>
      <c r="BB738" s="2">
        <v>0</v>
      </c>
      <c r="BC738" s="2">
        <v>98827</v>
      </c>
      <c r="BD738" s="2">
        <v>98827</v>
      </c>
      <c r="BE738" s="2">
        <v>203238</v>
      </c>
      <c r="BF738" s="2">
        <v>1137787</v>
      </c>
      <c r="BG738" s="2">
        <v>12324</v>
      </c>
      <c r="BH738" s="2">
        <v>0</v>
      </c>
      <c r="BI738" s="2">
        <v>22221</v>
      </c>
      <c r="BJ738" s="2">
        <v>0</v>
      </c>
      <c r="BK738" s="2">
        <v>0</v>
      </c>
      <c r="BL738" s="2">
        <v>0</v>
      </c>
      <c r="BM738" s="2">
        <v>0</v>
      </c>
      <c r="BN738" s="2">
        <v>2813</v>
      </c>
      <c r="BO738" s="2">
        <v>0</v>
      </c>
      <c r="BP738" s="2">
        <v>0</v>
      </c>
      <c r="BQ738" s="2">
        <v>1172332</v>
      </c>
      <c r="BR738" s="2">
        <v>1375570</v>
      </c>
      <c r="BS738" s="2">
        <v>0</v>
      </c>
      <c r="BT738" s="2">
        <v>1375570</v>
      </c>
      <c r="BU738" s="2">
        <v>551581</v>
      </c>
      <c r="BV738" s="2">
        <v>823989</v>
      </c>
      <c r="BW738" s="2">
        <v>113161</v>
      </c>
      <c r="BX738" s="2">
        <v>710828</v>
      </c>
      <c r="BY738" s="2">
        <v>188.01</v>
      </c>
      <c r="BZ738" s="2">
        <v>59.06</v>
      </c>
      <c r="CA738" s="2">
        <v>11104</v>
      </c>
      <c r="CB738" s="2">
        <v>813839</v>
      </c>
      <c r="CC738" s="2">
        <v>0</v>
      </c>
      <c r="CD738" s="2">
        <v>551581</v>
      </c>
      <c r="CE738" s="2">
        <v>113161</v>
      </c>
      <c r="CF738" s="2">
        <v>160201</v>
      </c>
      <c r="CG738" s="2">
        <v>671670</v>
      </c>
      <c r="CH738" s="2">
        <v>831871</v>
      </c>
      <c r="CI738" s="2">
        <v>121043</v>
      </c>
      <c r="CJ738" s="2">
        <v>831871</v>
      </c>
      <c r="CK738" s="2" t="b">
        <v>0</v>
      </c>
      <c r="CL738" s="2">
        <v>0</v>
      </c>
      <c r="CM738" s="2">
        <v>13175.95</v>
      </c>
      <c r="CN738" s="2">
        <v>12114.74</v>
      </c>
      <c r="CO738" s="2">
        <v>12474.12</v>
      </c>
      <c r="CP738" s="2">
        <v>14832.22</v>
      </c>
      <c r="CQ738" s="4">
        <v>45072.426724537036</v>
      </c>
      <c r="CR738" s="4">
        <v>73415</v>
      </c>
    </row>
    <row r="739" spans="1:96" x14ac:dyDescent="0.35">
      <c r="A739" s="5">
        <v>819</v>
      </c>
      <c r="B739" s="3" t="s">
        <v>1496</v>
      </c>
      <c r="C739" s="3" t="s">
        <v>1509</v>
      </c>
      <c r="D739" s="2" t="s">
        <v>1510</v>
      </c>
      <c r="E739" s="2">
        <v>8093</v>
      </c>
      <c r="F739" s="2">
        <v>8215</v>
      </c>
      <c r="G739" s="2">
        <v>8458</v>
      </c>
      <c r="H739" s="2">
        <v>9802</v>
      </c>
      <c r="I739" s="2">
        <v>6.5600000000000006E-2</v>
      </c>
      <c r="J739" s="2">
        <v>531</v>
      </c>
      <c r="K739" s="2">
        <v>539</v>
      </c>
      <c r="L739" s="2">
        <v>555</v>
      </c>
      <c r="M739" s="2">
        <v>643</v>
      </c>
      <c r="N739" s="2">
        <v>6.7000000000000004E-2</v>
      </c>
      <c r="O739" s="2">
        <v>542</v>
      </c>
      <c r="P739" s="2">
        <v>550</v>
      </c>
      <c r="Q739" s="2">
        <v>567</v>
      </c>
      <c r="R739" s="2">
        <v>657</v>
      </c>
      <c r="S739" s="2">
        <v>9166</v>
      </c>
      <c r="T739" s="2">
        <v>9304</v>
      </c>
      <c r="U739" s="2">
        <v>9580</v>
      </c>
      <c r="V739" s="2">
        <v>11102</v>
      </c>
      <c r="W739" s="2">
        <v>1.1040000000000001</v>
      </c>
      <c r="X739" s="2">
        <v>1.026</v>
      </c>
      <c r="Y739" s="2">
        <v>10119</v>
      </c>
      <c r="Z739" s="2">
        <v>11391</v>
      </c>
      <c r="AA739" s="2">
        <v>4.21</v>
      </c>
      <c r="AB739" s="2">
        <v>1.53</v>
      </c>
      <c r="AC739" s="2">
        <v>1.06</v>
      </c>
      <c r="AD739" s="2">
        <v>0</v>
      </c>
      <c r="AE739" s="2">
        <v>6.8</v>
      </c>
      <c r="AF739" s="2">
        <v>4.21</v>
      </c>
      <c r="AG739" s="2">
        <v>1.53</v>
      </c>
      <c r="AH739" s="2">
        <v>1.06</v>
      </c>
      <c r="AI739" s="2">
        <v>0</v>
      </c>
      <c r="AJ739" s="2">
        <v>6.8</v>
      </c>
      <c r="AK739" s="2">
        <v>42601</v>
      </c>
      <c r="AL739" s="2">
        <v>14235</v>
      </c>
      <c r="AM739" s="2">
        <v>10155</v>
      </c>
      <c r="AN739" s="2">
        <v>0</v>
      </c>
      <c r="AO739" s="2">
        <v>66991</v>
      </c>
      <c r="AP739" s="2">
        <v>0.86670000000000003</v>
      </c>
      <c r="AQ739" s="2">
        <v>0.2</v>
      </c>
      <c r="AR739" s="2">
        <v>7384</v>
      </c>
      <c r="AS739" s="2">
        <v>2468</v>
      </c>
      <c r="AT739" s="2">
        <v>1760</v>
      </c>
      <c r="AU739" s="2">
        <v>0</v>
      </c>
      <c r="AV739" s="2">
        <v>11612</v>
      </c>
      <c r="AW739" s="2">
        <v>0.86670000000000003</v>
      </c>
      <c r="AX739" s="2">
        <v>0.31669999999999998</v>
      </c>
      <c r="AY739" s="2">
        <v>0.65</v>
      </c>
      <c r="AZ739" s="2">
        <v>8770</v>
      </c>
      <c r="BA739" s="2">
        <v>2930</v>
      </c>
      <c r="BB739" s="2">
        <v>2090</v>
      </c>
      <c r="BC739" s="2">
        <v>0</v>
      </c>
      <c r="BD739" s="2">
        <v>13790</v>
      </c>
      <c r="BE739" s="2">
        <v>92393</v>
      </c>
      <c r="BF739" s="2">
        <v>0</v>
      </c>
      <c r="BG739" s="2">
        <v>0</v>
      </c>
      <c r="BH739" s="2">
        <v>0</v>
      </c>
      <c r="BI739" s="2">
        <v>19764</v>
      </c>
      <c r="BJ739" s="2">
        <v>0</v>
      </c>
      <c r="BK739" s="2">
        <v>0</v>
      </c>
      <c r="BL739" s="2">
        <v>0</v>
      </c>
      <c r="BM739" s="2">
        <v>0</v>
      </c>
      <c r="BN739" s="2">
        <v>2813</v>
      </c>
      <c r="BO739" s="2">
        <v>0</v>
      </c>
      <c r="BP739" s="2">
        <v>0</v>
      </c>
      <c r="BQ739" s="2">
        <v>19764</v>
      </c>
      <c r="BR739" s="2">
        <v>112157</v>
      </c>
      <c r="BS739" s="2">
        <v>0</v>
      </c>
      <c r="BT739" s="2">
        <v>112157</v>
      </c>
      <c r="BU739" s="2">
        <v>87846</v>
      </c>
      <c r="BV739" s="2">
        <v>24311</v>
      </c>
      <c r="BW739" s="2">
        <v>1360</v>
      </c>
      <c r="BX739" s="2">
        <v>22951</v>
      </c>
      <c r="BY739" s="2">
        <v>123.42</v>
      </c>
      <c r="BZ739" s="2">
        <v>6.8</v>
      </c>
      <c r="CA739" s="2">
        <v>839</v>
      </c>
      <c r="CB739" s="2">
        <v>121961</v>
      </c>
      <c r="CC739" s="2">
        <v>0</v>
      </c>
      <c r="CD739" s="2">
        <v>87846</v>
      </c>
      <c r="CE739" s="2">
        <v>1360</v>
      </c>
      <c r="CF739" s="2">
        <v>33594</v>
      </c>
      <c r="CG739" s="2">
        <v>55829</v>
      </c>
      <c r="CH739" s="2">
        <v>89423</v>
      </c>
      <c r="CI739" s="2">
        <v>66472</v>
      </c>
      <c r="CJ739" s="2">
        <v>89423</v>
      </c>
      <c r="CK739" s="2" t="b">
        <v>1</v>
      </c>
      <c r="CL739" s="2">
        <v>0</v>
      </c>
      <c r="CM739" s="2">
        <v>13956.07</v>
      </c>
      <c r="CN739" s="2">
        <v>12832.03</v>
      </c>
      <c r="CO739" s="2">
        <v>13212.69</v>
      </c>
      <c r="CP739" s="2">
        <v>15710.41</v>
      </c>
      <c r="CQ739" s="4">
        <v>45072.426759259259</v>
      </c>
      <c r="CR739" s="4">
        <v>73415</v>
      </c>
    </row>
    <row r="740" spans="1:96" x14ac:dyDescent="0.35">
      <c r="A740" s="5">
        <v>821</v>
      </c>
      <c r="B740" s="3" t="s">
        <v>1496</v>
      </c>
      <c r="C740" s="3" t="s">
        <v>1511</v>
      </c>
      <c r="D740" s="2" t="s">
        <v>1512</v>
      </c>
      <c r="E740" s="2">
        <v>8093</v>
      </c>
      <c r="F740" s="2">
        <v>8215</v>
      </c>
      <c r="G740" s="2">
        <v>8458</v>
      </c>
      <c r="H740" s="2">
        <v>9802</v>
      </c>
      <c r="I740" s="2">
        <v>6.5600000000000006E-2</v>
      </c>
      <c r="J740" s="2">
        <v>531</v>
      </c>
      <c r="K740" s="2">
        <v>539</v>
      </c>
      <c r="L740" s="2">
        <v>555</v>
      </c>
      <c r="M740" s="2">
        <v>643</v>
      </c>
      <c r="N740" s="2">
        <v>6.7000000000000004E-2</v>
      </c>
      <c r="O740" s="2">
        <v>542</v>
      </c>
      <c r="P740" s="2">
        <v>550</v>
      </c>
      <c r="Q740" s="2">
        <v>567</v>
      </c>
      <c r="R740" s="2">
        <v>657</v>
      </c>
      <c r="S740" s="2">
        <v>9166</v>
      </c>
      <c r="T740" s="2">
        <v>9304</v>
      </c>
      <c r="U740" s="2">
        <v>9580</v>
      </c>
      <c r="V740" s="2">
        <v>11102</v>
      </c>
      <c r="W740" s="2">
        <v>1.1040000000000001</v>
      </c>
      <c r="X740" s="2">
        <v>1.026</v>
      </c>
      <c r="Y740" s="2">
        <v>10119</v>
      </c>
      <c r="Z740" s="2">
        <v>11391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17.59</v>
      </c>
      <c r="AG740" s="2">
        <v>13.13</v>
      </c>
      <c r="AH740" s="2">
        <v>5.41</v>
      </c>
      <c r="AI740" s="2">
        <v>0</v>
      </c>
      <c r="AJ740" s="2">
        <v>36.130000000000003</v>
      </c>
      <c r="AK740" s="2">
        <v>0</v>
      </c>
      <c r="AL740" s="2">
        <v>0</v>
      </c>
      <c r="AM740" s="2">
        <v>0</v>
      </c>
      <c r="AN740" s="2">
        <v>0</v>
      </c>
      <c r="AO740" s="2">
        <v>0</v>
      </c>
      <c r="AP740" s="2">
        <v>0.5766</v>
      </c>
      <c r="AQ740" s="2">
        <v>0.2</v>
      </c>
      <c r="AR740" s="2">
        <v>20526</v>
      </c>
      <c r="AS740" s="2">
        <v>14088</v>
      </c>
      <c r="AT740" s="2">
        <v>5977</v>
      </c>
      <c r="AU740" s="2">
        <v>0</v>
      </c>
      <c r="AV740" s="2">
        <v>40591</v>
      </c>
      <c r="AW740" s="2">
        <v>0.5766</v>
      </c>
      <c r="AX740" s="2">
        <v>2.6599999999999999E-2</v>
      </c>
      <c r="AY740" s="2">
        <v>0.65</v>
      </c>
      <c r="AZ740" s="2">
        <v>3078</v>
      </c>
      <c r="BA740" s="2">
        <v>2112</v>
      </c>
      <c r="BB740" s="2">
        <v>896</v>
      </c>
      <c r="BC740" s="2">
        <v>0</v>
      </c>
      <c r="BD740" s="2">
        <v>6086</v>
      </c>
      <c r="BE740" s="2">
        <v>46677</v>
      </c>
      <c r="BF740" s="2">
        <v>511274</v>
      </c>
      <c r="BG740" s="2">
        <v>2978</v>
      </c>
      <c r="BH740" s="2">
        <v>0</v>
      </c>
      <c r="BI740" s="2">
        <v>11982</v>
      </c>
      <c r="BJ740" s="2">
        <v>0</v>
      </c>
      <c r="BK740" s="2">
        <v>0</v>
      </c>
      <c r="BL740" s="2">
        <v>0</v>
      </c>
      <c r="BM740" s="2">
        <v>0</v>
      </c>
      <c r="BN740" s="2">
        <v>2813</v>
      </c>
      <c r="BO740" s="2">
        <v>0</v>
      </c>
      <c r="BP740" s="2">
        <v>0</v>
      </c>
      <c r="BQ740" s="2">
        <v>526234</v>
      </c>
      <c r="BR740" s="2">
        <v>572911</v>
      </c>
      <c r="BS740" s="2">
        <v>0</v>
      </c>
      <c r="BT740" s="2">
        <v>572911</v>
      </c>
      <c r="BU740" s="2">
        <v>89002</v>
      </c>
      <c r="BV740" s="2">
        <v>483909</v>
      </c>
      <c r="BW740" s="2">
        <v>39712</v>
      </c>
      <c r="BX740" s="2">
        <v>444197</v>
      </c>
      <c r="BY740" s="2">
        <v>46.46</v>
      </c>
      <c r="BZ740" s="2">
        <v>36.130000000000003</v>
      </c>
      <c r="CA740" s="2">
        <v>1679</v>
      </c>
      <c r="CB740" s="2">
        <v>253161</v>
      </c>
      <c r="CC740" s="2">
        <v>0</v>
      </c>
      <c r="CD740" s="2">
        <v>89002</v>
      </c>
      <c r="CE740" s="2">
        <v>39712</v>
      </c>
      <c r="CF740" s="2">
        <v>126126</v>
      </c>
      <c r="CG740" s="2">
        <v>70851</v>
      </c>
      <c r="CH740" s="2">
        <v>196977</v>
      </c>
      <c r="CI740" s="2">
        <v>0</v>
      </c>
      <c r="CJ740" s="2">
        <v>444197</v>
      </c>
      <c r="CK740" s="2" t="b">
        <v>0</v>
      </c>
      <c r="CL740" s="2">
        <v>0</v>
      </c>
      <c r="CM740" s="2">
        <v>11460.88</v>
      </c>
      <c r="CN740" s="2">
        <v>10537.8</v>
      </c>
      <c r="CO740" s="2">
        <v>10850.4</v>
      </c>
      <c r="CP740" s="2">
        <v>12901.56</v>
      </c>
      <c r="CQ740" s="4">
        <v>45072.426770833335</v>
      </c>
      <c r="CR740" s="4">
        <v>73415</v>
      </c>
    </row>
    <row r="741" spans="1:96" x14ac:dyDescent="0.35">
      <c r="A741" s="5">
        <v>822</v>
      </c>
      <c r="B741" s="3" t="s">
        <v>1496</v>
      </c>
      <c r="C741" s="3" t="s">
        <v>1513</v>
      </c>
      <c r="D741" s="2" t="s">
        <v>1514</v>
      </c>
      <c r="E741" s="2">
        <v>8093</v>
      </c>
      <c r="F741" s="2">
        <v>8215</v>
      </c>
      <c r="G741" s="2">
        <v>8458</v>
      </c>
      <c r="H741" s="2">
        <v>9802</v>
      </c>
      <c r="I741" s="2">
        <v>6.5600000000000006E-2</v>
      </c>
      <c r="J741" s="2">
        <v>531</v>
      </c>
      <c r="K741" s="2">
        <v>539</v>
      </c>
      <c r="L741" s="2">
        <v>555</v>
      </c>
      <c r="M741" s="2">
        <v>643</v>
      </c>
      <c r="N741" s="2">
        <v>6.7000000000000004E-2</v>
      </c>
      <c r="O741" s="2">
        <v>542</v>
      </c>
      <c r="P741" s="2">
        <v>550</v>
      </c>
      <c r="Q741" s="2">
        <v>567</v>
      </c>
      <c r="R741" s="2">
        <v>657</v>
      </c>
      <c r="S741" s="2">
        <v>9166</v>
      </c>
      <c r="T741" s="2">
        <v>9304</v>
      </c>
      <c r="U741" s="2">
        <v>9580</v>
      </c>
      <c r="V741" s="2">
        <v>11102</v>
      </c>
      <c r="W741" s="2">
        <v>1.1040000000000001</v>
      </c>
      <c r="X741" s="2">
        <v>1.026</v>
      </c>
      <c r="Y741" s="2">
        <v>10119</v>
      </c>
      <c r="Z741" s="2">
        <v>11391</v>
      </c>
      <c r="AA741" s="2">
        <v>86.66</v>
      </c>
      <c r="AB741" s="2">
        <v>68.06</v>
      </c>
      <c r="AC741" s="2">
        <v>47.27</v>
      </c>
      <c r="AD741" s="2">
        <v>0</v>
      </c>
      <c r="AE741" s="2">
        <v>201.99</v>
      </c>
      <c r="AF741" s="2">
        <v>86.66</v>
      </c>
      <c r="AG741" s="2">
        <v>68.06</v>
      </c>
      <c r="AH741" s="2">
        <v>47.27</v>
      </c>
      <c r="AI741" s="2">
        <v>0</v>
      </c>
      <c r="AJ741" s="2">
        <v>201.99</v>
      </c>
      <c r="AK741" s="2">
        <v>876913</v>
      </c>
      <c r="AL741" s="2">
        <v>633230</v>
      </c>
      <c r="AM741" s="2">
        <v>452847</v>
      </c>
      <c r="AN741" s="2">
        <v>0</v>
      </c>
      <c r="AO741" s="2">
        <v>1962990</v>
      </c>
      <c r="AP741" s="2">
        <v>0.42609999999999998</v>
      </c>
      <c r="AQ741" s="2">
        <v>0.2</v>
      </c>
      <c r="AR741" s="2">
        <v>74730</v>
      </c>
      <c r="AS741" s="2">
        <v>53964</v>
      </c>
      <c r="AT741" s="2">
        <v>38592</v>
      </c>
      <c r="AU741" s="2">
        <v>0</v>
      </c>
      <c r="AV741" s="2">
        <v>167286</v>
      </c>
      <c r="AW741" s="2">
        <v>0.42609999999999998</v>
      </c>
      <c r="AX741" s="2">
        <v>0</v>
      </c>
      <c r="AY741" s="2">
        <v>0.65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2130276</v>
      </c>
      <c r="BF741" s="2">
        <v>0</v>
      </c>
      <c r="BG741" s="2">
        <v>0</v>
      </c>
      <c r="BH741" s="2">
        <v>0</v>
      </c>
      <c r="BI741" s="2">
        <v>25415</v>
      </c>
      <c r="BJ741" s="2">
        <v>0</v>
      </c>
      <c r="BK741" s="2">
        <v>0</v>
      </c>
      <c r="BL741" s="2">
        <v>22120</v>
      </c>
      <c r="BM741" s="2">
        <v>0</v>
      </c>
      <c r="BN741" s="2">
        <v>2813</v>
      </c>
      <c r="BO741" s="2">
        <v>4.6500000000000004</v>
      </c>
      <c r="BP741" s="2">
        <v>13080</v>
      </c>
      <c r="BQ741" s="2">
        <v>60615</v>
      </c>
      <c r="BR741" s="2">
        <v>2190891</v>
      </c>
      <c r="BS741" s="2">
        <v>0</v>
      </c>
      <c r="BT741" s="2">
        <v>2190891</v>
      </c>
      <c r="BU741" s="2">
        <v>307117</v>
      </c>
      <c r="BV741" s="2">
        <v>1883774</v>
      </c>
      <c r="BW741" s="2">
        <v>167172</v>
      </c>
      <c r="BX741" s="2">
        <v>1716602</v>
      </c>
      <c r="BY741" s="2">
        <v>5253.52</v>
      </c>
      <c r="BZ741" s="2">
        <v>201.99</v>
      </c>
      <c r="CA741" s="2">
        <v>1061159</v>
      </c>
      <c r="CB741" s="2">
        <v>0</v>
      </c>
      <c r="CC741" s="2">
        <v>0</v>
      </c>
      <c r="CD741" s="2">
        <v>307117</v>
      </c>
      <c r="CE741" s="2">
        <v>167172</v>
      </c>
      <c r="CF741" s="2">
        <v>586870</v>
      </c>
      <c r="CG741" s="2">
        <v>291016</v>
      </c>
      <c r="CH741" s="2">
        <v>877886</v>
      </c>
      <c r="CI741" s="2">
        <v>0</v>
      </c>
      <c r="CJ741" s="2">
        <v>1716602</v>
      </c>
      <c r="CK741" s="2" t="b">
        <v>0</v>
      </c>
      <c r="CL741" s="2">
        <v>0</v>
      </c>
      <c r="CM741" s="2">
        <v>10981.34</v>
      </c>
      <c r="CN741" s="2">
        <v>10096.89</v>
      </c>
      <c r="CO741" s="2">
        <v>10396.41</v>
      </c>
      <c r="CP741" s="2">
        <v>12361.74</v>
      </c>
      <c r="CQ741" s="4">
        <v>45072.426782407405</v>
      </c>
      <c r="CR741" s="4">
        <v>73415</v>
      </c>
    </row>
    <row r="742" spans="1:96" x14ac:dyDescent="0.35">
      <c r="A742" s="5">
        <v>823</v>
      </c>
      <c r="B742" s="3" t="s">
        <v>1496</v>
      </c>
      <c r="C742" s="3" t="s">
        <v>1515</v>
      </c>
      <c r="D742" s="2" t="s">
        <v>1516</v>
      </c>
      <c r="E742" s="2">
        <v>8093</v>
      </c>
      <c r="F742" s="2">
        <v>8215</v>
      </c>
      <c r="G742" s="2">
        <v>8458</v>
      </c>
      <c r="H742" s="2">
        <v>9802</v>
      </c>
      <c r="I742" s="2">
        <v>6.5600000000000006E-2</v>
      </c>
      <c r="J742" s="2">
        <v>531</v>
      </c>
      <c r="K742" s="2">
        <v>539</v>
      </c>
      <c r="L742" s="2">
        <v>555</v>
      </c>
      <c r="M742" s="2">
        <v>643</v>
      </c>
      <c r="N742" s="2">
        <v>6.7000000000000004E-2</v>
      </c>
      <c r="O742" s="2">
        <v>542</v>
      </c>
      <c r="P742" s="2">
        <v>550</v>
      </c>
      <c r="Q742" s="2">
        <v>567</v>
      </c>
      <c r="R742" s="2">
        <v>657</v>
      </c>
      <c r="S742" s="2">
        <v>9166</v>
      </c>
      <c r="T742" s="2">
        <v>9304</v>
      </c>
      <c r="U742" s="2">
        <v>9580</v>
      </c>
      <c r="V742" s="2">
        <v>11102</v>
      </c>
      <c r="W742" s="2">
        <v>1.1040000000000001</v>
      </c>
      <c r="X742" s="2">
        <v>1.026</v>
      </c>
      <c r="Y742" s="2">
        <v>10119</v>
      </c>
      <c r="Z742" s="2">
        <v>11391</v>
      </c>
      <c r="AA742" s="2">
        <v>60.84</v>
      </c>
      <c r="AB742" s="2">
        <v>29.81</v>
      </c>
      <c r="AC742" s="2">
        <v>25.13</v>
      </c>
      <c r="AD742" s="2">
        <v>0</v>
      </c>
      <c r="AE742" s="2">
        <v>115.78</v>
      </c>
      <c r="AF742" s="2">
        <v>60.84</v>
      </c>
      <c r="AG742" s="2">
        <v>29.81</v>
      </c>
      <c r="AH742" s="2">
        <v>25.13</v>
      </c>
      <c r="AI742" s="2">
        <v>0</v>
      </c>
      <c r="AJ742" s="2">
        <v>115.78</v>
      </c>
      <c r="AK742" s="2">
        <v>615640</v>
      </c>
      <c r="AL742" s="2">
        <v>277352</v>
      </c>
      <c r="AM742" s="2">
        <v>240745</v>
      </c>
      <c r="AN742" s="2">
        <v>0</v>
      </c>
      <c r="AO742" s="2">
        <v>1133737</v>
      </c>
      <c r="AP742" s="2">
        <v>0.60950000000000004</v>
      </c>
      <c r="AQ742" s="2">
        <v>0.2</v>
      </c>
      <c r="AR742" s="2">
        <v>75047</v>
      </c>
      <c r="AS742" s="2">
        <v>33809</v>
      </c>
      <c r="AT742" s="2">
        <v>29347</v>
      </c>
      <c r="AU742" s="2">
        <v>0</v>
      </c>
      <c r="AV742" s="2">
        <v>138203</v>
      </c>
      <c r="AW742" s="2">
        <v>0.60950000000000004</v>
      </c>
      <c r="AX742" s="2">
        <v>5.9499999999999997E-2</v>
      </c>
      <c r="AY742" s="2">
        <v>0.65</v>
      </c>
      <c r="AZ742" s="2">
        <v>23810</v>
      </c>
      <c r="BA742" s="2">
        <v>10727</v>
      </c>
      <c r="BB742" s="2">
        <v>9311</v>
      </c>
      <c r="BC742" s="2">
        <v>0</v>
      </c>
      <c r="BD742" s="2">
        <v>43848</v>
      </c>
      <c r="BE742" s="2">
        <v>1315788</v>
      </c>
      <c r="BF742" s="2">
        <v>0</v>
      </c>
      <c r="BG742" s="2">
        <v>0</v>
      </c>
      <c r="BH742" s="2">
        <v>0</v>
      </c>
      <c r="BI742" s="2">
        <v>53433</v>
      </c>
      <c r="BJ742" s="2">
        <v>0</v>
      </c>
      <c r="BK742" s="2">
        <v>0</v>
      </c>
      <c r="BL742" s="2">
        <v>56377</v>
      </c>
      <c r="BM742" s="2">
        <v>0</v>
      </c>
      <c r="BN742" s="2">
        <v>2813</v>
      </c>
      <c r="BO742" s="2">
        <v>4.3600000000000003</v>
      </c>
      <c r="BP742" s="2">
        <v>12265</v>
      </c>
      <c r="BQ742" s="2">
        <v>122075</v>
      </c>
      <c r="BR742" s="2">
        <v>1437863</v>
      </c>
      <c r="BS742" s="2">
        <v>0</v>
      </c>
      <c r="BT742" s="2">
        <v>1437863</v>
      </c>
      <c r="BU742" s="2">
        <v>431842</v>
      </c>
      <c r="BV742" s="2">
        <v>1006021</v>
      </c>
      <c r="BW742" s="2">
        <v>94710</v>
      </c>
      <c r="BX742" s="2">
        <v>911311</v>
      </c>
      <c r="BY742" s="2">
        <v>5192.5</v>
      </c>
      <c r="BZ742" s="2">
        <v>115.78</v>
      </c>
      <c r="CA742" s="2">
        <v>601188</v>
      </c>
      <c r="CB742" s="2">
        <v>0</v>
      </c>
      <c r="CC742" s="2">
        <v>0</v>
      </c>
      <c r="CD742" s="2">
        <v>431842</v>
      </c>
      <c r="CE742" s="2">
        <v>94710</v>
      </c>
      <c r="CF742" s="2">
        <v>74636</v>
      </c>
      <c r="CG742" s="2">
        <v>332788</v>
      </c>
      <c r="CH742" s="2">
        <v>407424</v>
      </c>
      <c r="CI742" s="2">
        <v>0</v>
      </c>
      <c r="CJ742" s="2">
        <v>911311</v>
      </c>
      <c r="CK742" s="2" t="b">
        <v>0</v>
      </c>
      <c r="CL742" s="2">
        <v>0</v>
      </c>
      <c r="CM742" s="2">
        <v>11743.86</v>
      </c>
      <c r="CN742" s="2">
        <v>10797.99</v>
      </c>
      <c r="CO742" s="2">
        <v>11118.31</v>
      </c>
      <c r="CP742" s="2">
        <v>13220.11</v>
      </c>
      <c r="CQ742" s="4">
        <v>45072.426782407405</v>
      </c>
      <c r="CR742" s="4">
        <v>73415</v>
      </c>
    </row>
    <row r="743" spans="1:96" x14ac:dyDescent="0.35">
      <c r="A743" s="5">
        <v>824</v>
      </c>
      <c r="B743" s="3" t="s">
        <v>1496</v>
      </c>
      <c r="C743" s="3" t="s">
        <v>1517</v>
      </c>
      <c r="D743" s="2" t="s">
        <v>1518</v>
      </c>
      <c r="E743" s="2">
        <v>8093</v>
      </c>
      <c r="F743" s="2">
        <v>8215</v>
      </c>
      <c r="G743" s="2">
        <v>8458</v>
      </c>
      <c r="H743" s="2">
        <v>9802</v>
      </c>
      <c r="I743" s="2">
        <v>6.5600000000000006E-2</v>
      </c>
      <c r="J743" s="2">
        <v>531</v>
      </c>
      <c r="K743" s="2">
        <v>539</v>
      </c>
      <c r="L743" s="2">
        <v>555</v>
      </c>
      <c r="M743" s="2">
        <v>643</v>
      </c>
      <c r="N743" s="2">
        <v>6.7000000000000004E-2</v>
      </c>
      <c r="O743" s="2">
        <v>542</v>
      </c>
      <c r="P743" s="2">
        <v>550</v>
      </c>
      <c r="Q743" s="2">
        <v>567</v>
      </c>
      <c r="R743" s="2">
        <v>657</v>
      </c>
      <c r="S743" s="2">
        <v>9166</v>
      </c>
      <c r="T743" s="2">
        <v>9304</v>
      </c>
      <c r="U743" s="2">
        <v>9580</v>
      </c>
      <c r="V743" s="2">
        <v>11102</v>
      </c>
      <c r="W743" s="2">
        <v>1.1040000000000001</v>
      </c>
      <c r="X743" s="2">
        <v>1.026</v>
      </c>
      <c r="Y743" s="2">
        <v>10119</v>
      </c>
      <c r="Z743" s="2">
        <v>11391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14.72</v>
      </c>
      <c r="AG743" s="2">
        <v>16.86</v>
      </c>
      <c r="AH743" s="2">
        <v>14.35</v>
      </c>
      <c r="AI743" s="2">
        <v>0</v>
      </c>
      <c r="AJ743" s="2">
        <v>45.93</v>
      </c>
      <c r="AK743" s="2">
        <v>0</v>
      </c>
      <c r="AL743" s="2">
        <v>0</v>
      </c>
      <c r="AM743" s="2">
        <v>0</v>
      </c>
      <c r="AN743" s="2">
        <v>0</v>
      </c>
      <c r="AO743" s="2">
        <v>0</v>
      </c>
      <c r="AP743" s="2">
        <v>0.90480000000000005</v>
      </c>
      <c r="AQ743" s="2">
        <v>0.2</v>
      </c>
      <c r="AR743" s="2">
        <v>26954</v>
      </c>
      <c r="AS743" s="2">
        <v>28386</v>
      </c>
      <c r="AT743" s="2">
        <v>24877</v>
      </c>
      <c r="AU743" s="2">
        <v>0</v>
      </c>
      <c r="AV743" s="2">
        <v>80217</v>
      </c>
      <c r="AW743" s="2">
        <v>0.90480000000000005</v>
      </c>
      <c r="AX743" s="2">
        <v>0.3548</v>
      </c>
      <c r="AY743" s="2">
        <v>0.65</v>
      </c>
      <c r="AZ743" s="2">
        <v>34351</v>
      </c>
      <c r="BA743" s="2">
        <v>36176</v>
      </c>
      <c r="BB743" s="2">
        <v>31704</v>
      </c>
      <c r="BC743" s="2">
        <v>0</v>
      </c>
      <c r="BD743" s="2">
        <v>102231</v>
      </c>
      <c r="BE743" s="2">
        <v>182448</v>
      </c>
      <c r="BF743" s="2">
        <v>504471</v>
      </c>
      <c r="BG743" s="2">
        <v>5837</v>
      </c>
      <c r="BH743" s="2">
        <v>0</v>
      </c>
      <c r="BI743" s="2">
        <v>7565</v>
      </c>
      <c r="BJ743" s="2">
        <v>0</v>
      </c>
      <c r="BK743" s="2">
        <v>0</v>
      </c>
      <c r="BL743" s="2">
        <v>0</v>
      </c>
      <c r="BM743" s="2">
        <v>0</v>
      </c>
      <c r="BN743" s="2">
        <v>2813</v>
      </c>
      <c r="BO743" s="2">
        <v>0.95</v>
      </c>
      <c r="BP743" s="2">
        <v>2672</v>
      </c>
      <c r="BQ743" s="2">
        <v>520545</v>
      </c>
      <c r="BR743" s="2">
        <v>702993</v>
      </c>
      <c r="BS743" s="2">
        <v>0</v>
      </c>
      <c r="BT743" s="2">
        <v>702993</v>
      </c>
      <c r="BU743" s="2">
        <v>567537</v>
      </c>
      <c r="BV743" s="2">
        <v>135456</v>
      </c>
      <c r="BW743" s="2">
        <v>9186</v>
      </c>
      <c r="BX743" s="2">
        <v>126270</v>
      </c>
      <c r="BY743" s="2">
        <v>158.19</v>
      </c>
      <c r="BZ743" s="2">
        <v>45.93</v>
      </c>
      <c r="CA743" s="2">
        <v>7266</v>
      </c>
      <c r="CB743" s="2">
        <v>248267</v>
      </c>
      <c r="CC743" s="2">
        <v>0</v>
      </c>
      <c r="CD743" s="2">
        <v>567537</v>
      </c>
      <c r="CE743" s="2">
        <v>9186</v>
      </c>
      <c r="CF743" s="2">
        <v>0</v>
      </c>
      <c r="CG743" s="2">
        <v>289480</v>
      </c>
      <c r="CH743" s="2">
        <v>289480</v>
      </c>
      <c r="CI743" s="2">
        <v>163210</v>
      </c>
      <c r="CJ743" s="2">
        <v>289480</v>
      </c>
      <c r="CK743" s="2" t="b">
        <v>1</v>
      </c>
      <c r="CL743" s="2">
        <v>0</v>
      </c>
      <c r="CM743" s="2">
        <v>14283.78</v>
      </c>
      <c r="CN743" s="2">
        <v>13133.34</v>
      </c>
      <c r="CO743" s="2">
        <v>13522.94</v>
      </c>
      <c r="CP743" s="2">
        <v>16079.31</v>
      </c>
      <c r="CQ743" s="4">
        <v>45072.426793981482</v>
      </c>
      <c r="CR743" s="4">
        <v>73415</v>
      </c>
    </row>
    <row r="744" spans="1:96" x14ac:dyDescent="0.35">
      <c r="A744" s="5">
        <v>825</v>
      </c>
      <c r="B744" s="3" t="s">
        <v>1496</v>
      </c>
      <c r="C744" s="3" t="s">
        <v>1519</v>
      </c>
      <c r="D744" s="2" t="s">
        <v>1472</v>
      </c>
      <c r="E744" s="2">
        <v>8093</v>
      </c>
      <c r="F744" s="2">
        <v>8215</v>
      </c>
      <c r="G744" s="2">
        <v>8458</v>
      </c>
      <c r="H744" s="2">
        <v>9802</v>
      </c>
      <c r="I744" s="2">
        <v>6.5600000000000006E-2</v>
      </c>
      <c r="J744" s="2">
        <v>531</v>
      </c>
      <c r="K744" s="2">
        <v>539</v>
      </c>
      <c r="L744" s="2">
        <v>555</v>
      </c>
      <c r="M744" s="2">
        <v>643</v>
      </c>
      <c r="N744" s="2">
        <v>6.7000000000000004E-2</v>
      </c>
      <c r="O744" s="2">
        <v>542</v>
      </c>
      <c r="P744" s="2">
        <v>550</v>
      </c>
      <c r="Q744" s="2">
        <v>567</v>
      </c>
      <c r="R744" s="2">
        <v>657</v>
      </c>
      <c r="S744" s="2">
        <v>9166</v>
      </c>
      <c r="T744" s="2">
        <v>9304</v>
      </c>
      <c r="U744" s="2">
        <v>9580</v>
      </c>
      <c r="V744" s="2">
        <v>11102</v>
      </c>
      <c r="W744" s="2">
        <v>1.1040000000000001</v>
      </c>
      <c r="X744" s="2">
        <v>1.026</v>
      </c>
      <c r="Y744" s="2">
        <v>10119</v>
      </c>
      <c r="Z744" s="2">
        <v>11391</v>
      </c>
      <c r="AA744" s="2">
        <v>6.58</v>
      </c>
      <c r="AB744" s="2">
        <v>3.43</v>
      </c>
      <c r="AC744" s="2">
        <v>4.3</v>
      </c>
      <c r="AD744" s="2">
        <v>0</v>
      </c>
      <c r="AE744" s="2">
        <v>14.31</v>
      </c>
      <c r="AF744" s="2">
        <v>6.58</v>
      </c>
      <c r="AG744" s="2">
        <v>3.43</v>
      </c>
      <c r="AH744" s="2">
        <v>4.3</v>
      </c>
      <c r="AI744" s="2">
        <v>0</v>
      </c>
      <c r="AJ744" s="2">
        <v>14.31</v>
      </c>
      <c r="AK744" s="2">
        <v>66583</v>
      </c>
      <c r="AL744" s="2">
        <v>31913</v>
      </c>
      <c r="AM744" s="2">
        <v>41194</v>
      </c>
      <c r="AN744" s="2">
        <v>0</v>
      </c>
      <c r="AO744" s="2">
        <v>139690</v>
      </c>
      <c r="AP744" s="2">
        <v>0.59570000000000001</v>
      </c>
      <c r="AQ744" s="2">
        <v>0.2</v>
      </c>
      <c r="AR744" s="2">
        <v>7933</v>
      </c>
      <c r="AS744" s="2">
        <v>3802</v>
      </c>
      <c r="AT744" s="2">
        <v>4908</v>
      </c>
      <c r="AU744" s="2">
        <v>0</v>
      </c>
      <c r="AV744" s="2">
        <v>16643</v>
      </c>
      <c r="AW744" s="2">
        <v>0.59570000000000001</v>
      </c>
      <c r="AX744" s="2">
        <v>4.5699999999999998E-2</v>
      </c>
      <c r="AY744" s="2">
        <v>0.65</v>
      </c>
      <c r="AZ744" s="2">
        <v>1978</v>
      </c>
      <c r="BA744" s="2">
        <v>948</v>
      </c>
      <c r="BB744" s="2">
        <v>1224</v>
      </c>
      <c r="BC744" s="2">
        <v>0</v>
      </c>
      <c r="BD744" s="2">
        <v>4150</v>
      </c>
      <c r="BE744" s="2">
        <v>160483</v>
      </c>
      <c r="BF744" s="2">
        <v>0</v>
      </c>
      <c r="BG744" s="2">
        <v>3463</v>
      </c>
      <c r="BH744" s="2">
        <v>0</v>
      </c>
      <c r="BI744" s="2">
        <v>8678</v>
      </c>
      <c r="BJ744" s="2">
        <v>0</v>
      </c>
      <c r="BK744" s="2">
        <v>0</v>
      </c>
      <c r="BL744" s="2">
        <v>0</v>
      </c>
      <c r="BM744" s="2">
        <v>0</v>
      </c>
      <c r="BN744" s="2">
        <v>2813</v>
      </c>
      <c r="BO744" s="2">
        <v>0</v>
      </c>
      <c r="BP744" s="2">
        <v>0</v>
      </c>
      <c r="BQ744" s="2">
        <v>12141</v>
      </c>
      <c r="BR744" s="2">
        <v>172624</v>
      </c>
      <c r="BS744" s="2">
        <v>0</v>
      </c>
      <c r="BT744" s="2">
        <v>172624</v>
      </c>
      <c r="BU744" s="2">
        <v>45806</v>
      </c>
      <c r="BV744" s="2">
        <v>126818</v>
      </c>
      <c r="BW744" s="2">
        <v>13738</v>
      </c>
      <c r="BX744" s="2">
        <v>113080</v>
      </c>
      <c r="BY744" s="2">
        <v>69.75</v>
      </c>
      <c r="BZ744" s="2">
        <v>14.31</v>
      </c>
      <c r="CA744" s="2">
        <v>998</v>
      </c>
      <c r="CB744" s="2">
        <v>248140</v>
      </c>
      <c r="CC744" s="2">
        <v>0</v>
      </c>
      <c r="CD744" s="2">
        <v>45806</v>
      </c>
      <c r="CE744" s="2">
        <v>13738</v>
      </c>
      <c r="CF744" s="2">
        <v>189594</v>
      </c>
      <c r="CG744" s="2">
        <v>56812</v>
      </c>
      <c r="CH744" s="2">
        <v>246406</v>
      </c>
      <c r="CI744" s="2">
        <v>133326</v>
      </c>
      <c r="CJ744" s="2">
        <v>246406</v>
      </c>
      <c r="CK744" s="2" t="b">
        <v>0</v>
      </c>
      <c r="CL744" s="2">
        <v>0</v>
      </c>
      <c r="CM744" s="2">
        <v>11625.16</v>
      </c>
      <c r="CN744" s="2">
        <v>10688.85</v>
      </c>
      <c r="CO744" s="2">
        <v>11005.94</v>
      </c>
      <c r="CP744" s="2">
        <v>13086.49</v>
      </c>
      <c r="CQ744" s="4">
        <v>45072.426817129628</v>
      </c>
      <c r="CR744" s="4">
        <v>73415</v>
      </c>
    </row>
    <row r="745" spans="1:96" x14ac:dyDescent="0.35">
      <c r="A745" s="5">
        <v>826</v>
      </c>
      <c r="B745" s="3" t="s">
        <v>1496</v>
      </c>
      <c r="C745" s="3" t="s">
        <v>1520</v>
      </c>
      <c r="D745" s="2" t="s">
        <v>1521</v>
      </c>
      <c r="E745" s="2">
        <v>8093</v>
      </c>
      <c r="F745" s="2">
        <v>8215</v>
      </c>
      <c r="G745" s="2">
        <v>8458</v>
      </c>
      <c r="H745" s="2">
        <v>9802</v>
      </c>
      <c r="I745" s="2">
        <v>6.5600000000000006E-2</v>
      </c>
      <c r="J745" s="2">
        <v>531</v>
      </c>
      <c r="K745" s="2">
        <v>539</v>
      </c>
      <c r="L745" s="2">
        <v>555</v>
      </c>
      <c r="M745" s="2">
        <v>643</v>
      </c>
      <c r="N745" s="2">
        <v>6.7000000000000004E-2</v>
      </c>
      <c r="O745" s="2">
        <v>542</v>
      </c>
      <c r="P745" s="2">
        <v>550</v>
      </c>
      <c r="Q745" s="2">
        <v>567</v>
      </c>
      <c r="R745" s="2">
        <v>657</v>
      </c>
      <c r="S745" s="2">
        <v>9166</v>
      </c>
      <c r="T745" s="2">
        <v>9304</v>
      </c>
      <c r="U745" s="2">
        <v>9580</v>
      </c>
      <c r="V745" s="2">
        <v>11102</v>
      </c>
      <c r="W745" s="2">
        <v>1.1040000000000001</v>
      </c>
      <c r="X745" s="2">
        <v>1.026</v>
      </c>
      <c r="Y745" s="2">
        <v>10119</v>
      </c>
      <c r="Z745" s="2">
        <v>11391</v>
      </c>
      <c r="AA745" s="2">
        <v>0</v>
      </c>
      <c r="AB745" s="2">
        <v>0.86</v>
      </c>
      <c r="AC745" s="2">
        <v>0</v>
      </c>
      <c r="AD745" s="2">
        <v>0</v>
      </c>
      <c r="AE745" s="2">
        <v>0.86</v>
      </c>
      <c r="AF745" s="2">
        <v>2.97</v>
      </c>
      <c r="AG745" s="2">
        <v>2.48</v>
      </c>
      <c r="AH745" s="2">
        <v>2.4700000000000002</v>
      </c>
      <c r="AI745" s="2">
        <v>0</v>
      </c>
      <c r="AJ745" s="2">
        <v>7.92</v>
      </c>
      <c r="AK745" s="2">
        <v>0</v>
      </c>
      <c r="AL745" s="2">
        <v>8001</v>
      </c>
      <c r="AM745" s="2">
        <v>0</v>
      </c>
      <c r="AN745" s="2">
        <v>0</v>
      </c>
      <c r="AO745" s="2">
        <v>8001</v>
      </c>
      <c r="AP745" s="2">
        <v>0.86360000000000003</v>
      </c>
      <c r="AQ745" s="2">
        <v>0.2</v>
      </c>
      <c r="AR745" s="2">
        <v>5191</v>
      </c>
      <c r="AS745" s="2">
        <v>3985</v>
      </c>
      <c r="AT745" s="2">
        <v>4087</v>
      </c>
      <c r="AU745" s="2">
        <v>0</v>
      </c>
      <c r="AV745" s="2">
        <v>13263</v>
      </c>
      <c r="AW745" s="2">
        <v>0.86360000000000003</v>
      </c>
      <c r="AX745" s="2">
        <v>0.31359999999999999</v>
      </c>
      <c r="AY745" s="2">
        <v>0.65</v>
      </c>
      <c r="AZ745" s="2">
        <v>6126</v>
      </c>
      <c r="BA745" s="2">
        <v>4703</v>
      </c>
      <c r="BB745" s="2">
        <v>4823</v>
      </c>
      <c r="BC745" s="2">
        <v>0</v>
      </c>
      <c r="BD745" s="2">
        <v>15652</v>
      </c>
      <c r="BE745" s="2">
        <v>36916</v>
      </c>
      <c r="BF745" s="2">
        <v>256045</v>
      </c>
      <c r="BG745" s="2">
        <v>2180</v>
      </c>
      <c r="BH745" s="2">
        <v>0</v>
      </c>
      <c r="BI745" s="2">
        <v>21024</v>
      </c>
      <c r="BJ745" s="2">
        <v>0</v>
      </c>
      <c r="BK745" s="2">
        <v>0</v>
      </c>
      <c r="BL745" s="2">
        <v>0</v>
      </c>
      <c r="BM745" s="2">
        <v>0</v>
      </c>
      <c r="BN745" s="2">
        <v>2813</v>
      </c>
      <c r="BO745" s="2">
        <v>0</v>
      </c>
      <c r="BP745" s="2">
        <v>0</v>
      </c>
      <c r="BQ745" s="2">
        <v>279249</v>
      </c>
      <c r="BR745" s="2">
        <v>316165</v>
      </c>
      <c r="BS745" s="2">
        <v>0</v>
      </c>
      <c r="BT745" s="2">
        <v>316165</v>
      </c>
      <c r="BU745" s="2">
        <v>113719</v>
      </c>
      <c r="BV745" s="2">
        <v>202446</v>
      </c>
      <c r="BW745" s="2">
        <v>19700</v>
      </c>
      <c r="BX745" s="2">
        <v>182746</v>
      </c>
      <c r="BY745" s="2">
        <v>51.94</v>
      </c>
      <c r="BZ745" s="2">
        <v>7.92</v>
      </c>
      <c r="CA745" s="2">
        <v>411</v>
      </c>
      <c r="CB745" s="2">
        <v>127209</v>
      </c>
      <c r="CC745" s="2">
        <v>0</v>
      </c>
      <c r="CD745" s="2">
        <v>113719</v>
      </c>
      <c r="CE745" s="2">
        <v>19700</v>
      </c>
      <c r="CF745" s="2">
        <v>0</v>
      </c>
      <c r="CG745" s="2">
        <v>90797</v>
      </c>
      <c r="CH745" s="2">
        <v>90797</v>
      </c>
      <c r="CI745" s="2">
        <v>0</v>
      </c>
      <c r="CJ745" s="2">
        <v>182746</v>
      </c>
      <c r="CK745" s="2" t="b">
        <v>0</v>
      </c>
      <c r="CL745" s="2">
        <v>0</v>
      </c>
      <c r="CM745" s="2">
        <v>13929.41</v>
      </c>
      <c r="CN745" s="2">
        <v>12807.51</v>
      </c>
      <c r="CO745" s="2">
        <v>13187.44</v>
      </c>
      <c r="CP745" s="2">
        <v>15680.39</v>
      </c>
      <c r="CQ745" s="4">
        <v>45072.426828703705</v>
      </c>
      <c r="CR745" s="4">
        <v>73415</v>
      </c>
    </row>
    <row r="746" spans="1:96" x14ac:dyDescent="0.35">
      <c r="A746" s="5">
        <v>827</v>
      </c>
      <c r="B746" s="3" t="s">
        <v>1496</v>
      </c>
      <c r="C746" s="3" t="s">
        <v>1522</v>
      </c>
      <c r="D746" s="2" t="s">
        <v>1523</v>
      </c>
      <c r="E746" s="2">
        <v>8093</v>
      </c>
      <c r="F746" s="2">
        <v>8215</v>
      </c>
      <c r="G746" s="2">
        <v>8458</v>
      </c>
      <c r="H746" s="2">
        <v>9802</v>
      </c>
      <c r="I746" s="2">
        <v>6.5600000000000006E-2</v>
      </c>
      <c r="J746" s="2">
        <v>531</v>
      </c>
      <c r="K746" s="2">
        <v>539</v>
      </c>
      <c r="L746" s="2">
        <v>555</v>
      </c>
      <c r="M746" s="2">
        <v>643</v>
      </c>
      <c r="N746" s="2">
        <v>6.7000000000000004E-2</v>
      </c>
      <c r="O746" s="2">
        <v>542</v>
      </c>
      <c r="P746" s="2">
        <v>550</v>
      </c>
      <c r="Q746" s="2">
        <v>567</v>
      </c>
      <c r="R746" s="2">
        <v>657</v>
      </c>
      <c r="S746" s="2">
        <v>9166</v>
      </c>
      <c r="T746" s="2">
        <v>9304</v>
      </c>
      <c r="U746" s="2">
        <v>9580</v>
      </c>
      <c r="V746" s="2">
        <v>11102</v>
      </c>
      <c r="W746" s="2">
        <v>1.1040000000000001</v>
      </c>
      <c r="X746" s="2">
        <v>1.026</v>
      </c>
      <c r="Y746" s="2">
        <v>10119</v>
      </c>
      <c r="Z746" s="2">
        <v>11391</v>
      </c>
      <c r="AA746" s="2">
        <v>15.32</v>
      </c>
      <c r="AB746" s="2">
        <v>6.18</v>
      </c>
      <c r="AC746" s="2">
        <v>0</v>
      </c>
      <c r="AD746" s="2">
        <v>0</v>
      </c>
      <c r="AE746" s="2">
        <v>21.5</v>
      </c>
      <c r="AF746" s="2">
        <v>15.32</v>
      </c>
      <c r="AG746" s="2">
        <v>6.18</v>
      </c>
      <c r="AH746" s="2">
        <v>0</v>
      </c>
      <c r="AI746" s="2">
        <v>0</v>
      </c>
      <c r="AJ746" s="2">
        <v>21.5</v>
      </c>
      <c r="AK746" s="2">
        <v>155023</v>
      </c>
      <c r="AL746" s="2">
        <v>57499</v>
      </c>
      <c r="AM746" s="2">
        <v>0</v>
      </c>
      <c r="AN746" s="2">
        <v>0</v>
      </c>
      <c r="AO746" s="2">
        <v>212522</v>
      </c>
      <c r="AP746" s="2">
        <v>0.46510000000000001</v>
      </c>
      <c r="AQ746" s="2">
        <v>0.2</v>
      </c>
      <c r="AR746" s="2">
        <v>14420</v>
      </c>
      <c r="AS746" s="2">
        <v>5349</v>
      </c>
      <c r="AT746" s="2">
        <v>0</v>
      </c>
      <c r="AU746" s="2">
        <v>0</v>
      </c>
      <c r="AV746" s="2">
        <v>19769</v>
      </c>
      <c r="AW746" s="2">
        <v>0.46510000000000001</v>
      </c>
      <c r="AX746" s="2">
        <v>0</v>
      </c>
      <c r="AY746" s="2">
        <v>0.65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232291</v>
      </c>
      <c r="BF746" s="2">
        <v>0</v>
      </c>
      <c r="BG746" s="2">
        <v>1386</v>
      </c>
      <c r="BH746" s="2">
        <v>0</v>
      </c>
      <c r="BI746" s="2">
        <v>0</v>
      </c>
      <c r="BJ746" s="2">
        <v>0</v>
      </c>
      <c r="BK746" s="2">
        <v>0</v>
      </c>
      <c r="BL746" s="2">
        <v>0</v>
      </c>
      <c r="BM746" s="2">
        <v>0</v>
      </c>
      <c r="BN746" s="2">
        <v>2813</v>
      </c>
      <c r="BO746" s="2">
        <v>0</v>
      </c>
      <c r="BP746" s="2">
        <v>0</v>
      </c>
      <c r="BQ746" s="2">
        <v>1386</v>
      </c>
      <c r="BR746" s="2">
        <v>233677</v>
      </c>
      <c r="BS746" s="2">
        <v>0</v>
      </c>
      <c r="BT746" s="2">
        <v>233677</v>
      </c>
      <c r="BU746" s="2">
        <v>89978</v>
      </c>
      <c r="BV746" s="2">
        <v>143699</v>
      </c>
      <c r="BW746" s="2">
        <v>19811</v>
      </c>
      <c r="BX746" s="2">
        <v>123888</v>
      </c>
      <c r="BY746" s="2">
        <v>57.99</v>
      </c>
      <c r="BZ746" s="2">
        <v>21.5</v>
      </c>
      <c r="CA746" s="2">
        <v>1247</v>
      </c>
      <c r="CB746" s="2">
        <v>231611</v>
      </c>
      <c r="CC746" s="2">
        <v>0</v>
      </c>
      <c r="CD746" s="2">
        <v>89978</v>
      </c>
      <c r="CE746" s="2">
        <v>19811</v>
      </c>
      <c r="CF746" s="2">
        <v>123069</v>
      </c>
      <c r="CG746" s="2">
        <v>33315</v>
      </c>
      <c r="CH746" s="2">
        <v>156384</v>
      </c>
      <c r="CI746" s="2">
        <v>32496</v>
      </c>
      <c r="CJ746" s="2">
        <v>156384</v>
      </c>
      <c r="CK746" s="2" t="b">
        <v>0</v>
      </c>
      <c r="CL746" s="2">
        <v>0</v>
      </c>
      <c r="CM746" s="2">
        <v>11060.27</v>
      </c>
      <c r="CN746" s="2">
        <v>10169.459999999999</v>
      </c>
      <c r="CO746" s="2">
        <v>10471.129999999999</v>
      </c>
      <c r="CP746" s="2">
        <v>12450.59</v>
      </c>
      <c r="CQ746" s="4">
        <v>45072.426851851851</v>
      </c>
      <c r="CR746" s="4">
        <v>73415</v>
      </c>
    </row>
    <row r="747" spans="1:96" x14ac:dyDescent="0.35">
      <c r="A747" s="5">
        <v>828</v>
      </c>
      <c r="B747" s="3" t="s">
        <v>1496</v>
      </c>
      <c r="C747" s="3" t="s">
        <v>1524</v>
      </c>
      <c r="D747" s="2" t="s">
        <v>1525</v>
      </c>
      <c r="E747" s="2">
        <v>8093</v>
      </c>
      <c r="F747" s="2">
        <v>8215</v>
      </c>
      <c r="G747" s="2">
        <v>8458</v>
      </c>
      <c r="H747" s="2">
        <v>9802</v>
      </c>
      <c r="I747" s="2">
        <v>6.5600000000000006E-2</v>
      </c>
      <c r="J747" s="2">
        <v>531</v>
      </c>
      <c r="K747" s="2">
        <v>539</v>
      </c>
      <c r="L747" s="2">
        <v>555</v>
      </c>
      <c r="M747" s="2">
        <v>643</v>
      </c>
      <c r="N747" s="2">
        <v>6.7000000000000004E-2</v>
      </c>
      <c r="O747" s="2">
        <v>542</v>
      </c>
      <c r="P747" s="2">
        <v>550</v>
      </c>
      <c r="Q747" s="2">
        <v>567</v>
      </c>
      <c r="R747" s="2">
        <v>657</v>
      </c>
      <c r="S747" s="2">
        <v>9166</v>
      </c>
      <c r="T747" s="2">
        <v>9304</v>
      </c>
      <c r="U747" s="2">
        <v>9580</v>
      </c>
      <c r="V747" s="2">
        <v>11102</v>
      </c>
      <c r="W747" s="2">
        <v>1.1040000000000001</v>
      </c>
      <c r="X747" s="2">
        <v>1.026</v>
      </c>
      <c r="Y747" s="2">
        <v>10119</v>
      </c>
      <c r="Z747" s="2">
        <v>11391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  <c r="AF747" s="2">
        <v>23.81</v>
      </c>
      <c r="AG747" s="2">
        <v>16.22</v>
      </c>
      <c r="AH747" s="2">
        <v>18.32</v>
      </c>
      <c r="AI747" s="2">
        <v>0</v>
      </c>
      <c r="AJ747" s="2">
        <v>58.35</v>
      </c>
      <c r="AK747" s="2">
        <v>0</v>
      </c>
      <c r="AL747" s="2">
        <v>0</v>
      </c>
      <c r="AM747" s="2">
        <v>0</v>
      </c>
      <c r="AN747" s="2">
        <v>0</v>
      </c>
      <c r="AO747" s="2">
        <v>0</v>
      </c>
      <c r="AP747" s="2">
        <v>0.76160000000000005</v>
      </c>
      <c r="AQ747" s="2">
        <v>0.2</v>
      </c>
      <c r="AR747" s="2">
        <v>36699</v>
      </c>
      <c r="AS747" s="2">
        <v>22987</v>
      </c>
      <c r="AT747" s="2">
        <v>26733</v>
      </c>
      <c r="AU747" s="2">
        <v>0</v>
      </c>
      <c r="AV747" s="2">
        <v>86419</v>
      </c>
      <c r="AW747" s="2">
        <v>0.76160000000000005</v>
      </c>
      <c r="AX747" s="2">
        <v>0.21160000000000001</v>
      </c>
      <c r="AY747" s="2">
        <v>0.65</v>
      </c>
      <c r="AZ747" s="2">
        <v>33138</v>
      </c>
      <c r="BA747" s="2">
        <v>20756</v>
      </c>
      <c r="BB747" s="2">
        <v>24139</v>
      </c>
      <c r="BC747" s="2">
        <v>0</v>
      </c>
      <c r="BD747" s="2">
        <v>78033</v>
      </c>
      <c r="BE747" s="2">
        <v>164452</v>
      </c>
      <c r="BF747" s="2">
        <v>751838</v>
      </c>
      <c r="BG747" s="2">
        <v>0</v>
      </c>
      <c r="BH747" s="2">
        <v>0</v>
      </c>
      <c r="BI747" s="2">
        <v>3405</v>
      </c>
      <c r="BJ747" s="2">
        <v>0</v>
      </c>
      <c r="BK747" s="2">
        <v>0</v>
      </c>
      <c r="BL747" s="2">
        <v>145459</v>
      </c>
      <c r="BM747" s="2">
        <v>0</v>
      </c>
      <c r="BN747" s="2">
        <v>2813</v>
      </c>
      <c r="BO747" s="2">
        <v>3.54</v>
      </c>
      <c r="BP747" s="2">
        <v>9958</v>
      </c>
      <c r="BQ747" s="2">
        <v>910660</v>
      </c>
      <c r="BR747" s="2">
        <v>1075112</v>
      </c>
      <c r="BS747" s="2">
        <v>0</v>
      </c>
      <c r="BT747" s="2">
        <v>1075112</v>
      </c>
      <c r="BU747" s="2">
        <v>455847</v>
      </c>
      <c r="BV747" s="2">
        <v>619265</v>
      </c>
      <c r="BW747" s="2">
        <v>11670</v>
      </c>
      <c r="BX747" s="2">
        <v>607595</v>
      </c>
      <c r="BY747" s="2">
        <v>182.36</v>
      </c>
      <c r="BZ747" s="2">
        <v>58.35</v>
      </c>
      <c r="CA747" s="2">
        <v>10641</v>
      </c>
      <c r="CB747" s="2">
        <v>484007</v>
      </c>
      <c r="CC747" s="2">
        <v>0</v>
      </c>
      <c r="CD747" s="2">
        <v>455847</v>
      </c>
      <c r="CE747" s="2">
        <v>11670</v>
      </c>
      <c r="CF747" s="2">
        <v>27131</v>
      </c>
      <c r="CG747" s="2">
        <v>139114</v>
      </c>
      <c r="CH747" s="2">
        <v>166245</v>
      </c>
      <c r="CI747" s="2">
        <v>0</v>
      </c>
      <c r="CJ747" s="2">
        <v>607595</v>
      </c>
      <c r="CK747" s="2" t="b">
        <v>0</v>
      </c>
      <c r="CL747" s="2">
        <v>0</v>
      </c>
      <c r="CM747" s="2">
        <v>13052.09</v>
      </c>
      <c r="CN747" s="2">
        <v>12000.86</v>
      </c>
      <c r="CO747" s="2">
        <v>12356.86</v>
      </c>
      <c r="CP747" s="2">
        <v>14692.8</v>
      </c>
      <c r="CQ747" s="4">
        <v>45072.426874999997</v>
      </c>
      <c r="CR747" s="4">
        <v>73415</v>
      </c>
    </row>
    <row r="748" spans="1:96" x14ac:dyDescent="0.35">
      <c r="A748" s="5">
        <v>829</v>
      </c>
      <c r="B748" s="3" t="s">
        <v>1496</v>
      </c>
      <c r="C748" s="3" t="s">
        <v>1526</v>
      </c>
      <c r="D748" s="2" t="s">
        <v>1527</v>
      </c>
      <c r="E748" s="2">
        <v>8093</v>
      </c>
      <c r="F748" s="2">
        <v>8215</v>
      </c>
      <c r="G748" s="2">
        <v>8458</v>
      </c>
      <c r="H748" s="2">
        <v>9802</v>
      </c>
      <c r="I748" s="2">
        <v>6.5600000000000006E-2</v>
      </c>
      <c r="J748" s="2">
        <v>531</v>
      </c>
      <c r="K748" s="2">
        <v>539</v>
      </c>
      <c r="L748" s="2">
        <v>555</v>
      </c>
      <c r="M748" s="2">
        <v>643</v>
      </c>
      <c r="N748" s="2">
        <v>6.7000000000000004E-2</v>
      </c>
      <c r="O748" s="2">
        <v>542</v>
      </c>
      <c r="P748" s="2">
        <v>550</v>
      </c>
      <c r="Q748" s="2">
        <v>567</v>
      </c>
      <c r="R748" s="2">
        <v>657</v>
      </c>
      <c r="S748" s="2">
        <v>9166</v>
      </c>
      <c r="T748" s="2">
        <v>9304</v>
      </c>
      <c r="U748" s="2">
        <v>9580</v>
      </c>
      <c r="V748" s="2">
        <v>11102</v>
      </c>
      <c r="W748" s="2">
        <v>1.1040000000000001</v>
      </c>
      <c r="X748" s="2">
        <v>1.026</v>
      </c>
      <c r="Y748" s="2">
        <v>10119</v>
      </c>
      <c r="Z748" s="2">
        <v>11391</v>
      </c>
      <c r="AA748" s="2">
        <v>79.58</v>
      </c>
      <c r="AB748" s="2">
        <v>46.23</v>
      </c>
      <c r="AC748" s="2">
        <v>32.53</v>
      </c>
      <c r="AD748" s="2">
        <v>0</v>
      </c>
      <c r="AE748" s="2">
        <v>158.34</v>
      </c>
      <c r="AF748" s="2">
        <v>79.58</v>
      </c>
      <c r="AG748" s="2">
        <v>46.23</v>
      </c>
      <c r="AH748" s="2">
        <v>32.53</v>
      </c>
      <c r="AI748" s="2">
        <v>0</v>
      </c>
      <c r="AJ748" s="2">
        <v>158.34</v>
      </c>
      <c r="AK748" s="2">
        <v>805270</v>
      </c>
      <c r="AL748" s="2">
        <v>430124</v>
      </c>
      <c r="AM748" s="2">
        <v>311637</v>
      </c>
      <c r="AN748" s="2">
        <v>0</v>
      </c>
      <c r="AO748" s="2">
        <v>1547031</v>
      </c>
      <c r="AP748" s="2">
        <v>0.67569999999999997</v>
      </c>
      <c r="AQ748" s="2">
        <v>0.2</v>
      </c>
      <c r="AR748" s="2">
        <v>108824</v>
      </c>
      <c r="AS748" s="2">
        <v>58127</v>
      </c>
      <c r="AT748" s="2">
        <v>42115</v>
      </c>
      <c r="AU748" s="2">
        <v>0</v>
      </c>
      <c r="AV748" s="2">
        <v>209066</v>
      </c>
      <c r="AW748" s="2">
        <v>0.67569999999999997</v>
      </c>
      <c r="AX748" s="2">
        <v>0.12570000000000001</v>
      </c>
      <c r="AY748" s="2">
        <v>0.65</v>
      </c>
      <c r="AZ748" s="2">
        <v>65795</v>
      </c>
      <c r="BA748" s="2">
        <v>35143</v>
      </c>
      <c r="BB748" s="2">
        <v>25462</v>
      </c>
      <c r="BC748" s="2">
        <v>0</v>
      </c>
      <c r="BD748" s="2">
        <v>126400</v>
      </c>
      <c r="BE748" s="2">
        <v>1882497</v>
      </c>
      <c r="BF748" s="2">
        <v>0</v>
      </c>
      <c r="BG748" s="2">
        <v>1557</v>
      </c>
      <c r="BH748" s="2">
        <v>0</v>
      </c>
      <c r="BI748" s="2">
        <v>36600</v>
      </c>
      <c r="BJ748" s="2">
        <v>0</v>
      </c>
      <c r="BK748" s="2">
        <v>0</v>
      </c>
      <c r="BL748" s="2">
        <v>0</v>
      </c>
      <c r="BM748" s="2">
        <v>0</v>
      </c>
      <c r="BN748" s="2">
        <v>2813</v>
      </c>
      <c r="BO748" s="2">
        <v>6.05</v>
      </c>
      <c r="BP748" s="2">
        <v>17019</v>
      </c>
      <c r="BQ748" s="2">
        <v>55176</v>
      </c>
      <c r="BR748" s="2">
        <v>1937673</v>
      </c>
      <c r="BS748" s="2">
        <v>0</v>
      </c>
      <c r="BT748" s="2">
        <v>1937673</v>
      </c>
      <c r="BU748" s="2">
        <v>266902</v>
      </c>
      <c r="BV748" s="2">
        <v>1670771</v>
      </c>
      <c r="BW748" s="2">
        <v>126150</v>
      </c>
      <c r="BX748" s="2">
        <v>1544621</v>
      </c>
      <c r="BY748" s="2">
        <v>5057.2299999999996</v>
      </c>
      <c r="BZ748" s="2">
        <v>158.34</v>
      </c>
      <c r="CA748" s="2">
        <v>800762</v>
      </c>
      <c r="CB748" s="2">
        <v>0</v>
      </c>
      <c r="CC748" s="2">
        <v>0</v>
      </c>
      <c r="CD748" s="2">
        <v>266902</v>
      </c>
      <c r="CE748" s="2">
        <v>126150</v>
      </c>
      <c r="CF748" s="2">
        <v>407710</v>
      </c>
      <c r="CG748" s="2">
        <v>282609</v>
      </c>
      <c r="CH748" s="2">
        <v>690319</v>
      </c>
      <c r="CI748" s="2">
        <v>0</v>
      </c>
      <c r="CJ748" s="2">
        <v>1544621</v>
      </c>
      <c r="CK748" s="2" t="b">
        <v>0</v>
      </c>
      <c r="CL748" s="2">
        <v>0</v>
      </c>
      <c r="CM748" s="2">
        <v>12313.25</v>
      </c>
      <c r="CN748" s="2">
        <v>11321.53</v>
      </c>
      <c r="CO748" s="2">
        <v>11657.38</v>
      </c>
      <c r="CP748" s="2">
        <v>13861.08</v>
      </c>
      <c r="CQ748" s="4">
        <v>45072.426932870374</v>
      </c>
      <c r="CR748" s="4">
        <v>73415</v>
      </c>
    </row>
    <row r="749" spans="1:96" x14ac:dyDescent="0.35">
      <c r="A749" s="5">
        <v>830</v>
      </c>
      <c r="B749" s="3" t="s">
        <v>1496</v>
      </c>
      <c r="C749" s="3" t="s">
        <v>1528</v>
      </c>
      <c r="D749" s="2" t="s">
        <v>1529</v>
      </c>
      <c r="E749" s="2">
        <v>8093</v>
      </c>
      <c r="F749" s="2">
        <v>8215</v>
      </c>
      <c r="G749" s="2">
        <v>8458</v>
      </c>
      <c r="H749" s="2">
        <v>9802</v>
      </c>
      <c r="I749" s="2">
        <v>6.5600000000000006E-2</v>
      </c>
      <c r="J749" s="2">
        <v>531</v>
      </c>
      <c r="K749" s="2">
        <v>539</v>
      </c>
      <c r="L749" s="2">
        <v>555</v>
      </c>
      <c r="M749" s="2">
        <v>643</v>
      </c>
      <c r="N749" s="2">
        <v>6.7000000000000004E-2</v>
      </c>
      <c r="O749" s="2">
        <v>542</v>
      </c>
      <c r="P749" s="2">
        <v>550</v>
      </c>
      <c r="Q749" s="2">
        <v>567</v>
      </c>
      <c r="R749" s="2">
        <v>657</v>
      </c>
      <c r="S749" s="2">
        <v>9166</v>
      </c>
      <c r="T749" s="2">
        <v>9304</v>
      </c>
      <c r="U749" s="2">
        <v>9580</v>
      </c>
      <c r="V749" s="2">
        <v>11102</v>
      </c>
      <c r="W749" s="2">
        <v>1.1040000000000001</v>
      </c>
      <c r="X749" s="2">
        <v>1.026</v>
      </c>
      <c r="Y749" s="2">
        <v>10119</v>
      </c>
      <c r="Z749" s="2">
        <v>11391</v>
      </c>
      <c r="AA749" s="2">
        <v>208.07</v>
      </c>
      <c r="AB749" s="2">
        <v>164.69</v>
      </c>
      <c r="AC749" s="2">
        <v>122.52</v>
      </c>
      <c r="AD749" s="2">
        <v>0</v>
      </c>
      <c r="AE749" s="2">
        <v>495.28</v>
      </c>
      <c r="AF749" s="2">
        <v>208.07</v>
      </c>
      <c r="AG749" s="2">
        <v>164.69</v>
      </c>
      <c r="AH749" s="2">
        <v>122.52</v>
      </c>
      <c r="AI749" s="2">
        <v>0</v>
      </c>
      <c r="AJ749" s="2">
        <v>495.28</v>
      </c>
      <c r="AK749" s="2">
        <v>2105460</v>
      </c>
      <c r="AL749" s="2">
        <v>1532276</v>
      </c>
      <c r="AM749" s="2">
        <v>1173742</v>
      </c>
      <c r="AN749" s="2">
        <v>0</v>
      </c>
      <c r="AO749" s="2">
        <v>4811478</v>
      </c>
      <c r="AP749" s="2">
        <v>0.44640000000000002</v>
      </c>
      <c r="AQ749" s="2">
        <v>0.2</v>
      </c>
      <c r="AR749" s="2">
        <v>187975</v>
      </c>
      <c r="AS749" s="2">
        <v>136802</v>
      </c>
      <c r="AT749" s="2">
        <v>104792</v>
      </c>
      <c r="AU749" s="2">
        <v>0</v>
      </c>
      <c r="AV749" s="2">
        <v>429569</v>
      </c>
      <c r="AW749" s="2">
        <v>0.44640000000000002</v>
      </c>
      <c r="AX749" s="2">
        <v>0</v>
      </c>
      <c r="AY749" s="2">
        <v>0.65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5241047</v>
      </c>
      <c r="BF749" s="2">
        <v>0</v>
      </c>
      <c r="BG749" s="2">
        <v>65962</v>
      </c>
      <c r="BH749" s="2">
        <v>0</v>
      </c>
      <c r="BI749" s="2">
        <v>35576</v>
      </c>
      <c r="BJ749" s="2">
        <v>0</v>
      </c>
      <c r="BK749" s="2">
        <v>0</v>
      </c>
      <c r="BL749" s="2">
        <v>0</v>
      </c>
      <c r="BM749" s="2">
        <v>0</v>
      </c>
      <c r="BN749" s="2">
        <v>2813</v>
      </c>
      <c r="BO749" s="2">
        <v>0.38</v>
      </c>
      <c r="BP749" s="2">
        <v>1069</v>
      </c>
      <c r="BQ749" s="2">
        <v>102607</v>
      </c>
      <c r="BR749" s="2">
        <v>5343654</v>
      </c>
      <c r="BS749" s="2">
        <v>0</v>
      </c>
      <c r="BT749" s="2">
        <v>5343654</v>
      </c>
      <c r="BU749" s="2">
        <v>2308486</v>
      </c>
      <c r="BV749" s="2">
        <v>3035168</v>
      </c>
      <c r="BW749" s="2">
        <v>392457</v>
      </c>
      <c r="BX749" s="2">
        <v>2642711</v>
      </c>
      <c r="BY749" s="2">
        <v>5029.87</v>
      </c>
      <c r="BZ749" s="2">
        <v>495.28</v>
      </c>
      <c r="CA749" s="2">
        <v>2491194</v>
      </c>
      <c r="CB749" s="2">
        <v>0</v>
      </c>
      <c r="CC749" s="2">
        <v>0</v>
      </c>
      <c r="CD749" s="2">
        <v>2308486</v>
      </c>
      <c r="CE749" s="2">
        <v>392457</v>
      </c>
      <c r="CF749" s="2">
        <v>0</v>
      </c>
      <c r="CG749" s="2">
        <v>600706</v>
      </c>
      <c r="CH749" s="2">
        <v>600706</v>
      </c>
      <c r="CI749" s="2">
        <v>0</v>
      </c>
      <c r="CJ749" s="2">
        <v>2642711</v>
      </c>
      <c r="CK749" s="2" t="b">
        <v>0</v>
      </c>
      <c r="CL749" s="2">
        <v>0</v>
      </c>
      <c r="CM749" s="2">
        <v>11022.42</v>
      </c>
      <c r="CN749" s="2">
        <v>10134.66</v>
      </c>
      <c r="CO749" s="2">
        <v>10435.299999999999</v>
      </c>
      <c r="CP749" s="2">
        <v>12407.99</v>
      </c>
      <c r="CQ749" s="4">
        <v>45072.426944444444</v>
      </c>
      <c r="CR749" s="4">
        <v>73415</v>
      </c>
    </row>
    <row r="750" spans="1:96" x14ac:dyDescent="0.35">
      <c r="A750" s="5">
        <v>832</v>
      </c>
      <c r="B750" s="3" t="s">
        <v>1496</v>
      </c>
      <c r="C750" s="3" t="s">
        <v>1530</v>
      </c>
      <c r="D750" s="2" t="s">
        <v>1531</v>
      </c>
      <c r="E750" s="2">
        <v>8093</v>
      </c>
      <c r="F750" s="2">
        <v>8215</v>
      </c>
      <c r="G750" s="2">
        <v>8458</v>
      </c>
      <c r="H750" s="2">
        <v>9802</v>
      </c>
      <c r="I750" s="2">
        <v>6.5600000000000006E-2</v>
      </c>
      <c r="J750" s="2">
        <v>531</v>
      </c>
      <c r="K750" s="2">
        <v>539</v>
      </c>
      <c r="L750" s="2">
        <v>555</v>
      </c>
      <c r="M750" s="2">
        <v>643</v>
      </c>
      <c r="N750" s="2">
        <v>6.7000000000000004E-2</v>
      </c>
      <c r="O750" s="2">
        <v>542</v>
      </c>
      <c r="P750" s="2">
        <v>550</v>
      </c>
      <c r="Q750" s="2">
        <v>567</v>
      </c>
      <c r="R750" s="2">
        <v>657</v>
      </c>
      <c r="S750" s="2">
        <v>9166</v>
      </c>
      <c r="T750" s="2">
        <v>9304</v>
      </c>
      <c r="U750" s="2">
        <v>9580</v>
      </c>
      <c r="V750" s="2">
        <v>11102</v>
      </c>
      <c r="W750" s="2">
        <v>1.1040000000000001</v>
      </c>
      <c r="X750" s="2">
        <v>1.026</v>
      </c>
      <c r="Y750" s="2">
        <v>10119</v>
      </c>
      <c r="Z750" s="2">
        <v>11391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8.9600000000000009</v>
      </c>
      <c r="AG750" s="2">
        <v>0.85</v>
      </c>
      <c r="AH750" s="2">
        <v>5.27</v>
      </c>
      <c r="AI750" s="2">
        <v>0</v>
      </c>
      <c r="AJ750" s="2">
        <v>15.08</v>
      </c>
      <c r="AK750" s="2">
        <v>0</v>
      </c>
      <c r="AL750" s="2">
        <v>0</v>
      </c>
      <c r="AM750" s="2">
        <v>0</v>
      </c>
      <c r="AN750" s="2">
        <v>0</v>
      </c>
      <c r="AO750" s="2">
        <v>0</v>
      </c>
      <c r="AP750" s="2">
        <v>0.79490000000000005</v>
      </c>
      <c r="AQ750" s="2">
        <v>0.2</v>
      </c>
      <c r="AR750" s="2">
        <v>14414</v>
      </c>
      <c r="AS750" s="2">
        <v>1257</v>
      </c>
      <c r="AT750" s="2">
        <v>8026</v>
      </c>
      <c r="AU750" s="2">
        <v>0</v>
      </c>
      <c r="AV750" s="2">
        <v>23697</v>
      </c>
      <c r="AW750" s="2">
        <v>0.79490000000000005</v>
      </c>
      <c r="AX750" s="2">
        <v>0.24490000000000001</v>
      </c>
      <c r="AY750" s="2">
        <v>0.65</v>
      </c>
      <c r="AZ750" s="2">
        <v>14433</v>
      </c>
      <c r="BA750" s="2">
        <v>1259</v>
      </c>
      <c r="BB750" s="2">
        <v>8037</v>
      </c>
      <c r="BC750" s="2">
        <v>0</v>
      </c>
      <c r="BD750" s="2">
        <v>23729</v>
      </c>
      <c r="BE750" s="2">
        <v>47426</v>
      </c>
      <c r="BF750" s="2">
        <v>247965</v>
      </c>
      <c r="BG750" s="2">
        <v>4716</v>
      </c>
      <c r="BH750" s="2">
        <v>0</v>
      </c>
      <c r="BI750" s="2">
        <v>21405</v>
      </c>
      <c r="BJ750" s="2">
        <v>0</v>
      </c>
      <c r="BK750" s="2">
        <v>0</v>
      </c>
      <c r="BL750" s="2">
        <v>0</v>
      </c>
      <c r="BM750" s="2">
        <v>0</v>
      </c>
      <c r="BN750" s="2">
        <v>2813</v>
      </c>
      <c r="BO750" s="2">
        <v>2.04</v>
      </c>
      <c r="BP750" s="2">
        <v>5739</v>
      </c>
      <c r="BQ750" s="2">
        <v>279825</v>
      </c>
      <c r="BR750" s="2">
        <v>327251</v>
      </c>
      <c r="BS750" s="2">
        <v>0</v>
      </c>
      <c r="BT750" s="2">
        <v>327251</v>
      </c>
      <c r="BU750" s="2">
        <v>101002</v>
      </c>
      <c r="BV750" s="2">
        <v>226249</v>
      </c>
      <c r="BW750" s="2">
        <v>17962</v>
      </c>
      <c r="BX750" s="2">
        <v>208287</v>
      </c>
      <c r="BY750" s="2">
        <v>53.13</v>
      </c>
      <c r="BZ750" s="2">
        <v>15.08</v>
      </c>
      <c r="CA750" s="2">
        <v>801</v>
      </c>
      <c r="CB750" s="2">
        <v>226422</v>
      </c>
      <c r="CC750" s="2">
        <v>0</v>
      </c>
      <c r="CD750" s="2">
        <v>101002</v>
      </c>
      <c r="CE750" s="2">
        <v>17962</v>
      </c>
      <c r="CF750" s="2">
        <v>108259</v>
      </c>
      <c r="CG750" s="2">
        <v>68511</v>
      </c>
      <c r="CH750" s="2">
        <v>176770</v>
      </c>
      <c r="CI750" s="2">
        <v>0</v>
      </c>
      <c r="CJ750" s="2">
        <v>208287</v>
      </c>
      <c r="CK750" s="2" t="b">
        <v>0</v>
      </c>
      <c r="CL750" s="2">
        <v>0</v>
      </c>
      <c r="CM750" s="2">
        <v>13338.51</v>
      </c>
      <c r="CN750" s="2">
        <v>12264.21</v>
      </c>
      <c r="CO750" s="2">
        <v>12628.02</v>
      </c>
      <c r="CP750" s="2">
        <v>15015.22</v>
      </c>
      <c r="CQ750" s="4">
        <v>45072.427118055559</v>
      </c>
      <c r="CR750" s="4">
        <v>73415</v>
      </c>
    </row>
    <row r="751" spans="1:96" x14ac:dyDescent="0.35">
      <c r="A751" s="5">
        <v>833</v>
      </c>
      <c r="B751" s="3" t="s">
        <v>1496</v>
      </c>
      <c r="C751" s="3" t="s">
        <v>1532</v>
      </c>
      <c r="D751" s="2" t="s">
        <v>1533</v>
      </c>
      <c r="E751" s="2">
        <v>8093</v>
      </c>
      <c r="F751" s="2">
        <v>8215</v>
      </c>
      <c r="G751" s="2">
        <v>8458</v>
      </c>
      <c r="H751" s="2">
        <v>9802</v>
      </c>
      <c r="I751" s="2">
        <v>6.5600000000000006E-2</v>
      </c>
      <c r="J751" s="2">
        <v>531</v>
      </c>
      <c r="K751" s="2">
        <v>539</v>
      </c>
      <c r="L751" s="2">
        <v>555</v>
      </c>
      <c r="M751" s="2">
        <v>643</v>
      </c>
      <c r="N751" s="2">
        <v>6.7000000000000004E-2</v>
      </c>
      <c r="O751" s="2">
        <v>542</v>
      </c>
      <c r="P751" s="2">
        <v>550</v>
      </c>
      <c r="Q751" s="2">
        <v>567</v>
      </c>
      <c r="R751" s="2">
        <v>657</v>
      </c>
      <c r="S751" s="2">
        <v>9166</v>
      </c>
      <c r="T751" s="2">
        <v>9304</v>
      </c>
      <c r="U751" s="2">
        <v>9580</v>
      </c>
      <c r="V751" s="2">
        <v>11102</v>
      </c>
      <c r="W751" s="2">
        <v>1.1040000000000001</v>
      </c>
      <c r="X751" s="2">
        <v>1.026</v>
      </c>
      <c r="Y751" s="2">
        <v>10119</v>
      </c>
      <c r="Z751" s="2">
        <v>11391</v>
      </c>
      <c r="AA751" s="2">
        <v>0</v>
      </c>
      <c r="AB751" s="2">
        <v>0</v>
      </c>
      <c r="AC751" s="2">
        <v>0</v>
      </c>
      <c r="AD751" s="2">
        <v>254.87</v>
      </c>
      <c r="AE751" s="2">
        <v>254.87</v>
      </c>
      <c r="AF751" s="2">
        <v>0</v>
      </c>
      <c r="AG751" s="2">
        <v>0</v>
      </c>
      <c r="AH751" s="2">
        <v>0</v>
      </c>
      <c r="AI751" s="2">
        <v>504.34</v>
      </c>
      <c r="AJ751" s="2">
        <v>504.34</v>
      </c>
      <c r="AK751" s="2">
        <v>0</v>
      </c>
      <c r="AL751" s="2">
        <v>0</v>
      </c>
      <c r="AM751" s="2">
        <v>0</v>
      </c>
      <c r="AN751" s="2">
        <v>2903224</v>
      </c>
      <c r="AO751" s="2">
        <v>2903224</v>
      </c>
      <c r="AP751" s="2">
        <v>0.53800000000000003</v>
      </c>
      <c r="AQ751" s="2">
        <v>0.2</v>
      </c>
      <c r="AR751" s="2">
        <v>0</v>
      </c>
      <c r="AS751" s="2">
        <v>0</v>
      </c>
      <c r="AT751" s="2">
        <v>0</v>
      </c>
      <c r="AU751" s="2">
        <v>618155</v>
      </c>
      <c r="AV751" s="2">
        <v>618155</v>
      </c>
      <c r="AW751" s="2">
        <v>0.53800000000000003</v>
      </c>
      <c r="AX751" s="2">
        <v>0</v>
      </c>
      <c r="AY751" s="2">
        <v>0.65</v>
      </c>
      <c r="AZ751" s="2">
        <v>0</v>
      </c>
      <c r="BA751" s="2">
        <v>0</v>
      </c>
      <c r="BB751" s="2">
        <v>0</v>
      </c>
      <c r="BC751" s="2">
        <v>0</v>
      </c>
      <c r="BD751" s="2">
        <v>0</v>
      </c>
      <c r="BE751" s="2">
        <v>3521379</v>
      </c>
      <c r="BF751" s="2">
        <v>4299582</v>
      </c>
      <c r="BG751" s="2">
        <v>0</v>
      </c>
      <c r="BH751" s="2">
        <v>0</v>
      </c>
      <c r="BI751" s="2">
        <v>115774</v>
      </c>
      <c r="BJ751" s="2">
        <v>0</v>
      </c>
      <c r="BK751" s="2">
        <v>0</v>
      </c>
      <c r="BL751" s="2">
        <v>0</v>
      </c>
      <c r="BM751" s="2">
        <v>0</v>
      </c>
      <c r="BN751" s="2">
        <v>2813</v>
      </c>
      <c r="BO751" s="2">
        <v>0</v>
      </c>
      <c r="BP751" s="2">
        <v>0</v>
      </c>
      <c r="BQ751" s="2">
        <v>4415356</v>
      </c>
      <c r="BR751" s="2">
        <v>7936735</v>
      </c>
      <c r="BS751" s="2">
        <v>0</v>
      </c>
      <c r="BT751" s="2">
        <v>7936735</v>
      </c>
      <c r="BU751" s="2">
        <v>4433619</v>
      </c>
      <c r="BV751" s="2">
        <v>3503116</v>
      </c>
      <c r="BW751" s="2">
        <v>649224</v>
      </c>
      <c r="BX751" s="2">
        <v>2853892</v>
      </c>
      <c r="BY751" s="2">
        <v>3629.36</v>
      </c>
      <c r="BZ751" s="2">
        <v>504.34</v>
      </c>
      <c r="CA751" s="2">
        <v>1830431</v>
      </c>
      <c r="CB751" s="2">
        <v>2434467</v>
      </c>
      <c r="CC751" s="2">
        <v>0</v>
      </c>
      <c r="CD751" s="2">
        <v>4433619</v>
      </c>
      <c r="CE751" s="2">
        <v>649224</v>
      </c>
      <c r="CF751" s="2">
        <v>0</v>
      </c>
      <c r="CG751" s="2">
        <v>1299064</v>
      </c>
      <c r="CH751" s="2">
        <v>1299064</v>
      </c>
      <c r="CI751" s="2">
        <v>0</v>
      </c>
      <c r="CJ751" s="2">
        <v>2853892</v>
      </c>
      <c r="CK751" s="2" t="b">
        <v>0</v>
      </c>
      <c r="CL751" s="2">
        <v>0</v>
      </c>
      <c r="CM751" s="2">
        <v>11207.8</v>
      </c>
      <c r="CN751" s="2">
        <v>10305.11</v>
      </c>
      <c r="CO751" s="2">
        <v>10610.81</v>
      </c>
      <c r="CP751" s="2">
        <v>12616.67</v>
      </c>
      <c r="CQ751" s="4">
        <v>45072.427141203705</v>
      </c>
      <c r="CR751" s="4">
        <v>73415</v>
      </c>
    </row>
    <row r="752" spans="1:96" x14ac:dyDescent="0.35">
      <c r="A752" s="5">
        <v>834</v>
      </c>
      <c r="B752" s="3" t="s">
        <v>1496</v>
      </c>
      <c r="C752" s="3" t="s">
        <v>1534</v>
      </c>
      <c r="D752" s="2" t="s">
        <v>1535</v>
      </c>
      <c r="E752" s="2">
        <v>8093</v>
      </c>
      <c r="F752" s="2">
        <v>8215</v>
      </c>
      <c r="G752" s="2">
        <v>8458</v>
      </c>
      <c r="H752" s="2">
        <v>9802</v>
      </c>
      <c r="I752" s="2">
        <v>6.5600000000000006E-2</v>
      </c>
      <c r="J752" s="2">
        <v>531</v>
      </c>
      <c r="K752" s="2">
        <v>539</v>
      </c>
      <c r="L752" s="2">
        <v>555</v>
      </c>
      <c r="M752" s="2">
        <v>643</v>
      </c>
      <c r="N752" s="2">
        <v>6.7000000000000004E-2</v>
      </c>
      <c r="O752" s="2">
        <v>542</v>
      </c>
      <c r="P752" s="2">
        <v>550</v>
      </c>
      <c r="Q752" s="2">
        <v>567</v>
      </c>
      <c r="R752" s="2">
        <v>657</v>
      </c>
      <c r="S752" s="2">
        <v>9166</v>
      </c>
      <c r="T752" s="2">
        <v>9304</v>
      </c>
      <c r="U752" s="2">
        <v>9580</v>
      </c>
      <c r="V752" s="2">
        <v>11102</v>
      </c>
      <c r="W752" s="2">
        <v>1.1040000000000001</v>
      </c>
      <c r="X752" s="2">
        <v>1.026</v>
      </c>
      <c r="Y752" s="2">
        <v>10119</v>
      </c>
      <c r="Z752" s="2">
        <v>11391</v>
      </c>
      <c r="AA752" s="2">
        <v>158.37</v>
      </c>
      <c r="AB752" s="2">
        <v>101.84</v>
      </c>
      <c r="AC752" s="2">
        <v>64.650000000000006</v>
      </c>
      <c r="AD752" s="2">
        <v>0</v>
      </c>
      <c r="AE752" s="2">
        <v>324.86</v>
      </c>
      <c r="AF752" s="2">
        <v>158.37</v>
      </c>
      <c r="AG752" s="2">
        <v>101.84</v>
      </c>
      <c r="AH752" s="2">
        <v>64.650000000000006</v>
      </c>
      <c r="AI752" s="2">
        <v>0</v>
      </c>
      <c r="AJ752" s="2">
        <v>324.86</v>
      </c>
      <c r="AK752" s="2">
        <v>1602546</v>
      </c>
      <c r="AL752" s="2">
        <v>947519</v>
      </c>
      <c r="AM752" s="2">
        <v>619347</v>
      </c>
      <c r="AN752" s="2">
        <v>0</v>
      </c>
      <c r="AO752" s="2">
        <v>3169412</v>
      </c>
      <c r="AP752" s="2">
        <v>0.8</v>
      </c>
      <c r="AQ752" s="2">
        <v>0.2</v>
      </c>
      <c r="AR752" s="2">
        <v>256407</v>
      </c>
      <c r="AS752" s="2">
        <v>151603</v>
      </c>
      <c r="AT752" s="2">
        <v>99096</v>
      </c>
      <c r="AU752" s="2">
        <v>0</v>
      </c>
      <c r="AV752" s="2">
        <v>507106</v>
      </c>
      <c r="AW752" s="2">
        <v>0.8</v>
      </c>
      <c r="AX752" s="2">
        <v>0.25</v>
      </c>
      <c r="AY752" s="2">
        <v>0.65</v>
      </c>
      <c r="AZ752" s="2">
        <v>260414</v>
      </c>
      <c r="BA752" s="2">
        <v>153972</v>
      </c>
      <c r="BB752" s="2">
        <v>100644</v>
      </c>
      <c r="BC752" s="2">
        <v>0</v>
      </c>
      <c r="BD752" s="2">
        <v>515030</v>
      </c>
      <c r="BE752" s="2">
        <v>4191548</v>
      </c>
      <c r="BF752" s="2">
        <v>0</v>
      </c>
      <c r="BG752" s="2">
        <v>0</v>
      </c>
      <c r="BH752" s="2">
        <v>0</v>
      </c>
      <c r="BI752" s="2">
        <v>46985</v>
      </c>
      <c r="BJ752" s="2">
        <v>0</v>
      </c>
      <c r="BK752" s="2">
        <v>0</v>
      </c>
      <c r="BL752" s="2">
        <v>0</v>
      </c>
      <c r="BM752" s="2">
        <v>0</v>
      </c>
      <c r="BN752" s="2">
        <v>2813</v>
      </c>
      <c r="BO752" s="2">
        <v>16.489999999999998</v>
      </c>
      <c r="BP752" s="2">
        <v>46386</v>
      </c>
      <c r="BQ752" s="2">
        <v>93371</v>
      </c>
      <c r="BR752" s="2">
        <v>4284919</v>
      </c>
      <c r="BS752" s="2">
        <v>0</v>
      </c>
      <c r="BT752" s="2">
        <v>4284919</v>
      </c>
      <c r="BU752" s="2">
        <v>1609491</v>
      </c>
      <c r="BV752" s="2">
        <v>2675428</v>
      </c>
      <c r="BW752" s="2">
        <v>265133</v>
      </c>
      <c r="BX752" s="2">
        <v>2410295</v>
      </c>
      <c r="BY752" s="2">
        <v>5180.6400000000003</v>
      </c>
      <c r="BZ752" s="2">
        <v>324.86</v>
      </c>
      <c r="CA752" s="2">
        <v>1682983</v>
      </c>
      <c r="CB752" s="2">
        <v>0</v>
      </c>
      <c r="CC752" s="2">
        <v>0</v>
      </c>
      <c r="CD752" s="2">
        <v>1609491</v>
      </c>
      <c r="CE752" s="2">
        <v>265133</v>
      </c>
      <c r="CF752" s="2">
        <v>0</v>
      </c>
      <c r="CG752" s="2">
        <v>494007</v>
      </c>
      <c r="CH752" s="2">
        <v>494007</v>
      </c>
      <c r="CI752" s="2">
        <v>0</v>
      </c>
      <c r="CJ752" s="2">
        <v>2410295</v>
      </c>
      <c r="CK752" s="2" t="b">
        <v>0</v>
      </c>
      <c r="CL752" s="2">
        <v>0</v>
      </c>
      <c r="CM752" s="2">
        <v>13382.38</v>
      </c>
      <c r="CN752" s="2">
        <v>12304.54</v>
      </c>
      <c r="CO752" s="2">
        <v>12669.55</v>
      </c>
      <c r="CP752" s="2">
        <v>15064.6</v>
      </c>
      <c r="CQ752" s="4">
        <v>45072.427222222221</v>
      </c>
      <c r="CR752" s="4">
        <v>73415</v>
      </c>
    </row>
    <row r="753" spans="1:96" x14ac:dyDescent="0.35">
      <c r="A753" s="5">
        <v>835</v>
      </c>
      <c r="B753" s="3" t="s">
        <v>1496</v>
      </c>
      <c r="C753" s="3" t="s">
        <v>1536</v>
      </c>
      <c r="D753" s="2" t="s">
        <v>1537</v>
      </c>
      <c r="E753" s="2">
        <v>8093</v>
      </c>
      <c r="F753" s="2">
        <v>8215</v>
      </c>
      <c r="G753" s="2">
        <v>8458</v>
      </c>
      <c r="H753" s="2">
        <v>9802</v>
      </c>
      <c r="I753" s="2">
        <v>6.5600000000000006E-2</v>
      </c>
      <c r="J753" s="2">
        <v>531</v>
      </c>
      <c r="K753" s="2">
        <v>539</v>
      </c>
      <c r="L753" s="2">
        <v>555</v>
      </c>
      <c r="M753" s="2">
        <v>643</v>
      </c>
      <c r="N753" s="2">
        <v>6.7000000000000004E-2</v>
      </c>
      <c r="O753" s="2">
        <v>542</v>
      </c>
      <c r="P753" s="2">
        <v>550</v>
      </c>
      <c r="Q753" s="2">
        <v>567</v>
      </c>
      <c r="R753" s="2">
        <v>657</v>
      </c>
      <c r="S753" s="2">
        <v>9166</v>
      </c>
      <c r="T753" s="2">
        <v>9304</v>
      </c>
      <c r="U753" s="2">
        <v>9580</v>
      </c>
      <c r="V753" s="2">
        <v>11102</v>
      </c>
      <c r="W753" s="2">
        <v>1.1040000000000001</v>
      </c>
      <c r="X753" s="2">
        <v>1.026</v>
      </c>
      <c r="Y753" s="2">
        <v>10119</v>
      </c>
      <c r="Z753" s="2">
        <v>11391</v>
      </c>
      <c r="AA753" s="2">
        <v>20.99</v>
      </c>
      <c r="AB753" s="2">
        <v>11.02</v>
      </c>
      <c r="AC753" s="2">
        <v>6.16</v>
      </c>
      <c r="AD753" s="2">
        <v>0</v>
      </c>
      <c r="AE753" s="2">
        <v>38.17</v>
      </c>
      <c r="AF753" s="2">
        <v>20.99</v>
      </c>
      <c r="AG753" s="2">
        <v>11.02</v>
      </c>
      <c r="AH753" s="2">
        <v>6.16</v>
      </c>
      <c r="AI753" s="2">
        <v>0</v>
      </c>
      <c r="AJ753" s="2">
        <v>38.17</v>
      </c>
      <c r="AK753" s="2">
        <v>212398</v>
      </c>
      <c r="AL753" s="2">
        <v>102530</v>
      </c>
      <c r="AM753" s="2">
        <v>59013</v>
      </c>
      <c r="AN753" s="2">
        <v>0</v>
      </c>
      <c r="AO753" s="2">
        <v>373941</v>
      </c>
      <c r="AP753" s="2">
        <v>0.79310000000000003</v>
      </c>
      <c r="AQ753" s="2">
        <v>0.2</v>
      </c>
      <c r="AR753" s="2">
        <v>33691</v>
      </c>
      <c r="AS753" s="2">
        <v>16263</v>
      </c>
      <c r="AT753" s="2">
        <v>9361</v>
      </c>
      <c r="AU753" s="2">
        <v>0</v>
      </c>
      <c r="AV753" s="2">
        <v>59315</v>
      </c>
      <c r="AW753" s="2">
        <v>0.79310000000000003</v>
      </c>
      <c r="AX753" s="2">
        <v>0.24310000000000001</v>
      </c>
      <c r="AY753" s="2">
        <v>0.65</v>
      </c>
      <c r="AZ753" s="2">
        <v>33562</v>
      </c>
      <c r="BA753" s="2">
        <v>16201</v>
      </c>
      <c r="BB753" s="2">
        <v>9325</v>
      </c>
      <c r="BC753" s="2">
        <v>0</v>
      </c>
      <c r="BD753" s="2">
        <v>59088</v>
      </c>
      <c r="BE753" s="2">
        <v>492344</v>
      </c>
      <c r="BF753" s="2">
        <v>0</v>
      </c>
      <c r="BG753" s="2">
        <v>0</v>
      </c>
      <c r="BH753" s="2">
        <v>0</v>
      </c>
      <c r="BI753" s="2">
        <v>14084</v>
      </c>
      <c r="BJ753" s="2">
        <v>0</v>
      </c>
      <c r="BK753" s="2">
        <v>0</v>
      </c>
      <c r="BL753" s="2">
        <v>0</v>
      </c>
      <c r="BM753" s="2">
        <v>0</v>
      </c>
      <c r="BN753" s="2">
        <v>2813</v>
      </c>
      <c r="BO753" s="2">
        <v>0</v>
      </c>
      <c r="BP753" s="2">
        <v>0</v>
      </c>
      <c r="BQ753" s="2">
        <v>14084</v>
      </c>
      <c r="BR753" s="2">
        <v>506428</v>
      </c>
      <c r="BS753" s="2">
        <v>0</v>
      </c>
      <c r="BT753" s="2">
        <v>506428</v>
      </c>
      <c r="BU753" s="2">
        <v>122733</v>
      </c>
      <c r="BV753" s="2">
        <v>383695</v>
      </c>
      <c r="BW753" s="2">
        <v>35671</v>
      </c>
      <c r="BX753" s="2">
        <v>348024</v>
      </c>
      <c r="BY753" s="2">
        <v>90.48</v>
      </c>
      <c r="BZ753" s="2">
        <v>38.17</v>
      </c>
      <c r="CA753" s="2">
        <v>3454</v>
      </c>
      <c r="CB753" s="2">
        <v>356220</v>
      </c>
      <c r="CC753" s="2">
        <v>0</v>
      </c>
      <c r="CD753" s="2">
        <v>122733</v>
      </c>
      <c r="CE753" s="2">
        <v>35671</v>
      </c>
      <c r="CF753" s="2">
        <v>201270</v>
      </c>
      <c r="CG753" s="2">
        <v>112228</v>
      </c>
      <c r="CH753" s="2">
        <v>313498</v>
      </c>
      <c r="CI753" s="2">
        <v>0</v>
      </c>
      <c r="CJ753" s="2">
        <v>348024</v>
      </c>
      <c r="CK753" s="2" t="b">
        <v>0</v>
      </c>
      <c r="CL753" s="2">
        <v>0</v>
      </c>
      <c r="CM753" s="2">
        <v>13323.03</v>
      </c>
      <c r="CN753" s="2">
        <v>12249.97</v>
      </c>
      <c r="CO753" s="2">
        <v>12613.36</v>
      </c>
      <c r="CP753" s="2">
        <v>14997.79</v>
      </c>
      <c r="CQ753" s="4">
        <v>45072.427245370367</v>
      </c>
      <c r="CR753" s="4">
        <v>73415</v>
      </c>
    </row>
    <row r="754" spans="1:96" x14ac:dyDescent="0.35">
      <c r="A754" s="5">
        <v>836</v>
      </c>
      <c r="B754" s="3" t="s">
        <v>1496</v>
      </c>
      <c r="C754" s="3" t="s">
        <v>1538</v>
      </c>
      <c r="D754" s="2" t="s">
        <v>1539</v>
      </c>
      <c r="E754" s="2">
        <v>8093</v>
      </c>
      <c r="F754" s="2">
        <v>8215</v>
      </c>
      <c r="G754" s="2">
        <v>8458</v>
      </c>
      <c r="H754" s="2">
        <v>9802</v>
      </c>
      <c r="I754" s="2">
        <v>6.5600000000000006E-2</v>
      </c>
      <c r="J754" s="2">
        <v>531</v>
      </c>
      <c r="K754" s="2">
        <v>539</v>
      </c>
      <c r="L754" s="2">
        <v>555</v>
      </c>
      <c r="M754" s="2">
        <v>643</v>
      </c>
      <c r="N754" s="2">
        <v>6.7000000000000004E-2</v>
      </c>
      <c r="O754" s="2">
        <v>542</v>
      </c>
      <c r="P754" s="2">
        <v>550</v>
      </c>
      <c r="Q754" s="2">
        <v>567</v>
      </c>
      <c r="R754" s="2">
        <v>657</v>
      </c>
      <c r="S754" s="2">
        <v>9166</v>
      </c>
      <c r="T754" s="2">
        <v>9304</v>
      </c>
      <c r="U754" s="2">
        <v>9580</v>
      </c>
      <c r="V754" s="2">
        <v>11102</v>
      </c>
      <c r="W754" s="2">
        <v>1.1040000000000001</v>
      </c>
      <c r="X754" s="2">
        <v>1.026</v>
      </c>
      <c r="Y754" s="2">
        <v>10119</v>
      </c>
      <c r="Z754" s="2">
        <v>11391</v>
      </c>
      <c r="AA754" s="2">
        <v>426.4</v>
      </c>
      <c r="AB754" s="2">
        <v>281.72000000000003</v>
      </c>
      <c r="AC754" s="2">
        <v>206.41</v>
      </c>
      <c r="AD754" s="2">
        <v>0</v>
      </c>
      <c r="AE754" s="2">
        <v>914.53</v>
      </c>
      <c r="AF754" s="2">
        <v>426.4</v>
      </c>
      <c r="AG754" s="2">
        <v>281.72000000000003</v>
      </c>
      <c r="AH754" s="2">
        <v>206.41</v>
      </c>
      <c r="AI754" s="2">
        <v>0</v>
      </c>
      <c r="AJ754" s="2">
        <v>914.53</v>
      </c>
      <c r="AK754" s="2">
        <v>4314742</v>
      </c>
      <c r="AL754" s="2">
        <v>2621123</v>
      </c>
      <c r="AM754" s="2">
        <v>1977408</v>
      </c>
      <c r="AN754" s="2">
        <v>0</v>
      </c>
      <c r="AO754" s="2">
        <v>8913273</v>
      </c>
      <c r="AP754" s="2">
        <v>0.71809999999999996</v>
      </c>
      <c r="AQ754" s="2">
        <v>0.2</v>
      </c>
      <c r="AR754" s="2">
        <v>619683</v>
      </c>
      <c r="AS754" s="2">
        <v>376446</v>
      </c>
      <c r="AT754" s="2">
        <v>283995</v>
      </c>
      <c r="AU754" s="2">
        <v>0</v>
      </c>
      <c r="AV754" s="2">
        <v>1280124</v>
      </c>
      <c r="AW754" s="2">
        <v>0.71809999999999996</v>
      </c>
      <c r="AX754" s="2">
        <v>0.1681</v>
      </c>
      <c r="AY754" s="2">
        <v>0.65</v>
      </c>
      <c r="AZ754" s="2">
        <v>471450</v>
      </c>
      <c r="BA754" s="2">
        <v>286397</v>
      </c>
      <c r="BB754" s="2">
        <v>216061</v>
      </c>
      <c r="BC754" s="2">
        <v>0</v>
      </c>
      <c r="BD754" s="2">
        <v>973908</v>
      </c>
      <c r="BE754" s="2">
        <v>11167305</v>
      </c>
      <c r="BF754" s="2">
        <v>0</v>
      </c>
      <c r="BG754" s="2">
        <v>54464</v>
      </c>
      <c r="BH754" s="2">
        <v>0</v>
      </c>
      <c r="BI754" s="2">
        <v>111066</v>
      </c>
      <c r="BJ754" s="2">
        <v>0</v>
      </c>
      <c r="BK754" s="2">
        <v>0</v>
      </c>
      <c r="BL754" s="2">
        <v>0</v>
      </c>
      <c r="BM754" s="2">
        <v>0</v>
      </c>
      <c r="BN754" s="2">
        <v>2813</v>
      </c>
      <c r="BO754" s="2">
        <v>28.16</v>
      </c>
      <c r="BP754" s="2">
        <v>79214</v>
      </c>
      <c r="BQ754" s="2">
        <v>244744</v>
      </c>
      <c r="BR754" s="2">
        <v>11412049</v>
      </c>
      <c r="BS754" s="2">
        <v>0</v>
      </c>
      <c r="BT754" s="2">
        <v>11412049</v>
      </c>
      <c r="BU754" s="2">
        <v>2687252</v>
      </c>
      <c r="BV754" s="2">
        <v>8724797</v>
      </c>
      <c r="BW754" s="2">
        <v>725527</v>
      </c>
      <c r="BX754" s="2">
        <v>7999270</v>
      </c>
      <c r="BY754" s="2">
        <v>5035.8100000000004</v>
      </c>
      <c r="BZ754" s="2">
        <v>914.53</v>
      </c>
      <c r="CA754" s="2">
        <v>4605399</v>
      </c>
      <c r="CB754" s="2">
        <v>0</v>
      </c>
      <c r="CC754" s="2">
        <v>0</v>
      </c>
      <c r="CD754" s="2">
        <v>2687252</v>
      </c>
      <c r="CE754" s="2">
        <v>725527</v>
      </c>
      <c r="CF754" s="2">
        <v>1192620</v>
      </c>
      <c r="CG754" s="2">
        <v>1231081</v>
      </c>
      <c r="CH754" s="2">
        <v>2423701</v>
      </c>
      <c r="CI754" s="2">
        <v>0</v>
      </c>
      <c r="CJ754" s="2">
        <v>7999270</v>
      </c>
      <c r="CK754" s="2" t="b">
        <v>0</v>
      </c>
      <c r="CL754" s="2">
        <v>0</v>
      </c>
      <c r="CM754" s="2">
        <v>12677.94</v>
      </c>
      <c r="CN754" s="2">
        <v>11656.84</v>
      </c>
      <c r="CO754" s="2">
        <v>12002.64</v>
      </c>
      <c r="CP754" s="2">
        <v>14271.61</v>
      </c>
      <c r="CQ754" s="4">
        <v>45072.427256944444</v>
      </c>
      <c r="CR754" s="4">
        <v>73415</v>
      </c>
    </row>
    <row r="755" spans="1:96" x14ac:dyDescent="0.35">
      <c r="A755" s="5">
        <v>837</v>
      </c>
      <c r="B755" s="3" t="s">
        <v>1496</v>
      </c>
      <c r="C755" s="3" t="s">
        <v>1540</v>
      </c>
      <c r="D755" s="2" t="s">
        <v>1541</v>
      </c>
      <c r="E755" s="2">
        <v>8093</v>
      </c>
      <c r="F755" s="2">
        <v>8215</v>
      </c>
      <c r="G755" s="2">
        <v>8458</v>
      </c>
      <c r="H755" s="2">
        <v>9802</v>
      </c>
      <c r="I755" s="2">
        <v>6.5600000000000006E-2</v>
      </c>
      <c r="J755" s="2">
        <v>531</v>
      </c>
      <c r="K755" s="2">
        <v>539</v>
      </c>
      <c r="L755" s="2">
        <v>555</v>
      </c>
      <c r="M755" s="2">
        <v>643</v>
      </c>
      <c r="N755" s="2">
        <v>6.7000000000000004E-2</v>
      </c>
      <c r="O755" s="2">
        <v>542</v>
      </c>
      <c r="P755" s="2">
        <v>550</v>
      </c>
      <c r="Q755" s="2">
        <v>567</v>
      </c>
      <c r="R755" s="2">
        <v>657</v>
      </c>
      <c r="S755" s="2">
        <v>9166</v>
      </c>
      <c r="T755" s="2">
        <v>9304</v>
      </c>
      <c r="U755" s="2">
        <v>9580</v>
      </c>
      <c r="V755" s="2">
        <v>11102</v>
      </c>
      <c r="W755" s="2">
        <v>1.1040000000000001</v>
      </c>
      <c r="X755" s="2">
        <v>1.026</v>
      </c>
      <c r="Y755" s="2">
        <v>10119</v>
      </c>
      <c r="Z755" s="2">
        <v>11391</v>
      </c>
      <c r="AA755" s="2">
        <v>0</v>
      </c>
      <c r="AB755" s="2">
        <v>0</v>
      </c>
      <c r="AC755" s="2">
        <v>0</v>
      </c>
      <c r="AD755" s="2">
        <v>706.03</v>
      </c>
      <c r="AE755" s="2">
        <v>706.03</v>
      </c>
      <c r="AF755" s="2">
        <v>0</v>
      </c>
      <c r="AG755" s="2">
        <v>0</v>
      </c>
      <c r="AH755" s="2">
        <v>0</v>
      </c>
      <c r="AI755" s="2">
        <v>706.03</v>
      </c>
      <c r="AJ755" s="2">
        <v>706.03</v>
      </c>
      <c r="AK755" s="2">
        <v>0</v>
      </c>
      <c r="AL755" s="2">
        <v>0</v>
      </c>
      <c r="AM755" s="2">
        <v>0</v>
      </c>
      <c r="AN755" s="2">
        <v>8042388</v>
      </c>
      <c r="AO755" s="2">
        <v>8042388</v>
      </c>
      <c r="AP755" s="2">
        <v>0.54430000000000001</v>
      </c>
      <c r="AQ755" s="2">
        <v>0.2</v>
      </c>
      <c r="AR755" s="2">
        <v>0</v>
      </c>
      <c r="AS755" s="2">
        <v>0</v>
      </c>
      <c r="AT755" s="2">
        <v>0</v>
      </c>
      <c r="AU755" s="2">
        <v>875494</v>
      </c>
      <c r="AV755" s="2">
        <v>875494</v>
      </c>
      <c r="AW755" s="2">
        <v>0.54430000000000001</v>
      </c>
      <c r="AX755" s="2">
        <v>0</v>
      </c>
      <c r="AY755" s="2">
        <v>0.65</v>
      </c>
      <c r="AZ755" s="2">
        <v>0</v>
      </c>
      <c r="BA755" s="2">
        <v>0</v>
      </c>
      <c r="BB755" s="2">
        <v>0</v>
      </c>
      <c r="BC755" s="2">
        <v>0</v>
      </c>
      <c r="BD755" s="2">
        <v>0</v>
      </c>
      <c r="BE755" s="2">
        <v>8917882</v>
      </c>
      <c r="BF755" s="2">
        <v>0</v>
      </c>
      <c r="BG755" s="2">
        <v>0</v>
      </c>
      <c r="BH755" s="2">
        <v>0</v>
      </c>
      <c r="BI755" s="2">
        <v>273808</v>
      </c>
      <c r="BJ755" s="2">
        <v>0</v>
      </c>
      <c r="BK755" s="2">
        <v>0</v>
      </c>
      <c r="BL755" s="2">
        <v>905418</v>
      </c>
      <c r="BM755" s="2">
        <v>0</v>
      </c>
      <c r="BN755" s="2">
        <v>2813</v>
      </c>
      <c r="BO755" s="2">
        <v>0</v>
      </c>
      <c r="BP755" s="2">
        <v>0</v>
      </c>
      <c r="BQ755" s="2">
        <v>1179226</v>
      </c>
      <c r="BR755" s="2">
        <v>10097108</v>
      </c>
      <c r="BS755" s="2">
        <v>0</v>
      </c>
      <c r="BT755" s="2">
        <v>10097108</v>
      </c>
      <c r="BU755" s="2">
        <v>3541725</v>
      </c>
      <c r="BV755" s="2">
        <v>6555383</v>
      </c>
      <c r="BW755" s="2">
        <v>676802</v>
      </c>
      <c r="BX755" s="2">
        <v>5878581</v>
      </c>
      <c r="BY755" s="2">
        <v>6084.88</v>
      </c>
      <c r="BZ755" s="2">
        <v>706.03</v>
      </c>
      <c r="CA755" s="2">
        <v>4296108</v>
      </c>
      <c r="CB755" s="2">
        <v>0</v>
      </c>
      <c r="CC755" s="2">
        <v>0</v>
      </c>
      <c r="CD755" s="2">
        <v>3541725</v>
      </c>
      <c r="CE755" s="2">
        <v>676802</v>
      </c>
      <c r="CF755" s="2">
        <v>77581</v>
      </c>
      <c r="CG755" s="2">
        <v>2002193</v>
      </c>
      <c r="CH755" s="2">
        <v>2079774</v>
      </c>
      <c r="CI755" s="2">
        <v>0</v>
      </c>
      <c r="CJ755" s="2">
        <v>5878581</v>
      </c>
      <c r="CK755" s="2" t="b">
        <v>0</v>
      </c>
      <c r="CL755" s="2">
        <v>0</v>
      </c>
      <c r="CM755" s="2">
        <v>11220.55</v>
      </c>
      <c r="CN755" s="2">
        <v>10316.83</v>
      </c>
      <c r="CO755" s="2">
        <v>10622.88</v>
      </c>
      <c r="CP755" s="2">
        <v>12631.02</v>
      </c>
      <c r="CQ755" s="4">
        <v>45072.427256944444</v>
      </c>
      <c r="CR755" s="4">
        <v>73415</v>
      </c>
    </row>
    <row r="756" spans="1:96" x14ac:dyDescent="0.35">
      <c r="A756" s="5">
        <v>838</v>
      </c>
      <c r="B756" s="3" t="s">
        <v>1496</v>
      </c>
      <c r="C756" s="3" t="s">
        <v>1542</v>
      </c>
      <c r="D756" s="2" t="s">
        <v>1543</v>
      </c>
      <c r="E756" s="2">
        <v>8093</v>
      </c>
      <c r="F756" s="2">
        <v>8215</v>
      </c>
      <c r="G756" s="2">
        <v>8458</v>
      </c>
      <c r="H756" s="2">
        <v>9802</v>
      </c>
      <c r="I756" s="2">
        <v>6.5600000000000006E-2</v>
      </c>
      <c r="J756" s="2">
        <v>531</v>
      </c>
      <c r="K756" s="2">
        <v>539</v>
      </c>
      <c r="L756" s="2">
        <v>555</v>
      </c>
      <c r="M756" s="2">
        <v>643</v>
      </c>
      <c r="N756" s="2">
        <v>6.7000000000000004E-2</v>
      </c>
      <c r="O756" s="2">
        <v>542</v>
      </c>
      <c r="P756" s="2">
        <v>550</v>
      </c>
      <c r="Q756" s="2">
        <v>567</v>
      </c>
      <c r="R756" s="2">
        <v>657</v>
      </c>
      <c r="S756" s="2">
        <v>9166</v>
      </c>
      <c r="T756" s="2">
        <v>9304</v>
      </c>
      <c r="U756" s="2">
        <v>9580</v>
      </c>
      <c r="V756" s="2">
        <v>11102</v>
      </c>
      <c r="W756" s="2">
        <v>1.1040000000000001</v>
      </c>
      <c r="X756" s="2">
        <v>1.026</v>
      </c>
      <c r="Y756" s="2">
        <v>10119</v>
      </c>
      <c r="Z756" s="2">
        <v>11391</v>
      </c>
      <c r="AA756" s="2">
        <v>85.48</v>
      </c>
      <c r="AB756" s="2">
        <v>67.849999999999994</v>
      </c>
      <c r="AC756" s="2">
        <v>46.04</v>
      </c>
      <c r="AD756" s="2">
        <v>1.84</v>
      </c>
      <c r="AE756" s="2">
        <v>201.21</v>
      </c>
      <c r="AF756" s="2">
        <v>85.48</v>
      </c>
      <c r="AG756" s="2">
        <v>67.849999999999994</v>
      </c>
      <c r="AH756" s="2">
        <v>46.04</v>
      </c>
      <c r="AI756" s="2">
        <v>77.650000000000006</v>
      </c>
      <c r="AJ756" s="2">
        <v>277.02</v>
      </c>
      <c r="AK756" s="2">
        <v>864972</v>
      </c>
      <c r="AL756" s="2">
        <v>631276</v>
      </c>
      <c r="AM756" s="2">
        <v>441063</v>
      </c>
      <c r="AN756" s="2">
        <v>20959</v>
      </c>
      <c r="AO756" s="2">
        <v>1958270</v>
      </c>
      <c r="AP756" s="2">
        <v>0.76200000000000001</v>
      </c>
      <c r="AQ756" s="2">
        <v>0.2</v>
      </c>
      <c r="AR756" s="2">
        <v>131822</v>
      </c>
      <c r="AS756" s="2">
        <v>96207</v>
      </c>
      <c r="AT756" s="2">
        <v>67218</v>
      </c>
      <c r="AU756" s="2">
        <v>134799</v>
      </c>
      <c r="AV756" s="2">
        <v>430046</v>
      </c>
      <c r="AW756" s="2">
        <v>0.76200000000000001</v>
      </c>
      <c r="AX756" s="2">
        <v>0.21199999999999999</v>
      </c>
      <c r="AY756" s="2">
        <v>0.65</v>
      </c>
      <c r="AZ756" s="2">
        <v>119193</v>
      </c>
      <c r="BA756" s="2">
        <v>86990</v>
      </c>
      <c r="BB756" s="2">
        <v>60779</v>
      </c>
      <c r="BC756" s="2">
        <v>121886</v>
      </c>
      <c r="BD756" s="2">
        <v>388848</v>
      </c>
      <c r="BE756" s="2">
        <v>2777164</v>
      </c>
      <c r="BF756" s="2">
        <v>1284495</v>
      </c>
      <c r="BG756" s="2">
        <v>0</v>
      </c>
      <c r="BH756" s="2">
        <v>0</v>
      </c>
      <c r="BI756" s="2">
        <v>122538</v>
      </c>
      <c r="BJ756" s="2">
        <v>0</v>
      </c>
      <c r="BK756" s="2">
        <v>0</v>
      </c>
      <c r="BL756" s="2">
        <v>0</v>
      </c>
      <c r="BM756" s="2">
        <v>0</v>
      </c>
      <c r="BN756" s="2">
        <v>2813</v>
      </c>
      <c r="BO756" s="2">
        <v>0.69</v>
      </c>
      <c r="BP756" s="2">
        <v>1941</v>
      </c>
      <c r="BQ756" s="2">
        <v>1408974</v>
      </c>
      <c r="BR756" s="2">
        <v>4186138</v>
      </c>
      <c r="BS756" s="2">
        <v>0</v>
      </c>
      <c r="BT756" s="2">
        <v>4186138</v>
      </c>
      <c r="BU756" s="2">
        <v>1291889</v>
      </c>
      <c r="BV756" s="2">
        <v>2894249</v>
      </c>
      <c r="BW756" s="2">
        <v>310000</v>
      </c>
      <c r="BX756" s="2">
        <v>2584249</v>
      </c>
      <c r="BY756" s="2">
        <v>4358.3500000000004</v>
      </c>
      <c r="BZ756" s="2">
        <v>277.02</v>
      </c>
      <c r="CA756" s="2">
        <v>1207350</v>
      </c>
      <c r="CB756" s="2">
        <v>804542</v>
      </c>
      <c r="CC756" s="2">
        <v>0</v>
      </c>
      <c r="CD756" s="2">
        <v>1291889</v>
      </c>
      <c r="CE756" s="2">
        <v>310000</v>
      </c>
      <c r="CF756" s="2">
        <v>410003</v>
      </c>
      <c r="CG756" s="2">
        <v>716675</v>
      </c>
      <c r="CH756" s="2">
        <v>1126678</v>
      </c>
      <c r="CI756" s="2">
        <v>0</v>
      </c>
      <c r="CJ756" s="2">
        <v>2584249</v>
      </c>
      <c r="CK756" s="2" t="b">
        <v>0</v>
      </c>
      <c r="CL756" s="2">
        <v>0</v>
      </c>
      <c r="CM756" s="2">
        <v>13055.53</v>
      </c>
      <c r="CN756" s="2">
        <v>12004.02</v>
      </c>
      <c r="CO756" s="2">
        <v>12360.12</v>
      </c>
      <c r="CP756" s="2">
        <v>14696.67</v>
      </c>
      <c r="CQ756" s="4">
        <v>45072.426666666666</v>
      </c>
      <c r="CR756" s="4">
        <v>73415</v>
      </c>
    </row>
    <row r="757" spans="1:96" x14ac:dyDescent="0.35">
      <c r="A757" s="5">
        <v>11338</v>
      </c>
      <c r="B757" s="3" t="s">
        <v>1496</v>
      </c>
      <c r="C757" s="3" t="s">
        <v>1544</v>
      </c>
      <c r="D757" s="2" t="s">
        <v>1545</v>
      </c>
      <c r="E757" s="2">
        <v>8093</v>
      </c>
      <c r="F757" s="2">
        <v>8215</v>
      </c>
      <c r="G757" s="2">
        <v>8458</v>
      </c>
      <c r="H757" s="2">
        <v>9802</v>
      </c>
      <c r="I757" s="2">
        <v>6.5600000000000006E-2</v>
      </c>
      <c r="J757" s="2">
        <v>531</v>
      </c>
      <c r="K757" s="2">
        <v>539</v>
      </c>
      <c r="L757" s="2">
        <v>555</v>
      </c>
      <c r="M757" s="2">
        <v>643</v>
      </c>
      <c r="N757" s="2">
        <v>6.7000000000000004E-2</v>
      </c>
      <c r="O757" s="2">
        <v>542</v>
      </c>
      <c r="P757" s="2">
        <v>550</v>
      </c>
      <c r="Q757" s="2">
        <v>567</v>
      </c>
      <c r="R757" s="2">
        <v>657</v>
      </c>
      <c r="S757" s="2">
        <v>9166</v>
      </c>
      <c r="T757" s="2">
        <v>9304</v>
      </c>
      <c r="U757" s="2">
        <v>9580</v>
      </c>
      <c r="V757" s="2">
        <v>11102</v>
      </c>
      <c r="W757" s="2">
        <v>1.1040000000000001</v>
      </c>
      <c r="X757" s="2">
        <v>1.026</v>
      </c>
      <c r="Y757" s="2">
        <v>10119</v>
      </c>
      <c r="Z757" s="2">
        <v>11391</v>
      </c>
      <c r="AA757" s="2">
        <v>182.23</v>
      </c>
      <c r="AB757" s="2">
        <v>149.19999999999999</v>
      </c>
      <c r="AC757" s="2">
        <v>93.84</v>
      </c>
      <c r="AD757" s="2">
        <v>15.37</v>
      </c>
      <c r="AE757" s="2">
        <v>440.64</v>
      </c>
      <c r="AF757" s="2">
        <v>182.23</v>
      </c>
      <c r="AG757" s="2">
        <v>149.19999999999999</v>
      </c>
      <c r="AH757" s="2">
        <v>93.84</v>
      </c>
      <c r="AI757" s="2">
        <v>191.17</v>
      </c>
      <c r="AJ757" s="2">
        <v>616.44000000000005</v>
      </c>
      <c r="AK757" s="2">
        <v>1843985</v>
      </c>
      <c r="AL757" s="2">
        <v>1388157</v>
      </c>
      <c r="AM757" s="2">
        <v>898987</v>
      </c>
      <c r="AN757" s="2">
        <v>175080</v>
      </c>
      <c r="AO757" s="2">
        <v>4306209</v>
      </c>
      <c r="AP757" s="2">
        <v>0.59089999999999998</v>
      </c>
      <c r="AQ757" s="2">
        <v>0.2</v>
      </c>
      <c r="AR757" s="2">
        <v>217922</v>
      </c>
      <c r="AS757" s="2">
        <v>164052</v>
      </c>
      <c r="AT757" s="2">
        <v>106242</v>
      </c>
      <c r="AU757" s="2">
        <v>257351</v>
      </c>
      <c r="AV757" s="2">
        <v>745567</v>
      </c>
      <c r="AW757" s="2">
        <v>0.59089999999999998</v>
      </c>
      <c r="AX757" s="2">
        <v>4.0899999999999999E-2</v>
      </c>
      <c r="AY757" s="2">
        <v>0.65</v>
      </c>
      <c r="AZ757" s="2">
        <v>49022</v>
      </c>
      <c r="BA757" s="2">
        <v>36904</v>
      </c>
      <c r="BB757" s="2">
        <v>23900</v>
      </c>
      <c r="BC757" s="2">
        <v>57892</v>
      </c>
      <c r="BD757" s="2">
        <v>167718</v>
      </c>
      <c r="BE757" s="2">
        <v>5219494</v>
      </c>
      <c r="BF757" s="2">
        <v>2083434</v>
      </c>
      <c r="BG757" s="2">
        <v>4918</v>
      </c>
      <c r="BH757" s="2">
        <v>0</v>
      </c>
      <c r="BI757" s="2">
        <v>203785</v>
      </c>
      <c r="BJ757" s="2">
        <v>0</v>
      </c>
      <c r="BK757" s="2">
        <v>0</v>
      </c>
      <c r="BL757" s="2">
        <v>1011899</v>
      </c>
      <c r="BM757" s="2">
        <v>0</v>
      </c>
      <c r="BN757" s="2">
        <v>2813</v>
      </c>
      <c r="BO757" s="2">
        <v>11.79</v>
      </c>
      <c r="BP757" s="2">
        <v>33165</v>
      </c>
      <c r="BQ757" s="2">
        <v>3337201</v>
      </c>
      <c r="BR757" s="2">
        <v>8556695</v>
      </c>
      <c r="BS757" s="2">
        <v>0</v>
      </c>
      <c r="BT757" s="2">
        <v>8556695</v>
      </c>
      <c r="BU757" s="2">
        <v>2975696</v>
      </c>
      <c r="BV757" s="2">
        <v>5580999</v>
      </c>
      <c r="BW757" s="2">
        <v>620161</v>
      </c>
      <c r="BX757" s="2">
        <v>4960838</v>
      </c>
      <c r="BY757" s="2">
        <v>4324.58</v>
      </c>
      <c r="BZ757" s="2">
        <v>616.44000000000005</v>
      </c>
      <c r="CA757" s="2">
        <v>2665844</v>
      </c>
      <c r="CB757" s="2">
        <v>1391034</v>
      </c>
      <c r="CC757" s="2">
        <v>0</v>
      </c>
      <c r="CD757" s="2">
        <v>2975696</v>
      </c>
      <c r="CE757" s="2">
        <v>620161</v>
      </c>
      <c r="CF757" s="2">
        <v>461021</v>
      </c>
      <c r="CG757" s="2">
        <v>1507118</v>
      </c>
      <c r="CH757" s="2">
        <v>1968139</v>
      </c>
      <c r="CI757" s="2">
        <v>0</v>
      </c>
      <c r="CJ757" s="2">
        <v>4960838</v>
      </c>
      <c r="CK757" s="2" t="b">
        <v>0</v>
      </c>
      <c r="CL757" s="2">
        <v>0</v>
      </c>
      <c r="CM757" s="2">
        <v>11583.88</v>
      </c>
      <c r="CN757" s="2">
        <v>10650.89</v>
      </c>
      <c r="CO757" s="2">
        <v>10966.85</v>
      </c>
      <c r="CP757" s="2">
        <v>13040.02</v>
      </c>
      <c r="CQ757" s="4">
        <v>45072.427118055559</v>
      </c>
      <c r="CR757" s="4">
        <v>73415</v>
      </c>
    </row>
    <row r="758" spans="1:96" x14ac:dyDescent="0.35">
      <c r="A758" s="5">
        <v>839</v>
      </c>
      <c r="B758" s="3" t="s">
        <v>1546</v>
      </c>
      <c r="C758" s="3" t="s">
        <v>1547</v>
      </c>
      <c r="D758" s="2" t="s">
        <v>1548</v>
      </c>
      <c r="E758" s="2">
        <v>8093</v>
      </c>
      <c r="F758" s="2">
        <v>8215</v>
      </c>
      <c r="G758" s="2">
        <v>8458</v>
      </c>
      <c r="H758" s="2">
        <v>9802</v>
      </c>
      <c r="I758" s="2">
        <v>6.5600000000000006E-2</v>
      </c>
      <c r="J758" s="2">
        <v>531</v>
      </c>
      <c r="K758" s="2">
        <v>539</v>
      </c>
      <c r="L758" s="2">
        <v>555</v>
      </c>
      <c r="M758" s="2">
        <v>643</v>
      </c>
      <c r="N758" s="2">
        <v>6.7000000000000004E-2</v>
      </c>
      <c r="O758" s="2">
        <v>542</v>
      </c>
      <c r="P758" s="2">
        <v>550</v>
      </c>
      <c r="Q758" s="2">
        <v>567</v>
      </c>
      <c r="R758" s="2">
        <v>657</v>
      </c>
      <c r="S758" s="2">
        <v>9166</v>
      </c>
      <c r="T758" s="2">
        <v>9304</v>
      </c>
      <c r="U758" s="2">
        <v>9580</v>
      </c>
      <c r="V758" s="2">
        <v>11102</v>
      </c>
      <c r="W758" s="2">
        <v>1.1040000000000001</v>
      </c>
      <c r="X758" s="2">
        <v>1.026</v>
      </c>
      <c r="Y758" s="2">
        <v>10119</v>
      </c>
      <c r="Z758" s="2">
        <v>11391</v>
      </c>
      <c r="AA758" s="2">
        <v>1246.97</v>
      </c>
      <c r="AB758" s="2">
        <v>934.27</v>
      </c>
      <c r="AC758" s="2">
        <v>668.14</v>
      </c>
      <c r="AD758" s="2">
        <v>1509.75</v>
      </c>
      <c r="AE758" s="2">
        <v>4359.13</v>
      </c>
      <c r="AF758" s="2">
        <v>1246.97</v>
      </c>
      <c r="AG758" s="2">
        <v>934.27</v>
      </c>
      <c r="AH758" s="2">
        <v>668.14</v>
      </c>
      <c r="AI758" s="2">
        <v>1509.75</v>
      </c>
      <c r="AJ758" s="2">
        <v>4359.13</v>
      </c>
      <c r="AK758" s="2">
        <v>12618089</v>
      </c>
      <c r="AL758" s="2">
        <v>8692448</v>
      </c>
      <c r="AM758" s="2">
        <v>6400781</v>
      </c>
      <c r="AN758" s="2">
        <v>17197562</v>
      </c>
      <c r="AO758" s="2">
        <v>44908880</v>
      </c>
      <c r="AP758" s="2">
        <v>0.26279999999999998</v>
      </c>
      <c r="AQ758" s="2">
        <v>0.2</v>
      </c>
      <c r="AR758" s="2">
        <v>663207</v>
      </c>
      <c r="AS758" s="2">
        <v>456875</v>
      </c>
      <c r="AT758" s="2">
        <v>336425</v>
      </c>
      <c r="AU758" s="2">
        <v>903904</v>
      </c>
      <c r="AV758" s="2">
        <v>2360411</v>
      </c>
      <c r="AW758" s="2">
        <v>0.26279999999999998</v>
      </c>
      <c r="AX758" s="2">
        <v>0</v>
      </c>
      <c r="AY758" s="2">
        <v>0.65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47269291</v>
      </c>
      <c r="BF758" s="2">
        <v>0</v>
      </c>
      <c r="BG758" s="2">
        <v>134680</v>
      </c>
      <c r="BH758" s="2">
        <v>0</v>
      </c>
      <c r="BI758" s="2">
        <v>137771</v>
      </c>
      <c r="BJ758" s="2">
        <v>0</v>
      </c>
      <c r="BK758" s="2">
        <v>0</v>
      </c>
      <c r="BL758" s="2">
        <v>0</v>
      </c>
      <c r="BM758" s="2">
        <v>0</v>
      </c>
      <c r="BN758" s="2">
        <v>2813</v>
      </c>
      <c r="BO758" s="2">
        <v>94.24</v>
      </c>
      <c r="BP758" s="2">
        <v>265097</v>
      </c>
      <c r="BQ758" s="2">
        <v>537548</v>
      </c>
      <c r="BR758" s="2">
        <v>47806839</v>
      </c>
      <c r="BS758" s="2">
        <v>0</v>
      </c>
      <c r="BT758" s="2">
        <v>47806839</v>
      </c>
      <c r="BU758" s="2">
        <v>18543641</v>
      </c>
      <c r="BV758" s="2">
        <v>29263198</v>
      </c>
      <c r="BW758" s="2">
        <v>3617698</v>
      </c>
      <c r="BX758" s="2">
        <v>25645500</v>
      </c>
      <c r="BY758" s="2">
        <v>5268.02</v>
      </c>
      <c r="BZ758" s="2">
        <v>4359.13</v>
      </c>
      <c r="CA758" s="2">
        <v>22963984</v>
      </c>
      <c r="CB758" s="2">
        <v>0</v>
      </c>
      <c r="CC758" s="2">
        <v>0</v>
      </c>
      <c r="CD758" s="2">
        <v>18543641</v>
      </c>
      <c r="CE758" s="2">
        <v>3617698</v>
      </c>
      <c r="CF758" s="2">
        <v>802645</v>
      </c>
      <c r="CG758" s="2">
        <v>3284374</v>
      </c>
      <c r="CH758" s="2">
        <v>4087019</v>
      </c>
      <c r="CI758" s="2">
        <v>0</v>
      </c>
      <c r="CJ758" s="2">
        <v>25645500</v>
      </c>
      <c r="CK758" s="2" t="b">
        <v>0</v>
      </c>
      <c r="CL758" s="2">
        <v>0</v>
      </c>
      <c r="CM758" s="2">
        <v>10650.85</v>
      </c>
      <c r="CN758" s="2">
        <v>9793.02</v>
      </c>
      <c r="CO758" s="2">
        <v>10083.52</v>
      </c>
      <c r="CP758" s="2">
        <v>11989.71</v>
      </c>
      <c r="CQ758" s="4">
        <v>45072.426631944443</v>
      </c>
      <c r="CR758" s="4">
        <v>73415</v>
      </c>
    </row>
    <row r="759" spans="1:96" x14ac:dyDescent="0.35">
      <c r="A759" s="5">
        <v>840</v>
      </c>
      <c r="B759" s="3" t="s">
        <v>1546</v>
      </c>
      <c r="C759" s="3" t="s">
        <v>1549</v>
      </c>
      <c r="D759" s="2" t="s">
        <v>1550</v>
      </c>
      <c r="E759" s="2">
        <v>8093</v>
      </c>
      <c r="F759" s="2">
        <v>8215</v>
      </c>
      <c r="G759" s="2">
        <v>8458</v>
      </c>
      <c r="H759" s="2">
        <v>9802</v>
      </c>
      <c r="I759" s="2">
        <v>6.5600000000000006E-2</v>
      </c>
      <c r="J759" s="2">
        <v>531</v>
      </c>
      <c r="K759" s="2">
        <v>539</v>
      </c>
      <c r="L759" s="2">
        <v>555</v>
      </c>
      <c r="M759" s="2">
        <v>643</v>
      </c>
      <c r="N759" s="2">
        <v>6.7000000000000004E-2</v>
      </c>
      <c r="O759" s="2">
        <v>542</v>
      </c>
      <c r="P759" s="2">
        <v>550</v>
      </c>
      <c r="Q759" s="2">
        <v>567</v>
      </c>
      <c r="R759" s="2">
        <v>657</v>
      </c>
      <c r="S759" s="2">
        <v>9166</v>
      </c>
      <c r="T759" s="2">
        <v>9304</v>
      </c>
      <c r="U759" s="2">
        <v>9580</v>
      </c>
      <c r="V759" s="2">
        <v>11102</v>
      </c>
      <c r="W759" s="2">
        <v>1.1040000000000001</v>
      </c>
      <c r="X759" s="2">
        <v>1.026</v>
      </c>
      <c r="Y759" s="2">
        <v>10119</v>
      </c>
      <c r="Z759" s="2">
        <v>11391</v>
      </c>
      <c r="AA759" s="2">
        <v>794.08</v>
      </c>
      <c r="AB759" s="2">
        <v>561.6</v>
      </c>
      <c r="AC759" s="2">
        <v>424.44</v>
      </c>
      <c r="AD759" s="2">
        <v>1125.6500000000001</v>
      </c>
      <c r="AE759" s="2">
        <v>2905.77</v>
      </c>
      <c r="AF759" s="2">
        <v>794.08</v>
      </c>
      <c r="AG759" s="2">
        <v>561.6</v>
      </c>
      <c r="AH759" s="2">
        <v>424.44</v>
      </c>
      <c r="AI759" s="2">
        <v>1125.6500000000001</v>
      </c>
      <c r="AJ759" s="2">
        <v>2905.77</v>
      </c>
      <c r="AK759" s="2">
        <v>8035296</v>
      </c>
      <c r="AL759" s="2">
        <v>5225126</v>
      </c>
      <c r="AM759" s="2">
        <v>4066135</v>
      </c>
      <c r="AN759" s="2">
        <v>12822279</v>
      </c>
      <c r="AO759" s="2">
        <v>30148836</v>
      </c>
      <c r="AP759" s="2">
        <v>0.56130000000000002</v>
      </c>
      <c r="AQ759" s="2">
        <v>0.2</v>
      </c>
      <c r="AR759" s="2">
        <v>902042</v>
      </c>
      <c r="AS759" s="2">
        <v>586573</v>
      </c>
      <c r="AT759" s="2">
        <v>456464</v>
      </c>
      <c r="AU759" s="2">
        <v>1439429</v>
      </c>
      <c r="AV759" s="2">
        <v>3384508</v>
      </c>
      <c r="AW759" s="2">
        <v>0.56130000000000002</v>
      </c>
      <c r="AX759" s="2">
        <v>1.1299999999999999E-2</v>
      </c>
      <c r="AY759" s="2">
        <v>0.65</v>
      </c>
      <c r="AZ759" s="2">
        <v>59019</v>
      </c>
      <c r="BA759" s="2">
        <v>38379</v>
      </c>
      <c r="BB759" s="2">
        <v>29866</v>
      </c>
      <c r="BC759" s="2">
        <v>94180</v>
      </c>
      <c r="BD759" s="2">
        <v>221444</v>
      </c>
      <c r="BE759" s="2">
        <v>33754788</v>
      </c>
      <c r="BF759" s="2">
        <v>0</v>
      </c>
      <c r="BG759" s="2">
        <v>110455</v>
      </c>
      <c r="BH759" s="2">
        <v>0</v>
      </c>
      <c r="BI759" s="2">
        <v>153922</v>
      </c>
      <c r="BJ759" s="2">
        <v>0</v>
      </c>
      <c r="BK759" s="2">
        <v>0</v>
      </c>
      <c r="BL759" s="2">
        <v>0</v>
      </c>
      <c r="BM759" s="2">
        <v>0</v>
      </c>
      <c r="BN759" s="2">
        <v>2813</v>
      </c>
      <c r="BO759" s="2">
        <v>36.54</v>
      </c>
      <c r="BP759" s="2">
        <v>102787</v>
      </c>
      <c r="BQ759" s="2">
        <v>367164</v>
      </c>
      <c r="BR759" s="2">
        <v>34121952</v>
      </c>
      <c r="BS759" s="2">
        <v>0</v>
      </c>
      <c r="BT759" s="2">
        <v>34121952</v>
      </c>
      <c r="BU759" s="2">
        <v>10995381</v>
      </c>
      <c r="BV759" s="2">
        <v>23126571</v>
      </c>
      <c r="BW759" s="2">
        <v>2415237</v>
      </c>
      <c r="BX759" s="2">
        <v>20711334</v>
      </c>
      <c r="BY759" s="2">
        <v>5276.11</v>
      </c>
      <c r="BZ759" s="2">
        <v>2905.77</v>
      </c>
      <c r="CA759" s="2">
        <v>15331162</v>
      </c>
      <c r="CB759" s="2">
        <v>0</v>
      </c>
      <c r="CC759" s="2">
        <v>0</v>
      </c>
      <c r="CD759" s="2">
        <v>10995381</v>
      </c>
      <c r="CE759" s="2">
        <v>2415237</v>
      </c>
      <c r="CF759" s="2">
        <v>1920544</v>
      </c>
      <c r="CG759" s="2">
        <v>2678800</v>
      </c>
      <c r="CH759" s="2">
        <v>4599344</v>
      </c>
      <c r="CI759" s="2">
        <v>0</v>
      </c>
      <c r="CJ759" s="2">
        <v>20711334</v>
      </c>
      <c r="CK759" s="2" t="b">
        <v>0</v>
      </c>
      <c r="CL759" s="2">
        <v>0</v>
      </c>
      <c r="CM759" s="2">
        <v>11329.28</v>
      </c>
      <c r="CN759" s="2">
        <v>10416.799999999999</v>
      </c>
      <c r="CO759" s="2">
        <v>10725.82</v>
      </c>
      <c r="CP759" s="2">
        <v>12753.42</v>
      </c>
      <c r="CQ759" s="4">
        <v>45072.426724537036</v>
      </c>
      <c r="CR759" s="4">
        <v>73415</v>
      </c>
    </row>
    <row r="760" spans="1:96" x14ac:dyDescent="0.35">
      <c r="A760" s="5">
        <v>841</v>
      </c>
      <c r="B760" s="3" t="s">
        <v>1546</v>
      </c>
      <c r="C760" s="3" t="s">
        <v>1551</v>
      </c>
      <c r="D760" s="2" t="s">
        <v>1552</v>
      </c>
      <c r="E760" s="2">
        <v>8093</v>
      </c>
      <c r="F760" s="2">
        <v>8215</v>
      </c>
      <c r="G760" s="2">
        <v>8458</v>
      </c>
      <c r="H760" s="2">
        <v>9802</v>
      </c>
      <c r="I760" s="2">
        <v>6.5600000000000006E-2</v>
      </c>
      <c r="J760" s="2">
        <v>531</v>
      </c>
      <c r="K760" s="2">
        <v>539</v>
      </c>
      <c r="L760" s="2">
        <v>555</v>
      </c>
      <c r="M760" s="2">
        <v>643</v>
      </c>
      <c r="N760" s="2">
        <v>6.7000000000000004E-2</v>
      </c>
      <c r="O760" s="2">
        <v>542</v>
      </c>
      <c r="P760" s="2">
        <v>550</v>
      </c>
      <c r="Q760" s="2">
        <v>567</v>
      </c>
      <c r="R760" s="2">
        <v>657</v>
      </c>
      <c r="S760" s="2">
        <v>9166</v>
      </c>
      <c r="T760" s="2">
        <v>9304</v>
      </c>
      <c r="U760" s="2">
        <v>9580</v>
      </c>
      <c r="V760" s="2">
        <v>11102</v>
      </c>
      <c r="W760" s="2">
        <v>1.1040000000000001</v>
      </c>
      <c r="X760" s="2">
        <v>1.026</v>
      </c>
      <c r="Y760" s="2">
        <v>10119</v>
      </c>
      <c r="Z760" s="2">
        <v>11391</v>
      </c>
      <c r="AA760" s="2">
        <v>6279.83</v>
      </c>
      <c r="AB760" s="2">
        <v>4629.59</v>
      </c>
      <c r="AC760" s="2">
        <v>3138.91</v>
      </c>
      <c r="AD760" s="2">
        <v>6110.5</v>
      </c>
      <c r="AE760" s="2">
        <v>20158.830000000002</v>
      </c>
      <c r="AF760" s="2">
        <v>6279.83</v>
      </c>
      <c r="AG760" s="2">
        <v>4629.59</v>
      </c>
      <c r="AH760" s="2">
        <v>3138.91</v>
      </c>
      <c r="AI760" s="2">
        <v>6110.5</v>
      </c>
      <c r="AJ760" s="2">
        <v>20158.830000000002</v>
      </c>
      <c r="AK760" s="2">
        <v>63545600</v>
      </c>
      <c r="AL760" s="2">
        <v>43073705</v>
      </c>
      <c r="AM760" s="2">
        <v>30070758</v>
      </c>
      <c r="AN760" s="2">
        <v>69604706</v>
      </c>
      <c r="AO760" s="2">
        <v>206294769</v>
      </c>
      <c r="AP760" s="2">
        <v>0.55910000000000004</v>
      </c>
      <c r="AQ760" s="2">
        <v>0.2</v>
      </c>
      <c r="AR760" s="2">
        <v>7105669</v>
      </c>
      <c r="AS760" s="2">
        <v>4816502</v>
      </c>
      <c r="AT760" s="2">
        <v>3362512</v>
      </c>
      <c r="AU760" s="2">
        <v>7783198</v>
      </c>
      <c r="AV760" s="2">
        <v>23067881</v>
      </c>
      <c r="AW760" s="2">
        <v>0.55910000000000004</v>
      </c>
      <c r="AX760" s="2">
        <v>9.1000000000000004E-3</v>
      </c>
      <c r="AY760" s="2">
        <v>0.65</v>
      </c>
      <c r="AZ760" s="2">
        <v>375872</v>
      </c>
      <c r="BA760" s="2">
        <v>254781</v>
      </c>
      <c r="BB760" s="2">
        <v>177869</v>
      </c>
      <c r="BC760" s="2">
        <v>411712</v>
      </c>
      <c r="BD760" s="2">
        <v>1220234</v>
      </c>
      <c r="BE760" s="2">
        <v>230582884</v>
      </c>
      <c r="BF760" s="2">
        <v>0</v>
      </c>
      <c r="BG760" s="2">
        <v>1195253</v>
      </c>
      <c r="BH760" s="2">
        <v>0</v>
      </c>
      <c r="BI760" s="2">
        <v>589744</v>
      </c>
      <c r="BJ760" s="2">
        <v>0</v>
      </c>
      <c r="BK760" s="2">
        <v>0</v>
      </c>
      <c r="BL760" s="2">
        <v>0</v>
      </c>
      <c r="BM760" s="2">
        <v>0</v>
      </c>
      <c r="BN760" s="2">
        <v>2813</v>
      </c>
      <c r="BO760" s="2">
        <v>298.18</v>
      </c>
      <c r="BP760" s="2">
        <v>838780</v>
      </c>
      <c r="BQ760" s="2">
        <v>2623777</v>
      </c>
      <c r="BR760" s="2">
        <v>233206661</v>
      </c>
      <c r="BS760" s="2">
        <v>0</v>
      </c>
      <c r="BT760" s="2">
        <v>233206661</v>
      </c>
      <c r="BU760" s="2">
        <v>63625000</v>
      </c>
      <c r="BV760" s="2">
        <v>169581661</v>
      </c>
      <c r="BW760" s="2">
        <v>16725474</v>
      </c>
      <c r="BX760" s="2">
        <v>152856187</v>
      </c>
      <c r="BY760" s="2">
        <v>5266.55</v>
      </c>
      <c r="BZ760" s="2">
        <v>20158.830000000002</v>
      </c>
      <c r="CA760" s="2">
        <v>106167486</v>
      </c>
      <c r="CB760" s="2">
        <v>0</v>
      </c>
      <c r="CC760" s="2">
        <v>0</v>
      </c>
      <c r="CD760" s="2">
        <v>63625000</v>
      </c>
      <c r="CE760" s="2">
        <v>16725474</v>
      </c>
      <c r="CF760" s="2">
        <v>25817012</v>
      </c>
      <c r="CG760" s="2">
        <v>19477323</v>
      </c>
      <c r="CH760" s="2">
        <v>45294335</v>
      </c>
      <c r="CI760" s="2">
        <v>0</v>
      </c>
      <c r="CJ760" s="2">
        <v>152856187</v>
      </c>
      <c r="CK760" s="2" t="b">
        <v>0</v>
      </c>
      <c r="CL760" s="2">
        <v>0</v>
      </c>
      <c r="CM760" s="2">
        <v>11310.36</v>
      </c>
      <c r="CN760" s="2">
        <v>10399.41</v>
      </c>
      <c r="CO760" s="2">
        <v>10707.9</v>
      </c>
      <c r="CP760" s="2">
        <v>12732.12</v>
      </c>
      <c r="CQ760" s="4">
        <v>45072.426747685182</v>
      </c>
      <c r="CR760" s="4">
        <v>73415</v>
      </c>
    </row>
    <row r="761" spans="1:96" x14ac:dyDescent="0.35">
      <c r="A761" s="5">
        <v>842</v>
      </c>
      <c r="B761" s="3" t="s">
        <v>1546</v>
      </c>
      <c r="C761" s="3" t="s">
        <v>1553</v>
      </c>
      <c r="D761" s="2" t="s">
        <v>1554</v>
      </c>
      <c r="E761" s="2">
        <v>8093</v>
      </c>
      <c r="F761" s="2">
        <v>8215</v>
      </c>
      <c r="G761" s="2">
        <v>8458</v>
      </c>
      <c r="H761" s="2">
        <v>9802</v>
      </c>
      <c r="I761" s="2">
        <v>6.5600000000000006E-2</v>
      </c>
      <c r="J761" s="2">
        <v>531</v>
      </c>
      <c r="K761" s="2">
        <v>539</v>
      </c>
      <c r="L761" s="2">
        <v>555</v>
      </c>
      <c r="M761" s="2">
        <v>643</v>
      </c>
      <c r="N761" s="2">
        <v>6.7000000000000004E-2</v>
      </c>
      <c r="O761" s="2">
        <v>542</v>
      </c>
      <c r="P761" s="2">
        <v>550</v>
      </c>
      <c r="Q761" s="2">
        <v>567</v>
      </c>
      <c r="R761" s="2">
        <v>657</v>
      </c>
      <c r="S761" s="2">
        <v>9166</v>
      </c>
      <c r="T761" s="2">
        <v>9304</v>
      </c>
      <c r="U761" s="2">
        <v>9580</v>
      </c>
      <c r="V761" s="2">
        <v>11102</v>
      </c>
      <c r="W761" s="2">
        <v>1.1040000000000001</v>
      </c>
      <c r="X761" s="2">
        <v>1.026</v>
      </c>
      <c r="Y761" s="2">
        <v>10119</v>
      </c>
      <c r="Z761" s="2">
        <v>11391</v>
      </c>
      <c r="AA761" s="2">
        <v>1633.99</v>
      </c>
      <c r="AB761" s="2">
        <v>1080.82</v>
      </c>
      <c r="AC761" s="2">
        <v>789.88</v>
      </c>
      <c r="AD761" s="2">
        <v>1732.91</v>
      </c>
      <c r="AE761" s="2">
        <v>5237.6000000000004</v>
      </c>
      <c r="AF761" s="2">
        <v>1633.99</v>
      </c>
      <c r="AG761" s="2">
        <v>1080.82</v>
      </c>
      <c r="AH761" s="2">
        <v>789.88</v>
      </c>
      <c r="AI761" s="2">
        <v>1732.91</v>
      </c>
      <c r="AJ761" s="2">
        <v>5237.6000000000004</v>
      </c>
      <c r="AK761" s="2">
        <v>16534345</v>
      </c>
      <c r="AL761" s="2">
        <v>10055949</v>
      </c>
      <c r="AM761" s="2">
        <v>7567050</v>
      </c>
      <c r="AN761" s="2">
        <v>19739578</v>
      </c>
      <c r="AO761" s="2">
        <v>53896922</v>
      </c>
      <c r="AP761" s="2">
        <v>0.37940000000000002</v>
      </c>
      <c r="AQ761" s="2">
        <v>0.2</v>
      </c>
      <c r="AR761" s="2">
        <v>1254626</v>
      </c>
      <c r="AS761" s="2">
        <v>763045</v>
      </c>
      <c r="AT761" s="2">
        <v>574188</v>
      </c>
      <c r="AU761" s="2">
        <v>1497839</v>
      </c>
      <c r="AV761" s="2">
        <v>4089698</v>
      </c>
      <c r="AW761" s="2">
        <v>0.37940000000000002</v>
      </c>
      <c r="AX761" s="2">
        <v>0</v>
      </c>
      <c r="AY761" s="2">
        <v>0.65</v>
      </c>
      <c r="AZ761" s="2">
        <v>0</v>
      </c>
      <c r="BA761" s="2">
        <v>0</v>
      </c>
      <c r="BB761" s="2">
        <v>0</v>
      </c>
      <c r="BC761" s="2">
        <v>0</v>
      </c>
      <c r="BD761" s="2">
        <v>0</v>
      </c>
      <c r="BE761" s="2">
        <v>57986620</v>
      </c>
      <c r="BF761" s="2">
        <v>0</v>
      </c>
      <c r="BG761" s="2">
        <v>272173</v>
      </c>
      <c r="BH761" s="2">
        <v>0</v>
      </c>
      <c r="BI761" s="2">
        <v>286148</v>
      </c>
      <c r="BJ761" s="2">
        <v>0</v>
      </c>
      <c r="BK761" s="2">
        <v>0</v>
      </c>
      <c r="BL761" s="2">
        <v>0</v>
      </c>
      <c r="BM761" s="2">
        <v>0</v>
      </c>
      <c r="BN761" s="2">
        <v>2813</v>
      </c>
      <c r="BO761" s="2">
        <v>82.33</v>
      </c>
      <c r="BP761" s="2">
        <v>231594</v>
      </c>
      <c r="BQ761" s="2">
        <v>789915</v>
      </c>
      <c r="BR761" s="2">
        <v>58776535</v>
      </c>
      <c r="BS761" s="2">
        <v>0</v>
      </c>
      <c r="BT761" s="2">
        <v>58776535</v>
      </c>
      <c r="BU761" s="2">
        <v>8818772</v>
      </c>
      <c r="BV761" s="2">
        <v>49957763</v>
      </c>
      <c r="BW761" s="2">
        <v>4333071</v>
      </c>
      <c r="BX761" s="2">
        <v>45624692</v>
      </c>
      <c r="BY761" s="2">
        <v>5251.42</v>
      </c>
      <c r="BZ761" s="2">
        <v>5237.6000000000004</v>
      </c>
      <c r="CA761" s="2">
        <v>27504837</v>
      </c>
      <c r="CB761" s="2">
        <v>0</v>
      </c>
      <c r="CC761" s="2">
        <v>0</v>
      </c>
      <c r="CD761" s="2">
        <v>8818772</v>
      </c>
      <c r="CE761" s="2">
        <v>4333071</v>
      </c>
      <c r="CF761" s="2">
        <v>14352994</v>
      </c>
      <c r="CG761" s="2">
        <v>3463188</v>
      </c>
      <c r="CH761" s="2">
        <v>17816182</v>
      </c>
      <c r="CI761" s="2">
        <v>0</v>
      </c>
      <c r="CJ761" s="2">
        <v>45624692</v>
      </c>
      <c r="CK761" s="2" t="b">
        <v>0</v>
      </c>
      <c r="CL761" s="2">
        <v>0</v>
      </c>
      <c r="CM761" s="2">
        <v>10886.83</v>
      </c>
      <c r="CN761" s="2">
        <v>10009.99</v>
      </c>
      <c r="CO761" s="2">
        <v>10306.93</v>
      </c>
      <c r="CP761" s="2">
        <v>12255.35</v>
      </c>
      <c r="CQ761" s="4">
        <v>45072.427187499998</v>
      </c>
      <c r="CR761" s="4">
        <v>73415</v>
      </c>
    </row>
    <row r="762" spans="1:96" x14ac:dyDescent="0.35">
      <c r="A762" s="5">
        <v>843</v>
      </c>
      <c r="B762" s="3" t="s">
        <v>1546</v>
      </c>
      <c r="C762" s="3" t="s">
        <v>1555</v>
      </c>
      <c r="D762" s="2" t="s">
        <v>1556</v>
      </c>
      <c r="E762" s="2">
        <v>8093</v>
      </c>
      <c r="F762" s="2">
        <v>8215</v>
      </c>
      <c r="G762" s="2">
        <v>8458</v>
      </c>
      <c r="H762" s="2">
        <v>9802</v>
      </c>
      <c r="I762" s="2">
        <v>6.5600000000000006E-2</v>
      </c>
      <c r="J762" s="2">
        <v>531</v>
      </c>
      <c r="K762" s="2">
        <v>539</v>
      </c>
      <c r="L762" s="2">
        <v>555</v>
      </c>
      <c r="M762" s="2">
        <v>643</v>
      </c>
      <c r="N762" s="2">
        <v>6.7000000000000004E-2</v>
      </c>
      <c r="O762" s="2">
        <v>542</v>
      </c>
      <c r="P762" s="2">
        <v>550</v>
      </c>
      <c r="Q762" s="2">
        <v>567</v>
      </c>
      <c r="R762" s="2">
        <v>657</v>
      </c>
      <c r="S762" s="2">
        <v>9166</v>
      </c>
      <c r="T762" s="2">
        <v>9304</v>
      </c>
      <c r="U762" s="2">
        <v>9580</v>
      </c>
      <c r="V762" s="2">
        <v>11102</v>
      </c>
      <c r="W762" s="2">
        <v>1.1040000000000001</v>
      </c>
      <c r="X762" s="2">
        <v>1.026</v>
      </c>
      <c r="Y762" s="2">
        <v>10119</v>
      </c>
      <c r="Z762" s="2">
        <v>11391</v>
      </c>
      <c r="AA762" s="2">
        <v>3136.72</v>
      </c>
      <c r="AB762" s="2">
        <v>2432.19</v>
      </c>
      <c r="AC762" s="2">
        <v>1850.44</v>
      </c>
      <c r="AD762" s="2">
        <v>3599.37</v>
      </c>
      <c r="AE762" s="2">
        <v>11018.72</v>
      </c>
      <c r="AF762" s="2">
        <v>3136.72</v>
      </c>
      <c r="AG762" s="2">
        <v>2432.19</v>
      </c>
      <c r="AH762" s="2">
        <v>1850.44</v>
      </c>
      <c r="AI762" s="2">
        <v>3599.37</v>
      </c>
      <c r="AJ762" s="2">
        <v>11018.72</v>
      </c>
      <c r="AK762" s="2">
        <v>31740470</v>
      </c>
      <c r="AL762" s="2">
        <v>22629096</v>
      </c>
      <c r="AM762" s="2">
        <v>17727215</v>
      </c>
      <c r="AN762" s="2">
        <v>41000424</v>
      </c>
      <c r="AO762" s="2">
        <v>113097205</v>
      </c>
      <c r="AP762" s="2">
        <v>0.44140000000000001</v>
      </c>
      <c r="AQ762" s="2">
        <v>0.2</v>
      </c>
      <c r="AR762" s="2">
        <v>2802049</v>
      </c>
      <c r="AS762" s="2">
        <v>1997697</v>
      </c>
      <c r="AT762" s="2">
        <v>1564959</v>
      </c>
      <c r="AU762" s="2">
        <v>3619517</v>
      </c>
      <c r="AV762" s="2">
        <v>9984222</v>
      </c>
      <c r="AW762" s="2">
        <v>0.44140000000000001</v>
      </c>
      <c r="AX762" s="2">
        <v>0</v>
      </c>
      <c r="AY762" s="2">
        <v>0.65</v>
      </c>
      <c r="AZ762" s="2">
        <v>0</v>
      </c>
      <c r="BA762" s="2">
        <v>0</v>
      </c>
      <c r="BB762" s="2">
        <v>0</v>
      </c>
      <c r="BC762" s="2">
        <v>0</v>
      </c>
      <c r="BD762" s="2">
        <v>0</v>
      </c>
      <c r="BE762" s="2">
        <v>123081427</v>
      </c>
      <c r="BF762" s="2">
        <v>0</v>
      </c>
      <c r="BG762" s="2">
        <v>846553</v>
      </c>
      <c r="BH762" s="2">
        <v>0</v>
      </c>
      <c r="BI762" s="2">
        <v>535737</v>
      </c>
      <c r="BJ762" s="2">
        <v>0</v>
      </c>
      <c r="BK762" s="2">
        <v>0</v>
      </c>
      <c r="BL762" s="2">
        <v>0</v>
      </c>
      <c r="BM762" s="2">
        <v>0</v>
      </c>
      <c r="BN762" s="2">
        <v>2813</v>
      </c>
      <c r="BO762" s="2">
        <v>111.91</v>
      </c>
      <c r="BP762" s="2">
        <v>314803</v>
      </c>
      <c r="BQ762" s="2">
        <v>1697093</v>
      </c>
      <c r="BR762" s="2">
        <v>124778520</v>
      </c>
      <c r="BS762" s="2">
        <v>0</v>
      </c>
      <c r="BT762" s="2">
        <v>124778520</v>
      </c>
      <c r="BU762" s="2">
        <v>37600058</v>
      </c>
      <c r="BV762" s="2">
        <v>87178462</v>
      </c>
      <c r="BW762" s="2">
        <v>9152641</v>
      </c>
      <c r="BX762" s="2">
        <v>78025821</v>
      </c>
      <c r="BY762" s="2">
        <v>5272.67</v>
      </c>
      <c r="BZ762" s="2">
        <v>11018.72</v>
      </c>
      <c r="CA762" s="2">
        <v>58098074</v>
      </c>
      <c r="CB762" s="2">
        <v>0</v>
      </c>
      <c r="CC762" s="2">
        <v>0</v>
      </c>
      <c r="CD762" s="2">
        <v>37600058</v>
      </c>
      <c r="CE762" s="2">
        <v>9152641</v>
      </c>
      <c r="CF762" s="2">
        <v>11345375</v>
      </c>
      <c r="CG762" s="2">
        <v>8959275</v>
      </c>
      <c r="CH762" s="2">
        <v>20304650</v>
      </c>
      <c r="CI762" s="2">
        <v>0</v>
      </c>
      <c r="CJ762" s="2">
        <v>78025821</v>
      </c>
      <c r="CK762" s="2" t="b">
        <v>0</v>
      </c>
      <c r="CL762" s="2">
        <v>0</v>
      </c>
      <c r="CM762" s="2">
        <v>11012.31</v>
      </c>
      <c r="CN762" s="2">
        <v>10125.36</v>
      </c>
      <c r="CO762" s="2">
        <v>10425.719999999999</v>
      </c>
      <c r="CP762" s="2">
        <v>12396.6</v>
      </c>
      <c r="CQ762" s="4">
        <v>45072.427199074074</v>
      </c>
      <c r="CR762" s="4">
        <v>73415</v>
      </c>
    </row>
    <row r="763" spans="1:96" x14ac:dyDescent="0.35">
      <c r="A763" s="5">
        <v>844</v>
      </c>
      <c r="B763" s="3" t="s">
        <v>1546</v>
      </c>
      <c r="C763" s="3" t="s">
        <v>1557</v>
      </c>
      <c r="D763" s="2" t="s">
        <v>1558</v>
      </c>
      <c r="E763" s="2">
        <v>8093</v>
      </c>
      <c r="F763" s="2">
        <v>8215</v>
      </c>
      <c r="G763" s="2">
        <v>8458</v>
      </c>
      <c r="H763" s="2">
        <v>9802</v>
      </c>
      <c r="I763" s="2">
        <v>6.5600000000000006E-2</v>
      </c>
      <c r="J763" s="2">
        <v>531</v>
      </c>
      <c r="K763" s="2">
        <v>539</v>
      </c>
      <c r="L763" s="2">
        <v>555</v>
      </c>
      <c r="M763" s="2">
        <v>643</v>
      </c>
      <c r="N763" s="2">
        <v>6.7000000000000004E-2</v>
      </c>
      <c r="O763" s="2">
        <v>542</v>
      </c>
      <c r="P763" s="2">
        <v>550</v>
      </c>
      <c r="Q763" s="2">
        <v>567</v>
      </c>
      <c r="R763" s="2">
        <v>657</v>
      </c>
      <c r="S763" s="2">
        <v>9166</v>
      </c>
      <c r="T763" s="2">
        <v>9304</v>
      </c>
      <c r="U763" s="2">
        <v>9580</v>
      </c>
      <c r="V763" s="2">
        <v>11102</v>
      </c>
      <c r="W763" s="2">
        <v>1.1040000000000001</v>
      </c>
      <c r="X763" s="2">
        <v>1.026</v>
      </c>
      <c r="Y763" s="2">
        <v>10119</v>
      </c>
      <c r="Z763" s="2">
        <v>11391</v>
      </c>
      <c r="AA763" s="2">
        <v>3409.07</v>
      </c>
      <c r="AB763" s="2">
        <v>2376.4699999999998</v>
      </c>
      <c r="AC763" s="2">
        <v>1271.3800000000001</v>
      </c>
      <c r="AD763" s="2">
        <v>2909.93</v>
      </c>
      <c r="AE763" s="2">
        <v>9966.85</v>
      </c>
      <c r="AF763" s="2">
        <v>3409.07</v>
      </c>
      <c r="AG763" s="2">
        <v>2376.4699999999998</v>
      </c>
      <c r="AH763" s="2">
        <v>1271.3800000000001</v>
      </c>
      <c r="AI763" s="2">
        <v>2909.93</v>
      </c>
      <c r="AJ763" s="2">
        <v>9966.85</v>
      </c>
      <c r="AK763" s="2">
        <v>34496379</v>
      </c>
      <c r="AL763" s="2">
        <v>22110677</v>
      </c>
      <c r="AM763" s="2">
        <v>12179820</v>
      </c>
      <c r="AN763" s="2">
        <v>33147013</v>
      </c>
      <c r="AO763" s="2">
        <v>101933889</v>
      </c>
      <c r="AP763" s="2">
        <v>0.80620000000000003</v>
      </c>
      <c r="AQ763" s="2">
        <v>0.2</v>
      </c>
      <c r="AR763" s="2">
        <v>5562196</v>
      </c>
      <c r="AS763" s="2">
        <v>3565126</v>
      </c>
      <c r="AT763" s="2">
        <v>1963874</v>
      </c>
      <c r="AU763" s="2">
        <v>5344624</v>
      </c>
      <c r="AV763" s="2">
        <v>16435820</v>
      </c>
      <c r="AW763" s="2">
        <v>0.80620000000000003</v>
      </c>
      <c r="AX763" s="2">
        <v>0.25619999999999998</v>
      </c>
      <c r="AY763" s="2">
        <v>0.65</v>
      </c>
      <c r="AZ763" s="2">
        <v>5744682</v>
      </c>
      <c r="BA763" s="2">
        <v>3682091</v>
      </c>
      <c r="BB763" s="2">
        <v>2028305</v>
      </c>
      <c r="BC763" s="2">
        <v>5519972</v>
      </c>
      <c r="BD763" s="2">
        <v>16975050</v>
      </c>
      <c r="BE763" s="2">
        <v>135344759</v>
      </c>
      <c r="BF763" s="2">
        <v>0</v>
      </c>
      <c r="BG763" s="2">
        <v>1360232</v>
      </c>
      <c r="BH763" s="2">
        <v>0</v>
      </c>
      <c r="BI763" s="2">
        <v>799517</v>
      </c>
      <c r="BJ763" s="2">
        <v>0</v>
      </c>
      <c r="BK763" s="2">
        <v>0</v>
      </c>
      <c r="BL763" s="2">
        <v>0</v>
      </c>
      <c r="BM763" s="2">
        <v>0</v>
      </c>
      <c r="BN763" s="2">
        <v>2813</v>
      </c>
      <c r="BO763" s="2">
        <v>105.98</v>
      </c>
      <c r="BP763" s="2">
        <v>298122</v>
      </c>
      <c r="BQ763" s="2">
        <v>2457871</v>
      </c>
      <c r="BR763" s="2">
        <v>137802630</v>
      </c>
      <c r="BS763" s="2">
        <v>0</v>
      </c>
      <c r="BT763" s="2">
        <v>137802630</v>
      </c>
      <c r="BU763" s="2">
        <v>29801575</v>
      </c>
      <c r="BV763" s="2">
        <v>108001055</v>
      </c>
      <c r="BW763" s="2">
        <v>8276078</v>
      </c>
      <c r="BX763" s="2">
        <v>99724977</v>
      </c>
      <c r="BY763" s="2">
        <v>5270.84</v>
      </c>
      <c r="BZ763" s="2">
        <v>9966.85</v>
      </c>
      <c r="CA763" s="2">
        <v>52533672</v>
      </c>
      <c r="CB763" s="2">
        <v>0</v>
      </c>
      <c r="CC763" s="2">
        <v>0</v>
      </c>
      <c r="CD763" s="2">
        <v>29801575</v>
      </c>
      <c r="CE763" s="2">
        <v>8276078</v>
      </c>
      <c r="CF763" s="2">
        <v>14456019</v>
      </c>
      <c r="CG763" s="2">
        <v>16860814</v>
      </c>
      <c r="CH763" s="2">
        <v>31316833</v>
      </c>
      <c r="CI763" s="2">
        <v>0</v>
      </c>
      <c r="CJ763" s="2">
        <v>99724977</v>
      </c>
      <c r="CK763" s="2" t="b">
        <v>0</v>
      </c>
      <c r="CL763" s="2">
        <v>0</v>
      </c>
      <c r="CM763" s="2">
        <v>13435.7</v>
      </c>
      <c r="CN763" s="2">
        <v>12353.57</v>
      </c>
      <c r="CO763" s="2">
        <v>12720.04</v>
      </c>
      <c r="CP763" s="2">
        <v>15124.63</v>
      </c>
      <c r="CQ763" s="4">
        <v>45072.427210648151</v>
      </c>
      <c r="CR763" s="4">
        <v>73415</v>
      </c>
    </row>
    <row r="764" spans="1:96" ht="31" x14ac:dyDescent="0.35">
      <c r="A764" s="5">
        <v>845</v>
      </c>
      <c r="B764" s="3" t="s">
        <v>1559</v>
      </c>
      <c r="C764" s="3" t="s">
        <v>1560</v>
      </c>
      <c r="D764" s="2" t="s">
        <v>1561</v>
      </c>
      <c r="E764" s="2">
        <v>8093</v>
      </c>
      <c r="F764" s="2">
        <v>8215</v>
      </c>
      <c r="G764" s="2">
        <v>8458</v>
      </c>
      <c r="H764" s="2">
        <v>9802</v>
      </c>
      <c r="I764" s="2">
        <v>6.5600000000000006E-2</v>
      </c>
      <c r="J764" s="2">
        <v>531</v>
      </c>
      <c r="K764" s="2">
        <v>539</v>
      </c>
      <c r="L764" s="2">
        <v>555</v>
      </c>
      <c r="M764" s="2">
        <v>643</v>
      </c>
      <c r="N764" s="2">
        <v>6.7000000000000004E-2</v>
      </c>
      <c r="O764" s="2">
        <v>542</v>
      </c>
      <c r="P764" s="2">
        <v>550</v>
      </c>
      <c r="Q764" s="2">
        <v>567</v>
      </c>
      <c r="R764" s="2">
        <v>657</v>
      </c>
      <c r="S764" s="2">
        <v>9166</v>
      </c>
      <c r="T764" s="2">
        <v>9304</v>
      </c>
      <c r="U764" s="2">
        <v>9580</v>
      </c>
      <c r="V764" s="2">
        <v>11102</v>
      </c>
      <c r="W764" s="2">
        <v>1.1040000000000001</v>
      </c>
      <c r="X764" s="2">
        <v>1.026</v>
      </c>
      <c r="Y764" s="2">
        <v>10119</v>
      </c>
      <c r="Z764" s="2">
        <v>11391</v>
      </c>
      <c r="AA764" s="2">
        <v>63.16</v>
      </c>
      <c r="AB764" s="2">
        <v>44.57</v>
      </c>
      <c r="AC764" s="2">
        <v>0</v>
      </c>
      <c r="AD764" s="2">
        <v>0</v>
      </c>
      <c r="AE764" s="2">
        <v>107.73</v>
      </c>
      <c r="AF764" s="2">
        <v>63.16</v>
      </c>
      <c r="AG764" s="2">
        <v>44.57</v>
      </c>
      <c r="AH764" s="2">
        <v>0</v>
      </c>
      <c r="AI764" s="2">
        <v>0</v>
      </c>
      <c r="AJ764" s="2">
        <v>107.73</v>
      </c>
      <c r="AK764" s="2">
        <v>639116</v>
      </c>
      <c r="AL764" s="2">
        <v>414679</v>
      </c>
      <c r="AM764" s="2">
        <v>0</v>
      </c>
      <c r="AN764" s="2">
        <v>0</v>
      </c>
      <c r="AO764" s="2">
        <v>1053795</v>
      </c>
      <c r="AP764" s="2">
        <v>0.29120000000000001</v>
      </c>
      <c r="AQ764" s="2">
        <v>0.2</v>
      </c>
      <c r="AR764" s="2">
        <v>37222</v>
      </c>
      <c r="AS764" s="2">
        <v>24151</v>
      </c>
      <c r="AT764" s="2">
        <v>0</v>
      </c>
      <c r="AU764" s="2">
        <v>0</v>
      </c>
      <c r="AV764" s="2">
        <v>61373</v>
      </c>
      <c r="AW764" s="2">
        <v>0.29120000000000001</v>
      </c>
      <c r="AX764" s="2">
        <v>0</v>
      </c>
      <c r="AY764" s="2">
        <v>0.65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1115168</v>
      </c>
      <c r="BF764" s="2">
        <v>0</v>
      </c>
      <c r="BG764" s="2">
        <v>0</v>
      </c>
      <c r="BH764" s="2">
        <v>0</v>
      </c>
      <c r="BI764" s="2">
        <v>22227</v>
      </c>
      <c r="BJ764" s="2">
        <v>0</v>
      </c>
      <c r="BK764" s="2">
        <v>0</v>
      </c>
      <c r="BL764" s="2">
        <v>0</v>
      </c>
      <c r="BM764" s="2">
        <v>0</v>
      </c>
      <c r="BN764" s="2">
        <v>2813</v>
      </c>
      <c r="BO764" s="2">
        <v>0.41</v>
      </c>
      <c r="BP764" s="2">
        <v>1153</v>
      </c>
      <c r="BQ764" s="2">
        <v>23380</v>
      </c>
      <c r="BR764" s="2">
        <v>1138548</v>
      </c>
      <c r="BS764" s="2">
        <v>0</v>
      </c>
      <c r="BT764" s="2">
        <v>1138548</v>
      </c>
      <c r="BU764" s="2">
        <v>1817392</v>
      </c>
      <c r="BV764" s="2">
        <v>0</v>
      </c>
      <c r="BW764" s="2">
        <v>21546</v>
      </c>
      <c r="BX764" s="2">
        <v>0</v>
      </c>
      <c r="BY764" s="2">
        <v>5826.6</v>
      </c>
      <c r="BZ764" s="2">
        <v>107.73</v>
      </c>
      <c r="CA764" s="2">
        <v>627700</v>
      </c>
      <c r="CB764" s="2">
        <v>0</v>
      </c>
      <c r="CC764" s="2">
        <v>0</v>
      </c>
      <c r="CD764" s="2">
        <v>1817392</v>
      </c>
      <c r="CE764" s="2">
        <v>21546</v>
      </c>
      <c r="CF764" s="2">
        <v>0</v>
      </c>
      <c r="CG764" s="2">
        <v>298328</v>
      </c>
      <c r="CH764" s="2">
        <v>298328</v>
      </c>
      <c r="CI764" s="2">
        <v>298328</v>
      </c>
      <c r="CJ764" s="2">
        <v>298328</v>
      </c>
      <c r="CK764" s="2" t="b">
        <v>1</v>
      </c>
      <c r="CL764" s="2">
        <v>678844</v>
      </c>
      <c r="CM764" s="2">
        <v>10708.33</v>
      </c>
      <c r="CN764" s="2">
        <v>9845.86</v>
      </c>
      <c r="CO764" s="2">
        <v>10137.94</v>
      </c>
      <c r="CP764" s="2">
        <v>12054.41</v>
      </c>
      <c r="CQ764" s="4">
        <v>45072.426608796297</v>
      </c>
      <c r="CR764" s="4">
        <v>73415</v>
      </c>
    </row>
    <row r="765" spans="1:96" ht="31" x14ac:dyDescent="0.35">
      <c r="A765" s="5">
        <v>846</v>
      </c>
      <c r="B765" s="3" t="s">
        <v>1559</v>
      </c>
      <c r="C765" s="3" t="s">
        <v>1562</v>
      </c>
      <c r="D765" s="2" t="s">
        <v>1563</v>
      </c>
      <c r="E765" s="2">
        <v>8093</v>
      </c>
      <c r="F765" s="2">
        <v>8215</v>
      </c>
      <c r="G765" s="2">
        <v>8458</v>
      </c>
      <c r="H765" s="2">
        <v>9802</v>
      </c>
      <c r="I765" s="2">
        <v>6.5600000000000006E-2</v>
      </c>
      <c r="J765" s="2">
        <v>531</v>
      </c>
      <c r="K765" s="2">
        <v>539</v>
      </c>
      <c r="L765" s="2">
        <v>555</v>
      </c>
      <c r="M765" s="2">
        <v>643</v>
      </c>
      <c r="N765" s="2">
        <v>6.7000000000000004E-2</v>
      </c>
      <c r="O765" s="2">
        <v>542</v>
      </c>
      <c r="P765" s="2">
        <v>550</v>
      </c>
      <c r="Q765" s="2">
        <v>567</v>
      </c>
      <c r="R765" s="2">
        <v>657</v>
      </c>
      <c r="S765" s="2">
        <v>9166</v>
      </c>
      <c r="T765" s="2">
        <v>9304</v>
      </c>
      <c r="U765" s="2">
        <v>9580</v>
      </c>
      <c r="V765" s="2">
        <v>11102</v>
      </c>
      <c r="W765" s="2">
        <v>1.1040000000000001</v>
      </c>
      <c r="X765" s="2">
        <v>1.026</v>
      </c>
      <c r="Y765" s="2">
        <v>10119</v>
      </c>
      <c r="Z765" s="2">
        <v>11391</v>
      </c>
      <c r="AA765" s="2">
        <v>8.77</v>
      </c>
      <c r="AB765" s="2">
        <v>10.41</v>
      </c>
      <c r="AC765" s="2">
        <v>7.92</v>
      </c>
      <c r="AD765" s="2">
        <v>1626.69</v>
      </c>
      <c r="AE765" s="2">
        <v>1653.79</v>
      </c>
      <c r="AF765" s="2">
        <v>8.77</v>
      </c>
      <c r="AG765" s="2">
        <v>10.41</v>
      </c>
      <c r="AH765" s="2">
        <v>7.92</v>
      </c>
      <c r="AI765" s="2">
        <v>1626.69</v>
      </c>
      <c r="AJ765" s="2">
        <v>1653.79</v>
      </c>
      <c r="AK765" s="2">
        <v>88744</v>
      </c>
      <c r="AL765" s="2">
        <v>96855</v>
      </c>
      <c r="AM765" s="2">
        <v>75874</v>
      </c>
      <c r="AN765" s="2">
        <v>18529626</v>
      </c>
      <c r="AO765" s="2">
        <v>18791099</v>
      </c>
      <c r="AP765" s="2">
        <v>0.41260000000000002</v>
      </c>
      <c r="AQ765" s="2">
        <v>0.2</v>
      </c>
      <c r="AR765" s="2">
        <v>7323</v>
      </c>
      <c r="AS765" s="2">
        <v>7992</v>
      </c>
      <c r="AT765" s="2">
        <v>6261</v>
      </c>
      <c r="AU765" s="2">
        <v>1529065</v>
      </c>
      <c r="AV765" s="2">
        <v>1550641</v>
      </c>
      <c r="AW765" s="2">
        <v>0.41260000000000002</v>
      </c>
      <c r="AX765" s="2">
        <v>0</v>
      </c>
      <c r="AY765" s="2">
        <v>0.65</v>
      </c>
      <c r="AZ765" s="2">
        <v>0</v>
      </c>
      <c r="BA765" s="2">
        <v>0</v>
      </c>
      <c r="BB765" s="2">
        <v>0</v>
      </c>
      <c r="BC765" s="2">
        <v>0</v>
      </c>
      <c r="BD765" s="2">
        <v>0</v>
      </c>
      <c r="BE765" s="2">
        <v>20341740</v>
      </c>
      <c r="BF765" s="2">
        <v>0</v>
      </c>
      <c r="BG765" s="2">
        <v>0</v>
      </c>
      <c r="BH765" s="2">
        <v>0</v>
      </c>
      <c r="BI765" s="2">
        <v>530435</v>
      </c>
      <c r="BJ765" s="2">
        <v>0</v>
      </c>
      <c r="BK765" s="2">
        <v>0</v>
      </c>
      <c r="BL765" s="2">
        <v>0</v>
      </c>
      <c r="BM765" s="2">
        <v>0</v>
      </c>
      <c r="BN765" s="2">
        <v>2813</v>
      </c>
      <c r="BO765" s="2">
        <v>0.83</v>
      </c>
      <c r="BP765" s="2">
        <v>2335</v>
      </c>
      <c r="BQ765" s="2">
        <v>532770</v>
      </c>
      <c r="BR765" s="2">
        <v>20874510</v>
      </c>
      <c r="BS765" s="2">
        <v>0</v>
      </c>
      <c r="BT765" s="2">
        <v>20874510</v>
      </c>
      <c r="BU765" s="2">
        <v>13915894</v>
      </c>
      <c r="BV765" s="2">
        <v>6958616</v>
      </c>
      <c r="BW765" s="2">
        <v>330758</v>
      </c>
      <c r="BX765" s="2">
        <v>6627858</v>
      </c>
      <c r="BY765" s="2">
        <v>6132.83</v>
      </c>
      <c r="BZ765" s="2">
        <v>1653.79</v>
      </c>
      <c r="CA765" s="2">
        <v>10142413</v>
      </c>
      <c r="CB765" s="2">
        <v>0</v>
      </c>
      <c r="CC765" s="2">
        <v>0</v>
      </c>
      <c r="CD765" s="2">
        <v>13915894</v>
      </c>
      <c r="CE765" s="2">
        <v>330758</v>
      </c>
      <c r="CF765" s="2">
        <v>0</v>
      </c>
      <c r="CG765" s="2">
        <v>1952097</v>
      </c>
      <c r="CH765" s="2">
        <v>1952097</v>
      </c>
      <c r="CI765" s="2">
        <v>0</v>
      </c>
      <c r="CJ765" s="2">
        <v>6627858</v>
      </c>
      <c r="CK765" s="2" t="b">
        <v>0</v>
      </c>
      <c r="CL765" s="2">
        <v>0</v>
      </c>
      <c r="CM765" s="2">
        <v>10954.02</v>
      </c>
      <c r="CN765" s="2">
        <v>10071.77</v>
      </c>
      <c r="CO765" s="2">
        <v>10370.540000000001</v>
      </c>
      <c r="CP765" s="2">
        <v>12330.99</v>
      </c>
      <c r="CQ765" s="4">
        <v>45072.427233796298</v>
      </c>
      <c r="CR765" s="4">
        <v>73415</v>
      </c>
    </row>
    <row r="766" spans="1:96" x14ac:dyDescent="0.35">
      <c r="A766" s="5">
        <v>847</v>
      </c>
      <c r="B766" s="3" t="s">
        <v>1559</v>
      </c>
      <c r="C766" s="3" t="s">
        <v>1564</v>
      </c>
      <c r="D766" s="2" t="s">
        <v>1565</v>
      </c>
      <c r="E766" s="2">
        <v>8093</v>
      </c>
      <c r="F766" s="2">
        <v>8215</v>
      </c>
      <c r="G766" s="2">
        <v>8458</v>
      </c>
      <c r="H766" s="2">
        <v>9802</v>
      </c>
      <c r="I766" s="2">
        <v>6.5600000000000006E-2</v>
      </c>
      <c r="J766" s="2">
        <v>531</v>
      </c>
      <c r="K766" s="2">
        <v>539</v>
      </c>
      <c r="L766" s="2">
        <v>555</v>
      </c>
      <c r="M766" s="2">
        <v>643</v>
      </c>
      <c r="N766" s="2">
        <v>6.7000000000000004E-2</v>
      </c>
      <c r="O766" s="2">
        <v>542</v>
      </c>
      <c r="P766" s="2">
        <v>550</v>
      </c>
      <c r="Q766" s="2">
        <v>567</v>
      </c>
      <c r="R766" s="2">
        <v>657</v>
      </c>
      <c r="S766" s="2">
        <v>9166</v>
      </c>
      <c r="T766" s="2">
        <v>9304</v>
      </c>
      <c r="U766" s="2">
        <v>9580</v>
      </c>
      <c r="V766" s="2">
        <v>11102</v>
      </c>
      <c r="W766" s="2">
        <v>1.1040000000000001</v>
      </c>
      <c r="X766" s="2">
        <v>1.026</v>
      </c>
      <c r="Y766" s="2">
        <v>10119</v>
      </c>
      <c r="Z766" s="2">
        <v>11391</v>
      </c>
      <c r="AA766" s="2">
        <v>837.56</v>
      </c>
      <c r="AB766" s="2">
        <v>657.62</v>
      </c>
      <c r="AC766" s="2">
        <v>0</v>
      </c>
      <c r="AD766" s="2">
        <v>0</v>
      </c>
      <c r="AE766" s="2">
        <v>1495.18</v>
      </c>
      <c r="AF766" s="2">
        <v>837.56</v>
      </c>
      <c r="AG766" s="2">
        <v>657.62</v>
      </c>
      <c r="AH766" s="2">
        <v>0</v>
      </c>
      <c r="AI766" s="2">
        <v>0</v>
      </c>
      <c r="AJ766" s="2">
        <v>1495.18</v>
      </c>
      <c r="AK766" s="2">
        <v>8475270</v>
      </c>
      <c r="AL766" s="2">
        <v>6118496</v>
      </c>
      <c r="AM766" s="2">
        <v>0</v>
      </c>
      <c r="AN766" s="2">
        <v>0</v>
      </c>
      <c r="AO766" s="2">
        <v>14593766</v>
      </c>
      <c r="AP766" s="2">
        <v>0.89380000000000004</v>
      </c>
      <c r="AQ766" s="2">
        <v>0.2</v>
      </c>
      <c r="AR766" s="2">
        <v>1515039</v>
      </c>
      <c r="AS766" s="2">
        <v>1093742</v>
      </c>
      <c r="AT766" s="2">
        <v>0</v>
      </c>
      <c r="AU766" s="2">
        <v>0</v>
      </c>
      <c r="AV766" s="2">
        <v>2608781</v>
      </c>
      <c r="AW766" s="2">
        <v>0.89380000000000004</v>
      </c>
      <c r="AX766" s="2">
        <v>0.34379999999999999</v>
      </c>
      <c r="AY766" s="2">
        <v>0.65</v>
      </c>
      <c r="AZ766" s="2">
        <v>1893969</v>
      </c>
      <c r="BA766" s="2">
        <v>1367300</v>
      </c>
      <c r="BB766" s="2">
        <v>0</v>
      </c>
      <c r="BC766" s="2">
        <v>0</v>
      </c>
      <c r="BD766" s="2">
        <v>3261269</v>
      </c>
      <c r="BE766" s="2">
        <v>20463816</v>
      </c>
      <c r="BF766" s="2">
        <v>0</v>
      </c>
      <c r="BG766" s="2">
        <v>0</v>
      </c>
      <c r="BH766" s="2">
        <v>0</v>
      </c>
      <c r="BI766" s="2">
        <v>450000</v>
      </c>
      <c r="BJ766" s="2">
        <v>0</v>
      </c>
      <c r="BK766" s="2">
        <v>0</v>
      </c>
      <c r="BL766" s="2">
        <v>0</v>
      </c>
      <c r="BM766" s="2">
        <v>0</v>
      </c>
      <c r="BN766" s="2">
        <v>2813</v>
      </c>
      <c r="BO766" s="2">
        <v>49.76</v>
      </c>
      <c r="BP766" s="2">
        <v>139975</v>
      </c>
      <c r="BQ766" s="2">
        <v>589975</v>
      </c>
      <c r="BR766" s="2">
        <v>21053791</v>
      </c>
      <c r="BS766" s="2">
        <v>0</v>
      </c>
      <c r="BT766" s="2">
        <v>21053791</v>
      </c>
      <c r="BU766" s="2">
        <v>9649465</v>
      </c>
      <c r="BV766" s="2">
        <v>11404326</v>
      </c>
      <c r="BW766" s="2">
        <v>299036</v>
      </c>
      <c r="BX766" s="2">
        <v>11105290</v>
      </c>
      <c r="BY766" s="2">
        <v>5195.3100000000004</v>
      </c>
      <c r="BZ766" s="2">
        <v>1495.18</v>
      </c>
      <c r="CA766" s="2">
        <v>7767924</v>
      </c>
      <c r="CB766" s="2">
        <v>0</v>
      </c>
      <c r="CC766" s="2">
        <v>0</v>
      </c>
      <c r="CD766" s="2">
        <v>9649465</v>
      </c>
      <c r="CE766" s="2">
        <v>299036</v>
      </c>
      <c r="CF766" s="2">
        <v>0</v>
      </c>
      <c r="CG766" s="2">
        <v>2439183</v>
      </c>
      <c r="CH766" s="2">
        <v>2439183</v>
      </c>
      <c r="CI766" s="2">
        <v>0</v>
      </c>
      <c r="CJ766" s="2">
        <v>11105290</v>
      </c>
      <c r="CK766" s="2" t="b">
        <v>0</v>
      </c>
      <c r="CL766" s="2">
        <v>0</v>
      </c>
      <c r="CM766" s="2">
        <v>14189.17</v>
      </c>
      <c r="CN766" s="2">
        <v>13046.35</v>
      </c>
      <c r="CO766" s="2">
        <v>13433.36</v>
      </c>
      <c r="CP766" s="2">
        <v>15972.8</v>
      </c>
      <c r="CQ766" s="4">
        <v>45072.426631944443</v>
      </c>
      <c r="CR766" s="4">
        <v>73415</v>
      </c>
    </row>
    <row r="767" spans="1:96" x14ac:dyDescent="0.35">
      <c r="A767" s="5">
        <v>848</v>
      </c>
      <c r="B767" s="3" t="s">
        <v>1559</v>
      </c>
      <c r="C767" s="3" t="s">
        <v>1566</v>
      </c>
      <c r="D767" s="2" t="s">
        <v>1567</v>
      </c>
      <c r="E767" s="2">
        <v>8093</v>
      </c>
      <c r="F767" s="2">
        <v>8215</v>
      </c>
      <c r="G767" s="2">
        <v>8458</v>
      </c>
      <c r="H767" s="2">
        <v>9802</v>
      </c>
      <c r="I767" s="2">
        <v>6.5600000000000006E-2</v>
      </c>
      <c r="J767" s="2">
        <v>531</v>
      </c>
      <c r="K767" s="2">
        <v>539</v>
      </c>
      <c r="L767" s="2">
        <v>555</v>
      </c>
      <c r="M767" s="2">
        <v>643</v>
      </c>
      <c r="N767" s="2">
        <v>6.7000000000000004E-2</v>
      </c>
      <c r="O767" s="2">
        <v>542</v>
      </c>
      <c r="P767" s="2">
        <v>550</v>
      </c>
      <c r="Q767" s="2">
        <v>567</v>
      </c>
      <c r="R767" s="2">
        <v>657</v>
      </c>
      <c r="S767" s="2">
        <v>9166</v>
      </c>
      <c r="T767" s="2">
        <v>9304</v>
      </c>
      <c r="U767" s="2">
        <v>9580</v>
      </c>
      <c r="V767" s="2">
        <v>11102</v>
      </c>
      <c r="W767" s="2">
        <v>1.1040000000000001</v>
      </c>
      <c r="X767" s="2">
        <v>1.026</v>
      </c>
      <c r="Y767" s="2">
        <v>10119</v>
      </c>
      <c r="Z767" s="2">
        <v>11391</v>
      </c>
      <c r="AA767" s="2">
        <v>574.79999999999995</v>
      </c>
      <c r="AB767" s="2">
        <v>378.53</v>
      </c>
      <c r="AC767" s="2">
        <v>0</v>
      </c>
      <c r="AD767" s="2">
        <v>0</v>
      </c>
      <c r="AE767" s="2">
        <v>953.33</v>
      </c>
      <c r="AF767" s="2">
        <v>574.79999999999995</v>
      </c>
      <c r="AG767" s="2">
        <v>378.53</v>
      </c>
      <c r="AH767" s="2">
        <v>0</v>
      </c>
      <c r="AI767" s="2">
        <v>0</v>
      </c>
      <c r="AJ767" s="2">
        <v>953.33</v>
      </c>
      <c r="AK767" s="2">
        <v>5816401</v>
      </c>
      <c r="AL767" s="2">
        <v>3521843</v>
      </c>
      <c r="AM767" s="2">
        <v>0</v>
      </c>
      <c r="AN767" s="2">
        <v>0</v>
      </c>
      <c r="AO767" s="2">
        <v>9338244</v>
      </c>
      <c r="AP767" s="2">
        <v>0.27889999999999998</v>
      </c>
      <c r="AQ767" s="2">
        <v>0.2</v>
      </c>
      <c r="AR767" s="2">
        <v>324439</v>
      </c>
      <c r="AS767" s="2">
        <v>196448</v>
      </c>
      <c r="AT767" s="2">
        <v>0</v>
      </c>
      <c r="AU767" s="2">
        <v>0</v>
      </c>
      <c r="AV767" s="2">
        <v>520887</v>
      </c>
      <c r="AW767" s="2">
        <v>0.27889999999999998</v>
      </c>
      <c r="AX767" s="2">
        <v>0</v>
      </c>
      <c r="AY767" s="2">
        <v>0.65</v>
      </c>
      <c r="AZ767" s="2">
        <v>0</v>
      </c>
      <c r="BA767" s="2">
        <v>0</v>
      </c>
      <c r="BB767" s="2">
        <v>0</v>
      </c>
      <c r="BC767" s="2">
        <v>0</v>
      </c>
      <c r="BD767" s="2">
        <v>0</v>
      </c>
      <c r="BE767" s="2">
        <v>9859131</v>
      </c>
      <c r="BF767" s="2">
        <v>0</v>
      </c>
      <c r="BG767" s="2">
        <v>23150</v>
      </c>
      <c r="BH767" s="2">
        <v>0</v>
      </c>
      <c r="BI767" s="2">
        <v>120000</v>
      </c>
      <c r="BJ767" s="2">
        <v>0</v>
      </c>
      <c r="BK767" s="2">
        <v>0</v>
      </c>
      <c r="BL767" s="2">
        <v>0</v>
      </c>
      <c r="BM767" s="2">
        <v>0</v>
      </c>
      <c r="BN767" s="2">
        <v>2813</v>
      </c>
      <c r="BO767" s="2">
        <v>33.51</v>
      </c>
      <c r="BP767" s="2">
        <v>94264</v>
      </c>
      <c r="BQ767" s="2">
        <v>237414</v>
      </c>
      <c r="BR767" s="2">
        <v>10096545</v>
      </c>
      <c r="BS767" s="2">
        <v>0</v>
      </c>
      <c r="BT767" s="2">
        <v>10096545</v>
      </c>
      <c r="BU767" s="2">
        <v>5895878</v>
      </c>
      <c r="BV767" s="2">
        <v>4200667</v>
      </c>
      <c r="BW767" s="2">
        <v>190666</v>
      </c>
      <c r="BX767" s="2">
        <v>4010001</v>
      </c>
      <c r="BY767" s="2">
        <v>5062.1400000000003</v>
      </c>
      <c r="BZ767" s="2">
        <v>953.33</v>
      </c>
      <c r="CA767" s="2">
        <v>4825890</v>
      </c>
      <c r="CB767" s="2">
        <v>0</v>
      </c>
      <c r="CC767" s="2">
        <v>0</v>
      </c>
      <c r="CD767" s="2">
        <v>5895878</v>
      </c>
      <c r="CE767" s="2">
        <v>190666</v>
      </c>
      <c r="CF767" s="2">
        <v>0</v>
      </c>
      <c r="CG767" s="2">
        <v>1027518</v>
      </c>
      <c r="CH767" s="2">
        <v>1027518</v>
      </c>
      <c r="CI767" s="2">
        <v>0</v>
      </c>
      <c r="CJ767" s="2">
        <v>4010001</v>
      </c>
      <c r="CK767" s="2" t="b">
        <v>0</v>
      </c>
      <c r="CL767" s="2">
        <v>0</v>
      </c>
      <c r="CM767" s="2">
        <v>10683.44</v>
      </c>
      <c r="CN767" s="2">
        <v>9822.98</v>
      </c>
      <c r="CO767" s="2">
        <v>10114.370000000001</v>
      </c>
      <c r="CP767" s="2">
        <v>12026.39</v>
      </c>
      <c r="CQ767" s="4">
        <v>45072.426631944443</v>
      </c>
      <c r="CR767" s="4">
        <v>73415</v>
      </c>
    </row>
    <row r="768" spans="1:96" x14ac:dyDescent="0.35">
      <c r="A768" s="5">
        <v>849</v>
      </c>
      <c r="B768" s="3" t="s">
        <v>1559</v>
      </c>
      <c r="C768" s="3" t="s">
        <v>1568</v>
      </c>
      <c r="D768" s="2" t="s">
        <v>1569</v>
      </c>
      <c r="E768" s="2">
        <v>8093</v>
      </c>
      <c r="F768" s="2">
        <v>8215</v>
      </c>
      <c r="G768" s="2">
        <v>8458</v>
      </c>
      <c r="H768" s="2">
        <v>9802</v>
      </c>
      <c r="I768" s="2">
        <v>6.5600000000000006E-2</v>
      </c>
      <c r="J768" s="2">
        <v>531</v>
      </c>
      <c r="K768" s="2">
        <v>539</v>
      </c>
      <c r="L768" s="2">
        <v>555</v>
      </c>
      <c r="M768" s="2">
        <v>643</v>
      </c>
      <c r="N768" s="2">
        <v>6.7000000000000004E-2</v>
      </c>
      <c r="O768" s="2">
        <v>542</v>
      </c>
      <c r="P768" s="2">
        <v>550</v>
      </c>
      <c r="Q768" s="2">
        <v>567</v>
      </c>
      <c r="R768" s="2">
        <v>657</v>
      </c>
      <c r="S768" s="2">
        <v>9166</v>
      </c>
      <c r="T768" s="2">
        <v>9304</v>
      </c>
      <c r="U768" s="2">
        <v>9580</v>
      </c>
      <c r="V768" s="2">
        <v>11102</v>
      </c>
      <c r="W768" s="2">
        <v>1.1040000000000001</v>
      </c>
      <c r="X768" s="2">
        <v>1.026</v>
      </c>
      <c r="Y768" s="2">
        <v>10119</v>
      </c>
      <c r="Z768" s="2">
        <v>11391</v>
      </c>
      <c r="AA768" s="2">
        <v>18.86</v>
      </c>
      <c r="AB768" s="2">
        <v>0</v>
      </c>
      <c r="AC768" s="2">
        <v>0</v>
      </c>
      <c r="AD768" s="2">
        <v>0</v>
      </c>
      <c r="AE768" s="2">
        <v>18.86</v>
      </c>
      <c r="AF768" s="2">
        <v>18.86</v>
      </c>
      <c r="AG768" s="2">
        <v>0</v>
      </c>
      <c r="AH768" s="2">
        <v>0</v>
      </c>
      <c r="AI768" s="2">
        <v>0</v>
      </c>
      <c r="AJ768" s="2">
        <v>18.86</v>
      </c>
      <c r="AK768" s="2">
        <v>190844</v>
      </c>
      <c r="AL768" s="2">
        <v>0</v>
      </c>
      <c r="AM768" s="2">
        <v>0</v>
      </c>
      <c r="AN768" s="2">
        <v>0</v>
      </c>
      <c r="AO768" s="2">
        <v>190844</v>
      </c>
      <c r="AP768" s="2">
        <v>0.85960000000000003</v>
      </c>
      <c r="AQ768" s="2">
        <v>0.2</v>
      </c>
      <c r="AR768" s="2">
        <v>32810</v>
      </c>
      <c r="AS768" s="2">
        <v>0</v>
      </c>
      <c r="AT768" s="2">
        <v>0</v>
      </c>
      <c r="AU768" s="2">
        <v>0</v>
      </c>
      <c r="AV768" s="2">
        <v>32810</v>
      </c>
      <c r="AW768" s="2">
        <v>0.85960000000000003</v>
      </c>
      <c r="AX768" s="2">
        <v>0.30959999999999999</v>
      </c>
      <c r="AY768" s="2">
        <v>0.65</v>
      </c>
      <c r="AZ768" s="2">
        <v>38406</v>
      </c>
      <c r="BA768" s="2">
        <v>0</v>
      </c>
      <c r="BB768" s="2">
        <v>0</v>
      </c>
      <c r="BC768" s="2">
        <v>0</v>
      </c>
      <c r="BD768" s="2">
        <v>38406</v>
      </c>
      <c r="BE768" s="2">
        <v>262060</v>
      </c>
      <c r="BF768" s="2">
        <v>0</v>
      </c>
      <c r="BG768" s="2">
        <v>2760</v>
      </c>
      <c r="BH768" s="2">
        <v>0</v>
      </c>
      <c r="BI768" s="2">
        <v>51338</v>
      </c>
      <c r="BJ768" s="2">
        <v>0</v>
      </c>
      <c r="BK768" s="2">
        <v>0</v>
      </c>
      <c r="BL768" s="2">
        <v>0</v>
      </c>
      <c r="BM768" s="2">
        <v>0</v>
      </c>
      <c r="BN768" s="2">
        <v>2813</v>
      </c>
      <c r="BO768" s="2">
        <v>0</v>
      </c>
      <c r="BP768" s="2">
        <v>0</v>
      </c>
      <c r="BQ768" s="2">
        <v>54098</v>
      </c>
      <c r="BR768" s="2">
        <v>316158</v>
      </c>
      <c r="BS768" s="2">
        <v>0</v>
      </c>
      <c r="BT768" s="2">
        <v>316158</v>
      </c>
      <c r="BU768" s="2">
        <v>219747</v>
      </c>
      <c r="BV768" s="2">
        <v>96411</v>
      </c>
      <c r="BW768" s="2">
        <v>3772</v>
      </c>
      <c r="BX768" s="2">
        <v>92639</v>
      </c>
      <c r="BY768" s="2">
        <v>5286.08</v>
      </c>
      <c r="BZ768" s="2">
        <v>18.86</v>
      </c>
      <c r="CA768" s="2">
        <v>99695</v>
      </c>
      <c r="CB768" s="2">
        <v>0</v>
      </c>
      <c r="CC768" s="2">
        <v>0</v>
      </c>
      <c r="CD768" s="2">
        <v>219747</v>
      </c>
      <c r="CE768" s="2">
        <v>3772</v>
      </c>
      <c r="CF768" s="2">
        <v>0</v>
      </c>
      <c r="CG768" s="2">
        <v>500737</v>
      </c>
      <c r="CH768" s="2">
        <v>500737</v>
      </c>
      <c r="CI768" s="2">
        <v>408098</v>
      </c>
      <c r="CJ768" s="2">
        <v>500737</v>
      </c>
      <c r="CK768" s="2" t="b">
        <v>1</v>
      </c>
      <c r="CL768" s="2">
        <v>0</v>
      </c>
      <c r="CM768" s="2">
        <v>13895.01</v>
      </c>
      <c r="CN768" s="2">
        <v>12775.88</v>
      </c>
      <c r="CO768" s="2">
        <v>13154.87</v>
      </c>
      <c r="CP768" s="2">
        <v>15641.67</v>
      </c>
      <c r="CQ768" s="4">
        <v>45072.426689814813</v>
      </c>
      <c r="CR768" s="4">
        <v>73415</v>
      </c>
    </row>
    <row r="769" spans="1:96" x14ac:dyDescent="0.35">
      <c r="A769" s="5">
        <v>850</v>
      </c>
      <c r="B769" s="3" t="s">
        <v>1559</v>
      </c>
      <c r="C769" s="3" t="s">
        <v>1570</v>
      </c>
      <c r="D769" s="2" t="s">
        <v>1571</v>
      </c>
      <c r="E769" s="2">
        <v>8093</v>
      </c>
      <c r="F769" s="2">
        <v>8215</v>
      </c>
      <c r="G769" s="2">
        <v>8458</v>
      </c>
      <c r="H769" s="2">
        <v>9802</v>
      </c>
      <c r="I769" s="2">
        <v>6.5600000000000006E-2</v>
      </c>
      <c r="J769" s="2">
        <v>531</v>
      </c>
      <c r="K769" s="2">
        <v>539</v>
      </c>
      <c r="L769" s="2">
        <v>555</v>
      </c>
      <c r="M769" s="2">
        <v>643</v>
      </c>
      <c r="N769" s="2">
        <v>6.7000000000000004E-2</v>
      </c>
      <c r="O769" s="2">
        <v>542</v>
      </c>
      <c r="P769" s="2">
        <v>550</v>
      </c>
      <c r="Q769" s="2">
        <v>567</v>
      </c>
      <c r="R769" s="2">
        <v>657</v>
      </c>
      <c r="S769" s="2">
        <v>9166</v>
      </c>
      <c r="T769" s="2">
        <v>9304</v>
      </c>
      <c r="U769" s="2">
        <v>9580</v>
      </c>
      <c r="V769" s="2">
        <v>11102</v>
      </c>
      <c r="W769" s="2">
        <v>1.1040000000000001</v>
      </c>
      <c r="X769" s="2">
        <v>1.026</v>
      </c>
      <c r="Y769" s="2">
        <v>10119</v>
      </c>
      <c r="Z769" s="2">
        <v>11391</v>
      </c>
      <c r="AA769" s="2">
        <v>380.88</v>
      </c>
      <c r="AB769" s="2">
        <v>301.58</v>
      </c>
      <c r="AC769" s="2">
        <v>217.19</v>
      </c>
      <c r="AD769" s="2">
        <v>397.09</v>
      </c>
      <c r="AE769" s="2">
        <v>1296.74</v>
      </c>
      <c r="AF769" s="2">
        <v>380.88</v>
      </c>
      <c r="AG769" s="2">
        <v>301.58</v>
      </c>
      <c r="AH769" s="2">
        <v>217.19</v>
      </c>
      <c r="AI769" s="2">
        <v>397.09</v>
      </c>
      <c r="AJ769" s="2">
        <v>1296.74</v>
      </c>
      <c r="AK769" s="2">
        <v>3854125</v>
      </c>
      <c r="AL769" s="2">
        <v>2805900</v>
      </c>
      <c r="AM769" s="2">
        <v>2080680</v>
      </c>
      <c r="AN769" s="2">
        <v>4523252</v>
      </c>
      <c r="AO769" s="2">
        <v>13263957</v>
      </c>
      <c r="AP769" s="2">
        <v>0.63319999999999999</v>
      </c>
      <c r="AQ769" s="2">
        <v>0.2</v>
      </c>
      <c r="AR769" s="2">
        <v>488086</v>
      </c>
      <c r="AS769" s="2">
        <v>355339</v>
      </c>
      <c r="AT769" s="2">
        <v>263497</v>
      </c>
      <c r="AU769" s="2">
        <v>572825</v>
      </c>
      <c r="AV769" s="2">
        <v>1679747</v>
      </c>
      <c r="AW769" s="2">
        <v>0.63319999999999999</v>
      </c>
      <c r="AX769" s="2">
        <v>8.3199999999999996E-2</v>
      </c>
      <c r="AY769" s="2">
        <v>0.65</v>
      </c>
      <c r="AZ769" s="2">
        <v>208431</v>
      </c>
      <c r="BA769" s="2">
        <v>151743</v>
      </c>
      <c r="BB769" s="2">
        <v>112523</v>
      </c>
      <c r="BC769" s="2">
        <v>244617</v>
      </c>
      <c r="BD769" s="2">
        <v>717314</v>
      </c>
      <c r="BE769" s="2">
        <v>15661018</v>
      </c>
      <c r="BF769" s="2">
        <v>0</v>
      </c>
      <c r="BG769" s="2">
        <v>97928</v>
      </c>
      <c r="BH769" s="2">
        <v>0</v>
      </c>
      <c r="BI769" s="2">
        <v>79155</v>
      </c>
      <c r="BJ769" s="2">
        <v>0</v>
      </c>
      <c r="BK769" s="2">
        <v>0</v>
      </c>
      <c r="BL769" s="2">
        <v>0</v>
      </c>
      <c r="BM769" s="2">
        <v>0</v>
      </c>
      <c r="BN769" s="2">
        <v>2813</v>
      </c>
      <c r="BO769" s="2">
        <v>25.28</v>
      </c>
      <c r="BP769" s="2">
        <v>71113</v>
      </c>
      <c r="BQ769" s="2">
        <v>248196</v>
      </c>
      <c r="BR769" s="2">
        <v>15909214</v>
      </c>
      <c r="BS769" s="2">
        <v>0</v>
      </c>
      <c r="BT769" s="2">
        <v>15909214</v>
      </c>
      <c r="BU769" s="2">
        <v>10256204</v>
      </c>
      <c r="BV769" s="2">
        <v>5653010</v>
      </c>
      <c r="BW769" s="2">
        <v>259348</v>
      </c>
      <c r="BX769" s="2">
        <v>5393662</v>
      </c>
      <c r="BY769" s="2">
        <v>5424.58</v>
      </c>
      <c r="BZ769" s="2">
        <v>1296.74</v>
      </c>
      <c r="CA769" s="2">
        <v>7034270</v>
      </c>
      <c r="CB769" s="2">
        <v>0</v>
      </c>
      <c r="CC769" s="2">
        <v>0</v>
      </c>
      <c r="CD769" s="2">
        <v>10256204</v>
      </c>
      <c r="CE769" s="2">
        <v>259348</v>
      </c>
      <c r="CF769" s="2">
        <v>0</v>
      </c>
      <c r="CG769" s="2">
        <v>1515933</v>
      </c>
      <c r="CH769" s="2">
        <v>1515933</v>
      </c>
      <c r="CI769" s="2">
        <v>0</v>
      </c>
      <c r="CJ769" s="2">
        <v>5393662</v>
      </c>
      <c r="CK769" s="2" t="b">
        <v>0</v>
      </c>
      <c r="CL769" s="2">
        <v>0</v>
      </c>
      <c r="CM769" s="2">
        <v>11947.71</v>
      </c>
      <c r="CN769" s="2">
        <v>10985.42</v>
      </c>
      <c r="CO769" s="2">
        <v>11311.3</v>
      </c>
      <c r="CP769" s="2">
        <v>13449.58</v>
      </c>
      <c r="CQ769" s="4">
        <v>45072.426689814813</v>
      </c>
      <c r="CR769" s="4">
        <v>73415</v>
      </c>
    </row>
    <row r="770" spans="1:96" x14ac:dyDescent="0.35">
      <c r="A770" s="5">
        <v>851</v>
      </c>
      <c r="B770" s="3" t="s">
        <v>1559</v>
      </c>
      <c r="C770" s="3" t="s">
        <v>1572</v>
      </c>
      <c r="D770" s="2" t="s">
        <v>1573</v>
      </c>
      <c r="E770" s="2">
        <v>8093</v>
      </c>
      <c r="F770" s="2">
        <v>8215</v>
      </c>
      <c r="G770" s="2">
        <v>8458</v>
      </c>
      <c r="H770" s="2">
        <v>9802</v>
      </c>
      <c r="I770" s="2">
        <v>6.5600000000000006E-2</v>
      </c>
      <c r="J770" s="2">
        <v>531</v>
      </c>
      <c r="K770" s="2">
        <v>539</v>
      </c>
      <c r="L770" s="2">
        <v>555</v>
      </c>
      <c r="M770" s="2">
        <v>643</v>
      </c>
      <c r="N770" s="2">
        <v>6.7000000000000004E-2</v>
      </c>
      <c r="O770" s="2">
        <v>542</v>
      </c>
      <c r="P770" s="2">
        <v>550</v>
      </c>
      <c r="Q770" s="2">
        <v>567</v>
      </c>
      <c r="R770" s="2">
        <v>657</v>
      </c>
      <c r="S770" s="2">
        <v>9166</v>
      </c>
      <c r="T770" s="2">
        <v>9304</v>
      </c>
      <c r="U770" s="2">
        <v>9580</v>
      </c>
      <c r="V770" s="2">
        <v>11102</v>
      </c>
      <c r="W770" s="2">
        <v>1.1040000000000001</v>
      </c>
      <c r="X770" s="2">
        <v>1.026</v>
      </c>
      <c r="Y770" s="2">
        <v>10119</v>
      </c>
      <c r="Z770" s="2">
        <v>11391</v>
      </c>
      <c r="AA770" s="2">
        <v>0</v>
      </c>
      <c r="AB770" s="2">
        <v>9.64</v>
      </c>
      <c r="AC770" s="2">
        <v>0</v>
      </c>
      <c r="AD770" s="2">
        <v>0</v>
      </c>
      <c r="AE770" s="2">
        <v>9.64</v>
      </c>
      <c r="AF770" s="2">
        <v>0</v>
      </c>
      <c r="AG770" s="2">
        <v>9.64</v>
      </c>
      <c r="AH770" s="2">
        <v>0</v>
      </c>
      <c r="AI770" s="2">
        <v>0</v>
      </c>
      <c r="AJ770" s="2">
        <v>9.64</v>
      </c>
      <c r="AK770" s="2">
        <v>0</v>
      </c>
      <c r="AL770" s="2">
        <v>89691</v>
      </c>
      <c r="AM770" s="2">
        <v>0</v>
      </c>
      <c r="AN770" s="2">
        <v>0</v>
      </c>
      <c r="AO770" s="2">
        <v>89691</v>
      </c>
      <c r="AP770" s="2">
        <v>0.17860000000000001</v>
      </c>
      <c r="AQ770" s="2">
        <v>0.2</v>
      </c>
      <c r="AR770" s="2">
        <v>0</v>
      </c>
      <c r="AS770" s="2">
        <v>3204</v>
      </c>
      <c r="AT770" s="2">
        <v>0</v>
      </c>
      <c r="AU770" s="2">
        <v>0</v>
      </c>
      <c r="AV770" s="2">
        <v>3204</v>
      </c>
      <c r="AW770" s="2">
        <v>0.17860000000000001</v>
      </c>
      <c r="AX770" s="2">
        <v>0</v>
      </c>
      <c r="AY770" s="2">
        <v>0.65</v>
      </c>
      <c r="AZ770" s="2">
        <v>0</v>
      </c>
      <c r="BA770" s="2">
        <v>0</v>
      </c>
      <c r="BB770" s="2">
        <v>0</v>
      </c>
      <c r="BC770" s="2">
        <v>0</v>
      </c>
      <c r="BD770" s="2">
        <v>0</v>
      </c>
      <c r="BE770" s="2">
        <v>92895</v>
      </c>
      <c r="BF770" s="2">
        <v>0</v>
      </c>
      <c r="BG770" s="2">
        <v>6788</v>
      </c>
      <c r="BH770" s="2">
        <v>0</v>
      </c>
      <c r="BI770" s="2">
        <v>0</v>
      </c>
      <c r="BJ770" s="2">
        <v>0</v>
      </c>
      <c r="BK770" s="2">
        <v>0</v>
      </c>
      <c r="BL770" s="2">
        <v>0</v>
      </c>
      <c r="BM770" s="2">
        <v>0</v>
      </c>
      <c r="BN770" s="2">
        <v>2813</v>
      </c>
      <c r="BO770" s="2">
        <v>0</v>
      </c>
      <c r="BP770" s="2">
        <v>0</v>
      </c>
      <c r="BQ770" s="2">
        <v>6788</v>
      </c>
      <c r="BR770" s="2">
        <v>99683</v>
      </c>
      <c r="BS770" s="2">
        <v>0</v>
      </c>
      <c r="BT770" s="2">
        <v>99683</v>
      </c>
      <c r="BU770" s="2">
        <v>16741</v>
      </c>
      <c r="BV770" s="2">
        <v>82942</v>
      </c>
      <c r="BW770" s="2">
        <v>8495</v>
      </c>
      <c r="BX770" s="2">
        <v>74447</v>
      </c>
      <c r="BY770" s="2">
        <v>5593.99</v>
      </c>
      <c r="BZ770" s="2">
        <v>9.64</v>
      </c>
      <c r="CA770" s="2">
        <v>53926</v>
      </c>
      <c r="CB770" s="2">
        <v>0</v>
      </c>
      <c r="CC770" s="2">
        <v>0</v>
      </c>
      <c r="CD770" s="2">
        <v>16741</v>
      </c>
      <c r="CE770" s="2">
        <v>8495</v>
      </c>
      <c r="CF770" s="2">
        <v>28690</v>
      </c>
      <c r="CG770" s="2">
        <v>134969</v>
      </c>
      <c r="CH770" s="2">
        <v>163659</v>
      </c>
      <c r="CI770" s="2">
        <v>89212</v>
      </c>
      <c r="CJ770" s="2">
        <v>163659</v>
      </c>
      <c r="CK770" s="2" t="b">
        <v>1</v>
      </c>
      <c r="CL770" s="2">
        <v>0</v>
      </c>
      <c r="CM770" s="2">
        <v>10480.450000000001</v>
      </c>
      <c r="CN770" s="2">
        <v>9636.34</v>
      </c>
      <c r="CO770" s="2">
        <v>9922.2000000000007</v>
      </c>
      <c r="CP770" s="2">
        <v>11797.89</v>
      </c>
      <c r="CQ770" s="4">
        <v>45072.426724537036</v>
      </c>
      <c r="CR770" s="4">
        <v>73415</v>
      </c>
    </row>
    <row r="771" spans="1:96" x14ac:dyDescent="0.35">
      <c r="A771" s="5">
        <v>852</v>
      </c>
      <c r="B771" s="3" t="s">
        <v>1559</v>
      </c>
      <c r="C771" s="3" t="s">
        <v>1574</v>
      </c>
      <c r="D771" s="2" t="s">
        <v>1575</v>
      </c>
      <c r="E771" s="2">
        <v>8093</v>
      </c>
      <c r="F771" s="2">
        <v>8215</v>
      </c>
      <c r="G771" s="2">
        <v>8458</v>
      </c>
      <c r="H771" s="2">
        <v>9802</v>
      </c>
      <c r="I771" s="2">
        <v>6.5600000000000006E-2</v>
      </c>
      <c r="J771" s="2">
        <v>531</v>
      </c>
      <c r="K771" s="2">
        <v>539</v>
      </c>
      <c r="L771" s="2">
        <v>555</v>
      </c>
      <c r="M771" s="2">
        <v>643</v>
      </c>
      <c r="N771" s="2">
        <v>6.7000000000000004E-2</v>
      </c>
      <c r="O771" s="2">
        <v>542</v>
      </c>
      <c r="P771" s="2">
        <v>550</v>
      </c>
      <c r="Q771" s="2">
        <v>567</v>
      </c>
      <c r="R771" s="2">
        <v>657</v>
      </c>
      <c r="S771" s="2">
        <v>9166</v>
      </c>
      <c r="T771" s="2">
        <v>9304</v>
      </c>
      <c r="U771" s="2">
        <v>9580</v>
      </c>
      <c r="V771" s="2">
        <v>11102</v>
      </c>
      <c r="W771" s="2">
        <v>1.1040000000000001</v>
      </c>
      <c r="X771" s="2">
        <v>1.026</v>
      </c>
      <c r="Y771" s="2">
        <v>10119</v>
      </c>
      <c r="Z771" s="2">
        <v>11391</v>
      </c>
      <c r="AA771" s="2">
        <v>48.27</v>
      </c>
      <c r="AB771" s="2">
        <v>0</v>
      </c>
      <c r="AC771" s="2">
        <v>0</v>
      </c>
      <c r="AD771" s="2">
        <v>0</v>
      </c>
      <c r="AE771" s="2">
        <v>48.27</v>
      </c>
      <c r="AF771" s="2">
        <v>48.27</v>
      </c>
      <c r="AG771" s="2">
        <v>0</v>
      </c>
      <c r="AH771" s="2">
        <v>0</v>
      </c>
      <c r="AI771" s="2">
        <v>0</v>
      </c>
      <c r="AJ771" s="2">
        <v>48.27</v>
      </c>
      <c r="AK771" s="2">
        <v>488444</v>
      </c>
      <c r="AL771" s="2">
        <v>0</v>
      </c>
      <c r="AM771" s="2">
        <v>0</v>
      </c>
      <c r="AN771" s="2">
        <v>0</v>
      </c>
      <c r="AO771" s="2">
        <v>488444</v>
      </c>
      <c r="AP771" s="2">
        <v>0.39190000000000003</v>
      </c>
      <c r="AQ771" s="2">
        <v>0.2</v>
      </c>
      <c r="AR771" s="2">
        <v>38284</v>
      </c>
      <c r="AS771" s="2">
        <v>0</v>
      </c>
      <c r="AT771" s="2">
        <v>0</v>
      </c>
      <c r="AU771" s="2">
        <v>0</v>
      </c>
      <c r="AV771" s="2">
        <v>38284</v>
      </c>
      <c r="AW771" s="2">
        <v>0.39190000000000003</v>
      </c>
      <c r="AX771" s="2">
        <v>0</v>
      </c>
      <c r="AY771" s="2">
        <v>0.65</v>
      </c>
      <c r="AZ771" s="2">
        <v>0</v>
      </c>
      <c r="BA771" s="2">
        <v>0</v>
      </c>
      <c r="BB771" s="2">
        <v>0</v>
      </c>
      <c r="BC771" s="2">
        <v>0</v>
      </c>
      <c r="BD771" s="2">
        <v>0</v>
      </c>
      <c r="BE771" s="2">
        <v>526728</v>
      </c>
      <c r="BF771" s="2">
        <v>0</v>
      </c>
      <c r="BG771" s="2">
        <v>0</v>
      </c>
      <c r="BH771" s="2">
        <v>0</v>
      </c>
      <c r="BI771" s="2">
        <v>103000</v>
      </c>
      <c r="BJ771" s="2">
        <v>0</v>
      </c>
      <c r="BK771" s="2">
        <v>0</v>
      </c>
      <c r="BL771" s="2">
        <v>0</v>
      </c>
      <c r="BM771" s="2">
        <v>0</v>
      </c>
      <c r="BN771" s="2">
        <v>2813</v>
      </c>
      <c r="BO771" s="2">
        <v>10.64</v>
      </c>
      <c r="BP771" s="2">
        <v>29930</v>
      </c>
      <c r="BQ771" s="2">
        <v>132930</v>
      </c>
      <c r="BR771" s="2">
        <v>659658</v>
      </c>
      <c r="BS771" s="2">
        <v>0</v>
      </c>
      <c r="BT771" s="2">
        <v>659658</v>
      </c>
      <c r="BU771" s="2">
        <v>2203247</v>
      </c>
      <c r="BV771" s="2">
        <v>0</v>
      </c>
      <c r="BW771" s="2">
        <v>10004</v>
      </c>
      <c r="BX771" s="2">
        <v>0</v>
      </c>
      <c r="BY771" s="2">
        <v>5154.57</v>
      </c>
      <c r="BZ771" s="2">
        <v>48.27</v>
      </c>
      <c r="CA771" s="2">
        <v>248811</v>
      </c>
      <c r="CB771" s="2">
        <v>0</v>
      </c>
      <c r="CC771" s="2">
        <v>0</v>
      </c>
      <c r="CD771" s="2">
        <v>2203247</v>
      </c>
      <c r="CE771" s="2">
        <v>10004</v>
      </c>
      <c r="CF771" s="2">
        <v>0</v>
      </c>
      <c r="CG771" s="2">
        <v>439479</v>
      </c>
      <c r="CH771" s="2">
        <v>439479</v>
      </c>
      <c r="CI771" s="2">
        <v>439479</v>
      </c>
      <c r="CJ771" s="2">
        <v>439479</v>
      </c>
      <c r="CK771" s="2" t="b">
        <v>1</v>
      </c>
      <c r="CL771" s="2">
        <v>1543589</v>
      </c>
      <c r="CM771" s="2">
        <v>10912.13</v>
      </c>
      <c r="CN771" s="2">
        <v>10033.25</v>
      </c>
      <c r="CO771" s="2">
        <v>10330.879999999999</v>
      </c>
      <c r="CP771" s="2">
        <v>12283.83</v>
      </c>
      <c r="CQ771" s="4">
        <v>45072.426759259259</v>
      </c>
      <c r="CR771" s="4">
        <v>73415</v>
      </c>
    </row>
    <row r="772" spans="1:96" x14ac:dyDescent="0.35">
      <c r="A772" s="5">
        <v>853</v>
      </c>
      <c r="B772" s="3" t="s">
        <v>1559</v>
      </c>
      <c r="C772" s="3" t="s">
        <v>1576</v>
      </c>
      <c r="D772" s="2" t="s">
        <v>1577</v>
      </c>
      <c r="E772" s="2">
        <v>8093</v>
      </c>
      <c r="F772" s="2">
        <v>8215</v>
      </c>
      <c r="G772" s="2">
        <v>8458</v>
      </c>
      <c r="H772" s="2">
        <v>9802</v>
      </c>
      <c r="I772" s="2">
        <v>6.5600000000000006E-2</v>
      </c>
      <c r="J772" s="2">
        <v>531</v>
      </c>
      <c r="K772" s="2">
        <v>539</v>
      </c>
      <c r="L772" s="2">
        <v>555</v>
      </c>
      <c r="M772" s="2">
        <v>643</v>
      </c>
      <c r="N772" s="2">
        <v>6.7000000000000004E-2</v>
      </c>
      <c r="O772" s="2">
        <v>542</v>
      </c>
      <c r="P772" s="2">
        <v>550</v>
      </c>
      <c r="Q772" s="2">
        <v>567</v>
      </c>
      <c r="R772" s="2">
        <v>657</v>
      </c>
      <c r="S772" s="2">
        <v>9166</v>
      </c>
      <c r="T772" s="2">
        <v>9304</v>
      </c>
      <c r="U772" s="2">
        <v>9580</v>
      </c>
      <c r="V772" s="2">
        <v>11102</v>
      </c>
      <c r="W772" s="2">
        <v>1.1040000000000001</v>
      </c>
      <c r="X772" s="2">
        <v>1.026</v>
      </c>
      <c r="Y772" s="2">
        <v>10119</v>
      </c>
      <c r="Z772" s="2">
        <v>11391</v>
      </c>
      <c r="AA772" s="2">
        <v>4.8</v>
      </c>
      <c r="AB772" s="2">
        <v>4.4400000000000004</v>
      </c>
      <c r="AC772" s="2">
        <v>4</v>
      </c>
      <c r="AD772" s="2">
        <v>0</v>
      </c>
      <c r="AE772" s="2">
        <v>13.24</v>
      </c>
      <c r="AF772" s="2">
        <v>4.8</v>
      </c>
      <c r="AG772" s="2">
        <v>4.4400000000000004</v>
      </c>
      <c r="AH772" s="2">
        <v>4</v>
      </c>
      <c r="AI772" s="2">
        <v>0</v>
      </c>
      <c r="AJ772" s="2">
        <v>13.24</v>
      </c>
      <c r="AK772" s="2">
        <v>48571</v>
      </c>
      <c r="AL772" s="2">
        <v>41310</v>
      </c>
      <c r="AM772" s="2">
        <v>38320</v>
      </c>
      <c r="AN772" s="2">
        <v>0</v>
      </c>
      <c r="AO772" s="2">
        <v>128201</v>
      </c>
      <c r="AP772" s="2">
        <v>0.64710000000000001</v>
      </c>
      <c r="AQ772" s="2">
        <v>0.2</v>
      </c>
      <c r="AR772" s="2">
        <v>6286</v>
      </c>
      <c r="AS772" s="2">
        <v>5346</v>
      </c>
      <c r="AT772" s="2">
        <v>4959</v>
      </c>
      <c r="AU772" s="2">
        <v>0</v>
      </c>
      <c r="AV772" s="2">
        <v>16591</v>
      </c>
      <c r="AW772" s="2">
        <v>0.64710000000000001</v>
      </c>
      <c r="AX772" s="2">
        <v>9.7100000000000006E-2</v>
      </c>
      <c r="AY772" s="2">
        <v>0.65</v>
      </c>
      <c r="AZ772" s="2">
        <v>3066</v>
      </c>
      <c r="BA772" s="2">
        <v>2607</v>
      </c>
      <c r="BB772" s="2">
        <v>2419</v>
      </c>
      <c r="BC772" s="2">
        <v>0</v>
      </c>
      <c r="BD772" s="2">
        <v>8092</v>
      </c>
      <c r="BE772" s="2">
        <v>152884</v>
      </c>
      <c r="BF772" s="2">
        <v>0</v>
      </c>
      <c r="BG772" s="2">
        <v>6027</v>
      </c>
      <c r="BH772" s="2">
        <v>0</v>
      </c>
      <c r="BI772" s="2">
        <v>25716</v>
      </c>
      <c r="BJ772" s="2">
        <v>0</v>
      </c>
      <c r="BK772" s="2">
        <v>0</v>
      </c>
      <c r="BL772" s="2">
        <v>59774</v>
      </c>
      <c r="BM772" s="2">
        <v>0</v>
      </c>
      <c r="BN772" s="2">
        <v>2813</v>
      </c>
      <c r="BO772" s="2">
        <v>0.55000000000000004</v>
      </c>
      <c r="BP772" s="2">
        <v>1547</v>
      </c>
      <c r="BQ772" s="2">
        <v>93064</v>
      </c>
      <c r="BR772" s="2">
        <v>245948</v>
      </c>
      <c r="BS772" s="2">
        <v>0</v>
      </c>
      <c r="BT772" s="2">
        <v>245948</v>
      </c>
      <c r="BU772" s="2">
        <v>425815</v>
      </c>
      <c r="BV772" s="2">
        <v>0</v>
      </c>
      <c r="BW772" s="2">
        <v>2648</v>
      </c>
      <c r="BX772" s="2">
        <v>0</v>
      </c>
      <c r="BY772" s="2">
        <v>5927.52</v>
      </c>
      <c r="BZ772" s="2">
        <v>13.24</v>
      </c>
      <c r="CA772" s="2">
        <v>78480</v>
      </c>
      <c r="CB772" s="2">
        <v>0</v>
      </c>
      <c r="CC772" s="2">
        <v>0</v>
      </c>
      <c r="CD772" s="2">
        <v>425815</v>
      </c>
      <c r="CE772" s="2">
        <v>2648</v>
      </c>
      <c r="CF772" s="2">
        <v>0</v>
      </c>
      <c r="CG772" s="2">
        <v>72066</v>
      </c>
      <c r="CH772" s="2">
        <v>72066</v>
      </c>
      <c r="CI772" s="2">
        <v>72066</v>
      </c>
      <c r="CJ772" s="2">
        <v>72066</v>
      </c>
      <c r="CK772" s="2" t="b">
        <v>1</v>
      </c>
      <c r="CL772" s="2">
        <v>179867</v>
      </c>
      <c r="CM772" s="2">
        <v>12067.26</v>
      </c>
      <c r="CN772" s="2">
        <v>11095.35</v>
      </c>
      <c r="CO772" s="2">
        <v>11424.49</v>
      </c>
      <c r="CP772" s="2">
        <v>13584.17</v>
      </c>
      <c r="CQ772" s="4">
        <v>45072.426759259259</v>
      </c>
      <c r="CR772" s="4">
        <v>73415</v>
      </c>
    </row>
    <row r="773" spans="1:96" x14ac:dyDescent="0.35">
      <c r="A773" s="5">
        <v>854</v>
      </c>
      <c r="B773" s="3" t="s">
        <v>1559</v>
      </c>
      <c r="C773" s="3" t="s">
        <v>1578</v>
      </c>
      <c r="D773" s="2" t="s">
        <v>1579</v>
      </c>
      <c r="E773" s="2">
        <v>8093</v>
      </c>
      <c r="F773" s="2">
        <v>8215</v>
      </c>
      <c r="G773" s="2">
        <v>8458</v>
      </c>
      <c r="H773" s="2">
        <v>9802</v>
      </c>
      <c r="I773" s="2">
        <v>6.5600000000000006E-2</v>
      </c>
      <c r="J773" s="2">
        <v>531</v>
      </c>
      <c r="K773" s="2">
        <v>539</v>
      </c>
      <c r="L773" s="2">
        <v>555</v>
      </c>
      <c r="M773" s="2">
        <v>643</v>
      </c>
      <c r="N773" s="2">
        <v>6.7000000000000004E-2</v>
      </c>
      <c r="O773" s="2">
        <v>542</v>
      </c>
      <c r="P773" s="2">
        <v>550</v>
      </c>
      <c r="Q773" s="2">
        <v>567</v>
      </c>
      <c r="R773" s="2">
        <v>657</v>
      </c>
      <c r="S773" s="2">
        <v>9166</v>
      </c>
      <c r="T773" s="2">
        <v>9304</v>
      </c>
      <c r="U773" s="2">
        <v>9580</v>
      </c>
      <c r="V773" s="2">
        <v>11102</v>
      </c>
      <c r="W773" s="2">
        <v>1.1040000000000001</v>
      </c>
      <c r="X773" s="2">
        <v>1.026</v>
      </c>
      <c r="Y773" s="2">
        <v>10119</v>
      </c>
      <c r="Z773" s="2">
        <v>11391</v>
      </c>
      <c r="AA773" s="2">
        <v>35.909999999999997</v>
      </c>
      <c r="AB773" s="2">
        <v>26.3</v>
      </c>
      <c r="AC773" s="2">
        <v>21.54</v>
      </c>
      <c r="AD773" s="2">
        <v>41.01</v>
      </c>
      <c r="AE773" s="2">
        <v>124.76</v>
      </c>
      <c r="AF773" s="2">
        <v>35.909999999999997</v>
      </c>
      <c r="AG773" s="2">
        <v>26.3</v>
      </c>
      <c r="AH773" s="2">
        <v>21.54</v>
      </c>
      <c r="AI773" s="2">
        <v>41.01</v>
      </c>
      <c r="AJ773" s="2">
        <v>124.76</v>
      </c>
      <c r="AK773" s="2">
        <v>363373</v>
      </c>
      <c r="AL773" s="2">
        <v>244695</v>
      </c>
      <c r="AM773" s="2">
        <v>206353</v>
      </c>
      <c r="AN773" s="2">
        <v>467145</v>
      </c>
      <c r="AO773" s="2">
        <v>1281566</v>
      </c>
      <c r="AP773" s="2">
        <v>0.58640000000000003</v>
      </c>
      <c r="AQ773" s="2">
        <v>0.2</v>
      </c>
      <c r="AR773" s="2">
        <v>42616</v>
      </c>
      <c r="AS773" s="2">
        <v>28698</v>
      </c>
      <c r="AT773" s="2">
        <v>24201</v>
      </c>
      <c r="AU773" s="2">
        <v>54787</v>
      </c>
      <c r="AV773" s="2">
        <v>150302</v>
      </c>
      <c r="AW773" s="2">
        <v>0.58640000000000003</v>
      </c>
      <c r="AX773" s="2">
        <v>3.6400000000000002E-2</v>
      </c>
      <c r="AY773" s="2">
        <v>0.65</v>
      </c>
      <c r="AZ773" s="2">
        <v>8597</v>
      </c>
      <c r="BA773" s="2">
        <v>5789</v>
      </c>
      <c r="BB773" s="2">
        <v>4882</v>
      </c>
      <c r="BC773" s="2">
        <v>11053</v>
      </c>
      <c r="BD773" s="2">
        <v>30321</v>
      </c>
      <c r="BE773" s="2">
        <v>1462189</v>
      </c>
      <c r="BF773" s="2">
        <v>0</v>
      </c>
      <c r="BG773" s="2">
        <v>0</v>
      </c>
      <c r="BH773" s="2">
        <v>0</v>
      </c>
      <c r="BI773" s="2">
        <v>83749</v>
      </c>
      <c r="BJ773" s="2">
        <v>0</v>
      </c>
      <c r="BK773" s="2">
        <v>0</v>
      </c>
      <c r="BL773" s="2">
        <v>49392</v>
      </c>
      <c r="BM773" s="2">
        <v>0</v>
      </c>
      <c r="BN773" s="2">
        <v>2813</v>
      </c>
      <c r="BO773" s="2">
        <v>1.9</v>
      </c>
      <c r="BP773" s="2">
        <v>5345</v>
      </c>
      <c r="BQ773" s="2">
        <v>138486</v>
      </c>
      <c r="BR773" s="2">
        <v>1600675</v>
      </c>
      <c r="BS773" s="2">
        <v>0</v>
      </c>
      <c r="BT773" s="2">
        <v>1600675</v>
      </c>
      <c r="BU773" s="2">
        <v>3030255</v>
      </c>
      <c r="BV773" s="2">
        <v>0</v>
      </c>
      <c r="BW773" s="2">
        <v>39692</v>
      </c>
      <c r="BX773" s="2">
        <v>0</v>
      </c>
      <c r="BY773" s="2">
        <v>5597.75</v>
      </c>
      <c r="BZ773" s="2">
        <v>124.76</v>
      </c>
      <c r="CA773" s="2">
        <v>698375</v>
      </c>
      <c r="CB773" s="2">
        <v>0</v>
      </c>
      <c r="CC773" s="2">
        <v>0</v>
      </c>
      <c r="CD773" s="2">
        <v>3030255</v>
      </c>
      <c r="CE773" s="2">
        <v>39692</v>
      </c>
      <c r="CF773" s="2">
        <v>0</v>
      </c>
      <c r="CG773" s="2">
        <v>410531</v>
      </c>
      <c r="CH773" s="2">
        <v>410531</v>
      </c>
      <c r="CI773" s="2">
        <v>410531</v>
      </c>
      <c r="CJ773" s="2">
        <v>410531</v>
      </c>
      <c r="CK773" s="2" t="b">
        <v>1</v>
      </c>
      <c r="CL773" s="2">
        <v>1429580</v>
      </c>
      <c r="CM773" s="2">
        <v>11545.17</v>
      </c>
      <c r="CN773" s="2">
        <v>10615.31</v>
      </c>
      <c r="CO773" s="2">
        <v>10930.21</v>
      </c>
      <c r="CP773" s="2">
        <v>12996.45</v>
      </c>
      <c r="CQ773" s="4">
        <v>45072.426770833335</v>
      </c>
      <c r="CR773" s="4">
        <v>73415</v>
      </c>
    </row>
    <row r="774" spans="1:96" x14ac:dyDescent="0.35">
      <c r="A774" s="5">
        <v>855</v>
      </c>
      <c r="B774" s="3" t="s">
        <v>1559</v>
      </c>
      <c r="C774" s="3" t="s">
        <v>1580</v>
      </c>
      <c r="D774" s="2" t="s">
        <v>1581</v>
      </c>
      <c r="E774" s="2">
        <v>8093</v>
      </c>
      <c r="F774" s="2">
        <v>8215</v>
      </c>
      <c r="G774" s="2">
        <v>8458</v>
      </c>
      <c r="H774" s="2">
        <v>9802</v>
      </c>
      <c r="I774" s="2">
        <v>6.5600000000000006E-2</v>
      </c>
      <c r="J774" s="2">
        <v>531</v>
      </c>
      <c r="K774" s="2">
        <v>539</v>
      </c>
      <c r="L774" s="2">
        <v>555</v>
      </c>
      <c r="M774" s="2">
        <v>643</v>
      </c>
      <c r="N774" s="2">
        <v>6.7000000000000004E-2</v>
      </c>
      <c r="O774" s="2">
        <v>542</v>
      </c>
      <c r="P774" s="2">
        <v>550</v>
      </c>
      <c r="Q774" s="2">
        <v>567</v>
      </c>
      <c r="R774" s="2">
        <v>657</v>
      </c>
      <c r="S774" s="2">
        <v>9166</v>
      </c>
      <c r="T774" s="2">
        <v>9304</v>
      </c>
      <c r="U774" s="2">
        <v>9580</v>
      </c>
      <c r="V774" s="2">
        <v>11102</v>
      </c>
      <c r="W774" s="2">
        <v>1.1040000000000001</v>
      </c>
      <c r="X774" s="2">
        <v>1.026</v>
      </c>
      <c r="Y774" s="2">
        <v>10119</v>
      </c>
      <c r="Z774" s="2">
        <v>11391</v>
      </c>
      <c r="AA774" s="2">
        <v>39.54</v>
      </c>
      <c r="AB774" s="2">
        <v>0.11</v>
      </c>
      <c r="AC774" s="2">
        <v>1.51</v>
      </c>
      <c r="AD774" s="2">
        <v>0</v>
      </c>
      <c r="AE774" s="2">
        <v>41.16</v>
      </c>
      <c r="AF774" s="2">
        <v>39.54</v>
      </c>
      <c r="AG774" s="2">
        <v>0.11</v>
      </c>
      <c r="AH774" s="2">
        <v>1.51</v>
      </c>
      <c r="AI774" s="2">
        <v>0</v>
      </c>
      <c r="AJ774" s="2">
        <v>41.16</v>
      </c>
      <c r="AK774" s="2">
        <v>400105</v>
      </c>
      <c r="AL774" s="2">
        <v>1023</v>
      </c>
      <c r="AM774" s="2">
        <v>14466</v>
      </c>
      <c r="AN774" s="2">
        <v>0</v>
      </c>
      <c r="AO774" s="2">
        <v>415594</v>
      </c>
      <c r="AP774" s="2">
        <v>0.30430000000000001</v>
      </c>
      <c r="AQ774" s="2">
        <v>0.2</v>
      </c>
      <c r="AR774" s="2">
        <v>24350</v>
      </c>
      <c r="AS774" s="2">
        <v>62</v>
      </c>
      <c r="AT774" s="2">
        <v>880</v>
      </c>
      <c r="AU774" s="2">
        <v>0</v>
      </c>
      <c r="AV774" s="2">
        <v>25292</v>
      </c>
      <c r="AW774" s="2">
        <v>0.30430000000000001</v>
      </c>
      <c r="AX774" s="2">
        <v>0</v>
      </c>
      <c r="AY774" s="2">
        <v>0.65</v>
      </c>
      <c r="AZ774" s="2">
        <v>0</v>
      </c>
      <c r="BA774" s="2">
        <v>0</v>
      </c>
      <c r="BB774" s="2">
        <v>0</v>
      </c>
      <c r="BC774" s="2">
        <v>0</v>
      </c>
      <c r="BD774" s="2">
        <v>0</v>
      </c>
      <c r="BE774" s="2">
        <v>440886</v>
      </c>
      <c r="BF774" s="2">
        <v>0</v>
      </c>
      <c r="BG774" s="2">
        <v>9509</v>
      </c>
      <c r="BH774" s="2">
        <v>0</v>
      </c>
      <c r="BI774" s="2">
        <v>50000</v>
      </c>
      <c r="BJ774" s="2">
        <v>0</v>
      </c>
      <c r="BK774" s="2">
        <v>0</v>
      </c>
      <c r="BL774" s="2">
        <v>316914</v>
      </c>
      <c r="BM774" s="2">
        <v>0</v>
      </c>
      <c r="BN774" s="2">
        <v>2813</v>
      </c>
      <c r="BO774" s="2">
        <v>0</v>
      </c>
      <c r="BP774" s="2">
        <v>0</v>
      </c>
      <c r="BQ774" s="2">
        <v>376423</v>
      </c>
      <c r="BR774" s="2">
        <v>817309</v>
      </c>
      <c r="BS774" s="2">
        <v>0</v>
      </c>
      <c r="BT774" s="2">
        <v>817309</v>
      </c>
      <c r="BU774" s="2">
        <v>206491</v>
      </c>
      <c r="BV774" s="2">
        <v>610818</v>
      </c>
      <c r="BW774" s="2">
        <v>32388</v>
      </c>
      <c r="BX774" s="2">
        <v>578430</v>
      </c>
      <c r="BY774" s="2">
        <v>4994.88</v>
      </c>
      <c r="BZ774" s="2">
        <v>41.16</v>
      </c>
      <c r="CA774" s="2">
        <v>205589</v>
      </c>
      <c r="CB774" s="2">
        <v>0</v>
      </c>
      <c r="CC774" s="2">
        <v>0</v>
      </c>
      <c r="CD774" s="2">
        <v>206491</v>
      </c>
      <c r="CE774" s="2">
        <v>32388</v>
      </c>
      <c r="CF774" s="2">
        <v>0</v>
      </c>
      <c r="CG774" s="2">
        <v>632302</v>
      </c>
      <c r="CH774" s="2">
        <v>632302</v>
      </c>
      <c r="CI774" s="2">
        <v>53872</v>
      </c>
      <c r="CJ774" s="2">
        <v>632302</v>
      </c>
      <c r="CK774" s="2" t="b">
        <v>1</v>
      </c>
      <c r="CL774" s="2">
        <v>0</v>
      </c>
      <c r="CM774" s="2">
        <v>10734.84</v>
      </c>
      <c r="CN774" s="2">
        <v>9870.24</v>
      </c>
      <c r="CO774" s="2">
        <v>10163.040000000001</v>
      </c>
      <c r="CP774" s="2">
        <v>12084.26</v>
      </c>
      <c r="CQ774" s="4">
        <v>45072.426782407405</v>
      </c>
      <c r="CR774" s="4">
        <v>73415</v>
      </c>
    </row>
    <row r="775" spans="1:96" x14ac:dyDescent="0.35">
      <c r="A775" s="5">
        <v>856</v>
      </c>
      <c r="B775" s="3" t="s">
        <v>1559</v>
      </c>
      <c r="C775" s="3" t="s">
        <v>1582</v>
      </c>
      <c r="D775" s="2" t="s">
        <v>1583</v>
      </c>
      <c r="E775" s="2">
        <v>8093</v>
      </c>
      <c r="F775" s="2">
        <v>8215</v>
      </c>
      <c r="G775" s="2">
        <v>8458</v>
      </c>
      <c r="H775" s="2">
        <v>9802</v>
      </c>
      <c r="I775" s="2">
        <v>6.5600000000000006E-2</v>
      </c>
      <c r="J775" s="2">
        <v>531</v>
      </c>
      <c r="K775" s="2">
        <v>539</v>
      </c>
      <c r="L775" s="2">
        <v>555</v>
      </c>
      <c r="M775" s="2">
        <v>643</v>
      </c>
      <c r="N775" s="2">
        <v>6.7000000000000004E-2</v>
      </c>
      <c r="O775" s="2">
        <v>542</v>
      </c>
      <c r="P775" s="2">
        <v>550</v>
      </c>
      <c r="Q775" s="2">
        <v>567</v>
      </c>
      <c r="R775" s="2">
        <v>657</v>
      </c>
      <c r="S775" s="2">
        <v>9166</v>
      </c>
      <c r="T775" s="2">
        <v>9304</v>
      </c>
      <c r="U775" s="2">
        <v>9580</v>
      </c>
      <c r="V775" s="2">
        <v>11102</v>
      </c>
      <c r="W775" s="2">
        <v>1.1040000000000001</v>
      </c>
      <c r="X775" s="2">
        <v>1.026</v>
      </c>
      <c r="Y775" s="2">
        <v>10119</v>
      </c>
      <c r="Z775" s="2">
        <v>11391</v>
      </c>
      <c r="AA775" s="2">
        <v>22.58</v>
      </c>
      <c r="AB775" s="2">
        <v>0.92</v>
      </c>
      <c r="AC775" s="2">
        <v>0</v>
      </c>
      <c r="AD775" s="2">
        <v>0</v>
      </c>
      <c r="AE775" s="2">
        <v>23.5</v>
      </c>
      <c r="AF775" s="2">
        <v>22.58</v>
      </c>
      <c r="AG775" s="2">
        <v>0.92</v>
      </c>
      <c r="AH775" s="2">
        <v>0</v>
      </c>
      <c r="AI775" s="2">
        <v>0</v>
      </c>
      <c r="AJ775" s="2">
        <v>23.5</v>
      </c>
      <c r="AK775" s="2">
        <v>228487</v>
      </c>
      <c r="AL775" s="2">
        <v>8560</v>
      </c>
      <c r="AM775" s="2">
        <v>0</v>
      </c>
      <c r="AN775" s="2">
        <v>0</v>
      </c>
      <c r="AO775" s="2">
        <v>237047</v>
      </c>
      <c r="AP775" s="2">
        <v>0.60340000000000005</v>
      </c>
      <c r="AQ775" s="2">
        <v>0.2</v>
      </c>
      <c r="AR775" s="2">
        <v>27574</v>
      </c>
      <c r="AS775" s="2">
        <v>1033</v>
      </c>
      <c r="AT775" s="2">
        <v>0</v>
      </c>
      <c r="AU775" s="2">
        <v>0</v>
      </c>
      <c r="AV775" s="2">
        <v>28607</v>
      </c>
      <c r="AW775" s="2">
        <v>0.60340000000000005</v>
      </c>
      <c r="AX775" s="2">
        <v>5.3400000000000003E-2</v>
      </c>
      <c r="AY775" s="2">
        <v>0.65</v>
      </c>
      <c r="AZ775" s="2">
        <v>7931</v>
      </c>
      <c r="BA775" s="2">
        <v>297</v>
      </c>
      <c r="BB775" s="2">
        <v>0</v>
      </c>
      <c r="BC775" s="2">
        <v>0</v>
      </c>
      <c r="BD775" s="2">
        <v>8228</v>
      </c>
      <c r="BE775" s="2">
        <v>273882</v>
      </c>
      <c r="BF775" s="2">
        <v>0</v>
      </c>
      <c r="BG775" s="2">
        <v>0</v>
      </c>
      <c r="BH775" s="2">
        <v>0</v>
      </c>
      <c r="BI775" s="2">
        <v>100000</v>
      </c>
      <c r="BJ775" s="2">
        <v>0</v>
      </c>
      <c r="BK775" s="2">
        <v>0</v>
      </c>
      <c r="BL775" s="2">
        <v>0</v>
      </c>
      <c r="BM775" s="2">
        <v>0</v>
      </c>
      <c r="BN775" s="2">
        <v>2813</v>
      </c>
      <c r="BO775" s="2">
        <v>9.2799999999999994</v>
      </c>
      <c r="BP775" s="2">
        <v>26105</v>
      </c>
      <c r="BQ775" s="2">
        <v>126105</v>
      </c>
      <c r="BR775" s="2">
        <v>399987</v>
      </c>
      <c r="BS775" s="2">
        <v>0</v>
      </c>
      <c r="BT775" s="2">
        <v>399987</v>
      </c>
      <c r="BU775" s="2">
        <v>706997</v>
      </c>
      <c r="BV775" s="2">
        <v>0</v>
      </c>
      <c r="BW775" s="2">
        <v>4700</v>
      </c>
      <c r="BX775" s="2">
        <v>0</v>
      </c>
      <c r="BY775" s="2">
        <v>5058.4799999999996</v>
      </c>
      <c r="BZ775" s="2">
        <v>23.5</v>
      </c>
      <c r="CA775" s="2">
        <v>118874</v>
      </c>
      <c r="CB775" s="2">
        <v>0</v>
      </c>
      <c r="CC775" s="2">
        <v>0</v>
      </c>
      <c r="CD775" s="2">
        <v>706997</v>
      </c>
      <c r="CE775" s="2">
        <v>4700</v>
      </c>
      <c r="CF775" s="2">
        <v>0</v>
      </c>
      <c r="CG775" s="2">
        <v>471540</v>
      </c>
      <c r="CH775" s="2">
        <v>471540</v>
      </c>
      <c r="CI775" s="2">
        <v>471540</v>
      </c>
      <c r="CJ775" s="2">
        <v>471540</v>
      </c>
      <c r="CK775" s="2" t="b">
        <v>1</v>
      </c>
      <c r="CL775" s="2">
        <v>307010</v>
      </c>
      <c r="CM775" s="2">
        <v>11691.39</v>
      </c>
      <c r="CN775" s="2">
        <v>10749.75</v>
      </c>
      <c r="CO775" s="2">
        <v>11068.64</v>
      </c>
      <c r="CP775" s="2">
        <v>13161.05</v>
      </c>
      <c r="CQ775" s="4">
        <v>45072.426782407405</v>
      </c>
      <c r="CR775" s="4">
        <v>73415</v>
      </c>
    </row>
    <row r="776" spans="1:96" x14ac:dyDescent="0.35">
      <c r="A776" s="5">
        <v>857</v>
      </c>
      <c r="B776" s="3" t="s">
        <v>1559</v>
      </c>
      <c r="C776" s="3" t="s">
        <v>1584</v>
      </c>
      <c r="D776" s="2" t="s">
        <v>1585</v>
      </c>
      <c r="E776" s="2">
        <v>8093</v>
      </c>
      <c r="F776" s="2">
        <v>8215</v>
      </c>
      <c r="G776" s="2">
        <v>8458</v>
      </c>
      <c r="H776" s="2">
        <v>9802</v>
      </c>
      <c r="I776" s="2">
        <v>6.5600000000000006E-2</v>
      </c>
      <c r="J776" s="2">
        <v>531</v>
      </c>
      <c r="K776" s="2">
        <v>539</v>
      </c>
      <c r="L776" s="2">
        <v>555</v>
      </c>
      <c r="M776" s="2">
        <v>643</v>
      </c>
      <c r="N776" s="2">
        <v>6.7000000000000004E-2</v>
      </c>
      <c r="O776" s="2">
        <v>542</v>
      </c>
      <c r="P776" s="2">
        <v>550</v>
      </c>
      <c r="Q776" s="2">
        <v>567</v>
      </c>
      <c r="R776" s="2">
        <v>657</v>
      </c>
      <c r="S776" s="2">
        <v>9166</v>
      </c>
      <c r="T776" s="2">
        <v>9304</v>
      </c>
      <c r="U776" s="2">
        <v>9580</v>
      </c>
      <c r="V776" s="2">
        <v>11102</v>
      </c>
      <c r="W776" s="2">
        <v>1.1040000000000001</v>
      </c>
      <c r="X776" s="2">
        <v>1.026</v>
      </c>
      <c r="Y776" s="2">
        <v>10119</v>
      </c>
      <c r="Z776" s="2">
        <v>11391</v>
      </c>
      <c r="AA776" s="2">
        <v>51.99</v>
      </c>
      <c r="AB776" s="2">
        <v>0.1</v>
      </c>
      <c r="AC776" s="2">
        <v>0.8</v>
      </c>
      <c r="AD776" s="2">
        <v>0</v>
      </c>
      <c r="AE776" s="2">
        <v>52.89</v>
      </c>
      <c r="AF776" s="2">
        <v>51.99</v>
      </c>
      <c r="AG776" s="2">
        <v>0.1</v>
      </c>
      <c r="AH776" s="2">
        <v>0.8</v>
      </c>
      <c r="AI776" s="2">
        <v>0</v>
      </c>
      <c r="AJ776" s="2">
        <v>52.89</v>
      </c>
      <c r="AK776" s="2">
        <v>526087</v>
      </c>
      <c r="AL776" s="2">
        <v>930</v>
      </c>
      <c r="AM776" s="2">
        <v>7664</v>
      </c>
      <c r="AN776" s="2">
        <v>0</v>
      </c>
      <c r="AO776" s="2">
        <v>534681</v>
      </c>
      <c r="AP776" s="2">
        <v>0.1769</v>
      </c>
      <c r="AQ776" s="2">
        <v>0.2</v>
      </c>
      <c r="AR776" s="2">
        <v>18613</v>
      </c>
      <c r="AS776" s="2">
        <v>33</v>
      </c>
      <c r="AT776" s="2">
        <v>271</v>
      </c>
      <c r="AU776" s="2">
        <v>0</v>
      </c>
      <c r="AV776" s="2">
        <v>18917</v>
      </c>
      <c r="AW776" s="2">
        <v>0.1769</v>
      </c>
      <c r="AX776" s="2">
        <v>0</v>
      </c>
      <c r="AY776" s="2">
        <v>0.65</v>
      </c>
      <c r="AZ776" s="2">
        <v>0</v>
      </c>
      <c r="BA776" s="2">
        <v>0</v>
      </c>
      <c r="BB776" s="2">
        <v>0</v>
      </c>
      <c r="BC776" s="2">
        <v>0</v>
      </c>
      <c r="BD776" s="2">
        <v>0</v>
      </c>
      <c r="BE776" s="2">
        <v>553598</v>
      </c>
      <c r="BF776" s="2">
        <v>0</v>
      </c>
      <c r="BG776" s="2">
        <v>0</v>
      </c>
      <c r="BH776" s="2">
        <v>0</v>
      </c>
      <c r="BI776" s="2">
        <v>115000</v>
      </c>
      <c r="BJ776" s="2">
        <v>0</v>
      </c>
      <c r="BK776" s="2">
        <v>0</v>
      </c>
      <c r="BL776" s="2">
        <v>0</v>
      </c>
      <c r="BM776" s="2">
        <v>0</v>
      </c>
      <c r="BN776" s="2">
        <v>2813</v>
      </c>
      <c r="BO776" s="2">
        <v>7.3</v>
      </c>
      <c r="BP776" s="2">
        <v>20535</v>
      </c>
      <c r="BQ776" s="2">
        <v>135535</v>
      </c>
      <c r="BR776" s="2">
        <v>689133</v>
      </c>
      <c r="BS776" s="2">
        <v>0</v>
      </c>
      <c r="BT776" s="2">
        <v>689133</v>
      </c>
      <c r="BU776" s="2">
        <v>307590</v>
      </c>
      <c r="BV776" s="2">
        <v>381543</v>
      </c>
      <c r="BW776" s="2">
        <v>36132</v>
      </c>
      <c r="BX776" s="2">
        <v>345411</v>
      </c>
      <c r="BY776" s="2">
        <v>5258.76</v>
      </c>
      <c r="BZ776" s="2">
        <v>52.89</v>
      </c>
      <c r="CA776" s="2">
        <v>278136</v>
      </c>
      <c r="CB776" s="2">
        <v>0</v>
      </c>
      <c r="CC776" s="2">
        <v>0</v>
      </c>
      <c r="CD776" s="2">
        <v>307590</v>
      </c>
      <c r="CE776" s="2">
        <v>36132</v>
      </c>
      <c r="CF776" s="2">
        <v>0</v>
      </c>
      <c r="CG776" s="2">
        <v>523123</v>
      </c>
      <c r="CH776" s="2">
        <v>523123</v>
      </c>
      <c r="CI776" s="2">
        <v>177712</v>
      </c>
      <c r="CJ776" s="2">
        <v>523123</v>
      </c>
      <c r="CK776" s="2" t="b">
        <v>1</v>
      </c>
      <c r="CL776" s="2">
        <v>0</v>
      </c>
      <c r="CM776" s="2">
        <v>10477.01</v>
      </c>
      <c r="CN776" s="2">
        <v>9633.18</v>
      </c>
      <c r="CO776" s="2">
        <v>9918.94</v>
      </c>
      <c r="CP776" s="2">
        <v>11794.01</v>
      </c>
      <c r="CQ776" s="4">
        <v>45072.426782407405</v>
      </c>
      <c r="CR776" s="4">
        <v>73415</v>
      </c>
    </row>
    <row r="777" spans="1:96" x14ac:dyDescent="0.35">
      <c r="A777" s="5">
        <v>858</v>
      </c>
      <c r="B777" s="3" t="s">
        <v>1559</v>
      </c>
      <c r="C777" s="3" t="s">
        <v>1586</v>
      </c>
      <c r="D777" s="2" t="s">
        <v>1587</v>
      </c>
      <c r="E777" s="2">
        <v>8093</v>
      </c>
      <c r="F777" s="2">
        <v>8215</v>
      </c>
      <c r="G777" s="2">
        <v>8458</v>
      </c>
      <c r="H777" s="2">
        <v>9802</v>
      </c>
      <c r="I777" s="2">
        <v>6.5600000000000006E-2</v>
      </c>
      <c r="J777" s="2">
        <v>531</v>
      </c>
      <c r="K777" s="2">
        <v>539</v>
      </c>
      <c r="L777" s="2">
        <v>555</v>
      </c>
      <c r="M777" s="2">
        <v>643</v>
      </c>
      <c r="N777" s="2">
        <v>6.7000000000000004E-2</v>
      </c>
      <c r="O777" s="2">
        <v>542</v>
      </c>
      <c r="P777" s="2">
        <v>550</v>
      </c>
      <c r="Q777" s="2">
        <v>567</v>
      </c>
      <c r="R777" s="2">
        <v>657</v>
      </c>
      <c r="S777" s="2">
        <v>9166</v>
      </c>
      <c r="T777" s="2">
        <v>9304</v>
      </c>
      <c r="U777" s="2">
        <v>9580</v>
      </c>
      <c r="V777" s="2">
        <v>11102</v>
      </c>
      <c r="W777" s="2">
        <v>1.1040000000000001</v>
      </c>
      <c r="X777" s="2">
        <v>1.026</v>
      </c>
      <c r="Y777" s="2">
        <v>10119</v>
      </c>
      <c r="Z777" s="2">
        <v>11391</v>
      </c>
      <c r="AA777" s="2">
        <v>30.25</v>
      </c>
      <c r="AB777" s="2">
        <v>14.72</v>
      </c>
      <c r="AC777" s="2">
        <v>10.78</v>
      </c>
      <c r="AD777" s="2">
        <v>0</v>
      </c>
      <c r="AE777" s="2">
        <v>55.75</v>
      </c>
      <c r="AF777" s="2">
        <v>30.25</v>
      </c>
      <c r="AG777" s="2">
        <v>14.72</v>
      </c>
      <c r="AH777" s="2">
        <v>10.78</v>
      </c>
      <c r="AI777" s="2">
        <v>0</v>
      </c>
      <c r="AJ777" s="2">
        <v>55.75</v>
      </c>
      <c r="AK777" s="2">
        <v>306100</v>
      </c>
      <c r="AL777" s="2">
        <v>136955</v>
      </c>
      <c r="AM777" s="2">
        <v>103272</v>
      </c>
      <c r="AN777" s="2">
        <v>0</v>
      </c>
      <c r="AO777" s="2">
        <v>546327</v>
      </c>
      <c r="AP777" s="2">
        <v>0.83720000000000006</v>
      </c>
      <c r="AQ777" s="2">
        <v>0.2</v>
      </c>
      <c r="AR777" s="2">
        <v>51253</v>
      </c>
      <c r="AS777" s="2">
        <v>22932</v>
      </c>
      <c r="AT777" s="2">
        <v>17292</v>
      </c>
      <c r="AU777" s="2">
        <v>0</v>
      </c>
      <c r="AV777" s="2">
        <v>91477</v>
      </c>
      <c r="AW777" s="2">
        <v>0.83720000000000006</v>
      </c>
      <c r="AX777" s="2">
        <v>0.28720000000000001</v>
      </c>
      <c r="AY777" s="2">
        <v>0.65</v>
      </c>
      <c r="AZ777" s="2">
        <v>57143</v>
      </c>
      <c r="BA777" s="2">
        <v>25567</v>
      </c>
      <c r="BB777" s="2">
        <v>19279</v>
      </c>
      <c r="BC777" s="2">
        <v>0</v>
      </c>
      <c r="BD777" s="2">
        <v>101989</v>
      </c>
      <c r="BE777" s="2">
        <v>739793</v>
      </c>
      <c r="BF777" s="2">
        <v>0</v>
      </c>
      <c r="BG777" s="2">
        <v>0</v>
      </c>
      <c r="BH777" s="2">
        <v>0</v>
      </c>
      <c r="BI777" s="2">
        <v>49353</v>
      </c>
      <c r="BJ777" s="2">
        <v>0</v>
      </c>
      <c r="BK777" s="2">
        <v>0</v>
      </c>
      <c r="BL777" s="2">
        <v>9068</v>
      </c>
      <c r="BM777" s="2">
        <v>0</v>
      </c>
      <c r="BN777" s="2">
        <v>2813</v>
      </c>
      <c r="BO777" s="2">
        <v>3.42</v>
      </c>
      <c r="BP777" s="2">
        <v>9620</v>
      </c>
      <c r="BQ777" s="2">
        <v>68041</v>
      </c>
      <c r="BR777" s="2">
        <v>807834</v>
      </c>
      <c r="BS777" s="2">
        <v>0</v>
      </c>
      <c r="BT777" s="2">
        <v>807834</v>
      </c>
      <c r="BU777" s="2">
        <v>1840428</v>
      </c>
      <c r="BV777" s="2">
        <v>0</v>
      </c>
      <c r="BW777" s="2">
        <v>11150</v>
      </c>
      <c r="BX777" s="2">
        <v>0</v>
      </c>
      <c r="BY777" s="2">
        <v>6329.3</v>
      </c>
      <c r="BZ777" s="2">
        <v>55.75</v>
      </c>
      <c r="CA777" s="2">
        <v>352858</v>
      </c>
      <c r="CB777" s="2">
        <v>0</v>
      </c>
      <c r="CC777" s="2">
        <v>0</v>
      </c>
      <c r="CD777" s="2">
        <v>1840428</v>
      </c>
      <c r="CE777" s="2">
        <v>11150</v>
      </c>
      <c r="CF777" s="2">
        <v>0</v>
      </c>
      <c r="CG777" s="2">
        <v>112358</v>
      </c>
      <c r="CH777" s="2">
        <v>112358</v>
      </c>
      <c r="CI777" s="2">
        <v>112358</v>
      </c>
      <c r="CJ777" s="2">
        <v>112358</v>
      </c>
      <c r="CK777" s="2" t="b">
        <v>1</v>
      </c>
      <c r="CL777" s="2">
        <v>1032594</v>
      </c>
      <c r="CM777" s="2">
        <v>13702.34</v>
      </c>
      <c r="CN777" s="2">
        <v>12598.73</v>
      </c>
      <c r="CO777" s="2">
        <v>12972.47</v>
      </c>
      <c r="CP777" s="2">
        <v>15424.78</v>
      </c>
      <c r="CQ777" s="4">
        <v>45072.426793981482</v>
      </c>
      <c r="CR777" s="4">
        <v>73415</v>
      </c>
    </row>
    <row r="778" spans="1:96" x14ac:dyDescent="0.35">
      <c r="A778" s="5">
        <v>859</v>
      </c>
      <c r="B778" s="3" t="s">
        <v>1559</v>
      </c>
      <c r="C778" s="3" t="s">
        <v>1588</v>
      </c>
      <c r="D778" s="2" t="s">
        <v>1589</v>
      </c>
      <c r="E778" s="2">
        <v>8093</v>
      </c>
      <c r="F778" s="2">
        <v>8215</v>
      </c>
      <c r="G778" s="2">
        <v>8458</v>
      </c>
      <c r="H778" s="2">
        <v>9802</v>
      </c>
      <c r="I778" s="2">
        <v>6.5600000000000006E-2</v>
      </c>
      <c r="J778" s="2">
        <v>531</v>
      </c>
      <c r="K778" s="2">
        <v>539</v>
      </c>
      <c r="L778" s="2">
        <v>555</v>
      </c>
      <c r="M778" s="2">
        <v>643</v>
      </c>
      <c r="N778" s="2">
        <v>6.7000000000000004E-2</v>
      </c>
      <c r="O778" s="2">
        <v>542</v>
      </c>
      <c r="P778" s="2">
        <v>550</v>
      </c>
      <c r="Q778" s="2">
        <v>567</v>
      </c>
      <c r="R778" s="2">
        <v>657</v>
      </c>
      <c r="S778" s="2">
        <v>9166</v>
      </c>
      <c r="T778" s="2">
        <v>9304</v>
      </c>
      <c r="U778" s="2">
        <v>9580</v>
      </c>
      <c r="V778" s="2">
        <v>11102</v>
      </c>
      <c r="W778" s="2">
        <v>1.1040000000000001</v>
      </c>
      <c r="X778" s="2">
        <v>1.026</v>
      </c>
      <c r="Y778" s="2">
        <v>10119</v>
      </c>
      <c r="Z778" s="2">
        <v>11391</v>
      </c>
      <c r="AA778" s="2">
        <v>40.229999999999997</v>
      </c>
      <c r="AB778" s="2">
        <v>17.3</v>
      </c>
      <c r="AC778" s="2">
        <v>0</v>
      </c>
      <c r="AD778" s="2">
        <v>0</v>
      </c>
      <c r="AE778" s="2">
        <v>57.53</v>
      </c>
      <c r="AF778" s="2">
        <v>40.229999999999997</v>
      </c>
      <c r="AG778" s="2">
        <v>17.3</v>
      </c>
      <c r="AH778" s="2">
        <v>0</v>
      </c>
      <c r="AI778" s="2">
        <v>0</v>
      </c>
      <c r="AJ778" s="2">
        <v>57.53</v>
      </c>
      <c r="AK778" s="2">
        <v>407087</v>
      </c>
      <c r="AL778" s="2">
        <v>160959</v>
      </c>
      <c r="AM778" s="2">
        <v>0</v>
      </c>
      <c r="AN778" s="2">
        <v>0</v>
      </c>
      <c r="AO778" s="2">
        <v>568046</v>
      </c>
      <c r="AP778" s="2">
        <v>0.23480000000000001</v>
      </c>
      <c r="AQ778" s="2">
        <v>0.2</v>
      </c>
      <c r="AR778" s="2">
        <v>19117</v>
      </c>
      <c r="AS778" s="2">
        <v>7559</v>
      </c>
      <c r="AT778" s="2">
        <v>0</v>
      </c>
      <c r="AU778" s="2">
        <v>0</v>
      </c>
      <c r="AV778" s="2">
        <v>26676</v>
      </c>
      <c r="AW778" s="2">
        <v>0.23480000000000001</v>
      </c>
      <c r="AX778" s="2">
        <v>0</v>
      </c>
      <c r="AY778" s="2">
        <v>0.65</v>
      </c>
      <c r="AZ778" s="2">
        <v>0</v>
      </c>
      <c r="BA778" s="2">
        <v>0</v>
      </c>
      <c r="BB778" s="2">
        <v>0</v>
      </c>
      <c r="BC778" s="2">
        <v>0</v>
      </c>
      <c r="BD778" s="2">
        <v>0</v>
      </c>
      <c r="BE778" s="2">
        <v>594722</v>
      </c>
      <c r="BF778" s="2">
        <v>0</v>
      </c>
      <c r="BG778" s="2">
        <v>7290</v>
      </c>
      <c r="BH778" s="2">
        <v>0</v>
      </c>
      <c r="BI778" s="2">
        <v>4230</v>
      </c>
      <c r="BJ778" s="2">
        <v>0</v>
      </c>
      <c r="BK778" s="2">
        <v>0</v>
      </c>
      <c r="BL778" s="2">
        <v>134273</v>
      </c>
      <c r="BM778" s="2">
        <v>0</v>
      </c>
      <c r="BN778" s="2">
        <v>2813</v>
      </c>
      <c r="BO778" s="2">
        <v>0</v>
      </c>
      <c r="BP778" s="2">
        <v>0</v>
      </c>
      <c r="BQ778" s="2">
        <v>145793</v>
      </c>
      <c r="BR778" s="2">
        <v>740515</v>
      </c>
      <c r="BS778" s="2">
        <v>0</v>
      </c>
      <c r="BT778" s="2">
        <v>740515</v>
      </c>
      <c r="BU778" s="2">
        <v>2483842</v>
      </c>
      <c r="BV778" s="2">
        <v>0</v>
      </c>
      <c r="BW778" s="2">
        <v>21228</v>
      </c>
      <c r="BX778" s="2">
        <v>0</v>
      </c>
      <c r="BY778" s="2">
        <v>5742.81</v>
      </c>
      <c r="BZ778" s="2">
        <v>57.53</v>
      </c>
      <c r="CA778" s="2">
        <v>330384</v>
      </c>
      <c r="CB778" s="2">
        <v>0</v>
      </c>
      <c r="CC778" s="2">
        <v>0</v>
      </c>
      <c r="CD778" s="2">
        <v>2483842</v>
      </c>
      <c r="CE778" s="2">
        <v>21228</v>
      </c>
      <c r="CF778" s="2">
        <v>0</v>
      </c>
      <c r="CG778" s="2">
        <v>101864</v>
      </c>
      <c r="CH778" s="2">
        <v>101864</v>
      </c>
      <c r="CI778" s="2">
        <v>101864</v>
      </c>
      <c r="CJ778" s="2">
        <v>101864</v>
      </c>
      <c r="CK778" s="2" t="b">
        <v>1</v>
      </c>
      <c r="CL778" s="2">
        <v>1743327</v>
      </c>
      <c r="CM778" s="2">
        <v>10594.19</v>
      </c>
      <c r="CN778" s="2">
        <v>9740.92</v>
      </c>
      <c r="CO778" s="2">
        <v>10029.879999999999</v>
      </c>
      <c r="CP778" s="2">
        <v>11925.92</v>
      </c>
      <c r="CQ778" s="4">
        <v>45072.426817129628</v>
      </c>
      <c r="CR778" s="4">
        <v>73415</v>
      </c>
    </row>
    <row r="779" spans="1:96" x14ac:dyDescent="0.35">
      <c r="A779" s="5">
        <v>860</v>
      </c>
      <c r="B779" s="3" t="s">
        <v>1559</v>
      </c>
      <c r="C779" s="3" t="s">
        <v>1590</v>
      </c>
      <c r="D779" s="2" t="s">
        <v>1591</v>
      </c>
      <c r="E779" s="2">
        <v>8093</v>
      </c>
      <c r="F779" s="2">
        <v>8215</v>
      </c>
      <c r="G779" s="2">
        <v>8458</v>
      </c>
      <c r="H779" s="2">
        <v>9802</v>
      </c>
      <c r="I779" s="2">
        <v>6.5600000000000006E-2</v>
      </c>
      <c r="J779" s="2">
        <v>531</v>
      </c>
      <c r="K779" s="2">
        <v>539</v>
      </c>
      <c r="L779" s="2">
        <v>555</v>
      </c>
      <c r="M779" s="2">
        <v>643</v>
      </c>
      <c r="N779" s="2">
        <v>6.7000000000000004E-2</v>
      </c>
      <c r="O779" s="2">
        <v>542</v>
      </c>
      <c r="P779" s="2">
        <v>550</v>
      </c>
      <c r="Q779" s="2">
        <v>567</v>
      </c>
      <c r="R779" s="2">
        <v>657</v>
      </c>
      <c r="S779" s="2">
        <v>9166</v>
      </c>
      <c r="T779" s="2">
        <v>9304</v>
      </c>
      <c r="U779" s="2">
        <v>9580</v>
      </c>
      <c r="V779" s="2">
        <v>11102</v>
      </c>
      <c r="W779" s="2">
        <v>1.1040000000000001</v>
      </c>
      <c r="X779" s="2">
        <v>1.026</v>
      </c>
      <c r="Y779" s="2">
        <v>10119</v>
      </c>
      <c r="Z779" s="2">
        <v>11391</v>
      </c>
      <c r="AA779" s="2">
        <v>49.83</v>
      </c>
      <c r="AB779" s="2">
        <v>0</v>
      </c>
      <c r="AC779" s="2">
        <v>0</v>
      </c>
      <c r="AD779" s="2">
        <v>0</v>
      </c>
      <c r="AE779" s="2">
        <v>49.83</v>
      </c>
      <c r="AF779" s="2">
        <v>49.83</v>
      </c>
      <c r="AG779" s="2">
        <v>0</v>
      </c>
      <c r="AH779" s="2">
        <v>0</v>
      </c>
      <c r="AI779" s="2">
        <v>0</v>
      </c>
      <c r="AJ779" s="2">
        <v>49.83</v>
      </c>
      <c r="AK779" s="2">
        <v>504230</v>
      </c>
      <c r="AL779" s="2">
        <v>0</v>
      </c>
      <c r="AM779" s="2">
        <v>0</v>
      </c>
      <c r="AN779" s="2">
        <v>0</v>
      </c>
      <c r="AO779" s="2">
        <v>504230</v>
      </c>
      <c r="AP779" s="2">
        <v>0.2482</v>
      </c>
      <c r="AQ779" s="2">
        <v>0.2</v>
      </c>
      <c r="AR779" s="2">
        <v>25030</v>
      </c>
      <c r="AS779" s="2">
        <v>0</v>
      </c>
      <c r="AT779" s="2">
        <v>0</v>
      </c>
      <c r="AU779" s="2">
        <v>0</v>
      </c>
      <c r="AV779" s="2">
        <v>25030</v>
      </c>
      <c r="AW779" s="2">
        <v>0.2482</v>
      </c>
      <c r="AX779" s="2">
        <v>0</v>
      </c>
      <c r="AY779" s="2">
        <v>0.65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529260</v>
      </c>
      <c r="BF779" s="2">
        <v>0</v>
      </c>
      <c r="BG779" s="2">
        <v>12394</v>
      </c>
      <c r="BH779" s="2">
        <v>0</v>
      </c>
      <c r="BI779" s="2">
        <v>0</v>
      </c>
      <c r="BJ779" s="2">
        <v>0</v>
      </c>
      <c r="BK779" s="2">
        <v>0</v>
      </c>
      <c r="BL779" s="2">
        <v>0</v>
      </c>
      <c r="BM779" s="2">
        <v>0</v>
      </c>
      <c r="BN779" s="2">
        <v>2813</v>
      </c>
      <c r="BO779" s="2">
        <v>12.07</v>
      </c>
      <c r="BP779" s="2">
        <v>33953</v>
      </c>
      <c r="BQ779" s="2">
        <v>46347</v>
      </c>
      <c r="BR779" s="2">
        <v>575607</v>
      </c>
      <c r="BS779" s="2">
        <v>0</v>
      </c>
      <c r="BT779" s="2">
        <v>575607</v>
      </c>
      <c r="BU779" s="2">
        <v>229597</v>
      </c>
      <c r="BV779" s="2">
        <v>346010</v>
      </c>
      <c r="BW779" s="2">
        <v>40643</v>
      </c>
      <c r="BX779" s="2">
        <v>305367</v>
      </c>
      <c r="BY779" s="2">
        <v>5177.33</v>
      </c>
      <c r="BZ779" s="2">
        <v>49.83</v>
      </c>
      <c r="CA779" s="2">
        <v>257986</v>
      </c>
      <c r="CB779" s="2">
        <v>0</v>
      </c>
      <c r="CC779" s="2">
        <v>0</v>
      </c>
      <c r="CD779" s="2">
        <v>229597</v>
      </c>
      <c r="CE779" s="2">
        <v>40643</v>
      </c>
      <c r="CF779" s="2">
        <v>0</v>
      </c>
      <c r="CG779" s="2">
        <v>313053</v>
      </c>
      <c r="CH779" s="2">
        <v>313053</v>
      </c>
      <c r="CI779" s="2">
        <v>7686</v>
      </c>
      <c r="CJ779" s="2">
        <v>313053</v>
      </c>
      <c r="CK779" s="2" t="b">
        <v>0</v>
      </c>
      <c r="CL779" s="2">
        <v>0</v>
      </c>
      <c r="CM779" s="2">
        <v>10621.31</v>
      </c>
      <c r="CN779" s="2">
        <v>9765.85</v>
      </c>
      <c r="CO779" s="2">
        <v>10055.549999999999</v>
      </c>
      <c r="CP779" s="2">
        <v>11956.45</v>
      </c>
      <c r="CQ779" s="4">
        <v>45072.426851851851</v>
      </c>
      <c r="CR779" s="4">
        <v>73415</v>
      </c>
    </row>
    <row r="780" spans="1:96" x14ac:dyDescent="0.35">
      <c r="A780" s="5">
        <v>861</v>
      </c>
      <c r="B780" s="3" t="s">
        <v>1559</v>
      </c>
      <c r="C780" s="3" t="s">
        <v>1592</v>
      </c>
      <c r="D780" s="2" t="s">
        <v>1593</v>
      </c>
      <c r="E780" s="2">
        <v>8093</v>
      </c>
      <c r="F780" s="2">
        <v>8215</v>
      </c>
      <c r="G780" s="2">
        <v>8458</v>
      </c>
      <c r="H780" s="2">
        <v>9802</v>
      </c>
      <c r="I780" s="2">
        <v>6.5600000000000006E-2</v>
      </c>
      <c r="J780" s="2">
        <v>531</v>
      </c>
      <c r="K780" s="2">
        <v>539</v>
      </c>
      <c r="L780" s="2">
        <v>555</v>
      </c>
      <c r="M780" s="2">
        <v>643</v>
      </c>
      <c r="N780" s="2">
        <v>6.7000000000000004E-2</v>
      </c>
      <c r="O780" s="2">
        <v>542</v>
      </c>
      <c r="P780" s="2">
        <v>550</v>
      </c>
      <c r="Q780" s="2">
        <v>567</v>
      </c>
      <c r="R780" s="2">
        <v>657</v>
      </c>
      <c r="S780" s="2">
        <v>9166</v>
      </c>
      <c r="T780" s="2">
        <v>9304</v>
      </c>
      <c r="U780" s="2">
        <v>9580</v>
      </c>
      <c r="V780" s="2">
        <v>11102</v>
      </c>
      <c r="W780" s="2">
        <v>1.1040000000000001</v>
      </c>
      <c r="X780" s="2">
        <v>1.026</v>
      </c>
      <c r="Y780" s="2">
        <v>10119</v>
      </c>
      <c r="Z780" s="2">
        <v>11391</v>
      </c>
      <c r="AA780" s="2">
        <v>244</v>
      </c>
      <c r="AB780" s="2">
        <v>155.66</v>
      </c>
      <c r="AC780" s="2">
        <v>0</v>
      </c>
      <c r="AD780" s="2">
        <v>0</v>
      </c>
      <c r="AE780" s="2">
        <v>399.66</v>
      </c>
      <c r="AF780" s="2">
        <v>244</v>
      </c>
      <c r="AG780" s="2">
        <v>155.66</v>
      </c>
      <c r="AH780" s="2">
        <v>0</v>
      </c>
      <c r="AI780" s="2">
        <v>0</v>
      </c>
      <c r="AJ780" s="2">
        <v>399.66</v>
      </c>
      <c r="AK780" s="2">
        <v>2469036</v>
      </c>
      <c r="AL780" s="2">
        <v>1448261</v>
      </c>
      <c r="AM780" s="2">
        <v>0</v>
      </c>
      <c r="AN780" s="2">
        <v>0</v>
      </c>
      <c r="AO780" s="2">
        <v>3917297</v>
      </c>
      <c r="AP780" s="2">
        <v>0.50249999999999995</v>
      </c>
      <c r="AQ780" s="2">
        <v>0.2</v>
      </c>
      <c r="AR780" s="2">
        <v>248138</v>
      </c>
      <c r="AS780" s="2">
        <v>145550</v>
      </c>
      <c r="AT780" s="2">
        <v>0</v>
      </c>
      <c r="AU780" s="2">
        <v>0</v>
      </c>
      <c r="AV780" s="2">
        <v>393688</v>
      </c>
      <c r="AW780" s="2">
        <v>0.50249999999999995</v>
      </c>
      <c r="AX780" s="2">
        <v>0</v>
      </c>
      <c r="AY780" s="2">
        <v>0.65</v>
      </c>
      <c r="AZ780" s="2">
        <v>0</v>
      </c>
      <c r="BA780" s="2">
        <v>0</v>
      </c>
      <c r="BB780" s="2">
        <v>0</v>
      </c>
      <c r="BC780" s="2">
        <v>0</v>
      </c>
      <c r="BD780" s="2">
        <v>0</v>
      </c>
      <c r="BE780" s="2">
        <v>4310985</v>
      </c>
      <c r="BF780" s="2">
        <v>0</v>
      </c>
      <c r="BG780" s="2">
        <v>86299</v>
      </c>
      <c r="BH780" s="2">
        <v>0</v>
      </c>
      <c r="BI780" s="2">
        <v>95000</v>
      </c>
      <c r="BJ780" s="2">
        <v>0</v>
      </c>
      <c r="BK780" s="2">
        <v>0</v>
      </c>
      <c r="BL780" s="2">
        <v>204022</v>
      </c>
      <c r="BM780" s="2">
        <v>0</v>
      </c>
      <c r="BN780" s="2">
        <v>2813</v>
      </c>
      <c r="BO780" s="2">
        <v>16.36</v>
      </c>
      <c r="BP780" s="2">
        <v>46021</v>
      </c>
      <c r="BQ780" s="2">
        <v>431342</v>
      </c>
      <c r="BR780" s="2">
        <v>4742327</v>
      </c>
      <c r="BS780" s="2">
        <v>0</v>
      </c>
      <c r="BT780" s="2">
        <v>4742327</v>
      </c>
      <c r="BU780" s="2">
        <v>2815736</v>
      </c>
      <c r="BV780" s="2">
        <v>1926591</v>
      </c>
      <c r="BW780" s="2">
        <v>79932</v>
      </c>
      <c r="BX780" s="2">
        <v>1846659</v>
      </c>
      <c r="BY780" s="2">
        <v>5034.8900000000003</v>
      </c>
      <c r="BZ780" s="2">
        <v>399.66</v>
      </c>
      <c r="CA780" s="2">
        <v>2012244</v>
      </c>
      <c r="CB780" s="2">
        <v>0</v>
      </c>
      <c r="CC780" s="2">
        <v>0</v>
      </c>
      <c r="CD780" s="2">
        <v>2815736</v>
      </c>
      <c r="CE780" s="2">
        <v>79932</v>
      </c>
      <c r="CF780" s="2">
        <v>0</v>
      </c>
      <c r="CG780" s="2">
        <v>1451536</v>
      </c>
      <c r="CH780" s="2">
        <v>1451536</v>
      </c>
      <c r="CI780" s="2">
        <v>0</v>
      </c>
      <c r="CJ780" s="2">
        <v>1846659</v>
      </c>
      <c r="CK780" s="2" t="b">
        <v>0</v>
      </c>
      <c r="CL780" s="2">
        <v>0</v>
      </c>
      <c r="CM780" s="2">
        <v>11135.96</v>
      </c>
      <c r="CN780" s="2">
        <v>10239.049999999999</v>
      </c>
      <c r="CO780" s="2">
        <v>10542.79</v>
      </c>
      <c r="CP780" s="2">
        <v>12535.8</v>
      </c>
      <c r="CQ780" s="4">
        <v>45072.426874999997</v>
      </c>
      <c r="CR780" s="4">
        <v>73415</v>
      </c>
    </row>
    <row r="781" spans="1:96" x14ac:dyDescent="0.35">
      <c r="A781" s="5">
        <v>862</v>
      </c>
      <c r="B781" s="3" t="s">
        <v>1559</v>
      </c>
      <c r="C781" s="3" t="s">
        <v>1594</v>
      </c>
      <c r="D781" s="2" t="s">
        <v>1595</v>
      </c>
      <c r="E781" s="2">
        <v>8093</v>
      </c>
      <c r="F781" s="2">
        <v>8215</v>
      </c>
      <c r="G781" s="2">
        <v>8458</v>
      </c>
      <c r="H781" s="2">
        <v>9802</v>
      </c>
      <c r="I781" s="2">
        <v>6.5600000000000006E-2</v>
      </c>
      <c r="J781" s="2">
        <v>531</v>
      </c>
      <c r="K781" s="2">
        <v>539</v>
      </c>
      <c r="L781" s="2">
        <v>555</v>
      </c>
      <c r="M781" s="2">
        <v>643</v>
      </c>
      <c r="N781" s="2">
        <v>6.7000000000000004E-2</v>
      </c>
      <c r="O781" s="2">
        <v>542</v>
      </c>
      <c r="P781" s="2">
        <v>550</v>
      </c>
      <c r="Q781" s="2">
        <v>567</v>
      </c>
      <c r="R781" s="2">
        <v>657</v>
      </c>
      <c r="S781" s="2">
        <v>9166</v>
      </c>
      <c r="T781" s="2">
        <v>9304</v>
      </c>
      <c r="U781" s="2">
        <v>9580</v>
      </c>
      <c r="V781" s="2">
        <v>11102</v>
      </c>
      <c r="W781" s="2">
        <v>1.1040000000000001</v>
      </c>
      <c r="X781" s="2">
        <v>1.026</v>
      </c>
      <c r="Y781" s="2">
        <v>10119</v>
      </c>
      <c r="Z781" s="2">
        <v>11391</v>
      </c>
      <c r="AA781" s="2">
        <v>31.87</v>
      </c>
      <c r="AB781" s="2">
        <v>22.91</v>
      </c>
      <c r="AC781" s="2">
        <v>13.82</v>
      </c>
      <c r="AD781" s="2">
        <v>0</v>
      </c>
      <c r="AE781" s="2">
        <v>68.599999999999994</v>
      </c>
      <c r="AF781" s="2">
        <v>31.87</v>
      </c>
      <c r="AG781" s="2">
        <v>22.91</v>
      </c>
      <c r="AH781" s="2">
        <v>13.82</v>
      </c>
      <c r="AI781" s="2">
        <v>0</v>
      </c>
      <c r="AJ781" s="2">
        <v>68.599999999999994</v>
      </c>
      <c r="AK781" s="2">
        <v>322493</v>
      </c>
      <c r="AL781" s="2">
        <v>213155</v>
      </c>
      <c r="AM781" s="2">
        <v>132396</v>
      </c>
      <c r="AN781" s="2">
        <v>0</v>
      </c>
      <c r="AO781" s="2">
        <v>668044</v>
      </c>
      <c r="AP781" s="2">
        <v>0.73119999999999996</v>
      </c>
      <c r="AQ781" s="2">
        <v>0.2</v>
      </c>
      <c r="AR781" s="2">
        <v>47161</v>
      </c>
      <c r="AS781" s="2">
        <v>31172</v>
      </c>
      <c r="AT781" s="2">
        <v>19362</v>
      </c>
      <c r="AU781" s="2">
        <v>0</v>
      </c>
      <c r="AV781" s="2">
        <v>97695</v>
      </c>
      <c r="AW781" s="2">
        <v>0.73119999999999996</v>
      </c>
      <c r="AX781" s="2">
        <v>0.1812</v>
      </c>
      <c r="AY781" s="2">
        <v>0.65</v>
      </c>
      <c r="AZ781" s="2">
        <v>37983</v>
      </c>
      <c r="BA781" s="2">
        <v>25105</v>
      </c>
      <c r="BB781" s="2">
        <v>15594</v>
      </c>
      <c r="BC781" s="2">
        <v>0</v>
      </c>
      <c r="BD781" s="2">
        <v>78682</v>
      </c>
      <c r="BE781" s="2">
        <v>844421</v>
      </c>
      <c r="BF781" s="2">
        <v>0</v>
      </c>
      <c r="BG781" s="2">
        <v>0</v>
      </c>
      <c r="BH781" s="2">
        <v>0</v>
      </c>
      <c r="BI781" s="2">
        <v>42068</v>
      </c>
      <c r="BJ781" s="2">
        <v>0</v>
      </c>
      <c r="BK781" s="2">
        <v>0</v>
      </c>
      <c r="BL781" s="2">
        <v>44060</v>
      </c>
      <c r="BM781" s="2">
        <v>0</v>
      </c>
      <c r="BN781" s="2">
        <v>2813</v>
      </c>
      <c r="BO781" s="2">
        <v>0</v>
      </c>
      <c r="BP781" s="2">
        <v>0</v>
      </c>
      <c r="BQ781" s="2">
        <v>86128</v>
      </c>
      <c r="BR781" s="2">
        <v>930549</v>
      </c>
      <c r="BS781" s="2">
        <v>0</v>
      </c>
      <c r="BT781" s="2">
        <v>930549</v>
      </c>
      <c r="BU781" s="2">
        <v>1283836</v>
      </c>
      <c r="BV781" s="2">
        <v>0</v>
      </c>
      <c r="BW781" s="2">
        <v>13720</v>
      </c>
      <c r="BX781" s="2">
        <v>0</v>
      </c>
      <c r="BY781" s="2">
        <v>5680.61</v>
      </c>
      <c r="BZ781" s="2">
        <v>68.599999999999994</v>
      </c>
      <c r="CA781" s="2">
        <v>389690</v>
      </c>
      <c r="CB781" s="2">
        <v>0</v>
      </c>
      <c r="CC781" s="2">
        <v>0</v>
      </c>
      <c r="CD781" s="2">
        <v>1283836</v>
      </c>
      <c r="CE781" s="2">
        <v>13720</v>
      </c>
      <c r="CF781" s="2">
        <v>0</v>
      </c>
      <c r="CG781" s="2">
        <v>129882</v>
      </c>
      <c r="CH781" s="2">
        <v>129882</v>
      </c>
      <c r="CI781" s="2">
        <v>129882</v>
      </c>
      <c r="CJ781" s="2">
        <v>129882</v>
      </c>
      <c r="CK781" s="2" t="b">
        <v>1</v>
      </c>
      <c r="CL781" s="2">
        <v>353287</v>
      </c>
      <c r="CM781" s="2">
        <v>12790.62</v>
      </c>
      <c r="CN781" s="2">
        <v>11760.44</v>
      </c>
      <c r="CO781" s="2">
        <v>12109.31</v>
      </c>
      <c r="CP781" s="2">
        <v>14398.45</v>
      </c>
      <c r="CQ781" s="4">
        <v>45072.426932870374</v>
      </c>
      <c r="CR781" s="4">
        <v>73415</v>
      </c>
    </row>
    <row r="782" spans="1:96" x14ac:dyDescent="0.35">
      <c r="A782" s="5">
        <v>863</v>
      </c>
      <c r="B782" s="3" t="s">
        <v>1559</v>
      </c>
      <c r="C782" s="3" t="s">
        <v>1596</v>
      </c>
      <c r="D782" s="2" t="s">
        <v>1597</v>
      </c>
      <c r="E782" s="2">
        <v>8093</v>
      </c>
      <c r="F782" s="2">
        <v>8215</v>
      </c>
      <c r="G782" s="2">
        <v>8458</v>
      </c>
      <c r="H782" s="2">
        <v>9802</v>
      </c>
      <c r="I782" s="2">
        <v>6.5600000000000006E-2</v>
      </c>
      <c r="J782" s="2">
        <v>531</v>
      </c>
      <c r="K782" s="2">
        <v>539</v>
      </c>
      <c r="L782" s="2">
        <v>555</v>
      </c>
      <c r="M782" s="2">
        <v>643</v>
      </c>
      <c r="N782" s="2">
        <v>6.7000000000000004E-2</v>
      </c>
      <c r="O782" s="2">
        <v>542</v>
      </c>
      <c r="P782" s="2">
        <v>550</v>
      </c>
      <c r="Q782" s="2">
        <v>567</v>
      </c>
      <c r="R782" s="2">
        <v>657</v>
      </c>
      <c r="S782" s="2">
        <v>9166</v>
      </c>
      <c r="T782" s="2">
        <v>9304</v>
      </c>
      <c r="U782" s="2">
        <v>9580</v>
      </c>
      <c r="V782" s="2">
        <v>11102</v>
      </c>
      <c r="W782" s="2">
        <v>1.1040000000000001</v>
      </c>
      <c r="X782" s="2">
        <v>1.026</v>
      </c>
      <c r="Y782" s="2">
        <v>10119</v>
      </c>
      <c r="Z782" s="2">
        <v>11391</v>
      </c>
      <c r="AA782" s="2">
        <v>8.56</v>
      </c>
      <c r="AB782" s="2">
        <v>6.03</v>
      </c>
      <c r="AC782" s="2">
        <v>5.29</v>
      </c>
      <c r="AD782" s="2">
        <v>0</v>
      </c>
      <c r="AE782" s="2">
        <v>19.88</v>
      </c>
      <c r="AF782" s="2">
        <v>8.56</v>
      </c>
      <c r="AG782" s="2">
        <v>6.03</v>
      </c>
      <c r="AH782" s="2">
        <v>5.29</v>
      </c>
      <c r="AI782" s="2">
        <v>0</v>
      </c>
      <c r="AJ782" s="2">
        <v>19.88</v>
      </c>
      <c r="AK782" s="2">
        <v>86619</v>
      </c>
      <c r="AL782" s="2">
        <v>56103</v>
      </c>
      <c r="AM782" s="2">
        <v>50678</v>
      </c>
      <c r="AN782" s="2">
        <v>0</v>
      </c>
      <c r="AO782" s="2">
        <v>193400</v>
      </c>
      <c r="AP782" s="2">
        <v>0.5645</v>
      </c>
      <c r="AQ782" s="2">
        <v>0.2</v>
      </c>
      <c r="AR782" s="2">
        <v>9779</v>
      </c>
      <c r="AS782" s="2">
        <v>6334</v>
      </c>
      <c r="AT782" s="2">
        <v>5722</v>
      </c>
      <c r="AU782" s="2">
        <v>0</v>
      </c>
      <c r="AV782" s="2">
        <v>21835</v>
      </c>
      <c r="AW782" s="2">
        <v>0.5645</v>
      </c>
      <c r="AX782" s="2">
        <v>1.4500000000000001E-2</v>
      </c>
      <c r="AY782" s="2">
        <v>0.65</v>
      </c>
      <c r="AZ782" s="2">
        <v>816</v>
      </c>
      <c r="BA782" s="2">
        <v>529</v>
      </c>
      <c r="BB782" s="2">
        <v>478</v>
      </c>
      <c r="BC782" s="2">
        <v>0</v>
      </c>
      <c r="BD782" s="2">
        <v>1823</v>
      </c>
      <c r="BE782" s="2">
        <v>217058</v>
      </c>
      <c r="BF782" s="2">
        <v>0</v>
      </c>
      <c r="BG782" s="2">
        <v>6855</v>
      </c>
      <c r="BH782" s="2">
        <v>0</v>
      </c>
      <c r="BI782" s="2">
        <v>15000</v>
      </c>
      <c r="BJ782" s="2">
        <v>0</v>
      </c>
      <c r="BK782" s="2">
        <v>0</v>
      </c>
      <c r="BL782" s="2">
        <v>88615</v>
      </c>
      <c r="BM782" s="2">
        <v>0</v>
      </c>
      <c r="BN782" s="2">
        <v>2813</v>
      </c>
      <c r="BO782" s="2">
        <v>0.72</v>
      </c>
      <c r="BP782" s="2">
        <v>2025</v>
      </c>
      <c r="BQ782" s="2">
        <v>112495</v>
      </c>
      <c r="BR782" s="2">
        <v>329553</v>
      </c>
      <c r="BS782" s="2">
        <v>0</v>
      </c>
      <c r="BT782" s="2">
        <v>329553</v>
      </c>
      <c r="BU782" s="2">
        <v>584975</v>
      </c>
      <c r="BV782" s="2">
        <v>0</v>
      </c>
      <c r="BW782" s="2">
        <v>3976</v>
      </c>
      <c r="BX782" s="2">
        <v>0</v>
      </c>
      <c r="BY782" s="2">
        <v>5826.13</v>
      </c>
      <c r="BZ782" s="2">
        <v>19.88</v>
      </c>
      <c r="CA782" s="2">
        <v>115823</v>
      </c>
      <c r="CB782" s="2">
        <v>0</v>
      </c>
      <c r="CC782" s="2">
        <v>0</v>
      </c>
      <c r="CD782" s="2">
        <v>584975</v>
      </c>
      <c r="CE782" s="2">
        <v>3976</v>
      </c>
      <c r="CF782" s="2">
        <v>0</v>
      </c>
      <c r="CG782" s="2">
        <v>91797</v>
      </c>
      <c r="CH782" s="2">
        <v>91797</v>
      </c>
      <c r="CI782" s="2">
        <v>91797</v>
      </c>
      <c r="CJ782" s="2">
        <v>91797</v>
      </c>
      <c r="CK782" s="2" t="b">
        <v>1</v>
      </c>
      <c r="CL782" s="2">
        <v>255422</v>
      </c>
      <c r="CM782" s="2">
        <v>11356.81</v>
      </c>
      <c r="CN782" s="2">
        <v>10442.11</v>
      </c>
      <c r="CO782" s="2">
        <v>10751.87</v>
      </c>
      <c r="CP782" s="2">
        <v>12784.4</v>
      </c>
      <c r="CQ782" s="4">
        <v>45072.426932870374</v>
      </c>
      <c r="CR782" s="4">
        <v>73415</v>
      </c>
    </row>
    <row r="783" spans="1:96" x14ac:dyDescent="0.35">
      <c r="A783" s="5">
        <v>864</v>
      </c>
      <c r="B783" s="3" t="s">
        <v>1559</v>
      </c>
      <c r="C783" s="3" t="s">
        <v>1598</v>
      </c>
      <c r="D783" s="2" t="s">
        <v>1599</v>
      </c>
      <c r="E783" s="2">
        <v>8093</v>
      </c>
      <c r="F783" s="2">
        <v>8215</v>
      </c>
      <c r="G783" s="2">
        <v>8458</v>
      </c>
      <c r="H783" s="2">
        <v>9802</v>
      </c>
      <c r="I783" s="2">
        <v>6.5600000000000006E-2</v>
      </c>
      <c r="J783" s="2">
        <v>531</v>
      </c>
      <c r="K783" s="2">
        <v>539</v>
      </c>
      <c r="L783" s="2">
        <v>555</v>
      </c>
      <c r="M783" s="2">
        <v>643</v>
      </c>
      <c r="N783" s="2">
        <v>6.7000000000000004E-2</v>
      </c>
      <c r="O783" s="2">
        <v>542</v>
      </c>
      <c r="P783" s="2">
        <v>550</v>
      </c>
      <c r="Q783" s="2">
        <v>567</v>
      </c>
      <c r="R783" s="2">
        <v>657</v>
      </c>
      <c r="S783" s="2">
        <v>9166</v>
      </c>
      <c r="T783" s="2">
        <v>9304</v>
      </c>
      <c r="U783" s="2">
        <v>9580</v>
      </c>
      <c r="V783" s="2">
        <v>11102</v>
      </c>
      <c r="W783" s="2">
        <v>1.1040000000000001</v>
      </c>
      <c r="X783" s="2">
        <v>1.026</v>
      </c>
      <c r="Y783" s="2">
        <v>10119</v>
      </c>
      <c r="Z783" s="2">
        <v>11391</v>
      </c>
      <c r="AA783" s="2">
        <v>75.53</v>
      </c>
      <c r="AB783" s="2">
        <v>1.66</v>
      </c>
      <c r="AC783" s="2">
        <v>5.04</v>
      </c>
      <c r="AD783" s="2">
        <v>0</v>
      </c>
      <c r="AE783" s="2">
        <v>82.23</v>
      </c>
      <c r="AF783" s="2">
        <v>75.53</v>
      </c>
      <c r="AG783" s="2">
        <v>1.66</v>
      </c>
      <c r="AH783" s="2">
        <v>5.04</v>
      </c>
      <c r="AI783" s="2">
        <v>0</v>
      </c>
      <c r="AJ783" s="2">
        <v>82.23</v>
      </c>
      <c r="AK783" s="2">
        <v>764288</v>
      </c>
      <c r="AL783" s="2">
        <v>15445</v>
      </c>
      <c r="AM783" s="2">
        <v>48283</v>
      </c>
      <c r="AN783" s="2">
        <v>0</v>
      </c>
      <c r="AO783" s="2">
        <v>828016</v>
      </c>
      <c r="AP783" s="2">
        <v>0.30170000000000002</v>
      </c>
      <c r="AQ783" s="2">
        <v>0.2</v>
      </c>
      <c r="AR783" s="2">
        <v>46117</v>
      </c>
      <c r="AS783" s="2">
        <v>932</v>
      </c>
      <c r="AT783" s="2">
        <v>2913</v>
      </c>
      <c r="AU783" s="2">
        <v>0</v>
      </c>
      <c r="AV783" s="2">
        <v>49962</v>
      </c>
      <c r="AW783" s="2">
        <v>0.30170000000000002</v>
      </c>
      <c r="AX783" s="2">
        <v>0</v>
      </c>
      <c r="AY783" s="2">
        <v>0.65</v>
      </c>
      <c r="AZ783" s="2">
        <v>0</v>
      </c>
      <c r="BA783" s="2">
        <v>0</v>
      </c>
      <c r="BB783" s="2">
        <v>0</v>
      </c>
      <c r="BC783" s="2">
        <v>0</v>
      </c>
      <c r="BD783" s="2">
        <v>0</v>
      </c>
      <c r="BE783" s="2">
        <v>877978</v>
      </c>
      <c r="BF783" s="2">
        <v>0</v>
      </c>
      <c r="BG783" s="2">
        <v>0</v>
      </c>
      <c r="BH783" s="2">
        <v>0</v>
      </c>
      <c r="BI783" s="2">
        <v>50000</v>
      </c>
      <c r="BJ783" s="2">
        <v>0</v>
      </c>
      <c r="BK783" s="2">
        <v>0</v>
      </c>
      <c r="BL783" s="2">
        <v>0</v>
      </c>
      <c r="BM783" s="2">
        <v>0</v>
      </c>
      <c r="BN783" s="2">
        <v>2813</v>
      </c>
      <c r="BO783" s="2">
        <v>18.97</v>
      </c>
      <c r="BP783" s="2">
        <v>53363</v>
      </c>
      <c r="BQ783" s="2">
        <v>103363</v>
      </c>
      <c r="BR783" s="2">
        <v>981341</v>
      </c>
      <c r="BS783" s="2">
        <v>0</v>
      </c>
      <c r="BT783" s="2">
        <v>981341</v>
      </c>
      <c r="BU783" s="2">
        <v>246388</v>
      </c>
      <c r="BV783" s="2">
        <v>734953</v>
      </c>
      <c r="BW783" s="2">
        <v>65043</v>
      </c>
      <c r="BX783" s="2">
        <v>669910</v>
      </c>
      <c r="BY783" s="2">
        <v>5020.92</v>
      </c>
      <c r="BZ783" s="2">
        <v>82.23</v>
      </c>
      <c r="CA783" s="2">
        <v>412870</v>
      </c>
      <c r="CB783" s="2">
        <v>0</v>
      </c>
      <c r="CC783" s="2">
        <v>0</v>
      </c>
      <c r="CD783" s="2">
        <v>246388</v>
      </c>
      <c r="CE783" s="2">
        <v>65043</v>
      </c>
      <c r="CF783" s="2">
        <v>101439</v>
      </c>
      <c r="CG783" s="2">
        <v>909281</v>
      </c>
      <c r="CH783" s="2">
        <v>1010720</v>
      </c>
      <c r="CI783" s="2">
        <v>340810</v>
      </c>
      <c r="CJ783" s="2">
        <v>1010720</v>
      </c>
      <c r="CK783" s="2" t="b">
        <v>1</v>
      </c>
      <c r="CL783" s="2">
        <v>0</v>
      </c>
      <c r="CM783" s="2">
        <v>10729.58</v>
      </c>
      <c r="CN783" s="2">
        <v>9865.4</v>
      </c>
      <c r="CO783" s="2">
        <v>10158.06</v>
      </c>
      <c r="CP783" s="2">
        <v>12078.33</v>
      </c>
      <c r="CQ783" s="4">
        <v>45072.42695601852</v>
      </c>
      <c r="CR783" s="4">
        <v>73415</v>
      </c>
    </row>
    <row r="784" spans="1:96" x14ac:dyDescent="0.35">
      <c r="A784" s="5">
        <v>865</v>
      </c>
      <c r="B784" s="3" t="s">
        <v>1559</v>
      </c>
      <c r="C784" s="3" t="s">
        <v>1600</v>
      </c>
      <c r="D784" s="2" t="s">
        <v>1601</v>
      </c>
      <c r="E784" s="2">
        <v>8093</v>
      </c>
      <c r="F784" s="2">
        <v>8215</v>
      </c>
      <c r="G784" s="2">
        <v>8458</v>
      </c>
      <c r="H784" s="2">
        <v>9802</v>
      </c>
      <c r="I784" s="2">
        <v>6.5600000000000006E-2</v>
      </c>
      <c r="J784" s="2">
        <v>531</v>
      </c>
      <c r="K784" s="2">
        <v>539</v>
      </c>
      <c r="L784" s="2">
        <v>555</v>
      </c>
      <c r="M784" s="2">
        <v>643</v>
      </c>
      <c r="N784" s="2">
        <v>6.7000000000000004E-2</v>
      </c>
      <c r="O784" s="2">
        <v>542</v>
      </c>
      <c r="P784" s="2">
        <v>550</v>
      </c>
      <c r="Q784" s="2">
        <v>567</v>
      </c>
      <c r="R784" s="2">
        <v>657</v>
      </c>
      <c r="S784" s="2">
        <v>9166</v>
      </c>
      <c r="T784" s="2">
        <v>9304</v>
      </c>
      <c r="U784" s="2">
        <v>9580</v>
      </c>
      <c r="V784" s="2">
        <v>11102</v>
      </c>
      <c r="W784" s="2">
        <v>1.1040000000000001</v>
      </c>
      <c r="X784" s="2">
        <v>1.026</v>
      </c>
      <c r="Y784" s="2">
        <v>10119</v>
      </c>
      <c r="Z784" s="2">
        <v>11391</v>
      </c>
      <c r="AA784" s="2">
        <v>164.67</v>
      </c>
      <c r="AB784" s="2">
        <v>142.93</v>
      </c>
      <c r="AC784" s="2">
        <v>0</v>
      </c>
      <c r="AD784" s="2">
        <v>0</v>
      </c>
      <c r="AE784" s="2">
        <v>307.60000000000002</v>
      </c>
      <c r="AF784" s="2">
        <v>164.67</v>
      </c>
      <c r="AG784" s="2">
        <v>142.93</v>
      </c>
      <c r="AH784" s="2">
        <v>0</v>
      </c>
      <c r="AI784" s="2">
        <v>0</v>
      </c>
      <c r="AJ784" s="2">
        <v>307.60000000000002</v>
      </c>
      <c r="AK784" s="2">
        <v>1666296</v>
      </c>
      <c r="AL784" s="2">
        <v>1329821</v>
      </c>
      <c r="AM784" s="2">
        <v>0</v>
      </c>
      <c r="AN784" s="2">
        <v>0</v>
      </c>
      <c r="AO784" s="2">
        <v>2996117</v>
      </c>
      <c r="AP784" s="2">
        <v>0.44740000000000002</v>
      </c>
      <c r="AQ784" s="2">
        <v>0.2</v>
      </c>
      <c r="AR784" s="2">
        <v>149100</v>
      </c>
      <c r="AS784" s="2">
        <v>118992</v>
      </c>
      <c r="AT784" s="2">
        <v>0</v>
      </c>
      <c r="AU784" s="2">
        <v>0</v>
      </c>
      <c r="AV784" s="2">
        <v>268092</v>
      </c>
      <c r="AW784" s="2">
        <v>0.44740000000000002</v>
      </c>
      <c r="AX784" s="2">
        <v>0</v>
      </c>
      <c r="AY784" s="2">
        <v>0.65</v>
      </c>
      <c r="AZ784" s="2">
        <v>0</v>
      </c>
      <c r="BA784" s="2">
        <v>0</v>
      </c>
      <c r="BB784" s="2">
        <v>0</v>
      </c>
      <c r="BC784" s="2">
        <v>0</v>
      </c>
      <c r="BD784" s="2">
        <v>0</v>
      </c>
      <c r="BE784" s="2">
        <v>3264209</v>
      </c>
      <c r="BF784" s="2">
        <v>0</v>
      </c>
      <c r="BG784" s="2">
        <v>131351</v>
      </c>
      <c r="BH784" s="2">
        <v>0</v>
      </c>
      <c r="BI784" s="2">
        <v>131206</v>
      </c>
      <c r="BJ784" s="2">
        <v>0</v>
      </c>
      <c r="BK784" s="2">
        <v>0</v>
      </c>
      <c r="BL784" s="2">
        <v>425005</v>
      </c>
      <c r="BM784" s="2">
        <v>0</v>
      </c>
      <c r="BN784" s="2">
        <v>2813</v>
      </c>
      <c r="BO784" s="2">
        <v>5.73</v>
      </c>
      <c r="BP784" s="2">
        <v>16118</v>
      </c>
      <c r="BQ784" s="2">
        <v>703680</v>
      </c>
      <c r="BR784" s="2">
        <v>3967889</v>
      </c>
      <c r="BS784" s="2">
        <v>0</v>
      </c>
      <c r="BT784" s="2">
        <v>3967889</v>
      </c>
      <c r="BU784" s="2">
        <v>2436565</v>
      </c>
      <c r="BV784" s="2">
        <v>1531324</v>
      </c>
      <c r="BW784" s="2">
        <v>61520</v>
      </c>
      <c r="BX784" s="2">
        <v>1469804</v>
      </c>
      <c r="BY784" s="2">
        <v>5087.24</v>
      </c>
      <c r="BZ784" s="2">
        <v>307.60000000000002</v>
      </c>
      <c r="CA784" s="2">
        <v>1564835</v>
      </c>
      <c r="CB784" s="2">
        <v>0</v>
      </c>
      <c r="CC784" s="2">
        <v>0</v>
      </c>
      <c r="CD784" s="2">
        <v>2436565</v>
      </c>
      <c r="CE784" s="2">
        <v>61520</v>
      </c>
      <c r="CF784" s="2">
        <v>0</v>
      </c>
      <c r="CG784" s="2">
        <v>1666672</v>
      </c>
      <c r="CH784" s="2">
        <v>1666672</v>
      </c>
      <c r="CI784" s="2">
        <v>196868</v>
      </c>
      <c r="CJ784" s="2">
        <v>1666672</v>
      </c>
      <c r="CK784" s="2" t="b">
        <v>1</v>
      </c>
      <c r="CL784" s="2">
        <v>0</v>
      </c>
      <c r="CM784" s="2">
        <v>11024.45</v>
      </c>
      <c r="CN784" s="2">
        <v>10136.52</v>
      </c>
      <c r="CO784" s="2">
        <v>10437.219999999999</v>
      </c>
      <c r="CP784" s="2">
        <v>12410.27</v>
      </c>
      <c r="CQ784" s="4">
        <v>45072.42696759259</v>
      </c>
      <c r="CR784" s="4">
        <v>73415</v>
      </c>
    </row>
    <row r="785" spans="1:96" x14ac:dyDescent="0.35">
      <c r="A785" s="5">
        <v>866</v>
      </c>
      <c r="B785" s="3" t="s">
        <v>1559</v>
      </c>
      <c r="C785" s="3" t="s">
        <v>1602</v>
      </c>
      <c r="D785" s="2" t="s">
        <v>1603</v>
      </c>
      <c r="E785" s="2">
        <v>8093</v>
      </c>
      <c r="F785" s="2">
        <v>8215</v>
      </c>
      <c r="G785" s="2">
        <v>8458</v>
      </c>
      <c r="H785" s="2">
        <v>9802</v>
      </c>
      <c r="I785" s="2">
        <v>6.5600000000000006E-2</v>
      </c>
      <c r="J785" s="2">
        <v>531</v>
      </c>
      <c r="K785" s="2">
        <v>539</v>
      </c>
      <c r="L785" s="2">
        <v>555</v>
      </c>
      <c r="M785" s="2">
        <v>643</v>
      </c>
      <c r="N785" s="2">
        <v>6.7000000000000004E-2</v>
      </c>
      <c r="O785" s="2">
        <v>542</v>
      </c>
      <c r="P785" s="2">
        <v>550</v>
      </c>
      <c r="Q785" s="2">
        <v>567</v>
      </c>
      <c r="R785" s="2">
        <v>657</v>
      </c>
      <c r="S785" s="2">
        <v>9166</v>
      </c>
      <c r="T785" s="2">
        <v>9304</v>
      </c>
      <c r="U785" s="2">
        <v>9580</v>
      </c>
      <c r="V785" s="2">
        <v>11102</v>
      </c>
      <c r="W785" s="2">
        <v>1.1040000000000001</v>
      </c>
      <c r="X785" s="2">
        <v>1.026</v>
      </c>
      <c r="Y785" s="2">
        <v>10119</v>
      </c>
      <c r="Z785" s="2">
        <v>11391</v>
      </c>
      <c r="AA785" s="2">
        <v>873.07</v>
      </c>
      <c r="AB785" s="2">
        <v>719.17</v>
      </c>
      <c r="AC785" s="2">
        <v>0</v>
      </c>
      <c r="AD785" s="2">
        <v>0</v>
      </c>
      <c r="AE785" s="2">
        <v>1592.24</v>
      </c>
      <c r="AF785" s="2">
        <v>873.07</v>
      </c>
      <c r="AG785" s="2">
        <v>719.17</v>
      </c>
      <c r="AH785" s="2">
        <v>0</v>
      </c>
      <c r="AI785" s="2">
        <v>0</v>
      </c>
      <c r="AJ785" s="2">
        <v>1592.24</v>
      </c>
      <c r="AK785" s="2">
        <v>8834595</v>
      </c>
      <c r="AL785" s="2">
        <v>6691158</v>
      </c>
      <c r="AM785" s="2">
        <v>0</v>
      </c>
      <c r="AN785" s="2">
        <v>0</v>
      </c>
      <c r="AO785" s="2">
        <v>15525753</v>
      </c>
      <c r="AP785" s="2">
        <v>0.43880000000000002</v>
      </c>
      <c r="AQ785" s="2">
        <v>0.2</v>
      </c>
      <c r="AR785" s="2">
        <v>775324</v>
      </c>
      <c r="AS785" s="2">
        <v>587216</v>
      </c>
      <c r="AT785" s="2">
        <v>0</v>
      </c>
      <c r="AU785" s="2">
        <v>0</v>
      </c>
      <c r="AV785" s="2">
        <v>1362540</v>
      </c>
      <c r="AW785" s="2">
        <v>0.43880000000000002</v>
      </c>
      <c r="AX785" s="2">
        <v>0</v>
      </c>
      <c r="AY785" s="2">
        <v>0.65</v>
      </c>
      <c r="AZ785" s="2">
        <v>0</v>
      </c>
      <c r="BA785" s="2">
        <v>0</v>
      </c>
      <c r="BB785" s="2">
        <v>0</v>
      </c>
      <c r="BC785" s="2">
        <v>0</v>
      </c>
      <c r="BD785" s="2">
        <v>0</v>
      </c>
      <c r="BE785" s="2">
        <v>16888293</v>
      </c>
      <c r="BF785" s="2">
        <v>0</v>
      </c>
      <c r="BG785" s="2">
        <v>145461</v>
      </c>
      <c r="BH785" s="2">
        <v>0</v>
      </c>
      <c r="BI785" s="2">
        <v>81402</v>
      </c>
      <c r="BJ785" s="2">
        <v>0</v>
      </c>
      <c r="BK785" s="2">
        <v>0</v>
      </c>
      <c r="BL785" s="2">
        <v>0</v>
      </c>
      <c r="BM785" s="2">
        <v>0</v>
      </c>
      <c r="BN785" s="2">
        <v>2813</v>
      </c>
      <c r="BO785" s="2">
        <v>69.150000000000006</v>
      </c>
      <c r="BP785" s="2">
        <v>194519</v>
      </c>
      <c r="BQ785" s="2">
        <v>421382</v>
      </c>
      <c r="BR785" s="2">
        <v>17309675</v>
      </c>
      <c r="BS785" s="2">
        <v>0</v>
      </c>
      <c r="BT785" s="2">
        <v>17309675</v>
      </c>
      <c r="BU785" s="2">
        <v>11291155</v>
      </c>
      <c r="BV785" s="2">
        <v>6018520</v>
      </c>
      <c r="BW785" s="2">
        <v>318448</v>
      </c>
      <c r="BX785" s="2">
        <v>5700072</v>
      </c>
      <c r="BY785" s="2">
        <v>5082.6499999999996</v>
      </c>
      <c r="BZ785" s="2">
        <v>1592.24</v>
      </c>
      <c r="CA785" s="2">
        <v>8092799</v>
      </c>
      <c r="CB785" s="2">
        <v>0</v>
      </c>
      <c r="CC785" s="2">
        <v>0</v>
      </c>
      <c r="CD785" s="2">
        <v>11291155</v>
      </c>
      <c r="CE785" s="2">
        <v>318448</v>
      </c>
      <c r="CF785" s="2">
        <v>0</v>
      </c>
      <c r="CG785" s="2">
        <v>2259529</v>
      </c>
      <c r="CH785" s="2">
        <v>2259529</v>
      </c>
      <c r="CI785" s="2">
        <v>0</v>
      </c>
      <c r="CJ785" s="2">
        <v>5700072</v>
      </c>
      <c r="CK785" s="2" t="b">
        <v>0</v>
      </c>
      <c r="CL785" s="2">
        <v>0</v>
      </c>
      <c r="CM785" s="2">
        <v>11007.04</v>
      </c>
      <c r="CN785" s="2">
        <v>10120.52</v>
      </c>
      <c r="CO785" s="2">
        <v>10420.74</v>
      </c>
      <c r="CP785" s="2">
        <v>12390.67</v>
      </c>
      <c r="CQ785" s="4">
        <v>45072.426990740743</v>
      </c>
      <c r="CR785" s="4">
        <v>73415</v>
      </c>
    </row>
    <row r="786" spans="1:96" x14ac:dyDescent="0.35">
      <c r="A786" s="5">
        <v>867</v>
      </c>
      <c r="B786" s="3" t="s">
        <v>1559</v>
      </c>
      <c r="C786" s="3" t="s">
        <v>1604</v>
      </c>
      <c r="D786" s="2" t="s">
        <v>1605</v>
      </c>
      <c r="E786" s="2">
        <v>8093</v>
      </c>
      <c r="F786" s="2">
        <v>8215</v>
      </c>
      <c r="G786" s="2">
        <v>8458</v>
      </c>
      <c r="H786" s="2">
        <v>9802</v>
      </c>
      <c r="I786" s="2">
        <v>6.5600000000000006E-2</v>
      </c>
      <c r="J786" s="2">
        <v>531</v>
      </c>
      <c r="K786" s="2">
        <v>539</v>
      </c>
      <c r="L786" s="2">
        <v>555</v>
      </c>
      <c r="M786" s="2">
        <v>643</v>
      </c>
      <c r="N786" s="2">
        <v>6.7000000000000004E-2</v>
      </c>
      <c r="O786" s="2">
        <v>542</v>
      </c>
      <c r="P786" s="2">
        <v>550</v>
      </c>
      <c r="Q786" s="2">
        <v>567</v>
      </c>
      <c r="R786" s="2">
        <v>657</v>
      </c>
      <c r="S786" s="2">
        <v>9166</v>
      </c>
      <c r="T786" s="2">
        <v>9304</v>
      </c>
      <c r="U786" s="2">
        <v>9580</v>
      </c>
      <c r="V786" s="2">
        <v>11102</v>
      </c>
      <c r="W786" s="2">
        <v>1.1040000000000001</v>
      </c>
      <c r="X786" s="2">
        <v>1.026</v>
      </c>
      <c r="Y786" s="2">
        <v>10119</v>
      </c>
      <c r="Z786" s="2">
        <v>11391</v>
      </c>
      <c r="AA786" s="2">
        <v>0</v>
      </c>
      <c r="AB786" s="2">
        <v>1.88</v>
      </c>
      <c r="AC786" s="2">
        <v>1377.39</v>
      </c>
      <c r="AD786" s="2">
        <v>3169.67</v>
      </c>
      <c r="AE786" s="2">
        <v>4548.9399999999996</v>
      </c>
      <c r="AF786" s="2">
        <v>0</v>
      </c>
      <c r="AG786" s="2">
        <v>1.88</v>
      </c>
      <c r="AH786" s="2">
        <v>1377.39</v>
      </c>
      <c r="AI786" s="2">
        <v>3169.67</v>
      </c>
      <c r="AJ786" s="2">
        <v>4548.9399999999996</v>
      </c>
      <c r="AK786" s="2">
        <v>0</v>
      </c>
      <c r="AL786" s="2">
        <v>17492</v>
      </c>
      <c r="AM786" s="2">
        <v>13195396</v>
      </c>
      <c r="AN786" s="2">
        <v>36105711</v>
      </c>
      <c r="AO786" s="2">
        <v>49318599</v>
      </c>
      <c r="AP786" s="2">
        <v>0.43769999999999998</v>
      </c>
      <c r="AQ786" s="2">
        <v>0.2</v>
      </c>
      <c r="AR786" s="2">
        <v>0</v>
      </c>
      <c r="AS786" s="2">
        <v>1531</v>
      </c>
      <c r="AT786" s="2">
        <v>1155125</v>
      </c>
      <c r="AU786" s="2">
        <v>3160694</v>
      </c>
      <c r="AV786" s="2">
        <v>4317350</v>
      </c>
      <c r="AW786" s="2">
        <v>0.43769999999999998</v>
      </c>
      <c r="AX786" s="2">
        <v>0</v>
      </c>
      <c r="AY786" s="2">
        <v>0.65</v>
      </c>
      <c r="AZ786" s="2">
        <v>0</v>
      </c>
      <c r="BA786" s="2">
        <v>0</v>
      </c>
      <c r="BB786" s="2">
        <v>0</v>
      </c>
      <c r="BC786" s="2">
        <v>0</v>
      </c>
      <c r="BD786" s="2">
        <v>0</v>
      </c>
      <c r="BE786" s="2">
        <v>53635949</v>
      </c>
      <c r="BF786" s="2">
        <v>0</v>
      </c>
      <c r="BG786" s="2">
        <v>201347</v>
      </c>
      <c r="BH786" s="2">
        <v>0</v>
      </c>
      <c r="BI786" s="2">
        <v>731626</v>
      </c>
      <c r="BJ786" s="2">
        <v>0</v>
      </c>
      <c r="BK786" s="2">
        <v>0</v>
      </c>
      <c r="BL786" s="2">
        <v>533817</v>
      </c>
      <c r="BM786" s="2">
        <v>0</v>
      </c>
      <c r="BN786" s="2">
        <v>2813</v>
      </c>
      <c r="BO786" s="2">
        <v>0</v>
      </c>
      <c r="BP786" s="2">
        <v>0</v>
      </c>
      <c r="BQ786" s="2">
        <v>1466790</v>
      </c>
      <c r="BR786" s="2">
        <v>55102739</v>
      </c>
      <c r="BS786" s="2">
        <v>0</v>
      </c>
      <c r="BT786" s="2">
        <v>55102739</v>
      </c>
      <c r="BU786" s="2">
        <v>28338402</v>
      </c>
      <c r="BV786" s="2">
        <v>26764337</v>
      </c>
      <c r="BW786" s="2">
        <v>4323545</v>
      </c>
      <c r="BX786" s="2">
        <v>22440792</v>
      </c>
      <c r="BY786" s="2">
        <v>6033.16</v>
      </c>
      <c r="BZ786" s="2">
        <v>4548.9399999999996</v>
      </c>
      <c r="CA786" s="2">
        <v>27444483</v>
      </c>
      <c r="CB786" s="2">
        <v>0</v>
      </c>
      <c r="CC786" s="2">
        <v>0</v>
      </c>
      <c r="CD786" s="2">
        <v>28338402</v>
      </c>
      <c r="CE786" s="2">
        <v>4323545</v>
      </c>
      <c r="CF786" s="2">
        <v>0</v>
      </c>
      <c r="CG786" s="2">
        <v>5401138</v>
      </c>
      <c r="CH786" s="2">
        <v>5401138</v>
      </c>
      <c r="CI786" s="2">
        <v>0</v>
      </c>
      <c r="CJ786" s="2">
        <v>22440792</v>
      </c>
      <c r="CK786" s="2" t="b">
        <v>0</v>
      </c>
      <c r="CL786" s="2">
        <v>0</v>
      </c>
      <c r="CM786" s="2">
        <v>11004.82</v>
      </c>
      <c r="CN786" s="2">
        <v>10118.469999999999</v>
      </c>
      <c r="CO786" s="2">
        <v>10418.629999999999</v>
      </c>
      <c r="CP786" s="2">
        <v>12388.17</v>
      </c>
      <c r="CQ786" s="4">
        <v>45072.426990740743</v>
      </c>
      <c r="CR786" s="4">
        <v>73415</v>
      </c>
    </row>
    <row r="787" spans="1:96" x14ac:dyDescent="0.35">
      <c r="A787" s="5">
        <v>868</v>
      </c>
      <c r="B787" s="3" t="s">
        <v>1559</v>
      </c>
      <c r="C787" s="3" t="s">
        <v>1606</v>
      </c>
      <c r="D787" s="2" t="s">
        <v>1607</v>
      </c>
      <c r="E787" s="2">
        <v>8093</v>
      </c>
      <c r="F787" s="2">
        <v>8215</v>
      </c>
      <c r="G787" s="2">
        <v>8458</v>
      </c>
      <c r="H787" s="2">
        <v>9802</v>
      </c>
      <c r="I787" s="2">
        <v>6.5600000000000006E-2</v>
      </c>
      <c r="J787" s="2">
        <v>531</v>
      </c>
      <c r="K787" s="2">
        <v>539</v>
      </c>
      <c r="L787" s="2">
        <v>555</v>
      </c>
      <c r="M787" s="2">
        <v>643</v>
      </c>
      <c r="N787" s="2">
        <v>6.7000000000000004E-2</v>
      </c>
      <c r="O787" s="2">
        <v>542</v>
      </c>
      <c r="P787" s="2">
        <v>550</v>
      </c>
      <c r="Q787" s="2">
        <v>567</v>
      </c>
      <c r="R787" s="2">
        <v>657</v>
      </c>
      <c r="S787" s="2">
        <v>9166</v>
      </c>
      <c r="T787" s="2">
        <v>9304</v>
      </c>
      <c r="U787" s="2">
        <v>9580</v>
      </c>
      <c r="V787" s="2">
        <v>11102</v>
      </c>
      <c r="W787" s="2">
        <v>1.1040000000000001</v>
      </c>
      <c r="X787" s="2">
        <v>1.026</v>
      </c>
      <c r="Y787" s="2">
        <v>10119</v>
      </c>
      <c r="Z787" s="2">
        <v>11391</v>
      </c>
      <c r="AA787" s="2">
        <v>146.96</v>
      </c>
      <c r="AB787" s="2">
        <v>123.62</v>
      </c>
      <c r="AC787" s="2">
        <v>0</v>
      </c>
      <c r="AD787" s="2">
        <v>0</v>
      </c>
      <c r="AE787" s="2">
        <v>270.58</v>
      </c>
      <c r="AF787" s="2">
        <v>146.96</v>
      </c>
      <c r="AG787" s="2">
        <v>123.62</v>
      </c>
      <c r="AH787" s="2">
        <v>0</v>
      </c>
      <c r="AI787" s="2">
        <v>0</v>
      </c>
      <c r="AJ787" s="2">
        <v>270.58</v>
      </c>
      <c r="AK787" s="2">
        <v>1487088</v>
      </c>
      <c r="AL787" s="2">
        <v>1150160</v>
      </c>
      <c r="AM787" s="2">
        <v>0</v>
      </c>
      <c r="AN787" s="2">
        <v>0</v>
      </c>
      <c r="AO787" s="2">
        <v>2637248</v>
      </c>
      <c r="AP787" s="2">
        <v>0.5988</v>
      </c>
      <c r="AQ787" s="2">
        <v>0.2</v>
      </c>
      <c r="AR787" s="2">
        <v>178094</v>
      </c>
      <c r="AS787" s="2">
        <v>137743</v>
      </c>
      <c r="AT787" s="2">
        <v>0</v>
      </c>
      <c r="AU787" s="2">
        <v>0</v>
      </c>
      <c r="AV787" s="2">
        <v>315837</v>
      </c>
      <c r="AW787" s="2">
        <v>0.5988</v>
      </c>
      <c r="AX787" s="2">
        <v>4.8800000000000003E-2</v>
      </c>
      <c r="AY787" s="2">
        <v>0.65</v>
      </c>
      <c r="AZ787" s="2">
        <v>47170</v>
      </c>
      <c r="BA787" s="2">
        <v>36483</v>
      </c>
      <c r="BB787" s="2">
        <v>0</v>
      </c>
      <c r="BC787" s="2">
        <v>0</v>
      </c>
      <c r="BD787" s="2">
        <v>83653</v>
      </c>
      <c r="BE787" s="2">
        <v>3036738</v>
      </c>
      <c r="BF787" s="2">
        <v>0</v>
      </c>
      <c r="BG787" s="2">
        <v>57400</v>
      </c>
      <c r="BH787" s="2">
        <v>0</v>
      </c>
      <c r="BI787" s="2">
        <v>165000</v>
      </c>
      <c r="BJ787" s="2">
        <v>0</v>
      </c>
      <c r="BK787" s="2">
        <v>0</v>
      </c>
      <c r="BL787" s="2">
        <v>57989</v>
      </c>
      <c r="BM787" s="2">
        <v>0</v>
      </c>
      <c r="BN787" s="2">
        <v>2813</v>
      </c>
      <c r="BO787" s="2">
        <v>9.49</v>
      </c>
      <c r="BP787" s="2">
        <v>26695</v>
      </c>
      <c r="BQ787" s="2">
        <v>307084</v>
      </c>
      <c r="BR787" s="2">
        <v>3343822</v>
      </c>
      <c r="BS787" s="2">
        <v>0</v>
      </c>
      <c r="BT787" s="2">
        <v>3343822</v>
      </c>
      <c r="BU787" s="2">
        <v>1540722</v>
      </c>
      <c r="BV787" s="2">
        <v>1803100</v>
      </c>
      <c r="BW787" s="2">
        <v>135854</v>
      </c>
      <c r="BX787" s="2">
        <v>1667246</v>
      </c>
      <c r="BY787" s="2">
        <v>5013.93</v>
      </c>
      <c r="BZ787" s="2">
        <v>270.58</v>
      </c>
      <c r="CA787" s="2">
        <v>1356669</v>
      </c>
      <c r="CB787" s="2">
        <v>0</v>
      </c>
      <c r="CC787" s="2">
        <v>0</v>
      </c>
      <c r="CD787" s="2">
        <v>1540722</v>
      </c>
      <c r="CE787" s="2">
        <v>135854</v>
      </c>
      <c r="CF787" s="2">
        <v>0</v>
      </c>
      <c r="CG787" s="2">
        <v>1332591</v>
      </c>
      <c r="CH787" s="2">
        <v>1332591</v>
      </c>
      <c r="CI787" s="2">
        <v>0</v>
      </c>
      <c r="CJ787" s="2">
        <v>1667246</v>
      </c>
      <c r="CK787" s="2" t="b">
        <v>0</v>
      </c>
      <c r="CL787" s="2">
        <v>0</v>
      </c>
      <c r="CM787" s="2">
        <v>11651.83</v>
      </c>
      <c r="CN787" s="2">
        <v>10713.37</v>
      </c>
      <c r="CO787" s="2">
        <v>11031.18</v>
      </c>
      <c r="CP787" s="2">
        <v>13116.51</v>
      </c>
      <c r="CQ787" s="4">
        <v>45072.426990740743</v>
      </c>
      <c r="CR787" s="4">
        <v>73415</v>
      </c>
    </row>
    <row r="788" spans="1:96" x14ac:dyDescent="0.35">
      <c r="A788" s="5">
        <v>869</v>
      </c>
      <c r="B788" s="3" t="s">
        <v>1559</v>
      </c>
      <c r="C788" s="3" t="s">
        <v>1608</v>
      </c>
      <c r="D788" s="2" t="s">
        <v>1609</v>
      </c>
      <c r="E788" s="2">
        <v>8093</v>
      </c>
      <c r="F788" s="2">
        <v>8215</v>
      </c>
      <c r="G788" s="2">
        <v>8458</v>
      </c>
      <c r="H788" s="2">
        <v>9802</v>
      </c>
      <c r="I788" s="2">
        <v>6.5600000000000006E-2</v>
      </c>
      <c r="J788" s="2">
        <v>531</v>
      </c>
      <c r="K788" s="2">
        <v>539</v>
      </c>
      <c r="L788" s="2">
        <v>555</v>
      </c>
      <c r="M788" s="2">
        <v>643</v>
      </c>
      <c r="N788" s="2">
        <v>6.7000000000000004E-2</v>
      </c>
      <c r="O788" s="2">
        <v>542</v>
      </c>
      <c r="P788" s="2">
        <v>550</v>
      </c>
      <c r="Q788" s="2">
        <v>567</v>
      </c>
      <c r="R788" s="2">
        <v>657</v>
      </c>
      <c r="S788" s="2">
        <v>9166</v>
      </c>
      <c r="T788" s="2">
        <v>9304</v>
      </c>
      <c r="U788" s="2">
        <v>9580</v>
      </c>
      <c r="V788" s="2">
        <v>11102</v>
      </c>
      <c r="W788" s="2">
        <v>1.1040000000000001</v>
      </c>
      <c r="X788" s="2">
        <v>1.026</v>
      </c>
      <c r="Y788" s="2">
        <v>10119</v>
      </c>
      <c r="Z788" s="2">
        <v>11391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5.51</v>
      </c>
      <c r="AG788" s="2">
        <v>3.17</v>
      </c>
      <c r="AH788" s="2">
        <v>0.67</v>
      </c>
      <c r="AI788" s="2">
        <v>0</v>
      </c>
      <c r="AJ788" s="2">
        <v>9.35</v>
      </c>
      <c r="AK788" s="2">
        <v>0</v>
      </c>
      <c r="AL788" s="2">
        <v>0</v>
      </c>
      <c r="AM788" s="2">
        <v>0</v>
      </c>
      <c r="AN788" s="2">
        <v>0</v>
      </c>
      <c r="AO788" s="2">
        <v>0</v>
      </c>
      <c r="AP788" s="2">
        <v>0.96970000000000001</v>
      </c>
      <c r="AQ788" s="2">
        <v>0.2</v>
      </c>
      <c r="AR788" s="2">
        <v>10813</v>
      </c>
      <c r="AS788" s="2">
        <v>5720</v>
      </c>
      <c r="AT788" s="2">
        <v>1245</v>
      </c>
      <c r="AU788" s="2">
        <v>0</v>
      </c>
      <c r="AV788" s="2">
        <v>17778</v>
      </c>
      <c r="AW788" s="2">
        <v>0.96970000000000001</v>
      </c>
      <c r="AX788" s="2">
        <v>0.41970000000000002</v>
      </c>
      <c r="AY788" s="2">
        <v>0.65</v>
      </c>
      <c r="AZ788" s="2">
        <v>15210</v>
      </c>
      <c r="BA788" s="2">
        <v>8046</v>
      </c>
      <c r="BB788" s="2">
        <v>1751</v>
      </c>
      <c r="BC788" s="2">
        <v>0</v>
      </c>
      <c r="BD788" s="2">
        <v>25007</v>
      </c>
      <c r="BE788" s="2">
        <v>42785</v>
      </c>
      <c r="BF788" s="2">
        <v>250514</v>
      </c>
      <c r="BG788" s="2">
        <v>782</v>
      </c>
      <c r="BH788" s="2">
        <v>0</v>
      </c>
      <c r="BI788" s="2">
        <v>0</v>
      </c>
      <c r="BJ788" s="2">
        <v>0</v>
      </c>
      <c r="BK788" s="2">
        <v>0</v>
      </c>
      <c r="BL788" s="2">
        <v>0</v>
      </c>
      <c r="BM788" s="2">
        <v>0</v>
      </c>
      <c r="BN788" s="2">
        <v>2813</v>
      </c>
      <c r="BO788" s="2">
        <v>0</v>
      </c>
      <c r="BP788" s="2">
        <v>0</v>
      </c>
      <c r="BQ788" s="2">
        <v>251296</v>
      </c>
      <c r="BR788" s="2">
        <v>294081</v>
      </c>
      <c r="BS788" s="2">
        <v>0</v>
      </c>
      <c r="BT788" s="2">
        <v>294081</v>
      </c>
      <c r="BU788" s="2">
        <v>122775</v>
      </c>
      <c r="BV788" s="2">
        <v>171306</v>
      </c>
      <c r="BW788" s="2">
        <v>18249</v>
      </c>
      <c r="BX788" s="2">
        <v>153057</v>
      </c>
      <c r="BY788" s="2">
        <v>112.47</v>
      </c>
      <c r="BZ788" s="2">
        <v>9.35</v>
      </c>
      <c r="CA788" s="2">
        <v>1052</v>
      </c>
      <c r="CB788" s="2">
        <v>114788</v>
      </c>
      <c r="CC788" s="2">
        <v>0</v>
      </c>
      <c r="CD788" s="2">
        <v>122775</v>
      </c>
      <c r="CE788" s="2">
        <v>18249</v>
      </c>
      <c r="CF788" s="2">
        <v>0</v>
      </c>
      <c r="CG788" s="2">
        <v>32769</v>
      </c>
      <c r="CH788" s="2">
        <v>32769</v>
      </c>
      <c r="CI788" s="2">
        <v>0</v>
      </c>
      <c r="CJ788" s="2">
        <v>153057</v>
      </c>
      <c r="CK788" s="2" t="b">
        <v>0</v>
      </c>
      <c r="CL788" s="2">
        <v>0</v>
      </c>
      <c r="CM788" s="2">
        <v>14841.99</v>
      </c>
      <c r="CN788" s="2">
        <v>13646.6</v>
      </c>
      <c r="CO788" s="2">
        <v>14051.42</v>
      </c>
      <c r="CP788" s="2">
        <v>16707.689999999999</v>
      </c>
      <c r="CQ788" s="4">
        <v>45072.426817129628</v>
      </c>
      <c r="CR788" s="4">
        <v>73415</v>
      </c>
    </row>
    <row r="789" spans="1:96" x14ac:dyDescent="0.35">
      <c r="A789" s="5">
        <v>870</v>
      </c>
      <c r="B789" s="3" t="s">
        <v>1559</v>
      </c>
      <c r="C789" s="3" t="s">
        <v>1610</v>
      </c>
      <c r="D789" s="2" t="s">
        <v>1611</v>
      </c>
      <c r="E789" s="2">
        <v>8093</v>
      </c>
      <c r="F789" s="2">
        <v>8215</v>
      </c>
      <c r="G789" s="2">
        <v>8458</v>
      </c>
      <c r="H789" s="2">
        <v>9802</v>
      </c>
      <c r="I789" s="2">
        <v>6.5600000000000006E-2</v>
      </c>
      <c r="J789" s="2">
        <v>531</v>
      </c>
      <c r="K789" s="2">
        <v>539</v>
      </c>
      <c r="L789" s="2">
        <v>555</v>
      </c>
      <c r="M789" s="2">
        <v>643</v>
      </c>
      <c r="N789" s="2">
        <v>6.7000000000000004E-2</v>
      </c>
      <c r="O789" s="2">
        <v>542</v>
      </c>
      <c r="P789" s="2">
        <v>550</v>
      </c>
      <c r="Q789" s="2">
        <v>567</v>
      </c>
      <c r="R789" s="2">
        <v>657</v>
      </c>
      <c r="S789" s="2">
        <v>9166</v>
      </c>
      <c r="T789" s="2">
        <v>9304</v>
      </c>
      <c r="U789" s="2">
        <v>9580</v>
      </c>
      <c r="V789" s="2">
        <v>11102</v>
      </c>
      <c r="W789" s="2">
        <v>1.1040000000000001</v>
      </c>
      <c r="X789" s="2">
        <v>1.026</v>
      </c>
      <c r="Y789" s="2">
        <v>10119</v>
      </c>
      <c r="Z789" s="2">
        <v>11391</v>
      </c>
      <c r="AA789" s="2">
        <v>726.62</v>
      </c>
      <c r="AB789" s="2">
        <v>528.30999999999995</v>
      </c>
      <c r="AC789" s="2">
        <v>0</v>
      </c>
      <c r="AD789" s="2">
        <v>0</v>
      </c>
      <c r="AE789" s="2">
        <v>1254.93</v>
      </c>
      <c r="AF789" s="2">
        <v>726.62</v>
      </c>
      <c r="AG789" s="2">
        <v>528.30999999999995</v>
      </c>
      <c r="AH789" s="2">
        <v>0</v>
      </c>
      <c r="AI789" s="2">
        <v>0</v>
      </c>
      <c r="AJ789" s="2">
        <v>1254.93</v>
      </c>
      <c r="AK789" s="2">
        <v>7352668</v>
      </c>
      <c r="AL789" s="2">
        <v>4915396</v>
      </c>
      <c r="AM789" s="2">
        <v>0</v>
      </c>
      <c r="AN789" s="2">
        <v>0</v>
      </c>
      <c r="AO789" s="2">
        <v>12268064</v>
      </c>
      <c r="AP789" s="2">
        <v>0.29870000000000002</v>
      </c>
      <c r="AQ789" s="2">
        <v>0.2</v>
      </c>
      <c r="AR789" s="2">
        <v>439248</v>
      </c>
      <c r="AS789" s="2">
        <v>293646</v>
      </c>
      <c r="AT789" s="2">
        <v>0</v>
      </c>
      <c r="AU789" s="2">
        <v>0</v>
      </c>
      <c r="AV789" s="2">
        <v>732894</v>
      </c>
      <c r="AW789" s="2">
        <v>0.29870000000000002</v>
      </c>
      <c r="AX789" s="2">
        <v>0</v>
      </c>
      <c r="AY789" s="2">
        <v>0.65</v>
      </c>
      <c r="AZ789" s="2">
        <v>0</v>
      </c>
      <c r="BA789" s="2">
        <v>0</v>
      </c>
      <c r="BB789" s="2">
        <v>0</v>
      </c>
      <c r="BC789" s="2">
        <v>0</v>
      </c>
      <c r="BD789" s="2">
        <v>0</v>
      </c>
      <c r="BE789" s="2">
        <v>13000958</v>
      </c>
      <c r="BF789" s="2">
        <v>0</v>
      </c>
      <c r="BG789" s="2">
        <v>199664</v>
      </c>
      <c r="BH789" s="2">
        <v>0</v>
      </c>
      <c r="BI789" s="2">
        <v>302796</v>
      </c>
      <c r="BJ789" s="2">
        <v>0</v>
      </c>
      <c r="BK789" s="2">
        <v>0</v>
      </c>
      <c r="BL789" s="2">
        <v>1149329</v>
      </c>
      <c r="BM789" s="2">
        <v>0</v>
      </c>
      <c r="BN789" s="2">
        <v>2813</v>
      </c>
      <c r="BO789" s="2">
        <v>41.31</v>
      </c>
      <c r="BP789" s="2">
        <v>116205</v>
      </c>
      <c r="BQ789" s="2">
        <v>1767994</v>
      </c>
      <c r="BR789" s="2">
        <v>14768952</v>
      </c>
      <c r="BS789" s="2">
        <v>0</v>
      </c>
      <c r="BT789" s="2">
        <v>14768952</v>
      </c>
      <c r="BU789" s="2">
        <v>9200226</v>
      </c>
      <c r="BV789" s="2">
        <v>5568726</v>
      </c>
      <c r="BW789" s="2">
        <v>250986</v>
      </c>
      <c r="BX789" s="2">
        <v>5317740</v>
      </c>
      <c r="BY789" s="2">
        <v>5062.18</v>
      </c>
      <c r="BZ789" s="2">
        <v>1254.93</v>
      </c>
      <c r="CA789" s="2">
        <v>6352682</v>
      </c>
      <c r="CB789" s="2">
        <v>0</v>
      </c>
      <c r="CC789" s="2">
        <v>0</v>
      </c>
      <c r="CD789" s="2">
        <v>9200226</v>
      </c>
      <c r="CE789" s="2">
        <v>250986</v>
      </c>
      <c r="CF789" s="2">
        <v>0</v>
      </c>
      <c r="CG789" s="2">
        <v>3117867</v>
      </c>
      <c r="CH789" s="2">
        <v>3117867</v>
      </c>
      <c r="CI789" s="2">
        <v>0</v>
      </c>
      <c r="CJ789" s="2">
        <v>5317740</v>
      </c>
      <c r="CK789" s="2" t="b">
        <v>0</v>
      </c>
      <c r="CL789" s="2">
        <v>0</v>
      </c>
      <c r="CM789" s="2">
        <v>10723.51</v>
      </c>
      <c r="CN789" s="2">
        <v>9859.82</v>
      </c>
      <c r="CO789" s="2">
        <v>10152.31</v>
      </c>
      <c r="CP789" s="2">
        <v>12071.5</v>
      </c>
      <c r="CQ789" s="4">
        <v>45072.427060185182</v>
      </c>
      <c r="CR789" s="4">
        <v>73415</v>
      </c>
    </row>
    <row r="790" spans="1:96" x14ac:dyDescent="0.35">
      <c r="A790" s="5">
        <v>871</v>
      </c>
      <c r="B790" s="3" t="s">
        <v>1559</v>
      </c>
      <c r="C790" s="3" t="s">
        <v>1612</v>
      </c>
      <c r="D790" s="2" t="s">
        <v>1613</v>
      </c>
      <c r="E790" s="2">
        <v>8093</v>
      </c>
      <c r="F790" s="2">
        <v>8215</v>
      </c>
      <c r="G790" s="2">
        <v>8458</v>
      </c>
      <c r="H790" s="2">
        <v>9802</v>
      </c>
      <c r="I790" s="2">
        <v>6.5600000000000006E-2</v>
      </c>
      <c r="J790" s="2">
        <v>531</v>
      </c>
      <c r="K790" s="2">
        <v>539</v>
      </c>
      <c r="L790" s="2">
        <v>555</v>
      </c>
      <c r="M790" s="2">
        <v>643</v>
      </c>
      <c r="N790" s="2">
        <v>6.7000000000000004E-2</v>
      </c>
      <c r="O790" s="2">
        <v>542</v>
      </c>
      <c r="P790" s="2">
        <v>550</v>
      </c>
      <c r="Q790" s="2">
        <v>567</v>
      </c>
      <c r="R790" s="2">
        <v>657</v>
      </c>
      <c r="S790" s="2">
        <v>9166</v>
      </c>
      <c r="T790" s="2">
        <v>9304</v>
      </c>
      <c r="U790" s="2">
        <v>9580</v>
      </c>
      <c r="V790" s="2">
        <v>11102</v>
      </c>
      <c r="W790" s="2">
        <v>1.1040000000000001</v>
      </c>
      <c r="X790" s="2">
        <v>1.026</v>
      </c>
      <c r="Y790" s="2">
        <v>10119</v>
      </c>
      <c r="Z790" s="2">
        <v>11391</v>
      </c>
      <c r="AA790" s="2">
        <v>797.93</v>
      </c>
      <c r="AB790" s="2">
        <v>625.15</v>
      </c>
      <c r="AC790" s="2">
        <v>1.05</v>
      </c>
      <c r="AD790" s="2">
        <v>2.09</v>
      </c>
      <c r="AE790" s="2">
        <v>1426.22</v>
      </c>
      <c r="AF790" s="2">
        <v>797.93</v>
      </c>
      <c r="AG790" s="2">
        <v>625.15</v>
      </c>
      <c r="AH790" s="2">
        <v>1.05</v>
      </c>
      <c r="AI790" s="2">
        <v>2.09</v>
      </c>
      <c r="AJ790" s="2">
        <v>1426.22</v>
      </c>
      <c r="AK790" s="2">
        <v>8074254</v>
      </c>
      <c r="AL790" s="2">
        <v>5816396</v>
      </c>
      <c r="AM790" s="2">
        <v>10059</v>
      </c>
      <c r="AN790" s="2">
        <v>23807</v>
      </c>
      <c r="AO790" s="2">
        <v>13924516</v>
      </c>
      <c r="AP790" s="2">
        <v>0.93489999999999995</v>
      </c>
      <c r="AQ790" s="2">
        <v>0.2</v>
      </c>
      <c r="AR790" s="2">
        <v>1509724</v>
      </c>
      <c r="AS790" s="2">
        <v>1087550</v>
      </c>
      <c r="AT790" s="2">
        <v>1881</v>
      </c>
      <c r="AU790" s="2">
        <v>4451</v>
      </c>
      <c r="AV790" s="2">
        <v>2603606</v>
      </c>
      <c r="AW790" s="2">
        <v>0.93489999999999995</v>
      </c>
      <c r="AX790" s="2">
        <v>0.38490000000000002</v>
      </c>
      <c r="AY790" s="2">
        <v>0.65</v>
      </c>
      <c r="AZ790" s="2">
        <v>2020057</v>
      </c>
      <c r="BA790" s="2">
        <v>1455175</v>
      </c>
      <c r="BB790" s="2">
        <v>2517</v>
      </c>
      <c r="BC790" s="2">
        <v>5956</v>
      </c>
      <c r="BD790" s="2">
        <v>3483705</v>
      </c>
      <c r="BE790" s="2">
        <v>20011827</v>
      </c>
      <c r="BF790" s="2">
        <v>0</v>
      </c>
      <c r="BG790" s="2">
        <v>8389</v>
      </c>
      <c r="BH790" s="2">
        <v>0</v>
      </c>
      <c r="BI790" s="2">
        <v>250000</v>
      </c>
      <c r="BJ790" s="2">
        <v>0</v>
      </c>
      <c r="BK790" s="2">
        <v>0</v>
      </c>
      <c r="BL790" s="2">
        <v>0</v>
      </c>
      <c r="BM790" s="2">
        <v>0</v>
      </c>
      <c r="BN790" s="2">
        <v>2813</v>
      </c>
      <c r="BO790" s="2">
        <v>44.4</v>
      </c>
      <c r="BP790" s="2">
        <v>124897</v>
      </c>
      <c r="BQ790" s="2">
        <v>383286</v>
      </c>
      <c r="BR790" s="2">
        <v>20395113</v>
      </c>
      <c r="BS790" s="2">
        <v>0</v>
      </c>
      <c r="BT790" s="2">
        <v>20395113</v>
      </c>
      <c r="BU790" s="2">
        <v>5192279</v>
      </c>
      <c r="BV790" s="2">
        <v>15202834</v>
      </c>
      <c r="BW790" s="2">
        <v>1168697</v>
      </c>
      <c r="BX790" s="2">
        <v>14034137</v>
      </c>
      <c r="BY790" s="2">
        <v>5201.53</v>
      </c>
      <c r="BZ790" s="2">
        <v>1426.22</v>
      </c>
      <c r="CA790" s="2">
        <v>7418526</v>
      </c>
      <c r="CB790" s="2">
        <v>0</v>
      </c>
      <c r="CC790" s="2">
        <v>0</v>
      </c>
      <c r="CD790" s="2">
        <v>5192279</v>
      </c>
      <c r="CE790" s="2">
        <v>1168697</v>
      </c>
      <c r="CF790" s="2">
        <v>1057550</v>
      </c>
      <c r="CG790" s="2">
        <v>2172074</v>
      </c>
      <c r="CH790" s="2">
        <v>3229624</v>
      </c>
      <c r="CI790" s="2">
        <v>0</v>
      </c>
      <c r="CJ790" s="2">
        <v>14034137</v>
      </c>
      <c r="CK790" s="2" t="b">
        <v>0</v>
      </c>
      <c r="CL790" s="2">
        <v>0</v>
      </c>
      <c r="CM790" s="2">
        <v>14542.67</v>
      </c>
      <c r="CN790" s="2">
        <v>13371.38</v>
      </c>
      <c r="CO790" s="2">
        <v>13768.04</v>
      </c>
      <c r="CP790" s="2">
        <v>16370.75</v>
      </c>
      <c r="CQ790" s="4">
        <v>45072.427071759259</v>
      </c>
      <c r="CR790" s="4">
        <v>73415</v>
      </c>
    </row>
    <row r="791" spans="1:96" x14ac:dyDescent="0.35">
      <c r="A791" s="5">
        <v>872</v>
      </c>
      <c r="B791" s="3" t="s">
        <v>1559</v>
      </c>
      <c r="C791" s="3" t="s">
        <v>1614</v>
      </c>
      <c r="D791" s="2" t="s">
        <v>1615</v>
      </c>
      <c r="E791" s="2">
        <v>8093</v>
      </c>
      <c r="F791" s="2">
        <v>8215</v>
      </c>
      <c r="G791" s="2">
        <v>8458</v>
      </c>
      <c r="H791" s="2">
        <v>9802</v>
      </c>
      <c r="I791" s="2">
        <v>6.5600000000000006E-2</v>
      </c>
      <c r="J791" s="2">
        <v>531</v>
      </c>
      <c r="K791" s="2">
        <v>539</v>
      </c>
      <c r="L791" s="2">
        <v>555</v>
      </c>
      <c r="M791" s="2">
        <v>643</v>
      </c>
      <c r="N791" s="2">
        <v>6.7000000000000004E-2</v>
      </c>
      <c r="O791" s="2">
        <v>542</v>
      </c>
      <c r="P791" s="2">
        <v>550</v>
      </c>
      <c r="Q791" s="2">
        <v>567</v>
      </c>
      <c r="R791" s="2">
        <v>657</v>
      </c>
      <c r="S791" s="2">
        <v>9166</v>
      </c>
      <c r="T791" s="2">
        <v>9304</v>
      </c>
      <c r="U791" s="2">
        <v>9580</v>
      </c>
      <c r="V791" s="2">
        <v>11102</v>
      </c>
      <c r="W791" s="2">
        <v>1.1040000000000001</v>
      </c>
      <c r="X791" s="2">
        <v>1.026</v>
      </c>
      <c r="Y791" s="2">
        <v>10119</v>
      </c>
      <c r="Z791" s="2">
        <v>11391</v>
      </c>
      <c r="AA791" s="2">
        <v>1835.02</v>
      </c>
      <c r="AB791" s="2">
        <v>1421.11</v>
      </c>
      <c r="AC791" s="2">
        <v>0</v>
      </c>
      <c r="AD791" s="2">
        <v>0</v>
      </c>
      <c r="AE791" s="2">
        <v>3256.13</v>
      </c>
      <c r="AF791" s="2">
        <v>1835.02</v>
      </c>
      <c r="AG791" s="2">
        <v>1421.11</v>
      </c>
      <c r="AH791" s="2">
        <v>0</v>
      </c>
      <c r="AI791" s="2">
        <v>0</v>
      </c>
      <c r="AJ791" s="2">
        <v>3256.13</v>
      </c>
      <c r="AK791" s="2">
        <v>18568567</v>
      </c>
      <c r="AL791" s="2">
        <v>13222007</v>
      </c>
      <c r="AM791" s="2">
        <v>0</v>
      </c>
      <c r="AN791" s="2">
        <v>0</v>
      </c>
      <c r="AO791" s="2">
        <v>31790574</v>
      </c>
      <c r="AP791" s="2">
        <v>0.69910000000000005</v>
      </c>
      <c r="AQ791" s="2">
        <v>0.2</v>
      </c>
      <c r="AR791" s="2">
        <v>2596257</v>
      </c>
      <c r="AS791" s="2">
        <v>1848701</v>
      </c>
      <c r="AT791" s="2">
        <v>0</v>
      </c>
      <c r="AU791" s="2">
        <v>0</v>
      </c>
      <c r="AV791" s="2">
        <v>4444958</v>
      </c>
      <c r="AW791" s="2">
        <v>0.69910000000000005</v>
      </c>
      <c r="AX791" s="2">
        <v>0.14910000000000001</v>
      </c>
      <c r="AY791" s="2">
        <v>0.65</v>
      </c>
      <c r="AZ791" s="2">
        <v>1799573</v>
      </c>
      <c r="BA791" s="2">
        <v>1281411</v>
      </c>
      <c r="BB791" s="2">
        <v>0</v>
      </c>
      <c r="BC791" s="2">
        <v>0</v>
      </c>
      <c r="BD791" s="2">
        <v>3080984</v>
      </c>
      <c r="BE791" s="2">
        <v>39316516</v>
      </c>
      <c r="BF791" s="2">
        <v>0</v>
      </c>
      <c r="BG791" s="2">
        <v>336305</v>
      </c>
      <c r="BH791" s="2">
        <v>0</v>
      </c>
      <c r="BI791" s="2">
        <v>409010</v>
      </c>
      <c r="BJ791" s="2">
        <v>0</v>
      </c>
      <c r="BK791" s="2">
        <v>0</v>
      </c>
      <c r="BL791" s="2">
        <v>0</v>
      </c>
      <c r="BM791" s="2">
        <v>0</v>
      </c>
      <c r="BN791" s="2">
        <v>2813</v>
      </c>
      <c r="BO791" s="2">
        <v>123.65</v>
      </c>
      <c r="BP791" s="2">
        <v>347827</v>
      </c>
      <c r="BQ791" s="2">
        <v>1093142</v>
      </c>
      <c r="BR791" s="2">
        <v>40409658</v>
      </c>
      <c r="BS791" s="2">
        <v>0</v>
      </c>
      <c r="BT791" s="2">
        <v>40409658</v>
      </c>
      <c r="BU791" s="2">
        <v>21414896</v>
      </c>
      <c r="BV791" s="2">
        <v>18994762</v>
      </c>
      <c r="BW791" s="2">
        <v>651226</v>
      </c>
      <c r="BX791" s="2">
        <v>18343536</v>
      </c>
      <c r="BY791" s="2">
        <v>5108.4799999999996</v>
      </c>
      <c r="BZ791" s="2">
        <v>3256.13</v>
      </c>
      <c r="CA791" s="2">
        <v>16633875</v>
      </c>
      <c r="CB791" s="2">
        <v>0</v>
      </c>
      <c r="CC791" s="2">
        <v>0</v>
      </c>
      <c r="CD791" s="2">
        <v>21414896</v>
      </c>
      <c r="CE791" s="2">
        <v>651226</v>
      </c>
      <c r="CF791" s="2">
        <v>0</v>
      </c>
      <c r="CG791" s="2">
        <v>6283566</v>
      </c>
      <c r="CH791" s="2">
        <v>6283566</v>
      </c>
      <c r="CI791" s="2">
        <v>0</v>
      </c>
      <c r="CJ791" s="2">
        <v>18343536</v>
      </c>
      <c r="CK791" s="2" t="b">
        <v>0</v>
      </c>
      <c r="CL791" s="2">
        <v>0</v>
      </c>
      <c r="CM791" s="2">
        <v>12514.52</v>
      </c>
      <c r="CN791" s="2">
        <v>11506.58</v>
      </c>
      <c r="CO791" s="2">
        <v>11847.92</v>
      </c>
      <c r="CP791" s="2">
        <v>14087.65</v>
      </c>
      <c r="CQ791" s="4">
        <v>45072.427118055559</v>
      </c>
      <c r="CR791" s="4">
        <v>73415</v>
      </c>
    </row>
    <row r="792" spans="1:96" x14ac:dyDescent="0.35">
      <c r="A792" s="5">
        <v>873</v>
      </c>
      <c r="B792" s="3" t="s">
        <v>1559</v>
      </c>
      <c r="C792" s="3" t="s">
        <v>1616</v>
      </c>
      <c r="D792" s="2" t="s">
        <v>1617</v>
      </c>
      <c r="E792" s="2">
        <v>8093</v>
      </c>
      <c r="F792" s="2">
        <v>8215</v>
      </c>
      <c r="G792" s="2">
        <v>8458</v>
      </c>
      <c r="H792" s="2">
        <v>9802</v>
      </c>
      <c r="I792" s="2">
        <v>6.5600000000000006E-2</v>
      </c>
      <c r="J792" s="2">
        <v>531</v>
      </c>
      <c r="K792" s="2">
        <v>539</v>
      </c>
      <c r="L792" s="2">
        <v>555</v>
      </c>
      <c r="M792" s="2">
        <v>643</v>
      </c>
      <c r="N792" s="2">
        <v>6.7000000000000004E-2</v>
      </c>
      <c r="O792" s="2">
        <v>542</v>
      </c>
      <c r="P792" s="2">
        <v>550</v>
      </c>
      <c r="Q792" s="2">
        <v>567</v>
      </c>
      <c r="R792" s="2">
        <v>657</v>
      </c>
      <c r="S792" s="2">
        <v>9166</v>
      </c>
      <c r="T792" s="2">
        <v>9304</v>
      </c>
      <c r="U792" s="2">
        <v>9580</v>
      </c>
      <c r="V792" s="2">
        <v>11102</v>
      </c>
      <c r="W792" s="2">
        <v>1.1040000000000001</v>
      </c>
      <c r="X792" s="2">
        <v>1.026</v>
      </c>
      <c r="Y792" s="2">
        <v>10119</v>
      </c>
      <c r="Z792" s="2">
        <v>11391</v>
      </c>
      <c r="AA792" s="2">
        <v>0</v>
      </c>
      <c r="AB792" s="2">
        <v>0</v>
      </c>
      <c r="AC792" s="2">
        <v>2667.12</v>
      </c>
      <c r="AD792" s="2">
        <v>7255.93</v>
      </c>
      <c r="AE792" s="2">
        <v>9923.0499999999993</v>
      </c>
      <c r="AF792" s="2">
        <v>0</v>
      </c>
      <c r="AG792" s="2">
        <v>0</v>
      </c>
      <c r="AH792" s="2">
        <v>2667.12</v>
      </c>
      <c r="AI792" s="2">
        <v>7255.93</v>
      </c>
      <c r="AJ792" s="2">
        <v>9923.0499999999993</v>
      </c>
      <c r="AK792" s="2">
        <v>0</v>
      </c>
      <c r="AL792" s="2">
        <v>0</v>
      </c>
      <c r="AM792" s="2">
        <v>25551010</v>
      </c>
      <c r="AN792" s="2">
        <v>82652299</v>
      </c>
      <c r="AO792" s="2">
        <v>108203309</v>
      </c>
      <c r="AP792" s="2">
        <v>0.46010000000000001</v>
      </c>
      <c r="AQ792" s="2">
        <v>0.2</v>
      </c>
      <c r="AR792" s="2">
        <v>0</v>
      </c>
      <c r="AS792" s="2">
        <v>0</v>
      </c>
      <c r="AT792" s="2">
        <v>2351204</v>
      </c>
      <c r="AU792" s="2">
        <v>7605665</v>
      </c>
      <c r="AV792" s="2">
        <v>9956869</v>
      </c>
      <c r="AW792" s="2">
        <v>0.46010000000000001</v>
      </c>
      <c r="AX792" s="2">
        <v>0</v>
      </c>
      <c r="AY792" s="2">
        <v>0.65</v>
      </c>
      <c r="AZ792" s="2">
        <v>0</v>
      </c>
      <c r="BA792" s="2">
        <v>0</v>
      </c>
      <c r="BB792" s="2">
        <v>0</v>
      </c>
      <c r="BC792" s="2">
        <v>0</v>
      </c>
      <c r="BD792" s="2">
        <v>0</v>
      </c>
      <c r="BE792" s="2">
        <v>118160178</v>
      </c>
      <c r="BF792" s="2">
        <v>0</v>
      </c>
      <c r="BG792" s="2">
        <v>581514</v>
      </c>
      <c r="BH792" s="2">
        <v>0</v>
      </c>
      <c r="BI792" s="2">
        <v>818767</v>
      </c>
      <c r="BJ792" s="2">
        <v>0</v>
      </c>
      <c r="BK792" s="2">
        <v>0</v>
      </c>
      <c r="BL792" s="2">
        <v>0</v>
      </c>
      <c r="BM792" s="2">
        <v>0</v>
      </c>
      <c r="BN792" s="2">
        <v>2813</v>
      </c>
      <c r="BO792" s="2">
        <v>0</v>
      </c>
      <c r="BP792" s="2">
        <v>0</v>
      </c>
      <c r="BQ792" s="2">
        <v>1400281</v>
      </c>
      <c r="BR792" s="2">
        <v>119560459</v>
      </c>
      <c r="BS792" s="2">
        <v>0</v>
      </c>
      <c r="BT792" s="2">
        <v>119560459</v>
      </c>
      <c r="BU792" s="2">
        <v>79423615</v>
      </c>
      <c r="BV792" s="2">
        <v>40136844</v>
      </c>
      <c r="BW792" s="2">
        <v>1984610</v>
      </c>
      <c r="BX792" s="2">
        <v>38152234</v>
      </c>
      <c r="BY792" s="2">
        <v>6093.24</v>
      </c>
      <c r="BZ792" s="2">
        <v>9923.0499999999993</v>
      </c>
      <c r="CA792" s="2">
        <v>60463525</v>
      </c>
      <c r="CB792" s="2">
        <v>0</v>
      </c>
      <c r="CC792" s="2">
        <v>0</v>
      </c>
      <c r="CD792" s="2">
        <v>79423615</v>
      </c>
      <c r="CE792" s="2">
        <v>1984610</v>
      </c>
      <c r="CF792" s="2">
        <v>0</v>
      </c>
      <c r="CG792" s="2">
        <v>8437674</v>
      </c>
      <c r="CH792" s="2">
        <v>8437674</v>
      </c>
      <c r="CI792" s="2">
        <v>0</v>
      </c>
      <c r="CJ792" s="2">
        <v>38152234</v>
      </c>
      <c r="CK792" s="2" t="b">
        <v>0</v>
      </c>
      <c r="CL792" s="2">
        <v>0</v>
      </c>
      <c r="CM792" s="2">
        <v>11050.15</v>
      </c>
      <c r="CN792" s="2">
        <v>10160.15</v>
      </c>
      <c r="CO792" s="2">
        <v>10461.549999999999</v>
      </c>
      <c r="CP792" s="2">
        <v>12439.2</v>
      </c>
      <c r="CQ792" s="4">
        <v>45072.427118055559</v>
      </c>
      <c r="CR792" s="4">
        <v>73415</v>
      </c>
    </row>
    <row r="793" spans="1:96" x14ac:dyDescent="0.35">
      <c r="A793" s="5">
        <v>874</v>
      </c>
      <c r="B793" s="3" t="s">
        <v>1559</v>
      </c>
      <c r="C793" s="3" t="s">
        <v>1618</v>
      </c>
      <c r="D793" s="2" t="s">
        <v>1619</v>
      </c>
      <c r="E793" s="2">
        <v>8093</v>
      </c>
      <c r="F793" s="2">
        <v>8215</v>
      </c>
      <c r="G793" s="2">
        <v>8458</v>
      </c>
      <c r="H793" s="2">
        <v>9802</v>
      </c>
      <c r="I793" s="2">
        <v>6.5600000000000006E-2</v>
      </c>
      <c r="J793" s="2">
        <v>531</v>
      </c>
      <c r="K793" s="2">
        <v>539</v>
      </c>
      <c r="L793" s="2">
        <v>555</v>
      </c>
      <c r="M793" s="2">
        <v>643</v>
      </c>
      <c r="N793" s="2">
        <v>6.7000000000000004E-2</v>
      </c>
      <c r="O793" s="2">
        <v>542</v>
      </c>
      <c r="P793" s="2">
        <v>550</v>
      </c>
      <c r="Q793" s="2">
        <v>567</v>
      </c>
      <c r="R793" s="2">
        <v>657</v>
      </c>
      <c r="S793" s="2">
        <v>9166</v>
      </c>
      <c r="T793" s="2">
        <v>9304</v>
      </c>
      <c r="U793" s="2">
        <v>9580</v>
      </c>
      <c r="V793" s="2">
        <v>11102</v>
      </c>
      <c r="W793" s="2">
        <v>1.1040000000000001</v>
      </c>
      <c r="X793" s="2">
        <v>1.026</v>
      </c>
      <c r="Y793" s="2">
        <v>10119</v>
      </c>
      <c r="Z793" s="2">
        <v>11391</v>
      </c>
      <c r="AA793" s="2">
        <v>188</v>
      </c>
      <c r="AB793" s="2">
        <v>142.44</v>
      </c>
      <c r="AC793" s="2">
        <v>100.56</v>
      </c>
      <c r="AD793" s="2">
        <v>0</v>
      </c>
      <c r="AE793" s="2">
        <v>431</v>
      </c>
      <c r="AF793" s="2">
        <v>188</v>
      </c>
      <c r="AG793" s="2">
        <v>142.44</v>
      </c>
      <c r="AH793" s="2">
        <v>100.56</v>
      </c>
      <c r="AI793" s="2">
        <v>0</v>
      </c>
      <c r="AJ793" s="2">
        <v>431</v>
      </c>
      <c r="AK793" s="2">
        <v>1902372</v>
      </c>
      <c r="AL793" s="2">
        <v>1325262</v>
      </c>
      <c r="AM793" s="2">
        <v>963365</v>
      </c>
      <c r="AN793" s="2">
        <v>0</v>
      </c>
      <c r="AO793" s="2">
        <v>4190999</v>
      </c>
      <c r="AP793" s="2">
        <v>0.54430000000000001</v>
      </c>
      <c r="AQ793" s="2">
        <v>0.2</v>
      </c>
      <c r="AR793" s="2">
        <v>207092</v>
      </c>
      <c r="AS793" s="2">
        <v>144268</v>
      </c>
      <c r="AT793" s="2">
        <v>104872</v>
      </c>
      <c r="AU793" s="2">
        <v>0</v>
      </c>
      <c r="AV793" s="2">
        <v>456232</v>
      </c>
      <c r="AW793" s="2">
        <v>0.54430000000000001</v>
      </c>
      <c r="AX793" s="2">
        <v>0</v>
      </c>
      <c r="AY793" s="2">
        <v>0.65</v>
      </c>
      <c r="AZ793" s="2">
        <v>0</v>
      </c>
      <c r="BA793" s="2">
        <v>0</v>
      </c>
      <c r="BB793" s="2">
        <v>0</v>
      </c>
      <c r="BC793" s="2">
        <v>0</v>
      </c>
      <c r="BD793" s="2">
        <v>0</v>
      </c>
      <c r="BE793" s="2">
        <v>4647231</v>
      </c>
      <c r="BF793" s="2">
        <v>0</v>
      </c>
      <c r="BG793" s="2">
        <v>37793</v>
      </c>
      <c r="BH793" s="2">
        <v>0</v>
      </c>
      <c r="BI793" s="2">
        <v>90000</v>
      </c>
      <c r="BJ793" s="2">
        <v>0</v>
      </c>
      <c r="BK793" s="2">
        <v>0</v>
      </c>
      <c r="BL793" s="2">
        <v>0</v>
      </c>
      <c r="BM793" s="2">
        <v>0</v>
      </c>
      <c r="BN793" s="2">
        <v>2813</v>
      </c>
      <c r="BO793" s="2">
        <v>10.58</v>
      </c>
      <c r="BP793" s="2">
        <v>29762</v>
      </c>
      <c r="BQ793" s="2">
        <v>157555</v>
      </c>
      <c r="BR793" s="2">
        <v>4804786</v>
      </c>
      <c r="BS793" s="2">
        <v>0</v>
      </c>
      <c r="BT793" s="2">
        <v>4804786</v>
      </c>
      <c r="BU793" s="2">
        <v>3995110</v>
      </c>
      <c r="BV793" s="2">
        <v>809676</v>
      </c>
      <c r="BW793" s="2">
        <v>86200</v>
      </c>
      <c r="BX793" s="2">
        <v>723476</v>
      </c>
      <c r="BY793" s="2">
        <v>5240.34</v>
      </c>
      <c r="BZ793" s="2">
        <v>431</v>
      </c>
      <c r="CA793" s="2">
        <v>2258587</v>
      </c>
      <c r="CB793" s="2">
        <v>0</v>
      </c>
      <c r="CC793" s="2">
        <v>0</v>
      </c>
      <c r="CD793" s="2">
        <v>3995110</v>
      </c>
      <c r="CE793" s="2">
        <v>86200</v>
      </c>
      <c r="CF793" s="2">
        <v>0</v>
      </c>
      <c r="CG793" s="2">
        <v>813041</v>
      </c>
      <c r="CH793" s="2">
        <v>813041</v>
      </c>
      <c r="CI793" s="2">
        <v>89565</v>
      </c>
      <c r="CJ793" s="2">
        <v>813041</v>
      </c>
      <c r="CK793" s="2" t="b">
        <v>1</v>
      </c>
      <c r="CL793" s="2">
        <v>0</v>
      </c>
      <c r="CM793" s="2">
        <v>11220.55</v>
      </c>
      <c r="CN793" s="2">
        <v>10316.83</v>
      </c>
      <c r="CO793" s="2">
        <v>10622.88</v>
      </c>
      <c r="CP793" s="2">
        <v>12631.02</v>
      </c>
      <c r="CQ793" s="4">
        <v>45072.427118055559</v>
      </c>
      <c r="CR793" s="4">
        <v>73415</v>
      </c>
    </row>
    <row r="794" spans="1:96" x14ac:dyDescent="0.35">
      <c r="A794" s="5">
        <v>875</v>
      </c>
      <c r="B794" s="3" t="s">
        <v>1559</v>
      </c>
      <c r="C794" s="3" t="s">
        <v>1620</v>
      </c>
      <c r="D794" s="2" t="s">
        <v>1621</v>
      </c>
      <c r="E794" s="2">
        <v>8093</v>
      </c>
      <c r="F794" s="2">
        <v>8215</v>
      </c>
      <c r="G794" s="2">
        <v>8458</v>
      </c>
      <c r="H794" s="2">
        <v>9802</v>
      </c>
      <c r="I794" s="2">
        <v>6.5600000000000006E-2</v>
      </c>
      <c r="J794" s="2">
        <v>531</v>
      </c>
      <c r="K794" s="2">
        <v>539</v>
      </c>
      <c r="L794" s="2">
        <v>555</v>
      </c>
      <c r="M794" s="2">
        <v>643</v>
      </c>
      <c r="N794" s="2">
        <v>6.7000000000000004E-2</v>
      </c>
      <c r="O794" s="2">
        <v>542</v>
      </c>
      <c r="P794" s="2">
        <v>550</v>
      </c>
      <c r="Q794" s="2">
        <v>567</v>
      </c>
      <c r="R794" s="2">
        <v>657</v>
      </c>
      <c r="S794" s="2">
        <v>9166</v>
      </c>
      <c r="T794" s="2">
        <v>9304</v>
      </c>
      <c r="U794" s="2">
        <v>9580</v>
      </c>
      <c r="V794" s="2">
        <v>11102</v>
      </c>
      <c r="W794" s="2">
        <v>1.1040000000000001</v>
      </c>
      <c r="X794" s="2">
        <v>1.026</v>
      </c>
      <c r="Y794" s="2">
        <v>10119</v>
      </c>
      <c r="Z794" s="2">
        <v>11391</v>
      </c>
      <c r="AA794" s="2">
        <v>899.61</v>
      </c>
      <c r="AB794" s="2">
        <v>747.36</v>
      </c>
      <c r="AC794" s="2">
        <v>547.67999999999995</v>
      </c>
      <c r="AD794" s="2">
        <v>1227.25</v>
      </c>
      <c r="AE794" s="2">
        <v>3421.9</v>
      </c>
      <c r="AF794" s="2">
        <v>899.61</v>
      </c>
      <c r="AG794" s="2">
        <v>747.36</v>
      </c>
      <c r="AH794" s="2">
        <v>547.67999999999995</v>
      </c>
      <c r="AI794" s="2">
        <v>1227.25</v>
      </c>
      <c r="AJ794" s="2">
        <v>3421.9</v>
      </c>
      <c r="AK794" s="2">
        <v>9103154</v>
      </c>
      <c r="AL794" s="2">
        <v>6953437</v>
      </c>
      <c r="AM794" s="2">
        <v>5246774</v>
      </c>
      <c r="AN794" s="2">
        <v>13979605</v>
      </c>
      <c r="AO794" s="2">
        <v>35282970</v>
      </c>
      <c r="AP794" s="2">
        <v>0.56730000000000003</v>
      </c>
      <c r="AQ794" s="2">
        <v>0.2</v>
      </c>
      <c r="AR794" s="2">
        <v>1032844</v>
      </c>
      <c r="AS794" s="2">
        <v>788937</v>
      </c>
      <c r="AT794" s="2">
        <v>595299</v>
      </c>
      <c r="AU794" s="2">
        <v>1586126</v>
      </c>
      <c r="AV794" s="2">
        <v>4003206</v>
      </c>
      <c r="AW794" s="2">
        <v>0.56730000000000003</v>
      </c>
      <c r="AX794" s="2">
        <v>1.7299999999999999E-2</v>
      </c>
      <c r="AY794" s="2">
        <v>0.65</v>
      </c>
      <c r="AZ794" s="2">
        <v>102365</v>
      </c>
      <c r="BA794" s="2">
        <v>78191</v>
      </c>
      <c r="BB794" s="2">
        <v>59000</v>
      </c>
      <c r="BC794" s="2">
        <v>157201</v>
      </c>
      <c r="BD794" s="2">
        <v>396757</v>
      </c>
      <c r="BE794" s="2">
        <v>39682933</v>
      </c>
      <c r="BF794" s="2">
        <v>0</v>
      </c>
      <c r="BG794" s="2">
        <v>120778</v>
      </c>
      <c r="BH794" s="2">
        <v>0</v>
      </c>
      <c r="BI794" s="2">
        <v>654207</v>
      </c>
      <c r="BJ794" s="2">
        <v>0</v>
      </c>
      <c r="BK794" s="2">
        <v>0</v>
      </c>
      <c r="BL794" s="2">
        <v>0</v>
      </c>
      <c r="BM794" s="2">
        <v>0</v>
      </c>
      <c r="BN794" s="2">
        <v>2813</v>
      </c>
      <c r="BO794" s="2">
        <v>25.16</v>
      </c>
      <c r="BP794" s="2">
        <v>70775</v>
      </c>
      <c r="BQ794" s="2">
        <v>845760</v>
      </c>
      <c r="BR794" s="2">
        <v>40528693</v>
      </c>
      <c r="BS794" s="2">
        <v>0</v>
      </c>
      <c r="BT794" s="2">
        <v>40528693</v>
      </c>
      <c r="BU794" s="2">
        <v>46943361</v>
      </c>
      <c r="BV794" s="2">
        <v>0</v>
      </c>
      <c r="BW794" s="2">
        <v>684380</v>
      </c>
      <c r="BX794" s="2">
        <v>0</v>
      </c>
      <c r="BY794" s="2">
        <v>5310.7</v>
      </c>
      <c r="BZ794" s="2">
        <v>3421.9</v>
      </c>
      <c r="CA794" s="2">
        <v>18172684</v>
      </c>
      <c r="CB794" s="2">
        <v>0</v>
      </c>
      <c r="CC794" s="2">
        <v>0</v>
      </c>
      <c r="CD794" s="2">
        <v>46943361</v>
      </c>
      <c r="CE794" s="2">
        <v>684380</v>
      </c>
      <c r="CF794" s="2">
        <v>0</v>
      </c>
      <c r="CG794" s="2">
        <v>2206444</v>
      </c>
      <c r="CH794" s="2">
        <v>2206444</v>
      </c>
      <c r="CI794" s="2">
        <v>2206444</v>
      </c>
      <c r="CJ794" s="2">
        <v>2206444</v>
      </c>
      <c r="CK794" s="2" t="b">
        <v>1</v>
      </c>
      <c r="CL794" s="2">
        <v>6414668</v>
      </c>
      <c r="CM794" s="2">
        <v>11380.89</v>
      </c>
      <c r="CN794" s="2">
        <v>10464.26</v>
      </c>
      <c r="CO794" s="2">
        <v>10774.67</v>
      </c>
      <c r="CP794" s="2">
        <v>12811.51</v>
      </c>
      <c r="CQ794" s="4">
        <v>45072.427141203705</v>
      </c>
      <c r="CR794" s="4">
        <v>73415</v>
      </c>
    </row>
    <row r="795" spans="1:96" x14ac:dyDescent="0.35">
      <c r="A795" s="5">
        <v>876</v>
      </c>
      <c r="B795" s="3" t="s">
        <v>1559</v>
      </c>
      <c r="C795" s="3" t="s">
        <v>1622</v>
      </c>
      <c r="D795" s="2" t="s">
        <v>1623</v>
      </c>
      <c r="E795" s="2">
        <v>8093</v>
      </c>
      <c r="F795" s="2">
        <v>8215</v>
      </c>
      <c r="G795" s="2">
        <v>8458</v>
      </c>
      <c r="H795" s="2">
        <v>9802</v>
      </c>
      <c r="I795" s="2">
        <v>6.5600000000000006E-2</v>
      </c>
      <c r="J795" s="2">
        <v>531</v>
      </c>
      <c r="K795" s="2">
        <v>539</v>
      </c>
      <c r="L795" s="2">
        <v>555</v>
      </c>
      <c r="M795" s="2">
        <v>643</v>
      </c>
      <c r="N795" s="2">
        <v>6.7000000000000004E-2</v>
      </c>
      <c r="O795" s="2">
        <v>542</v>
      </c>
      <c r="P795" s="2">
        <v>550</v>
      </c>
      <c r="Q795" s="2">
        <v>567</v>
      </c>
      <c r="R795" s="2">
        <v>657</v>
      </c>
      <c r="S795" s="2">
        <v>9166</v>
      </c>
      <c r="T795" s="2">
        <v>9304</v>
      </c>
      <c r="U795" s="2">
        <v>9580</v>
      </c>
      <c r="V795" s="2">
        <v>11102</v>
      </c>
      <c r="W795" s="2">
        <v>1.1040000000000001</v>
      </c>
      <c r="X795" s="2">
        <v>1.026</v>
      </c>
      <c r="Y795" s="2">
        <v>10119</v>
      </c>
      <c r="Z795" s="2">
        <v>11391</v>
      </c>
      <c r="AA795" s="2">
        <v>232.1</v>
      </c>
      <c r="AB795" s="2">
        <v>121.2</v>
      </c>
      <c r="AC795" s="2">
        <v>0.1</v>
      </c>
      <c r="AD795" s="2">
        <v>0</v>
      </c>
      <c r="AE795" s="2">
        <v>353.4</v>
      </c>
      <c r="AF795" s="2">
        <v>232.1</v>
      </c>
      <c r="AG795" s="2">
        <v>121.2</v>
      </c>
      <c r="AH795" s="2">
        <v>0.1</v>
      </c>
      <c r="AI795" s="2">
        <v>0</v>
      </c>
      <c r="AJ795" s="2">
        <v>353.4</v>
      </c>
      <c r="AK795" s="2">
        <v>2348620</v>
      </c>
      <c r="AL795" s="2">
        <v>1127645</v>
      </c>
      <c r="AM795" s="2">
        <v>958</v>
      </c>
      <c r="AN795" s="2">
        <v>0</v>
      </c>
      <c r="AO795" s="2">
        <v>3477223</v>
      </c>
      <c r="AP795" s="2">
        <v>0.24429999999999999</v>
      </c>
      <c r="AQ795" s="2">
        <v>0.2</v>
      </c>
      <c r="AR795" s="2">
        <v>114754</v>
      </c>
      <c r="AS795" s="2">
        <v>55097</v>
      </c>
      <c r="AT795" s="2">
        <v>47</v>
      </c>
      <c r="AU795" s="2">
        <v>0</v>
      </c>
      <c r="AV795" s="2">
        <v>169898</v>
      </c>
      <c r="AW795" s="2">
        <v>0.24429999999999999</v>
      </c>
      <c r="AX795" s="2">
        <v>0</v>
      </c>
      <c r="AY795" s="2">
        <v>0.65</v>
      </c>
      <c r="AZ795" s="2">
        <v>0</v>
      </c>
      <c r="BA795" s="2">
        <v>0</v>
      </c>
      <c r="BB795" s="2">
        <v>0</v>
      </c>
      <c r="BC795" s="2">
        <v>0</v>
      </c>
      <c r="BD795" s="2">
        <v>0</v>
      </c>
      <c r="BE795" s="2">
        <v>3647121</v>
      </c>
      <c r="BF795" s="2">
        <v>0</v>
      </c>
      <c r="BG795" s="2">
        <v>0</v>
      </c>
      <c r="BH795" s="2">
        <v>0</v>
      </c>
      <c r="BI795" s="2">
        <v>95000</v>
      </c>
      <c r="BJ795" s="2">
        <v>0</v>
      </c>
      <c r="BK795" s="2">
        <v>0</v>
      </c>
      <c r="BL795" s="2">
        <v>261813</v>
      </c>
      <c r="BM795" s="2">
        <v>0</v>
      </c>
      <c r="BN795" s="2">
        <v>2813</v>
      </c>
      <c r="BO795" s="2">
        <v>10.76</v>
      </c>
      <c r="BP795" s="2">
        <v>30268</v>
      </c>
      <c r="BQ795" s="2">
        <v>387081</v>
      </c>
      <c r="BR795" s="2">
        <v>4034202</v>
      </c>
      <c r="BS795" s="2">
        <v>0</v>
      </c>
      <c r="BT795" s="2">
        <v>4034202</v>
      </c>
      <c r="BU795" s="2">
        <v>1613835</v>
      </c>
      <c r="BV795" s="2">
        <v>2420367</v>
      </c>
      <c r="BW795" s="2">
        <v>279884</v>
      </c>
      <c r="BX795" s="2">
        <v>2140483</v>
      </c>
      <c r="BY795" s="2">
        <v>5027.2</v>
      </c>
      <c r="BZ795" s="2">
        <v>353.4</v>
      </c>
      <c r="CA795" s="2">
        <v>1776612</v>
      </c>
      <c r="CB795" s="2">
        <v>0</v>
      </c>
      <c r="CC795" s="2">
        <v>0</v>
      </c>
      <c r="CD795" s="2">
        <v>1613835</v>
      </c>
      <c r="CE795" s="2">
        <v>279884</v>
      </c>
      <c r="CF795" s="2">
        <v>0</v>
      </c>
      <c r="CG795" s="2">
        <v>855303</v>
      </c>
      <c r="CH795" s="2">
        <v>855303</v>
      </c>
      <c r="CI795" s="2">
        <v>0</v>
      </c>
      <c r="CJ795" s="2">
        <v>2140483</v>
      </c>
      <c r="CK795" s="2" t="b">
        <v>0</v>
      </c>
      <c r="CL795" s="2">
        <v>0</v>
      </c>
      <c r="CM795" s="2">
        <v>10613.41</v>
      </c>
      <c r="CN795" s="2">
        <v>9758.59</v>
      </c>
      <c r="CO795" s="2">
        <v>10048.08</v>
      </c>
      <c r="CP795" s="2">
        <v>11947.56</v>
      </c>
      <c r="CQ795" s="4">
        <v>45072.427199074074</v>
      </c>
      <c r="CR795" s="4">
        <v>73415</v>
      </c>
    </row>
    <row r="796" spans="1:96" x14ac:dyDescent="0.35">
      <c r="A796" s="5">
        <v>877</v>
      </c>
      <c r="B796" s="3" t="s">
        <v>1559</v>
      </c>
      <c r="C796" s="3" t="s">
        <v>1624</v>
      </c>
      <c r="D796" s="2" t="s">
        <v>1625</v>
      </c>
      <c r="E796" s="2">
        <v>8093</v>
      </c>
      <c r="F796" s="2">
        <v>8215</v>
      </c>
      <c r="G796" s="2">
        <v>8458</v>
      </c>
      <c r="H796" s="2">
        <v>9802</v>
      </c>
      <c r="I796" s="2">
        <v>6.5600000000000006E-2</v>
      </c>
      <c r="J796" s="2">
        <v>531</v>
      </c>
      <c r="K796" s="2">
        <v>539</v>
      </c>
      <c r="L796" s="2">
        <v>555</v>
      </c>
      <c r="M796" s="2">
        <v>643</v>
      </c>
      <c r="N796" s="2">
        <v>6.7000000000000004E-2</v>
      </c>
      <c r="O796" s="2">
        <v>542</v>
      </c>
      <c r="P796" s="2">
        <v>550</v>
      </c>
      <c r="Q796" s="2">
        <v>567</v>
      </c>
      <c r="R796" s="2">
        <v>657</v>
      </c>
      <c r="S796" s="2">
        <v>9166</v>
      </c>
      <c r="T796" s="2">
        <v>9304</v>
      </c>
      <c r="U796" s="2">
        <v>9580</v>
      </c>
      <c r="V796" s="2">
        <v>11102</v>
      </c>
      <c r="W796" s="2">
        <v>1.1040000000000001</v>
      </c>
      <c r="X796" s="2">
        <v>1.026</v>
      </c>
      <c r="Y796" s="2">
        <v>10119</v>
      </c>
      <c r="Z796" s="2">
        <v>11391</v>
      </c>
      <c r="AA796" s="2">
        <v>89.52</v>
      </c>
      <c r="AB796" s="2">
        <v>57.98</v>
      </c>
      <c r="AC796" s="2">
        <v>0</v>
      </c>
      <c r="AD796" s="2">
        <v>0</v>
      </c>
      <c r="AE796" s="2">
        <v>147.5</v>
      </c>
      <c r="AF796" s="2">
        <v>89.52</v>
      </c>
      <c r="AG796" s="2">
        <v>57.98</v>
      </c>
      <c r="AH796" s="2">
        <v>0</v>
      </c>
      <c r="AI796" s="2">
        <v>0</v>
      </c>
      <c r="AJ796" s="2">
        <v>147.5</v>
      </c>
      <c r="AK796" s="2">
        <v>905853</v>
      </c>
      <c r="AL796" s="2">
        <v>539446</v>
      </c>
      <c r="AM796" s="2">
        <v>0</v>
      </c>
      <c r="AN796" s="2">
        <v>0</v>
      </c>
      <c r="AO796" s="2">
        <v>1445299</v>
      </c>
      <c r="AP796" s="2">
        <v>0.4602</v>
      </c>
      <c r="AQ796" s="2">
        <v>0.2</v>
      </c>
      <c r="AR796" s="2">
        <v>83375</v>
      </c>
      <c r="AS796" s="2">
        <v>49651</v>
      </c>
      <c r="AT796" s="2">
        <v>0</v>
      </c>
      <c r="AU796" s="2">
        <v>0</v>
      </c>
      <c r="AV796" s="2">
        <v>133026</v>
      </c>
      <c r="AW796" s="2">
        <v>0.4602</v>
      </c>
      <c r="AX796" s="2">
        <v>0</v>
      </c>
      <c r="AY796" s="2">
        <v>0.65</v>
      </c>
      <c r="AZ796" s="2">
        <v>0</v>
      </c>
      <c r="BA796" s="2">
        <v>0</v>
      </c>
      <c r="BB796" s="2">
        <v>0</v>
      </c>
      <c r="BC796" s="2">
        <v>0</v>
      </c>
      <c r="BD796" s="2">
        <v>0</v>
      </c>
      <c r="BE796" s="2">
        <v>1578325</v>
      </c>
      <c r="BF796" s="2">
        <v>0</v>
      </c>
      <c r="BG796" s="2">
        <v>0</v>
      </c>
      <c r="BH796" s="2">
        <v>0</v>
      </c>
      <c r="BI796" s="2">
        <v>0</v>
      </c>
      <c r="BJ796" s="2">
        <v>0</v>
      </c>
      <c r="BK796" s="2">
        <v>0</v>
      </c>
      <c r="BL796" s="2">
        <v>0</v>
      </c>
      <c r="BM796" s="2">
        <v>0</v>
      </c>
      <c r="BN796" s="2">
        <v>2813</v>
      </c>
      <c r="BO796" s="2">
        <v>6.3</v>
      </c>
      <c r="BP796" s="2">
        <v>17722</v>
      </c>
      <c r="BQ796" s="2">
        <v>17722</v>
      </c>
      <c r="BR796" s="2">
        <v>1596047</v>
      </c>
      <c r="BS796" s="2">
        <v>0</v>
      </c>
      <c r="BT796" s="2">
        <v>1596047</v>
      </c>
      <c r="BU796" s="2">
        <v>499357</v>
      </c>
      <c r="BV796" s="2">
        <v>1096690</v>
      </c>
      <c r="BW796" s="2">
        <v>114237</v>
      </c>
      <c r="BX796" s="2">
        <v>982453</v>
      </c>
      <c r="BY796" s="2">
        <v>4916.1899999999996</v>
      </c>
      <c r="BZ796" s="2">
        <v>147.5</v>
      </c>
      <c r="CA796" s="2">
        <v>725138</v>
      </c>
      <c r="CB796" s="2">
        <v>0</v>
      </c>
      <c r="CC796" s="2">
        <v>0</v>
      </c>
      <c r="CD796" s="2">
        <v>499357</v>
      </c>
      <c r="CE796" s="2">
        <v>114237</v>
      </c>
      <c r="CF796" s="2">
        <v>111544</v>
      </c>
      <c r="CG796" s="2">
        <v>184570</v>
      </c>
      <c r="CH796" s="2">
        <v>296114</v>
      </c>
      <c r="CI796" s="2">
        <v>0</v>
      </c>
      <c r="CJ796" s="2">
        <v>982453</v>
      </c>
      <c r="CK796" s="2" t="b">
        <v>0</v>
      </c>
      <c r="CL796" s="2">
        <v>0</v>
      </c>
      <c r="CM796" s="2">
        <v>11050.35</v>
      </c>
      <c r="CN796" s="2">
        <v>10160.34</v>
      </c>
      <c r="CO796" s="2">
        <v>10461.74</v>
      </c>
      <c r="CP796" s="2">
        <v>12439.43</v>
      </c>
      <c r="CQ796" s="4">
        <v>45072.427199074074</v>
      </c>
      <c r="CR796" s="4">
        <v>73415</v>
      </c>
    </row>
    <row r="797" spans="1:96" x14ac:dyDescent="0.35">
      <c r="A797" s="5">
        <v>878</v>
      </c>
      <c r="B797" s="3" t="s">
        <v>1559</v>
      </c>
      <c r="C797" s="3" t="s">
        <v>1626</v>
      </c>
      <c r="D797" s="2" t="s">
        <v>1627</v>
      </c>
      <c r="E797" s="2">
        <v>8093</v>
      </c>
      <c r="F797" s="2">
        <v>8215</v>
      </c>
      <c r="G797" s="2">
        <v>8458</v>
      </c>
      <c r="H797" s="2">
        <v>9802</v>
      </c>
      <c r="I797" s="2">
        <v>6.5600000000000006E-2</v>
      </c>
      <c r="J797" s="2">
        <v>531</v>
      </c>
      <c r="K797" s="2">
        <v>539</v>
      </c>
      <c r="L797" s="2">
        <v>555</v>
      </c>
      <c r="M797" s="2">
        <v>643</v>
      </c>
      <c r="N797" s="2">
        <v>6.7000000000000004E-2</v>
      </c>
      <c r="O797" s="2">
        <v>542</v>
      </c>
      <c r="P797" s="2">
        <v>550</v>
      </c>
      <c r="Q797" s="2">
        <v>567</v>
      </c>
      <c r="R797" s="2">
        <v>657</v>
      </c>
      <c r="S797" s="2">
        <v>9166</v>
      </c>
      <c r="T797" s="2">
        <v>9304</v>
      </c>
      <c r="U797" s="2">
        <v>9580</v>
      </c>
      <c r="V797" s="2">
        <v>11102</v>
      </c>
      <c r="W797" s="2">
        <v>1.1040000000000001</v>
      </c>
      <c r="X797" s="2">
        <v>1.026</v>
      </c>
      <c r="Y797" s="2">
        <v>10119</v>
      </c>
      <c r="Z797" s="2">
        <v>11391</v>
      </c>
      <c r="AA797" s="2">
        <v>450.62</v>
      </c>
      <c r="AB797" s="2">
        <v>349.21</v>
      </c>
      <c r="AC797" s="2">
        <v>0</v>
      </c>
      <c r="AD797" s="2">
        <v>0</v>
      </c>
      <c r="AE797" s="2">
        <v>799.83</v>
      </c>
      <c r="AF797" s="2">
        <v>450.62</v>
      </c>
      <c r="AG797" s="2">
        <v>349.21</v>
      </c>
      <c r="AH797" s="2">
        <v>0</v>
      </c>
      <c r="AI797" s="2">
        <v>0</v>
      </c>
      <c r="AJ797" s="2">
        <v>799.83</v>
      </c>
      <c r="AK797" s="2">
        <v>4559824</v>
      </c>
      <c r="AL797" s="2">
        <v>3249050</v>
      </c>
      <c r="AM797" s="2">
        <v>0</v>
      </c>
      <c r="AN797" s="2">
        <v>0</v>
      </c>
      <c r="AO797" s="2">
        <v>7808874</v>
      </c>
      <c r="AP797" s="2">
        <v>0.1852</v>
      </c>
      <c r="AQ797" s="2">
        <v>0.2</v>
      </c>
      <c r="AR797" s="2">
        <v>168896</v>
      </c>
      <c r="AS797" s="2">
        <v>120345</v>
      </c>
      <c r="AT797" s="2">
        <v>0</v>
      </c>
      <c r="AU797" s="2">
        <v>0</v>
      </c>
      <c r="AV797" s="2">
        <v>289241</v>
      </c>
      <c r="AW797" s="2">
        <v>0.1852</v>
      </c>
      <c r="AX797" s="2">
        <v>0</v>
      </c>
      <c r="AY797" s="2">
        <v>0.65</v>
      </c>
      <c r="AZ797" s="2">
        <v>0</v>
      </c>
      <c r="BA797" s="2">
        <v>0</v>
      </c>
      <c r="BB797" s="2">
        <v>0</v>
      </c>
      <c r="BC797" s="2">
        <v>0</v>
      </c>
      <c r="BD797" s="2">
        <v>0</v>
      </c>
      <c r="BE797" s="2">
        <v>8098115</v>
      </c>
      <c r="BF797" s="2">
        <v>0</v>
      </c>
      <c r="BG797" s="2">
        <v>0</v>
      </c>
      <c r="BH797" s="2">
        <v>0</v>
      </c>
      <c r="BI797" s="2">
        <v>0</v>
      </c>
      <c r="BJ797" s="2">
        <v>0</v>
      </c>
      <c r="BK797" s="2">
        <v>0</v>
      </c>
      <c r="BL797" s="2">
        <v>0</v>
      </c>
      <c r="BM797" s="2">
        <v>0</v>
      </c>
      <c r="BN797" s="2">
        <v>2813</v>
      </c>
      <c r="BO797" s="2">
        <v>32.090000000000003</v>
      </c>
      <c r="BP797" s="2">
        <v>90269</v>
      </c>
      <c r="BQ797" s="2">
        <v>90269</v>
      </c>
      <c r="BR797" s="2">
        <v>8188384</v>
      </c>
      <c r="BS797" s="2">
        <v>0</v>
      </c>
      <c r="BT797" s="2">
        <v>8188384</v>
      </c>
      <c r="BU797" s="2">
        <v>2838450</v>
      </c>
      <c r="BV797" s="2">
        <v>5349934</v>
      </c>
      <c r="BW797" s="2">
        <v>641960</v>
      </c>
      <c r="BX797" s="2">
        <v>4707974</v>
      </c>
      <c r="BY797" s="2">
        <v>5094.7700000000004</v>
      </c>
      <c r="BZ797" s="2">
        <v>799.83</v>
      </c>
      <c r="CA797" s="2">
        <v>4074950</v>
      </c>
      <c r="CB797" s="2">
        <v>0</v>
      </c>
      <c r="CC797" s="2">
        <v>0</v>
      </c>
      <c r="CD797" s="2">
        <v>2838450</v>
      </c>
      <c r="CE797" s="2">
        <v>641960</v>
      </c>
      <c r="CF797" s="2">
        <v>594540</v>
      </c>
      <c r="CG797" s="2">
        <v>881320</v>
      </c>
      <c r="CH797" s="2">
        <v>1475860</v>
      </c>
      <c r="CI797" s="2">
        <v>0</v>
      </c>
      <c r="CJ797" s="2">
        <v>4707974</v>
      </c>
      <c r="CK797" s="2" t="b">
        <v>0</v>
      </c>
      <c r="CL797" s="2">
        <v>0</v>
      </c>
      <c r="CM797" s="2">
        <v>10493.81</v>
      </c>
      <c r="CN797" s="2">
        <v>9648.6200000000008</v>
      </c>
      <c r="CO797" s="2">
        <v>9934.84</v>
      </c>
      <c r="CP797" s="2">
        <v>11812.92</v>
      </c>
      <c r="CQ797" s="4">
        <v>45072.427222222221</v>
      </c>
      <c r="CR797" s="4">
        <v>73415</v>
      </c>
    </row>
    <row r="798" spans="1:96" x14ac:dyDescent="0.35">
      <c r="A798" s="5">
        <v>879</v>
      </c>
      <c r="B798" s="3" t="s">
        <v>1559</v>
      </c>
      <c r="C798" s="3" t="s">
        <v>1628</v>
      </c>
      <c r="D798" s="2" t="s">
        <v>1629</v>
      </c>
      <c r="E798" s="2">
        <v>8093</v>
      </c>
      <c r="F798" s="2">
        <v>8215</v>
      </c>
      <c r="G798" s="2">
        <v>8458</v>
      </c>
      <c r="H798" s="2">
        <v>9802</v>
      </c>
      <c r="I798" s="2">
        <v>6.5600000000000006E-2</v>
      </c>
      <c r="J798" s="2">
        <v>531</v>
      </c>
      <c r="K798" s="2">
        <v>539</v>
      </c>
      <c r="L798" s="2">
        <v>555</v>
      </c>
      <c r="M798" s="2">
        <v>643</v>
      </c>
      <c r="N798" s="2">
        <v>6.7000000000000004E-2</v>
      </c>
      <c r="O798" s="2">
        <v>542</v>
      </c>
      <c r="P798" s="2">
        <v>550</v>
      </c>
      <c r="Q798" s="2">
        <v>567</v>
      </c>
      <c r="R798" s="2">
        <v>657</v>
      </c>
      <c r="S798" s="2">
        <v>9166</v>
      </c>
      <c r="T798" s="2">
        <v>9304</v>
      </c>
      <c r="U798" s="2">
        <v>9580</v>
      </c>
      <c r="V798" s="2">
        <v>11102</v>
      </c>
      <c r="W798" s="2">
        <v>1.1040000000000001</v>
      </c>
      <c r="X798" s="2">
        <v>1.026</v>
      </c>
      <c r="Y798" s="2">
        <v>10119</v>
      </c>
      <c r="Z798" s="2">
        <v>11391</v>
      </c>
      <c r="AA798" s="2">
        <v>91.32</v>
      </c>
      <c r="AB798" s="2">
        <v>63.53</v>
      </c>
      <c r="AC798" s="2">
        <v>0</v>
      </c>
      <c r="AD798" s="2">
        <v>0</v>
      </c>
      <c r="AE798" s="2">
        <v>154.85</v>
      </c>
      <c r="AF798" s="2">
        <v>91.32</v>
      </c>
      <c r="AG798" s="2">
        <v>63.53</v>
      </c>
      <c r="AH798" s="2">
        <v>0</v>
      </c>
      <c r="AI798" s="2">
        <v>0</v>
      </c>
      <c r="AJ798" s="2">
        <v>154.85</v>
      </c>
      <c r="AK798" s="2">
        <v>924067</v>
      </c>
      <c r="AL798" s="2">
        <v>591083</v>
      </c>
      <c r="AM798" s="2">
        <v>0</v>
      </c>
      <c r="AN798" s="2">
        <v>0</v>
      </c>
      <c r="AO798" s="2">
        <v>1515150</v>
      </c>
      <c r="AP798" s="2">
        <v>0.26679999999999998</v>
      </c>
      <c r="AQ798" s="2">
        <v>0.2</v>
      </c>
      <c r="AR798" s="2">
        <v>49308</v>
      </c>
      <c r="AS798" s="2">
        <v>31540</v>
      </c>
      <c r="AT798" s="2">
        <v>0</v>
      </c>
      <c r="AU798" s="2">
        <v>0</v>
      </c>
      <c r="AV798" s="2">
        <v>80848</v>
      </c>
      <c r="AW798" s="2">
        <v>0.26679999999999998</v>
      </c>
      <c r="AX798" s="2">
        <v>0</v>
      </c>
      <c r="AY798" s="2">
        <v>0.65</v>
      </c>
      <c r="AZ798" s="2">
        <v>0</v>
      </c>
      <c r="BA798" s="2">
        <v>0</v>
      </c>
      <c r="BB798" s="2">
        <v>0</v>
      </c>
      <c r="BC798" s="2">
        <v>0</v>
      </c>
      <c r="BD798" s="2">
        <v>0</v>
      </c>
      <c r="BE798" s="2">
        <v>1595998</v>
      </c>
      <c r="BF798" s="2">
        <v>0</v>
      </c>
      <c r="BG798" s="2">
        <v>0</v>
      </c>
      <c r="BH798" s="2">
        <v>0</v>
      </c>
      <c r="BI798" s="2">
        <v>21607</v>
      </c>
      <c r="BJ798" s="2">
        <v>0</v>
      </c>
      <c r="BK798" s="2">
        <v>0</v>
      </c>
      <c r="BL798" s="2">
        <v>0</v>
      </c>
      <c r="BM798" s="2">
        <v>0</v>
      </c>
      <c r="BN798" s="2">
        <v>2813</v>
      </c>
      <c r="BO798" s="2">
        <v>0.8</v>
      </c>
      <c r="BP798" s="2">
        <v>2250</v>
      </c>
      <c r="BQ798" s="2">
        <v>23857</v>
      </c>
      <c r="BR798" s="2">
        <v>1619855</v>
      </c>
      <c r="BS798" s="2">
        <v>0</v>
      </c>
      <c r="BT798" s="2">
        <v>1619855</v>
      </c>
      <c r="BU798" s="2">
        <v>1518400</v>
      </c>
      <c r="BV798" s="2">
        <v>101455</v>
      </c>
      <c r="BW798" s="2">
        <v>30970</v>
      </c>
      <c r="BX798" s="2">
        <v>70485</v>
      </c>
      <c r="BY798" s="2">
        <v>5154.4799999999996</v>
      </c>
      <c r="BZ798" s="2">
        <v>154.85</v>
      </c>
      <c r="CA798" s="2">
        <v>798171</v>
      </c>
      <c r="CB798" s="2">
        <v>0</v>
      </c>
      <c r="CC798" s="2">
        <v>0</v>
      </c>
      <c r="CD798" s="2">
        <v>1518400</v>
      </c>
      <c r="CE798" s="2">
        <v>30970</v>
      </c>
      <c r="CF798" s="2">
        <v>0</v>
      </c>
      <c r="CG798" s="2">
        <v>78195</v>
      </c>
      <c r="CH798" s="2">
        <v>78195</v>
      </c>
      <c r="CI798" s="2">
        <v>7710</v>
      </c>
      <c r="CJ798" s="2">
        <v>78195</v>
      </c>
      <c r="CK798" s="2" t="b">
        <v>0</v>
      </c>
      <c r="CL798" s="2">
        <v>0</v>
      </c>
      <c r="CM798" s="2">
        <v>10658.95</v>
      </c>
      <c r="CN798" s="2">
        <v>9800.4599999999991</v>
      </c>
      <c r="CO798" s="2">
        <v>10091.19</v>
      </c>
      <c r="CP798" s="2">
        <v>11998.82</v>
      </c>
      <c r="CQ798" s="4">
        <v>45072.427233796298</v>
      </c>
      <c r="CR798" s="4">
        <v>73415</v>
      </c>
    </row>
    <row r="799" spans="1:96" x14ac:dyDescent="0.35">
      <c r="A799" s="5">
        <v>880</v>
      </c>
      <c r="B799" s="3" t="s">
        <v>1559</v>
      </c>
      <c r="C799" s="3" t="s">
        <v>1630</v>
      </c>
      <c r="D799" s="2" t="s">
        <v>1631</v>
      </c>
      <c r="E799" s="2">
        <v>8093</v>
      </c>
      <c r="F799" s="2">
        <v>8215</v>
      </c>
      <c r="G799" s="2">
        <v>8458</v>
      </c>
      <c r="H799" s="2">
        <v>9802</v>
      </c>
      <c r="I799" s="2">
        <v>6.5600000000000006E-2</v>
      </c>
      <c r="J799" s="2">
        <v>531</v>
      </c>
      <c r="K799" s="2">
        <v>539</v>
      </c>
      <c r="L799" s="2">
        <v>555</v>
      </c>
      <c r="M799" s="2">
        <v>643</v>
      </c>
      <c r="N799" s="2">
        <v>6.7000000000000004E-2</v>
      </c>
      <c r="O799" s="2">
        <v>542</v>
      </c>
      <c r="P799" s="2">
        <v>550</v>
      </c>
      <c r="Q799" s="2">
        <v>567</v>
      </c>
      <c r="R799" s="2">
        <v>657</v>
      </c>
      <c r="S799" s="2">
        <v>9166</v>
      </c>
      <c r="T799" s="2">
        <v>9304</v>
      </c>
      <c r="U799" s="2">
        <v>9580</v>
      </c>
      <c r="V799" s="2">
        <v>11102</v>
      </c>
      <c r="W799" s="2">
        <v>1.1040000000000001</v>
      </c>
      <c r="X799" s="2">
        <v>1.026</v>
      </c>
      <c r="Y799" s="2">
        <v>10119</v>
      </c>
      <c r="Z799" s="2">
        <v>11391</v>
      </c>
      <c r="AA799" s="2">
        <v>145.24</v>
      </c>
      <c r="AB799" s="2">
        <v>78.48</v>
      </c>
      <c r="AC799" s="2">
        <v>0</v>
      </c>
      <c r="AD799" s="2">
        <v>0</v>
      </c>
      <c r="AE799" s="2">
        <v>223.72</v>
      </c>
      <c r="AF799" s="2">
        <v>145.24</v>
      </c>
      <c r="AG799" s="2">
        <v>78.48</v>
      </c>
      <c r="AH799" s="2">
        <v>0</v>
      </c>
      <c r="AI799" s="2">
        <v>0</v>
      </c>
      <c r="AJ799" s="2">
        <v>223.72</v>
      </c>
      <c r="AK799" s="2">
        <v>1469684</v>
      </c>
      <c r="AL799" s="2">
        <v>730178</v>
      </c>
      <c r="AM799" s="2">
        <v>0</v>
      </c>
      <c r="AN799" s="2">
        <v>0</v>
      </c>
      <c r="AO799" s="2">
        <v>2199862</v>
      </c>
      <c r="AP799" s="2">
        <v>0.2442</v>
      </c>
      <c r="AQ799" s="2">
        <v>0.2</v>
      </c>
      <c r="AR799" s="2">
        <v>71779</v>
      </c>
      <c r="AS799" s="2">
        <v>35662</v>
      </c>
      <c r="AT799" s="2">
        <v>0</v>
      </c>
      <c r="AU799" s="2">
        <v>0</v>
      </c>
      <c r="AV799" s="2">
        <v>107441</v>
      </c>
      <c r="AW799" s="2">
        <v>0.2442</v>
      </c>
      <c r="AX799" s="2">
        <v>0</v>
      </c>
      <c r="AY799" s="2">
        <v>0.65</v>
      </c>
      <c r="AZ799" s="2">
        <v>0</v>
      </c>
      <c r="BA799" s="2">
        <v>0</v>
      </c>
      <c r="BB799" s="2">
        <v>0</v>
      </c>
      <c r="BC799" s="2">
        <v>0</v>
      </c>
      <c r="BD799" s="2">
        <v>0</v>
      </c>
      <c r="BE799" s="2">
        <v>2307303</v>
      </c>
      <c r="BF799" s="2">
        <v>0</v>
      </c>
      <c r="BG799" s="2">
        <v>0</v>
      </c>
      <c r="BH799" s="2">
        <v>0</v>
      </c>
      <c r="BI799" s="2">
        <v>0</v>
      </c>
      <c r="BJ799" s="2">
        <v>0</v>
      </c>
      <c r="BK799" s="2">
        <v>0</v>
      </c>
      <c r="BL799" s="2">
        <v>0</v>
      </c>
      <c r="BM799" s="2">
        <v>0</v>
      </c>
      <c r="BN799" s="2">
        <v>2813</v>
      </c>
      <c r="BO799" s="2">
        <v>15.34</v>
      </c>
      <c r="BP799" s="2">
        <v>43151</v>
      </c>
      <c r="BQ799" s="2">
        <v>43151</v>
      </c>
      <c r="BR799" s="2">
        <v>2350454</v>
      </c>
      <c r="BS799" s="2">
        <v>0</v>
      </c>
      <c r="BT799" s="2">
        <v>2350454</v>
      </c>
      <c r="BU799" s="2">
        <v>1737661</v>
      </c>
      <c r="BV799" s="2">
        <v>612793</v>
      </c>
      <c r="BW799" s="2">
        <v>44744</v>
      </c>
      <c r="BX799" s="2">
        <v>568049</v>
      </c>
      <c r="BY799" s="2">
        <v>5029.7299999999996</v>
      </c>
      <c r="BZ799" s="2">
        <v>223.72</v>
      </c>
      <c r="CA799" s="2">
        <v>1125251</v>
      </c>
      <c r="CB799" s="2">
        <v>0</v>
      </c>
      <c r="CC799" s="2">
        <v>0</v>
      </c>
      <c r="CD799" s="2">
        <v>1737661</v>
      </c>
      <c r="CE799" s="2">
        <v>44744</v>
      </c>
      <c r="CF799" s="2">
        <v>0</v>
      </c>
      <c r="CG799" s="2">
        <v>270023</v>
      </c>
      <c r="CH799" s="2">
        <v>270023</v>
      </c>
      <c r="CI799" s="2">
        <v>0</v>
      </c>
      <c r="CJ799" s="2">
        <v>568049</v>
      </c>
      <c r="CK799" s="2" t="b">
        <v>0</v>
      </c>
      <c r="CL799" s="2">
        <v>0</v>
      </c>
      <c r="CM799" s="2">
        <v>10613.21</v>
      </c>
      <c r="CN799" s="2">
        <v>9758.41</v>
      </c>
      <c r="CO799" s="2">
        <v>10047.89</v>
      </c>
      <c r="CP799" s="2">
        <v>11947.34</v>
      </c>
      <c r="CQ799" s="4">
        <v>45072.427245370367</v>
      </c>
      <c r="CR799" s="4">
        <v>73415</v>
      </c>
    </row>
    <row r="800" spans="1:96" x14ac:dyDescent="0.35">
      <c r="A800" s="5">
        <v>881</v>
      </c>
      <c r="B800" s="3" t="s">
        <v>1559</v>
      </c>
      <c r="C800" s="3" t="s">
        <v>1632</v>
      </c>
      <c r="D800" s="2" t="s">
        <v>1633</v>
      </c>
      <c r="E800" s="2">
        <v>8093</v>
      </c>
      <c r="F800" s="2">
        <v>8215</v>
      </c>
      <c r="G800" s="2">
        <v>8458</v>
      </c>
      <c r="H800" s="2">
        <v>9802</v>
      </c>
      <c r="I800" s="2">
        <v>6.5600000000000006E-2</v>
      </c>
      <c r="J800" s="2">
        <v>531</v>
      </c>
      <c r="K800" s="2">
        <v>539</v>
      </c>
      <c r="L800" s="2">
        <v>555</v>
      </c>
      <c r="M800" s="2">
        <v>643</v>
      </c>
      <c r="N800" s="2">
        <v>6.7000000000000004E-2</v>
      </c>
      <c r="O800" s="2">
        <v>542</v>
      </c>
      <c r="P800" s="2">
        <v>550</v>
      </c>
      <c r="Q800" s="2">
        <v>567</v>
      </c>
      <c r="R800" s="2">
        <v>657</v>
      </c>
      <c r="S800" s="2">
        <v>9166</v>
      </c>
      <c r="T800" s="2">
        <v>9304</v>
      </c>
      <c r="U800" s="2">
        <v>9580</v>
      </c>
      <c r="V800" s="2">
        <v>11102</v>
      </c>
      <c r="W800" s="2">
        <v>1.1040000000000001</v>
      </c>
      <c r="X800" s="2">
        <v>1.026</v>
      </c>
      <c r="Y800" s="2">
        <v>10119</v>
      </c>
      <c r="Z800" s="2">
        <v>11391</v>
      </c>
      <c r="AA800" s="2">
        <v>502.18</v>
      </c>
      <c r="AB800" s="2">
        <v>415.96</v>
      </c>
      <c r="AC800" s="2">
        <v>0</v>
      </c>
      <c r="AD800" s="2">
        <v>0</v>
      </c>
      <c r="AE800" s="2">
        <v>918.14</v>
      </c>
      <c r="AF800" s="2">
        <v>502.18</v>
      </c>
      <c r="AG800" s="2">
        <v>415.96</v>
      </c>
      <c r="AH800" s="2">
        <v>0</v>
      </c>
      <c r="AI800" s="2">
        <v>0</v>
      </c>
      <c r="AJ800" s="2">
        <v>918.14</v>
      </c>
      <c r="AK800" s="2">
        <v>5081559</v>
      </c>
      <c r="AL800" s="2">
        <v>3870092</v>
      </c>
      <c r="AM800" s="2">
        <v>0</v>
      </c>
      <c r="AN800" s="2">
        <v>0</v>
      </c>
      <c r="AO800" s="2">
        <v>8951651</v>
      </c>
      <c r="AP800" s="2">
        <v>0.79300000000000004</v>
      </c>
      <c r="AQ800" s="2">
        <v>0.2</v>
      </c>
      <c r="AR800" s="2">
        <v>805935</v>
      </c>
      <c r="AS800" s="2">
        <v>613797</v>
      </c>
      <c r="AT800" s="2">
        <v>0</v>
      </c>
      <c r="AU800" s="2">
        <v>0</v>
      </c>
      <c r="AV800" s="2">
        <v>1419732</v>
      </c>
      <c r="AW800" s="2">
        <v>0.79300000000000004</v>
      </c>
      <c r="AX800" s="2">
        <v>0.24299999999999999</v>
      </c>
      <c r="AY800" s="2">
        <v>0.65</v>
      </c>
      <c r="AZ800" s="2">
        <v>802632</v>
      </c>
      <c r="BA800" s="2">
        <v>611281</v>
      </c>
      <c r="BB800" s="2">
        <v>0</v>
      </c>
      <c r="BC800" s="2">
        <v>0</v>
      </c>
      <c r="BD800" s="2">
        <v>1413913</v>
      </c>
      <c r="BE800" s="2">
        <v>11785296</v>
      </c>
      <c r="BF800" s="2">
        <v>0</v>
      </c>
      <c r="BG800" s="2">
        <v>60733</v>
      </c>
      <c r="BH800" s="2">
        <v>0</v>
      </c>
      <c r="BI800" s="2">
        <v>250000</v>
      </c>
      <c r="BJ800" s="2">
        <v>0</v>
      </c>
      <c r="BK800" s="2">
        <v>0</v>
      </c>
      <c r="BL800" s="2">
        <v>0</v>
      </c>
      <c r="BM800" s="2">
        <v>0</v>
      </c>
      <c r="BN800" s="2">
        <v>2813</v>
      </c>
      <c r="BO800" s="2">
        <v>19.73</v>
      </c>
      <c r="BP800" s="2">
        <v>55500</v>
      </c>
      <c r="BQ800" s="2">
        <v>366233</v>
      </c>
      <c r="BR800" s="2">
        <v>12151529</v>
      </c>
      <c r="BS800" s="2">
        <v>0</v>
      </c>
      <c r="BT800" s="2">
        <v>12151529</v>
      </c>
      <c r="BU800" s="2">
        <v>4366201</v>
      </c>
      <c r="BV800" s="2">
        <v>7785328</v>
      </c>
      <c r="BW800" s="2">
        <v>746323</v>
      </c>
      <c r="BX800" s="2">
        <v>7039005</v>
      </c>
      <c r="BY800" s="2">
        <v>5159.8</v>
      </c>
      <c r="BZ800" s="2">
        <v>918.14</v>
      </c>
      <c r="CA800" s="2">
        <v>4737419</v>
      </c>
      <c r="CB800" s="2">
        <v>0</v>
      </c>
      <c r="CC800" s="2">
        <v>0</v>
      </c>
      <c r="CD800" s="2">
        <v>4366201</v>
      </c>
      <c r="CE800" s="2">
        <v>746323</v>
      </c>
      <c r="CF800" s="2">
        <v>0</v>
      </c>
      <c r="CG800" s="2">
        <v>1740435</v>
      </c>
      <c r="CH800" s="2">
        <v>1740435</v>
      </c>
      <c r="CI800" s="2">
        <v>0</v>
      </c>
      <c r="CJ800" s="2">
        <v>7039005</v>
      </c>
      <c r="CK800" s="2" t="b">
        <v>0</v>
      </c>
      <c r="CL800" s="2">
        <v>0</v>
      </c>
      <c r="CM800" s="2">
        <v>13322.17</v>
      </c>
      <c r="CN800" s="2">
        <v>12249.18</v>
      </c>
      <c r="CO800" s="2">
        <v>12612.55</v>
      </c>
      <c r="CP800" s="2">
        <v>14996.82</v>
      </c>
      <c r="CQ800" s="4">
        <v>45072.427256944444</v>
      </c>
      <c r="CR800" s="4">
        <v>73415</v>
      </c>
    </row>
    <row r="801" spans="1:96" x14ac:dyDescent="0.35">
      <c r="A801" s="5">
        <v>882</v>
      </c>
      <c r="B801" s="3" t="s">
        <v>1559</v>
      </c>
      <c r="C801" s="3" t="s">
        <v>1634</v>
      </c>
      <c r="D801" s="2" t="s">
        <v>1635</v>
      </c>
      <c r="E801" s="2">
        <v>8093</v>
      </c>
      <c r="F801" s="2">
        <v>8215</v>
      </c>
      <c r="G801" s="2">
        <v>8458</v>
      </c>
      <c r="H801" s="2">
        <v>9802</v>
      </c>
      <c r="I801" s="2">
        <v>6.5600000000000006E-2</v>
      </c>
      <c r="J801" s="2">
        <v>531</v>
      </c>
      <c r="K801" s="2">
        <v>539</v>
      </c>
      <c r="L801" s="2">
        <v>555</v>
      </c>
      <c r="M801" s="2">
        <v>643</v>
      </c>
      <c r="N801" s="2">
        <v>6.7000000000000004E-2</v>
      </c>
      <c r="O801" s="2">
        <v>542</v>
      </c>
      <c r="P801" s="2">
        <v>550</v>
      </c>
      <c r="Q801" s="2">
        <v>567</v>
      </c>
      <c r="R801" s="2">
        <v>657</v>
      </c>
      <c r="S801" s="2">
        <v>9166</v>
      </c>
      <c r="T801" s="2">
        <v>9304</v>
      </c>
      <c r="U801" s="2">
        <v>9580</v>
      </c>
      <c r="V801" s="2">
        <v>11102</v>
      </c>
      <c r="W801" s="2">
        <v>1.1040000000000001</v>
      </c>
      <c r="X801" s="2">
        <v>1.026</v>
      </c>
      <c r="Y801" s="2">
        <v>10119</v>
      </c>
      <c r="Z801" s="2">
        <v>11391</v>
      </c>
      <c r="AA801" s="2">
        <v>1697.05</v>
      </c>
      <c r="AB801" s="2">
        <v>1207.54</v>
      </c>
      <c r="AC801" s="2">
        <v>881.62</v>
      </c>
      <c r="AD801" s="2">
        <v>1925.97</v>
      </c>
      <c r="AE801" s="2">
        <v>5712.18</v>
      </c>
      <c r="AF801" s="2">
        <v>1697.05</v>
      </c>
      <c r="AG801" s="2">
        <v>1207.54</v>
      </c>
      <c r="AH801" s="2">
        <v>881.62</v>
      </c>
      <c r="AI801" s="2">
        <v>1925.97</v>
      </c>
      <c r="AJ801" s="2">
        <v>5712.18</v>
      </c>
      <c r="AK801" s="2">
        <v>17172449</v>
      </c>
      <c r="AL801" s="2">
        <v>11234952</v>
      </c>
      <c r="AM801" s="2">
        <v>8445920</v>
      </c>
      <c r="AN801" s="2">
        <v>21938724</v>
      </c>
      <c r="AO801" s="2">
        <v>58792045</v>
      </c>
      <c r="AP801" s="2">
        <v>0.47439999999999999</v>
      </c>
      <c r="AQ801" s="2">
        <v>0.2</v>
      </c>
      <c r="AR801" s="2">
        <v>1629322</v>
      </c>
      <c r="AS801" s="2">
        <v>1065972</v>
      </c>
      <c r="AT801" s="2">
        <v>801349</v>
      </c>
      <c r="AU801" s="2">
        <v>2081546</v>
      </c>
      <c r="AV801" s="2">
        <v>5578189</v>
      </c>
      <c r="AW801" s="2">
        <v>0.47439999999999999</v>
      </c>
      <c r="AX801" s="2">
        <v>0</v>
      </c>
      <c r="AY801" s="2">
        <v>0.65</v>
      </c>
      <c r="AZ801" s="2">
        <v>0</v>
      </c>
      <c r="BA801" s="2">
        <v>0</v>
      </c>
      <c r="BB801" s="2">
        <v>0</v>
      </c>
      <c r="BC801" s="2">
        <v>0</v>
      </c>
      <c r="BD801" s="2">
        <v>0</v>
      </c>
      <c r="BE801" s="2">
        <v>64370234</v>
      </c>
      <c r="BF801" s="2">
        <v>0</v>
      </c>
      <c r="BG801" s="2">
        <v>502003</v>
      </c>
      <c r="BH801" s="2">
        <v>0</v>
      </c>
      <c r="BI801" s="2">
        <v>685000</v>
      </c>
      <c r="BJ801" s="2">
        <v>0</v>
      </c>
      <c r="BK801" s="2">
        <v>0</v>
      </c>
      <c r="BL801" s="2">
        <v>0</v>
      </c>
      <c r="BM801" s="2">
        <v>0</v>
      </c>
      <c r="BN801" s="2">
        <v>2813</v>
      </c>
      <c r="BO801" s="2">
        <v>103.66</v>
      </c>
      <c r="BP801" s="2">
        <v>291596</v>
      </c>
      <c r="BQ801" s="2">
        <v>1478599</v>
      </c>
      <c r="BR801" s="2">
        <v>65848833</v>
      </c>
      <c r="BS801" s="2">
        <v>0</v>
      </c>
      <c r="BT801" s="2">
        <v>65848833</v>
      </c>
      <c r="BU801" s="2">
        <v>31516107</v>
      </c>
      <c r="BV801" s="2">
        <v>34332726</v>
      </c>
      <c r="BW801" s="2">
        <v>4781048</v>
      </c>
      <c r="BX801" s="2">
        <v>29551678</v>
      </c>
      <c r="BY801" s="2">
        <v>5312.93</v>
      </c>
      <c r="BZ801" s="2">
        <v>5712.18</v>
      </c>
      <c r="CA801" s="2">
        <v>30348412</v>
      </c>
      <c r="CB801" s="2">
        <v>0</v>
      </c>
      <c r="CC801" s="2">
        <v>0</v>
      </c>
      <c r="CD801" s="2">
        <v>31516107</v>
      </c>
      <c r="CE801" s="2">
        <v>4781048</v>
      </c>
      <c r="CF801" s="2">
        <v>0</v>
      </c>
      <c r="CG801" s="2">
        <v>5870127</v>
      </c>
      <c r="CH801" s="2">
        <v>5870127</v>
      </c>
      <c r="CI801" s="2">
        <v>0</v>
      </c>
      <c r="CJ801" s="2">
        <v>29551678</v>
      </c>
      <c r="CK801" s="2" t="b">
        <v>0</v>
      </c>
      <c r="CL801" s="2">
        <v>0</v>
      </c>
      <c r="CM801" s="2">
        <v>11079.09</v>
      </c>
      <c r="CN801" s="2">
        <v>10186.76</v>
      </c>
      <c r="CO801" s="2">
        <v>10488.95</v>
      </c>
      <c r="CP801" s="2">
        <v>12471.78</v>
      </c>
      <c r="CQ801" s="4">
        <v>45072.426701388889</v>
      </c>
      <c r="CR801" s="4">
        <v>73415</v>
      </c>
    </row>
    <row r="802" spans="1:96" x14ac:dyDescent="0.35">
      <c r="A802" s="5">
        <v>883</v>
      </c>
      <c r="B802" s="3" t="s">
        <v>1559</v>
      </c>
      <c r="C802" s="3" t="s">
        <v>1636</v>
      </c>
      <c r="D802" s="2" t="s">
        <v>1637</v>
      </c>
      <c r="E802" s="2">
        <v>8093</v>
      </c>
      <c r="F802" s="2">
        <v>8215</v>
      </c>
      <c r="G802" s="2">
        <v>8458</v>
      </c>
      <c r="H802" s="2">
        <v>9802</v>
      </c>
      <c r="I802" s="2">
        <v>6.5600000000000006E-2</v>
      </c>
      <c r="J802" s="2">
        <v>531</v>
      </c>
      <c r="K802" s="2">
        <v>539</v>
      </c>
      <c r="L802" s="2">
        <v>555</v>
      </c>
      <c r="M802" s="2">
        <v>643</v>
      </c>
      <c r="N802" s="2">
        <v>6.7000000000000004E-2</v>
      </c>
      <c r="O802" s="2">
        <v>542</v>
      </c>
      <c r="P802" s="2">
        <v>550</v>
      </c>
      <c r="Q802" s="2">
        <v>567</v>
      </c>
      <c r="R802" s="2">
        <v>657</v>
      </c>
      <c r="S802" s="2">
        <v>9166</v>
      </c>
      <c r="T802" s="2">
        <v>9304</v>
      </c>
      <c r="U802" s="2">
        <v>9580</v>
      </c>
      <c r="V802" s="2">
        <v>11102</v>
      </c>
      <c r="W802" s="2">
        <v>1.1040000000000001</v>
      </c>
      <c r="X802" s="2">
        <v>1.026</v>
      </c>
      <c r="Y802" s="2">
        <v>10119</v>
      </c>
      <c r="Z802" s="2">
        <v>11391</v>
      </c>
      <c r="AA802" s="2">
        <v>645.99</v>
      </c>
      <c r="AB802" s="2">
        <v>578.53</v>
      </c>
      <c r="AC802" s="2">
        <v>541.95000000000005</v>
      </c>
      <c r="AD802" s="2">
        <v>1672.56</v>
      </c>
      <c r="AE802" s="2">
        <v>3439.03</v>
      </c>
      <c r="AF802" s="2">
        <v>645.99</v>
      </c>
      <c r="AG802" s="2">
        <v>578.53</v>
      </c>
      <c r="AH802" s="2">
        <v>541.95000000000005</v>
      </c>
      <c r="AI802" s="2">
        <v>1672.56</v>
      </c>
      <c r="AJ802" s="2">
        <v>3439.03</v>
      </c>
      <c r="AK802" s="2">
        <v>6536773</v>
      </c>
      <c r="AL802" s="2">
        <v>5382643</v>
      </c>
      <c r="AM802" s="2">
        <v>5191881</v>
      </c>
      <c r="AN802" s="2">
        <v>19052131</v>
      </c>
      <c r="AO802" s="2">
        <v>36163428</v>
      </c>
      <c r="AP802" s="2">
        <v>0.51359999999999995</v>
      </c>
      <c r="AQ802" s="2">
        <v>0.2</v>
      </c>
      <c r="AR802" s="2">
        <v>671457</v>
      </c>
      <c r="AS802" s="2">
        <v>552905</v>
      </c>
      <c r="AT802" s="2">
        <v>533310</v>
      </c>
      <c r="AU802" s="2">
        <v>1957035</v>
      </c>
      <c r="AV802" s="2">
        <v>3714707</v>
      </c>
      <c r="AW802" s="2">
        <v>0.51359999999999995</v>
      </c>
      <c r="AX802" s="2">
        <v>0</v>
      </c>
      <c r="AY802" s="2">
        <v>0.65</v>
      </c>
      <c r="AZ802" s="2">
        <v>0</v>
      </c>
      <c r="BA802" s="2">
        <v>0</v>
      </c>
      <c r="BB802" s="2">
        <v>0</v>
      </c>
      <c r="BC802" s="2">
        <v>0</v>
      </c>
      <c r="BD802" s="2">
        <v>0</v>
      </c>
      <c r="BE802" s="2">
        <v>39878135</v>
      </c>
      <c r="BF802" s="2">
        <v>0</v>
      </c>
      <c r="BG802" s="2">
        <v>0</v>
      </c>
      <c r="BH802" s="2">
        <v>0</v>
      </c>
      <c r="BI802" s="2">
        <v>655910</v>
      </c>
      <c r="BJ802" s="2">
        <v>0</v>
      </c>
      <c r="BK802" s="2">
        <v>0</v>
      </c>
      <c r="BL802" s="2">
        <v>0</v>
      </c>
      <c r="BM802" s="2">
        <v>0</v>
      </c>
      <c r="BN802" s="2">
        <v>2813</v>
      </c>
      <c r="BO802" s="2">
        <v>33.99</v>
      </c>
      <c r="BP802" s="2">
        <v>95614</v>
      </c>
      <c r="BQ802" s="2">
        <v>751524</v>
      </c>
      <c r="BR802" s="2">
        <v>40629659</v>
      </c>
      <c r="BS802" s="2">
        <v>0</v>
      </c>
      <c r="BT802" s="2">
        <v>40629659</v>
      </c>
      <c r="BU802" s="2">
        <v>21050786</v>
      </c>
      <c r="BV802" s="2">
        <v>19578873</v>
      </c>
      <c r="BW802" s="2">
        <v>1534046</v>
      </c>
      <c r="BX802" s="2">
        <v>18044827</v>
      </c>
      <c r="BY802" s="2">
        <v>5314.13</v>
      </c>
      <c r="BZ802" s="2">
        <v>3439.03</v>
      </c>
      <c r="CA802" s="2">
        <v>18275452</v>
      </c>
      <c r="CB802" s="2">
        <v>0</v>
      </c>
      <c r="CC802" s="2">
        <v>0</v>
      </c>
      <c r="CD802" s="2">
        <v>21050786</v>
      </c>
      <c r="CE802" s="2">
        <v>1534046</v>
      </c>
      <c r="CF802" s="2">
        <v>0</v>
      </c>
      <c r="CG802" s="2">
        <v>4038187</v>
      </c>
      <c r="CH802" s="2">
        <v>4038187</v>
      </c>
      <c r="CI802" s="2">
        <v>0</v>
      </c>
      <c r="CJ802" s="2">
        <v>18044827</v>
      </c>
      <c r="CK802" s="2" t="b">
        <v>0</v>
      </c>
      <c r="CL802" s="2">
        <v>0</v>
      </c>
      <c r="CM802" s="2">
        <v>11158.42</v>
      </c>
      <c r="CN802" s="2">
        <v>10259.709999999999</v>
      </c>
      <c r="CO802" s="2">
        <v>10564.06</v>
      </c>
      <c r="CP802" s="2">
        <v>12561.08</v>
      </c>
      <c r="CQ802" s="4">
        <v>45072.427245370367</v>
      </c>
      <c r="CR802" s="4">
        <v>73415</v>
      </c>
    </row>
    <row r="803" spans="1:96" x14ac:dyDescent="0.35">
      <c r="A803" s="5">
        <v>884</v>
      </c>
      <c r="B803" s="3" t="s">
        <v>1559</v>
      </c>
      <c r="C803" s="3" t="s">
        <v>1638</v>
      </c>
      <c r="D803" s="2" t="s">
        <v>1639</v>
      </c>
      <c r="E803" s="2">
        <v>8093</v>
      </c>
      <c r="F803" s="2">
        <v>8215</v>
      </c>
      <c r="G803" s="2">
        <v>8458</v>
      </c>
      <c r="H803" s="2">
        <v>9802</v>
      </c>
      <c r="I803" s="2">
        <v>6.5600000000000006E-2</v>
      </c>
      <c r="J803" s="2">
        <v>531</v>
      </c>
      <c r="K803" s="2">
        <v>539</v>
      </c>
      <c r="L803" s="2">
        <v>555</v>
      </c>
      <c r="M803" s="2">
        <v>643</v>
      </c>
      <c r="N803" s="2">
        <v>6.7000000000000004E-2</v>
      </c>
      <c r="O803" s="2">
        <v>542</v>
      </c>
      <c r="P803" s="2">
        <v>550</v>
      </c>
      <c r="Q803" s="2">
        <v>567</v>
      </c>
      <c r="R803" s="2">
        <v>657</v>
      </c>
      <c r="S803" s="2">
        <v>9166</v>
      </c>
      <c r="T803" s="2">
        <v>9304</v>
      </c>
      <c r="U803" s="2">
        <v>9580</v>
      </c>
      <c r="V803" s="2">
        <v>11102</v>
      </c>
      <c r="W803" s="2">
        <v>1.1040000000000001</v>
      </c>
      <c r="X803" s="2">
        <v>1.026</v>
      </c>
      <c r="Y803" s="2">
        <v>10119</v>
      </c>
      <c r="Z803" s="2">
        <v>11391</v>
      </c>
      <c r="AA803" s="2">
        <v>302.2</v>
      </c>
      <c r="AB803" s="2">
        <v>255.18</v>
      </c>
      <c r="AC803" s="2">
        <v>214.61</v>
      </c>
      <c r="AD803" s="2">
        <v>523.34</v>
      </c>
      <c r="AE803" s="2">
        <v>1295.33</v>
      </c>
      <c r="AF803" s="2">
        <v>302.2</v>
      </c>
      <c r="AG803" s="2">
        <v>255.18</v>
      </c>
      <c r="AH803" s="2">
        <v>214.61</v>
      </c>
      <c r="AI803" s="2">
        <v>523.34</v>
      </c>
      <c r="AJ803" s="2">
        <v>1295.33</v>
      </c>
      <c r="AK803" s="2">
        <v>3057962</v>
      </c>
      <c r="AL803" s="2">
        <v>2374195</v>
      </c>
      <c r="AM803" s="2">
        <v>2055964</v>
      </c>
      <c r="AN803" s="2">
        <v>5961366</v>
      </c>
      <c r="AO803" s="2">
        <v>13449487</v>
      </c>
      <c r="AP803" s="2">
        <v>0.6109</v>
      </c>
      <c r="AQ803" s="2">
        <v>0.2</v>
      </c>
      <c r="AR803" s="2">
        <v>373622</v>
      </c>
      <c r="AS803" s="2">
        <v>290079</v>
      </c>
      <c r="AT803" s="2">
        <v>251198</v>
      </c>
      <c r="AU803" s="2">
        <v>728360</v>
      </c>
      <c r="AV803" s="2">
        <v>1643259</v>
      </c>
      <c r="AW803" s="2">
        <v>0.6109</v>
      </c>
      <c r="AX803" s="2">
        <v>6.0900000000000003E-2</v>
      </c>
      <c r="AY803" s="2">
        <v>0.65</v>
      </c>
      <c r="AZ803" s="2">
        <v>121049</v>
      </c>
      <c r="BA803" s="2">
        <v>93982</v>
      </c>
      <c r="BB803" s="2">
        <v>81385</v>
      </c>
      <c r="BC803" s="2">
        <v>235981</v>
      </c>
      <c r="BD803" s="2">
        <v>532397</v>
      </c>
      <c r="BE803" s="2">
        <v>15625143</v>
      </c>
      <c r="BF803" s="2">
        <v>0</v>
      </c>
      <c r="BG803" s="2">
        <v>31205</v>
      </c>
      <c r="BH803" s="2">
        <v>0</v>
      </c>
      <c r="BI803" s="2">
        <v>220046</v>
      </c>
      <c r="BJ803" s="2">
        <v>0</v>
      </c>
      <c r="BK803" s="2">
        <v>0</v>
      </c>
      <c r="BL803" s="2">
        <v>0</v>
      </c>
      <c r="BM803" s="2">
        <v>0</v>
      </c>
      <c r="BN803" s="2">
        <v>2813</v>
      </c>
      <c r="BO803" s="2">
        <v>16.96</v>
      </c>
      <c r="BP803" s="2">
        <v>47708</v>
      </c>
      <c r="BQ803" s="2">
        <v>298959</v>
      </c>
      <c r="BR803" s="2">
        <v>15924102</v>
      </c>
      <c r="BS803" s="2">
        <v>0</v>
      </c>
      <c r="BT803" s="2">
        <v>15924102</v>
      </c>
      <c r="BU803" s="2">
        <v>22783309</v>
      </c>
      <c r="BV803" s="2">
        <v>0</v>
      </c>
      <c r="BW803" s="2">
        <v>259066</v>
      </c>
      <c r="BX803" s="2">
        <v>0</v>
      </c>
      <c r="BY803" s="2">
        <v>5369.71</v>
      </c>
      <c r="BZ803" s="2">
        <v>1295.33</v>
      </c>
      <c r="CA803" s="2">
        <v>6955546</v>
      </c>
      <c r="CB803" s="2">
        <v>0</v>
      </c>
      <c r="CC803" s="2">
        <v>0</v>
      </c>
      <c r="CD803" s="2">
        <v>22783309</v>
      </c>
      <c r="CE803" s="2">
        <v>259066</v>
      </c>
      <c r="CF803" s="2">
        <v>0</v>
      </c>
      <c r="CG803" s="2">
        <v>1012698</v>
      </c>
      <c r="CH803" s="2">
        <v>1012698</v>
      </c>
      <c r="CI803" s="2">
        <v>1012698</v>
      </c>
      <c r="CJ803" s="2">
        <v>1012698</v>
      </c>
      <c r="CK803" s="2" t="b">
        <v>1</v>
      </c>
      <c r="CL803" s="2">
        <v>6859207</v>
      </c>
      <c r="CM803" s="2">
        <v>11755.9</v>
      </c>
      <c r="CN803" s="2">
        <v>10809.06</v>
      </c>
      <c r="CO803" s="2">
        <v>11129.71</v>
      </c>
      <c r="CP803" s="2">
        <v>13233.67</v>
      </c>
      <c r="CQ803" s="4">
        <v>45072.426793981482</v>
      </c>
      <c r="CR803" s="4">
        <v>73415</v>
      </c>
    </row>
    <row r="804" spans="1:96" x14ac:dyDescent="0.35">
      <c r="A804" s="5">
        <v>885</v>
      </c>
      <c r="B804" s="3" t="s">
        <v>1640</v>
      </c>
      <c r="C804" s="3" t="s">
        <v>1641</v>
      </c>
      <c r="D804" s="2" t="s">
        <v>1642</v>
      </c>
      <c r="E804" s="2">
        <v>8093</v>
      </c>
      <c r="F804" s="2">
        <v>8215</v>
      </c>
      <c r="G804" s="2">
        <v>8458</v>
      </c>
      <c r="H804" s="2">
        <v>9802</v>
      </c>
      <c r="I804" s="2">
        <v>6.5600000000000006E-2</v>
      </c>
      <c r="J804" s="2">
        <v>531</v>
      </c>
      <c r="K804" s="2">
        <v>539</v>
      </c>
      <c r="L804" s="2">
        <v>555</v>
      </c>
      <c r="M804" s="2">
        <v>643</v>
      </c>
      <c r="N804" s="2">
        <v>6.7000000000000004E-2</v>
      </c>
      <c r="O804" s="2">
        <v>542</v>
      </c>
      <c r="P804" s="2">
        <v>550</v>
      </c>
      <c r="Q804" s="2">
        <v>567</v>
      </c>
      <c r="R804" s="2">
        <v>657</v>
      </c>
      <c r="S804" s="2">
        <v>9166</v>
      </c>
      <c r="T804" s="2">
        <v>9304</v>
      </c>
      <c r="U804" s="2">
        <v>9580</v>
      </c>
      <c r="V804" s="2">
        <v>11102</v>
      </c>
      <c r="W804" s="2">
        <v>1.1040000000000001</v>
      </c>
      <c r="X804" s="2">
        <v>1.026</v>
      </c>
      <c r="Y804" s="2">
        <v>10119</v>
      </c>
      <c r="Z804" s="2">
        <v>11391</v>
      </c>
      <c r="AA804" s="2">
        <v>4011.36</v>
      </c>
      <c r="AB804" s="2">
        <v>2995.07</v>
      </c>
      <c r="AC804" s="2">
        <v>2104.86</v>
      </c>
      <c r="AD804" s="2">
        <v>4053.63</v>
      </c>
      <c r="AE804" s="2">
        <v>13164.92</v>
      </c>
      <c r="AF804" s="2">
        <v>4011.36</v>
      </c>
      <c r="AG804" s="2">
        <v>2995.07</v>
      </c>
      <c r="AH804" s="2">
        <v>2104.86</v>
      </c>
      <c r="AI804" s="2">
        <v>4053.63</v>
      </c>
      <c r="AJ804" s="2">
        <v>13164.92</v>
      </c>
      <c r="AK804" s="2">
        <v>40590952</v>
      </c>
      <c r="AL804" s="2">
        <v>27866131</v>
      </c>
      <c r="AM804" s="2">
        <v>20164559</v>
      </c>
      <c r="AN804" s="2">
        <v>46174899</v>
      </c>
      <c r="AO804" s="2">
        <v>134796541</v>
      </c>
      <c r="AP804" s="2">
        <v>0.86280000000000001</v>
      </c>
      <c r="AQ804" s="2">
        <v>0.2</v>
      </c>
      <c r="AR804" s="2">
        <v>7004375</v>
      </c>
      <c r="AS804" s="2">
        <v>4808580</v>
      </c>
      <c r="AT804" s="2">
        <v>3479596</v>
      </c>
      <c r="AU804" s="2">
        <v>7967941</v>
      </c>
      <c r="AV804" s="2">
        <v>23260492</v>
      </c>
      <c r="AW804" s="2">
        <v>0.86280000000000001</v>
      </c>
      <c r="AX804" s="2">
        <v>0.31280000000000002</v>
      </c>
      <c r="AY804" s="2">
        <v>0.65</v>
      </c>
      <c r="AZ804" s="2">
        <v>8252952</v>
      </c>
      <c r="BA804" s="2">
        <v>5665742</v>
      </c>
      <c r="BB804" s="2">
        <v>4099858</v>
      </c>
      <c r="BC804" s="2">
        <v>9388281</v>
      </c>
      <c r="BD804" s="2">
        <v>27406833</v>
      </c>
      <c r="BE804" s="2">
        <v>185463866</v>
      </c>
      <c r="BF804" s="2">
        <v>0</v>
      </c>
      <c r="BG804" s="2">
        <v>375003</v>
      </c>
      <c r="BH804" s="2">
        <v>0</v>
      </c>
      <c r="BI804" s="2">
        <v>453054</v>
      </c>
      <c r="BJ804" s="2">
        <v>0</v>
      </c>
      <c r="BK804" s="2">
        <v>0</v>
      </c>
      <c r="BL804" s="2">
        <v>0</v>
      </c>
      <c r="BM804" s="2">
        <v>0</v>
      </c>
      <c r="BN804" s="2">
        <v>2813</v>
      </c>
      <c r="BO804" s="2">
        <v>233.87</v>
      </c>
      <c r="BP804" s="2">
        <v>657876</v>
      </c>
      <c r="BQ804" s="2">
        <v>1485933</v>
      </c>
      <c r="BR804" s="2">
        <v>186949799</v>
      </c>
      <c r="BS804" s="2">
        <v>0</v>
      </c>
      <c r="BT804" s="2">
        <v>186949799</v>
      </c>
      <c r="BU804" s="2">
        <v>17021326</v>
      </c>
      <c r="BV804" s="2">
        <v>169928473</v>
      </c>
      <c r="BW804" s="2">
        <v>10932182</v>
      </c>
      <c r="BX804" s="2">
        <v>158996291</v>
      </c>
      <c r="BY804" s="2">
        <v>5271.12</v>
      </c>
      <c r="BZ804" s="2">
        <v>13164.92</v>
      </c>
      <c r="CA804" s="2">
        <v>69393873</v>
      </c>
      <c r="CB804" s="2">
        <v>0</v>
      </c>
      <c r="CC804" s="2">
        <v>0</v>
      </c>
      <c r="CD804" s="2">
        <v>17021326</v>
      </c>
      <c r="CE804" s="2">
        <v>10932182</v>
      </c>
      <c r="CF804" s="2">
        <v>41440365</v>
      </c>
      <c r="CG804" s="2">
        <v>11933334</v>
      </c>
      <c r="CH804" s="2">
        <v>53373699</v>
      </c>
      <c r="CI804" s="2">
        <v>0</v>
      </c>
      <c r="CJ804" s="2">
        <v>158996291</v>
      </c>
      <c r="CK804" s="2" t="b">
        <v>0</v>
      </c>
      <c r="CL804" s="2">
        <v>0</v>
      </c>
      <c r="CM804" s="2">
        <v>13922.53</v>
      </c>
      <c r="CN804" s="2">
        <v>12801.19</v>
      </c>
      <c r="CO804" s="2">
        <v>13180.93</v>
      </c>
      <c r="CP804" s="2">
        <v>15672.65</v>
      </c>
      <c r="CQ804" s="4">
        <v>45072.426678240743</v>
      </c>
      <c r="CR804" s="4">
        <v>73415</v>
      </c>
    </row>
    <row r="805" spans="1:96" x14ac:dyDescent="0.35">
      <c r="A805" s="5">
        <v>886</v>
      </c>
      <c r="B805" s="3" t="s">
        <v>1640</v>
      </c>
      <c r="C805" s="3" t="s">
        <v>1643</v>
      </c>
      <c r="D805" s="2" t="s">
        <v>1644</v>
      </c>
      <c r="E805" s="2">
        <v>8093</v>
      </c>
      <c r="F805" s="2">
        <v>8215</v>
      </c>
      <c r="G805" s="2">
        <v>8458</v>
      </c>
      <c r="H805" s="2">
        <v>9802</v>
      </c>
      <c r="I805" s="2">
        <v>6.5600000000000006E-2</v>
      </c>
      <c r="J805" s="2">
        <v>531</v>
      </c>
      <c r="K805" s="2">
        <v>539</v>
      </c>
      <c r="L805" s="2">
        <v>555</v>
      </c>
      <c r="M805" s="2">
        <v>643</v>
      </c>
      <c r="N805" s="2">
        <v>6.7000000000000004E-2</v>
      </c>
      <c r="O805" s="2">
        <v>542</v>
      </c>
      <c r="P805" s="2">
        <v>550</v>
      </c>
      <c r="Q805" s="2">
        <v>567</v>
      </c>
      <c r="R805" s="2">
        <v>657</v>
      </c>
      <c r="S805" s="2">
        <v>9166</v>
      </c>
      <c r="T805" s="2">
        <v>9304</v>
      </c>
      <c r="U805" s="2">
        <v>9580</v>
      </c>
      <c r="V805" s="2">
        <v>11102</v>
      </c>
      <c r="W805" s="2">
        <v>1.1040000000000001</v>
      </c>
      <c r="X805" s="2">
        <v>1.026</v>
      </c>
      <c r="Y805" s="2">
        <v>10119</v>
      </c>
      <c r="Z805" s="2">
        <v>11391</v>
      </c>
      <c r="AA805" s="2">
        <v>254.72</v>
      </c>
      <c r="AB805" s="2">
        <v>180.11</v>
      </c>
      <c r="AC805" s="2">
        <v>121.52</v>
      </c>
      <c r="AD805" s="2">
        <v>0</v>
      </c>
      <c r="AE805" s="2">
        <v>556.35</v>
      </c>
      <c r="AF805" s="2">
        <v>254.72</v>
      </c>
      <c r="AG805" s="2">
        <v>180.11</v>
      </c>
      <c r="AH805" s="2">
        <v>121.52</v>
      </c>
      <c r="AI805" s="2">
        <v>0</v>
      </c>
      <c r="AJ805" s="2">
        <v>556.35</v>
      </c>
      <c r="AK805" s="2">
        <v>2577512</v>
      </c>
      <c r="AL805" s="2">
        <v>1675743</v>
      </c>
      <c r="AM805" s="2">
        <v>1164162</v>
      </c>
      <c r="AN805" s="2">
        <v>0</v>
      </c>
      <c r="AO805" s="2">
        <v>5417417</v>
      </c>
      <c r="AP805" s="2">
        <v>0.76180000000000003</v>
      </c>
      <c r="AQ805" s="2">
        <v>0.2</v>
      </c>
      <c r="AR805" s="2">
        <v>392710</v>
      </c>
      <c r="AS805" s="2">
        <v>255316</v>
      </c>
      <c r="AT805" s="2">
        <v>177372</v>
      </c>
      <c r="AU805" s="2">
        <v>0</v>
      </c>
      <c r="AV805" s="2">
        <v>825398</v>
      </c>
      <c r="AW805" s="2">
        <v>0.76180000000000003</v>
      </c>
      <c r="AX805" s="2">
        <v>0.21179999999999999</v>
      </c>
      <c r="AY805" s="2">
        <v>0.65</v>
      </c>
      <c r="AZ805" s="2">
        <v>354846</v>
      </c>
      <c r="BA805" s="2">
        <v>230700</v>
      </c>
      <c r="BB805" s="2">
        <v>160270</v>
      </c>
      <c r="BC805" s="2">
        <v>0</v>
      </c>
      <c r="BD805" s="2">
        <v>745816</v>
      </c>
      <c r="BE805" s="2">
        <v>6988631</v>
      </c>
      <c r="BF805" s="2">
        <v>0</v>
      </c>
      <c r="BG805" s="2">
        <v>0</v>
      </c>
      <c r="BH805" s="2">
        <v>0</v>
      </c>
      <c r="BI805" s="2">
        <v>268864</v>
      </c>
      <c r="BJ805" s="2">
        <v>0</v>
      </c>
      <c r="BK805" s="2">
        <v>0</v>
      </c>
      <c r="BL805" s="2">
        <v>0</v>
      </c>
      <c r="BM805" s="2">
        <v>0</v>
      </c>
      <c r="BN805" s="2">
        <v>2813</v>
      </c>
      <c r="BO805" s="2">
        <v>17.149999999999999</v>
      </c>
      <c r="BP805" s="2">
        <v>48243</v>
      </c>
      <c r="BQ805" s="2">
        <v>317107</v>
      </c>
      <c r="BR805" s="2">
        <v>7305738</v>
      </c>
      <c r="BS805" s="2">
        <v>0</v>
      </c>
      <c r="BT805" s="2">
        <v>7305738</v>
      </c>
      <c r="BU805" s="2">
        <v>3694994</v>
      </c>
      <c r="BV805" s="2">
        <v>3610744</v>
      </c>
      <c r="BW805" s="2">
        <v>111270</v>
      </c>
      <c r="BX805" s="2">
        <v>3499474</v>
      </c>
      <c r="BY805" s="2">
        <v>5056.84</v>
      </c>
      <c r="BZ805" s="2">
        <v>556.35</v>
      </c>
      <c r="CA805" s="2">
        <v>2813373</v>
      </c>
      <c r="CB805" s="2">
        <v>0</v>
      </c>
      <c r="CC805" s="2">
        <v>0</v>
      </c>
      <c r="CD805" s="2">
        <v>3694994</v>
      </c>
      <c r="CE805" s="2">
        <v>111270</v>
      </c>
      <c r="CF805" s="2">
        <v>0</v>
      </c>
      <c r="CG805" s="2">
        <v>910803</v>
      </c>
      <c r="CH805" s="2">
        <v>910803</v>
      </c>
      <c r="CI805" s="2">
        <v>0</v>
      </c>
      <c r="CJ805" s="2">
        <v>3499474</v>
      </c>
      <c r="CK805" s="2" t="b">
        <v>0</v>
      </c>
      <c r="CL805" s="2">
        <v>0</v>
      </c>
      <c r="CM805" s="2">
        <v>13053.81</v>
      </c>
      <c r="CN805" s="2">
        <v>12002.44</v>
      </c>
      <c r="CO805" s="2">
        <v>12358.49</v>
      </c>
      <c r="CP805" s="2">
        <v>14694.73</v>
      </c>
      <c r="CQ805" s="4">
        <v>45072.426689814813</v>
      </c>
      <c r="CR805" s="4">
        <v>73415</v>
      </c>
    </row>
    <row r="806" spans="1:96" x14ac:dyDescent="0.35">
      <c r="A806" s="5">
        <v>887</v>
      </c>
      <c r="B806" s="3" t="s">
        <v>1640</v>
      </c>
      <c r="C806" s="3" t="s">
        <v>1645</v>
      </c>
      <c r="D806" s="2" t="s">
        <v>1646</v>
      </c>
      <c r="E806" s="2">
        <v>8093</v>
      </c>
      <c r="F806" s="2">
        <v>8215</v>
      </c>
      <c r="G806" s="2">
        <v>8458</v>
      </c>
      <c r="H806" s="2">
        <v>9802</v>
      </c>
      <c r="I806" s="2">
        <v>6.5600000000000006E-2</v>
      </c>
      <c r="J806" s="2">
        <v>531</v>
      </c>
      <c r="K806" s="2">
        <v>539</v>
      </c>
      <c r="L806" s="2">
        <v>555</v>
      </c>
      <c r="M806" s="2">
        <v>643</v>
      </c>
      <c r="N806" s="2">
        <v>6.7000000000000004E-2</v>
      </c>
      <c r="O806" s="2">
        <v>542</v>
      </c>
      <c r="P806" s="2">
        <v>550</v>
      </c>
      <c r="Q806" s="2">
        <v>567</v>
      </c>
      <c r="R806" s="2">
        <v>657</v>
      </c>
      <c r="S806" s="2">
        <v>9166</v>
      </c>
      <c r="T806" s="2">
        <v>9304</v>
      </c>
      <c r="U806" s="2">
        <v>9580</v>
      </c>
      <c r="V806" s="2">
        <v>11102</v>
      </c>
      <c r="W806" s="2">
        <v>1.1040000000000001</v>
      </c>
      <c r="X806" s="2">
        <v>1.026</v>
      </c>
      <c r="Y806" s="2">
        <v>10119</v>
      </c>
      <c r="Z806" s="2">
        <v>11391</v>
      </c>
      <c r="AA806" s="2">
        <v>0</v>
      </c>
      <c r="AB806" s="2">
        <v>91.41</v>
      </c>
      <c r="AC806" s="2">
        <v>142.63999999999999</v>
      </c>
      <c r="AD806" s="2">
        <v>264.2</v>
      </c>
      <c r="AE806" s="2">
        <v>498.25</v>
      </c>
      <c r="AF806" s="2">
        <v>0</v>
      </c>
      <c r="AG806" s="2">
        <v>91.41</v>
      </c>
      <c r="AH806" s="2">
        <v>142.63999999999999</v>
      </c>
      <c r="AI806" s="2">
        <v>264.2</v>
      </c>
      <c r="AJ806" s="2">
        <v>498.25</v>
      </c>
      <c r="AK806" s="2">
        <v>0</v>
      </c>
      <c r="AL806" s="2">
        <v>850479</v>
      </c>
      <c r="AM806" s="2">
        <v>1366491</v>
      </c>
      <c r="AN806" s="2">
        <v>3009502</v>
      </c>
      <c r="AO806" s="2">
        <v>5226472</v>
      </c>
      <c r="AP806" s="2">
        <v>0.61770000000000003</v>
      </c>
      <c r="AQ806" s="2">
        <v>0.2</v>
      </c>
      <c r="AR806" s="2">
        <v>0</v>
      </c>
      <c r="AS806" s="2">
        <v>105068</v>
      </c>
      <c r="AT806" s="2">
        <v>168816</v>
      </c>
      <c r="AU806" s="2">
        <v>371794</v>
      </c>
      <c r="AV806" s="2">
        <v>645678</v>
      </c>
      <c r="AW806" s="2">
        <v>0.61770000000000003</v>
      </c>
      <c r="AX806" s="2">
        <v>6.7699999999999996E-2</v>
      </c>
      <c r="AY806" s="2">
        <v>0.65</v>
      </c>
      <c r="AZ806" s="2">
        <v>0</v>
      </c>
      <c r="BA806" s="2">
        <v>37425</v>
      </c>
      <c r="BB806" s="2">
        <v>60132</v>
      </c>
      <c r="BC806" s="2">
        <v>132433</v>
      </c>
      <c r="BD806" s="2">
        <v>229990</v>
      </c>
      <c r="BE806" s="2">
        <v>6102140</v>
      </c>
      <c r="BF806" s="2">
        <v>0</v>
      </c>
      <c r="BG806" s="2">
        <v>87463</v>
      </c>
      <c r="BH806" s="2">
        <v>0</v>
      </c>
      <c r="BI806" s="2">
        <v>51488</v>
      </c>
      <c r="BJ806" s="2">
        <v>0</v>
      </c>
      <c r="BK806" s="2">
        <v>0</v>
      </c>
      <c r="BL806" s="2">
        <v>0</v>
      </c>
      <c r="BM806" s="2">
        <v>0</v>
      </c>
      <c r="BN806" s="2">
        <v>2813</v>
      </c>
      <c r="BO806" s="2">
        <v>0</v>
      </c>
      <c r="BP806" s="2">
        <v>0</v>
      </c>
      <c r="BQ806" s="2">
        <v>138951</v>
      </c>
      <c r="BR806" s="2">
        <v>6241091</v>
      </c>
      <c r="BS806" s="2">
        <v>0</v>
      </c>
      <c r="BT806" s="2">
        <v>6241091</v>
      </c>
      <c r="BU806" s="2">
        <v>2993358</v>
      </c>
      <c r="BV806" s="2">
        <v>3247733</v>
      </c>
      <c r="BW806" s="2">
        <v>437911</v>
      </c>
      <c r="BX806" s="2">
        <v>2809822</v>
      </c>
      <c r="BY806" s="2">
        <v>5578.96</v>
      </c>
      <c r="BZ806" s="2">
        <v>498.25</v>
      </c>
      <c r="CA806" s="2">
        <v>2779717</v>
      </c>
      <c r="CB806" s="2">
        <v>0</v>
      </c>
      <c r="CC806" s="2">
        <v>0</v>
      </c>
      <c r="CD806" s="2">
        <v>2993358</v>
      </c>
      <c r="CE806" s="2">
        <v>437911</v>
      </c>
      <c r="CF806" s="2">
        <v>0</v>
      </c>
      <c r="CG806" s="2">
        <v>1404223</v>
      </c>
      <c r="CH806" s="2">
        <v>1404223</v>
      </c>
      <c r="CI806" s="2">
        <v>0</v>
      </c>
      <c r="CJ806" s="2">
        <v>2809822</v>
      </c>
      <c r="CK806" s="2" t="b">
        <v>0</v>
      </c>
      <c r="CL806" s="2">
        <v>0</v>
      </c>
      <c r="CM806" s="2">
        <v>11814.39</v>
      </c>
      <c r="CN806" s="2">
        <v>10862.84</v>
      </c>
      <c r="CO806" s="2">
        <v>11185.08</v>
      </c>
      <c r="CP806" s="2">
        <v>13299.51</v>
      </c>
      <c r="CQ806" s="4">
        <v>45072.426712962966</v>
      </c>
      <c r="CR806" s="4">
        <v>73415</v>
      </c>
    </row>
    <row r="807" spans="1:96" x14ac:dyDescent="0.35">
      <c r="A807" s="5">
        <v>888</v>
      </c>
      <c r="B807" s="3" t="s">
        <v>1640</v>
      </c>
      <c r="C807" s="3" t="s">
        <v>1647</v>
      </c>
      <c r="D807" s="2" t="s">
        <v>1648</v>
      </c>
      <c r="E807" s="2">
        <v>8093</v>
      </c>
      <c r="F807" s="2">
        <v>8215</v>
      </c>
      <c r="G807" s="2">
        <v>8458</v>
      </c>
      <c r="H807" s="2">
        <v>9802</v>
      </c>
      <c r="I807" s="2">
        <v>6.5600000000000006E-2</v>
      </c>
      <c r="J807" s="2">
        <v>531</v>
      </c>
      <c r="K807" s="2">
        <v>539</v>
      </c>
      <c r="L807" s="2">
        <v>555</v>
      </c>
      <c r="M807" s="2">
        <v>643</v>
      </c>
      <c r="N807" s="2">
        <v>6.7000000000000004E-2</v>
      </c>
      <c r="O807" s="2">
        <v>542</v>
      </c>
      <c r="P807" s="2">
        <v>550</v>
      </c>
      <c r="Q807" s="2">
        <v>567</v>
      </c>
      <c r="R807" s="2">
        <v>657</v>
      </c>
      <c r="S807" s="2">
        <v>9166</v>
      </c>
      <c r="T807" s="2">
        <v>9304</v>
      </c>
      <c r="U807" s="2">
        <v>9580</v>
      </c>
      <c r="V807" s="2">
        <v>11102</v>
      </c>
      <c r="W807" s="2">
        <v>1.1040000000000001</v>
      </c>
      <c r="X807" s="2">
        <v>1.026</v>
      </c>
      <c r="Y807" s="2">
        <v>10119</v>
      </c>
      <c r="Z807" s="2">
        <v>11391</v>
      </c>
      <c r="AA807" s="2">
        <v>1269.94</v>
      </c>
      <c r="AB807" s="2">
        <v>965.86</v>
      </c>
      <c r="AC807" s="2">
        <v>598.89</v>
      </c>
      <c r="AD807" s="2">
        <v>0</v>
      </c>
      <c r="AE807" s="2">
        <v>2834.69</v>
      </c>
      <c r="AF807" s="2">
        <v>1269.94</v>
      </c>
      <c r="AG807" s="2">
        <v>965.86</v>
      </c>
      <c r="AH807" s="2">
        <v>598.89</v>
      </c>
      <c r="AI807" s="2">
        <v>0</v>
      </c>
      <c r="AJ807" s="2">
        <v>2834.69</v>
      </c>
      <c r="AK807" s="2">
        <v>12850523</v>
      </c>
      <c r="AL807" s="2">
        <v>8986361</v>
      </c>
      <c r="AM807" s="2">
        <v>5737366</v>
      </c>
      <c r="AN807" s="2">
        <v>0</v>
      </c>
      <c r="AO807" s="2">
        <v>27574250</v>
      </c>
      <c r="AP807" s="2">
        <v>0.81940000000000002</v>
      </c>
      <c r="AQ807" s="2">
        <v>0.2</v>
      </c>
      <c r="AR807" s="2">
        <v>2105944</v>
      </c>
      <c r="AS807" s="2">
        <v>1472685</v>
      </c>
      <c r="AT807" s="2">
        <v>940240</v>
      </c>
      <c r="AU807" s="2">
        <v>0</v>
      </c>
      <c r="AV807" s="2">
        <v>4518869</v>
      </c>
      <c r="AW807" s="2">
        <v>0.81940000000000002</v>
      </c>
      <c r="AX807" s="2">
        <v>0.26939999999999997</v>
      </c>
      <c r="AY807" s="2">
        <v>0.65</v>
      </c>
      <c r="AZ807" s="2">
        <v>2250255</v>
      </c>
      <c r="BA807" s="2">
        <v>1573602</v>
      </c>
      <c r="BB807" s="2">
        <v>1004670</v>
      </c>
      <c r="BC807" s="2">
        <v>0</v>
      </c>
      <c r="BD807" s="2">
        <v>4828527</v>
      </c>
      <c r="BE807" s="2">
        <v>36921646</v>
      </c>
      <c r="BF807" s="2">
        <v>0</v>
      </c>
      <c r="BG807" s="2">
        <v>195541</v>
      </c>
      <c r="BH807" s="2">
        <v>0</v>
      </c>
      <c r="BI807" s="2">
        <v>255083</v>
      </c>
      <c r="BJ807" s="2">
        <v>0</v>
      </c>
      <c r="BK807" s="2">
        <v>0</v>
      </c>
      <c r="BL807" s="2">
        <v>0</v>
      </c>
      <c r="BM807" s="2">
        <v>0</v>
      </c>
      <c r="BN807" s="2">
        <v>2813</v>
      </c>
      <c r="BO807" s="2">
        <v>50.26</v>
      </c>
      <c r="BP807" s="2">
        <v>141381</v>
      </c>
      <c r="BQ807" s="2">
        <v>592005</v>
      </c>
      <c r="BR807" s="2">
        <v>37513651</v>
      </c>
      <c r="BS807" s="2">
        <v>0</v>
      </c>
      <c r="BT807" s="2">
        <v>37513651</v>
      </c>
      <c r="BU807" s="2">
        <v>7622211</v>
      </c>
      <c r="BV807" s="2">
        <v>29891440</v>
      </c>
      <c r="BW807" s="2">
        <v>2249826</v>
      </c>
      <c r="BX807" s="2">
        <v>27641614</v>
      </c>
      <c r="BY807" s="2">
        <v>5038</v>
      </c>
      <c r="BZ807" s="2">
        <v>2834.69</v>
      </c>
      <c r="CA807" s="2">
        <v>14281168</v>
      </c>
      <c r="CB807" s="2">
        <v>0</v>
      </c>
      <c r="CC807" s="2">
        <v>0</v>
      </c>
      <c r="CD807" s="2">
        <v>7622211</v>
      </c>
      <c r="CE807" s="2">
        <v>2249826</v>
      </c>
      <c r="CF807" s="2">
        <v>4409131</v>
      </c>
      <c r="CG807" s="2">
        <v>3091313</v>
      </c>
      <c r="CH807" s="2">
        <v>7500444</v>
      </c>
      <c r="CI807" s="2">
        <v>0</v>
      </c>
      <c r="CJ807" s="2">
        <v>27641614</v>
      </c>
      <c r="CK807" s="2" t="b">
        <v>0</v>
      </c>
      <c r="CL807" s="2">
        <v>0</v>
      </c>
      <c r="CM807" s="2">
        <v>13549.24</v>
      </c>
      <c r="CN807" s="2">
        <v>12457.96</v>
      </c>
      <c r="CO807" s="2">
        <v>12827.52</v>
      </c>
      <c r="CP807" s="2">
        <v>15252.44</v>
      </c>
      <c r="CQ807" s="4">
        <v>45072.426736111112</v>
      </c>
      <c r="CR807" s="4">
        <v>73415</v>
      </c>
    </row>
    <row r="808" spans="1:96" x14ac:dyDescent="0.35">
      <c r="A808" s="5">
        <v>889</v>
      </c>
      <c r="B808" s="3" t="s">
        <v>1640</v>
      </c>
      <c r="C808" s="3" t="s">
        <v>1649</v>
      </c>
      <c r="D808" s="2" t="s">
        <v>1650</v>
      </c>
      <c r="E808" s="2">
        <v>8093</v>
      </c>
      <c r="F808" s="2">
        <v>8215</v>
      </c>
      <c r="G808" s="2">
        <v>8458</v>
      </c>
      <c r="H808" s="2">
        <v>9802</v>
      </c>
      <c r="I808" s="2">
        <v>6.5600000000000006E-2</v>
      </c>
      <c r="J808" s="2">
        <v>531</v>
      </c>
      <c r="K808" s="2">
        <v>539</v>
      </c>
      <c r="L808" s="2">
        <v>555</v>
      </c>
      <c r="M808" s="2">
        <v>643</v>
      </c>
      <c r="N808" s="2">
        <v>6.7000000000000004E-2</v>
      </c>
      <c r="O808" s="2">
        <v>542</v>
      </c>
      <c r="P808" s="2">
        <v>550</v>
      </c>
      <c r="Q808" s="2">
        <v>567</v>
      </c>
      <c r="R808" s="2">
        <v>657</v>
      </c>
      <c r="S808" s="2">
        <v>9166</v>
      </c>
      <c r="T808" s="2">
        <v>9304</v>
      </c>
      <c r="U808" s="2">
        <v>9580</v>
      </c>
      <c r="V808" s="2">
        <v>11102</v>
      </c>
      <c r="W808" s="2">
        <v>1.1040000000000001</v>
      </c>
      <c r="X808" s="2">
        <v>1.026</v>
      </c>
      <c r="Y808" s="2">
        <v>10119</v>
      </c>
      <c r="Z808" s="2">
        <v>11391</v>
      </c>
      <c r="AA808" s="2">
        <v>14.54</v>
      </c>
      <c r="AB808" s="2">
        <v>4.93</v>
      </c>
      <c r="AC808" s="2">
        <v>2.89</v>
      </c>
      <c r="AD808" s="2">
        <v>0</v>
      </c>
      <c r="AE808" s="2">
        <v>22.36</v>
      </c>
      <c r="AF808" s="2">
        <v>14.54</v>
      </c>
      <c r="AG808" s="2">
        <v>4.93</v>
      </c>
      <c r="AH808" s="2">
        <v>2.89</v>
      </c>
      <c r="AI808" s="2">
        <v>0</v>
      </c>
      <c r="AJ808" s="2">
        <v>22.36</v>
      </c>
      <c r="AK808" s="2">
        <v>147130</v>
      </c>
      <c r="AL808" s="2">
        <v>45869</v>
      </c>
      <c r="AM808" s="2">
        <v>27686</v>
      </c>
      <c r="AN808" s="2">
        <v>0</v>
      </c>
      <c r="AO808" s="2">
        <v>220685</v>
      </c>
      <c r="AP808" s="2">
        <v>0.3478</v>
      </c>
      <c r="AQ808" s="2">
        <v>0.2</v>
      </c>
      <c r="AR808" s="2">
        <v>10234</v>
      </c>
      <c r="AS808" s="2">
        <v>3191</v>
      </c>
      <c r="AT808" s="2">
        <v>1926</v>
      </c>
      <c r="AU808" s="2">
        <v>0</v>
      </c>
      <c r="AV808" s="2">
        <v>15351</v>
      </c>
      <c r="AW808" s="2">
        <v>0.3478</v>
      </c>
      <c r="AX808" s="2">
        <v>0</v>
      </c>
      <c r="AY808" s="2">
        <v>0.65</v>
      </c>
      <c r="AZ808" s="2">
        <v>0</v>
      </c>
      <c r="BA808" s="2">
        <v>0</v>
      </c>
      <c r="BB808" s="2">
        <v>0</v>
      </c>
      <c r="BC808" s="2">
        <v>0</v>
      </c>
      <c r="BD808" s="2">
        <v>0</v>
      </c>
      <c r="BE808" s="2">
        <v>236036</v>
      </c>
      <c r="BF808" s="2">
        <v>0</v>
      </c>
      <c r="BG808" s="2">
        <v>0</v>
      </c>
      <c r="BH808" s="2">
        <v>0</v>
      </c>
      <c r="BI808" s="2">
        <v>0</v>
      </c>
      <c r="BJ808" s="2">
        <v>0</v>
      </c>
      <c r="BK808" s="2">
        <v>0</v>
      </c>
      <c r="BL808" s="2">
        <v>161024</v>
      </c>
      <c r="BM808" s="2">
        <v>0</v>
      </c>
      <c r="BN808" s="2">
        <v>2813</v>
      </c>
      <c r="BO808" s="2">
        <v>0</v>
      </c>
      <c r="BP808" s="2">
        <v>0</v>
      </c>
      <c r="BQ808" s="2">
        <v>161024</v>
      </c>
      <c r="BR808" s="2">
        <v>397060</v>
      </c>
      <c r="BS808" s="2">
        <v>0</v>
      </c>
      <c r="BT808" s="2">
        <v>397060</v>
      </c>
      <c r="BU808" s="2">
        <v>37623</v>
      </c>
      <c r="BV808" s="2">
        <v>359437</v>
      </c>
      <c r="BW808" s="2">
        <v>18433</v>
      </c>
      <c r="BX808" s="2">
        <v>341004</v>
      </c>
      <c r="BY808" s="2">
        <v>49.27</v>
      </c>
      <c r="BZ808" s="2">
        <v>22.36</v>
      </c>
      <c r="CA808" s="2">
        <v>1102</v>
      </c>
      <c r="CB808" s="2">
        <v>349457</v>
      </c>
      <c r="CC808" s="2">
        <v>0</v>
      </c>
      <c r="CD808" s="2">
        <v>37623</v>
      </c>
      <c r="CE808" s="2">
        <v>18433</v>
      </c>
      <c r="CF808" s="2">
        <v>294503</v>
      </c>
      <c r="CG808" s="2">
        <v>97662</v>
      </c>
      <c r="CH808" s="2">
        <v>392165</v>
      </c>
      <c r="CI808" s="2">
        <v>51161</v>
      </c>
      <c r="CJ808" s="2">
        <v>392165</v>
      </c>
      <c r="CK808" s="2" t="b">
        <v>0</v>
      </c>
      <c r="CL808" s="2">
        <v>0</v>
      </c>
      <c r="CM808" s="2">
        <v>10822.88</v>
      </c>
      <c r="CN808" s="2">
        <v>9951.19</v>
      </c>
      <c r="CO808" s="2">
        <v>10246.379999999999</v>
      </c>
      <c r="CP808" s="2">
        <v>12183.36</v>
      </c>
      <c r="CQ808" s="4">
        <v>45072.426770833335</v>
      </c>
      <c r="CR808" s="4">
        <v>73415</v>
      </c>
    </row>
    <row r="809" spans="1:96" x14ac:dyDescent="0.35">
      <c r="A809" s="5">
        <v>890</v>
      </c>
      <c r="B809" s="3" t="s">
        <v>1640</v>
      </c>
      <c r="C809" s="3" t="s">
        <v>1651</v>
      </c>
      <c r="D809" s="2" t="s">
        <v>1652</v>
      </c>
      <c r="E809" s="2">
        <v>8093</v>
      </c>
      <c r="F809" s="2">
        <v>8215</v>
      </c>
      <c r="G809" s="2">
        <v>8458</v>
      </c>
      <c r="H809" s="2">
        <v>9802</v>
      </c>
      <c r="I809" s="2">
        <v>6.5600000000000006E-2</v>
      </c>
      <c r="J809" s="2">
        <v>531</v>
      </c>
      <c r="K809" s="2">
        <v>539</v>
      </c>
      <c r="L809" s="2">
        <v>555</v>
      </c>
      <c r="M809" s="2">
        <v>643</v>
      </c>
      <c r="N809" s="2">
        <v>6.7000000000000004E-2</v>
      </c>
      <c r="O809" s="2">
        <v>542</v>
      </c>
      <c r="P809" s="2">
        <v>550</v>
      </c>
      <c r="Q809" s="2">
        <v>567</v>
      </c>
      <c r="R809" s="2">
        <v>657</v>
      </c>
      <c r="S809" s="2">
        <v>9166</v>
      </c>
      <c r="T809" s="2">
        <v>9304</v>
      </c>
      <c r="U809" s="2">
        <v>9580</v>
      </c>
      <c r="V809" s="2">
        <v>11102</v>
      </c>
      <c r="W809" s="2">
        <v>1.1040000000000001</v>
      </c>
      <c r="X809" s="2">
        <v>1.026</v>
      </c>
      <c r="Y809" s="2">
        <v>10119</v>
      </c>
      <c r="Z809" s="2">
        <v>11391</v>
      </c>
      <c r="AA809" s="2">
        <v>349.97</v>
      </c>
      <c r="AB809" s="2">
        <v>257.11</v>
      </c>
      <c r="AC809" s="2">
        <v>162.02000000000001</v>
      </c>
      <c r="AD809" s="2">
        <v>0</v>
      </c>
      <c r="AE809" s="2">
        <v>769.1</v>
      </c>
      <c r="AF809" s="2">
        <v>349.97</v>
      </c>
      <c r="AG809" s="2">
        <v>257.11</v>
      </c>
      <c r="AH809" s="2">
        <v>162.02000000000001</v>
      </c>
      <c r="AI809" s="2">
        <v>0</v>
      </c>
      <c r="AJ809" s="2">
        <v>769.1</v>
      </c>
      <c r="AK809" s="2">
        <v>3541346</v>
      </c>
      <c r="AL809" s="2">
        <v>2392151</v>
      </c>
      <c r="AM809" s="2">
        <v>1552152</v>
      </c>
      <c r="AN809" s="2">
        <v>0</v>
      </c>
      <c r="AO809" s="2">
        <v>7485649</v>
      </c>
      <c r="AP809" s="2">
        <v>0.49930000000000002</v>
      </c>
      <c r="AQ809" s="2">
        <v>0.2</v>
      </c>
      <c r="AR809" s="2">
        <v>353639</v>
      </c>
      <c r="AS809" s="2">
        <v>238880</v>
      </c>
      <c r="AT809" s="2">
        <v>154998</v>
      </c>
      <c r="AU809" s="2">
        <v>0</v>
      </c>
      <c r="AV809" s="2">
        <v>747517</v>
      </c>
      <c r="AW809" s="2">
        <v>0.49930000000000002</v>
      </c>
      <c r="AX809" s="2">
        <v>0</v>
      </c>
      <c r="AY809" s="2">
        <v>0.65</v>
      </c>
      <c r="AZ809" s="2">
        <v>0</v>
      </c>
      <c r="BA809" s="2">
        <v>0</v>
      </c>
      <c r="BB809" s="2">
        <v>0</v>
      </c>
      <c r="BC809" s="2">
        <v>0</v>
      </c>
      <c r="BD809" s="2">
        <v>0</v>
      </c>
      <c r="BE809" s="2">
        <v>8233166</v>
      </c>
      <c r="BF809" s="2">
        <v>0</v>
      </c>
      <c r="BG809" s="2">
        <v>0</v>
      </c>
      <c r="BH809" s="2">
        <v>0</v>
      </c>
      <c r="BI809" s="2">
        <v>123462</v>
      </c>
      <c r="BJ809" s="2">
        <v>0</v>
      </c>
      <c r="BK809" s="2">
        <v>0</v>
      </c>
      <c r="BL809" s="2">
        <v>0</v>
      </c>
      <c r="BM809" s="2">
        <v>0</v>
      </c>
      <c r="BN809" s="2">
        <v>2813</v>
      </c>
      <c r="BO809" s="2">
        <v>18.28</v>
      </c>
      <c r="BP809" s="2">
        <v>51422</v>
      </c>
      <c r="BQ809" s="2">
        <v>174884</v>
      </c>
      <c r="BR809" s="2">
        <v>8408050</v>
      </c>
      <c r="BS809" s="2">
        <v>0</v>
      </c>
      <c r="BT809" s="2">
        <v>8408050</v>
      </c>
      <c r="BU809" s="2">
        <v>854770</v>
      </c>
      <c r="BV809" s="2">
        <v>7553280</v>
      </c>
      <c r="BW809" s="2">
        <v>620362</v>
      </c>
      <c r="BX809" s="2">
        <v>6932918</v>
      </c>
      <c r="BY809" s="2">
        <v>5120.09</v>
      </c>
      <c r="BZ809" s="2">
        <v>769.1</v>
      </c>
      <c r="CA809" s="2">
        <v>3937861</v>
      </c>
      <c r="CB809" s="2">
        <v>0</v>
      </c>
      <c r="CC809" s="2">
        <v>0</v>
      </c>
      <c r="CD809" s="2">
        <v>854770</v>
      </c>
      <c r="CE809" s="2">
        <v>620362</v>
      </c>
      <c r="CF809" s="2">
        <v>2462729</v>
      </c>
      <c r="CG809" s="2">
        <v>714843</v>
      </c>
      <c r="CH809" s="2">
        <v>3177572</v>
      </c>
      <c r="CI809" s="2">
        <v>0</v>
      </c>
      <c r="CJ809" s="2">
        <v>6932918</v>
      </c>
      <c r="CK809" s="2" t="b">
        <v>0</v>
      </c>
      <c r="CL809" s="2">
        <v>0</v>
      </c>
      <c r="CM809" s="2">
        <v>11129.48</v>
      </c>
      <c r="CN809" s="2">
        <v>10233.1</v>
      </c>
      <c r="CO809" s="2">
        <v>10536.66</v>
      </c>
      <c r="CP809" s="2">
        <v>12528.51</v>
      </c>
      <c r="CQ809" s="4">
        <v>45072.426782407405</v>
      </c>
      <c r="CR809" s="4">
        <v>73415</v>
      </c>
    </row>
    <row r="810" spans="1:96" x14ac:dyDescent="0.35">
      <c r="A810" s="5">
        <v>891</v>
      </c>
      <c r="B810" s="3" t="s">
        <v>1640</v>
      </c>
      <c r="C810" s="3" t="s">
        <v>1653</v>
      </c>
      <c r="D810" s="2" t="s">
        <v>1654</v>
      </c>
      <c r="E810" s="2">
        <v>8093</v>
      </c>
      <c r="F810" s="2">
        <v>8215</v>
      </c>
      <c r="G810" s="2">
        <v>8458</v>
      </c>
      <c r="H810" s="2">
        <v>9802</v>
      </c>
      <c r="I810" s="2">
        <v>6.5600000000000006E-2</v>
      </c>
      <c r="J810" s="2">
        <v>531</v>
      </c>
      <c r="K810" s="2">
        <v>539</v>
      </c>
      <c r="L810" s="2">
        <v>555</v>
      </c>
      <c r="M810" s="2">
        <v>643</v>
      </c>
      <c r="N810" s="2">
        <v>6.7000000000000004E-2</v>
      </c>
      <c r="O810" s="2">
        <v>542</v>
      </c>
      <c r="P810" s="2">
        <v>550</v>
      </c>
      <c r="Q810" s="2">
        <v>567</v>
      </c>
      <c r="R810" s="2">
        <v>657</v>
      </c>
      <c r="S810" s="2">
        <v>9166</v>
      </c>
      <c r="T810" s="2">
        <v>9304</v>
      </c>
      <c r="U810" s="2">
        <v>9580</v>
      </c>
      <c r="V810" s="2">
        <v>11102</v>
      </c>
      <c r="W810" s="2">
        <v>1.1040000000000001</v>
      </c>
      <c r="X810" s="2">
        <v>1.026</v>
      </c>
      <c r="Y810" s="2">
        <v>10119</v>
      </c>
      <c r="Z810" s="2">
        <v>11391</v>
      </c>
      <c r="AA810" s="2">
        <v>435.63</v>
      </c>
      <c r="AB810" s="2">
        <v>331.06</v>
      </c>
      <c r="AC810" s="2">
        <v>197.34</v>
      </c>
      <c r="AD810" s="2">
        <v>0</v>
      </c>
      <c r="AE810" s="2">
        <v>964.03</v>
      </c>
      <c r="AF810" s="2">
        <v>435.63</v>
      </c>
      <c r="AG810" s="2">
        <v>331.06</v>
      </c>
      <c r="AH810" s="2">
        <v>197.34</v>
      </c>
      <c r="AI810" s="2">
        <v>0</v>
      </c>
      <c r="AJ810" s="2">
        <v>964.03</v>
      </c>
      <c r="AK810" s="2">
        <v>4408140</v>
      </c>
      <c r="AL810" s="2">
        <v>3080182</v>
      </c>
      <c r="AM810" s="2">
        <v>1890517</v>
      </c>
      <c r="AN810" s="2">
        <v>0</v>
      </c>
      <c r="AO810" s="2">
        <v>9378839</v>
      </c>
      <c r="AP810" s="2">
        <v>0.37230000000000002</v>
      </c>
      <c r="AQ810" s="2">
        <v>0.2</v>
      </c>
      <c r="AR810" s="2">
        <v>328230</v>
      </c>
      <c r="AS810" s="2">
        <v>229350</v>
      </c>
      <c r="AT810" s="2">
        <v>140768</v>
      </c>
      <c r="AU810" s="2">
        <v>0</v>
      </c>
      <c r="AV810" s="2">
        <v>698348</v>
      </c>
      <c r="AW810" s="2">
        <v>0.37230000000000002</v>
      </c>
      <c r="AX810" s="2">
        <v>0</v>
      </c>
      <c r="AY810" s="2">
        <v>0.65</v>
      </c>
      <c r="AZ810" s="2">
        <v>0</v>
      </c>
      <c r="BA810" s="2">
        <v>0</v>
      </c>
      <c r="BB810" s="2">
        <v>0</v>
      </c>
      <c r="BC810" s="2">
        <v>0</v>
      </c>
      <c r="BD810" s="2">
        <v>0</v>
      </c>
      <c r="BE810" s="2">
        <v>10077187</v>
      </c>
      <c r="BF810" s="2">
        <v>0</v>
      </c>
      <c r="BG810" s="2">
        <v>0</v>
      </c>
      <c r="BH810" s="2">
        <v>0</v>
      </c>
      <c r="BI810" s="2">
        <v>0</v>
      </c>
      <c r="BJ810" s="2">
        <v>0</v>
      </c>
      <c r="BK810" s="2">
        <v>0</v>
      </c>
      <c r="BL810" s="2">
        <v>0</v>
      </c>
      <c r="BM810" s="2">
        <v>0</v>
      </c>
      <c r="BN810" s="2">
        <v>2813</v>
      </c>
      <c r="BO810" s="2">
        <v>17</v>
      </c>
      <c r="BP810" s="2">
        <v>47821</v>
      </c>
      <c r="BQ810" s="2">
        <v>47821</v>
      </c>
      <c r="BR810" s="2">
        <v>10125008</v>
      </c>
      <c r="BS810" s="2">
        <v>0</v>
      </c>
      <c r="BT810" s="2">
        <v>10125008</v>
      </c>
      <c r="BU810" s="2">
        <v>496193</v>
      </c>
      <c r="BV810" s="2">
        <v>9628815</v>
      </c>
      <c r="BW810" s="2">
        <v>788022</v>
      </c>
      <c r="BX810" s="2">
        <v>8840793</v>
      </c>
      <c r="BY810" s="2">
        <v>5188.75</v>
      </c>
      <c r="BZ810" s="2">
        <v>964.03</v>
      </c>
      <c r="CA810" s="2">
        <v>5002111</v>
      </c>
      <c r="CB810" s="2">
        <v>0</v>
      </c>
      <c r="CC810" s="2">
        <v>0</v>
      </c>
      <c r="CD810" s="2">
        <v>496193</v>
      </c>
      <c r="CE810" s="2">
        <v>788022</v>
      </c>
      <c r="CF810" s="2">
        <v>3717896</v>
      </c>
      <c r="CG810" s="2">
        <v>752018</v>
      </c>
      <c r="CH810" s="2">
        <v>4469914</v>
      </c>
      <c r="CI810" s="2">
        <v>0</v>
      </c>
      <c r="CJ810" s="2">
        <v>8840793</v>
      </c>
      <c r="CK810" s="2" t="b">
        <v>0</v>
      </c>
      <c r="CL810" s="2">
        <v>0</v>
      </c>
      <c r="CM810" s="2">
        <v>10872.46</v>
      </c>
      <c r="CN810" s="2">
        <v>9996.7800000000007</v>
      </c>
      <c r="CO810" s="2">
        <v>10293.33</v>
      </c>
      <c r="CP810" s="2">
        <v>12239.17</v>
      </c>
      <c r="CQ810" s="4">
        <v>45072.426793981482</v>
      </c>
      <c r="CR810" s="4">
        <v>73415</v>
      </c>
    </row>
    <row r="811" spans="1:96" x14ac:dyDescent="0.35">
      <c r="A811" s="5">
        <v>892</v>
      </c>
      <c r="B811" s="3" t="s">
        <v>1640</v>
      </c>
      <c r="C811" s="3" t="s">
        <v>1655</v>
      </c>
      <c r="D811" s="2" t="s">
        <v>1656</v>
      </c>
      <c r="E811" s="2">
        <v>8093</v>
      </c>
      <c r="F811" s="2">
        <v>8215</v>
      </c>
      <c r="G811" s="2">
        <v>8458</v>
      </c>
      <c r="H811" s="2">
        <v>9802</v>
      </c>
      <c r="I811" s="2">
        <v>6.5600000000000006E-2</v>
      </c>
      <c r="J811" s="2">
        <v>531</v>
      </c>
      <c r="K811" s="2">
        <v>539</v>
      </c>
      <c r="L811" s="2">
        <v>555</v>
      </c>
      <c r="M811" s="2">
        <v>643</v>
      </c>
      <c r="N811" s="2">
        <v>6.7000000000000004E-2</v>
      </c>
      <c r="O811" s="2">
        <v>542</v>
      </c>
      <c r="P811" s="2">
        <v>550</v>
      </c>
      <c r="Q811" s="2">
        <v>567</v>
      </c>
      <c r="R811" s="2">
        <v>657</v>
      </c>
      <c r="S811" s="2">
        <v>9166</v>
      </c>
      <c r="T811" s="2">
        <v>9304</v>
      </c>
      <c r="U811" s="2">
        <v>9580</v>
      </c>
      <c r="V811" s="2">
        <v>11102</v>
      </c>
      <c r="W811" s="2">
        <v>1.1040000000000001</v>
      </c>
      <c r="X811" s="2">
        <v>1.026</v>
      </c>
      <c r="Y811" s="2">
        <v>10119</v>
      </c>
      <c r="Z811" s="2">
        <v>11391</v>
      </c>
      <c r="AA811" s="2">
        <v>341.36</v>
      </c>
      <c r="AB811" s="2">
        <v>235.41</v>
      </c>
      <c r="AC811" s="2">
        <v>146.93</v>
      </c>
      <c r="AD811" s="2">
        <v>0</v>
      </c>
      <c r="AE811" s="2">
        <v>723.7</v>
      </c>
      <c r="AF811" s="2">
        <v>341.36</v>
      </c>
      <c r="AG811" s="2">
        <v>235.41</v>
      </c>
      <c r="AH811" s="2">
        <v>146.93</v>
      </c>
      <c r="AI811" s="2">
        <v>0</v>
      </c>
      <c r="AJ811" s="2">
        <v>723.7</v>
      </c>
      <c r="AK811" s="2">
        <v>3454222</v>
      </c>
      <c r="AL811" s="2">
        <v>2190255</v>
      </c>
      <c r="AM811" s="2">
        <v>1407589</v>
      </c>
      <c r="AN811" s="2">
        <v>0</v>
      </c>
      <c r="AO811" s="2">
        <v>7052066</v>
      </c>
      <c r="AP811" s="2">
        <v>0.90269999999999995</v>
      </c>
      <c r="AQ811" s="2">
        <v>0.2</v>
      </c>
      <c r="AR811" s="2">
        <v>623625</v>
      </c>
      <c r="AS811" s="2">
        <v>395429</v>
      </c>
      <c r="AT811" s="2">
        <v>254126</v>
      </c>
      <c r="AU811" s="2">
        <v>0</v>
      </c>
      <c r="AV811" s="2">
        <v>1273180</v>
      </c>
      <c r="AW811" s="2">
        <v>0.90269999999999995</v>
      </c>
      <c r="AX811" s="2">
        <v>0.35270000000000001</v>
      </c>
      <c r="AY811" s="2">
        <v>0.65</v>
      </c>
      <c r="AZ811" s="2">
        <v>791898</v>
      </c>
      <c r="BA811" s="2">
        <v>502127</v>
      </c>
      <c r="BB811" s="2">
        <v>322697</v>
      </c>
      <c r="BC811" s="2">
        <v>0</v>
      </c>
      <c r="BD811" s="2">
        <v>1616722</v>
      </c>
      <c r="BE811" s="2">
        <v>9941968</v>
      </c>
      <c r="BF811" s="2">
        <v>0</v>
      </c>
      <c r="BG811" s="2">
        <v>0</v>
      </c>
      <c r="BH811" s="2">
        <v>0</v>
      </c>
      <c r="BI811" s="2">
        <v>73126</v>
      </c>
      <c r="BJ811" s="2">
        <v>0</v>
      </c>
      <c r="BK811" s="2">
        <v>0</v>
      </c>
      <c r="BL811" s="2">
        <v>0</v>
      </c>
      <c r="BM811" s="2">
        <v>0</v>
      </c>
      <c r="BN811" s="2">
        <v>2813</v>
      </c>
      <c r="BO811" s="2">
        <v>17.68</v>
      </c>
      <c r="BP811" s="2">
        <v>49734</v>
      </c>
      <c r="BQ811" s="2">
        <v>122860</v>
      </c>
      <c r="BR811" s="2">
        <v>10064828</v>
      </c>
      <c r="BS811" s="2">
        <v>0</v>
      </c>
      <c r="BT811" s="2">
        <v>10064828</v>
      </c>
      <c r="BU811" s="2">
        <v>1426058</v>
      </c>
      <c r="BV811" s="2">
        <v>8638770</v>
      </c>
      <c r="BW811" s="2">
        <v>576440</v>
      </c>
      <c r="BX811" s="2">
        <v>8062330</v>
      </c>
      <c r="BY811" s="2">
        <v>5056.03</v>
      </c>
      <c r="BZ811" s="2">
        <v>723.7</v>
      </c>
      <c r="CA811" s="2">
        <v>3659049</v>
      </c>
      <c r="CB811" s="2">
        <v>0</v>
      </c>
      <c r="CC811" s="2">
        <v>0</v>
      </c>
      <c r="CD811" s="2">
        <v>1426058</v>
      </c>
      <c r="CE811" s="2">
        <v>576440</v>
      </c>
      <c r="CF811" s="2">
        <v>1656551</v>
      </c>
      <c r="CG811" s="2">
        <v>776293</v>
      </c>
      <c r="CH811" s="2">
        <v>2432844</v>
      </c>
      <c r="CI811" s="2">
        <v>0</v>
      </c>
      <c r="CJ811" s="2">
        <v>8062330</v>
      </c>
      <c r="CK811" s="2" t="b">
        <v>0</v>
      </c>
      <c r="CL811" s="2">
        <v>0</v>
      </c>
      <c r="CM811" s="2">
        <v>14265.72</v>
      </c>
      <c r="CN811" s="2">
        <v>13116.73</v>
      </c>
      <c r="CO811" s="2">
        <v>13505.84</v>
      </c>
      <c r="CP811" s="2">
        <v>16058.97</v>
      </c>
      <c r="CQ811" s="4">
        <v>45072.426817129628</v>
      </c>
      <c r="CR811" s="4">
        <v>73415</v>
      </c>
    </row>
    <row r="812" spans="1:96" x14ac:dyDescent="0.35">
      <c r="A812" s="5">
        <v>893</v>
      </c>
      <c r="B812" s="3" t="s">
        <v>1640</v>
      </c>
      <c r="C812" s="3" t="s">
        <v>1657</v>
      </c>
      <c r="D812" s="2" t="s">
        <v>1658</v>
      </c>
      <c r="E812" s="2">
        <v>8093</v>
      </c>
      <c r="F812" s="2">
        <v>8215</v>
      </c>
      <c r="G812" s="2">
        <v>8458</v>
      </c>
      <c r="H812" s="2">
        <v>9802</v>
      </c>
      <c r="I812" s="2">
        <v>6.5600000000000006E-2</v>
      </c>
      <c r="J812" s="2">
        <v>531</v>
      </c>
      <c r="K812" s="2">
        <v>539</v>
      </c>
      <c r="L812" s="2">
        <v>555</v>
      </c>
      <c r="M812" s="2">
        <v>643</v>
      </c>
      <c r="N812" s="2">
        <v>6.7000000000000004E-2</v>
      </c>
      <c r="O812" s="2">
        <v>542</v>
      </c>
      <c r="P812" s="2">
        <v>550</v>
      </c>
      <c r="Q812" s="2">
        <v>567</v>
      </c>
      <c r="R812" s="2">
        <v>657</v>
      </c>
      <c r="S812" s="2">
        <v>9166</v>
      </c>
      <c r="T812" s="2">
        <v>9304</v>
      </c>
      <c r="U812" s="2">
        <v>9580</v>
      </c>
      <c r="V812" s="2">
        <v>11102</v>
      </c>
      <c r="W812" s="2">
        <v>1.1040000000000001</v>
      </c>
      <c r="X812" s="2">
        <v>1.026</v>
      </c>
      <c r="Y812" s="2">
        <v>10119</v>
      </c>
      <c r="Z812" s="2">
        <v>11391</v>
      </c>
      <c r="AA812" s="2">
        <v>73.849999999999994</v>
      </c>
      <c r="AB812" s="2">
        <v>48.04</v>
      </c>
      <c r="AC812" s="2">
        <v>20.55</v>
      </c>
      <c r="AD812" s="2">
        <v>0</v>
      </c>
      <c r="AE812" s="2">
        <v>142.44</v>
      </c>
      <c r="AF812" s="2">
        <v>73.849999999999994</v>
      </c>
      <c r="AG812" s="2">
        <v>48.04</v>
      </c>
      <c r="AH812" s="2">
        <v>20.55</v>
      </c>
      <c r="AI812" s="2">
        <v>0</v>
      </c>
      <c r="AJ812" s="2">
        <v>142.44</v>
      </c>
      <c r="AK812" s="2">
        <v>747288</v>
      </c>
      <c r="AL812" s="2">
        <v>446964</v>
      </c>
      <c r="AM812" s="2">
        <v>196869</v>
      </c>
      <c r="AN812" s="2">
        <v>0</v>
      </c>
      <c r="AO812" s="2">
        <v>1391121</v>
      </c>
      <c r="AP812" s="2">
        <v>0.2286</v>
      </c>
      <c r="AQ812" s="2">
        <v>0.2</v>
      </c>
      <c r="AR812" s="2">
        <v>34166</v>
      </c>
      <c r="AS812" s="2">
        <v>20435</v>
      </c>
      <c r="AT812" s="2">
        <v>9001</v>
      </c>
      <c r="AU812" s="2">
        <v>0</v>
      </c>
      <c r="AV812" s="2">
        <v>63602</v>
      </c>
      <c r="AW812" s="2">
        <v>0.2286</v>
      </c>
      <c r="AX812" s="2">
        <v>0</v>
      </c>
      <c r="AY812" s="2">
        <v>0.65</v>
      </c>
      <c r="AZ812" s="2">
        <v>0</v>
      </c>
      <c r="BA812" s="2">
        <v>0</v>
      </c>
      <c r="BB812" s="2">
        <v>0</v>
      </c>
      <c r="BC812" s="2">
        <v>0</v>
      </c>
      <c r="BD812" s="2">
        <v>0</v>
      </c>
      <c r="BE812" s="2">
        <v>1454723</v>
      </c>
      <c r="BF812" s="2">
        <v>0</v>
      </c>
      <c r="BG812" s="2">
        <v>6302</v>
      </c>
      <c r="BH812" s="2">
        <v>0</v>
      </c>
      <c r="BI812" s="2">
        <v>0</v>
      </c>
      <c r="BJ812" s="2">
        <v>0</v>
      </c>
      <c r="BK812" s="2">
        <v>0</v>
      </c>
      <c r="BL812" s="2">
        <v>215225</v>
      </c>
      <c r="BM812" s="2">
        <v>0</v>
      </c>
      <c r="BN812" s="2">
        <v>2813</v>
      </c>
      <c r="BO812" s="2">
        <v>5.43</v>
      </c>
      <c r="BP812" s="2">
        <v>15275</v>
      </c>
      <c r="BQ812" s="2">
        <v>236802</v>
      </c>
      <c r="BR812" s="2">
        <v>1691525</v>
      </c>
      <c r="BS812" s="2">
        <v>0</v>
      </c>
      <c r="BT812" s="2">
        <v>1691525</v>
      </c>
      <c r="BU812" s="2">
        <v>456271</v>
      </c>
      <c r="BV812" s="2">
        <v>1235254</v>
      </c>
      <c r="BW812" s="2">
        <v>116914</v>
      </c>
      <c r="BX812" s="2">
        <v>1118340</v>
      </c>
      <c r="BY812" s="2">
        <v>5210.16</v>
      </c>
      <c r="BZ812" s="2">
        <v>142.44</v>
      </c>
      <c r="CA812" s="2">
        <v>742135</v>
      </c>
      <c r="CB812" s="2">
        <v>0</v>
      </c>
      <c r="CC812" s="2">
        <v>0</v>
      </c>
      <c r="CD812" s="2">
        <v>456271</v>
      </c>
      <c r="CE812" s="2">
        <v>116914</v>
      </c>
      <c r="CF812" s="2">
        <v>168950</v>
      </c>
      <c r="CG812" s="2">
        <v>318879</v>
      </c>
      <c r="CH812" s="2">
        <v>487829</v>
      </c>
      <c r="CI812" s="2">
        <v>0</v>
      </c>
      <c r="CJ812" s="2">
        <v>1118340</v>
      </c>
      <c r="CK812" s="2" t="b">
        <v>0</v>
      </c>
      <c r="CL812" s="2">
        <v>0</v>
      </c>
      <c r="CM812" s="2">
        <v>10581.64</v>
      </c>
      <c r="CN812" s="2">
        <v>9729.3799999999992</v>
      </c>
      <c r="CO812" s="2">
        <v>10018</v>
      </c>
      <c r="CP812" s="2">
        <v>11911.8</v>
      </c>
      <c r="CQ812" s="4">
        <v>45072.426828703705</v>
      </c>
      <c r="CR812" s="4">
        <v>73415</v>
      </c>
    </row>
    <row r="813" spans="1:96" x14ac:dyDescent="0.35">
      <c r="A813" s="5">
        <v>895</v>
      </c>
      <c r="B813" s="3" t="s">
        <v>1640</v>
      </c>
      <c r="C813" s="3" t="s">
        <v>1659</v>
      </c>
      <c r="D813" s="2" t="s">
        <v>1660</v>
      </c>
      <c r="E813" s="2">
        <v>8093</v>
      </c>
      <c r="F813" s="2">
        <v>8215</v>
      </c>
      <c r="G813" s="2">
        <v>8458</v>
      </c>
      <c r="H813" s="2">
        <v>9802</v>
      </c>
      <c r="I813" s="2">
        <v>6.5600000000000006E-2</v>
      </c>
      <c r="J813" s="2">
        <v>531</v>
      </c>
      <c r="K813" s="2">
        <v>539</v>
      </c>
      <c r="L813" s="2">
        <v>555</v>
      </c>
      <c r="M813" s="2">
        <v>643</v>
      </c>
      <c r="N813" s="2">
        <v>6.7000000000000004E-2</v>
      </c>
      <c r="O813" s="2">
        <v>542</v>
      </c>
      <c r="P813" s="2">
        <v>550</v>
      </c>
      <c r="Q813" s="2">
        <v>567</v>
      </c>
      <c r="R813" s="2">
        <v>657</v>
      </c>
      <c r="S813" s="2">
        <v>9166</v>
      </c>
      <c r="T813" s="2">
        <v>9304</v>
      </c>
      <c r="U813" s="2">
        <v>9580</v>
      </c>
      <c r="V813" s="2">
        <v>11102</v>
      </c>
      <c r="W813" s="2">
        <v>1.1040000000000001</v>
      </c>
      <c r="X813" s="2">
        <v>1.026</v>
      </c>
      <c r="Y813" s="2">
        <v>10119</v>
      </c>
      <c r="Z813" s="2">
        <v>11391</v>
      </c>
      <c r="AA813" s="2">
        <v>6088.87</v>
      </c>
      <c r="AB813" s="2">
        <v>4607.6400000000003</v>
      </c>
      <c r="AC813" s="2">
        <v>3110.42</v>
      </c>
      <c r="AD813" s="2">
        <v>0</v>
      </c>
      <c r="AE813" s="2">
        <v>13806.93</v>
      </c>
      <c r="AF813" s="2">
        <v>6088.87</v>
      </c>
      <c r="AG813" s="2">
        <v>4607.6400000000003</v>
      </c>
      <c r="AH813" s="2">
        <v>3110.42</v>
      </c>
      <c r="AI813" s="2">
        <v>0</v>
      </c>
      <c r="AJ813" s="2">
        <v>13806.93</v>
      </c>
      <c r="AK813" s="2">
        <v>61613276</v>
      </c>
      <c r="AL813" s="2">
        <v>42869483</v>
      </c>
      <c r="AM813" s="2">
        <v>29797824</v>
      </c>
      <c r="AN813" s="2">
        <v>0</v>
      </c>
      <c r="AO813" s="2">
        <v>134280583</v>
      </c>
      <c r="AP813" s="2">
        <v>0.87250000000000005</v>
      </c>
      <c r="AQ813" s="2">
        <v>0.2</v>
      </c>
      <c r="AR813" s="2">
        <v>10751517</v>
      </c>
      <c r="AS813" s="2">
        <v>7480725</v>
      </c>
      <c r="AT813" s="2">
        <v>5199720</v>
      </c>
      <c r="AU813" s="2">
        <v>0</v>
      </c>
      <c r="AV813" s="2">
        <v>23431962</v>
      </c>
      <c r="AW813" s="2">
        <v>0.87250000000000005</v>
      </c>
      <c r="AX813" s="2">
        <v>0.32250000000000001</v>
      </c>
      <c r="AY813" s="2">
        <v>0.65</v>
      </c>
      <c r="AZ813" s="2">
        <v>12915683</v>
      </c>
      <c r="BA813" s="2">
        <v>8986515</v>
      </c>
      <c r="BB813" s="2">
        <v>6246369</v>
      </c>
      <c r="BC813" s="2">
        <v>0</v>
      </c>
      <c r="BD813" s="2">
        <v>28148567</v>
      </c>
      <c r="BE813" s="2">
        <v>185861112</v>
      </c>
      <c r="BF813" s="2">
        <v>0</v>
      </c>
      <c r="BG813" s="2">
        <v>1084014</v>
      </c>
      <c r="BH813" s="2">
        <v>0</v>
      </c>
      <c r="BI813" s="2">
        <v>474814</v>
      </c>
      <c r="BJ813" s="2">
        <v>0</v>
      </c>
      <c r="BK813" s="2">
        <v>0</v>
      </c>
      <c r="BL813" s="2">
        <v>0</v>
      </c>
      <c r="BM813" s="2">
        <v>0</v>
      </c>
      <c r="BN813" s="2">
        <v>2813</v>
      </c>
      <c r="BO813" s="2">
        <v>318.27999999999997</v>
      </c>
      <c r="BP813" s="2">
        <v>895322</v>
      </c>
      <c r="BQ813" s="2">
        <v>2454150</v>
      </c>
      <c r="BR813" s="2">
        <v>188315262</v>
      </c>
      <c r="BS813" s="2">
        <v>0</v>
      </c>
      <c r="BT813" s="2">
        <v>188315262</v>
      </c>
      <c r="BU813" s="2">
        <v>21790350</v>
      </c>
      <c r="BV813" s="2">
        <v>166524912</v>
      </c>
      <c r="BW813" s="2">
        <v>11012827</v>
      </c>
      <c r="BX813" s="2">
        <v>155512085</v>
      </c>
      <c r="BY813" s="2">
        <v>5063.1000000000004</v>
      </c>
      <c r="BZ813" s="2">
        <v>13806.93</v>
      </c>
      <c r="CA813" s="2">
        <v>69905867</v>
      </c>
      <c r="CB813" s="2">
        <v>0</v>
      </c>
      <c r="CC813" s="2">
        <v>0</v>
      </c>
      <c r="CD813" s="2">
        <v>21790350</v>
      </c>
      <c r="CE813" s="2">
        <v>11012827</v>
      </c>
      <c r="CF813" s="2">
        <v>37102690</v>
      </c>
      <c r="CG813" s="2">
        <v>17400660</v>
      </c>
      <c r="CH813" s="2">
        <v>54503350</v>
      </c>
      <c r="CI813" s="2">
        <v>0</v>
      </c>
      <c r="CJ813" s="2">
        <v>155512085</v>
      </c>
      <c r="CK813" s="2" t="b">
        <v>0</v>
      </c>
      <c r="CL813" s="2">
        <v>0</v>
      </c>
      <c r="CM813" s="2">
        <v>14005.96</v>
      </c>
      <c r="CN813" s="2">
        <v>12877.9</v>
      </c>
      <c r="CO813" s="2">
        <v>13259.92</v>
      </c>
      <c r="CP813" s="2">
        <v>15766.57</v>
      </c>
      <c r="CQ813" s="4">
        <v>45072.426898148151</v>
      </c>
      <c r="CR813" s="4">
        <v>73415</v>
      </c>
    </row>
    <row r="814" spans="1:96" x14ac:dyDescent="0.35">
      <c r="A814" s="5">
        <v>896</v>
      </c>
      <c r="B814" s="3" t="s">
        <v>1640</v>
      </c>
      <c r="C814" s="3" t="s">
        <v>1661</v>
      </c>
      <c r="D814" s="2" t="s">
        <v>1662</v>
      </c>
      <c r="E814" s="2">
        <v>8093</v>
      </c>
      <c r="F814" s="2">
        <v>8215</v>
      </c>
      <c r="G814" s="2">
        <v>8458</v>
      </c>
      <c r="H814" s="2">
        <v>9802</v>
      </c>
      <c r="I814" s="2">
        <v>6.5600000000000006E-2</v>
      </c>
      <c r="J814" s="2">
        <v>531</v>
      </c>
      <c r="K814" s="2">
        <v>539</v>
      </c>
      <c r="L814" s="2">
        <v>555</v>
      </c>
      <c r="M814" s="2">
        <v>643</v>
      </c>
      <c r="N814" s="2">
        <v>6.7000000000000004E-2</v>
      </c>
      <c r="O814" s="2">
        <v>542</v>
      </c>
      <c r="P814" s="2">
        <v>550</v>
      </c>
      <c r="Q814" s="2">
        <v>567</v>
      </c>
      <c r="R814" s="2">
        <v>657</v>
      </c>
      <c r="S814" s="2">
        <v>9166</v>
      </c>
      <c r="T814" s="2">
        <v>9304</v>
      </c>
      <c r="U814" s="2">
        <v>9580</v>
      </c>
      <c r="V814" s="2">
        <v>11102</v>
      </c>
      <c r="W814" s="2">
        <v>1.1040000000000001</v>
      </c>
      <c r="X814" s="2">
        <v>1.026</v>
      </c>
      <c r="Y814" s="2">
        <v>10119</v>
      </c>
      <c r="Z814" s="2">
        <v>11391</v>
      </c>
      <c r="AA814" s="2">
        <v>0</v>
      </c>
      <c r="AB814" s="2">
        <v>0</v>
      </c>
      <c r="AC814" s="2">
        <v>0</v>
      </c>
      <c r="AD814" s="2">
        <v>14500.88</v>
      </c>
      <c r="AE814" s="2">
        <v>14500.88</v>
      </c>
      <c r="AF814" s="2">
        <v>0</v>
      </c>
      <c r="AG814" s="2">
        <v>0</v>
      </c>
      <c r="AH814" s="2">
        <v>0</v>
      </c>
      <c r="AI814" s="2">
        <v>14500.88</v>
      </c>
      <c r="AJ814" s="2">
        <v>14500.88</v>
      </c>
      <c r="AK814" s="2">
        <v>0</v>
      </c>
      <c r="AL814" s="2">
        <v>0</v>
      </c>
      <c r="AM814" s="2">
        <v>0</v>
      </c>
      <c r="AN814" s="2">
        <v>165179524</v>
      </c>
      <c r="AO814" s="2">
        <v>165179524</v>
      </c>
      <c r="AP814" s="2">
        <v>0.67820000000000003</v>
      </c>
      <c r="AQ814" s="2">
        <v>0.2</v>
      </c>
      <c r="AR814" s="2">
        <v>0</v>
      </c>
      <c r="AS814" s="2">
        <v>0</v>
      </c>
      <c r="AT814" s="2">
        <v>0</v>
      </c>
      <c r="AU814" s="2">
        <v>22404951</v>
      </c>
      <c r="AV814" s="2">
        <v>22404951</v>
      </c>
      <c r="AW814" s="2">
        <v>0.67820000000000003</v>
      </c>
      <c r="AX814" s="2">
        <v>0.12820000000000001</v>
      </c>
      <c r="AY814" s="2">
        <v>0.65</v>
      </c>
      <c r="AZ814" s="2">
        <v>0</v>
      </c>
      <c r="BA814" s="2">
        <v>0</v>
      </c>
      <c r="BB814" s="2">
        <v>0</v>
      </c>
      <c r="BC814" s="2">
        <v>13764410</v>
      </c>
      <c r="BD814" s="2">
        <v>13764410</v>
      </c>
      <c r="BE814" s="2">
        <v>201348885</v>
      </c>
      <c r="BF814" s="2">
        <v>0</v>
      </c>
      <c r="BG814" s="2">
        <v>717582</v>
      </c>
      <c r="BH814" s="2">
        <v>0</v>
      </c>
      <c r="BI814" s="2">
        <v>458416</v>
      </c>
      <c r="BJ814" s="2">
        <v>0</v>
      </c>
      <c r="BK814" s="2">
        <v>0</v>
      </c>
      <c r="BL814" s="2">
        <v>0</v>
      </c>
      <c r="BM814" s="2">
        <v>0</v>
      </c>
      <c r="BN814" s="2">
        <v>2813</v>
      </c>
      <c r="BO814" s="2">
        <v>0</v>
      </c>
      <c r="BP814" s="2">
        <v>0</v>
      </c>
      <c r="BQ814" s="2">
        <v>1175998</v>
      </c>
      <c r="BR814" s="2">
        <v>202524883</v>
      </c>
      <c r="BS814" s="2">
        <v>0</v>
      </c>
      <c r="BT814" s="2">
        <v>202524883</v>
      </c>
      <c r="BU814" s="2">
        <v>49217692</v>
      </c>
      <c r="BV814" s="2">
        <v>153307191</v>
      </c>
      <c r="BW814" s="2">
        <v>13907414</v>
      </c>
      <c r="BX814" s="2">
        <v>139399777</v>
      </c>
      <c r="BY814" s="2">
        <v>6087.91</v>
      </c>
      <c r="BZ814" s="2">
        <v>14500.88</v>
      </c>
      <c r="CA814" s="2">
        <v>88280052</v>
      </c>
      <c r="CB814" s="2">
        <v>0</v>
      </c>
      <c r="CC814" s="2">
        <v>0</v>
      </c>
      <c r="CD814" s="2">
        <v>49217692</v>
      </c>
      <c r="CE814" s="2">
        <v>13907414</v>
      </c>
      <c r="CF814" s="2">
        <v>25154946</v>
      </c>
      <c r="CG814" s="2">
        <v>10812150</v>
      </c>
      <c r="CH814" s="2">
        <v>35967096</v>
      </c>
      <c r="CI814" s="2">
        <v>0</v>
      </c>
      <c r="CJ814" s="2">
        <v>139399777</v>
      </c>
      <c r="CK814" s="2" t="b">
        <v>0</v>
      </c>
      <c r="CL814" s="2">
        <v>0</v>
      </c>
      <c r="CM814" s="2">
        <v>12334.76</v>
      </c>
      <c r="CN814" s="2">
        <v>11341.3</v>
      </c>
      <c r="CO814" s="2">
        <v>11677.73</v>
      </c>
      <c r="CP814" s="2">
        <v>13885.29</v>
      </c>
      <c r="CQ814" s="4">
        <v>45072.426898148151</v>
      </c>
      <c r="CR814" s="4">
        <v>73415</v>
      </c>
    </row>
    <row r="815" spans="1:96" x14ac:dyDescent="0.35">
      <c r="A815" s="5">
        <v>897</v>
      </c>
      <c r="B815" s="3" t="s">
        <v>1640</v>
      </c>
      <c r="C815" s="3" t="s">
        <v>1663</v>
      </c>
      <c r="D815" s="2" t="s">
        <v>1664</v>
      </c>
      <c r="E815" s="2">
        <v>8093</v>
      </c>
      <c r="F815" s="2">
        <v>8215</v>
      </c>
      <c r="G815" s="2">
        <v>8458</v>
      </c>
      <c r="H815" s="2">
        <v>9802</v>
      </c>
      <c r="I815" s="2">
        <v>6.5600000000000006E-2</v>
      </c>
      <c r="J815" s="2">
        <v>531</v>
      </c>
      <c r="K815" s="2">
        <v>539</v>
      </c>
      <c r="L815" s="2">
        <v>555</v>
      </c>
      <c r="M815" s="2">
        <v>643</v>
      </c>
      <c r="N815" s="2">
        <v>6.7000000000000004E-2</v>
      </c>
      <c r="O815" s="2">
        <v>542</v>
      </c>
      <c r="P815" s="2">
        <v>550</v>
      </c>
      <c r="Q815" s="2">
        <v>567</v>
      </c>
      <c r="R815" s="2">
        <v>657</v>
      </c>
      <c r="S815" s="2">
        <v>9166</v>
      </c>
      <c r="T815" s="2">
        <v>9304</v>
      </c>
      <c r="U815" s="2">
        <v>9580</v>
      </c>
      <c r="V815" s="2">
        <v>11102</v>
      </c>
      <c r="W815" s="2">
        <v>1.1040000000000001</v>
      </c>
      <c r="X815" s="2">
        <v>1.026</v>
      </c>
      <c r="Y815" s="2">
        <v>10119</v>
      </c>
      <c r="Z815" s="2">
        <v>11391</v>
      </c>
      <c r="AA815" s="2">
        <v>31.36</v>
      </c>
      <c r="AB815" s="2">
        <v>27.86</v>
      </c>
      <c r="AC815" s="2">
        <v>19.399999999999999</v>
      </c>
      <c r="AD815" s="2">
        <v>0.44</v>
      </c>
      <c r="AE815" s="2">
        <v>79.06</v>
      </c>
      <c r="AF815" s="2">
        <v>31.36</v>
      </c>
      <c r="AG815" s="2">
        <v>27.86</v>
      </c>
      <c r="AH815" s="2">
        <v>19.399999999999999</v>
      </c>
      <c r="AI815" s="2">
        <v>0.44</v>
      </c>
      <c r="AJ815" s="2">
        <v>79.06</v>
      </c>
      <c r="AK815" s="2">
        <v>317332</v>
      </c>
      <c r="AL815" s="2">
        <v>259209</v>
      </c>
      <c r="AM815" s="2">
        <v>185852</v>
      </c>
      <c r="AN815" s="2">
        <v>5012</v>
      </c>
      <c r="AO815" s="2">
        <v>767405</v>
      </c>
      <c r="AP815" s="2">
        <v>0.71189999999999998</v>
      </c>
      <c r="AQ815" s="2">
        <v>0.2</v>
      </c>
      <c r="AR815" s="2">
        <v>45182</v>
      </c>
      <c r="AS815" s="2">
        <v>36906</v>
      </c>
      <c r="AT815" s="2">
        <v>26462</v>
      </c>
      <c r="AU815" s="2">
        <v>714</v>
      </c>
      <c r="AV815" s="2">
        <v>109264</v>
      </c>
      <c r="AW815" s="2">
        <v>0.71189999999999998</v>
      </c>
      <c r="AX815" s="2">
        <v>0.16189999999999999</v>
      </c>
      <c r="AY815" s="2">
        <v>0.65</v>
      </c>
      <c r="AZ815" s="2">
        <v>33394</v>
      </c>
      <c r="BA815" s="2">
        <v>27278</v>
      </c>
      <c r="BB815" s="2">
        <v>19558</v>
      </c>
      <c r="BC815" s="2">
        <v>527</v>
      </c>
      <c r="BD815" s="2">
        <v>80757</v>
      </c>
      <c r="BE815" s="2">
        <v>957426</v>
      </c>
      <c r="BF815" s="2">
        <v>0</v>
      </c>
      <c r="BG815" s="2">
        <v>0</v>
      </c>
      <c r="BH815" s="2">
        <v>0</v>
      </c>
      <c r="BI815" s="2">
        <v>30256</v>
      </c>
      <c r="BJ815" s="2">
        <v>0</v>
      </c>
      <c r="BK815" s="2">
        <v>0</v>
      </c>
      <c r="BL815" s="2">
        <v>74063</v>
      </c>
      <c r="BM815" s="2">
        <v>0</v>
      </c>
      <c r="BN815" s="2">
        <v>2813</v>
      </c>
      <c r="BO815" s="2">
        <v>3.65</v>
      </c>
      <c r="BP815" s="2">
        <v>10267</v>
      </c>
      <c r="BQ815" s="2">
        <v>114586</v>
      </c>
      <c r="BR815" s="2">
        <v>1072012</v>
      </c>
      <c r="BS815" s="2">
        <v>0</v>
      </c>
      <c r="BT815" s="2">
        <v>1072012</v>
      </c>
      <c r="BU815" s="2">
        <v>187534</v>
      </c>
      <c r="BV815" s="2">
        <v>884478</v>
      </c>
      <c r="BW815" s="2">
        <v>63920</v>
      </c>
      <c r="BX815" s="2">
        <v>820558</v>
      </c>
      <c r="BY815" s="2">
        <v>95.74</v>
      </c>
      <c r="BZ815" s="2">
        <v>79.06</v>
      </c>
      <c r="CA815" s="2">
        <v>7569</v>
      </c>
      <c r="CB815" s="2">
        <v>476616</v>
      </c>
      <c r="CC815" s="2">
        <v>0</v>
      </c>
      <c r="CD815" s="2">
        <v>187534</v>
      </c>
      <c r="CE815" s="2">
        <v>63920</v>
      </c>
      <c r="CF815" s="2">
        <v>232731</v>
      </c>
      <c r="CG815" s="2">
        <v>137688</v>
      </c>
      <c r="CH815" s="2">
        <v>370419</v>
      </c>
      <c r="CI815" s="2">
        <v>0</v>
      </c>
      <c r="CJ815" s="2">
        <v>820558</v>
      </c>
      <c r="CK815" s="2" t="b">
        <v>0</v>
      </c>
      <c r="CL815" s="2">
        <v>0</v>
      </c>
      <c r="CM815" s="2">
        <v>12624.62</v>
      </c>
      <c r="CN815" s="2">
        <v>11607.81</v>
      </c>
      <c r="CO815" s="2">
        <v>11952.15</v>
      </c>
      <c r="CP815" s="2">
        <v>14211.58</v>
      </c>
      <c r="CQ815" s="4">
        <v>45072.426979166667</v>
      </c>
      <c r="CR815" s="4">
        <v>73415</v>
      </c>
    </row>
    <row r="816" spans="1:96" x14ac:dyDescent="0.35">
      <c r="A816" s="5">
        <v>898</v>
      </c>
      <c r="B816" s="3" t="s">
        <v>1640</v>
      </c>
      <c r="C816" s="3" t="s">
        <v>1665</v>
      </c>
      <c r="D816" s="2" t="s">
        <v>1666</v>
      </c>
      <c r="E816" s="2">
        <v>8093</v>
      </c>
      <c r="F816" s="2">
        <v>8215</v>
      </c>
      <c r="G816" s="2">
        <v>8458</v>
      </c>
      <c r="H816" s="2">
        <v>9802</v>
      </c>
      <c r="I816" s="2">
        <v>6.5600000000000006E-2</v>
      </c>
      <c r="J816" s="2">
        <v>531</v>
      </c>
      <c r="K816" s="2">
        <v>539</v>
      </c>
      <c r="L816" s="2">
        <v>555</v>
      </c>
      <c r="M816" s="2">
        <v>643</v>
      </c>
      <c r="N816" s="2">
        <v>6.7000000000000004E-2</v>
      </c>
      <c r="O816" s="2">
        <v>542</v>
      </c>
      <c r="P816" s="2">
        <v>550</v>
      </c>
      <c r="Q816" s="2">
        <v>567</v>
      </c>
      <c r="R816" s="2">
        <v>657</v>
      </c>
      <c r="S816" s="2">
        <v>9166</v>
      </c>
      <c r="T816" s="2">
        <v>9304</v>
      </c>
      <c r="U816" s="2">
        <v>9580</v>
      </c>
      <c r="V816" s="2">
        <v>11102</v>
      </c>
      <c r="W816" s="2">
        <v>1.1040000000000001</v>
      </c>
      <c r="X816" s="2">
        <v>1.026</v>
      </c>
      <c r="Y816" s="2">
        <v>10119</v>
      </c>
      <c r="Z816" s="2">
        <v>11391</v>
      </c>
      <c r="AA816" s="2">
        <v>1641.99</v>
      </c>
      <c r="AB816" s="2">
        <v>1287.7</v>
      </c>
      <c r="AC816" s="2">
        <v>937.22</v>
      </c>
      <c r="AD816" s="2">
        <v>2003.41</v>
      </c>
      <c r="AE816" s="2">
        <v>5870.32</v>
      </c>
      <c r="AF816" s="2">
        <v>1641.99</v>
      </c>
      <c r="AG816" s="2">
        <v>1287.7</v>
      </c>
      <c r="AH816" s="2">
        <v>937.22</v>
      </c>
      <c r="AI816" s="2">
        <v>2003.41</v>
      </c>
      <c r="AJ816" s="2">
        <v>5870.32</v>
      </c>
      <c r="AK816" s="2">
        <v>16615297</v>
      </c>
      <c r="AL816" s="2">
        <v>11980761</v>
      </c>
      <c r="AM816" s="2">
        <v>8978568</v>
      </c>
      <c r="AN816" s="2">
        <v>22820843</v>
      </c>
      <c r="AO816" s="2">
        <v>60395469</v>
      </c>
      <c r="AP816" s="2">
        <v>0.78359999999999996</v>
      </c>
      <c r="AQ816" s="2">
        <v>0.2</v>
      </c>
      <c r="AR816" s="2">
        <v>2603949</v>
      </c>
      <c r="AS816" s="2">
        <v>1877625</v>
      </c>
      <c r="AT816" s="2">
        <v>1407121</v>
      </c>
      <c r="AU816" s="2">
        <v>3576483</v>
      </c>
      <c r="AV816" s="2">
        <v>9465178</v>
      </c>
      <c r="AW816" s="2">
        <v>0.78359999999999996</v>
      </c>
      <c r="AX816" s="2">
        <v>0.2336</v>
      </c>
      <c r="AY816" s="2">
        <v>0.65</v>
      </c>
      <c r="AZ816" s="2">
        <v>2522867</v>
      </c>
      <c r="BA816" s="2">
        <v>1819159</v>
      </c>
      <c r="BB816" s="2">
        <v>1363306</v>
      </c>
      <c r="BC816" s="2">
        <v>3465117</v>
      </c>
      <c r="BD816" s="2">
        <v>9170449</v>
      </c>
      <c r="BE816" s="2">
        <v>79031096</v>
      </c>
      <c r="BF816" s="2">
        <v>0</v>
      </c>
      <c r="BG816" s="2">
        <v>0</v>
      </c>
      <c r="BH816" s="2">
        <v>0</v>
      </c>
      <c r="BI816" s="2">
        <v>460240</v>
      </c>
      <c r="BJ816" s="2">
        <v>0</v>
      </c>
      <c r="BK816" s="2">
        <v>0</v>
      </c>
      <c r="BL816" s="2">
        <v>0</v>
      </c>
      <c r="BM816" s="2">
        <v>0</v>
      </c>
      <c r="BN816" s="2">
        <v>2813</v>
      </c>
      <c r="BO816" s="2">
        <v>74.2</v>
      </c>
      <c r="BP816" s="2">
        <v>208725</v>
      </c>
      <c r="BQ816" s="2">
        <v>668965</v>
      </c>
      <c r="BR816" s="2">
        <v>79700061</v>
      </c>
      <c r="BS816" s="2">
        <v>0</v>
      </c>
      <c r="BT816" s="2">
        <v>79700061</v>
      </c>
      <c r="BU816" s="2">
        <v>14197543</v>
      </c>
      <c r="BV816" s="2">
        <v>65502518</v>
      </c>
      <c r="BW816" s="2">
        <v>4858362</v>
      </c>
      <c r="BX816" s="2">
        <v>60644156</v>
      </c>
      <c r="BY816" s="2">
        <v>5253.43</v>
      </c>
      <c r="BZ816" s="2">
        <v>5870.32</v>
      </c>
      <c r="CA816" s="2">
        <v>30839315</v>
      </c>
      <c r="CB816" s="2">
        <v>0</v>
      </c>
      <c r="CC816" s="2">
        <v>0</v>
      </c>
      <c r="CD816" s="2">
        <v>14197543</v>
      </c>
      <c r="CE816" s="2">
        <v>4858362</v>
      </c>
      <c r="CF816" s="2">
        <v>11783410</v>
      </c>
      <c r="CG816" s="2">
        <v>4226730</v>
      </c>
      <c r="CH816" s="2">
        <v>16010140</v>
      </c>
      <c r="CI816" s="2">
        <v>0</v>
      </c>
      <c r="CJ816" s="2">
        <v>60644156</v>
      </c>
      <c r="CK816" s="2" t="b">
        <v>0</v>
      </c>
      <c r="CL816" s="2">
        <v>0</v>
      </c>
      <c r="CM816" s="2">
        <v>13241.32</v>
      </c>
      <c r="CN816" s="2">
        <v>12174.84</v>
      </c>
      <c r="CO816" s="2">
        <v>12536</v>
      </c>
      <c r="CP816" s="2">
        <v>14905.81</v>
      </c>
      <c r="CQ816" s="4">
        <v>45072.426990740743</v>
      </c>
      <c r="CR816" s="4">
        <v>73415</v>
      </c>
    </row>
    <row r="817" spans="1:96" x14ac:dyDescent="0.35">
      <c r="A817" s="5">
        <v>899</v>
      </c>
      <c r="B817" s="3" t="s">
        <v>1640</v>
      </c>
      <c r="C817" s="3" t="s">
        <v>1667</v>
      </c>
      <c r="D817" s="2" t="s">
        <v>1668</v>
      </c>
      <c r="E817" s="2">
        <v>8093</v>
      </c>
      <c r="F817" s="2">
        <v>8215</v>
      </c>
      <c r="G817" s="2">
        <v>8458</v>
      </c>
      <c r="H817" s="2">
        <v>9802</v>
      </c>
      <c r="I817" s="2">
        <v>6.5600000000000006E-2</v>
      </c>
      <c r="J817" s="2">
        <v>531</v>
      </c>
      <c r="K817" s="2">
        <v>539</v>
      </c>
      <c r="L817" s="2">
        <v>555</v>
      </c>
      <c r="M817" s="2">
        <v>643</v>
      </c>
      <c r="N817" s="2">
        <v>6.7000000000000004E-2</v>
      </c>
      <c r="O817" s="2">
        <v>542</v>
      </c>
      <c r="P817" s="2">
        <v>550</v>
      </c>
      <c r="Q817" s="2">
        <v>567</v>
      </c>
      <c r="R817" s="2">
        <v>657</v>
      </c>
      <c r="S817" s="2">
        <v>9166</v>
      </c>
      <c r="T817" s="2">
        <v>9304</v>
      </c>
      <c r="U817" s="2">
        <v>9580</v>
      </c>
      <c r="V817" s="2">
        <v>11102</v>
      </c>
      <c r="W817" s="2">
        <v>1.1040000000000001</v>
      </c>
      <c r="X817" s="2">
        <v>1.026</v>
      </c>
      <c r="Y817" s="2">
        <v>10119</v>
      </c>
      <c r="Z817" s="2">
        <v>11391</v>
      </c>
      <c r="AA817" s="2">
        <v>24.95</v>
      </c>
      <c r="AB817" s="2">
        <v>0</v>
      </c>
      <c r="AC817" s="2">
        <v>0</v>
      </c>
      <c r="AD817" s="2">
        <v>0</v>
      </c>
      <c r="AE817" s="2">
        <v>24.95</v>
      </c>
      <c r="AF817" s="2">
        <v>24.95</v>
      </c>
      <c r="AG817" s="2">
        <v>0</v>
      </c>
      <c r="AH817" s="2">
        <v>0</v>
      </c>
      <c r="AI817" s="2">
        <v>0</v>
      </c>
      <c r="AJ817" s="2">
        <v>24.95</v>
      </c>
      <c r="AK817" s="2">
        <v>252469</v>
      </c>
      <c r="AL817" s="2">
        <v>0</v>
      </c>
      <c r="AM817" s="2">
        <v>0</v>
      </c>
      <c r="AN817" s="2">
        <v>0</v>
      </c>
      <c r="AO817" s="2">
        <v>252469</v>
      </c>
      <c r="AP817" s="2">
        <v>0.59230000000000005</v>
      </c>
      <c r="AQ817" s="2">
        <v>0.2</v>
      </c>
      <c r="AR817" s="2">
        <v>29907</v>
      </c>
      <c r="AS817" s="2">
        <v>0</v>
      </c>
      <c r="AT817" s="2">
        <v>0</v>
      </c>
      <c r="AU817" s="2">
        <v>0</v>
      </c>
      <c r="AV817" s="2">
        <v>29907</v>
      </c>
      <c r="AW817" s="2">
        <v>0.59230000000000005</v>
      </c>
      <c r="AX817" s="2">
        <v>4.2299999999999997E-2</v>
      </c>
      <c r="AY817" s="2">
        <v>0.65</v>
      </c>
      <c r="AZ817" s="2">
        <v>6942</v>
      </c>
      <c r="BA817" s="2">
        <v>0</v>
      </c>
      <c r="BB817" s="2">
        <v>0</v>
      </c>
      <c r="BC817" s="2">
        <v>0</v>
      </c>
      <c r="BD817" s="2">
        <v>6942</v>
      </c>
      <c r="BE817" s="2">
        <v>289318</v>
      </c>
      <c r="BF817" s="2">
        <v>0</v>
      </c>
      <c r="BG817" s="2">
        <v>7324</v>
      </c>
      <c r="BH817" s="2">
        <v>0</v>
      </c>
      <c r="BI817" s="2">
        <v>20814</v>
      </c>
      <c r="BJ817" s="2">
        <v>0</v>
      </c>
      <c r="BK817" s="2">
        <v>0</v>
      </c>
      <c r="BL817" s="2">
        <v>240879</v>
      </c>
      <c r="BM817" s="2">
        <v>0</v>
      </c>
      <c r="BN817" s="2">
        <v>2813</v>
      </c>
      <c r="BO817" s="2">
        <v>5.74</v>
      </c>
      <c r="BP817" s="2">
        <v>16147</v>
      </c>
      <c r="BQ817" s="2">
        <v>285164</v>
      </c>
      <c r="BR817" s="2">
        <v>574482</v>
      </c>
      <c r="BS817" s="2">
        <v>0</v>
      </c>
      <c r="BT817" s="2">
        <v>574482</v>
      </c>
      <c r="BU817" s="2">
        <v>76372</v>
      </c>
      <c r="BV817" s="2">
        <v>498110</v>
      </c>
      <c r="BW817" s="2">
        <v>25687</v>
      </c>
      <c r="BX817" s="2">
        <v>472423</v>
      </c>
      <c r="BY817" s="2">
        <v>6535.21</v>
      </c>
      <c r="BZ817" s="2">
        <v>24.95</v>
      </c>
      <c r="CA817" s="2">
        <v>163053</v>
      </c>
      <c r="CB817" s="2">
        <v>0</v>
      </c>
      <c r="CC817" s="2">
        <v>0</v>
      </c>
      <c r="CD817" s="2">
        <v>76372</v>
      </c>
      <c r="CE817" s="2">
        <v>25687</v>
      </c>
      <c r="CF817" s="2">
        <v>60994</v>
      </c>
      <c r="CG817" s="2">
        <v>199155</v>
      </c>
      <c r="CH817" s="2">
        <v>260149</v>
      </c>
      <c r="CI817" s="2">
        <v>0</v>
      </c>
      <c r="CJ817" s="2">
        <v>472423</v>
      </c>
      <c r="CK817" s="2" t="b">
        <v>0</v>
      </c>
      <c r="CL817" s="2">
        <v>0</v>
      </c>
      <c r="CM817" s="2">
        <v>11595.92</v>
      </c>
      <c r="CN817" s="2">
        <v>10661.97</v>
      </c>
      <c r="CO817" s="2">
        <v>10978.25</v>
      </c>
      <c r="CP817" s="2">
        <v>13053.57</v>
      </c>
      <c r="CQ817" s="4">
        <v>45072.427071759259</v>
      </c>
      <c r="CR817" s="4">
        <v>73415</v>
      </c>
    </row>
    <row r="818" spans="1:96" x14ac:dyDescent="0.35">
      <c r="A818" s="5">
        <v>900</v>
      </c>
      <c r="B818" s="3" t="s">
        <v>1640</v>
      </c>
      <c r="C818" s="3" t="s">
        <v>1669</v>
      </c>
      <c r="D818" s="2" t="s">
        <v>1670</v>
      </c>
      <c r="E818" s="2">
        <v>8093</v>
      </c>
      <c r="F818" s="2">
        <v>8215</v>
      </c>
      <c r="G818" s="2">
        <v>8458</v>
      </c>
      <c r="H818" s="2">
        <v>9802</v>
      </c>
      <c r="I818" s="2">
        <v>6.5600000000000006E-2</v>
      </c>
      <c r="J818" s="2">
        <v>531</v>
      </c>
      <c r="K818" s="2">
        <v>539</v>
      </c>
      <c r="L818" s="2">
        <v>555</v>
      </c>
      <c r="M818" s="2">
        <v>643</v>
      </c>
      <c r="N818" s="2">
        <v>6.7000000000000004E-2</v>
      </c>
      <c r="O818" s="2">
        <v>542</v>
      </c>
      <c r="P818" s="2">
        <v>550</v>
      </c>
      <c r="Q818" s="2">
        <v>567</v>
      </c>
      <c r="R818" s="2">
        <v>657</v>
      </c>
      <c r="S818" s="2">
        <v>9166</v>
      </c>
      <c r="T818" s="2">
        <v>9304</v>
      </c>
      <c r="U818" s="2">
        <v>9580</v>
      </c>
      <c r="V818" s="2">
        <v>11102</v>
      </c>
      <c r="W818" s="2">
        <v>1.1040000000000001</v>
      </c>
      <c r="X818" s="2">
        <v>1.026</v>
      </c>
      <c r="Y818" s="2">
        <v>10119</v>
      </c>
      <c r="Z818" s="2">
        <v>11391</v>
      </c>
      <c r="AA818" s="2">
        <v>941.06</v>
      </c>
      <c r="AB818" s="2">
        <v>720.55</v>
      </c>
      <c r="AC818" s="2">
        <v>534.41</v>
      </c>
      <c r="AD818" s="2">
        <v>0</v>
      </c>
      <c r="AE818" s="2">
        <v>2196.02</v>
      </c>
      <c r="AF818" s="2">
        <v>941.06</v>
      </c>
      <c r="AG818" s="2">
        <v>720.55</v>
      </c>
      <c r="AH818" s="2">
        <v>534.41</v>
      </c>
      <c r="AI818" s="2">
        <v>0</v>
      </c>
      <c r="AJ818" s="2">
        <v>2196.02</v>
      </c>
      <c r="AK818" s="2">
        <v>9522586</v>
      </c>
      <c r="AL818" s="2">
        <v>6703997</v>
      </c>
      <c r="AM818" s="2">
        <v>5119648</v>
      </c>
      <c r="AN818" s="2">
        <v>0</v>
      </c>
      <c r="AO818" s="2">
        <v>21346231</v>
      </c>
      <c r="AP818" s="2">
        <v>0.76929999999999998</v>
      </c>
      <c r="AQ818" s="2">
        <v>0.2</v>
      </c>
      <c r="AR818" s="2">
        <v>1465145</v>
      </c>
      <c r="AS818" s="2">
        <v>1031477</v>
      </c>
      <c r="AT818" s="2">
        <v>787709</v>
      </c>
      <c r="AU818" s="2">
        <v>0</v>
      </c>
      <c r="AV818" s="2">
        <v>3284331</v>
      </c>
      <c r="AW818" s="2">
        <v>0.76929999999999998</v>
      </c>
      <c r="AX818" s="2">
        <v>0.21929999999999999</v>
      </c>
      <c r="AY818" s="2">
        <v>0.65</v>
      </c>
      <c r="AZ818" s="2">
        <v>1357397</v>
      </c>
      <c r="BA818" s="2">
        <v>955621</v>
      </c>
      <c r="BB818" s="2">
        <v>729780</v>
      </c>
      <c r="BC818" s="2">
        <v>0</v>
      </c>
      <c r="BD818" s="2">
        <v>3042798</v>
      </c>
      <c r="BE818" s="2">
        <v>27673360</v>
      </c>
      <c r="BF818" s="2">
        <v>0</v>
      </c>
      <c r="BG818" s="2">
        <v>113269</v>
      </c>
      <c r="BH818" s="2">
        <v>0</v>
      </c>
      <c r="BI818" s="2">
        <v>105086</v>
      </c>
      <c r="BJ818" s="2">
        <v>0</v>
      </c>
      <c r="BK818" s="2">
        <v>0</v>
      </c>
      <c r="BL818" s="2">
        <v>0</v>
      </c>
      <c r="BM818" s="2">
        <v>0</v>
      </c>
      <c r="BN818" s="2">
        <v>2813</v>
      </c>
      <c r="BO818" s="2">
        <v>73.45</v>
      </c>
      <c r="BP818" s="2">
        <v>206615</v>
      </c>
      <c r="BQ818" s="2">
        <v>424970</v>
      </c>
      <c r="BR818" s="2">
        <v>28098330</v>
      </c>
      <c r="BS818" s="2">
        <v>0</v>
      </c>
      <c r="BT818" s="2">
        <v>28098330</v>
      </c>
      <c r="BU818" s="2">
        <v>4208524</v>
      </c>
      <c r="BV818" s="2">
        <v>23889806</v>
      </c>
      <c r="BW818" s="2">
        <v>1746523</v>
      </c>
      <c r="BX818" s="2">
        <v>22143283</v>
      </c>
      <c r="BY818" s="2">
        <v>5048.38</v>
      </c>
      <c r="BZ818" s="2">
        <v>2196.02</v>
      </c>
      <c r="CA818" s="2">
        <v>11086343</v>
      </c>
      <c r="CB818" s="2">
        <v>0</v>
      </c>
      <c r="CC818" s="2">
        <v>0</v>
      </c>
      <c r="CD818" s="2">
        <v>4208524</v>
      </c>
      <c r="CE818" s="2">
        <v>1746523</v>
      </c>
      <c r="CF818" s="2">
        <v>5131296</v>
      </c>
      <c r="CG818" s="2">
        <v>2708796</v>
      </c>
      <c r="CH818" s="2">
        <v>7840092</v>
      </c>
      <c r="CI818" s="2">
        <v>0</v>
      </c>
      <c r="CJ818" s="2">
        <v>22143283</v>
      </c>
      <c r="CK818" s="2" t="b">
        <v>0</v>
      </c>
      <c r="CL818" s="2">
        <v>0</v>
      </c>
      <c r="CM818" s="2">
        <v>13118.32</v>
      </c>
      <c r="CN818" s="2">
        <v>12061.75</v>
      </c>
      <c r="CO818" s="2">
        <v>12419.56</v>
      </c>
      <c r="CP818" s="2">
        <v>14767.35</v>
      </c>
      <c r="CQ818" s="4">
        <v>45072.427083333336</v>
      </c>
      <c r="CR818" s="4">
        <v>73415</v>
      </c>
    </row>
    <row r="819" spans="1:96" x14ac:dyDescent="0.35">
      <c r="A819" s="5">
        <v>901</v>
      </c>
      <c r="B819" s="3" t="s">
        <v>1640</v>
      </c>
      <c r="C819" s="3" t="s">
        <v>1671</v>
      </c>
      <c r="D819" s="2" t="s">
        <v>1672</v>
      </c>
      <c r="E819" s="2">
        <v>8093</v>
      </c>
      <c r="F819" s="2">
        <v>8215</v>
      </c>
      <c r="G819" s="2">
        <v>8458</v>
      </c>
      <c r="H819" s="2">
        <v>9802</v>
      </c>
      <c r="I819" s="2">
        <v>6.5600000000000006E-2</v>
      </c>
      <c r="J819" s="2">
        <v>531</v>
      </c>
      <c r="K819" s="2">
        <v>539</v>
      </c>
      <c r="L819" s="2">
        <v>555</v>
      </c>
      <c r="M819" s="2">
        <v>643</v>
      </c>
      <c r="N819" s="2">
        <v>6.7000000000000004E-2</v>
      </c>
      <c r="O819" s="2">
        <v>542</v>
      </c>
      <c r="P819" s="2">
        <v>550</v>
      </c>
      <c r="Q819" s="2">
        <v>567</v>
      </c>
      <c r="R819" s="2">
        <v>657</v>
      </c>
      <c r="S819" s="2">
        <v>9166</v>
      </c>
      <c r="T819" s="2">
        <v>9304</v>
      </c>
      <c r="U819" s="2">
        <v>9580</v>
      </c>
      <c r="V819" s="2">
        <v>11102</v>
      </c>
      <c r="W819" s="2">
        <v>1.1040000000000001</v>
      </c>
      <c r="X819" s="2">
        <v>1.026</v>
      </c>
      <c r="Y819" s="2">
        <v>10119</v>
      </c>
      <c r="Z819" s="2">
        <v>11391</v>
      </c>
      <c r="AA819" s="2">
        <v>26.31</v>
      </c>
      <c r="AB819" s="2">
        <v>0</v>
      </c>
      <c r="AC819" s="2">
        <v>0</v>
      </c>
      <c r="AD819" s="2">
        <v>0</v>
      </c>
      <c r="AE819" s="2">
        <v>26.31</v>
      </c>
      <c r="AF819" s="2">
        <v>26.31</v>
      </c>
      <c r="AG819" s="2">
        <v>0</v>
      </c>
      <c r="AH819" s="2">
        <v>0</v>
      </c>
      <c r="AI819" s="2">
        <v>0</v>
      </c>
      <c r="AJ819" s="2">
        <v>26.31</v>
      </c>
      <c r="AK819" s="2">
        <v>266231</v>
      </c>
      <c r="AL819" s="2">
        <v>0</v>
      </c>
      <c r="AM819" s="2">
        <v>0</v>
      </c>
      <c r="AN819" s="2">
        <v>0</v>
      </c>
      <c r="AO819" s="2">
        <v>266231</v>
      </c>
      <c r="AP819" s="2">
        <v>0.67049999999999998</v>
      </c>
      <c r="AQ819" s="2">
        <v>0.2</v>
      </c>
      <c r="AR819" s="2">
        <v>35702</v>
      </c>
      <c r="AS819" s="2">
        <v>0</v>
      </c>
      <c r="AT819" s="2">
        <v>0</v>
      </c>
      <c r="AU819" s="2">
        <v>0</v>
      </c>
      <c r="AV819" s="2">
        <v>35702</v>
      </c>
      <c r="AW819" s="2">
        <v>0.67049999999999998</v>
      </c>
      <c r="AX819" s="2">
        <v>0.1205</v>
      </c>
      <c r="AY819" s="2">
        <v>0.65</v>
      </c>
      <c r="AZ819" s="2">
        <v>20853</v>
      </c>
      <c r="BA819" s="2">
        <v>0</v>
      </c>
      <c r="BB819" s="2">
        <v>0</v>
      </c>
      <c r="BC819" s="2">
        <v>0</v>
      </c>
      <c r="BD819" s="2">
        <v>20853</v>
      </c>
      <c r="BE819" s="2">
        <v>322786</v>
      </c>
      <c r="BF819" s="2">
        <v>0</v>
      </c>
      <c r="BG819" s="2">
        <v>0</v>
      </c>
      <c r="BH819" s="2">
        <v>0</v>
      </c>
      <c r="BI819" s="2">
        <v>39832</v>
      </c>
      <c r="BJ819" s="2">
        <v>0</v>
      </c>
      <c r="BK819" s="2">
        <v>0</v>
      </c>
      <c r="BL819" s="2">
        <v>33480</v>
      </c>
      <c r="BM819" s="2">
        <v>0</v>
      </c>
      <c r="BN819" s="2">
        <v>2813</v>
      </c>
      <c r="BO819" s="2">
        <v>2.73</v>
      </c>
      <c r="BP819" s="2">
        <v>7679</v>
      </c>
      <c r="BQ819" s="2">
        <v>80991</v>
      </c>
      <c r="BR819" s="2">
        <v>403777</v>
      </c>
      <c r="BS819" s="2">
        <v>0</v>
      </c>
      <c r="BT819" s="2">
        <v>403777</v>
      </c>
      <c r="BU819" s="2">
        <v>65276</v>
      </c>
      <c r="BV819" s="2">
        <v>338501</v>
      </c>
      <c r="BW819" s="2">
        <v>21276</v>
      </c>
      <c r="BX819" s="2">
        <v>317225</v>
      </c>
      <c r="BY819" s="2">
        <v>44.36</v>
      </c>
      <c r="BZ819" s="2">
        <v>26.31</v>
      </c>
      <c r="CA819" s="2">
        <v>1167</v>
      </c>
      <c r="CB819" s="2">
        <v>351359</v>
      </c>
      <c r="CC819" s="2">
        <v>0</v>
      </c>
      <c r="CD819" s="2">
        <v>65276</v>
      </c>
      <c r="CE819" s="2">
        <v>21276</v>
      </c>
      <c r="CF819" s="2">
        <v>265974</v>
      </c>
      <c r="CG819" s="2">
        <v>178041</v>
      </c>
      <c r="CH819" s="2">
        <v>444015</v>
      </c>
      <c r="CI819" s="2">
        <v>126790</v>
      </c>
      <c r="CJ819" s="2">
        <v>444015</v>
      </c>
      <c r="CK819" s="2" t="b">
        <v>0</v>
      </c>
      <c r="CL819" s="2">
        <v>0</v>
      </c>
      <c r="CM819" s="2">
        <v>12268.53</v>
      </c>
      <c r="CN819" s="2">
        <v>11280.4</v>
      </c>
      <c r="CO819" s="2">
        <v>11615.03</v>
      </c>
      <c r="CP819" s="2">
        <v>13810.73</v>
      </c>
      <c r="CQ819" s="4">
        <v>45072.427129629628</v>
      </c>
      <c r="CR819" s="4">
        <v>73415</v>
      </c>
    </row>
    <row r="820" spans="1:96" x14ac:dyDescent="0.35">
      <c r="A820" s="5">
        <v>902</v>
      </c>
      <c r="B820" s="3" t="s">
        <v>1640</v>
      </c>
      <c r="C820" s="3" t="s">
        <v>1673</v>
      </c>
      <c r="D820" s="2" t="s">
        <v>1674</v>
      </c>
      <c r="E820" s="2">
        <v>8093</v>
      </c>
      <c r="F820" s="2">
        <v>8215</v>
      </c>
      <c r="G820" s="2">
        <v>8458</v>
      </c>
      <c r="H820" s="2">
        <v>9802</v>
      </c>
      <c r="I820" s="2">
        <v>6.5600000000000006E-2</v>
      </c>
      <c r="J820" s="2">
        <v>531</v>
      </c>
      <c r="K820" s="2">
        <v>539</v>
      </c>
      <c r="L820" s="2">
        <v>555</v>
      </c>
      <c r="M820" s="2">
        <v>643</v>
      </c>
      <c r="N820" s="2">
        <v>6.7000000000000004E-2</v>
      </c>
      <c r="O820" s="2">
        <v>542</v>
      </c>
      <c r="P820" s="2">
        <v>550</v>
      </c>
      <c r="Q820" s="2">
        <v>567</v>
      </c>
      <c r="R820" s="2">
        <v>657</v>
      </c>
      <c r="S820" s="2">
        <v>9166</v>
      </c>
      <c r="T820" s="2">
        <v>9304</v>
      </c>
      <c r="U820" s="2">
        <v>9580</v>
      </c>
      <c r="V820" s="2">
        <v>11102</v>
      </c>
      <c r="W820" s="2">
        <v>1.1040000000000001</v>
      </c>
      <c r="X820" s="2">
        <v>1.026</v>
      </c>
      <c r="Y820" s="2">
        <v>10119</v>
      </c>
      <c r="Z820" s="2">
        <v>11391</v>
      </c>
      <c r="AA820" s="2">
        <v>1537.44</v>
      </c>
      <c r="AB820" s="2">
        <v>1118.02</v>
      </c>
      <c r="AC820" s="2">
        <v>735.71</v>
      </c>
      <c r="AD820" s="2">
        <v>0</v>
      </c>
      <c r="AE820" s="2">
        <v>3391.17</v>
      </c>
      <c r="AF820" s="2">
        <v>1537.44</v>
      </c>
      <c r="AG820" s="2">
        <v>1118.02</v>
      </c>
      <c r="AH820" s="2">
        <v>735.71</v>
      </c>
      <c r="AI820" s="2">
        <v>0</v>
      </c>
      <c r="AJ820" s="2">
        <v>3391.17</v>
      </c>
      <c r="AK820" s="2">
        <v>15557355</v>
      </c>
      <c r="AL820" s="2">
        <v>10402058</v>
      </c>
      <c r="AM820" s="2">
        <v>7048102</v>
      </c>
      <c r="AN820" s="2">
        <v>0</v>
      </c>
      <c r="AO820" s="2">
        <v>33007515</v>
      </c>
      <c r="AP820" s="2">
        <v>0.76959999999999995</v>
      </c>
      <c r="AQ820" s="2">
        <v>0.2</v>
      </c>
      <c r="AR820" s="2">
        <v>2394588</v>
      </c>
      <c r="AS820" s="2">
        <v>1601085</v>
      </c>
      <c r="AT820" s="2">
        <v>1084844</v>
      </c>
      <c r="AU820" s="2">
        <v>0</v>
      </c>
      <c r="AV820" s="2">
        <v>5080517</v>
      </c>
      <c r="AW820" s="2">
        <v>0.76959999999999995</v>
      </c>
      <c r="AX820" s="2">
        <v>0.21959999999999999</v>
      </c>
      <c r="AY820" s="2">
        <v>0.65</v>
      </c>
      <c r="AZ820" s="2">
        <v>2220657</v>
      </c>
      <c r="BA820" s="2">
        <v>1484790</v>
      </c>
      <c r="BB820" s="2">
        <v>1006046</v>
      </c>
      <c r="BC820" s="2">
        <v>0</v>
      </c>
      <c r="BD820" s="2">
        <v>4711493</v>
      </c>
      <c r="BE820" s="2">
        <v>42799525</v>
      </c>
      <c r="BF820" s="2">
        <v>0</v>
      </c>
      <c r="BG820" s="2">
        <v>214691</v>
      </c>
      <c r="BH820" s="2">
        <v>0</v>
      </c>
      <c r="BI820" s="2">
        <v>90809</v>
      </c>
      <c r="BJ820" s="2">
        <v>0</v>
      </c>
      <c r="BK820" s="2">
        <v>0</v>
      </c>
      <c r="BL820" s="2">
        <v>0</v>
      </c>
      <c r="BM820" s="2">
        <v>0</v>
      </c>
      <c r="BN820" s="2">
        <v>2813</v>
      </c>
      <c r="BO820" s="2">
        <v>79.77</v>
      </c>
      <c r="BP820" s="2">
        <v>224393</v>
      </c>
      <c r="BQ820" s="2">
        <v>529893</v>
      </c>
      <c r="BR820" s="2">
        <v>43329418</v>
      </c>
      <c r="BS820" s="2">
        <v>0</v>
      </c>
      <c r="BT820" s="2">
        <v>43329418</v>
      </c>
      <c r="BU820" s="2">
        <v>10346506</v>
      </c>
      <c r="BV820" s="2">
        <v>32982912</v>
      </c>
      <c r="BW820" s="2">
        <v>2706638</v>
      </c>
      <c r="BX820" s="2">
        <v>30276274</v>
      </c>
      <c r="BY820" s="2">
        <v>5066.3599999999997</v>
      </c>
      <c r="BZ820" s="2">
        <v>3391.17</v>
      </c>
      <c r="CA820" s="2">
        <v>17180888</v>
      </c>
      <c r="CB820" s="2">
        <v>0</v>
      </c>
      <c r="CC820" s="2">
        <v>0</v>
      </c>
      <c r="CD820" s="2">
        <v>10346506</v>
      </c>
      <c r="CE820" s="2">
        <v>2706638</v>
      </c>
      <c r="CF820" s="2">
        <v>4127744</v>
      </c>
      <c r="CG820" s="2">
        <v>2502291</v>
      </c>
      <c r="CH820" s="2">
        <v>6630035</v>
      </c>
      <c r="CI820" s="2">
        <v>0</v>
      </c>
      <c r="CJ820" s="2">
        <v>30276274</v>
      </c>
      <c r="CK820" s="2" t="b">
        <v>0</v>
      </c>
      <c r="CL820" s="2">
        <v>0</v>
      </c>
      <c r="CM820" s="2">
        <v>13120.9</v>
      </c>
      <c r="CN820" s="2">
        <v>12064.12</v>
      </c>
      <c r="CO820" s="2">
        <v>12422</v>
      </c>
      <c r="CP820" s="2">
        <v>14770.25</v>
      </c>
      <c r="CQ820" s="4">
        <v>45072.427164351851</v>
      </c>
      <c r="CR820" s="4">
        <v>73415</v>
      </c>
    </row>
    <row r="821" spans="1:96" x14ac:dyDescent="0.35">
      <c r="A821" s="5">
        <v>903</v>
      </c>
      <c r="B821" s="3" t="s">
        <v>1640</v>
      </c>
      <c r="C821" s="3" t="s">
        <v>1675</v>
      </c>
      <c r="D821" s="2" t="s">
        <v>1676</v>
      </c>
      <c r="E821" s="2">
        <v>8093</v>
      </c>
      <c r="F821" s="2">
        <v>8215</v>
      </c>
      <c r="G821" s="2">
        <v>8458</v>
      </c>
      <c r="H821" s="2">
        <v>9802</v>
      </c>
      <c r="I821" s="2">
        <v>6.5600000000000006E-2</v>
      </c>
      <c r="J821" s="2">
        <v>531</v>
      </c>
      <c r="K821" s="2">
        <v>539</v>
      </c>
      <c r="L821" s="2">
        <v>555</v>
      </c>
      <c r="M821" s="2">
        <v>643</v>
      </c>
      <c r="N821" s="2">
        <v>6.7000000000000004E-2</v>
      </c>
      <c r="O821" s="2">
        <v>542</v>
      </c>
      <c r="P821" s="2">
        <v>550</v>
      </c>
      <c r="Q821" s="2">
        <v>567</v>
      </c>
      <c r="R821" s="2">
        <v>657</v>
      </c>
      <c r="S821" s="2">
        <v>9166</v>
      </c>
      <c r="T821" s="2">
        <v>9304</v>
      </c>
      <c r="U821" s="2">
        <v>9580</v>
      </c>
      <c r="V821" s="2">
        <v>11102</v>
      </c>
      <c r="W821" s="2">
        <v>1.1040000000000001</v>
      </c>
      <c r="X821" s="2">
        <v>1.026</v>
      </c>
      <c r="Y821" s="2">
        <v>10119</v>
      </c>
      <c r="Z821" s="2">
        <v>11391</v>
      </c>
      <c r="AA821" s="2">
        <v>3286.76</v>
      </c>
      <c r="AB821" s="2">
        <v>2592.42</v>
      </c>
      <c r="AC821" s="2">
        <v>1870.21</v>
      </c>
      <c r="AD821" s="2">
        <v>0</v>
      </c>
      <c r="AE821" s="2">
        <v>7749.39</v>
      </c>
      <c r="AF821" s="2">
        <v>3286.76</v>
      </c>
      <c r="AG821" s="2">
        <v>2592.42</v>
      </c>
      <c r="AH821" s="2">
        <v>1870.21</v>
      </c>
      <c r="AI821" s="2">
        <v>0</v>
      </c>
      <c r="AJ821" s="2">
        <v>7749.39</v>
      </c>
      <c r="AK821" s="2">
        <v>33258724</v>
      </c>
      <c r="AL821" s="2">
        <v>24119876</v>
      </c>
      <c r="AM821" s="2">
        <v>17916612</v>
      </c>
      <c r="AN821" s="2">
        <v>0</v>
      </c>
      <c r="AO821" s="2">
        <v>75295212</v>
      </c>
      <c r="AP821" s="2">
        <v>0.58099999999999996</v>
      </c>
      <c r="AQ821" s="2">
        <v>0.2</v>
      </c>
      <c r="AR821" s="2">
        <v>3864664</v>
      </c>
      <c r="AS821" s="2">
        <v>2802730</v>
      </c>
      <c r="AT821" s="2">
        <v>2081910</v>
      </c>
      <c r="AU821" s="2">
        <v>0</v>
      </c>
      <c r="AV821" s="2">
        <v>8749304</v>
      </c>
      <c r="AW821" s="2">
        <v>0.58099999999999996</v>
      </c>
      <c r="AX821" s="2">
        <v>3.1E-2</v>
      </c>
      <c r="AY821" s="2">
        <v>0.65</v>
      </c>
      <c r="AZ821" s="2">
        <v>670163</v>
      </c>
      <c r="BA821" s="2">
        <v>486015</v>
      </c>
      <c r="BB821" s="2">
        <v>361020</v>
      </c>
      <c r="BC821" s="2">
        <v>0</v>
      </c>
      <c r="BD821" s="2">
        <v>1517198</v>
      </c>
      <c r="BE821" s="2">
        <v>85561714</v>
      </c>
      <c r="BF821" s="2">
        <v>0</v>
      </c>
      <c r="BG821" s="2">
        <v>446043</v>
      </c>
      <c r="BH821" s="2">
        <v>0</v>
      </c>
      <c r="BI821" s="2">
        <v>200268</v>
      </c>
      <c r="BJ821" s="2">
        <v>0</v>
      </c>
      <c r="BK821" s="2">
        <v>0</v>
      </c>
      <c r="BL821" s="2">
        <v>0</v>
      </c>
      <c r="BM821" s="2">
        <v>0</v>
      </c>
      <c r="BN821" s="2">
        <v>2813</v>
      </c>
      <c r="BO821" s="2">
        <v>199.45</v>
      </c>
      <c r="BP821" s="2">
        <v>561053</v>
      </c>
      <c r="BQ821" s="2">
        <v>1207364</v>
      </c>
      <c r="BR821" s="2">
        <v>86769078</v>
      </c>
      <c r="BS821" s="2">
        <v>0</v>
      </c>
      <c r="BT821" s="2">
        <v>86769078</v>
      </c>
      <c r="BU821" s="2">
        <v>17926236</v>
      </c>
      <c r="BV821" s="2">
        <v>68842842</v>
      </c>
      <c r="BW821" s="2">
        <v>6169364</v>
      </c>
      <c r="BX821" s="2">
        <v>62673478</v>
      </c>
      <c r="BY821" s="2">
        <v>5053.46</v>
      </c>
      <c r="BZ821" s="2">
        <v>7749.39</v>
      </c>
      <c r="CA821" s="2">
        <v>39161232</v>
      </c>
      <c r="CB821" s="2">
        <v>0</v>
      </c>
      <c r="CC821" s="2">
        <v>0</v>
      </c>
      <c r="CD821" s="2">
        <v>17926236</v>
      </c>
      <c r="CE821" s="2">
        <v>6169364</v>
      </c>
      <c r="CF821" s="2">
        <v>15065632</v>
      </c>
      <c r="CG821" s="2">
        <v>5644552</v>
      </c>
      <c r="CH821" s="2">
        <v>20710184</v>
      </c>
      <c r="CI821" s="2">
        <v>0</v>
      </c>
      <c r="CJ821" s="2">
        <v>62673478</v>
      </c>
      <c r="CK821" s="2" t="b">
        <v>0</v>
      </c>
      <c r="CL821" s="2">
        <v>0</v>
      </c>
      <c r="CM821" s="2">
        <v>11498.73</v>
      </c>
      <c r="CN821" s="2">
        <v>10572.6</v>
      </c>
      <c r="CO821" s="2">
        <v>10886.23</v>
      </c>
      <c r="CP821" s="2">
        <v>12944.16</v>
      </c>
      <c r="CQ821" s="4">
        <v>45072.427175925928</v>
      </c>
      <c r="CR821" s="4">
        <v>73415</v>
      </c>
    </row>
    <row r="822" spans="1:96" x14ac:dyDescent="0.35">
      <c r="A822" s="5">
        <v>906</v>
      </c>
      <c r="B822" s="3" t="s">
        <v>1640</v>
      </c>
      <c r="C822" s="3" t="s">
        <v>1677</v>
      </c>
      <c r="D822" s="2" t="s">
        <v>1678</v>
      </c>
      <c r="E822" s="2">
        <v>8093</v>
      </c>
      <c r="F822" s="2">
        <v>8215</v>
      </c>
      <c r="G822" s="2">
        <v>8458</v>
      </c>
      <c r="H822" s="2">
        <v>9802</v>
      </c>
      <c r="I822" s="2">
        <v>6.5600000000000006E-2</v>
      </c>
      <c r="J822" s="2">
        <v>531</v>
      </c>
      <c r="K822" s="2">
        <v>539</v>
      </c>
      <c r="L822" s="2">
        <v>555</v>
      </c>
      <c r="M822" s="2">
        <v>643</v>
      </c>
      <c r="N822" s="2">
        <v>6.7000000000000004E-2</v>
      </c>
      <c r="O822" s="2">
        <v>542</v>
      </c>
      <c r="P822" s="2">
        <v>550</v>
      </c>
      <c r="Q822" s="2">
        <v>567</v>
      </c>
      <c r="R822" s="2">
        <v>657</v>
      </c>
      <c r="S822" s="2">
        <v>9166</v>
      </c>
      <c r="T822" s="2">
        <v>9304</v>
      </c>
      <c r="U822" s="2">
        <v>9580</v>
      </c>
      <c r="V822" s="2">
        <v>11102</v>
      </c>
      <c r="W822" s="2">
        <v>1.1040000000000001</v>
      </c>
      <c r="X822" s="2">
        <v>1.026</v>
      </c>
      <c r="Y822" s="2">
        <v>10119</v>
      </c>
      <c r="Z822" s="2">
        <v>11391</v>
      </c>
      <c r="AA822" s="2">
        <v>82.55</v>
      </c>
      <c r="AB822" s="2">
        <v>52.79</v>
      </c>
      <c r="AC822" s="2">
        <v>28.61</v>
      </c>
      <c r="AD822" s="2">
        <v>0</v>
      </c>
      <c r="AE822" s="2">
        <v>163.95</v>
      </c>
      <c r="AF822" s="2">
        <v>82.55</v>
      </c>
      <c r="AG822" s="2">
        <v>52.79</v>
      </c>
      <c r="AH822" s="2">
        <v>28.61</v>
      </c>
      <c r="AI822" s="2">
        <v>0</v>
      </c>
      <c r="AJ822" s="2">
        <v>163.95</v>
      </c>
      <c r="AK822" s="2">
        <v>835323</v>
      </c>
      <c r="AL822" s="2">
        <v>491158</v>
      </c>
      <c r="AM822" s="2">
        <v>274084</v>
      </c>
      <c r="AN822" s="2">
        <v>0</v>
      </c>
      <c r="AO822" s="2">
        <v>1600565</v>
      </c>
      <c r="AP822" s="2">
        <v>0.41139999999999999</v>
      </c>
      <c r="AQ822" s="2">
        <v>0.2</v>
      </c>
      <c r="AR822" s="2">
        <v>68730</v>
      </c>
      <c r="AS822" s="2">
        <v>40412</v>
      </c>
      <c r="AT822" s="2">
        <v>22552</v>
      </c>
      <c r="AU822" s="2">
        <v>0</v>
      </c>
      <c r="AV822" s="2">
        <v>131694</v>
      </c>
      <c r="AW822" s="2">
        <v>0.41139999999999999</v>
      </c>
      <c r="AX822" s="2">
        <v>0</v>
      </c>
      <c r="AY822" s="2">
        <v>0.65</v>
      </c>
      <c r="AZ822" s="2">
        <v>0</v>
      </c>
      <c r="BA822" s="2">
        <v>0</v>
      </c>
      <c r="BB822" s="2">
        <v>0</v>
      </c>
      <c r="BC822" s="2">
        <v>0</v>
      </c>
      <c r="BD822" s="2">
        <v>0</v>
      </c>
      <c r="BE822" s="2">
        <v>1732259</v>
      </c>
      <c r="BF822" s="2">
        <v>0</v>
      </c>
      <c r="BG822" s="2">
        <v>0</v>
      </c>
      <c r="BH822" s="2">
        <v>0</v>
      </c>
      <c r="BI822" s="2">
        <v>70775</v>
      </c>
      <c r="BJ822" s="2">
        <v>0</v>
      </c>
      <c r="BK822" s="2">
        <v>0</v>
      </c>
      <c r="BL822" s="2">
        <v>0</v>
      </c>
      <c r="BM822" s="2">
        <v>0</v>
      </c>
      <c r="BN822" s="2">
        <v>2813</v>
      </c>
      <c r="BO822" s="2">
        <v>4.6500000000000004</v>
      </c>
      <c r="BP822" s="2">
        <v>13080</v>
      </c>
      <c r="BQ822" s="2">
        <v>83855</v>
      </c>
      <c r="BR822" s="2">
        <v>1816114</v>
      </c>
      <c r="BS822" s="2">
        <v>0</v>
      </c>
      <c r="BT822" s="2">
        <v>1816114</v>
      </c>
      <c r="BU822" s="2">
        <v>920181</v>
      </c>
      <c r="BV822" s="2">
        <v>895933</v>
      </c>
      <c r="BW822" s="2">
        <v>115672</v>
      </c>
      <c r="BX822" s="2">
        <v>780261</v>
      </c>
      <c r="BY822" s="2">
        <v>5112.55</v>
      </c>
      <c r="BZ822" s="2">
        <v>163.95</v>
      </c>
      <c r="CA822" s="2">
        <v>838203</v>
      </c>
      <c r="CB822" s="2">
        <v>0</v>
      </c>
      <c r="CC822" s="2">
        <v>0</v>
      </c>
      <c r="CD822" s="2">
        <v>920181</v>
      </c>
      <c r="CE822" s="2">
        <v>115672</v>
      </c>
      <c r="CF822" s="2">
        <v>0</v>
      </c>
      <c r="CG822" s="2">
        <v>213329</v>
      </c>
      <c r="CH822" s="2">
        <v>213329</v>
      </c>
      <c r="CI822" s="2">
        <v>0</v>
      </c>
      <c r="CJ822" s="2">
        <v>780261</v>
      </c>
      <c r="CK822" s="2" t="b">
        <v>0</v>
      </c>
      <c r="CL822" s="2">
        <v>0</v>
      </c>
      <c r="CM822" s="2">
        <v>10951.59</v>
      </c>
      <c r="CN822" s="2">
        <v>10069.530000000001</v>
      </c>
      <c r="CO822" s="2">
        <v>10368.24</v>
      </c>
      <c r="CP822" s="2">
        <v>12328.25</v>
      </c>
      <c r="CQ822" s="4">
        <v>45072.427210648151</v>
      </c>
      <c r="CR822" s="4">
        <v>73415</v>
      </c>
    </row>
    <row r="823" spans="1:96" x14ac:dyDescent="0.35">
      <c r="A823" s="5">
        <v>907</v>
      </c>
      <c r="B823" s="3" t="s">
        <v>1640</v>
      </c>
      <c r="C823" s="3" t="s">
        <v>1679</v>
      </c>
      <c r="D823" s="2" t="s">
        <v>1680</v>
      </c>
      <c r="E823" s="2">
        <v>8093</v>
      </c>
      <c r="F823" s="2">
        <v>8215</v>
      </c>
      <c r="G823" s="2">
        <v>8458</v>
      </c>
      <c r="H823" s="2">
        <v>9802</v>
      </c>
      <c r="I823" s="2">
        <v>6.5600000000000006E-2</v>
      </c>
      <c r="J823" s="2">
        <v>531</v>
      </c>
      <c r="K823" s="2">
        <v>539</v>
      </c>
      <c r="L823" s="2">
        <v>555</v>
      </c>
      <c r="M823" s="2">
        <v>643</v>
      </c>
      <c r="N823" s="2">
        <v>6.7000000000000004E-2</v>
      </c>
      <c r="O823" s="2">
        <v>542</v>
      </c>
      <c r="P823" s="2">
        <v>550</v>
      </c>
      <c r="Q823" s="2">
        <v>567</v>
      </c>
      <c r="R823" s="2">
        <v>657</v>
      </c>
      <c r="S823" s="2">
        <v>9166</v>
      </c>
      <c r="T823" s="2">
        <v>9304</v>
      </c>
      <c r="U823" s="2">
        <v>9580</v>
      </c>
      <c r="V823" s="2">
        <v>11102</v>
      </c>
      <c r="W823" s="2">
        <v>1.1040000000000001</v>
      </c>
      <c r="X823" s="2">
        <v>1.026</v>
      </c>
      <c r="Y823" s="2">
        <v>10119</v>
      </c>
      <c r="Z823" s="2">
        <v>11391</v>
      </c>
      <c r="AA823" s="2">
        <v>904.12</v>
      </c>
      <c r="AB823" s="2">
        <v>720.22</v>
      </c>
      <c r="AC823" s="2">
        <v>485.9</v>
      </c>
      <c r="AD823" s="2">
        <v>948.45</v>
      </c>
      <c r="AE823" s="2">
        <v>3058.69</v>
      </c>
      <c r="AF823" s="2">
        <v>904.12</v>
      </c>
      <c r="AG823" s="2">
        <v>720.22</v>
      </c>
      <c r="AH823" s="2">
        <v>485.9</v>
      </c>
      <c r="AI823" s="2">
        <v>948.45</v>
      </c>
      <c r="AJ823" s="2">
        <v>3058.69</v>
      </c>
      <c r="AK823" s="2">
        <v>9148790</v>
      </c>
      <c r="AL823" s="2">
        <v>6700927</v>
      </c>
      <c r="AM823" s="2">
        <v>4654922</v>
      </c>
      <c r="AN823" s="2">
        <v>10803794</v>
      </c>
      <c r="AO823" s="2">
        <v>31308433</v>
      </c>
      <c r="AP823" s="2">
        <v>0.74629999999999996</v>
      </c>
      <c r="AQ823" s="2">
        <v>0.2</v>
      </c>
      <c r="AR823" s="2">
        <v>1365548</v>
      </c>
      <c r="AS823" s="2">
        <v>1000180</v>
      </c>
      <c r="AT823" s="2">
        <v>694794</v>
      </c>
      <c r="AU823" s="2">
        <v>1612574</v>
      </c>
      <c r="AV823" s="2">
        <v>4673096</v>
      </c>
      <c r="AW823" s="2">
        <v>0.74629999999999996</v>
      </c>
      <c r="AX823" s="2">
        <v>0.1963</v>
      </c>
      <c r="AY823" s="2">
        <v>0.65</v>
      </c>
      <c r="AZ823" s="2">
        <v>1167340</v>
      </c>
      <c r="BA823" s="2">
        <v>855005</v>
      </c>
      <c r="BB823" s="2">
        <v>593945</v>
      </c>
      <c r="BC823" s="2">
        <v>1378510</v>
      </c>
      <c r="BD823" s="2">
        <v>3994800</v>
      </c>
      <c r="BE823" s="2">
        <v>39976329</v>
      </c>
      <c r="BF823" s="2">
        <v>0</v>
      </c>
      <c r="BG823" s="2">
        <v>0</v>
      </c>
      <c r="BH823" s="2">
        <v>0</v>
      </c>
      <c r="BI823" s="2">
        <v>216755</v>
      </c>
      <c r="BJ823" s="2">
        <v>0</v>
      </c>
      <c r="BK823" s="2">
        <v>0</v>
      </c>
      <c r="BL823" s="2">
        <v>0</v>
      </c>
      <c r="BM823" s="2">
        <v>0</v>
      </c>
      <c r="BN823" s="2">
        <v>2813</v>
      </c>
      <c r="BO823" s="2">
        <v>56.69</v>
      </c>
      <c r="BP823" s="2">
        <v>159469</v>
      </c>
      <c r="BQ823" s="2">
        <v>376224</v>
      </c>
      <c r="BR823" s="2">
        <v>40352553</v>
      </c>
      <c r="BS823" s="2">
        <v>0</v>
      </c>
      <c r="BT823" s="2">
        <v>40352553</v>
      </c>
      <c r="BU823" s="2">
        <v>7245565</v>
      </c>
      <c r="BV823" s="2">
        <v>33106988</v>
      </c>
      <c r="BW823" s="2">
        <v>2546401</v>
      </c>
      <c r="BX823" s="2">
        <v>30560587</v>
      </c>
      <c r="BY823" s="2">
        <v>5284.53</v>
      </c>
      <c r="BZ823" s="2">
        <v>3058.69</v>
      </c>
      <c r="CA823" s="2">
        <v>16163739</v>
      </c>
      <c r="CB823" s="2">
        <v>0</v>
      </c>
      <c r="CC823" s="2">
        <v>0</v>
      </c>
      <c r="CD823" s="2">
        <v>7245565</v>
      </c>
      <c r="CE823" s="2">
        <v>2546401</v>
      </c>
      <c r="CF823" s="2">
        <v>6371773</v>
      </c>
      <c r="CG823" s="2">
        <v>2167417</v>
      </c>
      <c r="CH823" s="2">
        <v>8539190</v>
      </c>
      <c r="CI823" s="2">
        <v>0</v>
      </c>
      <c r="CJ823" s="2">
        <v>30560587</v>
      </c>
      <c r="CK823" s="2" t="b">
        <v>0</v>
      </c>
      <c r="CL823" s="2">
        <v>0</v>
      </c>
      <c r="CM823" s="2">
        <v>12920.5</v>
      </c>
      <c r="CN823" s="2">
        <v>11879.86</v>
      </c>
      <c r="CO823" s="2">
        <v>12232.27</v>
      </c>
      <c r="CP823" s="2">
        <v>14544.66</v>
      </c>
      <c r="CQ823" s="4">
        <v>45072.42695601852</v>
      </c>
      <c r="CR823" s="4">
        <v>73415</v>
      </c>
    </row>
    <row r="824" spans="1:96" x14ac:dyDescent="0.35">
      <c r="A824" s="5">
        <v>908</v>
      </c>
      <c r="B824" s="3" t="s">
        <v>1640</v>
      </c>
      <c r="C824" s="3" t="s">
        <v>1681</v>
      </c>
      <c r="D824" s="2" t="s">
        <v>1682</v>
      </c>
      <c r="E824" s="2">
        <v>8093</v>
      </c>
      <c r="F824" s="2">
        <v>8215</v>
      </c>
      <c r="G824" s="2">
        <v>8458</v>
      </c>
      <c r="H824" s="2">
        <v>9802</v>
      </c>
      <c r="I824" s="2">
        <v>6.5600000000000006E-2</v>
      </c>
      <c r="J824" s="2">
        <v>531</v>
      </c>
      <c r="K824" s="2">
        <v>539</v>
      </c>
      <c r="L824" s="2">
        <v>555</v>
      </c>
      <c r="M824" s="2">
        <v>643</v>
      </c>
      <c r="N824" s="2">
        <v>6.7000000000000004E-2</v>
      </c>
      <c r="O824" s="2">
        <v>542</v>
      </c>
      <c r="P824" s="2">
        <v>550</v>
      </c>
      <c r="Q824" s="2">
        <v>567</v>
      </c>
      <c r="R824" s="2">
        <v>657</v>
      </c>
      <c r="S824" s="2">
        <v>9166</v>
      </c>
      <c r="T824" s="2">
        <v>9304</v>
      </c>
      <c r="U824" s="2">
        <v>9580</v>
      </c>
      <c r="V824" s="2">
        <v>11102</v>
      </c>
      <c r="W824" s="2">
        <v>1.1040000000000001</v>
      </c>
      <c r="X824" s="2">
        <v>1.026</v>
      </c>
      <c r="Y824" s="2">
        <v>10119</v>
      </c>
      <c r="Z824" s="2">
        <v>11391</v>
      </c>
      <c r="AA824" s="2">
        <v>545.19000000000005</v>
      </c>
      <c r="AB824" s="2">
        <v>396.16</v>
      </c>
      <c r="AC824" s="2">
        <v>312.77</v>
      </c>
      <c r="AD824" s="2">
        <v>770.94</v>
      </c>
      <c r="AE824" s="2">
        <v>2025.06</v>
      </c>
      <c r="AF824" s="2">
        <v>545.19000000000005</v>
      </c>
      <c r="AG824" s="2">
        <v>396.16</v>
      </c>
      <c r="AH824" s="2">
        <v>312.77</v>
      </c>
      <c r="AI824" s="2">
        <v>770.94</v>
      </c>
      <c r="AJ824" s="2">
        <v>2025.06</v>
      </c>
      <c r="AK824" s="2">
        <v>5516778</v>
      </c>
      <c r="AL824" s="2">
        <v>3685873</v>
      </c>
      <c r="AM824" s="2">
        <v>2996337</v>
      </c>
      <c r="AN824" s="2">
        <v>8781778</v>
      </c>
      <c r="AO824" s="2">
        <v>20980766</v>
      </c>
      <c r="AP824" s="2">
        <v>0.58450000000000002</v>
      </c>
      <c r="AQ824" s="2">
        <v>0.2</v>
      </c>
      <c r="AR824" s="2">
        <v>644911</v>
      </c>
      <c r="AS824" s="2">
        <v>430879</v>
      </c>
      <c r="AT824" s="2">
        <v>350272</v>
      </c>
      <c r="AU824" s="2">
        <v>1026590</v>
      </c>
      <c r="AV824" s="2">
        <v>2452652</v>
      </c>
      <c r="AW824" s="2">
        <v>0.58450000000000002</v>
      </c>
      <c r="AX824" s="2">
        <v>3.4500000000000003E-2</v>
      </c>
      <c r="AY824" s="2">
        <v>0.65</v>
      </c>
      <c r="AZ824" s="2">
        <v>123714</v>
      </c>
      <c r="BA824" s="2">
        <v>82656</v>
      </c>
      <c r="BB824" s="2">
        <v>67193</v>
      </c>
      <c r="BC824" s="2">
        <v>196931</v>
      </c>
      <c r="BD824" s="2">
        <v>470494</v>
      </c>
      <c r="BE824" s="2">
        <v>23903912</v>
      </c>
      <c r="BF824" s="2">
        <v>0</v>
      </c>
      <c r="BG824" s="2">
        <v>0</v>
      </c>
      <c r="BH824" s="2">
        <v>0</v>
      </c>
      <c r="BI824" s="2">
        <v>240822</v>
      </c>
      <c r="BJ824" s="2">
        <v>0</v>
      </c>
      <c r="BK824" s="2">
        <v>0</v>
      </c>
      <c r="BL824" s="2">
        <v>0</v>
      </c>
      <c r="BM824" s="2">
        <v>0</v>
      </c>
      <c r="BN824" s="2">
        <v>2813</v>
      </c>
      <c r="BO824" s="2">
        <v>44.07</v>
      </c>
      <c r="BP824" s="2">
        <v>123969</v>
      </c>
      <c r="BQ824" s="2">
        <v>364791</v>
      </c>
      <c r="BR824" s="2">
        <v>24268703</v>
      </c>
      <c r="BS824" s="2">
        <v>0</v>
      </c>
      <c r="BT824" s="2">
        <v>24268703</v>
      </c>
      <c r="BU824" s="2">
        <v>6825096</v>
      </c>
      <c r="BV824" s="2">
        <v>17443607</v>
      </c>
      <c r="BW824" s="2">
        <v>1881098</v>
      </c>
      <c r="BX824" s="2">
        <v>15562509</v>
      </c>
      <c r="BY824" s="2">
        <v>5896.43</v>
      </c>
      <c r="BZ824" s="2">
        <v>2025.06</v>
      </c>
      <c r="CA824" s="2">
        <v>11940625</v>
      </c>
      <c r="CB824" s="2">
        <v>0</v>
      </c>
      <c r="CC824" s="2">
        <v>0</v>
      </c>
      <c r="CD824" s="2">
        <v>6825096</v>
      </c>
      <c r="CE824" s="2">
        <v>1881098</v>
      </c>
      <c r="CF824" s="2">
        <v>3234431</v>
      </c>
      <c r="CG824" s="2">
        <v>1987204</v>
      </c>
      <c r="CH824" s="2">
        <v>5221635</v>
      </c>
      <c r="CI824" s="2">
        <v>0</v>
      </c>
      <c r="CJ824" s="2">
        <v>15562509</v>
      </c>
      <c r="CK824" s="2" t="b">
        <v>0</v>
      </c>
      <c r="CL824" s="2">
        <v>0</v>
      </c>
      <c r="CM824" s="2">
        <v>11528.83</v>
      </c>
      <c r="CN824" s="2">
        <v>10600.28</v>
      </c>
      <c r="CO824" s="2">
        <v>10914.73</v>
      </c>
      <c r="CP824" s="2">
        <v>12978.05</v>
      </c>
      <c r="CQ824" s="4">
        <v>45072.426793981482</v>
      </c>
      <c r="CR824" s="4">
        <v>73415</v>
      </c>
    </row>
    <row r="825" spans="1:96" x14ac:dyDescent="0.35">
      <c r="A825" s="5">
        <v>909</v>
      </c>
      <c r="B825" s="3" t="s">
        <v>1640</v>
      </c>
      <c r="C825" s="3" t="s">
        <v>1683</v>
      </c>
      <c r="D825" s="2" t="s">
        <v>1684</v>
      </c>
      <c r="E825" s="2">
        <v>8093</v>
      </c>
      <c r="F825" s="2">
        <v>8215</v>
      </c>
      <c r="G825" s="2">
        <v>8458</v>
      </c>
      <c r="H825" s="2">
        <v>9802</v>
      </c>
      <c r="I825" s="2">
        <v>6.5600000000000006E-2</v>
      </c>
      <c r="J825" s="2">
        <v>531</v>
      </c>
      <c r="K825" s="2">
        <v>539</v>
      </c>
      <c r="L825" s="2">
        <v>555</v>
      </c>
      <c r="M825" s="2">
        <v>643</v>
      </c>
      <c r="N825" s="2">
        <v>6.7000000000000004E-2</v>
      </c>
      <c r="O825" s="2">
        <v>542</v>
      </c>
      <c r="P825" s="2">
        <v>550</v>
      </c>
      <c r="Q825" s="2">
        <v>567</v>
      </c>
      <c r="R825" s="2">
        <v>657</v>
      </c>
      <c r="S825" s="2">
        <v>9166</v>
      </c>
      <c r="T825" s="2">
        <v>9304</v>
      </c>
      <c r="U825" s="2">
        <v>9580</v>
      </c>
      <c r="V825" s="2">
        <v>11102</v>
      </c>
      <c r="W825" s="2">
        <v>1.1040000000000001</v>
      </c>
      <c r="X825" s="2">
        <v>1.026</v>
      </c>
      <c r="Y825" s="2">
        <v>10119</v>
      </c>
      <c r="Z825" s="2">
        <v>11391</v>
      </c>
      <c r="AA825" s="2">
        <v>715.16</v>
      </c>
      <c r="AB825" s="2">
        <v>489.32</v>
      </c>
      <c r="AC825" s="2">
        <v>328</v>
      </c>
      <c r="AD825" s="2">
        <v>772.43</v>
      </c>
      <c r="AE825" s="2">
        <v>2304.91</v>
      </c>
      <c r="AF825" s="2">
        <v>715.16</v>
      </c>
      <c r="AG825" s="2">
        <v>489.32</v>
      </c>
      <c r="AH825" s="2">
        <v>328</v>
      </c>
      <c r="AI825" s="2">
        <v>772.43</v>
      </c>
      <c r="AJ825" s="2">
        <v>2304.91</v>
      </c>
      <c r="AK825" s="2">
        <v>7236704</v>
      </c>
      <c r="AL825" s="2">
        <v>4552633</v>
      </c>
      <c r="AM825" s="2">
        <v>3142240</v>
      </c>
      <c r="AN825" s="2">
        <v>8798750</v>
      </c>
      <c r="AO825" s="2">
        <v>23730327</v>
      </c>
      <c r="AP825" s="2">
        <v>0.76419999999999999</v>
      </c>
      <c r="AQ825" s="2">
        <v>0.2</v>
      </c>
      <c r="AR825" s="2">
        <v>1106058</v>
      </c>
      <c r="AS825" s="2">
        <v>695824</v>
      </c>
      <c r="AT825" s="2">
        <v>480260</v>
      </c>
      <c r="AU825" s="2">
        <v>1344801</v>
      </c>
      <c r="AV825" s="2">
        <v>3626943</v>
      </c>
      <c r="AW825" s="2">
        <v>0.76419999999999999</v>
      </c>
      <c r="AX825" s="2">
        <v>0.2142</v>
      </c>
      <c r="AY825" s="2">
        <v>0.65</v>
      </c>
      <c r="AZ825" s="2">
        <v>1007566</v>
      </c>
      <c r="BA825" s="2">
        <v>633863</v>
      </c>
      <c r="BB825" s="2">
        <v>437494</v>
      </c>
      <c r="BC825" s="2">
        <v>1225050</v>
      </c>
      <c r="BD825" s="2">
        <v>3303973</v>
      </c>
      <c r="BE825" s="2">
        <v>30661243</v>
      </c>
      <c r="BF825" s="2">
        <v>0</v>
      </c>
      <c r="BG825" s="2">
        <v>96043</v>
      </c>
      <c r="BH825" s="2">
        <v>0</v>
      </c>
      <c r="BI825" s="2">
        <v>161148</v>
      </c>
      <c r="BJ825" s="2">
        <v>0</v>
      </c>
      <c r="BK825" s="2">
        <v>0</v>
      </c>
      <c r="BL825" s="2">
        <v>0</v>
      </c>
      <c r="BM825" s="2">
        <v>0</v>
      </c>
      <c r="BN825" s="2">
        <v>2813</v>
      </c>
      <c r="BO825" s="2">
        <v>42.32</v>
      </c>
      <c r="BP825" s="2">
        <v>119046</v>
      </c>
      <c r="BQ825" s="2">
        <v>376237</v>
      </c>
      <c r="BR825" s="2">
        <v>31037480</v>
      </c>
      <c r="BS825" s="2">
        <v>0</v>
      </c>
      <c r="BT825" s="2">
        <v>31037480</v>
      </c>
      <c r="BU825" s="2">
        <v>3072079</v>
      </c>
      <c r="BV825" s="2">
        <v>27965401</v>
      </c>
      <c r="BW825" s="2">
        <v>2233071</v>
      </c>
      <c r="BX825" s="2">
        <v>25732330</v>
      </c>
      <c r="BY825" s="2">
        <v>6149.83</v>
      </c>
      <c r="BZ825" s="2">
        <v>2304.91</v>
      </c>
      <c r="CA825" s="2">
        <v>14174805</v>
      </c>
      <c r="CB825" s="2">
        <v>0</v>
      </c>
      <c r="CC825" s="2">
        <v>0</v>
      </c>
      <c r="CD825" s="2">
        <v>3072079</v>
      </c>
      <c r="CE825" s="2">
        <v>2233071</v>
      </c>
      <c r="CF825" s="2">
        <v>8869655</v>
      </c>
      <c r="CG825" s="2">
        <v>2686205</v>
      </c>
      <c r="CH825" s="2">
        <v>11555860</v>
      </c>
      <c r="CI825" s="2">
        <v>0</v>
      </c>
      <c r="CJ825" s="2">
        <v>25732330</v>
      </c>
      <c r="CK825" s="2" t="b">
        <v>0</v>
      </c>
      <c r="CL825" s="2">
        <v>0</v>
      </c>
      <c r="CM825" s="2">
        <v>13074.46</v>
      </c>
      <c r="CN825" s="2">
        <v>12021.42</v>
      </c>
      <c r="CO825" s="2">
        <v>12378.03</v>
      </c>
      <c r="CP825" s="2">
        <v>14717.97</v>
      </c>
      <c r="CQ825" s="4">
        <v>45072.427071759259</v>
      </c>
      <c r="CR825" s="4">
        <v>73415</v>
      </c>
    </row>
    <row r="826" spans="1:96" x14ac:dyDescent="0.35">
      <c r="A826" s="5">
        <v>910</v>
      </c>
      <c r="B826" s="3" t="s">
        <v>1640</v>
      </c>
      <c r="C826" s="3" t="s">
        <v>1685</v>
      </c>
      <c r="D826" s="2" t="s">
        <v>1686</v>
      </c>
      <c r="E826" s="2">
        <v>8093</v>
      </c>
      <c r="F826" s="2">
        <v>8215</v>
      </c>
      <c r="G826" s="2">
        <v>8458</v>
      </c>
      <c r="H826" s="2">
        <v>9802</v>
      </c>
      <c r="I826" s="2">
        <v>6.5600000000000006E-2</v>
      </c>
      <c r="J826" s="2">
        <v>531</v>
      </c>
      <c r="K826" s="2">
        <v>539</v>
      </c>
      <c r="L826" s="2">
        <v>555</v>
      </c>
      <c r="M826" s="2">
        <v>643</v>
      </c>
      <c r="N826" s="2">
        <v>6.7000000000000004E-2</v>
      </c>
      <c r="O826" s="2">
        <v>542</v>
      </c>
      <c r="P826" s="2">
        <v>550</v>
      </c>
      <c r="Q826" s="2">
        <v>567</v>
      </c>
      <c r="R826" s="2">
        <v>657</v>
      </c>
      <c r="S826" s="2">
        <v>9166</v>
      </c>
      <c r="T826" s="2">
        <v>9304</v>
      </c>
      <c r="U826" s="2">
        <v>9580</v>
      </c>
      <c r="V826" s="2">
        <v>11102</v>
      </c>
      <c r="W826" s="2">
        <v>1.1040000000000001</v>
      </c>
      <c r="X826" s="2">
        <v>1.026</v>
      </c>
      <c r="Y826" s="2">
        <v>10119</v>
      </c>
      <c r="Z826" s="2">
        <v>11391</v>
      </c>
      <c r="AA826" s="2">
        <v>1465.45</v>
      </c>
      <c r="AB826" s="2">
        <v>1104.31</v>
      </c>
      <c r="AC826" s="2">
        <v>810.21</v>
      </c>
      <c r="AD826" s="2">
        <v>1730.58</v>
      </c>
      <c r="AE826" s="2">
        <v>5110.55</v>
      </c>
      <c r="AF826" s="2">
        <v>1465.45</v>
      </c>
      <c r="AG826" s="2">
        <v>1104.31</v>
      </c>
      <c r="AH826" s="2">
        <v>810.21</v>
      </c>
      <c r="AI826" s="2">
        <v>1730.58</v>
      </c>
      <c r="AJ826" s="2">
        <v>5110.55</v>
      </c>
      <c r="AK826" s="2">
        <v>14828889</v>
      </c>
      <c r="AL826" s="2">
        <v>10274500</v>
      </c>
      <c r="AM826" s="2">
        <v>7761812</v>
      </c>
      <c r="AN826" s="2">
        <v>19713037</v>
      </c>
      <c r="AO826" s="2">
        <v>52578238</v>
      </c>
      <c r="AP826" s="2">
        <v>0.43099999999999999</v>
      </c>
      <c r="AQ826" s="2">
        <v>0.2</v>
      </c>
      <c r="AR826" s="2">
        <v>1278250</v>
      </c>
      <c r="AS826" s="2">
        <v>885662</v>
      </c>
      <c r="AT826" s="2">
        <v>669068</v>
      </c>
      <c r="AU826" s="2">
        <v>1699264</v>
      </c>
      <c r="AV826" s="2">
        <v>4532244</v>
      </c>
      <c r="AW826" s="2">
        <v>0.43099999999999999</v>
      </c>
      <c r="AX826" s="2">
        <v>0</v>
      </c>
      <c r="AY826" s="2">
        <v>0.65</v>
      </c>
      <c r="AZ826" s="2">
        <v>0</v>
      </c>
      <c r="BA826" s="2">
        <v>0</v>
      </c>
      <c r="BB826" s="2">
        <v>0</v>
      </c>
      <c r="BC826" s="2">
        <v>0</v>
      </c>
      <c r="BD826" s="2">
        <v>0</v>
      </c>
      <c r="BE826" s="2">
        <v>57110482</v>
      </c>
      <c r="BF826" s="2">
        <v>0</v>
      </c>
      <c r="BG826" s="2">
        <v>161798</v>
      </c>
      <c r="BH826" s="2">
        <v>0</v>
      </c>
      <c r="BI826" s="2">
        <v>407089</v>
      </c>
      <c r="BJ826" s="2">
        <v>0</v>
      </c>
      <c r="BK826" s="2">
        <v>0</v>
      </c>
      <c r="BL826" s="2">
        <v>0</v>
      </c>
      <c r="BM826" s="2">
        <v>0</v>
      </c>
      <c r="BN826" s="2">
        <v>2813</v>
      </c>
      <c r="BO826" s="2">
        <v>84.43</v>
      </c>
      <c r="BP826" s="2">
        <v>237502</v>
      </c>
      <c r="BQ826" s="2">
        <v>806389</v>
      </c>
      <c r="BR826" s="2">
        <v>57916871</v>
      </c>
      <c r="BS826" s="2">
        <v>0</v>
      </c>
      <c r="BT826" s="2">
        <v>57916871</v>
      </c>
      <c r="BU826" s="2">
        <v>20180290</v>
      </c>
      <c r="BV826" s="2">
        <v>37736581</v>
      </c>
      <c r="BW826" s="2">
        <v>4561854</v>
      </c>
      <c r="BX826" s="2">
        <v>33174727</v>
      </c>
      <c r="BY826" s="2">
        <v>5666.15</v>
      </c>
      <c r="BZ826" s="2">
        <v>5110.55</v>
      </c>
      <c r="CA826" s="2">
        <v>28957143</v>
      </c>
      <c r="CB826" s="2">
        <v>0</v>
      </c>
      <c r="CC826" s="2">
        <v>0</v>
      </c>
      <c r="CD826" s="2">
        <v>20180290</v>
      </c>
      <c r="CE826" s="2">
        <v>4561854</v>
      </c>
      <c r="CF826" s="2">
        <v>4214999</v>
      </c>
      <c r="CG826" s="2">
        <v>4192706</v>
      </c>
      <c r="CH826" s="2">
        <v>8407705</v>
      </c>
      <c r="CI826" s="2">
        <v>0</v>
      </c>
      <c r="CJ826" s="2">
        <v>33174727</v>
      </c>
      <c r="CK826" s="2" t="b">
        <v>0</v>
      </c>
      <c r="CL826" s="2">
        <v>0</v>
      </c>
      <c r="CM826" s="2">
        <v>10991.26</v>
      </c>
      <c r="CN826" s="2">
        <v>10106</v>
      </c>
      <c r="CO826" s="2">
        <v>10405.799999999999</v>
      </c>
      <c r="CP826" s="2">
        <v>12372.9</v>
      </c>
      <c r="CQ826" s="4">
        <v>45072.42695601852</v>
      </c>
      <c r="CR826" s="4">
        <v>73415</v>
      </c>
    </row>
    <row r="827" spans="1:96" x14ac:dyDescent="0.35">
      <c r="A827" s="5">
        <v>911</v>
      </c>
      <c r="B827" s="3" t="s">
        <v>1640</v>
      </c>
      <c r="C827" s="3" t="s">
        <v>1687</v>
      </c>
      <c r="D827" s="2" t="s">
        <v>1688</v>
      </c>
      <c r="E827" s="2">
        <v>8093</v>
      </c>
      <c r="F827" s="2">
        <v>8215</v>
      </c>
      <c r="G827" s="2">
        <v>8458</v>
      </c>
      <c r="H827" s="2">
        <v>9802</v>
      </c>
      <c r="I827" s="2">
        <v>6.5600000000000006E-2</v>
      </c>
      <c r="J827" s="2">
        <v>531</v>
      </c>
      <c r="K827" s="2">
        <v>539</v>
      </c>
      <c r="L827" s="2">
        <v>555</v>
      </c>
      <c r="M827" s="2">
        <v>643</v>
      </c>
      <c r="N827" s="2">
        <v>6.7000000000000004E-2</v>
      </c>
      <c r="O827" s="2">
        <v>542</v>
      </c>
      <c r="P827" s="2">
        <v>550</v>
      </c>
      <c r="Q827" s="2">
        <v>567</v>
      </c>
      <c r="R827" s="2">
        <v>657</v>
      </c>
      <c r="S827" s="2">
        <v>9166</v>
      </c>
      <c r="T827" s="2">
        <v>9304</v>
      </c>
      <c r="U827" s="2">
        <v>9580</v>
      </c>
      <c r="V827" s="2">
        <v>11102</v>
      </c>
      <c r="W827" s="2">
        <v>1.1040000000000001</v>
      </c>
      <c r="X827" s="2">
        <v>1.026</v>
      </c>
      <c r="Y827" s="2">
        <v>10119</v>
      </c>
      <c r="Z827" s="2">
        <v>11391</v>
      </c>
      <c r="AA827" s="2">
        <v>533.20000000000005</v>
      </c>
      <c r="AB827" s="2">
        <v>353.99</v>
      </c>
      <c r="AC827" s="2">
        <v>240.43</v>
      </c>
      <c r="AD827" s="2">
        <v>622.75</v>
      </c>
      <c r="AE827" s="2">
        <v>1750.37</v>
      </c>
      <c r="AF827" s="2">
        <v>533.20000000000005</v>
      </c>
      <c r="AG827" s="2">
        <v>353.99</v>
      </c>
      <c r="AH827" s="2">
        <v>240.43</v>
      </c>
      <c r="AI827" s="2">
        <v>622.75</v>
      </c>
      <c r="AJ827" s="2">
        <v>1750.37</v>
      </c>
      <c r="AK827" s="2">
        <v>5395451</v>
      </c>
      <c r="AL827" s="2">
        <v>3293523</v>
      </c>
      <c r="AM827" s="2">
        <v>2303319</v>
      </c>
      <c r="AN827" s="2">
        <v>7093745</v>
      </c>
      <c r="AO827" s="2">
        <v>18086038</v>
      </c>
      <c r="AP827" s="2">
        <v>0.86850000000000005</v>
      </c>
      <c r="AQ827" s="2">
        <v>0.2</v>
      </c>
      <c r="AR827" s="2">
        <v>937190</v>
      </c>
      <c r="AS827" s="2">
        <v>572085</v>
      </c>
      <c r="AT827" s="2">
        <v>400087</v>
      </c>
      <c r="AU827" s="2">
        <v>1232184</v>
      </c>
      <c r="AV827" s="2">
        <v>3141546</v>
      </c>
      <c r="AW827" s="2">
        <v>0.86850000000000005</v>
      </c>
      <c r="AX827" s="2">
        <v>0.31850000000000001</v>
      </c>
      <c r="AY827" s="2">
        <v>0.65</v>
      </c>
      <c r="AZ827" s="2">
        <v>1116993</v>
      </c>
      <c r="BA827" s="2">
        <v>681842</v>
      </c>
      <c r="BB827" s="2">
        <v>476845</v>
      </c>
      <c r="BC827" s="2">
        <v>1468583</v>
      </c>
      <c r="BD827" s="2">
        <v>3744263</v>
      </c>
      <c r="BE827" s="2">
        <v>24971847</v>
      </c>
      <c r="BF827" s="2">
        <v>0</v>
      </c>
      <c r="BG827" s="2">
        <v>17239</v>
      </c>
      <c r="BH827" s="2">
        <v>0</v>
      </c>
      <c r="BI827" s="2">
        <v>332645</v>
      </c>
      <c r="BJ827" s="2">
        <v>0</v>
      </c>
      <c r="BK827" s="2">
        <v>0</v>
      </c>
      <c r="BL827" s="2">
        <v>0</v>
      </c>
      <c r="BM827" s="2">
        <v>0</v>
      </c>
      <c r="BN827" s="2">
        <v>2813</v>
      </c>
      <c r="BO827" s="2">
        <v>40.14</v>
      </c>
      <c r="BP827" s="2">
        <v>112914</v>
      </c>
      <c r="BQ827" s="2">
        <v>462798</v>
      </c>
      <c r="BR827" s="2">
        <v>25434645</v>
      </c>
      <c r="BS827" s="2">
        <v>0</v>
      </c>
      <c r="BT827" s="2">
        <v>25434645</v>
      </c>
      <c r="BU827" s="2">
        <v>2666046</v>
      </c>
      <c r="BV827" s="2">
        <v>22768599</v>
      </c>
      <c r="BW827" s="2">
        <v>1553638</v>
      </c>
      <c r="BX827" s="2">
        <v>21214961</v>
      </c>
      <c r="BY827" s="2">
        <v>5634.24</v>
      </c>
      <c r="BZ827" s="2">
        <v>1750.37</v>
      </c>
      <c r="CA827" s="2">
        <v>9862005</v>
      </c>
      <c r="CB827" s="2">
        <v>0</v>
      </c>
      <c r="CC827" s="2">
        <v>0</v>
      </c>
      <c r="CD827" s="2">
        <v>2666046</v>
      </c>
      <c r="CE827" s="2">
        <v>1553638</v>
      </c>
      <c r="CF827" s="2">
        <v>5642321</v>
      </c>
      <c r="CG827" s="2">
        <v>1898209</v>
      </c>
      <c r="CH827" s="2">
        <v>7540530</v>
      </c>
      <c r="CI827" s="2">
        <v>0</v>
      </c>
      <c r="CJ827" s="2">
        <v>21214961</v>
      </c>
      <c r="CK827" s="2" t="b">
        <v>0</v>
      </c>
      <c r="CL827" s="2">
        <v>0</v>
      </c>
      <c r="CM827" s="2">
        <v>13971.56</v>
      </c>
      <c r="CN827" s="2">
        <v>12846.27</v>
      </c>
      <c r="CO827" s="2">
        <v>13227.35</v>
      </c>
      <c r="CP827" s="2">
        <v>15727.84</v>
      </c>
      <c r="CQ827" s="4">
        <v>45072.427222222221</v>
      </c>
      <c r="CR827" s="4">
        <v>73415</v>
      </c>
    </row>
    <row r="828" spans="1:96" x14ac:dyDescent="0.35">
      <c r="A828" s="5">
        <v>9741</v>
      </c>
      <c r="B828" s="3" t="s">
        <v>1640</v>
      </c>
      <c r="C828" s="3" t="s">
        <v>1689</v>
      </c>
      <c r="D828" s="2" t="s">
        <v>1690</v>
      </c>
      <c r="E828" s="2">
        <v>8093</v>
      </c>
      <c r="F828" s="2">
        <v>8215</v>
      </c>
      <c r="G828" s="2">
        <v>8458</v>
      </c>
      <c r="H828" s="2">
        <v>9802</v>
      </c>
      <c r="I828" s="2">
        <v>6.5600000000000006E-2</v>
      </c>
      <c r="J828" s="2">
        <v>531</v>
      </c>
      <c r="K828" s="2">
        <v>539</v>
      </c>
      <c r="L828" s="2">
        <v>555</v>
      </c>
      <c r="M828" s="2">
        <v>643</v>
      </c>
      <c r="N828" s="2">
        <v>6.7000000000000004E-2</v>
      </c>
      <c r="O828" s="2">
        <v>542</v>
      </c>
      <c r="P828" s="2">
        <v>550</v>
      </c>
      <c r="Q828" s="2">
        <v>567</v>
      </c>
      <c r="R828" s="2">
        <v>657</v>
      </c>
      <c r="S828" s="2">
        <v>9166</v>
      </c>
      <c r="T828" s="2">
        <v>9304</v>
      </c>
      <c r="U828" s="2">
        <v>9580</v>
      </c>
      <c r="V828" s="2">
        <v>11102</v>
      </c>
      <c r="W828" s="2">
        <v>1.1040000000000001</v>
      </c>
      <c r="X828" s="2">
        <v>1.026</v>
      </c>
      <c r="Y828" s="2">
        <v>10119</v>
      </c>
      <c r="Z828" s="2">
        <v>11391</v>
      </c>
      <c r="AA828" s="2">
        <v>3758.42</v>
      </c>
      <c r="AB828" s="2">
        <v>2896.13</v>
      </c>
      <c r="AC828" s="2">
        <v>1967.91</v>
      </c>
      <c r="AD828" s="2">
        <v>4628.67</v>
      </c>
      <c r="AE828" s="2">
        <v>13251.13</v>
      </c>
      <c r="AF828" s="2">
        <v>3758.42</v>
      </c>
      <c r="AG828" s="2">
        <v>2896.13</v>
      </c>
      <c r="AH828" s="2">
        <v>1967.91</v>
      </c>
      <c r="AI828" s="2">
        <v>4628.67</v>
      </c>
      <c r="AJ828" s="2">
        <v>13251.13</v>
      </c>
      <c r="AK828" s="2">
        <v>38031452</v>
      </c>
      <c r="AL828" s="2">
        <v>26945594</v>
      </c>
      <c r="AM828" s="2">
        <v>18852578</v>
      </c>
      <c r="AN828" s="2">
        <v>52725180</v>
      </c>
      <c r="AO828" s="2">
        <v>136554804</v>
      </c>
      <c r="AP828" s="2">
        <v>0.65110000000000001</v>
      </c>
      <c r="AQ828" s="2">
        <v>0.2</v>
      </c>
      <c r="AR828" s="2">
        <v>4952456</v>
      </c>
      <c r="AS828" s="2">
        <v>3508855</v>
      </c>
      <c r="AT828" s="2">
        <v>2454983</v>
      </c>
      <c r="AU828" s="2">
        <v>6865873</v>
      </c>
      <c r="AV828" s="2">
        <v>17782167</v>
      </c>
      <c r="AW828" s="2">
        <v>0.65110000000000001</v>
      </c>
      <c r="AX828" s="2">
        <v>0.1011</v>
      </c>
      <c r="AY828" s="2">
        <v>0.65</v>
      </c>
      <c r="AZ828" s="2">
        <v>2499237</v>
      </c>
      <c r="BA828" s="2">
        <v>1770730</v>
      </c>
      <c r="BB828" s="2">
        <v>1238897</v>
      </c>
      <c r="BC828" s="2">
        <v>3464835</v>
      </c>
      <c r="BD828" s="2">
        <v>8973699</v>
      </c>
      <c r="BE828" s="2">
        <v>163310670</v>
      </c>
      <c r="BF828" s="2">
        <v>0</v>
      </c>
      <c r="BG828" s="2">
        <v>676332</v>
      </c>
      <c r="BH828" s="2">
        <v>0</v>
      </c>
      <c r="BI828" s="2">
        <v>447516</v>
      </c>
      <c r="BJ828" s="2">
        <v>0</v>
      </c>
      <c r="BK828" s="2">
        <v>0</v>
      </c>
      <c r="BL828" s="2">
        <v>0</v>
      </c>
      <c r="BM828" s="2">
        <v>0</v>
      </c>
      <c r="BN828" s="2">
        <v>2813</v>
      </c>
      <c r="BO828" s="2">
        <v>215.89</v>
      </c>
      <c r="BP828" s="2">
        <v>607299</v>
      </c>
      <c r="BQ828" s="2">
        <v>1731147</v>
      </c>
      <c r="BR828" s="2">
        <v>165041817</v>
      </c>
      <c r="BS828" s="2">
        <v>0</v>
      </c>
      <c r="BT828" s="2">
        <v>165041817</v>
      </c>
      <c r="BU828" s="2">
        <v>32606599</v>
      </c>
      <c r="BV828" s="2">
        <v>132435218</v>
      </c>
      <c r="BW828" s="2">
        <v>11300265</v>
      </c>
      <c r="BX828" s="2">
        <v>121134953</v>
      </c>
      <c r="BY828" s="2">
        <v>5413.16</v>
      </c>
      <c r="BZ828" s="2">
        <v>13251.13</v>
      </c>
      <c r="CA828" s="2">
        <v>71730487</v>
      </c>
      <c r="CB828" s="2">
        <v>0</v>
      </c>
      <c r="CC828" s="2">
        <v>0</v>
      </c>
      <c r="CD828" s="2">
        <v>32606599</v>
      </c>
      <c r="CE828" s="2">
        <v>11300265</v>
      </c>
      <c r="CF828" s="2">
        <v>27823623</v>
      </c>
      <c r="CG828" s="2">
        <v>12744871</v>
      </c>
      <c r="CH828" s="2">
        <v>40568494</v>
      </c>
      <c r="CI828" s="2">
        <v>0</v>
      </c>
      <c r="CJ828" s="2">
        <v>121134953</v>
      </c>
      <c r="CK828" s="2" t="b">
        <v>0</v>
      </c>
      <c r="CL828" s="2">
        <v>0</v>
      </c>
      <c r="CM828" s="2">
        <v>12101.67</v>
      </c>
      <c r="CN828" s="2">
        <v>11126.98</v>
      </c>
      <c r="CO828" s="2">
        <v>11457.06</v>
      </c>
      <c r="CP828" s="2">
        <v>13622.9</v>
      </c>
      <c r="CQ828" s="4">
        <v>45072.427199074074</v>
      </c>
      <c r="CR828" s="4">
        <v>73415</v>
      </c>
    </row>
    <row r="829" spans="1:96" x14ac:dyDescent="0.35">
      <c r="A829" s="5">
        <v>912</v>
      </c>
      <c r="B829" s="3" t="s">
        <v>1691</v>
      </c>
      <c r="C829" s="3" t="s">
        <v>1692</v>
      </c>
      <c r="D829" s="2" t="s">
        <v>1693</v>
      </c>
      <c r="E829" s="2">
        <v>8093</v>
      </c>
      <c r="F829" s="2">
        <v>8215</v>
      </c>
      <c r="G829" s="2">
        <v>8458</v>
      </c>
      <c r="H829" s="2">
        <v>9802</v>
      </c>
      <c r="I829" s="2">
        <v>6.5600000000000006E-2</v>
      </c>
      <c r="J829" s="2">
        <v>531</v>
      </c>
      <c r="K829" s="2">
        <v>539</v>
      </c>
      <c r="L829" s="2">
        <v>555</v>
      </c>
      <c r="M829" s="2">
        <v>643</v>
      </c>
      <c r="N829" s="2">
        <v>6.7000000000000004E-2</v>
      </c>
      <c r="O829" s="2">
        <v>542</v>
      </c>
      <c r="P829" s="2">
        <v>550</v>
      </c>
      <c r="Q829" s="2">
        <v>567</v>
      </c>
      <c r="R829" s="2">
        <v>657</v>
      </c>
      <c r="S829" s="2">
        <v>9166</v>
      </c>
      <c r="T829" s="2">
        <v>9304</v>
      </c>
      <c r="U829" s="2">
        <v>9580</v>
      </c>
      <c r="V829" s="2">
        <v>11102</v>
      </c>
      <c r="W829" s="2">
        <v>1.1040000000000001</v>
      </c>
      <c r="X829" s="2">
        <v>1.026</v>
      </c>
      <c r="Y829" s="2">
        <v>10119</v>
      </c>
      <c r="Z829" s="2">
        <v>11391</v>
      </c>
      <c r="AA829" s="2">
        <v>214.97</v>
      </c>
      <c r="AB829" s="2">
        <v>138.19</v>
      </c>
      <c r="AC829" s="2">
        <v>83.76</v>
      </c>
      <c r="AD829" s="2">
        <v>0</v>
      </c>
      <c r="AE829" s="2">
        <v>436.92</v>
      </c>
      <c r="AF829" s="2">
        <v>214.97</v>
      </c>
      <c r="AG829" s="2">
        <v>138.19</v>
      </c>
      <c r="AH829" s="2">
        <v>83.76</v>
      </c>
      <c r="AI829" s="2">
        <v>0</v>
      </c>
      <c r="AJ829" s="2">
        <v>436.92</v>
      </c>
      <c r="AK829" s="2">
        <v>2175281</v>
      </c>
      <c r="AL829" s="2">
        <v>1285720</v>
      </c>
      <c r="AM829" s="2">
        <v>802421</v>
      </c>
      <c r="AN829" s="2">
        <v>0</v>
      </c>
      <c r="AO829" s="2">
        <v>4263422</v>
      </c>
      <c r="AP829" s="2">
        <v>0.46139999999999998</v>
      </c>
      <c r="AQ829" s="2">
        <v>0.2</v>
      </c>
      <c r="AR829" s="2">
        <v>200735</v>
      </c>
      <c r="AS829" s="2">
        <v>118646</v>
      </c>
      <c r="AT829" s="2">
        <v>74047</v>
      </c>
      <c r="AU829" s="2">
        <v>0</v>
      </c>
      <c r="AV829" s="2">
        <v>393428</v>
      </c>
      <c r="AW829" s="2">
        <v>0.46139999999999998</v>
      </c>
      <c r="AX829" s="2">
        <v>0</v>
      </c>
      <c r="AY829" s="2">
        <v>0.65</v>
      </c>
      <c r="AZ829" s="2">
        <v>0</v>
      </c>
      <c r="BA829" s="2">
        <v>0</v>
      </c>
      <c r="BB829" s="2">
        <v>0</v>
      </c>
      <c r="BC829" s="2">
        <v>0</v>
      </c>
      <c r="BD829" s="2">
        <v>0</v>
      </c>
      <c r="BE829" s="2">
        <v>4656850</v>
      </c>
      <c r="BF829" s="2">
        <v>0</v>
      </c>
      <c r="BG829" s="2">
        <v>14844</v>
      </c>
      <c r="BH829" s="2">
        <v>0</v>
      </c>
      <c r="BI829" s="2">
        <v>37447</v>
      </c>
      <c r="BJ829" s="2">
        <v>0</v>
      </c>
      <c r="BK829" s="2">
        <v>0</v>
      </c>
      <c r="BL829" s="2">
        <v>0</v>
      </c>
      <c r="BM829" s="2">
        <v>0</v>
      </c>
      <c r="BN829" s="2">
        <v>2813</v>
      </c>
      <c r="BO829" s="2">
        <v>15.34</v>
      </c>
      <c r="BP829" s="2">
        <v>43151</v>
      </c>
      <c r="BQ829" s="2">
        <v>95442</v>
      </c>
      <c r="BR829" s="2">
        <v>4752292</v>
      </c>
      <c r="BS829" s="2">
        <v>0</v>
      </c>
      <c r="BT829" s="2">
        <v>4752292</v>
      </c>
      <c r="BU829" s="2">
        <v>1590575</v>
      </c>
      <c r="BV829" s="2">
        <v>3161717</v>
      </c>
      <c r="BW829" s="2">
        <v>350437</v>
      </c>
      <c r="BX829" s="2">
        <v>2811280</v>
      </c>
      <c r="BY829" s="2">
        <v>5091.22</v>
      </c>
      <c r="BZ829" s="2">
        <v>436.92</v>
      </c>
      <c r="CA829" s="2">
        <v>2224456</v>
      </c>
      <c r="CB829" s="2">
        <v>0</v>
      </c>
      <c r="CC829" s="2">
        <v>0</v>
      </c>
      <c r="CD829" s="2">
        <v>1590575</v>
      </c>
      <c r="CE829" s="2">
        <v>350437</v>
      </c>
      <c r="CF829" s="2">
        <v>283444</v>
      </c>
      <c r="CG829" s="2">
        <v>539976</v>
      </c>
      <c r="CH829" s="2">
        <v>823420</v>
      </c>
      <c r="CI829" s="2">
        <v>0</v>
      </c>
      <c r="CJ829" s="2">
        <v>2811280</v>
      </c>
      <c r="CK829" s="2" t="b">
        <v>0</v>
      </c>
      <c r="CL829" s="2">
        <v>0</v>
      </c>
      <c r="CM829" s="2">
        <v>11052.78</v>
      </c>
      <c r="CN829" s="2">
        <v>10162.57</v>
      </c>
      <c r="CO829" s="2">
        <v>10464.040000000001</v>
      </c>
      <c r="CP829" s="2">
        <v>12442.16</v>
      </c>
      <c r="CQ829" s="4">
        <v>45072.426655092589</v>
      </c>
      <c r="CR829" s="4">
        <v>73415</v>
      </c>
    </row>
    <row r="830" spans="1:96" x14ac:dyDescent="0.35">
      <c r="A830" s="5">
        <v>913</v>
      </c>
      <c r="B830" s="3" t="s">
        <v>1691</v>
      </c>
      <c r="C830" s="3" t="s">
        <v>1694</v>
      </c>
      <c r="D830" s="2" t="s">
        <v>1695</v>
      </c>
      <c r="E830" s="2">
        <v>8093</v>
      </c>
      <c r="F830" s="2">
        <v>8215</v>
      </c>
      <c r="G830" s="2">
        <v>8458</v>
      </c>
      <c r="H830" s="2">
        <v>9802</v>
      </c>
      <c r="I830" s="2">
        <v>6.5600000000000006E-2</v>
      </c>
      <c r="J830" s="2">
        <v>531</v>
      </c>
      <c r="K830" s="2">
        <v>539</v>
      </c>
      <c r="L830" s="2">
        <v>555</v>
      </c>
      <c r="M830" s="2">
        <v>643</v>
      </c>
      <c r="N830" s="2">
        <v>6.7000000000000004E-2</v>
      </c>
      <c r="O830" s="2">
        <v>542</v>
      </c>
      <c r="P830" s="2">
        <v>550</v>
      </c>
      <c r="Q830" s="2">
        <v>567</v>
      </c>
      <c r="R830" s="2">
        <v>657</v>
      </c>
      <c r="S830" s="2">
        <v>9166</v>
      </c>
      <c r="T830" s="2">
        <v>9304</v>
      </c>
      <c r="U830" s="2">
        <v>9580</v>
      </c>
      <c r="V830" s="2">
        <v>11102</v>
      </c>
      <c r="W830" s="2">
        <v>1.1040000000000001</v>
      </c>
      <c r="X830" s="2">
        <v>1.026</v>
      </c>
      <c r="Y830" s="2">
        <v>10119</v>
      </c>
      <c r="Z830" s="2">
        <v>11391</v>
      </c>
      <c r="AA830" s="2">
        <v>53.51</v>
      </c>
      <c r="AB830" s="2">
        <v>41.53</v>
      </c>
      <c r="AC830" s="2">
        <v>34.79</v>
      </c>
      <c r="AD830" s="2">
        <v>0</v>
      </c>
      <c r="AE830" s="2">
        <v>129.83000000000001</v>
      </c>
      <c r="AF830" s="2">
        <v>53.51</v>
      </c>
      <c r="AG830" s="2">
        <v>41.53</v>
      </c>
      <c r="AH830" s="2">
        <v>34.79</v>
      </c>
      <c r="AI830" s="2">
        <v>0</v>
      </c>
      <c r="AJ830" s="2">
        <v>129.83000000000001</v>
      </c>
      <c r="AK830" s="2">
        <v>541468</v>
      </c>
      <c r="AL830" s="2">
        <v>386395</v>
      </c>
      <c r="AM830" s="2">
        <v>333288</v>
      </c>
      <c r="AN830" s="2">
        <v>0</v>
      </c>
      <c r="AO830" s="2">
        <v>1261151</v>
      </c>
      <c r="AP830" s="2">
        <v>0.50800000000000001</v>
      </c>
      <c r="AQ830" s="2">
        <v>0.2</v>
      </c>
      <c r="AR830" s="2">
        <v>55013</v>
      </c>
      <c r="AS830" s="2">
        <v>39258</v>
      </c>
      <c r="AT830" s="2">
        <v>33862</v>
      </c>
      <c r="AU830" s="2">
        <v>0</v>
      </c>
      <c r="AV830" s="2">
        <v>128133</v>
      </c>
      <c r="AW830" s="2">
        <v>0.50800000000000001</v>
      </c>
      <c r="AX830" s="2">
        <v>0</v>
      </c>
      <c r="AY830" s="2">
        <v>0.65</v>
      </c>
      <c r="AZ830" s="2">
        <v>0</v>
      </c>
      <c r="BA830" s="2">
        <v>0</v>
      </c>
      <c r="BB830" s="2">
        <v>0</v>
      </c>
      <c r="BC830" s="2">
        <v>0</v>
      </c>
      <c r="BD830" s="2">
        <v>0</v>
      </c>
      <c r="BE830" s="2">
        <v>1389284</v>
      </c>
      <c r="BF830" s="2">
        <v>0</v>
      </c>
      <c r="BG830" s="2">
        <v>0</v>
      </c>
      <c r="BH830" s="2">
        <v>0</v>
      </c>
      <c r="BI830" s="2">
        <v>44779</v>
      </c>
      <c r="BJ830" s="2">
        <v>0</v>
      </c>
      <c r="BK830" s="2">
        <v>0</v>
      </c>
      <c r="BL830" s="2">
        <v>0</v>
      </c>
      <c r="BM830" s="2">
        <v>0</v>
      </c>
      <c r="BN830" s="2">
        <v>2813</v>
      </c>
      <c r="BO830" s="2">
        <v>2.94</v>
      </c>
      <c r="BP830" s="2">
        <v>8270</v>
      </c>
      <c r="BQ830" s="2">
        <v>53049</v>
      </c>
      <c r="BR830" s="2">
        <v>1442333</v>
      </c>
      <c r="BS830" s="2">
        <v>0</v>
      </c>
      <c r="BT830" s="2">
        <v>1442333</v>
      </c>
      <c r="BU830" s="2">
        <v>467858</v>
      </c>
      <c r="BV830" s="2">
        <v>974475</v>
      </c>
      <c r="BW830" s="2">
        <v>104173</v>
      </c>
      <c r="BX830" s="2">
        <v>870302</v>
      </c>
      <c r="BY830" s="2">
        <v>5093.26</v>
      </c>
      <c r="BZ830" s="2">
        <v>129.83000000000001</v>
      </c>
      <c r="CA830" s="2">
        <v>661258</v>
      </c>
      <c r="CB830" s="2">
        <v>0</v>
      </c>
      <c r="CC830" s="2">
        <v>0</v>
      </c>
      <c r="CD830" s="2">
        <v>467858</v>
      </c>
      <c r="CE830" s="2">
        <v>104173</v>
      </c>
      <c r="CF830" s="2">
        <v>89227</v>
      </c>
      <c r="CG830" s="2">
        <v>193017</v>
      </c>
      <c r="CH830" s="2">
        <v>282244</v>
      </c>
      <c r="CI830" s="2">
        <v>0</v>
      </c>
      <c r="CJ830" s="2">
        <v>870302</v>
      </c>
      <c r="CK830" s="2" t="b">
        <v>0</v>
      </c>
      <c r="CL830" s="2">
        <v>0</v>
      </c>
      <c r="CM830" s="2">
        <v>11147.09</v>
      </c>
      <c r="CN830" s="2">
        <v>10249.290000000001</v>
      </c>
      <c r="CO830" s="2">
        <v>10553.33</v>
      </c>
      <c r="CP830" s="2">
        <v>12548.33</v>
      </c>
      <c r="CQ830" s="4">
        <v>45072.426655092589</v>
      </c>
      <c r="CR830" s="4">
        <v>73415</v>
      </c>
    </row>
    <row r="831" spans="1:96" x14ac:dyDescent="0.35">
      <c r="A831" s="5">
        <v>914</v>
      </c>
      <c r="B831" s="3" t="s">
        <v>1691</v>
      </c>
      <c r="C831" s="3" t="s">
        <v>1696</v>
      </c>
      <c r="D831" s="2" t="s">
        <v>1697</v>
      </c>
      <c r="E831" s="2">
        <v>8093</v>
      </c>
      <c r="F831" s="2">
        <v>8215</v>
      </c>
      <c r="G831" s="2">
        <v>8458</v>
      </c>
      <c r="H831" s="2">
        <v>9802</v>
      </c>
      <c r="I831" s="2">
        <v>6.5600000000000006E-2</v>
      </c>
      <c r="J831" s="2">
        <v>531</v>
      </c>
      <c r="K831" s="2">
        <v>539</v>
      </c>
      <c r="L831" s="2">
        <v>555</v>
      </c>
      <c r="M831" s="2">
        <v>643</v>
      </c>
      <c r="N831" s="2">
        <v>6.7000000000000004E-2</v>
      </c>
      <c r="O831" s="2">
        <v>542</v>
      </c>
      <c r="P831" s="2">
        <v>550</v>
      </c>
      <c r="Q831" s="2">
        <v>567</v>
      </c>
      <c r="R831" s="2">
        <v>657</v>
      </c>
      <c r="S831" s="2">
        <v>9166</v>
      </c>
      <c r="T831" s="2">
        <v>9304</v>
      </c>
      <c r="U831" s="2">
        <v>9580</v>
      </c>
      <c r="V831" s="2">
        <v>11102</v>
      </c>
      <c r="W831" s="2">
        <v>1.1040000000000001</v>
      </c>
      <c r="X831" s="2">
        <v>1.026</v>
      </c>
      <c r="Y831" s="2">
        <v>10119</v>
      </c>
      <c r="Z831" s="2">
        <v>11391</v>
      </c>
      <c r="AA831" s="2">
        <v>0</v>
      </c>
      <c r="AB831" s="2">
        <v>0</v>
      </c>
      <c r="AC831" s="2">
        <v>0</v>
      </c>
      <c r="AD831" s="2">
        <v>297</v>
      </c>
      <c r="AE831" s="2">
        <v>297</v>
      </c>
      <c r="AF831" s="2">
        <v>0</v>
      </c>
      <c r="AG831" s="2">
        <v>0</v>
      </c>
      <c r="AH831" s="2">
        <v>0</v>
      </c>
      <c r="AI831" s="2">
        <v>297</v>
      </c>
      <c r="AJ831" s="2">
        <v>297</v>
      </c>
      <c r="AK831" s="2">
        <v>0</v>
      </c>
      <c r="AL831" s="2">
        <v>0</v>
      </c>
      <c r="AM831" s="2">
        <v>0</v>
      </c>
      <c r="AN831" s="2">
        <v>3383127</v>
      </c>
      <c r="AO831" s="2">
        <v>3383127</v>
      </c>
      <c r="AP831" s="2">
        <v>0.2742</v>
      </c>
      <c r="AQ831" s="2">
        <v>0.2</v>
      </c>
      <c r="AR831" s="2">
        <v>0</v>
      </c>
      <c r="AS831" s="2">
        <v>0</v>
      </c>
      <c r="AT831" s="2">
        <v>0</v>
      </c>
      <c r="AU831" s="2">
        <v>185531</v>
      </c>
      <c r="AV831" s="2">
        <v>185531</v>
      </c>
      <c r="AW831" s="2">
        <v>0.2742</v>
      </c>
      <c r="AX831" s="2">
        <v>0</v>
      </c>
      <c r="AY831" s="2">
        <v>0.65</v>
      </c>
      <c r="AZ831" s="2">
        <v>0</v>
      </c>
      <c r="BA831" s="2">
        <v>0</v>
      </c>
      <c r="BB831" s="2">
        <v>0</v>
      </c>
      <c r="BC831" s="2">
        <v>0</v>
      </c>
      <c r="BD831" s="2">
        <v>0</v>
      </c>
      <c r="BE831" s="2">
        <v>3568658</v>
      </c>
      <c r="BF831" s="2">
        <v>0</v>
      </c>
      <c r="BG831" s="2">
        <v>15061</v>
      </c>
      <c r="BH831" s="2">
        <v>0</v>
      </c>
      <c r="BI831" s="2">
        <v>47436</v>
      </c>
      <c r="BJ831" s="2">
        <v>0</v>
      </c>
      <c r="BK831" s="2">
        <v>151455</v>
      </c>
      <c r="BL831" s="2">
        <v>0</v>
      </c>
      <c r="BM831" s="2">
        <v>0</v>
      </c>
      <c r="BN831" s="2">
        <v>2813</v>
      </c>
      <c r="BO831" s="2">
        <v>0</v>
      </c>
      <c r="BP831" s="2">
        <v>0</v>
      </c>
      <c r="BQ831" s="2">
        <v>213952</v>
      </c>
      <c r="BR831" s="2">
        <v>3782610</v>
      </c>
      <c r="BS831" s="2">
        <v>0</v>
      </c>
      <c r="BT831" s="2">
        <v>3782610</v>
      </c>
      <c r="BU831" s="2">
        <v>1218207</v>
      </c>
      <c r="BV831" s="2">
        <v>2564403</v>
      </c>
      <c r="BW831" s="2">
        <v>304649</v>
      </c>
      <c r="BX831" s="2">
        <v>2259754</v>
      </c>
      <c r="BY831" s="2">
        <v>6511.16</v>
      </c>
      <c r="BZ831" s="2">
        <v>297</v>
      </c>
      <c r="CA831" s="2">
        <v>1933815</v>
      </c>
      <c r="CB831" s="2">
        <v>0</v>
      </c>
      <c r="CC831" s="2">
        <v>0</v>
      </c>
      <c r="CD831" s="2">
        <v>1218207</v>
      </c>
      <c r="CE831" s="2">
        <v>304649</v>
      </c>
      <c r="CF831" s="2">
        <v>410959</v>
      </c>
      <c r="CG831" s="2">
        <v>468411</v>
      </c>
      <c r="CH831" s="2">
        <v>879370</v>
      </c>
      <c r="CI831" s="2">
        <v>0</v>
      </c>
      <c r="CJ831" s="2">
        <v>2259754</v>
      </c>
      <c r="CK831" s="2" t="b">
        <v>0</v>
      </c>
      <c r="CL831" s="2">
        <v>0</v>
      </c>
      <c r="CM831" s="2">
        <v>10673.93</v>
      </c>
      <c r="CN831" s="2">
        <v>9814.23</v>
      </c>
      <c r="CO831" s="2">
        <v>10105.370000000001</v>
      </c>
      <c r="CP831" s="2">
        <v>12015.68</v>
      </c>
      <c r="CQ831" s="4">
        <v>45072.426724537036</v>
      </c>
      <c r="CR831" s="4">
        <v>73415</v>
      </c>
    </row>
    <row r="832" spans="1:96" x14ac:dyDescent="0.35">
      <c r="A832" s="5">
        <v>915</v>
      </c>
      <c r="B832" s="3" t="s">
        <v>1691</v>
      </c>
      <c r="C832" s="3" t="s">
        <v>1698</v>
      </c>
      <c r="D832" s="2" t="s">
        <v>1699</v>
      </c>
      <c r="E832" s="2">
        <v>8093</v>
      </c>
      <c r="F832" s="2">
        <v>8215</v>
      </c>
      <c r="G832" s="2">
        <v>8458</v>
      </c>
      <c r="H832" s="2">
        <v>9802</v>
      </c>
      <c r="I832" s="2">
        <v>6.5600000000000006E-2</v>
      </c>
      <c r="J832" s="2">
        <v>531</v>
      </c>
      <c r="K832" s="2">
        <v>539</v>
      </c>
      <c r="L832" s="2">
        <v>555</v>
      </c>
      <c r="M832" s="2">
        <v>643</v>
      </c>
      <c r="N832" s="2">
        <v>6.7000000000000004E-2</v>
      </c>
      <c r="O832" s="2">
        <v>542</v>
      </c>
      <c r="P832" s="2">
        <v>550</v>
      </c>
      <c r="Q832" s="2">
        <v>567</v>
      </c>
      <c r="R832" s="2">
        <v>657</v>
      </c>
      <c r="S832" s="2">
        <v>9166</v>
      </c>
      <c r="T832" s="2">
        <v>9304</v>
      </c>
      <c r="U832" s="2">
        <v>9580</v>
      </c>
      <c r="V832" s="2">
        <v>11102</v>
      </c>
      <c r="W832" s="2">
        <v>1.1040000000000001</v>
      </c>
      <c r="X832" s="2">
        <v>1.026</v>
      </c>
      <c r="Y832" s="2">
        <v>10119</v>
      </c>
      <c r="Z832" s="2">
        <v>11391</v>
      </c>
      <c r="AA832" s="2">
        <v>190.56</v>
      </c>
      <c r="AB832" s="2">
        <v>169.65</v>
      </c>
      <c r="AC832" s="2">
        <v>113.37</v>
      </c>
      <c r="AD832" s="2">
        <v>0</v>
      </c>
      <c r="AE832" s="2">
        <v>473.58</v>
      </c>
      <c r="AF832" s="2">
        <v>190.56</v>
      </c>
      <c r="AG832" s="2">
        <v>169.65</v>
      </c>
      <c r="AH832" s="2">
        <v>113.37</v>
      </c>
      <c r="AI832" s="2">
        <v>0</v>
      </c>
      <c r="AJ832" s="2">
        <v>473.58</v>
      </c>
      <c r="AK832" s="2">
        <v>1928277</v>
      </c>
      <c r="AL832" s="2">
        <v>1578424</v>
      </c>
      <c r="AM832" s="2">
        <v>1086085</v>
      </c>
      <c r="AN832" s="2">
        <v>0</v>
      </c>
      <c r="AO832" s="2">
        <v>4592786</v>
      </c>
      <c r="AP832" s="2">
        <v>0.2949</v>
      </c>
      <c r="AQ832" s="2">
        <v>0.2</v>
      </c>
      <c r="AR832" s="2">
        <v>113730</v>
      </c>
      <c r="AS832" s="2">
        <v>93095</v>
      </c>
      <c r="AT832" s="2">
        <v>64057</v>
      </c>
      <c r="AU832" s="2">
        <v>0</v>
      </c>
      <c r="AV832" s="2">
        <v>270882</v>
      </c>
      <c r="AW832" s="2">
        <v>0.2949</v>
      </c>
      <c r="AX832" s="2">
        <v>0</v>
      </c>
      <c r="AY832" s="2">
        <v>0.65</v>
      </c>
      <c r="AZ832" s="2">
        <v>0</v>
      </c>
      <c r="BA832" s="2">
        <v>0</v>
      </c>
      <c r="BB832" s="2">
        <v>0</v>
      </c>
      <c r="BC832" s="2">
        <v>0</v>
      </c>
      <c r="BD832" s="2">
        <v>0</v>
      </c>
      <c r="BE832" s="2">
        <v>4863668</v>
      </c>
      <c r="BF832" s="2">
        <v>0</v>
      </c>
      <c r="BG832" s="2">
        <v>12208</v>
      </c>
      <c r="BH832" s="2">
        <v>0</v>
      </c>
      <c r="BI832" s="2">
        <v>30523</v>
      </c>
      <c r="BJ832" s="2">
        <v>0</v>
      </c>
      <c r="BK832" s="2">
        <v>0</v>
      </c>
      <c r="BL832" s="2">
        <v>0</v>
      </c>
      <c r="BM832" s="2">
        <v>0</v>
      </c>
      <c r="BN832" s="2">
        <v>2813</v>
      </c>
      <c r="BO832" s="2">
        <v>15.28</v>
      </c>
      <c r="BP832" s="2">
        <v>42983</v>
      </c>
      <c r="BQ832" s="2">
        <v>85714</v>
      </c>
      <c r="BR832" s="2">
        <v>4949382</v>
      </c>
      <c r="BS832" s="2">
        <v>0</v>
      </c>
      <c r="BT832" s="2">
        <v>4949382</v>
      </c>
      <c r="BU832" s="2">
        <v>1245257</v>
      </c>
      <c r="BV832" s="2">
        <v>3704125</v>
      </c>
      <c r="BW832" s="2">
        <v>375327</v>
      </c>
      <c r="BX832" s="2">
        <v>3328798</v>
      </c>
      <c r="BY832" s="2">
        <v>5030.75</v>
      </c>
      <c r="BZ832" s="2">
        <v>473.58</v>
      </c>
      <c r="CA832" s="2">
        <v>2382463</v>
      </c>
      <c r="CB832" s="2">
        <v>0</v>
      </c>
      <c r="CC832" s="2">
        <v>0</v>
      </c>
      <c r="CD832" s="2">
        <v>1245257</v>
      </c>
      <c r="CE832" s="2">
        <v>375327</v>
      </c>
      <c r="CF832" s="2">
        <v>761879</v>
      </c>
      <c r="CG832" s="2">
        <v>337098</v>
      </c>
      <c r="CH832" s="2">
        <v>1098977</v>
      </c>
      <c r="CI832" s="2">
        <v>0</v>
      </c>
      <c r="CJ832" s="2">
        <v>3328798</v>
      </c>
      <c r="CK832" s="2" t="b">
        <v>0</v>
      </c>
      <c r="CL832" s="2">
        <v>0</v>
      </c>
      <c r="CM832" s="2">
        <v>10715.82</v>
      </c>
      <c r="CN832" s="2">
        <v>9852.75</v>
      </c>
      <c r="CO832" s="2">
        <v>10145.030000000001</v>
      </c>
      <c r="CP832" s="2">
        <v>12062.84</v>
      </c>
      <c r="CQ832" s="4">
        <v>45072.426759259259</v>
      </c>
      <c r="CR832" s="4">
        <v>73415</v>
      </c>
    </row>
    <row r="833" spans="1:96" x14ac:dyDescent="0.35">
      <c r="A833" s="5">
        <v>916</v>
      </c>
      <c r="B833" s="3" t="s">
        <v>1691</v>
      </c>
      <c r="C833" s="3" t="s">
        <v>1700</v>
      </c>
      <c r="D833" s="2" t="s">
        <v>1701</v>
      </c>
      <c r="E833" s="2">
        <v>8093</v>
      </c>
      <c r="F833" s="2">
        <v>8215</v>
      </c>
      <c r="G833" s="2">
        <v>8458</v>
      </c>
      <c r="H833" s="2">
        <v>9802</v>
      </c>
      <c r="I833" s="2">
        <v>6.5600000000000006E-2</v>
      </c>
      <c r="J833" s="2">
        <v>531</v>
      </c>
      <c r="K833" s="2">
        <v>539</v>
      </c>
      <c r="L833" s="2">
        <v>555</v>
      </c>
      <c r="M833" s="2">
        <v>643</v>
      </c>
      <c r="N833" s="2">
        <v>6.7000000000000004E-2</v>
      </c>
      <c r="O833" s="2">
        <v>542</v>
      </c>
      <c r="P833" s="2">
        <v>550</v>
      </c>
      <c r="Q833" s="2">
        <v>567</v>
      </c>
      <c r="R833" s="2">
        <v>657</v>
      </c>
      <c r="S833" s="2">
        <v>9166</v>
      </c>
      <c r="T833" s="2">
        <v>9304</v>
      </c>
      <c r="U833" s="2">
        <v>9580</v>
      </c>
      <c r="V833" s="2">
        <v>11102</v>
      </c>
      <c r="W833" s="2">
        <v>1.1040000000000001</v>
      </c>
      <c r="X833" s="2">
        <v>1.026</v>
      </c>
      <c r="Y833" s="2">
        <v>10119</v>
      </c>
      <c r="Z833" s="2">
        <v>11391</v>
      </c>
      <c r="AA833" s="2">
        <v>578.82000000000005</v>
      </c>
      <c r="AB833" s="2">
        <v>389.6</v>
      </c>
      <c r="AC833" s="2">
        <v>272.74</v>
      </c>
      <c r="AD833" s="2">
        <v>629.36</v>
      </c>
      <c r="AE833" s="2">
        <v>1870.52</v>
      </c>
      <c r="AF833" s="2">
        <v>578.82000000000005</v>
      </c>
      <c r="AG833" s="2">
        <v>389.6</v>
      </c>
      <c r="AH833" s="2">
        <v>272.74</v>
      </c>
      <c r="AI833" s="2">
        <v>629.36</v>
      </c>
      <c r="AJ833" s="2">
        <v>1870.52</v>
      </c>
      <c r="AK833" s="2">
        <v>5857080</v>
      </c>
      <c r="AL833" s="2">
        <v>3624838</v>
      </c>
      <c r="AM833" s="2">
        <v>2612849</v>
      </c>
      <c r="AN833" s="2">
        <v>7169040</v>
      </c>
      <c r="AO833" s="2">
        <v>19263807</v>
      </c>
      <c r="AP833" s="2">
        <v>0.73850000000000005</v>
      </c>
      <c r="AQ833" s="2">
        <v>0.2</v>
      </c>
      <c r="AR833" s="2">
        <v>865091</v>
      </c>
      <c r="AS833" s="2">
        <v>535389</v>
      </c>
      <c r="AT833" s="2">
        <v>385918</v>
      </c>
      <c r="AU833" s="2">
        <v>1058867</v>
      </c>
      <c r="AV833" s="2">
        <v>2845265</v>
      </c>
      <c r="AW833" s="2">
        <v>0.73850000000000005</v>
      </c>
      <c r="AX833" s="2">
        <v>0.1885</v>
      </c>
      <c r="AY833" s="2">
        <v>0.65</v>
      </c>
      <c r="AZ833" s="2">
        <v>717639</v>
      </c>
      <c r="BA833" s="2">
        <v>444133</v>
      </c>
      <c r="BB833" s="2">
        <v>320139</v>
      </c>
      <c r="BC833" s="2">
        <v>878387</v>
      </c>
      <c r="BD833" s="2">
        <v>2360298</v>
      </c>
      <c r="BE833" s="2">
        <v>24469370</v>
      </c>
      <c r="BF833" s="2">
        <v>0</v>
      </c>
      <c r="BG833" s="2">
        <v>104122</v>
      </c>
      <c r="BH833" s="2">
        <v>0</v>
      </c>
      <c r="BI833" s="2">
        <v>141948</v>
      </c>
      <c r="BJ833" s="2">
        <v>0</v>
      </c>
      <c r="BK833" s="2">
        <v>0</v>
      </c>
      <c r="BL833" s="2">
        <v>0</v>
      </c>
      <c r="BM833" s="2">
        <v>0</v>
      </c>
      <c r="BN833" s="2">
        <v>2813</v>
      </c>
      <c r="BO833" s="2">
        <v>47.53</v>
      </c>
      <c r="BP833" s="2">
        <v>133702</v>
      </c>
      <c r="BQ833" s="2">
        <v>379772</v>
      </c>
      <c r="BR833" s="2">
        <v>24849142</v>
      </c>
      <c r="BS833" s="2">
        <v>0</v>
      </c>
      <c r="BT833" s="2">
        <v>24849142</v>
      </c>
      <c r="BU833" s="2">
        <v>4991941</v>
      </c>
      <c r="BV833" s="2">
        <v>19857201</v>
      </c>
      <c r="BW833" s="2">
        <v>1557884</v>
      </c>
      <c r="BX833" s="2">
        <v>18299317</v>
      </c>
      <c r="BY833" s="2">
        <v>5043.41</v>
      </c>
      <c r="BZ833" s="2">
        <v>1870.52</v>
      </c>
      <c r="CA833" s="2">
        <v>9433799</v>
      </c>
      <c r="CB833" s="2">
        <v>473649</v>
      </c>
      <c r="CC833" s="2">
        <v>0</v>
      </c>
      <c r="CD833" s="2">
        <v>4991941</v>
      </c>
      <c r="CE833" s="2">
        <v>1557884</v>
      </c>
      <c r="CF833" s="2">
        <v>3357623</v>
      </c>
      <c r="CG833" s="2">
        <v>1707177</v>
      </c>
      <c r="CH833" s="2">
        <v>5064800</v>
      </c>
      <c r="CI833" s="2">
        <v>0</v>
      </c>
      <c r="CJ833" s="2">
        <v>18299317</v>
      </c>
      <c r="CK833" s="2" t="b">
        <v>0</v>
      </c>
      <c r="CL833" s="2">
        <v>0</v>
      </c>
      <c r="CM833" s="2">
        <v>12853.41</v>
      </c>
      <c r="CN833" s="2">
        <v>11818.17</v>
      </c>
      <c r="CO833" s="2">
        <v>12168.76</v>
      </c>
      <c r="CP833" s="2">
        <v>14469.13</v>
      </c>
      <c r="CQ833" s="4">
        <v>45072.426851851851</v>
      </c>
      <c r="CR833" s="4">
        <v>73415</v>
      </c>
    </row>
    <row r="834" spans="1:96" ht="31" x14ac:dyDescent="0.35">
      <c r="A834" s="5">
        <v>917</v>
      </c>
      <c r="B834" s="3" t="s">
        <v>1691</v>
      </c>
      <c r="C834" s="3" t="s">
        <v>1702</v>
      </c>
      <c r="D834" s="2" t="s">
        <v>1703</v>
      </c>
      <c r="E834" s="2">
        <v>8093</v>
      </c>
      <c r="F834" s="2">
        <v>8215</v>
      </c>
      <c r="G834" s="2">
        <v>8458</v>
      </c>
      <c r="H834" s="2">
        <v>9802</v>
      </c>
      <c r="I834" s="2">
        <v>6.5600000000000006E-2</v>
      </c>
      <c r="J834" s="2">
        <v>531</v>
      </c>
      <c r="K834" s="2">
        <v>539</v>
      </c>
      <c r="L834" s="2">
        <v>555</v>
      </c>
      <c r="M834" s="2">
        <v>643</v>
      </c>
      <c r="N834" s="2">
        <v>6.7000000000000004E-2</v>
      </c>
      <c r="O834" s="2">
        <v>542</v>
      </c>
      <c r="P834" s="2">
        <v>550</v>
      </c>
      <c r="Q834" s="2">
        <v>567</v>
      </c>
      <c r="R834" s="2">
        <v>657</v>
      </c>
      <c r="S834" s="2">
        <v>9166</v>
      </c>
      <c r="T834" s="2">
        <v>9304</v>
      </c>
      <c r="U834" s="2">
        <v>9580</v>
      </c>
      <c r="V834" s="2">
        <v>11102</v>
      </c>
      <c r="W834" s="2">
        <v>1.1040000000000001</v>
      </c>
      <c r="X834" s="2">
        <v>1.026</v>
      </c>
      <c r="Y834" s="2">
        <v>10119</v>
      </c>
      <c r="Z834" s="2">
        <v>11391</v>
      </c>
      <c r="AA834" s="2">
        <v>82.37</v>
      </c>
      <c r="AB834" s="2">
        <v>63.2</v>
      </c>
      <c r="AC834" s="2">
        <v>38.770000000000003</v>
      </c>
      <c r="AD834" s="2">
        <v>0</v>
      </c>
      <c r="AE834" s="2">
        <v>184.34</v>
      </c>
      <c r="AF834" s="2">
        <v>82.37</v>
      </c>
      <c r="AG834" s="2">
        <v>63.2</v>
      </c>
      <c r="AH834" s="2">
        <v>38.770000000000003</v>
      </c>
      <c r="AI834" s="2">
        <v>0</v>
      </c>
      <c r="AJ834" s="2">
        <v>184.34</v>
      </c>
      <c r="AK834" s="2">
        <v>833502</v>
      </c>
      <c r="AL834" s="2">
        <v>588013</v>
      </c>
      <c r="AM834" s="2">
        <v>371417</v>
      </c>
      <c r="AN834" s="2">
        <v>0</v>
      </c>
      <c r="AO834" s="2">
        <v>1792932</v>
      </c>
      <c r="AP834" s="2">
        <v>0.42070000000000002</v>
      </c>
      <c r="AQ834" s="2">
        <v>0.2</v>
      </c>
      <c r="AR834" s="2">
        <v>70131</v>
      </c>
      <c r="AS834" s="2">
        <v>49475</v>
      </c>
      <c r="AT834" s="2">
        <v>31251</v>
      </c>
      <c r="AU834" s="2">
        <v>0</v>
      </c>
      <c r="AV834" s="2">
        <v>150857</v>
      </c>
      <c r="AW834" s="2">
        <v>0.42070000000000002</v>
      </c>
      <c r="AX834" s="2">
        <v>0</v>
      </c>
      <c r="AY834" s="2">
        <v>0.65</v>
      </c>
      <c r="AZ834" s="2">
        <v>0</v>
      </c>
      <c r="BA834" s="2">
        <v>0</v>
      </c>
      <c r="BB834" s="2">
        <v>0</v>
      </c>
      <c r="BC834" s="2">
        <v>0</v>
      </c>
      <c r="BD834" s="2">
        <v>0</v>
      </c>
      <c r="BE834" s="2">
        <v>1943789</v>
      </c>
      <c r="BF834" s="2">
        <v>0</v>
      </c>
      <c r="BG834" s="2">
        <v>0</v>
      </c>
      <c r="BH834" s="2">
        <v>0</v>
      </c>
      <c r="BI834" s="2">
        <v>45236</v>
      </c>
      <c r="BJ834" s="2">
        <v>0</v>
      </c>
      <c r="BK834" s="2">
        <v>145538</v>
      </c>
      <c r="BL834" s="2">
        <v>0</v>
      </c>
      <c r="BM834" s="2">
        <v>0</v>
      </c>
      <c r="BN834" s="2">
        <v>2813</v>
      </c>
      <c r="BO834" s="2">
        <v>8.8000000000000007</v>
      </c>
      <c r="BP834" s="2">
        <v>24754</v>
      </c>
      <c r="BQ834" s="2">
        <v>215528</v>
      </c>
      <c r="BR834" s="2">
        <v>2159317</v>
      </c>
      <c r="BS834" s="2">
        <v>0</v>
      </c>
      <c r="BT834" s="2">
        <v>2159317</v>
      </c>
      <c r="BU834" s="2">
        <v>50262</v>
      </c>
      <c r="BV834" s="2">
        <v>2109055</v>
      </c>
      <c r="BW834" s="2">
        <v>151177</v>
      </c>
      <c r="BX834" s="2">
        <v>1957878</v>
      </c>
      <c r="BY834" s="2">
        <v>5205.71</v>
      </c>
      <c r="BZ834" s="2">
        <v>184.34</v>
      </c>
      <c r="CA834" s="2">
        <v>959621</v>
      </c>
      <c r="CB834" s="2">
        <v>0</v>
      </c>
      <c r="CC834" s="2">
        <v>0</v>
      </c>
      <c r="CD834" s="2">
        <v>50262</v>
      </c>
      <c r="CE834" s="2">
        <v>151177</v>
      </c>
      <c r="CF834" s="2">
        <v>758182</v>
      </c>
      <c r="CG834" s="2">
        <v>332536</v>
      </c>
      <c r="CH834" s="2">
        <v>1090718</v>
      </c>
      <c r="CI834" s="2">
        <v>0</v>
      </c>
      <c r="CJ834" s="2">
        <v>1957878</v>
      </c>
      <c r="CK834" s="2" t="b">
        <v>0</v>
      </c>
      <c r="CL834" s="2">
        <v>0</v>
      </c>
      <c r="CM834" s="2">
        <v>10970.41</v>
      </c>
      <c r="CN834" s="2">
        <v>10086.84</v>
      </c>
      <c r="CO834" s="2">
        <v>10386.06</v>
      </c>
      <c r="CP834" s="2">
        <v>12349.44</v>
      </c>
      <c r="CQ834" s="4">
        <v>45072.426874999997</v>
      </c>
      <c r="CR834" s="4">
        <v>73415</v>
      </c>
    </row>
    <row r="835" spans="1:96" x14ac:dyDescent="0.35">
      <c r="A835" s="5">
        <v>918</v>
      </c>
      <c r="B835" s="3" t="s">
        <v>1691</v>
      </c>
      <c r="C835" s="3" t="s">
        <v>1704</v>
      </c>
      <c r="D835" s="2" t="s">
        <v>1705</v>
      </c>
      <c r="E835" s="2">
        <v>8093</v>
      </c>
      <c r="F835" s="2">
        <v>8215</v>
      </c>
      <c r="G835" s="2">
        <v>8458</v>
      </c>
      <c r="H835" s="2">
        <v>9802</v>
      </c>
      <c r="I835" s="2">
        <v>6.5600000000000006E-2</v>
      </c>
      <c r="J835" s="2">
        <v>531</v>
      </c>
      <c r="K835" s="2">
        <v>539</v>
      </c>
      <c r="L835" s="2">
        <v>555</v>
      </c>
      <c r="M835" s="2">
        <v>643</v>
      </c>
      <c r="N835" s="2">
        <v>6.7000000000000004E-2</v>
      </c>
      <c r="O835" s="2">
        <v>542</v>
      </c>
      <c r="P835" s="2">
        <v>550</v>
      </c>
      <c r="Q835" s="2">
        <v>567</v>
      </c>
      <c r="R835" s="2">
        <v>657</v>
      </c>
      <c r="S835" s="2">
        <v>9166</v>
      </c>
      <c r="T835" s="2">
        <v>9304</v>
      </c>
      <c r="U835" s="2">
        <v>9580</v>
      </c>
      <c r="V835" s="2">
        <v>11102</v>
      </c>
      <c r="W835" s="2">
        <v>1.1040000000000001</v>
      </c>
      <c r="X835" s="2">
        <v>1.026</v>
      </c>
      <c r="Y835" s="2">
        <v>10119</v>
      </c>
      <c r="Z835" s="2">
        <v>11391</v>
      </c>
      <c r="AA835" s="2">
        <v>0.12</v>
      </c>
      <c r="AB835" s="2">
        <v>0</v>
      </c>
      <c r="AC835" s="2">
        <v>0</v>
      </c>
      <c r="AD835" s="2">
        <v>0</v>
      </c>
      <c r="AE835" s="2">
        <v>0.12</v>
      </c>
      <c r="AF835" s="2">
        <v>30.32</v>
      </c>
      <c r="AG835" s="2">
        <v>20.14</v>
      </c>
      <c r="AH835" s="2">
        <v>17.739999999999998</v>
      </c>
      <c r="AI835" s="2">
        <v>0</v>
      </c>
      <c r="AJ835" s="2">
        <v>68.2</v>
      </c>
      <c r="AK835" s="2">
        <v>1214</v>
      </c>
      <c r="AL835" s="2">
        <v>0</v>
      </c>
      <c r="AM835" s="2">
        <v>0</v>
      </c>
      <c r="AN835" s="2">
        <v>0</v>
      </c>
      <c r="AO835" s="2">
        <v>1214</v>
      </c>
      <c r="AP835" s="2">
        <v>0.65690000000000004</v>
      </c>
      <c r="AQ835" s="2">
        <v>0.2</v>
      </c>
      <c r="AR835" s="2">
        <v>40308</v>
      </c>
      <c r="AS835" s="2">
        <v>24618</v>
      </c>
      <c r="AT835" s="2">
        <v>22328</v>
      </c>
      <c r="AU835" s="2">
        <v>0</v>
      </c>
      <c r="AV835" s="2">
        <v>87254</v>
      </c>
      <c r="AW835" s="2">
        <v>0.65690000000000004</v>
      </c>
      <c r="AX835" s="2">
        <v>0.1069</v>
      </c>
      <c r="AY835" s="2">
        <v>0.65</v>
      </c>
      <c r="AZ835" s="2">
        <v>21319</v>
      </c>
      <c r="BA835" s="2">
        <v>13020</v>
      </c>
      <c r="BB835" s="2">
        <v>11809</v>
      </c>
      <c r="BC835" s="2">
        <v>0</v>
      </c>
      <c r="BD835" s="2">
        <v>46148</v>
      </c>
      <c r="BE835" s="2">
        <v>134616</v>
      </c>
      <c r="BF835" s="2">
        <v>752421</v>
      </c>
      <c r="BG835" s="2">
        <v>5427</v>
      </c>
      <c r="BH835" s="2">
        <v>0</v>
      </c>
      <c r="BI835" s="2">
        <v>29010</v>
      </c>
      <c r="BJ835" s="2">
        <v>0</v>
      </c>
      <c r="BK835" s="2">
        <v>0</v>
      </c>
      <c r="BL835" s="2">
        <v>0</v>
      </c>
      <c r="BM835" s="2">
        <v>0</v>
      </c>
      <c r="BN835" s="2">
        <v>2813</v>
      </c>
      <c r="BO835" s="2">
        <v>1.91</v>
      </c>
      <c r="BP835" s="2">
        <v>5373</v>
      </c>
      <c r="BQ835" s="2">
        <v>792231</v>
      </c>
      <c r="BR835" s="2">
        <v>926847</v>
      </c>
      <c r="BS835" s="2">
        <v>0</v>
      </c>
      <c r="BT835" s="2">
        <v>926847</v>
      </c>
      <c r="BU835" s="2">
        <v>14211</v>
      </c>
      <c r="BV835" s="2">
        <v>912636</v>
      </c>
      <c r="BW835" s="2">
        <v>59987</v>
      </c>
      <c r="BX835" s="2">
        <v>852649</v>
      </c>
      <c r="BY835" s="2">
        <v>185.09</v>
      </c>
      <c r="BZ835" s="2">
        <v>68.2</v>
      </c>
      <c r="CA835" s="2">
        <v>12623</v>
      </c>
      <c r="CB835" s="2">
        <v>495165</v>
      </c>
      <c r="CC835" s="2">
        <v>0</v>
      </c>
      <c r="CD835" s="2">
        <v>14211</v>
      </c>
      <c r="CE835" s="2">
        <v>59987</v>
      </c>
      <c r="CF835" s="2">
        <v>433590</v>
      </c>
      <c r="CG835" s="2">
        <v>120274</v>
      </c>
      <c r="CH835" s="2">
        <v>553864</v>
      </c>
      <c r="CI835" s="2">
        <v>0</v>
      </c>
      <c r="CJ835" s="2">
        <v>852649</v>
      </c>
      <c r="CK835" s="2" t="b">
        <v>0</v>
      </c>
      <c r="CL835" s="2">
        <v>0</v>
      </c>
      <c r="CM835" s="2">
        <v>12151.55</v>
      </c>
      <c r="CN835" s="2">
        <v>11172.85</v>
      </c>
      <c r="CO835" s="2">
        <v>11504.29</v>
      </c>
      <c r="CP835" s="2">
        <v>13679.05</v>
      </c>
      <c r="CQ835" s="4">
        <v>45072.426886574074</v>
      </c>
      <c r="CR835" s="4">
        <v>73415</v>
      </c>
    </row>
    <row r="836" spans="1:96" x14ac:dyDescent="0.35">
      <c r="A836" s="5">
        <v>919</v>
      </c>
      <c r="B836" s="3" t="s">
        <v>1691</v>
      </c>
      <c r="C836" s="3" t="s">
        <v>1706</v>
      </c>
      <c r="D836" s="2" t="s">
        <v>1707</v>
      </c>
      <c r="E836" s="2">
        <v>8093</v>
      </c>
      <c r="F836" s="2">
        <v>8215</v>
      </c>
      <c r="G836" s="2">
        <v>8458</v>
      </c>
      <c r="H836" s="2">
        <v>9802</v>
      </c>
      <c r="I836" s="2">
        <v>6.5600000000000006E-2</v>
      </c>
      <c r="J836" s="2">
        <v>531</v>
      </c>
      <c r="K836" s="2">
        <v>539</v>
      </c>
      <c r="L836" s="2">
        <v>555</v>
      </c>
      <c r="M836" s="2">
        <v>643</v>
      </c>
      <c r="N836" s="2">
        <v>6.7000000000000004E-2</v>
      </c>
      <c r="O836" s="2">
        <v>542</v>
      </c>
      <c r="P836" s="2">
        <v>550</v>
      </c>
      <c r="Q836" s="2">
        <v>567</v>
      </c>
      <c r="R836" s="2">
        <v>657</v>
      </c>
      <c r="S836" s="2">
        <v>9166</v>
      </c>
      <c r="T836" s="2">
        <v>9304</v>
      </c>
      <c r="U836" s="2">
        <v>9580</v>
      </c>
      <c r="V836" s="2">
        <v>11102</v>
      </c>
      <c r="W836" s="2">
        <v>1.1040000000000001</v>
      </c>
      <c r="X836" s="2">
        <v>1.026</v>
      </c>
      <c r="Y836" s="2">
        <v>10119</v>
      </c>
      <c r="Z836" s="2">
        <v>11391</v>
      </c>
      <c r="AA836" s="2">
        <v>82.69</v>
      </c>
      <c r="AB836" s="2">
        <v>59.84</v>
      </c>
      <c r="AC836" s="2">
        <v>37.729999999999997</v>
      </c>
      <c r="AD836" s="2">
        <v>0</v>
      </c>
      <c r="AE836" s="2">
        <v>180.26</v>
      </c>
      <c r="AF836" s="2">
        <v>82.69</v>
      </c>
      <c r="AG836" s="2">
        <v>59.84</v>
      </c>
      <c r="AH836" s="2">
        <v>37.729999999999997</v>
      </c>
      <c r="AI836" s="2">
        <v>0</v>
      </c>
      <c r="AJ836" s="2">
        <v>180.26</v>
      </c>
      <c r="AK836" s="2">
        <v>836740</v>
      </c>
      <c r="AL836" s="2">
        <v>556751</v>
      </c>
      <c r="AM836" s="2">
        <v>361453</v>
      </c>
      <c r="AN836" s="2">
        <v>0</v>
      </c>
      <c r="AO836" s="2">
        <v>1754944</v>
      </c>
      <c r="AP836" s="2">
        <v>0.43869999999999998</v>
      </c>
      <c r="AQ836" s="2">
        <v>0.2</v>
      </c>
      <c r="AR836" s="2">
        <v>73416</v>
      </c>
      <c r="AS836" s="2">
        <v>48849</v>
      </c>
      <c r="AT836" s="2">
        <v>31714</v>
      </c>
      <c r="AU836" s="2">
        <v>0</v>
      </c>
      <c r="AV836" s="2">
        <v>153979</v>
      </c>
      <c r="AW836" s="2">
        <v>0.43869999999999998</v>
      </c>
      <c r="AX836" s="2">
        <v>0</v>
      </c>
      <c r="AY836" s="2">
        <v>0.65</v>
      </c>
      <c r="AZ836" s="2">
        <v>0</v>
      </c>
      <c r="BA836" s="2">
        <v>0</v>
      </c>
      <c r="BB836" s="2">
        <v>0</v>
      </c>
      <c r="BC836" s="2">
        <v>0</v>
      </c>
      <c r="BD836" s="2">
        <v>0</v>
      </c>
      <c r="BE836" s="2">
        <v>1908923</v>
      </c>
      <c r="BF836" s="2">
        <v>0</v>
      </c>
      <c r="BG836" s="2">
        <v>6647</v>
      </c>
      <c r="BH836" s="2">
        <v>0</v>
      </c>
      <c r="BI836" s="2">
        <v>0</v>
      </c>
      <c r="BJ836" s="2">
        <v>0</v>
      </c>
      <c r="BK836" s="2">
        <v>0</v>
      </c>
      <c r="BL836" s="2">
        <v>30989</v>
      </c>
      <c r="BM836" s="2">
        <v>0</v>
      </c>
      <c r="BN836" s="2">
        <v>2813</v>
      </c>
      <c r="BO836" s="2">
        <v>2.83</v>
      </c>
      <c r="BP836" s="2">
        <v>7961</v>
      </c>
      <c r="BQ836" s="2">
        <v>45597</v>
      </c>
      <c r="BR836" s="2">
        <v>1954520</v>
      </c>
      <c r="BS836" s="2">
        <v>0</v>
      </c>
      <c r="BT836" s="2">
        <v>1954520</v>
      </c>
      <c r="BU836" s="2">
        <v>78379</v>
      </c>
      <c r="BV836" s="2">
        <v>1876141</v>
      </c>
      <c r="BW836" s="2">
        <v>156722</v>
      </c>
      <c r="BX836" s="2">
        <v>1719419</v>
      </c>
      <c r="BY836" s="2">
        <v>5518.82</v>
      </c>
      <c r="BZ836" s="2">
        <v>180.26</v>
      </c>
      <c r="CA836" s="2">
        <v>994822</v>
      </c>
      <c r="CB836" s="2">
        <v>0</v>
      </c>
      <c r="CC836" s="2">
        <v>0</v>
      </c>
      <c r="CD836" s="2">
        <v>78379</v>
      </c>
      <c r="CE836" s="2">
        <v>156722</v>
      </c>
      <c r="CF836" s="2">
        <v>759721</v>
      </c>
      <c r="CG836" s="2">
        <v>158429</v>
      </c>
      <c r="CH836" s="2">
        <v>918150</v>
      </c>
      <c r="CI836" s="2">
        <v>0</v>
      </c>
      <c r="CJ836" s="2">
        <v>1719419</v>
      </c>
      <c r="CK836" s="2" t="b">
        <v>0</v>
      </c>
      <c r="CL836" s="2">
        <v>0</v>
      </c>
      <c r="CM836" s="2">
        <v>11006.84</v>
      </c>
      <c r="CN836" s="2">
        <v>10120.33</v>
      </c>
      <c r="CO836" s="2">
        <v>10420.549999999999</v>
      </c>
      <c r="CP836" s="2">
        <v>12390.45</v>
      </c>
      <c r="CQ836" s="4">
        <v>45072.42695601852</v>
      </c>
      <c r="CR836" s="4">
        <v>73415</v>
      </c>
    </row>
    <row r="837" spans="1:96" x14ac:dyDescent="0.35">
      <c r="A837" s="5">
        <v>920</v>
      </c>
      <c r="B837" s="3" t="s">
        <v>1691</v>
      </c>
      <c r="C837" s="3" t="s">
        <v>1708</v>
      </c>
      <c r="D837" s="2" t="s">
        <v>1709</v>
      </c>
      <c r="E837" s="2">
        <v>8093</v>
      </c>
      <c r="F837" s="2">
        <v>8215</v>
      </c>
      <c r="G837" s="2">
        <v>8458</v>
      </c>
      <c r="H837" s="2">
        <v>9802</v>
      </c>
      <c r="I837" s="2">
        <v>6.5600000000000006E-2</v>
      </c>
      <c r="J837" s="2">
        <v>531</v>
      </c>
      <c r="K837" s="2">
        <v>539</v>
      </c>
      <c r="L837" s="2">
        <v>555</v>
      </c>
      <c r="M837" s="2">
        <v>643</v>
      </c>
      <c r="N837" s="2">
        <v>6.7000000000000004E-2</v>
      </c>
      <c r="O837" s="2">
        <v>542</v>
      </c>
      <c r="P837" s="2">
        <v>550</v>
      </c>
      <c r="Q837" s="2">
        <v>567</v>
      </c>
      <c r="R837" s="2">
        <v>657</v>
      </c>
      <c r="S837" s="2">
        <v>9166</v>
      </c>
      <c r="T837" s="2">
        <v>9304</v>
      </c>
      <c r="U837" s="2">
        <v>9580</v>
      </c>
      <c r="V837" s="2">
        <v>11102</v>
      </c>
      <c r="W837" s="2">
        <v>1.1040000000000001</v>
      </c>
      <c r="X837" s="2">
        <v>1.026</v>
      </c>
      <c r="Y837" s="2">
        <v>10119</v>
      </c>
      <c r="Z837" s="2">
        <v>11391</v>
      </c>
      <c r="AA837" s="2">
        <v>59.91</v>
      </c>
      <c r="AB837" s="2">
        <v>62.65</v>
      </c>
      <c r="AC837" s="2">
        <v>41.69</v>
      </c>
      <c r="AD837" s="2">
        <v>7.0000000000000007E-2</v>
      </c>
      <c r="AE837" s="2">
        <v>164.32</v>
      </c>
      <c r="AF837" s="2">
        <v>59.91</v>
      </c>
      <c r="AG837" s="2">
        <v>62.65</v>
      </c>
      <c r="AH837" s="2">
        <v>41.69</v>
      </c>
      <c r="AI837" s="2">
        <v>7.0000000000000007E-2</v>
      </c>
      <c r="AJ837" s="2">
        <v>164.32</v>
      </c>
      <c r="AK837" s="2">
        <v>606229</v>
      </c>
      <c r="AL837" s="2">
        <v>582896</v>
      </c>
      <c r="AM837" s="2">
        <v>399390</v>
      </c>
      <c r="AN837" s="2">
        <v>797</v>
      </c>
      <c r="AO837" s="2">
        <v>1589312</v>
      </c>
      <c r="AP837" s="2">
        <v>0.30669999999999997</v>
      </c>
      <c r="AQ837" s="2">
        <v>0.2</v>
      </c>
      <c r="AR837" s="2">
        <v>37186</v>
      </c>
      <c r="AS837" s="2">
        <v>35755</v>
      </c>
      <c r="AT837" s="2">
        <v>24499</v>
      </c>
      <c r="AU837" s="2">
        <v>49</v>
      </c>
      <c r="AV837" s="2">
        <v>97489</v>
      </c>
      <c r="AW837" s="2">
        <v>0.30669999999999997</v>
      </c>
      <c r="AX837" s="2">
        <v>0</v>
      </c>
      <c r="AY837" s="2">
        <v>0.65</v>
      </c>
      <c r="AZ837" s="2">
        <v>0</v>
      </c>
      <c r="BA837" s="2">
        <v>0</v>
      </c>
      <c r="BB837" s="2">
        <v>0</v>
      </c>
      <c r="BC837" s="2">
        <v>0</v>
      </c>
      <c r="BD837" s="2">
        <v>0</v>
      </c>
      <c r="BE837" s="2">
        <v>1686801</v>
      </c>
      <c r="BF837" s="2">
        <v>0</v>
      </c>
      <c r="BG837" s="2">
        <v>0</v>
      </c>
      <c r="BH837" s="2">
        <v>0</v>
      </c>
      <c r="BI837" s="2">
        <v>41765</v>
      </c>
      <c r="BJ837" s="2">
        <v>0</v>
      </c>
      <c r="BK837" s="2">
        <v>0</v>
      </c>
      <c r="BL837" s="2">
        <v>0</v>
      </c>
      <c r="BM837" s="2">
        <v>0</v>
      </c>
      <c r="BN837" s="2">
        <v>2813</v>
      </c>
      <c r="BO837" s="2">
        <v>4.1399999999999997</v>
      </c>
      <c r="BP837" s="2">
        <v>11646</v>
      </c>
      <c r="BQ837" s="2">
        <v>53411</v>
      </c>
      <c r="BR837" s="2">
        <v>1740212</v>
      </c>
      <c r="BS837" s="2">
        <v>0</v>
      </c>
      <c r="BT837" s="2">
        <v>1740212</v>
      </c>
      <c r="BU837" s="2">
        <v>655206</v>
      </c>
      <c r="BV837" s="2">
        <v>1085006</v>
      </c>
      <c r="BW837" s="2">
        <v>137124</v>
      </c>
      <c r="BX837" s="2">
        <v>947882</v>
      </c>
      <c r="BY837" s="2">
        <v>5297.11</v>
      </c>
      <c r="BZ837" s="2">
        <v>164.32</v>
      </c>
      <c r="CA837" s="2">
        <v>870421</v>
      </c>
      <c r="CB837" s="2">
        <v>0</v>
      </c>
      <c r="CC837" s="2">
        <v>0</v>
      </c>
      <c r="CD837" s="2">
        <v>655206</v>
      </c>
      <c r="CE837" s="2">
        <v>137124</v>
      </c>
      <c r="CF837" s="2">
        <v>78091</v>
      </c>
      <c r="CG837" s="2">
        <v>201288</v>
      </c>
      <c r="CH837" s="2">
        <v>279379</v>
      </c>
      <c r="CI837" s="2">
        <v>0</v>
      </c>
      <c r="CJ837" s="2">
        <v>947882</v>
      </c>
      <c r="CK837" s="2" t="b">
        <v>0</v>
      </c>
      <c r="CL837" s="2">
        <v>0</v>
      </c>
      <c r="CM837" s="2">
        <v>10739.7</v>
      </c>
      <c r="CN837" s="2">
        <v>9874.7099999999991</v>
      </c>
      <c r="CO837" s="2">
        <v>10167.64</v>
      </c>
      <c r="CP837" s="2">
        <v>12089.72</v>
      </c>
      <c r="CQ837" s="4">
        <v>45072.427025462966</v>
      </c>
      <c r="CR837" s="4">
        <v>73415</v>
      </c>
    </row>
    <row r="838" spans="1:96" x14ac:dyDescent="0.35">
      <c r="A838" s="5">
        <v>921</v>
      </c>
      <c r="B838" s="3" t="s">
        <v>1691</v>
      </c>
      <c r="C838" s="3" t="s">
        <v>1710</v>
      </c>
      <c r="D838" s="2" t="s">
        <v>1711</v>
      </c>
      <c r="E838" s="2">
        <v>8093</v>
      </c>
      <c r="F838" s="2">
        <v>8215</v>
      </c>
      <c r="G838" s="2">
        <v>8458</v>
      </c>
      <c r="H838" s="2">
        <v>9802</v>
      </c>
      <c r="I838" s="2">
        <v>6.5600000000000006E-2</v>
      </c>
      <c r="J838" s="2">
        <v>531</v>
      </c>
      <c r="K838" s="2">
        <v>539</v>
      </c>
      <c r="L838" s="2">
        <v>555</v>
      </c>
      <c r="M838" s="2">
        <v>643</v>
      </c>
      <c r="N838" s="2">
        <v>6.7000000000000004E-2</v>
      </c>
      <c r="O838" s="2">
        <v>542</v>
      </c>
      <c r="P838" s="2">
        <v>550</v>
      </c>
      <c r="Q838" s="2">
        <v>567</v>
      </c>
      <c r="R838" s="2">
        <v>657</v>
      </c>
      <c r="S838" s="2">
        <v>9166</v>
      </c>
      <c r="T838" s="2">
        <v>9304</v>
      </c>
      <c r="U838" s="2">
        <v>9580</v>
      </c>
      <c r="V838" s="2">
        <v>11102</v>
      </c>
      <c r="W838" s="2">
        <v>1.1040000000000001</v>
      </c>
      <c r="X838" s="2">
        <v>1.026</v>
      </c>
      <c r="Y838" s="2">
        <v>10119</v>
      </c>
      <c r="Z838" s="2">
        <v>11391</v>
      </c>
      <c r="AA838" s="2">
        <v>0</v>
      </c>
      <c r="AB838" s="2">
        <v>0</v>
      </c>
      <c r="AC838" s="2">
        <v>0</v>
      </c>
      <c r="AD838" s="2">
        <v>773.03</v>
      </c>
      <c r="AE838" s="2">
        <v>773.03</v>
      </c>
      <c r="AF838" s="2">
        <v>0</v>
      </c>
      <c r="AG838" s="2">
        <v>0</v>
      </c>
      <c r="AH838" s="2">
        <v>0</v>
      </c>
      <c r="AI838" s="2">
        <v>773.03</v>
      </c>
      <c r="AJ838" s="2">
        <v>773.03</v>
      </c>
      <c r="AK838" s="2">
        <v>0</v>
      </c>
      <c r="AL838" s="2">
        <v>0</v>
      </c>
      <c r="AM838" s="2">
        <v>0</v>
      </c>
      <c r="AN838" s="2">
        <v>8805585</v>
      </c>
      <c r="AO838" s="2">
        <v>8805585</v>
      </c>
      <c r="AP838" s="2">
        <v>0.26369999999999999</v>
      </c>
      <c r="AQ838" s="2">
        <v>0.2</v>
      </c>
      <c r="AR838" s="2">
        <v>0</v>
      </c>
      <c r="AS838" s="2">
        <v>0</v>
      </c>
      <c r="AT838" s="2">
        <v>0</v>
      </c>
      <c r="AU838" s="2">
        <v>464407</v>
      </c>
      <c r="AV838" s="2">
        <v>464407</v>
      </c>
      <c r="AW838" s="2">
        <v>0.26369999999999999</v>
      </c>
      <c r="AX838" s="2">
        <v>0</v>
      </c>
      <c r="AY838" s="2">
        <v>0.65</v>
      </c>
      <c r="AZ838" s="2">
        <v>0</v>
      </c>
      <c r="BA838" s="2">
        <v>0</v>
      </c>
      <c r="BB838" s="2">
        <v>0</v>
      </c>
      <c r="BC838" s="2">
        <v>0</v>
      </c>
      <c r="BD838" s="2">
        <v>0</v>
      </c>
      <c r="BE838" s="2">
        <v>9269992</v>
      </c>
      <c r="BF838" s="2">
        <v>0</v>
      </c>
      <c r="BG838" s="2">
        <v>0</v>
      </c>
      <c r="BH838" s="2">
        <v>0</v>
      </c>
      <c r="BI838" s="2">
        <v>101419</v>
      </c>
      <c r="BJ838" s="2">
        <v>0</v>
      </c>
      <c r="BK838" s="2">
        <v>0</v>
      </c>
      <c r="BL838" s="2">
        <v>0</v>
      </c>
      <c r="BM838" s="2">
        <v>0</v>
      </c>
      <c r="BN838" s="2">
        <v>2813</v>
      </c>
      <c r="BO838" s="2">
        <v>0</v>
      </c>
      <c r="BP838" s="2">
        <v>0</v>
      </c>
      <c r="BQ838" s="2">
        <v>101419</v>
      </c>
      <c r="BR838" s="2">
        <v>9371411</v>
      </c>
      <c r="BS838" s="2">
        <v>0</v>
      </c>
      <c r="BT838" s="2">
        <v>9371411</v>
      </c>
      <c r="BU838" s="2">
        <v>2747915</v>
      </c>
      <c r="BV838" s="2">
        <v>6623496</v>
      </c>
      <c r="BW838" s="2">
        <v>741190</v>
      </c>
      <c r="BX838" s="2">
        <v>5882306</v>
      </c>
      <c r="BY838" s="2">
        <v>6086.23</v>
      </c>
      <c r="BZ838" s="2">
        <v>773.03</v>
      </c>
      <c r="CA838" s="2">
        <v>4704838</v>
      </c>
      <c r="CB838" s="2">
        <v>0</v>
      </c>
      <c r="CC838" s="2">
        <v>0</v>
      </c>
      <c r="CD838" s="2">
        <v>2747915</v>
      </c>
      <c r="CE838" s="2">
        <v>741190</v>
      </c>
      <c r="CF838" s="2">
        <v>1215733</v>
      </c>
      <c r="CG838" s="2">
        <v>622750</v>
      </c>
      <c r="CH838" s="2">
        <v>1838483</v>
      </c>
      <c r="CI838" s="2">
        <v>0</v>
      </c>
      <c r="CJ838" s="2">
        <v>5882306</v>
      </c>
      <c r="CK838" s="2" t="b">
        <v>0</v>
      </c>
      <c r="CL838" s="2">
        <v>0</v>
      </c>
      <c r="CM838" s="2">
        <v>10652.68</v>
      </c>
      <c r="CN838" s="2">
        <v>9794.69</v>
      </c>
      <c r="CO838" s="2">
        <v>10085.25</v>
      </c>
      <c r="CP838" s="2">
        <v>11991.76</v>
      </c>
      <c r="CQ838" s="4">
        <v>45072.427175925928</v>
      </c>
      <c r="CR838" s="4">
        <v>73415</v>
      </c>
    </row>
    <row r="839" spans="1:96" x14ac:dyDescent="0.35">
      <c r="A839" s="5">
        <v>922</v>
      </c>
      <c r="B839" s="3" t="s">
        <v>1691</v>
      </c>
      <c r="C839" s="3" t="s">
        <v>1712</v>
      </c>
      <c r="D839" s="2" t="s">
        <v>1713</v>
      </c>
      <c r="E839" s="2">
        <v>8093</v>
      </c>
      <c r="F839" s="2">
        <v>8215</v>
      </c>
      <c r="G839" s="2">
        <v>8458</v>
      </c>
      <c r="H839" s="2">
        <v>9802</v>
      </c>
      <c r="I839" s="2">
        <v>6.5600000000000006E-2</v>
      </c>
      <c r="J839" s="2">
        <v>531</v>
      </c>
      <c r="K839" s="2">
        <v>539</v>
      </c>
      <c r="L839" s="2">
        <v>555</v>
      </c>
      <c r="M839" s="2">
        <v>643</v>
      </c>
      <c r="N839" s="2">
        <v>6.7000000000000004E-2</v>
      </c>
      <c r="O839" s="2">
        <v>542</v>
      </c>
      <c r="P839" s="2">
        <v>550</v>
      </c>
      <c r="Q839" s="2">
        <v>567</v>
      </c>
      <c r="R839" s="2">
        <v>657</v>
      </c>
      <c r="S839" s="2">
        <v>9166</v>
      </c>
      <c r="T839" s="2">
        <v>9304</v>
      </c>
      <c r="U839" s="2">
        <v>9580</v>
      </c>
      <c r="V839" s="2">
        <v>11102</v>
      </c>
      <c r="W839" s="2">
        <v>1.1040000000000001</v>
      </c>
      <c r="X839" s="2">
        <v>1.026</v>
      </c>
      <c r="Y839" s="2">
        <v>10119</v>
      </c>
      <c r="Z839" s="2">
        <v>11391</v>
      </c>
      <c r="AA839" s="2">
        <v>41.78</v>
      </c>
      <c r="AB839" s="2">
        <v>38.729999999999997</v>
      </c>
      <c r="AC839" s="2">
        <v>30.69</v>
      </c>
      <c r="AD839" s="2">
        <v>0</v>
      </c>
      <c r="AE839" s="2">
        <v>111.2</v>
      </c>
      <c r="AF839" s="2">
        <v>41.78</v>
      </c>
      <c r="AG839" s="2">
        <v>38.729999999999997</v>
      </c>
      <c r="AH839" s="2">
        <v>30.69</v>
      </c>
      <c r="AI839" s="2">
        <v>0</v>
      </c>
      <c r="AJ839" s="2">
        <v>111.2</v>
      </c>
      <c r="AK839" s="2">
        <v>422772</v>
      </c>
      <c r="AL839" s="2">
        <v>360344</v>
      </c>
      <c r="AM839" s="2">
        <v>294010</v>
      </c>
      <c r="AN839" s="2">
        <v>0</v>
      </c>
      <c r="AO839" s="2">
        <v>1077126</v>
      </c>
      <c r="AP839" s="2">
        <v>0.85209999999999997</v>
      </c>
      <c r="AQ839" s="2">
        <v>0.2</v>
      </c>
      <c r="AR839" s="2">
        <v>72049</v>
      </c>
      <c r="AS839" s="2">
        <v>61410</v>
      </c>
      <c r="AT839" s="2">
        <v>50105</v>
      </c>
      <c r="AU839" s="2">
        <v>0</v>
      </c>
      <c r="AV839" s="2">
        <v>183564</v>
      </c>
      <c r="AW839" s="2">
        <v>0.85209999999999997</v>
      </c>
      <c r="AX839" s="2">
        <v>0.30209999999999998</v>
      </c>
      <c r="AY839" s="2">
        <v>0.65</v>
      </c>
      <c r="AZ839" s="2">
        <v>83018</v>
      </c>
      <c r="BA839" s="2">
        <v>70759</v>
      </c>
      <c r="BB839" s="2">
        <v>57733</v>
      </c>
      <c r="BC839" s="2">
        <v>0</v>
      </c>
      <c r="BD839" s="2">
        <v>211510</v>
      </c>
      <c r="BE839" s="2">
        <v>1472200</v>
      </c>
      <c r="BF839" s="2">
        <v>0</v>
      </c>
      <c r="BG839" s="2">
        <v>0</v>
      </c>
      <c r="BH839" s="2">
        <v>0</v>
      </c>
      <c r="BI839" s="2">
        <v>59810</v>
      </c>
      <c r="BJ839" s="2">
        <v>0</v>
      </c>
      <c r="BK839" s="2">
        <v>0</v>
      </c>
      <c r="BL839" s="2">
        <v>0</v>
      </c>
      <c r="BM839" s="2">
        <v>0</v>
      </c>
      <c r="BN839" s="2">
        <v>2813</v>
      </c>
      <c r="BO839" s="2">
        <v>2.62</v>
      </c>
      <c r="BP839" s="2">
        <v>7370</v>
      </c>
      <c r="BQ839" s="2">
        <v>67180</v>
      </c>
      <c r="BR839" s="2">
        <v>1539380</v>
      </c>
      <c r="BS839" s="2">
        <v>0</v>
      </c>
      <c r="BT839" s="2">
        <v>1539380</v>
      </c>
      <c r="BU839" s="2">
        <v>46989</v>
      </c>
      <c r="BV839" s="2">
        <v>1492391</v>
      </c>
      <c r="BW839" s="2">
        <v>105301</v>
      </c>
      <c r="BX839" s="2">
        <v>1387090</v>
      </c>
      <c r="BY839" s="2">
        <v>5094.7700000000004</v>
      </c>
      <c r="BZ839" s="2">
        <v>111.2</v>
      </c>
      <c r="CA839" s="2">
        <v>566538</v>
      </c>
      <c r="CB839" s="2">
        <v>238173</v>
      </c>
      <c r="CC839" s="2">
        <v>0</v>
      </c>
      <c r="CD839" s="2">
        <v>46989</v>
      </c>
      <c r="CE839" s="2">
        <v>105301</v>
      </c>
      <c r="CF839" s="2">
        <v>652421</v>
      </c>
      <c r="CG839" s="2">
        <v>322504</v>
      </c>
      <c r="CH839" s="2">
        <v>974925</v>
      </c>
      <c r="CI839" s="2">
        <v>0</v>
      </c>
      <c r="CJ839" s="2">
        <v>1387090</v>
      </c>
      <c r="CK839" s="2" t="b">
        <v>0</v>
      </c>
      <c r="CL839" s="2">
        <v>0</v>
      </c>
      <c r="CM839" s="2">
        <v>13830.5</v>
      </c>
      <c r="CN839" s="2">
        <v>12716.57</v>
      </c>
      <c r="CO839" s="2">
        <v>13093.8</v>
      </c>
      <c r="CP839" s="2">
        <v>15569.05</v>
      </c>
      <c r="CQ839" s="4">
        <v>45072.427245370367</v>
      </c>
      <c r="CR839" s="4">
        <v>73415</v>
      </c>
    </row>
    <row r="840" spans="1:96" x14ac:dyDescent="0.35">
      <c r="A840" s="5">
        <v>923</v>
      </c>
      <c r="B840" s="3" t="s">
        <v>1691</v>
      </c>
      <c r="C840" s="3" t="s">
        <v>1714</v>
      </c>
      <c r="D840" s="2" t="s">
        <v>1715</v>
      </c>
      <c r="E840" s="2">
        <v>8093</v>
      </c>
      <c r="F840" s="2">
        <v>8215</v>
      </c>
      <c r="G840" s="2">
        <v>8458</v>
      </c>
      <c r="H840" s="2">
        <v>9802</v>
      </c>
      <c r="I840" s="2">
        <v>6.5600000000000006E-2</v>
      </c>
      <c r="J840" s="2">
        <v>531</v>
      </c>
      <c r="K840" s="2">
        <v>539</v>
      </c>
      <c r="L840" s="2">
        <v>555</v>
      </c>
      <c r="M840" s="2">
        <v>643</v>
      </c>
      <c r="N840" s="2">
        <v>6.7000000000000004E-2</v>
      </c>
      <c r="O840" s="2">
        <v>542</v>
      </c>
      <c r="P840" s="2">
        <v>550</v>
      </c>
      <c r="Q840" s="2">
        <v>567</v>
      </c>
      <c r="R840" s="2">
        <v>657</v>
      </c>
      <c r="S840" s="2">
        <v>9166</v>
      </c>
      <c r="T840" s="2">
        <v>9304</v>
      </c>
      <c r="U840" s="2">
        <v>9580</v>
      </c>
      <c r="V840" s="2">
        <v>11102</v>
      </c>
      <c r="W840" s="2">
        <v>1.1040000000000001</v>
      </c>
      <c r="X840" s="2">
        <v>1.026</v>
      </c>
      <c r="Y840" s="2">
        <v>10119</v>
      </c>
      <c r="Z840" s="2">
        <v>11391</v>
      </c>
      <c r="AA840" s="2">
        <v>3442.75</v>
      </c>
      <c r="AB840" s="2">
        <v>2554.42</v>
      </c>
      <c r="AC840" s="2">
        <v>1741.43</v>
      </c>
      <c r="AD840" s="2">
        <v>3651.92</v>
      </c>
      <c r="AE840" s="2">
        <v>11390.52</v>
      </c>
      <c r="AF840" s="2">
        <v>3442.75</v>
      </c>
      <c r="AG840" s="2">
        <v>2554.42</v>
      </c>
      <c r="AH840" s="2">
        <v>1741.43</v>
      </c>
      <c r="AI840" s="2">
        <v>3651.92</v>
      </c>
      <c r="AJ840" s="2">
        <v>11390.52</v>
      </c>
      <c r="AK840" s="2">
        <v>34837187</v>
      </c>
      <c r="AL840" s="2">
        <v>23766324</v>
      </c>
      <c r="AM840" s="2">
        <v>16682899</v>
      </c>
      <c r="AN840" s="2">
        <v>41599021</v>
      </c>
      <c r="AO840" s="2">
        <v>116885431</v>
      </c>
      <c r="AP840" s="2">
        <v>0.79649999999999999</v>
      </c>
      <c r="AQ840" s="2">
        <v>0.2</v>
      </c>
      <c r="AR840" s="2">
        <v>5549564</v>
      </c>
      <c r="AS840" s="2">
        <v>3785975</v>
      </c>
      <c r="AT840" s="2">
        <v>2657586</v>
      </c>
      <c r="AU840" s="2">
        <v>6626724</v>
      </c>
      <c r="AV840" s="2">
        <v>18619849</v>
      </c>
      <c r="AW840" s="2">
        <v>0.79649999999999999</v>
      </c>
      <c r="AX840" s="2">
        <v>0.2465</v>
      </c>
      <c r="AY840" s="2">
        <v>0.65</v>
      </c>
      <c r="AZ840" s="2">
        <v>5581788</v>
      </c>
      <c r="BA840" s="2">
        <v>3807959</v>
      </c>
      <c r="BB840" s="2">
        <v>2673018</v>
      </c>
      <c r="BC840" s="2">
        <v>6665203</v>
      </c>
      <c r="BD840" s="2">
        <v>18727968</v>
      </c>
      <c r="BE840" s="2">
        <v>154233248</v>
      </c>
      <c r="BF840" s="2">
        <v>0</v>
      </c>
      <c r="BG840" s="2">
        <v>290987</v>
      </c>
      <c r="BH840" s="2">
        <v>0</v>
      </c>
      <c r="BI840" s="2">
        <v>732721</v>
      </c>
      <c r="BJ840" s="2">
        <v>0</v>
      </c>
      <c r="BK840" s="2">
        <v>0</v>
      </c>
      <c r="BL840" s="2">
        <v>0</v>
      </c>
      <c r="BM840" s="2">
        <v>0</v>
      </c>
      <c r="BN840" s="2">
        <v>2813</v>
      </c>
      <c r="BO840" s="2">
        <v>222.98</v>
      </c>
      <c r="BP840" s="2">
        <v>627243</v>
      </c>
      <c r="BQ840" s="2">
        <v>1650951</v>
      </c>
      <c r="BR840" s="2">
        <v>155884199</v>
      </c>
      <c r="BS840" s="2">
        <v>0</v>
      </c>
      <c r="BT840" s="2">
        <v>155884199</v>
      </c>
      <c r="BU840" s="2">
        <v>31644223</v>
      </c>
      <c r="BV840" s="2">
        <v>124239976</v>
      </c>
      <c r="BW840" s="2">
        <v>9487176</v>
      </c>
      <c r="BX840" s="2">
        <v>114752800</v>
      </c>
      <c r="BY840" s="2">
        <v>5287</v>
      </c>
      <c r="BZ840" s="2">
        <v>11390.52</v>
      </c>
      <c r="CA840" s="2">
        <v>60221679</v>
      </c>
      <c r="CB840" s="2">
        <v>0</v>
      </c>
      <c r="CC840" s="2">
        <v>0</v>
      </c>
      <c r="CD840" s="2">
        <v>31644223</v>
      </c>
      <c r="CE840" s="2">
        <v>9487176</v>
      </c>
      <c r="CF840" s="2">
        <v>19090280</v>
      </c>
      <c r="CG840" s="2">
        <v>10637530</v>
      </c>
      <c r="CH840" s="2">
        <v>29727810</v>
      </c>
      <c r="CI840" s="2">
        <v>0</v>
      </c>
      <c r="CJ840" s="2">
        <v>114752800</v>
      </c>
      <c r="CK840" s="2" t="b">
        <v>0</v>
      </c>
      <c r="CL840" s="2">
        <v>0</v>
      </c>
      <c r="CM840" s="2">
        <v>13352.27</v>
      </c>
      <c r="CN840" s="2">
        <v>12276.86</v>
      </c>
      <c r="CO840" s="2">
        <v>12641.05</v>
      </c>
      <c r="CP840" s="2">
        <v>15030.71</v>
      </c>
      <c r="CQ840" s="4">
        <v>45072.427256944444</v>
      </c>
      <c r="CR840" s="4">
        <v>73415</v>
      </c>
    </row>
    <row r="841" spans="1:96" x14ac:dyDescent="0.35">
      <c r="A841" s="5">
        <v>924</v>
      </c>
      <c r="B841" s="3" t="s">
        <v>1716</v>
      </c>
      <c r="C841" s="3" t="s">
        <v>1717</v>
      </c>
      <c r="D841" s="2" t="s">
        <v>1718</v>
      </c>
      <c r="E841" s="2">
        <v>8093</v>
      </c>
      <c r="F841" s="2">
        <v>8215</v>
      </c>
      <c r="G841" s="2">
        <v>8458</v>
      </c>
      <c r="H841" s="2">
        <v>9802</v>
      </c>
      <c r="I841" s="2">
        <v>6.5600000000000006E-2</v>
      </c>
      <c r="J841" s="2">
        <v>531</v>
      </c>
      <c r="K841" s="2">
        <v>539</v>
      </c>
      <c r="L841" s="2">
        <v>555</v>
      </c>
      <c r="M841" s="2">
        <v>643</v>
      </c>
      <c r="N841" s="2">
        <v>6.7000000000000004E-2</v>
      </c>
      <c r="O841" s="2">
        <v>542</v>
      </c>
      <c r="P841" s="2">
        <v>550</v>
      </c>
      <c r="Q841" s="2">
        <v>567</v>
      </c>
      <c r="R841" s="2">
        <v>657</v>
      </c>
      <c r="S841" s="2">
        <v>9166</v>
      </c>
      <c r="T841" s="2">
        <v>9304</v>
      </c>
      <c r="U841" s="2">
        <v>9580</v>
      </c>
      <c r="V841" s="2">
        <v>11102</v>
      </c>
      <c r="W841" s="2">
        <v>1.1040000000000001</v>
      </c>
      <c r="X841" s="2">
        <v>1.026</v>
      </c>
      <c r="Y841" s="2">
        <v>10119</v>
      </c>
      <c r="Z841" s="2">
        <v>11391</v>
      </c>
      <c r="AA841" s="2">
        <v>307.39999999999998</v>
      </c>
      <c r="AB841" s="2">
        <v>235.03</v>
      </c>
      <c r="AC841" s="2">
        <v>160.08000000000001</v>
      </c>
      <c r="AD841" s="2">
        <v>0</v>
      </c>
      <c r="AE841" s="2">
        <v>702.51</v>
      </c>
      <c r="AF841" s="2">
        <v>323.32</v>
      </c>
      <c r="AG841" s="2">
        <v>242.13</v>
      </c>
      <c r="AH841" s="2">
        <v>160.08000000000001</v>
      </c>
      <c r="AI841" s="2">
        <v>0</v>
      </c>
      <c r="AJ841" s="2">
        <v>725.53</v>
      </c>
      <c r="AK841" s="2">
        <v>3110581</v>
      </c>
      <c r="AL841" s="2">
        <v>2186719</v>
      </c>
      <c r="AM841" s="2">
        <v>1533566</v>
      </c>
      <c r="AN841" s="2">
        <v>0</v>
      </c>
      <c r="AO841" s="2">
        <v>6830866</v>
      </c>
      <c r="AP841" s="2">
        <v>0.61739999999999995</v>
      </c>
      <c r="AQ841" s="2">
        <v>0.2</v>
      </c>
      <c r="AR841" s="2">
        <v>403986</v>
      </c>
      <c r="AS841" s="2">
        <v>278173</v>
      </c>
      <c r="AT841" s="2">
        <v>189365</v>
      </c>
      <c r="AU841" s="2">
        <v>0</v>
      </c>
      <c r="AV841" s="2">
        <v>871524</v>
      </c>
      <c r="AW841" s="2">
        <v>0.61739999999999995</v>
      </c>
      <c r="AX841" s="2">
        <v>6.7400000000000002E-2</v>
      </c>
      <c r="AY841" s="2">
        <v>0.65</v>
      </c>
      <c r="AZ841" s="2">
        <v>143332</v>
      </c>
      <c r="BA841" s="2">
        <v>98694</v>
      </c>
      <c r="BB841" s="2">
        <v>67186</v>
      </c>
      <c r="BC841" s="2">
        <v>0</v>
      </c>
      <c r="BD841" s="2">
        <v>309212</v>
      </c>
      <c r="BE841" s="2">
        <v>8011602</v>
      </c>
      <c r="BF841" s="2">
        <v>257532</v>
      </c>
      <c r="BG841" s="2">
        <v>11398</v>
      </c>
      <c r="BH841" s="2">
        <v>0</v>
      </c>
      <c r="BI841" s="2">
        <v>96086</v>
      </c>
      <c r="BJ841" s="2">
        <v>0</v>
      </c>
      <c r="BK841" s="2">
        <v>0</v>
      </c>
      <c r="BL841" s="2">
        <v>476316</v>
      </c>
      <c r="BM841" s="2">
        <v>0</v>
      </c>
      <c r="BN841" s="2">
        <v>2813</v>
      </c>
      <c r="BO841" s="2">
        <v>15.8</v>
      </c>
      <c r="BP841" s="2">
        <v>44445</v>
      </c>
      <c r="BQ841" s="2">
        <v>885777</v>
      </c>
      <c r="BR841" s="2">
        <v>8897379</v>
      </c>
      <c r="BS841" s="2">
        <v>0</v>
      </c>
      <c r="BT841" s="2">
        <v>8897379</v>
      </c>
      <c r="BU841" s="2">
        <v>1471967</v>
      </c>
      <c r="BV841" s="2">
        <v>7425412</v>
      </c>
      <c r="BW841" s="2">
        <v>657850</v>
      </c>
      <c r="BX841" s="2">
        <v>6767562</v>
      </c>
      <c r="BY841" s="2">
        <v>5261.46</v>
      </c>
      <c r="BZ841" s="2">
        <v>725.53</v>
      </c>
      <c r="CA841" s="2">
        <v>3817347</v>
      </c>
      <c r="CB841" s="2">
        <v>476281</v>
      </c>
      <c r="CC841" s="2">
        <v>0</v>
      </c>
      <c r="CD841" s="2">
        <v>1471967</v>
      </c>
      <c r="CE841" s="2">
        <v>657850</v>
      </c>
      <c r="CF841" s="2">
        <v>2163811</v>
      </c>
      <c r="CG841" s="2">
        <v>775908</v>
      </c>
      <c r="CH841" s="2">
        <v>2939719</v>
      </c>
      <c r="CI841" s="2">
        <v>0</v>
      </c>
      <c r="CJ841" s="2">
        <v>6767562</v>
      </c>
      <c r="CK841" s="2" t="b">
        <v>0</v>
      </c>
      <c r="CL841" s="2">
        <v>0</v>
      </c>
      <c r="CM841" s="2">
        <v>11811.81</v>
      </c>
      <c r="CN841" s="2">
        <v>10860.47</v>
      </c>
      <c r="CO841" s="2">
        <v>11182.64</v>
      </c>
      <c r="CP841" s="2">
        <v>13296.6</v>
      </c>
      <c r="CQ841" s="4">
        <v>45072.426620370374</v>
      </c>
      <c r="CR841" s="4">
        <v>73415</v>
      </c>
    </row>
    <row r="842" spans="1:96" x14ac:dyDescent="0.35">
      <c r="A842" s="5">
        <v>926</v>
      </c>
      <c r="B842" s="3" t="s">
        <v>1716</v>
      </c>
      <c r="C842" s="3" t="s">
        <v>1719</v>
      </c>
      <c r="D842" s="2" t="s">
        <v>1720</v>
      </c>
      <c r="E842" s="2">
        <v>8093</v>
      </c>
      <c r="F842" s="2">
        <v>8215</v>
      </c>
      <c r="G842" s="2">
        <v>8458</v>
      </c>
      <c r="H842" s="2">
        <v>9802</v>
      </c>
      <c r="I842" s="2">
        <v>6.5600000000000006E-2</v>
      </c>
      <c r="J842" s="2">
        <v>531</v>
      </c>
      <c r="K842" s="2">
        <v>539</v>
      </c>
      <c r="L842" s="2">
        <v>555</v>
      </c>
      <c r="M842" s="2">
        <v>643</v>
      </c>
      <c r="N842" s="2">
        <v>6.7000000000000004E-2</v>
      </c>
      <c r="O842" s="2">
        <v>542</v>
      </c>
      <c r="P842" s="2">
        <v>550</v>
      </c>
      <c r="Q842" s="2">
        <v>567</v>
      </c>
      <c r="R842" s="2">
        <v>657</v>
      </c>
      <c r="S842" s="2">
        <v>9166</v>
      </c>
      <c r="T842" s="2">
        <v>9304</v>
      </c>
      <c r="U842" s="2">
        <v>9580</v>
      </c>
      <c r="V842" s="2">
        <v>11102</v>
      </c>
      <c r="W842" s="2">
        <v>1.1040000000000001</v>
      </c>
      <c r="X842" s="2">
        <v>1.026</v>
      </c>
      <c r="Y842" s="2">
        <v>10119</v>
      </c>
      <c r="Z842" s="2">
        <v>11391</v>
      </c>
      <c r="AA842" s="2">
        <v>814.47</v>
      </c>
      <c r="AB842" s="2">
        <v>621.96</v>
      </c>
      <c r="AC842" s="2">
        <v>426.64</v>
      </c>
      <c r="AD842" s="2">
        <v>0</v>
      </c>
      <c r="AE842" s="2">
        <v>1863.07</v>
      </c>
      <c r="AF842" s="2">
        <v>873.79</v>
      </c>
      <c r="AG842" s="2">
        <v>648.46</v>
      </c>
      <c r="AH842" s="2">
        <v>426.64</v>
      </c>
      <c r="AI842" s="2">
        <v>0</v>
      </c>
      <c r="AJ842" s="2">
        <v>1948.89</v>
      </c>
      <c r="AK842" s="2">
        <v>8241622</v>
      </c>
      <c r="AL842" s="2">
        <v>5786716</v>
      </c>
      <c r="AM842" s="2">
        <v>4087211</v>
      </c>
      <c r="AN842" s="2">
        <v>0</v>
      </c>
      <c r="AO842" s="2">
        <v>18115549</v>
      </c>
      <c r="AP842" s="2">
        <v>0.85419999999999996</v>
      </c>
      <c r="AQ842" s="2">
        <v>0.2</v>
      </c>
      <c r="AR842" s="2">
        <v>1510547</v>
      </c>
      <c r="AS842" s="2">
        <v>1030724</v>
      </c>
      <c r="AT842" s="2">
        <v>698259</v>
      </c>
      <c r="AU842" s="2">
        <v>0</v>
      </c>
      <c r="AV842" s="2">
        <v>3239530</v>
      </c>
      <c r="AW842" s="2">
        <v>0.85419999999999996</v>
      </c>
      <c r="AX842" s="2">
        <v>0.30420000000000003</v>
      </c>
      <c r="AY842" s="2">
        <v>0.65</v>
      </c>
      <c r="AZ842" s="2">
        <v>1748305</v>
      </c>
      <c r="BA842" s="2">
        <v>1192959</v>
      </c>
      <c r="BB842" s="2">
        <v>808164</v>
      </c>
      <c r="BC842" s="2">
        <v>0</v>
      </c>
      <c r="BD842" s="2">
        <v>3749428</v>
      </c>
      <c r="BE842" s="2">
        <v>25104507</v>
      </c>
      <c r="BF842" s="2">
        <v>1005135</v>
      </c>
      <c r="BG842" s="2">
        <v>314</v>
      </c>
      <c r="BH842" s="2">
        <v>0</v>
      </c>
      <c r="BI842" s="2">
        <v>255260</v>
      </c>
      <c r="BJ842" s="2">
        <v>0</v>
      </c>
      <c r="BK842" s="2">
        <v>0</v>
      </c>
      <c r="BL842" s="2">
        <v>0</v>
      </c>
      <c r="BM842" s="2">
        <v>0</v>
      </c>
      <c r="BN842" s="2">
        <v>2813</v>
      </c>
      <c r="BO842" s="2">
        <v>57.51</v>
      </c>
      <c r="BP842" s="2">
        <v>161776</v>
      </c>
      <c r="BQ842" s="2">
        <v>1422485</v>
      </c>
      <c r="BR842" s="2">
        <v>26526992</v>
      </c>
      <c r="BS842" s="2">
        <v>0</v>
      </c>
      <c r="BT842" s="2">
        <v>26526992</v>
      </c>
      <c r="BU842" s="2">
        <v>3141254</v>
      </c>
      <c r="BV842" s="2">
        <v>23385738</v>
      </c>
      <c r="BW842" s="2">
        <v>1566039</v>
      </c>
      <c r="BX842" s="2">
        <v>21819699</v>
      </c>
      <c r="BY842" s="2">
        <v>4863.16</v>
      </c>
      <c r="BZ842" s="2">
        <v>1948.89</v>
      </c>
      <c r="CA842" s="2">
        <v>9477764</v>
      </c>
      <c r="CB842" s="2">
        <v>472592</v>
      </c>
      <c r="CC842" s="2">
        <v>0</v>
      </c>
      <c r="CD842" s="2">
        <v>3141254</v>
      </c>
      <c r="CE842" s="2">
        <v>1566039</v>
      </c>
      <c r="CF842" s="2">
        <v>5243063</v>
      </c>
      <c r="CG842" s="2">
        <v>2242023</v>
      </c>
      <c r="CH842" s="2">
        <v>7485086</v>
      </c>
      <c r="CI842" s="2">
        <v>0</v>
      </c>
      <c r="CJ842" s="2">
        <v>21819699</v>
      </c>
      <c r="CK842" s="2" t="b">
        <v>0</v>
      </c>
      <c r="CL842" s="2">
        <v>0</v>
      </c>
      <c r="CM842" s="2">
        <v>13848.56</v>
      </c>
      <c r="CN842" s="2">
        <v>12733.18</v>
      </c>
      <c r="CO842" s="2">
        <v>13110.9</v>
      </c>
      <c r="CP842" s="2">
        <v>15589.38</v>
      </c>
      <c r="CQ842" s="4">
        <v>45072.426701388889</v>
      </c>
      <c r="CR842" s="4">
        <v>73415</v>
      </c>
    </row>
    <row r="843" spans="1:96" x14ac:dyDescent="0.35">
      <c r="A843" s="5">
        <v>927</v>
      </c>
      <c r="B843" s="3" t="s">
        <v>1716</v>
      </c>
      <c r="C843" s="3" t="s">
        <v>1721</v>
      </c>
      <c r="D843" s="2" t="s">
        <v>1722</v>
      </c>
      <c r="E843" s="2">
        <v>8093</v>
      </c>
      <c r="F843" s="2">
        <v>8215</v>
      </c>
      <c r="G843" s="2">
        <v>8458</v>
      </c>
      <c r="H843" s="2">
        <v>9802</v>
      </c>
      <c r="I843" s="2">
        <v>6.5600000000000006E-2</v>
      </c>
      <c r="J843" s="2">
        <v>531</v>
      </c>
      <c r="K843" s="2">
        <v>539</v>
      </c>
      <c r="L843" s="2">
        <v>555</v>
      </c>
      <c r="M843" s="2">
        <v>643</v>
      </c>
      <c r="N843" s="2">
        <v>6.7000000000000004E-2</v>
      </c>
      <c r="O843" s="2">
        <v>542</v>
      </c>
      <c r="P843" s="2">
        <v>550</v>
      </c>
      <c r="Q843" s="2">
        <v>567</v>
      </c>
      <c r="R843" s="2">
        <v>657</v>
      </c>
      <c r="S843" s="2">
        <v>9166</v>
      </c>
      <c r="T843" s="2">
        <v>9304</v>
      </c>
      <c r="U843" s="2">
        <v>9580</v>
      </c>
      <c r="V843" s="2">
        <v>11102</v>
      </c>
      <c r="W843" s="2">
        <v>1.1040000000000001</v>
      </c>
      <c r="X843" s="2">
        <v>1.026</v>
      </c>
      <c r="Y843" s="2">
        <v>10119</v>
      </c>
      <c r="Z843" s="2">
        <v>11391</v>
      </c>
      <c r="AA843" s="2">
        <v>0</v>
      </c>
      <c r="AB843" s="2">
        <v>0</v>
      </c>
      <c r="AC843" s="2">
        <v>0</v>
      </c>
      <c r="AD843" s="2">
        <v>1040.6500000000001</v>
      </c>
      <c r="AE843" s="2">
        <v>1040.6500000000001</v>
      </c>
      <c r="AF843" s="2">
        <v>0</v>
      </c>
      <c r="AG843" s="2">
        <v>0</v>
      </c>
      <c r="AH843" s="2">
        <v>0</v>
      </c>
      <c r="AI843" s="2">
        <v>1040.6500000000001</v>
      </c>
      <c r="AJ843" s="2">
        <v>1040.6500000000001</v>
      </c>
      <c r="AK843" s="2">
        <v>0</v>
      </c>
      <c r="AL843" s="2">
        <v>0</v>
      </c>
      <c r="AM843" s="2">
        <v>0</v>
      </c>
      <c r="AN843" s="2">
        <v>11854044</v>
      </c>
      <c r="AO843" s="2">
        <v>11854044</v>
      </c>
      <c r="AP843" s="2">
        <v>0.76060000000000005</v>
      </c>
      <c r="AQ843" s="2">
        <v>0.2</v>
      </c>
      <c r="AR843" s="2">
        <v>0</v>
      </c>
      <c r="AS843" s="2">
        <v>0</v>
      </c>
      <c r="AT843" s="2">
        <v>0</v>
      </c>
      <c r="AU843" s="2">
        <v>1803237</v>
      </c>
      <c r="AV843" s="2">
        <v>1803237</v>
      </c>
      <c r="AW843" s="2">
        <v>0.76060000000000005</v>
      </c>
      <c r="AX843" s="2">
        <v>0.21060000000000001</v>
      </c>
      <c r="AY843" s="2">
        <v>0.65</v>
      </c>
      <c r="AZ843" s="2">
        <v>0</v>
      </c>
      <c r="BA843" s="2">
        <v>0</v>
      </c>
      <c r="BB843" s="2">
        <v>0</v>
      </c>
      <c r="BC843" s="2">
        <v>1622700</v>
      </c>
      <c r="BD843" s="2">
        <v>1622700</v>
      </c>
      <c r="BE843" s="2">
        <v>15279981</v>
      </c>
      <c r="BF843" s="2">
        <v>0</v>
      </c>
      <c r="BG843" s="2">
        <v>0</v>
      </c>
      <c r="BH843" s="2">
        <v>0</v>
      </c>
      <c r="BI843" s="2">
        <v>82232</v>
      </c>
      <c r="BJ843" s="2">
        <v>0</v>
      </c>
      <c r="BK843" s="2">
        <v>0</v>
      </c>
      <c r="BL843" s="2">
        <v>0</v>
      </c>
      <c r="BM843" s="2">
        <v>0</v>
      </c>
      <c r="BN843" s="2">
        <v>2813</v>
      </c>
      <c r="BO843" s="2">
        <v>0</v>
      </c>
      <c r="BP843" s="2">
        <v>0</v>
      </c>
      <c r="BQ843" s="2">
        <v>82232</v>
      </c>
      <c r="BR843" s="2">
        <v>15362213</v>
      </c>
      <c r="BS843" s="2">
        <v>0</v>
      </c>
      <c r="BT843" s="2">
        <v>15362213</v>
      </c>
      <c r="BU843" s="2">
        <v>3334577</v>
      </c>
      <c r="BV843" s="2">
        <v>12027636</v>
      </c>
      <c r="BW843" s="2">
        <v>1012036</v>
      </c>
      <c r="BX843" s="2">
        <v>11015600</v>
      </c>
      <c r="BY843" s="2">
        <v>6173.15</v>
      </c>
      <c r="BZ843" s="2">
        <v>1040.6500000000001</v>
      </c>
      <c r="CA843" s="2">
        <v>6424089</v>
      </c>
      <c r="CB843" s="2">
        <v>0</v>
      </c>
      <c r="CC843" s="2">
        <v>0</v>
      </c>
      <c r="CD843" s="2">
        <v>3334577</v>
      </c>
      <c r="CE843" s="2">
        <v>1012036</v>
      </c>
      <c r="CF843" s="2">
        <v>2077476</v>
      </c>
      <c r="CG843" s="2">
        <v>862777</v>
      </c>
      <c r="CH843" s="2">
        <v>2940253</v>
      </c>
      <c r="CI843" s="2">
        <v>0</v>
      </c>
      <c r="CJ843" s="2">
        <v>11015600</v>
      </c>
      <c r="CK843" s="2" t="b">
        <v>0</v>
      </c>
      <c r="CL843" s="2">
        <v>0</v>
      </c>
      <c r="CM843" s="2">
        <v>13043.49</v>
      </c>
      <c r="CN843" s="2">
        <v>11992.95</v>
      </c>
      <c r="CO843" s="2">
        <v>12348.72</v>
      </c>
      <c r="CP843" s="2">
        <v>14683.11</v>
      </c>
      <c r="CQ843" s="4">
        <v>45072.426701388889</v>
      </c>
      <c r="CR843" s="4">
        <v>73415</v>
      </c>
    </row>
    <row r="844" spans="1:96" x14ac:dyDescent="0.35">
      <c r="A844" s="5">
        <v>929</v>
      </c>
      <c r="B844" s="3" t="s">
        <v>1716</v>
      </c>
      <c r="C844" s="3" t="s">
        <v>1723</v>
      </c>
      <c r="D844" s="2" t="s">
        <v>1724</v>
      </c>
      <c r="E844" s="2">
        <v>8093</v>
      </c>
      <c r="F844" s="2">
        <v>8215</v>
      </c>
      <c r="G844" s="2">
        <v>8458</v>
      </c>
      <c r="H844" s="2">
        <v>9802</v>
      </c>
      <c r="I844" s="2">
        <v>6.5600000000000006E-2</v>
      </c>
      <c r="J844" s="2">
        <v>531</v>
      </c>
      <c r="K844" s="2">
        <v>539</v>
      </c>
      <c r="L844" s="2">
        <v>555</v>
      </c>
      <c r="M844" s="2">
        <v>643</v>
      </c>
      <c r="N844" s="2">
        <v>6.7000000000000004E-2</v>
      </c>
      <c r="O844" s="2">
        <v>542</v>
      </c>
      <c r="P844" s="2">
        <v>550</v>
      </c>
      <c r="Q844" s="2">
        <v>567</v>
      </c>
      <c r="R844" s="2">
        <v>657</v>
      </c>
      <c r="S844" s="2">
        <v>9166</v>
      </c>
      <c r="T844" s="2">
        <v>9304</v>
      </c>
      <c r="U844" s="2">
        <v>9580</v>
      </c>
      <c r="V844" s="2">
        <v>11102</v>
      </c>
      <c r="W844" s="2">
        <v>1.1040000000000001</v>
      </c>
      <c r="X844" s="2">
        <v>1.026</v>
      </c>
      <c r="Y844" s="2">
        <v>10119</v>
      </c>
      <c r="Z844" s="2">
        <v>11391</v>
      </c>
      <c r="AA844" s="2">
        <v>421.85</v>
      </c>
      <c r="AB844" s="2">
        <v>307.2</v>
      </c>
      <c r="AC844" s="2">
        <v>217.29</v>
      </c>
      <c r="AD844" s="2">
        <v>0</v>
      </c>
      <c r="AE844" s="2">
        <v>946.34</v>
      </c>
      <c r="AF844" s="2">
        <v>469.65</v>
      </c>
      <c r="AG844" s="2">
        <v>340.38</v>
      </c>
      <c r="AH844" s="2">
        <v>232.44</v>
      </c>
      <c r="AI844" s="2">
        <v>0</v>
      </c>
      <c r="AJ844" s="2">
        <v>1042.47</v>
      </c>
      <c r="AK844" s="2">
        <v>4268700</v>
      </c>
      <c r="AL844" s="2">
        <v>2858189</v>
      </c>
      <c r="AM844" s="2">
        <v>2081638</v>
      </c>
      <c r="AN844" s="2">
        <v>0</v>
      </c>
      <c r="AO844" s="2">
        <v>9208527</v>
      </c>
      <c r="AP844" s="2">
        <v>0.57969999999999999</v>
      </c>
      <c r="AQ844" s="2">
        <v>0.2</v>
      </c>
      <c r="AR844" s="2">
        <v>550992</v>
      </c>
      <c r="AS844" s="2">
        <v>367170</v>
      </c>
      <c r="AT844" s="2">
        <v>258172</v>
      </c>
      <c r="AU844" s="2">
        <v>0</v>
      </c>
      <c r="AV844" s="2">
        <v>1176334</v>
      </c>
      <c r="AW844" s="2">
        <v>0.57969999999999999</v>
      </c>
      <c r="AX844" s="2">
        <v>2.9700000000000001E-2</v>
      </c>
      <c r="AY844" s="2">
        <v>0.65</v>
      </c>
      <c r="AZ844" s="2">
        <v>91745</v>
      </c>
      <c r="BA844" s="2">
        <v>61137</v>
      </c>
      <c r="BB844" s="2">
        <v>42988</v>
      </c>
      <c r="BC844" s="2">
        <v>0</v>
      </c>
      <c r="BD844" s="2">
        <v>195870</v>
      </c>
      <c r="BE844" s="2">
        <v>10580731</v>
      </c>
      <c r="BF844" s="2">
        <v>1004919</v>
      </c>
      <c r="BG844" s="2">
        <v>3614</v>
      </c>
      <c r="BH844" s="2">
        <v>0</v>
      </c>
      <c r="BI844" s="2">
        <v>238557</v>
      </c>
      <c r="BJ844" s="2">
        <v>0</v>
      </c>
      <c r="BK844" s="2">
        <v>0</v>
      </c>
      <c r="BL844" s="2">
        <v>0</v>
      </c>
      <c r="BM844" s="2">
        <v>0</v>
      </c>
      <c r="BN844" s="2">
        <v>2813</v>
      </c>
      <c r="BO844" s="2">
        <v>37.229999999999997</v>
      </c>
      <c r="BP844" s="2">
        <v>104728</v>
      </c>
      <c r="BQ844" s="2">
        <v>1351818</v>
      </c>
      <c r="BR844" s="2">
        <v>11932549</v>
      </c>
      <c r="BS844" s="2">
        <v>0</v>
      </c>
      <c r="BT844" s="2">
        <v>11932549</v>
      </c>
      <c r="BU844" s="2">
        <v>2294029</v>
      </c>
      <c r="BV844" s="2">
        <v>9638520</v>
      </c>
      <c r="BW844" s="2">
        <v>874583</v>
      </c>
      <c r="BX844" s="2">
        <v>8763937</v>
      </c>
      <c r="BY844" s="2">
        <v>5054.6099999999997</v>
      </c>
      <c r="BZ844" s="2">
        <v>1042.47</v>
      </c>
      <c r="CA844" s="2">
        <v>5269279</v>
      </c>
      <c r="CB844" s="2">
        <v>358846</v>
      </c>
      <c r="CC844" s="2">
        <v>0</v>
      </c>
      <c r="CD844" s="2">
        <v>2294029</v>
      </c>
      <c r="CE844" s="2">
        <v>874583</v>
      </c>
      <c r="CF844" s="2">
        <v>2459513</v>
      </c>
      <c r="CG844" s="2">
        <v>1196727</v>
      </c>
      <c r="CH844" s="2">
        <v>3656240</v>
      </c>
      <c r="CI844" s="2">
        <v>0</v>
      </c>
      <c r="CJ844" s="2">
        <v>8763937</v>
      </c>
      <c r="CK844" s="2" t="b">
        <v>0</v>
      </c>
      <c r="CL844" s="2">
        <v>0</v>
      </c>
      <c r="CM844" s="2">
        <v>11487.54</v>
      </c>
      <c r="CN844" s="2">
        <v>10562.32</v>
      </c>
      <c r="CO844" s="2">
        <v>10875.65</v>
      </c>
      <c r="CP844" s="2">
        <v>12931.58</v>
      </c>
      <c r="CQ844" s="4">
        <v>45072.426747685182</v>
      </c>
      <c r="CR844" s="4">
        <v>73415</v>
      </c>
    </row>
    <row r="845" spans="1:96" x14ac:dyDescent="0.35">
      <c r="A845" s="5">
        <v>930</v>
      </c>
      <c r="B845" s="3" t="s">
        <v>1716</v>
      </c>
      <c r="C845" s="3" t="s">
        <v>1725</v>
      </c>
      <c r="D845" s="2" t="s">
        <v>1726</v>
      </c>
      <c r="E845" s="2">
        <v>8093</v>
      </c>
      <c r="F845" s="2">
        <v>8215</v>
      </c>
      <c r="G845" s="2">
        <v>8458</v>
      </c>
      <c r="H845" s="2">
        <v>9802</v>
      </c>
      <c r="I845" s="2">
        <v>6.5600000000000006E-2</v>
      </c>
      <c r="J845" s="2">
        <v>531</v>
      </c>
      <c r="K845" s="2">
        <v>539</v>
      </c>
      <c r="L845" s="2">
        <v>555</v>
      </c>
      <c r="M845" s="2">
        <v>643</v>
      </c>
      <c r="N845" s="2">
        <v>6.7000000000000004E-2</v>
      </c>
      <c r="O845" s="2">
        <v>542</v>
      </c>
      <c r="P845" s="2">
        <v>550</v>
      </c>
      <c r="Q845" s="2">
        <v>567</v>
      </c>
      <c r="R845" s="2">
        <v>657</v>
      </c>
      <c r="S845" s="2">
        <v>9166</v>
      </c>
      <c r="T845" s="2">
        <v>9304</v>
      </c>
      <c r="U845" s="2">
        <v>9580</v>
      </c>
      <c r="V845" s="2">
        <v>11102</v>
      </c>
      <c r="W845" s="2">
        <v>1.1040000000000001</v>
      </c>
      <c r="X845" s="2">
        <v>1.026</v>
      </c>
      <c r="Y845" s="2">
        <v>10119</v>
      </c>
      <c r="Z845" s="2">
        <v>11391</v>
      </c>
      <c r="AA845" s="2">
        <v>1.3</v>
      </c>
      <c r="AB845" s="2">
        <v>3.13</v>
      </c>
      <c r="AC845" s="2">
        <v>1.28</v>
      </c>
      <c r="AD845" s="2">
        <v>0</v>
      </c>
      <c r="AE845" s="2">
        <v>5.71</v>
      </c>
      <c r="AF845" s="2">
        <v>14.41</v>
      </c>
      <c r="AG845" s="2">
        <v>21.98</v>
      </c>
      <c r="AH845" s="2">
        <v>15.04</v>
      </c>
      <c r="AI845" s="2">
        <v>0</v>
      </c>
      <c r="AJ845" s="2">
        <v>51.43</v>
      </c>
      <c r="AK845" s="2">
        <v>13155</v>
      </c>
      <c r="AL845" s="2">
        <v>29122</v>
      </c>
      <c r="AM845" s="2">
        <v>12262</v>
      </c>
      <c r="AN845" s="2">
        <v>0</v>
      </c>
      <c r="AO845" s="2">
        <v>54539</v>
      </c>
      <c r="AP845" s="2">
        <v>0.65669999999999995</v>
      </c>
      <c r="AQ845" s="2">
        <v>0.2</v>
      </c>
      <c r="AR845" s="2">
        <v>19151</v>
      </c>
      <c r="AS845" s="2">
        <v>26859</v>
      </c>
      <c r="AT845" s="2">
        <v>18924</v>
      </c>
      <c r="AU845" s="2">
        <v>0</v>
      </c>
      <c r="AV845" s="2">
        <v>64934</v>
      </c>
      <c r="AW845" s="2">
        <v>0.65669999999999995</v>
      </c>
      <c r="AX845" s="2">
        <v>0.1067</v>
      </c>
      <c r="AY845" s="2">
        <v>0.65</v>
      </c>
      <c r="AZ845" s="2">
        <v>10113</v>
      </c>
      <c r="BA845" s="2">
        <v>14183</v>
      </c>
      <c r="BB845" s="2">
        <v>9993</v>
      </c>
      <c r="BC845" s="2">
        <v>0</v>
      </c>
      <c r="BD845" s="2">
        <v>34289</v>
      </c>
      <c r="BE845" s="2">
        <v>153762</v>
      </c>
      <c r="BF845" s="2">
        <v>504757</v>
      </c>
      <c r="BG845" s="2">
        <v>4296</v>
      </c>
      <c r="BH845" s="2">
        <v>0</v>
      </c>
      <c r="BI845" s="2">
        <v>194</v>
      </c>
      <c r="BJ845" s="2">
        <v>0</v>
      </c>
      <c r="BK845" s="2">
        <v>0</v>
      </c>
      <c r="BL845" s="2">
        <v>0</v>
      </c>
      <c r="BM845" s="2">
        <v>0</v>
      </c>
      <c r="BN845" s="2">
        <v>2813</v>
      </c>
      <c r="BO845" s="2">
        <v>2.72</v>
      </c>
      <c r="BP845" s="2">
        <v>7651</v>
      </c>
      <c r="BQ845" s="2">
        <v>516898</v>
      </c>
      <c r="BR845" s="2">
        <v>670660</v>
      </c>
      <c r="BS845" s="2">
        <v>0</v>
      </c>
      <c r="BT845" s="2">
        <v>670660</v>
      </c>
      <c r="BU845" s="2">
        <v>192636</v>
      </c>
      <c r="BV845" s="2">
        <v>478024</v>
      </c>
      <c r="BW845" s="2">
        <v>44436</v>
      </c>
      <c r="BX845" s="2">
        <v>433588</v>
      </c>
      <c r="BY845" s="2">
        <v>43.59</v>
      </c>
      <c r="BZ845" s="2">
        <v>51.43</v>
      </c>
      <c r="CA845" s="2">
        <v>2242</v>
      </c>
      <c r="CB845" s="2">
        <v>358601</v>
      </c>
      <c r="CC845" s="2">
        <v>0</v>
      </c>
      <c r="CD845" s="2">
        <v>192636</v>
      </c>
      <c r="CE845" s="2">
        <v>44436</v>
      </c>
      <c r="CF845" s="2">
        <v>123771</v>
      </c>
      <c r="CG845" s="2">
        <v>86734</v>
      </c>
      <c r="CH845" s="2">
        <v>210505</v>
      </c>
      <c r="CI845" s="2">
        <v>0</v>
      </c>
      <c r="CJ845" s="2">
        <v>433588</v>
      </c>
      <c r="CK845" s="2" t="b">
        <v>0</v>
      </c>
      <c r="CL845" s="2">
        <v>0</v>
      </c>
      <c r="CM845" s="2">
        <v>12149.83</v>
      </c>
      <c r="CN845" s="2">
        <v>11171.27</v>
      </c>
      <c r="CO845" s="2">
        <v>11502.66</v>
      </c>
      <c r="CP845" s="2">
        <v>13677.12</v>
      </c>
      <c r="CQ845" s="4">
        <v>45072.426747685182</v>
      </c>
      <c r="CR845" s="4">
        <v>73415</v>
      </c>
    </row>
    <row r="846" spans="1:96" x14ac:dyDescent="0.35">
      <c r="A846" s="5">
        <v>931</v>
      </c>
      <c r="B846" s="3" t="s">
        <v>1716</v>
      </c>
      <c r="C846" s="3" t="s">
        <v>1727</v>
      </c>
      <c r="D846" s="2" t="s">
        <v>1728</v>
      </c>
      <c r="E846" s="2">
        <v>8093</v>
      </c>
      <c r="F846" s="2">
        <v>8215</v>
      </c>
      <c r="G846" s="2">
        <v>8458</v>
      </c>
      <c r="H846" s="2">
        <v>9802</v>
      </c>
      <c r="I846" s="2">
        <v>6.5600000000000006E-2</v>
      </c>
      <c r="J846" s="2">
        <v>531</v>
      </c>
      <c r="K846" s="2">
        <v>539</v>
      </c>
      <c r="L846" s="2">
        <v>555</v>
      </c>
      <c r="M846" s="2">
        <v>643</v>
      </c>
      <c r="N846" s="2">
        <v>6.7000000000000004E-2</v>
      </c>
      <c r="O846" s="2">
        <v>542</v>
      </c>
      <c r="P846" s="2">
        <v>550</v>
      </c>
      <c r="Q846" s="2">
        <v>567</v>
      </c>
      <c r="R846" s="2">
        <v>657</v>
      </c>
      <c r="S846" s="2">
        <v>9166</v>
      </c>
      <c r="T846" s="2">
        <v>9304</v>
      </c>
      <c r="U846" s="2">
        <v>9580</v>
      </c>
      <c r="V846" s="2">
        <v>11102</v>
      </c>
      <c r="W846" s="2">
        <v>1.1040000000000001</v>
      </c>
      <c r="X846" s="2">
        <v>1.026</v>
      </c>
      <c r="Y846" s="2">
        <v>10119</v>
      </c>
      <c r="Z846" s="2">
        <v>11391</v>
      </c>
      <c r="AA846" s="2">
        <v>167.4</v>
      </c>
      <c r="AB846" s="2">
        <v>132.77000000000001</v>
      </c>
      <c r="AC846" s="2">
        <v>93.88</v>
      </c>
      <c r="AD846" s="2">
        <v>0</v>
      </c>
      <c r="AE846" s="2">
        <v>394.05</v>
      </c>
      <c r="AF846" s="2">
        <v>167.4</v>
      </c>
      <c r="AG846" s="2">
        <v>132.77000000000001</v>
      </c>
      <c r="AH846" s="2">
        <v>93.88</v>
      </c>
      <c r="AI846" s="2">
        <v>0</v>
      </c>
      <c r="AJ846" s="2">
        <v>394.05</v>
      </c>
      <c r="AK846" s="2">
        <v>1693921</v>
      </c>
      <c r="AL846" s="2">
        <v>1235292</v>
      </c>
      <c r="AM846" s="2">
        <v>899370</v>
      </c>
      <c r="AN846" s="2">
        <v>0</v>
      </c>
      <c r="AO846" s="2">
        <v>3828583</v>
      </c>
      <c r="AP846" s="2">
        <v>0.87250000000000005</v>
      </c>
      <c r="AQ846" s="2">
        <v>0.2</v>
      </c>
      <c r="AR846" s="2">
        <v>295589</v>
      </c>
      <c r="AS846" s="2">
        <v>215558</v>
      </c>
      <c r="AT846" s="2">
        <v>156940</v>
      </c>
      <c r="AU846" s="2">
        <v>0</v>
      </c>
      <c r="AV846" s="2">
        <v>668087</v>
      </c>
      <c r="AW846" s="2">
        <v>0.87250000000000005</v>
      </c>
      <c r="AX846" s="2">
        <v>0.32250000000000001</v>
      </c>
      <c r="AY846" s="2">
        <v>0.65</v>
      </c>
      <c r="AZ846" s="2">
        <v>355088</v>
      </c>
      <c r="BA846" s="2">
        <v>258948</v>
      </c>
      <c r="BB846" s="2">
        <v>188531</v>
      </c>
      <c r="BC846" s="2">
        <v>0</v>
      </c>
      <c r="BD846" s="2">
        <v>802567</v>
      </c>
      <c r="BE846" s="2">
        <v>5299237</v>
      </c>
      <c r="BF846" s="2">
        <v>0</v>
      </c>
      <c r="BG846" s="2">
        <v>0</v>
      </c>
      <c r="BH846" s="2">
        <v>0</v>
      </c>
      <c r="BI846" s="2">
        <v>159973</v>
      </c>
      <c r="BJ846" s="2">
        <v>0</v>
      </c>
      <c r="BK846" s="2">
        <v>0</v>
      </c>
      <c r="BL846" s="2">
        <v>0</v>
      </c>
      <c r="BM846" s="2">
        <v>0</v>
      </c>
      <c r="BN846" s="2">
        <v>2813</v>
      </c>
      <c r="BO846" s="2">
        <v>14.83</v>
      </c>
      <c r="BP846" s="2">
        <v>41717</v>
      </c>
      <c r="BQ846" s="2">
        <v>201690</v>
      </c>
      <c r="BR846" s="2">
        <v>5500927</v>
      </c>
      <c r="BS846" s="2">
        <v>0</v>
      </c>
      <c r="BT846" s="2">
        <v>5500927</v>
      </c>
      <c r="BU846" s="2">
        <v>838350</v>
      </c>
      <c r="BV846" s="2">
        <v>4662577</v>
      </c>
      <c r="BW846" s="2">
        <v>312070</v>
      </c>
      <c r="BX846" s="2">
        <v>4350507</v>
      </c>
      <c r="BY846" s="2">
        <v>5027.08</v>
      </c>
      <c r="BZ846" s="2">
        <v>394.05</v>
      </c>
      <c r="CA846" s="2">
        <v>1980921</v>
      </c>
      <c r="CB846" s="2">
        <v>0</v>
      </c>
      <c r="CC846" s="2">
        <v>0</v>
      </c>
      <c r="CD846" s="2">
        <v>838350</v>
      </c>
      <c r="CE846" s="2">
        <v>312070</v>
      </c>
      <c r="CF846" s="2">
        <v>830501</v>
      </c>
      <c r="CG846" s="2">
        <v>692298</v>
      </c>
      <c r="CH846" s="2">
        <v>1522799</v>
      </c>
      <c r="CI846" s="2">
        <v>0</v>
      </c>
      <c r="CJ846" s="2">
        <v>4350507</v>
      </c>
      <c r="CK846" s="2" t="b">
        <v>0</v>
      </c>
      <c r="CL846" s="2">
        <v>0</v>
      </c>
      <c r="CM846" s="2">
        <v>14005.96</v>
      </c>
      <c r="CN846" s="2">
        <v>12877.9</v>
      </c>
      <c r="CO846" s="2">
        <v>13259.92</v>
      </c>
      <c r="CP846" s="2">
        <v>15766.57</v>
      </c>
      <c r="CQ846" s="4">
        <v>45072.426770833335</v>
      </c>
      <c r="CR846" s="4">
        <v>73415</v>
      </c>
    </row>
    <row r="847" spans="1:96" x14ac:dyDescent="0.35">
      <c r="A847" s="5">
        <v>932</v>
      </c>
      <c r="B847" s="3" t="s">
        <v>1716</v>
      </c>
      <c r="C847" s="3" t="s">
        <v>1729</v>
      </c>
      <c r="D847" s="2" t="s">
        <v>1730</v>
      </c>
      <c r="E847" s="2">
        <v>8093</v>
      </c>
      <c r="F847" s="2">
        <v>8215</v>
      </c>
      <c r="G847" s="2">
        <v>8458</v>
      </c>
      <c r="H847" s="2">
        <v>9802</v>
      </c>
      <c r="I847" s="2">
        <v>6.5600000000000006E-2</v>
      </c>
      <c r="J847" s="2">
        <v>531</v>
      </c>
      <c r="K847" s="2">
        <v>539</v>
      </c>
      <c r="L847" s="2">
        <v>555</v>
      </c>
      <c r="M847" s="2">
        <v>643</v>
      </c>
      <c r="N847" s="2">
        <v>6.7000000000000004E-2</v>
      </c>
      <c r="O847" s="2">
        <v>542</v>
      </c>
      <c r="P847" s="2">
        <v>550</v>
      </c>
      <c r="Q847" s="2">
        <v>567</v>
      </c>
      <c r="R847" s="2">
        <v>657</v>
      </c>
      <c r="S847" s="2">
        <v>9166</v>
      </c>
      <c r="T847" s="2">
        <v>9304</v>
      </c>
      <c r="U847" s="2">
        <v>9580</v>
      </c>
      <c r="V847" s="2">
        <v>11102</v>
      </c>
      <c r="W847" s="2">
        <v>1.1040000000000001</v>
      </c>
      <c r="X847" s="2">
        <v>1.026</v>
      </c>
      <c r="Y847" s="2">
        <v>10119</v>
      </c>
      <c r="Z847" s="2">
        <v>11391</v>
      </c>
      <c r="AA847" s="2">
        <v>46.5</v>
      </c>
      <c r="AB847" s="2">
        <v>33.770000000000003</v>
      </c>
      <c r="AC847" s="2">
        <v>19.29</v>
      </c>
      <c r="AD847" s="2">
        <v>0</v>
      </c>
      <c r="AE847" s="2">
        <v>99.56</v>
      </c>
      <c r="AF847" s="2">
        <v>46.5</v>
      </c>
      <c r="AG847" s="2">
        <v>33.770000000000003</v>
      </c>
      <c r="AH847" s="2">
        <v>19.29</v>
      </c>
      <c r="AI847" s="2">
        <v>0</v>
      </c>
      <c r="AJ847" s="2">
        <v>99.56</v>
      </c>
      <c r="AK847" s="2">
        <v>470534</v>
      </c>
      <c r="AL847" s="2">
        <v>314196</v>
      </c>
      <c r="AM847" s="2">
        <v>184798</v>
      </c>
      <c r="AN847" s="2">
        <v>0</v>
      </c>
      <c r="AO847" s="2">
        <v>969528</v>
      </c>
      <c r="AP847" s="2">
        <v>0.51160000000000005</v>
      </c>
      <c r="AQ847" s="2">
        <v>0.2</v>
      </c>
      <c r="AR847" s="2">
        <v>48145</v>
      </c>
      <c r="AS847" s="2">
        <v>32149</v>
      </c>
      <c r="AT847" s="2">
        <v>18909</v>
      </c>
      <c r="AU847" s="2">
        <v>0</v>
      </c>
      <c r="AV847" s="2">
        <v>99203</v>
      </c>
      <c r="AW847" s="2">
        <v>0.51160000000000005</v>
      </c>
      <c r="AX847" s="2">
        <v>0</v>
      </c>
      <c r="AY847" s="2">
        <v>0.65</v>
      </c>
      <c r="AZ847" s="2">
        <v>0</v>
      </c>
      <c r="BA847" s="2">
        <v>0</v>
      </c>
      <c r="BB847" s="2">
        <v>0</v>
      </c>
      <c r="BC847" s="2">
        <v>0</v>
      </c>
      <c r="BD847" s="2">
        <v>0</v>
      </c>
      <c r="BE847" s="2">
        <v>1068731</v>
      </c>
      <c r="BF847" s="2">
        <v>0</v>
      </c>
      <c r="BG847" s="2">
        <v>2423</v>
      </c>
      <c r="BH847" s="2">
        <v>0</v>
      </c>
      <c r="BI847" s="2">
        <v>0</v>
      </c>
      <c r="BJ847" s="2">
        <v>0</v>
      </c>
      <c r="BK847" s="2">
        <v>0</v>
      </c>
      <c r="BL847" s="2">
        <v>103204</v>
      </c>
      <c r="BM847" s="2">
        <v>0</v>
      </c>
      <c r="BN847" s="2">
        <v>2813</v>
      </c>
      <c r="BO847" s="2">
        <v>4.74</v>
      </c>
      <c r="BP847" s="2">
        <v>13334</v>
      </c>
      <c r="BQ847" s="2">
        <v>118961</v>
      </c>
      <c r="BR847" s="2">
        <v>1187692</v>
      </c>
      <c r="BS847" s="2">
        <v>0</v>
      </c>
      <c r="BT847" s="2">
        <v>1187692</v>
      </c>
      <c r="BU847" s="2">
        <v>118239</v>
      </c>
      <c r="BV847" s="2">
        <v>1069453</v>
      </c>
      <c r="BW847" s="2">
        <v>89035</v>
      </c>
      <c r="BX847" s="2">
        <v>980418</v>
      </c>
      <c r="BY847" s="2">
        <v>5676.63</v>
      </c>
      <c r="BZ847" s="2">
        <v>99.56</v>
      </c>
      <c r="CA847" s="2">
        <v>565165</v>
      </c>
      <c r="CB847" s="2">
        <v>0</v>
      </c>
      <c r="CC847" s="2">
        <v>0</v>
      </c>
      <c r="CD847" s="2">
        <v>118239</v>
      </c>
      <c r="CE847" s="2">
        <v>89035</v>
      </c>
      <c r="CF847" s="2">
        <v>357891</v>
      </c>
      <c r="CG847" s="2">
        <v>81610</v>
      </c>
      <c r="CH847" s="2">
        <v>439501</v>
      </c>
      <c r="CI847" s="2">
        <v>0</v>
      </c>
      <c r="CJ847" s="2">
        <v>980418</v>
      </c>
      <c r="CK847" s="2" t="b">
        <v>0</v>
      </c>
      <c r="CL847" s="2">
        <v>0</v>
      </c>
      <c r="CM847" s="2">
        <v>11154.38</v>
      </c>
      <c r="CN847" s="2">
        <v>10255.99</v>
      </c>
      <c r="CO847" s="2">
        <v>10560.23</v>
      </c>
      <c r="CP847" s="2">
        <v>12556.53</v>
      </c>
      <c r="CQ847" s="4">
        <v>45072.426828703705</v>
      </c>
      <c r="CR847" s="4">
        <v>73415</v>
      </c>
    </row>
    <row r="848" spans="1:96" x14ac:dyDescent="0.35">
      <c r="A848" s="5">
        <v>933</v>
      </c>
      <c r="B848" s="3" t="s">
        <v>1716</v>
      </c>
      <c r="C848" s="3" t="s">
        <v>1731</v>
      </c>
      <c r="D848" s="2" t="s">
        <v>1732</v>
      </c>
      <c r="E848" s="2">
        <v>8093</v>
      </c>
      <c r="F848" s="2">
        <v>8215</v>
      </c>
      <c r="G848" s="2">
        <v>8458</v>
      </c>
      <c r="H848" s="2">
        <v>9802</v>
      </c>
      <c r="I848" s="2">
        <v>6.5600000000000006E-2</v>
      </c>
      <c r="J848" s="2">
        <v>531</v>
      </c>
      <c r="K848" s="2">
        <v>539</v>
      </c>
      <c r="L848" s="2">
        <v>555</v>
      </c>
      <c r="M848" s="2">
        <v>643</v>
      </c>
      <c r="N848" s="2">
        <v>6.7000000000000004E-2</v>
      </c>
      <c r="O848" s="2">
        <v>542</v>
      </c>
      <c r="P848" s="2">
        <v>550</v>
      </c>
      <c r="Q848" s="2">
        <v>567</v>
      </c>
      <c r="R848" s="2">
        <v>657</v>
      </c>
      <c r="S848" s="2">
        <v>9166</v>
      </c>
      <c r="T848" s="2">
        <v>9304</v>
      </c>
      <c r="U848" s="2">
        <v>9580</v>
      </c>
      <c r="V848" s="2">
        <v>11102</v>
      </c>
      <c r="W848" s="2">
        <v>1.1040000000000001</v>
      </c>
      <c r="X848" s="2">
        <v>1.026</v>
      </c>
      <c r="Y848" s="2">
        <v>10119</v>
      </c>
      <c r="Z848" s="2">
        <v>11391</v>
      </c>
      <c r="AA848" s="2">
        <v>163.92</v>
      </c>
      <c r="AB848" s="2">
        <v>111.87</v>
      </c>
      <c r="AC848" s="2">
        <v>81.92</v>
      </c>
      <c r="AD848" s="2">
        <v>0</v>
      </c>
      <c r="AE848" s="2">
        <v>357.71</v>
      </c>
      <c r="AF848" s="2">
        <v>163.92</v>
      </c>
      <c r="AG848" s="2">
        <v>111.87</v>
      </c>
      <c r="AH848" s="2">
        <v>81.92</v>
      </c>
      <c r="AI848" s="2">
        <v>0</v>
      </c>
      <c r="AJ848" s="2">
        <v>357.71</v>
      </c>
      <c r="AK848" s="2">
        <v>1658706</v>
      </c>
      <c r="AL848" s="2">
        <v>1040838</v>
      </c>
      <c r="AM848" s="2">
        <v>784794</v>
      </c>
      <c r="AN848" s="2">
        <v>0</v>
      </c>
      <c r="AO848" s="2">
        <v>3484338</v>
      </c>
      <c r="AP848" s="2">
        <v>0.46779999999999999</v>
      </c>
      <c r="AQ848" s="2">
        <v>0.2</v>
      </c>
      <c r="AR848" s="2">
        <v>155189</v>
      </c>
      <c r="AS848" s="2">
        <v>97381</v>
      </c>
      <c r="AT848" s="2">
        <v>73425</v>
      </c>
      <c r="AU848" s="2">
        <v>0</v>
      </c>
      <c r="AV848" s="2">
        <v>325995</v>
      </c>
      <c r="AW848" s="2">
        <v>0.46779999999999999</v>
      </c>
      <c r="AX848" s="2">
        <v>0</v>
      </c>
      <c r="AY848" s="2">
        <v>0.65</v>
      </c>
      <c r="AZ848" s="2">
        <v>0</v>
      </c>
      <c r="BA848" s="2">
        <v>0</v>
      </c>
      <c r="BB848" s="2">
        <v>0</v>
      </c>
      <c r="BC848" s="2">
        <v>0</v>
      </c>
      <c r="BD848" s="2">
        <v>0</v>
      </c>
      <c r="BE848" s="2">
        <v>3810333</v>
      </c>
      <c r="BF848" s="2">
        <v>0</v>
      </c>
      <c r="BG848" s="2">
        <v>0</v>
      </c>
      <c r="BH848" s="2">
        <v>0</v>
      </c>
      <c r="BI848" s="2">
        <v>106016</v>
      </c>
      <c r="BJ848" s="2">
        <v>0</v>
      </c>
      <c r="BK848" s="2">
        <v>0</v>
      </c>
      <c r="BL848" s="2">
        <v>0</v>
      </c>
      <c r="BM848" s="2">
        <v>0</v>
      </c>
      <c r="BN848" s="2">
        <v>2813</v>
      </c>
      <c r="BO848" s="2">
        <v>10.69</v>
      </c>
      <c r="BP848" s="2">
        <v>30071</v>
      </c>
      <c r="BQ848" s="2">
        <v>136087</v>
      </c>
      <c r="BR848" s="2">
        <v>3946420</v>
      </c>
      <c r="BS848" s="2">
        <v>0</v>
      </c>
      <c r="BT848" s="2">
        <v>3946420</v>
      </c>
      <c r="BU848" s="2">
        <v>1032702</v>
      </c>
      <c r="BV848" s="2">
        <v>2913718</v>
      </c>
      <c r="BW848" s="2">
        <v>284939</v>
      </c>
      <c r="BX848" s="2">
        <v>2628779</v>
      </c>
      <c r="BY848" s="2">
        <v>5056.34</v>
      </c>
      <c r="BZ848" s="2">
        <v>357.71</v>
      </c>
      <c r="CA848" s="2">
        <v>1808703</v>
      </c>
      <c r="CB848" s="2">
        <v>0</v>
      </c>
      <c r="CC848" s="2">
        <v>0</v>
      </c>
      <c r="CD848" s="2">
        <v>1032702</v>
      </c>
      <c r="CE848" s="2">
        <v>284939</v>
      </c>
      <c r="CF848" s="2">
        <v>491062</v>
      </c>
      <c r="CG848" s="2">
        <v>478084</v>
      </c>
      <c r="CH848" s="2">
        <v>969146</v>
      </c>
      <c r="CI848" s="2">
        <v>0</v>
      </c>
      <c r="CJ848" s="2">
        <v>2628779</v>
      </c>
      <c r="CK848" s="2" t="b">
        <v>0</v>
      </c>
      <c r="CL848" s="2">
        <v>0</v>
      </c>
      <c r="CM848" s="2">
        <v>11065.73</v>
      </c>
      <c r="CN848" s="2">
        <v>10174.48</v>
      </c>
      <c r="CO848" s="2">
        <v>10476.299999999999</v>
      </c>
      <c r="CP848" s="2">
        <v>12456.74</v>
      </c>
      <c r="CQ848" s="4">
        <v>45072.426840277774</v>
      </c>
      <c r="CR848" s="4">
        <v>73415</v>
      </c>
    </row>
    <row r="849" spans="1:96" x14ac:dyDescent="0.35">
      <c r="A849" s="5">
        <v>934</v>
      </c>
      <c r="B849" s="3" t="s">
        <v>1716</v>
      </c>
      <c r="C849" s="3" t="s">
        <v>1733</v>
      </c>
      <c r="D849" s="2" t="s">
        <v>1734</v>
      </c>
      <c r="E849" s="2">
        <v>8093</v>
      </c>
      <c r="F849" s="2">
        <v>8215</v>
      </c>
      <c r="G849" s="2">
        <v>8458</v>
      </c>
      <c r="H849" s="2">
        <v>9802</v>
      </c>
      <c r="I849" s="2">
        <v>6.5600000000000006E-2</v>
      </c>
      <c r="J849" s="2">
        <v>531</v>
      </c>
      <c r="K849" s="2">
        <v>539</v>
      </c>
      <c r="L849" s="2">
        <v>555</v>
      </c>
      <c r="M849" s="2">
        <v>643</v>
      </c>
      <c r="N849" s="2">
        <v>6.7000000000000004E-2</v>
      </c>
      <c r="O849" s="2">
        <v>542</v>
      </c>
      <c r="P849" s="2">
        <v>550</v>
      </c>
      <c r="Q849" s="2">
        <v>567</v>
      </c>
      <c r="R849" s="2">
        <v>657</v>
      </c>
      <c r="S849" s="2">
        <v>9166</v>
      </c>
      <c r="T849" s="2">
        <v>9304</v>
      </c>
      <c r="U849" s="2">
        <v>9580</v>
      </c>
      <c r="V849" s="2">
        <v>11102</v>
      </c>
      <c r="W849" s="2">
        <v>1.1040000000000001</v>
      </c>
      <c r="X849" s="2">
        <v>1.026</v>
      </c>
      <c r="Y849" s="2">
        <v>10119</v>
      </c>
      <c r="Z849" s="2">
        <v>11391</v>
      </c>
      <c r="AA849" s="2">
        <v>115.64</v>
      </c>
      <c r="AB849" s="2">
        <v>85.86</v>
      </c>
      <c r="AC849" s="2">
        <v>52.42</v>
      </c>
      <c r="AD849" s="2">
        <v>0</v>
      </c>
      <c r="AE849" s="2">
        <v>253.92</v>
      </c>
      <c r="AF849" s="2">
        <v>141.03</v>
      </c>
      <c r="AG849" s="2">
        <v>115.76</v>
      </c>
      <c r="AH849" s="2">
        <v>76.63</v>
      </c>
      <c r="AI849" s="2">
        <v>204.09</v>
      </c>
      <c r="AJ849" s="2">
        <v>537.51</v>
      </c>
      <c r="AK849" s="2">
        <v>1170161</v>
      </c>
      <c r="AL849" s="2">
        <v>798841</v>
      </c>
      <c r="AM849" s="2">
        <v>502184</v>
      </c>
      <c r="AN849" s="2">
        <v>0</v>
      </c>
      <c r="AO849" s="2">
        <v>2471186</v>
      </c>
      <c r="AP849" s="2">
        <v>0.76139999999999997</v>
      </c>
      <c r="AQ849" s="2">
        <v>0.2</v>
      </c>
      <c r="AR849" s="2">
        <v>217316</v>
      </c>
      <c r="AS849" s="2">
        <v>164010</v>
      </c>
      <c r="AT849" s="2">
        <v>111791</v>
      </c>
      <c r="AU849" s="2">
        <v>354019</v>
      </c>
      <c r="AV849" s="2">
        <v>847136</v>
      </c>
      <c r="AW849" s="2">
        <v>0.76139999999999997</v>
      </c>
      <c r="AX849" s="2">
        <v>0.2114</v>
      </c>
      <c r="AY849" s="2">
        <v>0.65</v>
      </c>
      <c r="AZ849" s="2">
        <v>196095</v>
      </c>
      <c r="BA849" s="2">
        <v>147995</v>
      </c>
      <c r="BB849" s="2">
        <v>100875</v>
      </c>
      <c r="BC849" s="2">
        <v>319449</v>
      </c>
      <c r="BD849" s="2">
        <v>764414</v>
      </c>
      <c r="BE849" s="2">
        <v>4082736</v>
      </c>
      <c r="BF849" s="2">
        <v>3498594</v>
      </c>
      <c r="BG849" s="2">
        <v>48610</v>
      </c>
      <c r="BH849" s="2">
        <v>0</v>
      </c>
      <c r="BI849" s="2">
        <v>139312</v>
      </c>
      <c r="BJ849" s="2">
        <v>0</v>
      </c>
      <c r="BK849" s="2">
        <v>0</v>
      </c>
      <c r="BL849" s="2">
        <v>0</v>
      </c>
      <c r="BM849" s="2">
        <v>0</v>
      </c>
      <c r="BN849" s="2">
        <v>2813</v>
      </c>
      <c r="BO849" s="2">
        <v>10.06</v>
      </c>
      <c r="BP849" s="2">
        <v>28299</v>
      </c>
      <c r="BQ849" s="2">
        <v>3714815</v>
      </c>
      <c r="BR849" s="2">
        <v>7797551</v>
      </c>
      <c r="BS849" s="2">
        <v>0</v>
      </c>
      <c r="BT849" s="2">
        <v>7797551</v>
      </c>
      <c r="BU849" s="2">
        <v>2091182</v>
      </c>
      <c r="BV849" s="2">
        <v>5706369</v>
      </c>
      <c r="BW849" s="2">
        <v>522062</v>
      </c>
      <c r="BX849" s="2">
        <v>5184307</v>
      </c>
      <c r="BY849" s="2">
        <v>3871.99</v>
      </c>
      <c r="BZ849" s="2">
        <v>537.51</v>
      </c>
      <c r="CA849" s="2">
        <v>2081233</v>
      </c>
      <c r="CB849" s="2">
        <v>1381701</v>
      </c>
      <c r="CC849" s="2">
        <v>0</v>
      </c>
      <c r="CD849" s="2">
        <v>2091182</v>
      </c>
      <c r="CE849" s="2">
        <v>522062</v>
      </c>
      <c r="CF849" s="2">
        <v>849690</v>
      </c>
      <c r="CG849" s="2">
        <v>753494</v>
      </c>
      <c r="CH849" s="2">
        <v>1603184</v>
      </c>
      <c r="CI849" s="2">
        <v>0</v>
      </c>
      <c r="CJ849" s="2">
        <v>5184307</v>
      </c>
      <c r="CK849" s="2" t="b">
        <v>0</v>
      </c>
      <c r="CL849" s="2">
        <v>0</v>
      </c>
      <c r="CM849" s="2">
        <v>13050.37</v>
      </c>
      <c r="CN849" s="2">
        <v>11999.28</v>
      </c>
      <c r="CO849" s="2">
        <v>12355.23</v>
      </c>
      <c r="CP849" s="2">
        <v>14690.86</v>
      </c>
      <c r="CQ849" s="4">
        <v>45072.426863425928</v>
      </c>
      <c r="CR849" s="4">
        <v>73415</v>
      </c>
    </row>
    <row r="850" spans="1:96" x14ac:dyDescent="0.35">
      <c r="A850" s="5">
        <v>938</v>
      </c>
      <c r="B850" s="3" t="s">
        <v>1716</v>
      </c>
      <c r="C850" s="3" t="s">
        <v>1735</v>
      </c>
      <c r="D850" s="2" t="s">
        <v>1736</v>
      </c>
      <c r="E850" s="2">
        <v>8093</v>
      </c>
      <c r="F850" s="2">
        <v>8215</v>
      </c>
      <c r="G850" s="2">
        <v>8458</v>
      </c>
      <c r="H850" s="2">
        <v>9802</v>
      </c>
      <c r="I850" s="2">
        <v>6.5600000000000006E-2</v>
      </c>
      <c r="J850" s="2">
        <v>531</v>
      </c>
      <c r="K850" s="2">
        <v>539</v>
      </c>
      <c r="L850" s="2">
        <v>555</v>
      </c>
      <c r="M850" s="2">
        <v>643</v>
      </c>
      <c r="N850" s="2">
        <v>6.7000000000000004E-2</v>
      </c>
      <c r="O850" s="2">
        <v>542</v>
      </c>
      <c r="P850" s="2">
        <v>550</v>
      </c>
      <c r="Q850" s="2">
        <v>567</v>
      </c>
      <c r="R850" s="2">
        <v>657</v>
      </c>
      <c r="S850" s="2">
        <v>9166</v>
      </c>
      <c r="T850" s="2">
        <v>9304</v>
      </c>
      <c r="U850" s="2">
        <v>9580</v>
      </c>
      <c r="V850" s="2">
        <v>11102</v>
      </c>
      <c r="W850" s="2">
        <v>1.1040000000000001</v>
      </c>
      <c r="X850" s="2">
        <v>1.026</v>
      </c>
      <c r="Y850" s="2">
        <v>10119</v>
      </c>
      <c r="Z850" s="2">
        <v>11391</v>
      </c>
      <c r="AA850" s="2">
        <v>884.13</v>
      </c>
      <c r="AB850" s="2">
        <v>631.16999999999996</v>
      </c>
      <c r="AC850" s="2">
        <v>373.63</v>
      </c>
      <c r="AD850" s="2">
        <v>0</v>
      </c>
      <c r="AE850" s="2">
        <v>1888.93</v>
      </c>
      <c r="AF850" s="2">
        <v>884.13</v>
      </c>
      <c r="AG850" s="2">
        <v>631.16999999999996</v>
      </c>
      <c r="AH850" s="2">
        <v>373.63</v>
      </c>
      <c r="AI850" s="2">
        <v>0</v>
      </c>
      <c r="AJ850" s="2">
        <v>1888.93</v>
      </c>
      <c r="AK850" s="2">
        <v>8946511</v>
      </c>
      <c r="AL850" s="2">
        <v>5872406</v>
      </c>
      <c r="AM850" s="2">
        <v>3579375</v>
      </c>
      <c r="AN850" s="2">
        <v>0</v>
      </c>
      <c r="AO850" s="2">
        <v>18398292</v>
      </c>
      <c r="AP850" s="2">
        <v>0.81489999999999996</v>
      </c>
      <c r="AQ850" s="2">
        <v>0.2</v>
      </c>
      <c r="AR850" s="2">
        <v>1458102</v>
      </c>
      <c r="AS850" s="2">
        <v>957085</v>
      </c>
      <c r="AT850" s="2">
        <v>583367</v>
      </c>
      <c r="AU850" s="2">
        <v>0</v>
      </c>
      <c r="AV850" s="2">
        <v>2998554</v>
      </c>
      <c r="AW850" s="2">
        <v>0.81489999999999996</v>
      </c>
      <c r="AX850" s="2">
        <v>0.26490000000000002</v>
      </c>
      <c r="AY850" s="2">
        <v>0.65</v>
      </c>
      <c r="AZ850" s="2">
        <v>1540455</v>
      </c>
      <c r="BA850" s="2">
        <v>1011140</v>
      </c>
      <c r="BB850" s="2">
        <v>616315</v>
      </c>
      <c r="BC850" s="2">
        <v>0</v>
      </c>
      <c r="BD850" s="2">
        <v>3167910</v>
      </c>
      <c r="BE850" s="2">
        <v>24564756</v>
      </c>
      <c r="BF850" s="2">
        <v>0</v>
      </c>
      <c r="BG850" s="2">
        <v>0</v>
      </c>
      <c r="BH850" s="2">
        <v>0</v>
      </c>
      <c r="BI850" s="2">
        <v>259736</v>
      </c>
      <c r="BJ850" s="2">
        <v>0</v>
      </c>
      <c r="BK850" s="2">
        <v>0</v>
      </c>
      <c r="BL850" s="2">
        <v>0</v>
      </c>
      <c r="BM850" s="2">
        <v>0</v>
      </c>
      <c r="BN850" s="2">
        <v>2813</v>
      </c>
      <c r="BO850" s="2">
        <v>50.13</v>
      </c>
      <c r="BP850" s="2">
        <v>141016</v>
      </c>
      <c r="BQ850" s="2">
        <v>400752</v>
      </c>
      <c r="BR850" s="2">
        <v>24965508</v>
      </c>
      <c r="BS850" s="2">
        <v>0</v>
      </c>
      <c r="BT850" s="2">
        <v>24965508</v>
      </c>
      <c r="BU850" s="2">
        <v>4648502</v>
      </c>
      <c r="BV850" s="2">
        <v>20317006</v>
      </c>
      <c r="BW850" s="2">
        <v>1537476</v>
      </c>
      <c r="BX850" s="2">
        <v>18779530</v>
      </c>
      <c r="BY850" s="2">
        <v>5166.62</v>
      </c>
      <c r="BZ850" s="2">
        <v>1888.93</v>
      </c>
      <c r="CA850" s="2">
        <v>9759384</v>
      </c>
      <c r="CB850" s="2">
        <v>0</v>
      </c>
      <c r="CC850" s="2">
        <v>0</v>
      </c>
      <c r="CD850" s="2">
        <v>4648502</v>
      </c>
      <c r="CE850" s="2">
        <v>1537476</v>
      </c>
      <c r="CF850" s="2">
        <v>3573406</v>
      </c>
      <c r="CG850" s="2">
        <v>2423580</v>
      </c>
      <c r="CH850" s="2">
        <v>5996986</v>
      </c>
      <c r="CI850" s="2">
        <v>0</v>
      </c>
      <c r="CJ850" s="2">
        <v>18779530</v>
      </c>
      <c r="CK850" s="2" t="b">
        <v>0</v>
      </c>
      <c r="CL850" s="2">
        <v>0</v>
      </c>
      <c r="CM850" s="2">
        <v>13510.53</v>
      </c>
      <c r="CN850" s="2">
        <v>12422.38</v>
      </c>
      <c r="CO850" s="2">
        <v>12790.88</v>
      </c>
      <c r="CP850" s="2">
        <v>15208.86</v>
      </c>
      <c r="CQ850" s="4">
        <v>45072.427048611113</v>
      </c>
      <c r="CR850" s="4">
        <v>73415</v>
      </c>
    </row>
    <row r="851" spans="1:96" x14ac:dyDescent="0.35">
      <c r="A851" s="5">
        <v>939</v>
      </c>
      <c r="B851" s="3" t="s">
        <v>1716</v>
      </c>
      <c r="C851" s="3" t="s">
        <v>1737</v>
      </c>
      <c r="D851" s="2" t="s">
        <v>1738</v>
      </c>
      <c r="E851" s="2">
        <v>8093</v>
      </c>
      <c r="F851" s="2">
        <v>8215</v>
      </c>
      <c r="G851" s="2">
        <v>8458</v>
      </c>
      <c r="H851" s="2">
        <v>9802</v>
      </c>
      <c r="I851" s="2">
        <v>6.5600000000000006E-2</v>
      </c>
      <c r="J851" s="2">
        <v>531</v>
      </c>
      <c r="K851" s="2">
        <v>539</v>
      </c>
      <c r="L851" s="2">
        <v>555</v>
      </c>
      <c r="M851" s="2">
        <v>643</v>
      </c>
      <c r="N851" s="2">
        <v>6.7000000000000004E-2</v>
      </c>
      <c r="O851" s="2">
        <v>542</v>
      </c>
      <c r="P851" s="2">
        <v>550</v>
      </c>
      <c r="Q851" s="2">
        <v>567</v>
      </c>
      <c r="R851" s="2">
        <v>657</v>
      </c>
      <c r="S851" s="2">
        <v>9166</v>
      </c>
      <c r="T851" s="2">
        <v>9304</v>
      </c>
      <c r="U851" s="2">
        <v>9580</v>
      </c>
      <c r="V851" s="2">
        <v>11102</v>
      </c>
      <c r="W851" s="2">
        <v>1.1040000000000001</v>
      </c>
      <c r="X851" s="2">
        <v>1.026</v>
      </c>
      <c r="Y851" s="2">
        <v>10119</v>
      </c>
      <c r="Z851" s="2">
        <v>11391</v>
      </c>
      <c r="AA851" s="2">
        <v>0</v>
      </c>
      <c r="AB851" s="2">
        <v>0</v>
      </c>
      <c r="AC851" s="2">
        <v>0</v>
      </c>
      <c r="AD851" s="2">
        <v>1661.86</v>
      </c>
      <c r="AE851" s="2">
        <v>1661.86</v>
      </c>
      <c r="AF851" s="2">
        <v>0</v>
      </c>
      <c r="AG851" s="2">
        <v>0</v>
      </c>
      <c r="AH851" s="2">
        <v>0</v>
      </c>
      <c r="AI851" s="2">
        <v>1661.86</v>
      </c>
      <c r="AJ851" s="2">
        <v>1661.86</v>
      </c>
      <c r="AK851" s="2">
        <v>0</v>
      </c>
      <c r="AL851" s="2">
        <v>0</v>
      </c>
      <c r="AM851" s="2">
        <v>0</v>
      </c>
      <c r="AN851" s="2">
        <v>18930247</v>
      </c>
      <c r="AO851" s="2">
        <v>18930247</v>
      </c>
      <c r="AP851" s="2">
        <v>0.66720000000000002</v>
      </c>
      <c r="AQ851" s="2">
        <v>0.2</v>
      </c>
      <c r="AR851" s="2">
        <v>0</v>
      </c>
      <c r="AS851" s="2">
        <v>0</v>
      </c>
      <c r="AT851" s="2">
        <v>0</v>
      </c>
      <c r="AU851" s="2">
        <v>2526052</v>
      </c>
      <c r="AV851" s="2">
        <v>2526052</v>
      </c>
      <c r="AW851" s="2">
        <v>0.66720000000000002</v>
      </c>
      <c r="AX851" s="2">
        <v>0.1172</v>
      </c>
      <c r="AY851" s="2">
        <v>0.65</v>
      </c>
      <c r="AZ851" s="2">
        <v>0</v>
      </c>
      <c r="BA851" s="2">
        <v>0</v>
      </c>
      <c r="BB851" s="2">
        <v>0</v>
      </c>
      <c r="BC851" s="2">
        <v>1442106</v>
      </c>
      <c r="BD851" s="2">
        <v>1442106</v>
      </c>
      <c r="BE851" s="2">
        <v>22898405</v>
      </c>
      <c r="BF851" s="2">
        <v>0</v>
      </c>
      <c r="BG851" s="2">
        <v>61021</v>
      </c>
      <c r="BH851" s="2">
        <v>0</v>
      </c>
      <c r="BI851" s="2">
        <v>343899</v>
      </c>
      <c r="BJ851" s="2">
        <v>0</v>
      </c>
      <c r="BK851" s="2">
        <v>0</v>
      </c>
      <c r="BL851" s="2">
        <v>0</v>
      </c>
      <c r="BM851" s="2">
        <v>0</v>
      </c>
      <c r="BN851" s="2">
        <v>2813</v>
      </c>
      <c r="BO851" s="2">
        <v>0</v>
      </c>
      <c r="BP851" s="2">
        <v>0</v>
      </c>
      <c r="BQ851" s="2">
        <v>404920</v>
      </c>
      <c r="BR851" s="2">
        <v>23303325</v>
      </c>
      <c r="BS851" s="2">
        <v>0</v>
      </c>
      <c r="BT851" s="2">
        <v>23303325</v>
      </c>
      <c r="BU851" s="2">
        <v>9182254</v>
      </c>
      <c r="BV851" s="2">
        <v>14121071</v>
      </c>
      <c r="BW851" s="2">
        <v>1595931</v>
      </c>
      <c r="BX851" s="2">
        <v>12525140</v>
      </c>
      <c r="BY851" s="2">
        <v>6095.85</v>
      </c>
      <c r="BZ851" s="2">
        <v>1661.86</v>
      </c>
      <c r="CA851" s="2">
        <v>10130449</v>
      </c>
      <c r="CB851" s="2">
        <v>0</v>
      </c>
      <c r="CC851" s="2">
        <v>0</v>
      </c>
      <c r="CD851" s="2">
        <v>9182254</v>
      </c>
      <c r="CE851" s="2">
        <v>1595931</v>
      </c>
      <c r="CF851" s="2">
        <v>0</v>
      </c>
      <c r="CG851" s="2">
        <v>1703130</v>
      </c>
      <c r="CH851" s="2">
        <v>1703130</v>
      </c>
      <c r="CI851" s="2">
        <v>0</v>
      </c>
      <c r="CJ851" s="2">
        <v>12525140</v>
      </c>
      <c r="CK851" s="2" t="b">
        <v>0</v>
      </c>
      <c r="CL851" s="2">
        <v>0</v>
      </c>
      <c r="CM851" s="2">
        <v>12240.14</v>
      </c>
      <c r="CN851" s="2">
        <v>11254.3</v>
      </c>
      <c r="CO851" s="2">
        <v>11588.16</v>
      </c>
      <c r="CP851" s="2">
        <v>13778.78</v>
      </c>
      <c r="CQ851" s="4">
        <v>45072.427048611113</v>
      </c>
      <c r="CR851" s="4">
        <v>73415</v>
      </c>
    </row>
    <row r="852" spans="1:96" x14ac:dyDescent="0.35">
      <c r="A852" s="5">
        <v>940</v>
      </c>
      <c r="B852" s="3" t="s">
        <v>1716</v>
      </c>
      <c r="C852" s="3" t="s">
        <v>1739</v>
      </c>
      <c r="D852" s="2" t="s">
        <v>1740</v>
      </c>
      <c r="E852" s="2">
        <v>8093</v>
      </c>
      <c r="F852" s="2">
        <v>8215</v>
      </c>
      <c r="G852" s="2">
        <v>8458</v>
      </c>
      <c r="H852" s="2">
        <v>9802</v>
      </c>
      <c r="I852" s="2">
        <v>6.5600000000000006E-2</v>
      </c>
      <c r="J852" s="2">
        <v>531</v>
      </c>
      <c r="K852" s="2">
        <v>539</v>
      </c>
      <c r="L852" s="2">
        <v>555</v>
      </c>
      <c r="M852" s="2">
        <v>643</v>
      </c>
      <c r="N852" s="2">
        <v>6.7000000000000004E-2</v>
      </c>
      <c r="O852" s="2">
        <v>542</v>
      </c>
      <c r="P852" s="2">
        <v>550</v>
      </c>
      <c r="Q852" s="2">
        <v>567</v>
      </c>
      <c r="R852" s="2">
        <v>657</v>
      </c>
      <c r="S852" s="2">
        <v>9166</v>
      </c>
      <c r="T852" s="2">
        <v>9304</v>
      </c>
      <c r="U852" s="2">
        <v>9580</v>
      </c>
      <c r="V852" s="2">
        <v>11102</v>
      </c>
      <c r="W852" s="2">
        <v>1.1040000000000001</v>
      </c>
      <c r="X852" s="2">
        <v>1.026</v>
      </c>
      <c r="Y852" s="2">
        <v>10119</v>
      </c>
      <c r="Z852" s="2">
        <v>11391</v>
      </c>
      <c r="AA852" s="2">
        <v>80.44</v>
      </c>
      <c r="AB852" s="2">
        <v>60.45</v>
      </c>
      <c r="AC852" s="2">
        <v>30.75</v>
      </c>
      <c r="AD852" s="2">
        <v>0</v>
      </c>
      <c r="AE852" s="2">
        <v>171.64</v>
      </c>
      <c r="AF852" s="2">
        <v>80.44</v>
      </c>
      <c r="AG852" s="2">
        <v>60.45</v>
      </c>
      <c r="AH852" s="2">
        <v>30.75</v>
      </c>
      <c r="AI852" s="2">
        <v>0</v>
      </c>
      <c r="AJ852" s="2">
        <v>171.64</v>
      </c>
      <c r="AK852" s="2">
        <v>813972</v>
      </c>
      <c r="AL852" s="2">
        <v>562427</v>
      </c>
      <c r="AM852" s="2">
        <v>294585</v>
      </c>
      <c r="AN852" s="2">
        <v>0</v>
      </c>
      <c r="AO852" s="2">
        <v>1670984</v>
      </c>
      <c r="AP852" s="2">
        <v>0.53549999999999998</v>
      </c>
      <c r="AQ852" s="2">
        <v>0.2</v>
      </c>
      <c r="AR852" s="2">
        <v>87176</v>
      </c>
      <c r="AS852" s="2">
        <v>60236</v>
      </c>
      <c r="AT852" s="2">
        <v>31550</v>
      </c>
      <c r="AU852" s="2">
        <v>0</v>
      </c>
      <c r="AV852" s="2">
        <v>178962</v>
      </c>
      <c r="AW852" s="2">
        <v>0.53549999999999998</v>
      </c>
      <c r="AX852" s="2">
        <v>0</v>
      </c>
      <c r="AY852" s="2">
        <v>0.65</v>
      </c>
      <c r="AZ852" s="2">
        <v>0</v>
      </c>
      <c r="BA852" s="2">
        <v>0</v>
      </c>
      <c r="BB852" s="2">
        <v>0</v>
      </c>
      <c r="BC852" s="2">
        <v>0</v>
      </c>
      <c r="BD852" s="2">
        <v>0</v>
      </c>
      <c r="BE852" s="2">
        <v>1849946</v>
      </c>
      <c r="BF852" s="2">
        <v>0</v>
      </c>
      <c r="BG852" s="2">
        <v>0</v>
      </c>
      <c r="BH852" s="2">
        <v>0</v>
      </c>
      <c r="BI852" s="2">
        <v>27381</v>
      </c>
      <c r="BJ852" s="2">
        <v>0</v>
      </c>
      <c r="BK852" s="2">
        <v>0</v>
      </c>
      <c r="BL852" s="2">
        <v>0</v>
      </c>
      <c r="BM852" s="2">
        <v>0</v>
      </c>
      <c r="BN852" s="2">
        <v>2813</v>
      </c>
      <c r="BO852" s="2">
        <v>3.43</v>
      </c>
      <c r="BP852" s="2">
        <v>9649</v>
      </c>
      <c r="BQ852" s="2">
        <v>37030</v>
      </c>
      <c r="BR852" s="2">
        <v>1886976</v>
      </c>
      <c r="BS852" s="2">
        <v>0</v>
      </c>
      <c r="BT852" s="2">
        <v>1886976</v>
      </c>
      <c r="BU852" s="2">
        <v>326566</v>
      </c>
      <c r="BV852" s="2">
        <v>1560410</v>
      </c>
      <c r="BW852" s="2">
        <v>137749</v>
      </c>
      <c r="BX852" s="2">
        <v>1422661</v>
      </c>
      <c r="BY852" s="2">
        <v>5094.3100000000004</v>
      </c>
      <c r="BZ852" s="2">
        <v>171.64</v>
      </c>
      <c r="CA852" s="2">
        <v>874387</v>
      </c>
      <c r="CB852" s="2">
        <v>0</v>
      </c>
      <c r="CC852" s="2">
        <v>0</v>
      </c>
      <c r="CD852" s="2">
        <v>326566</v>
      </c>
      <c r="CE852" s="2">
        <v>137749</v>
      </c>
      <c r="CF852" s="2">
        <v>410072</v>
      </c>
      <c r="CG852" s="2">
        <v>153472</v>
      </c>
      <c r="CH852" s="2">
        <v>563544</v>
      </c>
      <c r="CI852" s="2">
        <v>0</v>
      </c>
      <c r="CJ852" s="2">
        <v>1422661</v>
      </c>
      <c r="CK852" s="2" t="b">
        <v>0</v>
      </c>
      <c r="CL852" s="2">
        <v>0</v>
      </c>
      <c r="CM852" s="2">
        <v>11202.74</v>
      </c>
      <c r="CN852" s="2">
        <v>10300.459999999999</v>
      </c>
      <c r="CO852" s="2">
        <v>10606.02</v>
      </c>
      <c r="CP852" s="2">
        <v>12610.98</v>
      </c>
      <c r="CQ852" s="4">
        <v>45072.427060185182</v>
      </c>
      <c r="CR852" s="4">
        <v>73415</v>
      </c>
    </row>
    <row r="853" spans="1:96" x14ac:dyDescent="0.35">
      <c r="A853" s="5">
        <v>941</v>
      </c>
      <c r="B853" s="3" t="s">
        <v>1716</v>
      </c>
      <c r="C853" s="3" t="s">
        <v>1741</v>
      </c>
      <c r="D853" s="2" t="s">
        <v>1742</v>
      </c>
      <c r="E853" s="2">
        <v>8093</v>
      </c>
      <c r="F853" s="2">
        <v>8215</v>
      </c>
      <c r="G853" s="2">
        <v>8458</v>
      </c>
      <c r="H853" s="2">
        <v>9802</v>
      </c>
      <c r="I853" s="2">
        <v>6.5600000000000006E-2</v>
      </c>
      <c r="J853" s="2">
        <v>531</v>
      </c>
      <c r="K853" s="2">
        <v>539</v>
      </c>
      <c r="L853" s="2">
        <v>555</v>
      </c>
      <c r="M853" s="2">
        <v>643</v>
      </c>
      <c r="N853" s="2">
        <v>6.7000000000000004E-2</v>
      </c>
      <c r="O853" s="2">
        <v>542</v>
      </c>
      <c r="P853" s="2">
        <v>550</v>
      </c>
      <c r="Q853" s="2">
        <v>567</v>
      </c>
      <c r="R853" s="2">
        <v>657</v>
      </c>
      <c r="S853" s="2">
        <v>9166</v>
      </c>
      <c r="T853" s="2">
        <v>9304</v>
      </c>
      <c r="U853" s="2">
        <v>9580</v>
      </c>
      <c r="V853" s="2">
        <v>11102</v>
      </c>
      <c r="W853" s="2">
        <v>1.1040000000000001</v>
      </c>
      <c r="X853" s="2">
        <v>1.026</v>
      </c>
      <c r="Y853" s="2">
        <v>10119</v>
      </c>
      <c r="Z853" s="2">
        <v>11391</v>
      </c>
      <c r="AA853" s="2">
        <v>103.7</v>
      </c>
      <c r="AB853" s="2">
        <v>73.36</v>
      </c>
      <c r="AC853" s="2">
        <v>51.88</v>
      </c>
      <c r="AD853" s="2">
        <v>0</v>
      </c>
      <c r="AE853" s="2">
        <v>228.94</v>
      </c>
      <c r="AF853" s="2">
        <v>103.7</v>
      </c>
      <c r="AG853" s="2">
        <v>73.36</v>
      </c>
      <c r="AH853" s="2">
        <v>51.88</v>
      </c>
      <c r="AI853" s="2">
        <v>0</v>
      </c>
      <c r="AJ853" s="2">
        <v>228.94</v>
      </c>
      <c r="AK853" s="2">
        <v>1049340</v>
      </c>
      <c r="AL853" s="2">
        <v>682541</v>
      </c>
      <c r="AM853" s="2">
        <v>497010</v>
      </c>
      <c r="AN853" s="2">
        <v>0</v>
      </c>
      <c r="AO853" s="2">
        <v>2228891</v>
      </c>
      <c r="AP853" s="2">
        <v>0.59370000000000001</v>
      </c>
      <c r="AQ853" s="2">
        <v>0.2</v>
      </c>
      <c r="AR853" s="2">
        <v>124599</v>
      </c>
      <c r="AS853" s="2">
        <v>81045</v>
      </c>
      <c r="AT853" s="2">
        <v>59015</v>
      </c>
      <c r="AU853" s="2">
        <v>0</v>
      </c>
      <c r="AV853" s="2">
        <v>264659</v>
      </c>
      <c r="AW853" s="2">
        <v>0.59370000000000001</v>
      </c>
      <c r="AX853" s="2">
        <v>4.3700000000000003E-2</v>
      </c>
      <c r="AY853" s="2">
        <v>0.65</v>
      </c>
      <c r="AZ853" s="2">
        <v>29807</v>
      </c>
      <c r="BA853" s="2">
        <v>19388</v>
      </c>
      <c r="BB853" s="2">
        <v>14118</v>
      </c>
      <c r="BC853" s="2">
        <v>0</v>
      </c>
      <c r="BD853" s="2">
        <v>63313</v>
      </c>
      <c r="BE853" s="2">
        <v>2556863</v>
      </c>
      <c r="BF853" s="2">
        <v>0</v>
      </c>
      <c r="BG853" s="2">
        <v>0</v>
      </c>
      <c r="BH853" s="2">
        <v>0</v>
      </c>
      <c r="BI853" s="2">
        <v>18649</v>
      </c>
      <c r="BJ853" s="2">
        <v>0</v>
      </c>
      <c r="BK853" s="2">
        <v>0</v>
      </c>
      <c r="BL853" s="2">
        <v>0</v>
      </c>
      <c r="BM853" s="2">
        <v>0</v>
      </c>
      <c r="BN853" s="2">
        <v>2813</v>
      </c>
      <c r="BO853" s="2">
        <v>6.22</v>
      </c>
      <c r="BP853" s="2">
        <v>17497</v>
      </c>
      <c r="BQ853" s="2">
        <v>36146</v>
      </c>
      <c r="BR853" s="2">
        <v>2593009</v>
      </c>
      <c r="BS853" s="2">
        <v>0</v>
      </c>
      <c r="BT853" s="2">
        <v>2593009</v>
      </c>
      <c r="BU853" s="2">
        <v>490115</v>
      </c>
      <c r="BV853" s="2">
        <v>2102894</v>
      </c>
      <c r="BW853" s="2">
        <v>186688</v>
      </c>
      <c r="BX853" s="2">
        <v>1916206</v>
      </c>
      <c r="BY853" s="2">
        <v>5176.18</v>
      </c>
      <c r="BZ853" s="2">
        <v>228.94</v>
      </c>
      <c r="CA853" s="2">
        <v>1185035</v>
      </c>
      <c r="CB853" s="2">
        <v>0</v>
      </c>
      <c r="CC853" s="2">
        <v>0</v>
      </c>
      <c r="CD853" s="2">
        <v>490115</v>
      </c>
      <c r="CE853" s="2">
        <v>186688</v>
      </c>
      <c r="CF853" s="2">
        <v>508232</v>
      </c>
      <c r="CG853" s="2">
        <v>217446</v>
      </c>
      <c r="CH853" s="2">
        <v>725678</v>
      </c>
      <c r="CI853" s="2">
        <v>0</v>
      </c>
      <c r="CJ853" s="2">
        <v>1916206</v>
      </c>
      <c r="CK853" s="2" t="b">
        <v>0</v>
      </c>
      <c r="CL853" s="2">
        <v>0</v>
      </c>
      <c r="CM853" s="2">
        <v>11607.96</v>
      </c>
      <c r="CN853" s="2">
        <v>10673.04</v>
      </c>
      <c r="CO853" s="2">
        <v>10989.65</v>
      </c>
      <c r="CP853" s="2">
        <v>13067.13</v>
      </c>
      <c r="CQ853" s="4">
        <v>45072.427060185182</v>
      </c>
      <c r="CR853" s="4">
        <v>73415</v>
      </c>
    </row>
    <row r="854" spans="1:96" x14ac:dyDescent="0.35">
      <c r="A854" s="5">
        <v>942</v>
      </c>
      <c r="B854" s="3" t="s">
        <v>1743</v>
      </c>
      <c r="C854" s="3" t="s">
        <v>1744</v>
      </c>
      <c r="D854" s="2" t="s">
        <v>1745</v>
      </c>
      <c r="E854" s="2">
        <v>8093</v>
      </c>
      <c r="F854" s="2">
        <v>8215</v>
      </c>
      <c r="G854" s="2">
        <v>8458</v>
      </c>
      <c r="H854" s="2">
        <v>9802</v>
      </c>
      <c r="I854" s="2">
        <v>6.5600000000000006E-2</v>
      </c>
      <c r="J854" s="2">
        <v>531</v>
      </c>
      <c r="K854" s="2">
        <v>539</v>
      </c>
      <c r="L854" s="2">
        <v>555</v>
      </c>
      <c r="M854" s="2">
        <v>643</v>
      </c>
      <c r="N854" s="2">
        <v>6.7000000000000004E-2</v>
      </c>
      <c r="O854" s="2">
        <v>542</v>
      </c>
      <c r="P854" s="2">
        <v>550</v>
      </c>
      <c r="Q854" s="2">
        <v>567</v>
      </c>
      <c r="R854" s="2">
        <v>657</v>
      </c>
      <c r="S854" s="2">
        <v>9166</v>
      </c>
      <c r="T854" s="2">
        <v>9304</v>
      </c>
      <c r="U854" s="2">
        <v>9580</v>
      </c>
      <c r="V854" s="2">
        <v>11102</v>
      </c>
      <c r="W854" s="2">
        <v>1.1040000000000001</v>
      </c>
      <c r="X854" s="2">
        <v>1.026</v>
      </c>
      <c r="Y854" s="2">
        <v>10119</v>
      </c>
      <c r="Z854" s="2">
        <v>11391</v>
      </c>
      <c r="AA854" s="2">
        <v>35.68</v>
      </c>
      <c r="AB854" s="2">
        <v>30.46</v>
      </c>
      <c r="AC854" s="2">
        <v>18.940000000000001</v>
      </c>
      <c r="AD854" s="2">
        <v>0</v>
      </c>
      <c r="AE854" s="2">
        <v>85.08</v>
      </c>
      <c r="AF854" s="2">
        <v>35.68</v>
      </c>
      <c r="AG854" s="2">
        <v>30.46</v>
      </c>
      <c r="AH854" s="2">
        <v>18.940000000000001</v>
      </c>
      <c r="AI854" s="2">
        <v>0</v>
      </c>
      <c r="AJ854" s="2">
        <v>85.08</v>
      </c>
      <c r="AK854" s="2">
        <v>361046</v>
      </c>
      <c r="AL854" s="2">
        <v>283400</v>
      </c>
      <c r="AM854" s="2">
        <v>181445</v>
      </c>
      <c r="AN854" s="2">
        <v>0</v>
      </c>
      <c r="AO854" s="2">
        <v>825891</v>
      </c>
      <c r="AP854" s="2">
        <v>0.66359999999999997</v>
      </c>
      <c r="AQ854" s="2">
        <v>0.2</v>
      </c>
      <c r="AR854" s="2">
        <v>47918</v>
      </c>
      <c r="AS854" s="2">
        <v>37613</v>
      </c>
      <c r="AT854" s="2">
        <v>24081</v>
      </c>
      <c r="AU854" s="2">
        <v>0</v>
      </c>
      <c r="AV854" s="2">
        <v>109612</v>
      </c>
      <c r="AW854" s="2">
        <v>0.66359999999999997</v>
      </c>
      <c r="AX854" s="2">
        <v>0.11360000000000001</v>
      </c>
      <c r="AY854" s="2">
        <v>0.65</v>
      </c>
      <c r="AZ854" s="2">
        <v>26660</v>
      </c>
      <c r="BA854" s="2">
        <v>20926</v>
      </c>
      <c r="BB854" s="2">
        <v>13398</v>
      </c>
      <c r="BC854" s="2">
        <v>0</v>
      </c>
      <c r="BD854" s="2">
        <v>60984</v>
      </c>
      <c r="BE854" s="2">
        <v>996487</v>
      </c>
      <c r="BF854" s="2">
        <v>0</v>
      </c>
      <c r="BG854" s="2">
        <v>3252</v>
      </c>
      <c r="BH854" s="2">
        <v>0</v>
      </c>
      <c r="BI854" s="2">
        <v>44481</v>
      </c>
      <c r="BJ854" s="2">
        <v>0</v>
      </c>
      <c r="BK854" s="2">
        <v>155000</v>
      </c>
      <c r="BL854" s="2">
        <v>39796</v>
      </c>
      <c r="BM854" s="2">
        <v>0</v>
      </c>
      <c r="BN854" s="2">
        <v>2813</v>
      </c>
      <c r="BO854" s="2">
        <v>2.84</v>
      </c>
      <c r="BP854" s="2">
        <v>7989</v>
      </c>
      <c r="BQ854" s="2">
        <v>250518</v>
      </c>
      <c r="BR854" s="2">
        <v>1247005</v>
      </c>
      <c r="BS854" s="2">
        <v>0</v>
      </c>
      <c r="BT854" s="2">
        <v>1247005</v>
      </c>
      <c r="BU854" s="2">
        <v>331718</v>
      </c>
      <c r="BV854" s="2">
        <v>915287</v>
      </c>
      <c r="BW854" s="2">
        <v>78626</v>
      </c>
      <c r="BX854" s="2">
        <v>836661</v>
      </c>
      <c r="BY854" s="2">
        <v>5866.16</v>
      </c>
      <c r="BZ854" s="2">
        <v>85.08</v>
      </c>
      <c r="CA854" s="2">
        <v>499093</v>
      </c>
      <c r="CB854" s="2">
        <v>0</v>
      </c>
      <c r="CC854" s="2">
        <v>0</v>
      </c>
      <c r="CD854" s="2">
        <v>331718</v>
      </c>
      <c r="CE854" s="2">
        <v>78626</v>
      </c>
      <c r="CF854" s="2">
        <v>88749</v>
      </c>
      <c r="CG854" s="2">
        <v>322272</v>
      </c>
      <c r="CH854" s="2">
        <v>411021</v>
      </c>
      <c r="CI854" s="2">
        <v>0</v>
      </c>
      <c r="CJ854" s="2">
        <v>836661</v>
      </c>
      <c r="CK854" s="2" t="b">
        <v>0</v>
      </c>
      <c r="CL854" s="2">
        <v>0</v>
      </c>
      <c r="CM854" s="2">
        <v>12209.18</v>
      </c>
      <c r="CN854" s="2">
        <v>11225.83</v>
      </c>
      <c r="CO854" s="2">
        <v>11558.84</v>
      </c>
      <c r="CP854" s="2">
        <v>13743.92</v>
      </c>
      <c r="CQ854" s="4">
        <v>45072.426666666666</v>
      </c>
      <c r="CR854" s="4">
        <v>73415</v>
      </c>
    </row>
    <row r="855" spans="1:96" x14ac:dyDescent="0.35">
      <c r="A855" s="5">
        <v>943</v>
      </c>
      <c r="B855" s="3" t="s">
        <v>1743</v>
      </c>
      <c r="C855" s="3" t="s">
        <v>1746</v>
      </c>
      <c r="D855" s="2" t="s">
        <v>1747</v>
      </c>
      <c r="E855" s="2">
        <v>8093</v>
      </c>
      <c r="F855" s="2">
        <v>8215</v>
      </c>
      <c r="G855" s="2">
        <v>8458</v>
      </c>
      <c r="H855" s="2">
        <v>9802</v>
      </c>
      <c r="I855" s="2">
        <v>6.5600000000000006E-2</v>
      </c>
      <c r="J855" s="2">
        <v>531</v>
      </c>
      <c r="K855" s="2">
        <v>539</v>
      </c>
      <c r="L855" s="2">
        <v>555</v>
      </c>
      <c r="M855" s="2">
        <v>643</v>
      </c>
      <c r="N855" s="2">
        <v>6.7000000000000004E-2</v>
      </c>
      <c r="O855" s="2">
        <v>542</v>
      </c>
      <c r="P855" s="2">
        <v>550</v>
      </c>
      <c r="Q855" s="2">
        <v>567</v>
      </c>
      <c r="R855" s="2">
        <v>657</v>
      </c>
      <c r="S855" s="2">
        <v>9166</v>
      </c>
      <c r="T855" s="2">
        <v>9304</v>
      </c>
      <c r="U855" s="2">
        <v>9580</v>
      </c>
      <c r="V855" s="2">
        <v>11102</v>
      </c>
      <c r="W855" s="2">
        <v>1.1040000000000001</v>
      </c>
      <c r="X855" s="2">
        <v>1.026</v>
      </c>
      <c r="Y855" s="2">
        <v>10119</v>
      </c>
      <c r="Z855" s="2">
        <v>11391</v>
      </c>
      <c r="AA855" s="2">
        <v>6.83</v>
      </c>
      <c r="AB855" s="2">
        <v>3.89</v>
      </c>
      <c r="AC855" s="2">
        <v>0</v>
      </c>
      <c r="AD855" s="2">
        <v>0</v>
      </c>
      <c r="AE855" s="2">
        <v>10.72</v>
      </c>
      <c r="AF855" s="2">
        <v>6.83</v>
      </c>
      <c r="AG855" s="2">
        <v>3.89</v>
      </c>
      <c r="AH855" s="2">
        <v>0</v>
      </c>
      <c r="AI855" s="2">
        <v>0</v>
      </c>
      <c r="AJ855" s="2">
        <v>10.72</v>
      </c>
      <c r="AK855" s="2">
        <v>69113</v>
      </c>
      <c r="AL855" s="2">
        <v>36193</v>
      </c>
      <c r="AM855" s="2">
        <v>0</v>
      </c>
      <c r="AN855" s="2">
        <v>0</v>
      </c>
      <c r="AO855" s="2">
        <v>105306</v>
      </c>
      <c r="AP855" s="2">
        <v>0.67859999999999998</v>
      </c>
      <c r="AQ855" s="2">
        <v>0.2</v>
      </c>
      <c r="AR855" s="2">
        <v>9380</v>
      </c>
      <c r="AS855" s="2">
        <v>4912</v>
      </c>
      <c r="AT855" s="2">
        <v>0</v>
      </c>
      <c r="AU855" s="2">
        <v>0</v>
      </c>
      <c r="AV855" s="2">
        <v>14292</v>
      </c>
      <c r="AW855" s="2">
        <v>0.67859999999999998</v>
      </c>
      <c r="AX855" s="2">
        <v>0.12859999999999999</v>
      </c>
      <c r="AY855" s="2">
        <v>0.65</v>
      </c>
      <c r="AZ855" s="2">
        <v>5777</v>
      </c>
      <c r="BA855" s="2">
        <v>3025</v>
      </c>
      <c r="BB855" s="2">
        <v>0</v>
      </c>
      <c r="BC855" s="2">
        <v>0</v>
      </c>
      <c r="BD855" s="2">
        <v>8802</v>
      </c>
      <c r="BE855" s="2">
        <v>128400</v>
      </c>
      <c r="BF855" s="2">
        <v>0</v>
      </c>
      <c r="BG855" s="2">
        <v>0</v>
      </c>
      <c r="BH855" s="2">
        <v>0</v>
      </c>
      <c r="BI855" s="2">
        <v>0</v>
      </c>
      <c r="BJ855" s="2">
        <v>0</v>
      </c>
      <c r="BK855" s="2">
        <v>0</v>
      </c>
      <c r="BL855" s="2">
        <v>0</v>
      </c>
      <c r="BM855" s="2">
        <v>0</v>
      </c>
      <c r="BN855" s="2">
        <v>2813</v>
      </c>
      <c r="BO855" s="2">
        <v>0</v>
      </c>
      <c r="BP855" s="2">
        <v>0</v>
      </c>
      <c r="BQ855" s="2">
        <v>0</v>
      </c>
      <c r="BR855" s="2">
        <v>128400</v>
      </c>
      <c r="BS855" s="2">
        <v>0</v>
      </c>
      <c r="BT855" s="2">
        <v>128400</v>
      </c>
      <c r="BU855" s="2">
        <v>51109</v>
      </c>
      <c r="BV855" s="2">
        <v>77291</v>
      </c>
      <c r="BW855" s="2">
        <v>10123</v>
      </c>
      <c r="BX855" s="2">
        <v>67168</v>
      </c>
      <c r="BY855" s="2">
        <v>172.93</v>
      </c>
      <c r="BZ855" s="2">
        <v>10.72</v>
      </c>
      <c r="CA855" s="2">
        <v>1854</v>
      </c>
      <c r="CB855" s="2">
        <v>115685</v>
      </c>
      <c r="CC855" s="2">
        <v>0</v>
      </c>
      <c r="CD855" s="2">
        <v>51109</v>
      </c>
      <c r="CE855" s="2">
        <v>10123</v>
      </c>
      <c r="CF855" s="2">
        <v>56307</v>
      </c>
      <c r="CG855" s="2">
        <v>34141</v>
      </c>
      <c r="CH855" s="2">
        <v>90448</v>
      </c>
      <c r="CI855" s="2">
        <v>23280</v>
      </c>
      <c r="CJ855" s="2">
        <v>90448</v>
      </c>
      <c r="CK855" s="2" t="b">
        <v>0</v>
      </c>
      <c r="CL855" s="2">
        <v>0</v>
      </c>
      <c r="CM855" s="2">
        <v>12338.2</v>
      </c>
      <c r="CN855" s="2">
        <v>11344.46</v>
      </c>
      <c r="CO855" s="2">
        <v>11680.99</v>
      </c>
      <c r="CP855" s="2">
        <v>13889.16</v>
      </c>
      <c r="CQ855" s="4">
        <v>45072.426701388889</v>
      </c>
      <c r="CR855" s="4">
        <v>73415</v>
      </c>
    </row>
    <row r="856" spans="1:96" x14ac:dyDescent="0.35">
      <c r="A856" s="5">
        <v>945</v>
      </c>
      <c r="B856" s="3" t="s">
        <v>1743</v>
      </c>
      <c r="C856" s="3" t="s">
        <v>1748</v>
      </c>
      <c r="D856" s="2" t="s">
        <v>1749</v>
      </c>
      <c r="E856" s="2">
        <v>8093</v>
      </c>
      <c r="F856" s="2">
        <v>8215</v>
      </c>
      <c r="G856" s="2">
        <v>8458</v>
      </c>
      <c r="H856" s="2">
        <v>9802</v>
      </c>
      <c r="I856" s="2">
        <v>6.5600000000000006E-2</v>
      </c>
      <c r="J856" s="2">
        <v>531</v>
      </c>
      <c r="K856" s="2">
        <v>539</v>
      </c>
      <c r="L856" s="2">
        <v>555</v>
      </c>
      <c r="M856" s="2">
        <v>643</v>
      </c>
      <c r="N856" s="2">
        <v>6.7000000000000004E-2</v>
      </c>
      <c r="O856" s="2">
        <v>542</v>
      </c>
      <c r="P856" s="2">
        <v>550</v>
      </c>
      <c r="Q856" s="2">
        <v>567</v>
      </c>
      <c r="R856" s="2">
        <v>657</v>
      </c>
      <c r="S856" s="2">
        <v>9166</v>
      </c>
      <c r="T856" s="2">
        <v>9304</v>
      </c>
      <c r="U856" s="2">
        <v>9580</v>
      </c>
      <c r="V856" s="2">
        <v>11102</v>
      </c>
      <c r="W856" s="2">
        <v>1.1040000000000001</v>
      </c>
      <c r="X856" s="2">
        <v>1.026</v>
      </c>
      <c r="Y856" s="2">
        <v>10119</v>
      </c>
      <c r="Z856" s="2">
        <v>11391</v>
      </c>
      <c r="AA856" s="2">
        <v>75.34</v>
      </c>
      <c r="AB856" s="2">
        <v>56.61</v>
      </c>
      <c r="AC856" s="2">
        <v>33.03</v>
      </c>
      <c r="AD856" s="2">
        <v>0</v>
      </c>
      <c r="AE856" s="2">
        <v>164.98</v>
      </c>
      <c r="AF856" s="2">
        <v>75.34</v>
      </c>
      <c r="AG856" s="2">
        <v>56.61</v>
      </c>
      <c r="AH856" s="2">
        <v>33.03</v>
      </c>
      <c r="AI856" s="2">
        <v>0</v>
      </c>
      <c r="AJ856" s="2">
        <v>164.98</v>
      </c>
      <c r="AK856" s="2">
        <v>762365</v>
      </c>
      <c r="AL856" s="2">
        <v>526699</v>
      </c>
      <c r="AM856" s="2">
        <v>316427</v>
      </c>
      <c r="AN856" s="2">
        <v>0</v>
      </c>
      <c r="AO856" s="2">
        <v>1605491</v>
      </c>
      <c r="AP856" s="2">
        <v>0.4889</v>
      </c>
      <c r="AQ856" s="2">
        <v>0.2</v>
      </c>
      <c r="AR856" s="2">
        <v>74544</v>
      </c>
      <c r="AS856" s="2">
        <v>51501</v>
      </c>
      <c r="AT856" s="2">
        <v>30940</v>
      </c>
      <c r="AU856" s="2">
        <v>0</v>
      </c>
      <c r="AV856" s="2">
        <v>156985</v>
      </c>
      <c r="AW856" s="2">
        <v>0.4889</v>
      </c>
      <c r="AX856" s="2">
        <v>0</v>
      </c>
      <c r="AY856" s="2">
        <v>0.65</v>
      </c>
      <c r="AZ856" s="2">
        <v>0</v>
      </c>
      <c r="BA856" s="2">
        <v>0</v>
      </c>
      <c r="BB856" s="2">
        <v>0</v>
      </c>
      <c r="BC856" s="2">
        <v>0</v>
      </c>
      <c r="BD856" s="2">
        <v>0</v>
      </c>
      <c r="BE856" s="2">
        <v>1762476</v>
      </c>
      <c r="BF856" s="2">
        <v>0</v>
      </c>
      <c r="BG856" s="2">
        <v>0</v>
      </c>
      <c r="BH856" s="2">
        <v>0</v>
      </c>
      <c r="BI856" s="2">
        <v>69352</v>
      </c>
      <c r="BJ856" s="2">
        <v>0</v>
      </c>
      <c r="BK856" s="2">
        <v>0</v>
      </c>
      <c r="BL856" s="2">
        <v>0</v>
      </c>
      <c r="BM856" s="2">
        <v>0</v>
      </c>
      <c r="BN856" s="2">
        <v>2813</v>
      </c>
      <c r="BO856" s="2">
        <v>0.9</v>
      </c>
      <c r="BP856" s="2">
        <v>2532</v>
      </c>
      <c r="BQ856" s="2">
        <v>71884</v>
      </c>
      <c r="BR856" s="2">
        <v>1834360</v>
      </c>
      <c r="BS856" s="2">
        <v>0</v>
      </c>
      <c r="BT856" s="2">
        <v>1834360</v>
      </c>
      <c r="BU856" s="2">
        <v>320352</v>
      </c>
      <c r="BV856" s="2">
        <v>1514008</v>
      </c>
      <c r="BW856" s="2">
        <v>130849</v>
      </c>
      <c r="BX856" s="2">
        <v>1383159</v>
      </c>
      <c r="BY856" s="2">
        <v>5034.4799999999996</v>
      </c>
      <c r="BZ856" s="2">
        <v>164.98</v>
      </c>
      <c r="CA856" s="2">
        <v>830589</v>
      </c>
      <c r="CB856" s="2">
        <v>0</v>
      </c>
      <c r="CC856" s="2">
        <v>0</v>
      </c>
      <c r="CD856" s="2">
        <v>320352</v>
      </c>
      <c r="CE856" s="2">
        <v>130849</v>
      </c>
      <c r="CF856" s="2">
        <v>379388</v>
      </c>
      <c r="CG856" s="2">
        <v>245496</v>
      </c>
      <c r="CH856" s="2">
        <v>624884</v>
      </c>
      <c r="CI856" s="2">
        <v>0</v>
      </c>
      <c r="CJ856" s="2">
        <v>1383159</v>
      </c>
      <c r="CK856" s="2" t="b">
        <v>0</v>
      </c>
      <c r="CL856" s="2">
        <v>0</v>
      </c>
      <c r="CM856" s="2">
        <v>11108.44</v>
      </c>
      <c r="CN856" s="2">
        <v>10213.75</v>
      </c>
      <c r="CO856" s="2">
        <v>10516.73</v>
      </c>
      <c r="CP856" s="2">
        <v>12504.81</v>
      </c>
      <c r="CQ856" s="4">
        <v>45072.426724537036</v>
      </c>
      <c r="CR856" s="4">
        <v>73415</v>
      </c>
    </row>
    <row r="857" spans="1:96" x14ac:dyDescent="0.35">
      <c r="A857" s="5">
        <v>946</v>
      </c>
      <c r="B857" s="3" t="s">
        <v>1743</v>
      </c>
      <c r="C857" s="3" t="s">
        <v>1750</v>
      </c>
      <c r="D857" s="2" t="s">
        <v>1751</v>
      </c>
      <c r="E857" s="2">
        <v>8093</v>
      </c>
      <c r="F857" s="2">
        <v>8215</v>
      </c>
      <c r="G857" s="2">
        <v>8458</v>
      </c>
      <c r="H857" s="2">
        <v>9802</v>
      </c>
      <c r="I857" s="2">
        <v>6.5600000000000006E-2</v>
      </c>
      <c r="J857" s="2">
        <v>531</v>
      </c>
      <c r="K857" s="2">
        <v>539</v>
      </c>
      <c r="L857" s="2">
        <v>555</v>
      </c>
      <c r="M857" s="2">
        <v>643</v>
      </c>
      <c r="N857" s="2">
        <v>6.7000000000000004E-2</v>
      </c>
      <c r="O857" s="2">
        <v>542</v>
      </c>
      <c r="P857" s="2">
        <v>550</v>
      </c>
      <c r="Q857" s="2">
        <v>567</v>
      </c>
      <c r="R857" s="2">
        <v>657</v>
      </c>
      <c r="S857" s="2">
        <v>9166</v>
      </c>
      <c r="T857" s="2">
        <v>9304</v>
      </c>
      <c r="U857" s="2">
        <v>9580</v>
      </c>
      <c r="V857" s="2">
        <v>11102</v>
      </c>
      <c r="W857" s="2">
        <v>1.1040000000000001</v>
      </c>
      <c r="X857" s="2">
        <v>1.026</v>
      </c>
      <c r="Y857" s="2">
        <v>10119</v>
      </c>
      <c r="Z857" s="2">
        <v>11391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31.77</v>
      </c>
      <c r="AG857" s="2">
        <v>26.54</v>
      </c>
      <c r="AH857" s="2">
        <v>13.01</v>
      </c>
      <c r="AI857" s="2">
        <v>0</v>
      </c>
      <c r="AJ857" s="2">
        <v>71.319999999999993</v>
      </c>
      <c r="AK857" s="2">
        <v>0</v>
      </c>
      <c r="AL857" s="2">
        <v>0</v>
      </c>
      <c r="AM857" s="2">
        <v>0</v>
      </c>
      <c r="AN857" s="2">
        <v>0</v>
      </c>
      <c r="AO857" s="2">
        <v>0</v>
      </c>
      <c r="AP857" s="2">
        <v>0.66180000000000005</v>
      </c>
      <c r="AQ857" s="2">
        <v>0.2</v>
      </c>
      <c r="AR857" s="2">
        <v>42551</v>
      </c>
      <c r="AS857" s="2">
        <v>32683</v>
      </c>
      <c r="AT857" s="2">
        <v>16497</v>
      </c>
      <c r="AU857" s="2">
        <v>0</v>
      </c>
      <c r="AV857" s="2">
        <v>91731</v>
      </c>
      <c r="AW857" s="2">
        <v>0.66180000000000005</v>
      </c>
      <c r="AX857" s="2">
        <v>0.1118</v>
      </c>
      <c r="AY857" s="2">
        <v>0.65</v>
      </c>
      <c r="AZ857" s="2">
        <v>23362</v>
      </c>
      <c r="BA857" s="2">
        <v>17944</v>
      </c>
      <c r="BB857" s="2">
        <v>9057</v>
      </c>
      <c r="BC857" s="2">
        <v>0</v>
      </c>
      <c r="BD857" s="2">
        <v>50363</v>
      </c>
      <c r="BE857" s="2">
        <v>142094</v>
      </c>
      <c r="BF857" s="2">
        <v>758692</v>
      </c>
      <c r="BG857" s="2">
        <v>6421</v>
      </c>
      <c r="BH857" s="2">
        <v>0</v>
      </c>
      <c r="BI857" s="2">
        <v>2734</v>
      </c>
      <c r="BJ857" s="2">
        <v>0</v>
      </c>
      <c r="BK857" s="2">
        <v>0</v>
      </c>
      <c r="BL857" s="2">
        <v>0</v>
      </c>
      <c r="BM857" s="2">
        <v>0</v>
      </c>
      <c r="BN857" s="2">
        <v>2813</v>
      </c>
      <c r="BO857" s="2">
        <v>2.13</v>
      </c>
      <c r="BP857" s="2">
        <v>5992</v>
      </c>
      <c r="BQ857" s="2">
        <v>773839</v>
      </c>
      <c r="BR857" s="2">
        <v>915933</v>
      </c>
      <c r="BS857" s="2">
        <v>0</v>
      </c>
      <c r="BT857" s="2">
        <v>915933</v>
      </c>
      <c r="BU857" s="2">
        <v>208664</v>
      </c>
      <c r="BV857" s="2">
        <v>707269</v>
      </c>
      <c r="BW857" s="2">
        <v>56813</v>
      </c>
      <c r="BX857" s="2">
        <v>650456</v>
      </c>
      <c r="BY857" s="2">
        <v>5861.72</v>
      </c>
      <c r="BZ857" s="2">
        <v>71.319999999999993</v>
      </c>
      <c r="CA857" s="2">
        <v>418058</v>
      </c>
      <c r="CB857" s="2">
        <v>0</v>
      </c>
      <c r="CC857" s="2">
        <v>0</v>
      </c>
      <c r="CD857" s="2">
        <v>208664</v>
      </c>
      <c r="CE857" s="2">
        <v>56813</v>
      </c>
      <c r="CF857" s="2">
        <v>152581</v>
      </c>
      <c r="CG857" s="2">
        <v>90672</v>
      </c>
      <c r="CH857" s="2">
        <v>243253</v>
      </c>
      <c r="CI857" s="2">
        <v>0</v>
      </c>
      <c r="CJ857" s="2">
        <v>650456</v>
      </c>
      <c r="CK857" s="2" t="b">
        <v>0</v>
      </c>
      <c r="CL857" s="2">
        <v>0</v>
      </c>
      <c r="CM857" s="2">
        <v>12193.7</v>
      </c>
      <c r="CN857" s="2">
        <v>11211.6</v>
      </c>
      <c r="CO857" s="2">
        <v>11544.19</v>
      </c>
      <c r="CP857" s="2">
        <v>13726.5</v>
      </c>
      <c r="CQ857" s="4">
        <v>45072.426817129628</v>
      </c>
      <c r="CR857" s="4">
        <v>73415</v>
      </c>
    </row>
    <row r="858" spans="1:96" x14ac:dyDescent="0.35">
      <c r="A858" s="5">
        <v>947</v>
      </c>
      <c r="B858" s="3" t="s">
        <v>1743</v>
      </c>
      <c r="C858" s="3" t="s">
        <v>1752</v>
      </c>
      <c r="D858" s="2" t="s">
        <v>1753</v>
      </c>
      <c r="E858" s="2">
        <v>8093</v>
      </c>
      <c r="F858" s="2">
        <v>8215</v>
      </c>
      <c r="G858" s="2">
        <v>8458</v>
      </c>
      <c r="H858" s="2">
        <v>9802</v>
      </c>
      <c r="I858" s="2">
        <v>6.5600000000000006E-2</v>
      </c>
      <c r="J858" s="2">
        <v>531</v>
      </c>
      <c r="K858" s="2">
        <v>539</v>
      </c>
      <c r="L858" s="2">
        <v>555</v>
      </c>
      <c r="M858" s="2">
        <v>643</v>
      </c>
      <c r="N858" s="2">
        <v>6.7000000000000004E-2</v>
      </c>
      <c r="O858" s="2">
        <v>542</v>
      </c>
      <c r="P858" s="2">
        <v>550</v>
      </c>
      <c r="Q858" s="2">
        <v>567</v>
      </c>
      <c r="R858" s="2">
        <v>657</v>
      </c>
      <c r="S858" s="2">
        <v>9166</v>
      </c>
      <c r="T858" s="2">
        <v>9304</v>
      </c>
      <c r="U858" s="2">
        <v>9580</v>
      </c>
      <c r="V858" s="2">
        <v>11102</v>
      </c>
      <c r="W858" s="2">
        <v>1.1040000000000001</v>
      </c>
      <c r="X858" s="2">
        <v>1.026</v>
      </c>
      <c r="Y858" s="2">
        <v>10119</v>
      </c>
      <c r="Z858" s="2">
        <v>11391</v>
      </c>
      <c r="AA858" s="2">
        <v>0</v>
      </c>
      <c r="AB858" s="2">
        <v>0.33</v>
      </c>
      <c r="AC858" s="2">
        <v>0</v>
      </c>
      <c r="AD858" s="2">
        <v>0</v>
      </c>
      <c r="AE858" s="2">
        <v>0.33</v>
      </c>
      <c r="AF858" s="2">
        <v>35.58</v>
      </c>
      <c r="AG858" s="2">
        <v>13.05</v>
      </c>
      <c r="AH858" s="2">
        <v>14.74</v>
      </c>
      <c r="AI858" s="2">
        <v>0</v>
      </c>
      <c r="AJ858" s="2">
        <v>63.37</v>
      </c>
      <c r="AK858" s="2">
        <v>0</v>
      </c>
      <c r="AL858" s="2">
        <v>3070</v>
      </c>
      <c r="AM858" s="2">
        <v>0</v>
      </c>
      <c r="AN858" s="2">
        <v>0</v>
      </c>
      <c r="AO858" s="2">
        <v>3070</v>
      </c>
      <c r="AP858" s="2">
        <v>0.71499999999999997</v>
      </c>
      <c r="AQ858" s="2">
        <v>0.2</v>
      </c>
      <c r="AR858" s="2">
        <v>51485</v>
      </c>
      <c r="AS858" s="2">
        <v>17363</v>
      </c>
      <c r="AT858" s="2">
        <v>20193</v>
      </c>
      <c r="AU858" s="2">
        <v>0</v>
      </c>
      <c r="AV858" s="2">
        <v>89041</v>
      </c>
      <c r="AW858" s="2">
        <v>0.71499999999999997</v>
      </c>
      <c r="AX858" s="2">
        <v>0.16500000000000001</v>
      </c>
      <c r="AY858" s="2">
        <v>0.65</v>
      </c>
      <c r="AZ858" s="2">
        <v>38614</v>
      </c>
      <c r="BA858" s="2">
        <v>13022</v>
      </c>
      <c r="BB858" s="2">
        <v>15145</v>
      </c>
      <c r="BC858" s="2">
        <v>0</v>
      </c>
      <c r="BD858" s="2">
        <v>66781</v>
      </c>
      <c r="BE858" s="2">
        <v>158892</v>
      </c>
      <c r="BF858" s="2">
        <v>751201</v>
      </c>
      <c r="BG858" s="2">
        <v>0</v>
      </c>
      <c r="BH858" s="2">
        <v>0</v>
      </c>
      <c r="BI858" s="2">
        <v>73354</v>
      </c>
      <c r="BJ858" s="2">
        <v>0</v>
      </c>
      <c r="BK858" s="2">
        <v>0</v>
      </c>
      <c r="BL858" s="2">
        <v>0</v>
      </c>
      <c r="BM858" s="2">
        <v>0</v>
      </c>
      <c r="BN858" s="2">
        <v>2813</v>
      </c>
      <c r="BO858" s="2">
        <v>3.65</v>
      </c>
      <c r="BP858" s="2">
        <v>10267</v>
      </c>
      <c r="BQ858" s="2">
        <v>834822</v>
      </c>
      <c r="BR858" s="2">
        <v>993714</v>
      </c>
      <c r="BS858" s="2">
        <v>0</v>
      </c>
      <c r="BT858" s="2">
        <v>993714</v>
      </c>
      <c r="BU858" s="2">
        <v>455309</v>
      </c>
      <c r="BV858" s="2">
        <v>538405</v>
      </c>
      <c r="BW858" s="2">
        <v>12674</v>
      </c>
      <c r="BX858" s="2">
        <v>525731</v>
      </c>
      <c r="BY858" s="2">
        <v>151.9</v>
      </c>
      <c r="BZ858" s="2">
        <v>63.37</v>
      </c>
      <c r="CA858" s="2">
        <v>9626</v>
      </c>
      <c r="CB858" s="2">
        <v>357370</v>
      </c>
      <c r="CC858" s="2">
        <v>0</v>
      </c>
      <c r="CD858" s="2">
        <v>455309</v>
      </c>
      <c r="CE858" s="2">
        <v>12674</v>
      </c>
      <c r="CF858" s="2">
        <v>0</v>
      </c>
      <c r="CG858" s="2">
        <v>219107</v>
      </c>
      <c r="CH858" s="2">
        <v>219107</v>
      </c>
      <c r="CI858" s="2">
        <v>0</v>
      </c>
      <c r="CJ858" s="2">
        <v>525731</v>
      </c>
      <c r="CK858" s="2" t="b">
        <v>0</v>
      </c>
      <c r="CL858" s="2">
        <v>0</v>
      </c>
      <c r="CM858" s="2">
        <v>12651.28</v>
      </c>
      <c r="CN858" s="2">
        <v>11632.33</v>
      </c>
      <c r="CO858" s="2">
        <v>11977.4</v>
      </c>
      <c r="CP858" s="2">
        <v>14241.6</v>
      </c>
      <c r="CQ858" s="4">
        <v>45072.426851851851</v>
      </c>
      <c r="CR858" s="4">
        <v>73415</v>
      </c>
    </row>
    <row r="859" spans="1:96" x14ac:dyDescent="0.35">
      <c r="A859" s="5">
        <v>948</v>
      </c>
      <c r="B859" s="3" t="s">
        <v>1743</v>
      </c>
      <c r="C859" s="3" t="s">
        <v>1754</v>
      </c>
      <c r="D859" s="2" t="s">
        <v>1755</v>
      </c>
      <c r="E859" s="2">
        <v>8093</v>
      </c>
      <c r="F859" s="2">
        <v>8215</v>
      </c>
      <c r="G859" s="2">
        <v>8458</v>
      </c>
      <c r="H859" s="2">
        <v>9802</v>
      </c>
      <c r="I859" s="2">
        <v>6.5600000000000006E-2</v>
      </c>
      <c r="J859" s="2">
        <v>531</v>
      </c>
      <c r="K859" s="2">
        <v>539</v>
      </c>
      <c r="L859" s="2">
        <v>555</v>
      </c>
      <c r="M859" s="2">
        <v>643</v>
      </c>
      <c r="N859" s="2">
        <v>6.7000000000000004E-2</v>
      </c>
      <c r="O859" s="2">
        <v>542</v>
      </c>
      <c r="P859" s="2">
        <v>550</v>
      </c>
      <c r="Q859" s="2">
        <v>567</v>
      </c>
      <c r="R859" s="2">
        <v>657</v>
      </c>
      <c r="S859" s="2">
        <v>9166</v>
      </c>
      <c r="T859" s="2">
        <v>9304</v>
      </c>
      <c r="U859" s="2">
        <v>9580</v>
      </c>
      <c r="V859" s="2">
        <v>11102</v>
      </c>
      <c r="W859" s="2">
        <v>1.1040000000000001</v>
      </c>
      <c r="X859" s="2">
        <v>1.026</v>
      </c>
      <c r="Y859" s="2">
        <v>10119</v>
      </c>
      <c r="Z859" s="2">
        <v>11391</v>
      </c>
      <c r="AA859" s="2">
        <v>4.8600000000000003</v>
      </c>
      <c r="AB859" s="2">
        <v>6.19</v>
      </c>
      <c r="AC859" s="2">
        <v>2.73</v>
      </c>
      <c r="AD859" s="2">
        <v>0</v>
      </c>
      <c r="AE859" s="2">
        <v>13.78</v>
      </c>
      <c r="AF859" s="2">
        <v>4.8600000000000003</v>
      </c>
      <c r="AG859" s="2">
        <v>6.19</v>
      </c>
      <c r="AH859" s="2">
        <v>2.73</v>
      </c>
      <c r="AI859" s="2">
        <v>0</v>
      </c>
      <c r="AJ859" s="2">
        <v>13.78</v>
      </c>
      <c r="AK859" s="2">
        <v>49178</v>
      </c>
      <c r="AL859" s="2">
        <v>57592</v>
      </c>
      <c r="AM859" s="2">
        <v>26153</v>
      </c>
      <c r="AN859" s="2">
        <v>0</v>
      </c>
      <c r="AO859" s="2">
        <v>132923</v>
      </c>
      <c r="AP859" s="2">
        <v>0.55000000000000004</v>
      </c>
      <c r="AQ859" s="2">
        <v>0.2</v>
      </c>
      <c r="AR859" s="2">
        <v>5410</v>
      </c>
      <c r="AS859" s="2">
        <v>6335</v>
      </c>
      <c r="AT859" s="2">
        <v>2877</v>
      </c>
      <c r="AU859" s="2">
        <v>0</v>
      </c>
      <c r="AV859" s="2">
        <v>14622</v>
      </c>
      <c r="AW859" s="2">
        <v>0.55000000000000004</v>
      </c>
      <c r="AX859" s="2">
        <v>0</v>
      </c>
      <c r="AY859" s="2">
        <v>0.65</v>
      </c>
      <c r="AZ859" s="2">
        <v>0</v>
      </c>
      <c r="BA859" s="2">
        <v>0</v>
      </c>
      <c r="BB859" s="2">
        <v>0</v>
      </c>
      <c r="BC859" s="2">
        <v>0</v>
      </c>
      <c r="BD859" s="2">
        <v>0</v>
      </c>
      <c r="BE859" s="2">
        <v>147545</v>
      </c>
      <c r="BF859" s="2">
        <v>0</v>
      </c>
      <c r="BG859" s="2">
        <v>1359</v>
      </c>
      <c r="BH859" s="2">
        <v>0</v>
      </c>
      <c r="BI859" s="2">
        <v>0</v>
      </c>
      <c r="BJ859" s="2">
        <v>0</v>
      </c>
      <c r="BK859" s="2">
        <v>0</v>
      </c>
      <c r="BL859" s="2">
        <v>0</v>
      </c>
      <c r="BM859" s="2">
        <v>0</v>
      </c>
      <c r="BN859" s="2">
        <v>2813</v>
      </c>
      <c r="BO859" s="2">
        <v>1.35</v>
      </c>
      <c r="BP859" s="2">
        <v>3798</v>
      </c>
      <c r="BQ859" s="2">
        <v>5157</v>
      </c>
      <c r="BR859" s="2">
        <v>152702</v>
      </c>
      <c r="BS859" s="2">
        <v>0</v>
      </c>
      <c r="BT859" s="2">
        <v>152702</v>
      </c>
      <c r="BU859" s="2">
        <v>106913</v>
      </c>
      <c r="BV859" s="2">
        <v>45789</v>
      </c>
      <c r="BW859" s="2">
        <v>2756</v>
      </c>
      <c r="BX859" s="2">
        <v>43033</v>
      </c>
      <c r="BY859" s="2">
        <v>130.19</v>
      </c>
      <c r="BZ859" s="2">
        <v>13.78</v>
      </c>
      <c r="CA859" s="2">
        <v>1794</v>
      </c>
      <c r="CB859" s="2">
        <v>118809</v>
      </c>
      <c r="CC859" s="2">
        <v>0</v>
      </c>
      <c r="CD859" s="2">
        <v>106913</v>
      </c>
      <c r="CE859" s="2">
        <v>2756</v>
      </c>
      <c r="CF859" s="2">
        <v>10934</v>
      </c>
      <c r="CG859" s="2">
        <v>136817</v>
      </c>
      <c r="CH859" s="2">
        <v>147751</v>
      </c>
      <c r="CI859" s="2">
        <v>104718</v>
      </c>
      <c r="CJ859" s="2">
        <v>147751</v>
      </c>
      <c r="CK859" s="2" t="b">
        <v>1</v>
      </c>
      <c r="CL859" s="2">
        <v>0</v>
      </c>
      <c r="CM859" s="2">
        <v>11232.09</v>
      </c>
      <c r="CN859" s="2">
        <v>10327.44</v>
      </c>
      <c r="CO859" s="2">
        <v>10633.8</v>
      </c>
      <c r="CP859" s="2">
        <v>12644.01</v>
      </c>
      <c r="CQ859" s="4">
        <v>45072.427187499998</v>
      </c>
      <c r="CR859" s="4">
        <v>73415</v>
      </c>
    </row>
    <row r="860" spans="1:96" x14ac:dyDescent="0.35">
      <c r="A860" s="5">
        <v>951</v>
      </c>
      <c r="B860" s="3" t="s">
        <v>1743</v>
      </c>
      <c r="C860" s="3" t="s">
        <v>1756</v>
      </c>
      <c r="D860" s="2" t="s">
        <v>1757</v>
      </c>
      <c r="E860" s="2">
        <v>8093</v>
      </c>
      <c r="F860" s="2">
        <v>8215</v>
      </c>
      <c r="G860" s="2">
        <v>8458</v>
      </c>
      <c r="H860" s="2">
        <v>9802</v>
      </c>
      <c r="I860" s="2">
        <v>6.5600000000000006E-2</v>
      </c>
      <c r="J860" s="2">
        <v>531</v>
      </c>
      <c r="K860" s="2">
        <v>539</v>
      </c>
      <c r="L860" s="2">
        <v>555</v>
      </c>
      <c r="M860" s="2">
        <v>643</v>
      </c>
      <c r="N860" s="2">
        <v>6.7000000000000004E-2</v>
      </c>
      <c r="O860" s="2">
        <v>542</v>
      </c>
      <c r="P860" s="2">
        <v>550</v>
      </c>
      <c r="Q860" s="2">
        <v>567</v>
      </c>
      <c r="R860" s="2">
        <v>657</v>
      </c>
      <c r="S860" s="2">
        <v>9166</v>
      </c>
      <c r="T860" s="2">
        <v>9304</v>
      </c>
      <c r="U860" s="2">
        <v>9580</v>
      </c>
      <c r="V860" s="2">
        <v>11102</v>
      </c>
      <c r="W860" s="2">
        <v>1.1040000000000001</v>
      </c>
      <c r="X860" s="2">
        <v>1.026</v>
      </c>
      <c r="Y860" s="2">
        <v>10119</v>
      </c>
      <c r="Z860" s="2">
        <v>11391</v>
      </c>
      <c r="AA860" s="2">
        <v>0</v>
      </c>
      <c r="AB860" s="2">
        <v>0</v>
      </c>
      <c r="AC860" s="2">
        <v>0</v>
      </c>
      <c r="AD860" s="2">
        <v>3.39</v>
      </c>
      <c r="AE860" s="2">
        <v>3.39</v>
      </c>
      <c r="AF860" s="2">
        <v>30.19</v>
      </c>
      <c r="AG860" s="2">
        <v>19.84</v>
      </c>
      <c r="AH860" s="2">
        <v>11.02</v>
      </c>
      <c r="AI860" s="2">
        <v>25.45</v>
      </c>
      <c r="AJ860" s="2">
        <v>86.5</v>
      </c>
      <c r="AK860" s="2">
        <v>0</v>
      </c>
      <c r="AL860" s="2">
        <v>0</v>
      </c>
      <c r="AM860" s="2">
        <v>0</v>
      </c>
      <c r="AN860" s="2">
        <v>38615</v>
      </c>
      <c r="AO860" s="2">
        <v>38615</v>
      </c>
      <c r="AP860" s="2">
        <v>0.59460000000000002</v>
      </c>
      <c r="AQ860" s="2">
        <v>0.2</v>
      </c>
      <c r="AR860" s="2">
        <v>36329</v>
      </c>
      <c r="AS860" s="2">
        <v>21952</v>
      </c>
      <c r="AT860" s="2">
        <v>12555</v>
      </c>
      <c r="AU860" s="2">
        <v>34475</v>
      </c>
      <c r="AV860" s="2">
        <v>105311</v>
      </c>
      <c r="AW860" s="2">
        <v>0.59460000000000002</v>
      </c>
      <c r="AX860" s="2">
        <v>4.4600000000000001E-2</v>
      </c>
      <c r="AY860" s="2">
        <v>0.65</v>
      </c>
      <c r="AZ860" s="2">
        <v>8856</v>
      </c>
      <c r="BA860" s="2">
        <v>5351</v>
      </c>
      <c r="BB860" s="2">
        <v>3061</v>
      </c>
      <c r="BC860" s="2">
        <v>8404</v>
      </c>
      <c r="BD860" s="2">
        <v>25672</v>
      </c>
      <c r="BE860" s="2">
        <v>169598</v>
      </c>
      <c r="BF860" s="2">
        <v>1940128</v>
      </c>
      <c r="BG860" s="2">
        <v>0</v>
      </c>
      <c r="BH860" s="2">
        <v>0</v>
      </c>
      <c r="BI860" s="2">
        <v>248702</v>
      </c>
      <c r="BJ860" s="2">
        <v>0</v>
      </c>
      <c r="BK860" s="2">
        <v>0</v>
      </c>
      <c r="BL860" s="2">
        <v>0</v>
      </c>
      <c r="BM860" s="2">
        <v>0</v>
      </c>
      <c r="BN860" s="2">
        <v>2813</v>
      </c>
      <c r="BO860" s="2">
        <v>0</v>
      </c>
      <c r="BP860" s="2">
        <v>0</v>
      </c>
      <c r="BQ860" s="2">
        <v>2188830</v>
      </c>
      <c r="BR860" s="2">
        <v>2358428</v>
      </c>
      <c r="BS860" s="2">
        <v>0</v>
      </c>
      <c r="BT860" s="2">
        <v>2358428</v>
      </c>
      <c r="BU860" s="2">
        <v>1051185</v>
      </c>
      <c r="BV860" s="2">
        <v>1307243</v>
      </c>
      <c r="BW860" s="2">
        <v>168565</v>
      </c>
      <c r="BX860" s="2">
        <v>1138678</v>
      </c>
      <c r="BY860" s="2">
        <v>160.85</v>
      </c>
      <c r="BZ860" s="2">
        <v>86.5</v>
      </c>
      <c r="CA860" s="2">
        <v>13914</v>
      </c>
      <c r="CB860" s="2">
        <v>1070407</v>
      </c>
      <c r="CC860" s="2">
        <v>0</v>
      </c>
      <c r="CD860" s="2">
        <v>1051185</v>
      </c>
      <c r="CE860" s="2">
        <v>168565</v>
      </c>
      <c r="CF860" s="2">
        <v>0</v>
      </c>
      <c r="CG860" s="2">
        <v>554350</v>
      </c>
      <c r="CH860" s="2">
        <v>554350</v>
      </c>
      <c r="CI860" s="2">
        <v>0</v>
      </c>
      <c r="CJ860" s="2">
        <v>1138678</v>
      </c>
      <c r="CK860" s="2" t="b">
        <v>0</v>
      </c>
      <c r="CL860" s="2">
        <v>0</v>
      </c>
      <c r="CM860" s="2">
        <v>11615.7</v>
      </c>
      <c r="CN860" s="2">
        <v>10680.15</v>
      </c>
      <c r="CO860" s="2">
        <v>10996.98</v>
      </c>
      <c r="CP860" s="2">
        <v>13075.84</v>
      </c>
      <c r="CQ860" s="4">
        <v>45072.427152777775</v>
      </c>
      <c r="CR860" s="4">
        <v>73415</v>
      </c>
    </row>
    <row r="861" spans="1:96" x14ac:dyDescent="0.35">
      <c r="A861" s="5">
        <v>952</v>
      </c>
      <c r="B861" s="3" t="s">
        <v>1743</v>
      </c>
      <c r="C861" s="3" t="s">
        <v>1758</v>
      </c>
      <c r="D861" s="2" t="s">
        <v>1759</v>
      </c>
      <c r="E861" s="2">
        <v>8093</v>
      </c>
      <c r="F861" s="2">
        <v>8215</v>
      </c>
      <c r="G861" s="2">
        <v>8458</v>
      </c>
      <c r="H861" s="2">
        <v>9802</v>
      </c>
      <c r="I861" s="2">
        <v>6.5600000000000006E-2</v>
      </c>
      <c r="J861" s="2">
        <v>531</v>
      </c>
      <c r="K861" s="2">
        <v>539</v>
      </c>
      <c r="L861" s="2">
        <v>555</v>
      </c>
      <c r="M861" s="2">
        <v>643</v>
      </c>
      <c r="N861" s="2">
        <v>6.7000000000000004E-2</v>
      </c>
      <c r="O861" s="2">
        <v>542</v>
      </c>
      <c r="P861" s="2">
        <v>550</v>
      </c>
      <c r="Q861" s="2">
        <v>567</v>
      </c>
      <c r="R861" s="2">
        <v>657</v>
      </c>
      <c r="S861" s="2">
        <v>9166</v>
      </c>
      <c r="T861" s="2">
        <v>9304</v>
      </c>
      <c r="U861" s="2">
        <v>9580</v>
      </c>
      <c r="V861" s="2">
        <v>11102</v>
      </c>
      <c r="W861" s="2">
        <v>1.1040000000000001</v>
      </c>
      <c r="X861" s="2">
        <v>1.026</v>
      </c>
      <c r="Y861" s="2">
        <v>10119</v>
      </c>
      <c r="Z861" s="2">
        <v>11391</v>
      </c>
      <c r="AA861" s="2">
        <v>111.08</v>
      </c>
      <c r="AB861" s="2">
        <v>67.87</v>
      </c>
      <c r="AC861" s="2">
        <v>39.369999999999997</v>
      </c>
      <c r="AD861" s="2">
        <v>2.19</v>
      </c>
      <c r="AE861" s="2">
        <v>220.51</v>
      </c>
      <c r="AF861" s="2">
        <v>111.08</v>
      </c>
      <c r="AG861" s="2">
        <v>67.87</v>
      </c>
      <c r="AH861" s="2">
        <v>39.369999999999997</v>
      </c>
      <c r="AI861" s="2">
        <v>84.51</v>
      </c>
      <c r="AJ861" s="2">
        <v>302.83</v>
      </c>
      <c r="AK861" s="2">
        <v>1124019</v>
      </c>
      <c r="AL861" s="2">
        <v>631462</v>
      </c>
      <c r="AM861" s="2">
        <v>377165</v>
      </c>
      <c r="AN861" s="2">
        <v>24946</v>
      </c>
      <c r="AO861" s="2">
        <v>2157592</v>
      </c>
      <c r="AP861" s="2">
        <v>0.8367</v>
      </c>
      <c r="AQ861" s="2">
        <v>0.2</v>
      </c>
      <c r="AR861" s="2">
        <v>188093</v>
      </c>
      <c r="AS861" s="2">
        <v>105669</v>
      </c>
      <c r="AT861" s="2">
        <v>63115</v>
      </c>
      <c r="AU861" s="2">
        <v>161090</v>
      </c>
      <c r="AV861" s="2">
        <v>517967</v>
      </c>
      <c r="AW861" s="2">
        <v>0.8367</v>
      </c>
      <c r="AX861" s="2">
        <v>0.28670000000000001</v>
      </c>
      <c r="AY861" s="2">
        <v>0.65</v>
      </c>
      <c r="AZ861" s="2">
        <v>209466</v>
      </c>
      <c r="BA861" s="2">
        <v>117676</v>
      </c>
      <c r="BB861" s="2">
        <v>70287</v>
      </c>
      <c r="BC861" s="2">
        <v>179395</v>
      </c>
      <c r="BD861" s="2">
        <v>576824</v>
      </c>
      <c r="BE861" s="2">
        <v>3252383</v>
      </c>
      <c r="BF861" s="2">
        <v>1286055</v>
      </c>
      <c r="BG861" s="2">
        <v>0</v>
      </c>
      <c r="BH861" s="2">
        <v>0</v>
      </c>
      <c r="BI861" s="2">
        <v>278380</v>
      </c>
      <c r="BJ861" s="2">
        <v>0</v>
      </c>
      <c r="BK861" s="2">
        <v>0</v>
      </c>
      <c r="BL861" s="2">
        <v>0</v>
      </c>
      <c r="BM861" s="2">
        <v>0</v>
      </c>
      <c r="BN861" s="2">
        <v>2813</v>
      </c>
      <c r="BO861" s="2">
        <v>5.32</v>
      </c>
      <c r="BP861" s="2">
        <v>14965</v>
      </c>
      <c r="BQ861" s="2">
        <v>1579400</v>
      </c>
      <c r="BR861" s="2">
        <v>4831783</v>
      </c>
      <c r="BS861" s="2">
        <v>0</v>
      </c>
      <c r="BT861" s="2">
        <v>4831783</v>
      </c>
      <c r="BU861" s="2">
        <v>2040760</v>
      </c>
      <c r="BV861" s="2">
        <v>2791023</v>
      </c>
      <c r="BW861" s="2">
        <v>332254</v>
      </c>
      <c r="BX861" s="2">
        <v>2458769</v>
      </c>
      <c r="BY861" s="2">
        <v>3884.53</v>
      </c>
      <c r="BZ861" s="2">
        <v>302.83</v>
      </c>
      <c r="CA861" s="2">
        <v>1176352</v>
      </c>
      <c r="CB861" s="2">
        <v>1019508</v>
      </c>
      <c r="CC861" s="2">
        <v>0</v>
      </c>
      <c r="CD861" s="2">
        <v>2040760</v>
      </c>
      <c r="CE861" s="2">
        <v>332254</v>
      </c>
      <c r="CF861" s="2">
        <v>0</v>
      </c>
      <c r="CG861" s="2">
        <v>974168</v>
      </c>
      <c r="CH861" s="2">
        <v>974168</v>
      </c>
      <c r="CI861" s="2">
        <v>0</v>
      </c>
      <c r="CJ861" s="2">
        <v>2458769</v>
      </c>
      <c r="CK861" s="2" t="b">
        <v>0</v>
      </c>
      <c r="CL861" s="2">
        <v>0</v>
      </c>
      <c r="CM861" s="2">
        <v>13698.04</v>
      </c>
      <c r="CN861" s="2">
        <v>12594.78</v>
      </c>
      <c r="CO861" s="2">
        <v>12968.4</v>
      </c>
      <c r="CP861" s="2">
        <v>15419.94</v>
      </c>
      <c r="CQ861" s="4">
        <v>45072.426944444444</v>
      </c>
      <c r="CR861" s="4">
        <v>73415</v>
      </c>
    </row>
    <row r="862" spans="1:96" x14ac:dyDescent="0.35">
      <c r="A862" s="5">
        <v>11965</v>
      </c>
      <c r="B862" s="3" t="s">
        <v>1743</v>
      </c>
      <c r="C862" s="3" t="s">
        <v>1760</v>
      </c>
      <c r="D862" s="2" t="s">
        <v>1761</v>
      </c>
      <c r="E862" s="2">
        <v>8093</v>
      </c>
      <c r="F862" s="2">
        <v>8215</v>
      </c>
      <c r="G862" s="2">
        <v>8458</v>
      </c>
      <c r="H862" s="2">
        <v>9802</v>
      </c>
      <c r="I862" s="2">
        <v>6.5600000000000006E-2</v>
      </c>
      <c r="J862" s="2">
        <v>531</v>
      </c>
      <c r="K862" s="2">
        <v>539</v>
      </c>
      <c r="L862" s="2">
        <v>555</v>
      </c>
      <c r="M862" s="2">
        <v>643</v>
      </c>
      <c r="N862" s="2">
        <v>6.7000000000000004E-2</v>
      </c>
      <c r="O862" s="2">
        <v>542</v>
      </c>
      <c r="P862" s="2">
        <v>550</v>
      </c>
      <c r="Q862" s="2">
        <v>567</v>
      </c>
      <c r="R862" s="2">
        <v>657</v>
      </c>
      <c r="S862" s="2">
        <v>9166</v>
      </c>
      <c r="T862" s="2">
        <v>9304</v>
      </c>
      <c r="U862" s="2">
        <v>9580</v>
      </c>
      <c r="V862" s="2">
        <v>11102</v>
      </c>
      <c r="W862" s="2">
        <v>1.1040000000000001</v>
      </c>
      <c r="X862" s="2">
        <v>1.026</v>
      </c>
      <c r="Y862" s="2">
        <v>10119</v>
      </c>
      <c r="Z862" s="2">
        <v>11391</v>
      </c>
      <c r="AA862" s="2">
        <v>141.22999999999999</v>
      </c>
      <c r="AB862" s="2">
        <v>91.3</v>
      </c>
      <c r="AC862" s="2">
        <v>81.45</v>
      </c>
      <c r="AD862" s="2">
        <v>307.8</v>
      </c>
      <c r="AE862" s="2">
        <v>621.78</v>
      </c>
      <c r="AF862" s="2">
        <v>141.22999999999999</v>
      </c>
      <c r="AG862" s="2">
        <v>91.3</v>
      </c>
      <c r="AH862" s="2">
        <v>81.45</v>
      </c>
      <c r="AI862" s="2">
        <v>307.8</v>
      </c>
      <c r="AJ862" s="2">
        <v>621.78</v>
      </c>
      <c r="AK862" s="2">
        <v>1429106</v>
      </c>
      <c r="AL862" s="2">
        <v>849455</v>
      </c>
      <c r="AM862" s="2">
        <v>780291</v>
      </c>
      <c r="AN862" s="2">
        <v>3506150</v>
      </c>
      <c r="AO862" s="2">
        <v>6565002</v>
      </c>
      <c r="AP862" s="2">
        <v>0.61350000000000005</v>
      </c>
      <c r="AQ862" s="2">
        <v>0.2</v>
      </c>
      <c r="AR862" s="2">
        <v>175351</v>
      </c>
      <c r="AS862" s="2">
        <v>104228</v>
      </c>
      <c r="AT862" s="2">
        <v>95742</v>
      </c>
      <c r="AU862" s="2">
        <v>430205</v>
      </c>
      <c r="AV862" s="2">
        <v>805526</v>
      </c>
      <c r="AW862" s="2">
        <v>0.61350000000000005</v>
      </c>
      <c r="AX862" s="2">
        <v>6.3500000000000001E-2</v>
      </c>
      <c r="AY862" s="2">
        <v>0.65</v>
      </c>
      <c r="AZ862" s="2">
        <v>58986</v>
      </c>
      <c r="BA862" s="2">
        <v>35061</v>
      </c>
      <c r="BB862" s="2">
        <v>32207</v>
      </c>
      <c r="BC862" s="2">
        <v>144716</v>
      </c>
      <c r="BD862" s="2">
        <v>270970</v>
      </c>
      <c r="BE862" s="2">
        <v>7641498</v>
      </c>
      <c r="BF862" s="2">
        <v>0</v>
      </c>
      <c r="BG862" s="2">
        <v>15475</v>
      </c>
      <c r="BH862" s="2">
        <v>0</v>
      </c>
      <c r="BI862" s="2">
        <v>306808</v>
      </c>
      <c r="BJ862" s="2">
        <v>0</v>
      </c>
      <c r="BK862" s="2">
        <v>0</v>
      </c>
      <c r="BL862" s="2">
        <v>175515</v>
      </c>
      <c r="BM862" s="2">
        <v>0</v>
      </c>
      <c r="BN862" s="2">
        <v>2813</v>
      </c>
      <c r="BO862" s="2">
        <v>8.16</v>
      </c>
      <c r="BP862" s="2">
        <v>22954</v>
      </c>
      <c r="BQ862" s="2">
        <v>520752</v>
      </c>
      <c r="BR862" s="2">
        <v>8162250</v>
      </c>
      <c r="BS862" s="2">
        <v>0</v>
      </c>
      <c r="BT862" s="2">
        <v>8162250</v>
      </c>
      <c r="BU862" s="2">
        <v>3465371</v>
      </c>
      <c r="BV862" s="2">
        <v>4696879</v>
      </c>
      <c r="BW862" s="2">
        <v>587372</v>
      </c>
      <c r="BX862" s="2">
        <v>4109507</v>
      </c>
      <c r="BY862" s="2">
        <v>5913.95</v>
      </c>
      <c r="BZ862" s="2">
        <v>621.78</v>
      </c>
      <c r="CA862" s="2">
        <v>3677176</v>
      </c>
      <c r="CB862" s="2">
        <v>123172</v>
      </c>
      <c r="CC862" s="2">
        <v>0</v>
      </c>
      <c r="CD862" s="2">
        <v>3465371</v>
      </c>
      <c r="CE862" s="2">
        <v>587372</v>
      </c>
      <c r="CF862" s="2">
        <v>0</v>
      </c>
      <c r="CG862" s="2">
        <v>1396454</v>
      </c>
      <c r="CH862" s="2">
        <v>1396454</v>
      </c>
      <c r="CI862" s="2">
        <v>0</v>
      </c>
      <c r="CJ862" s="2">
        <v>4109507</v>
      </c>
      <c r="CK862" s="2" t="b">
        <v>0</v>
      </c>
      <c r="CL862" s="2">
        <v>0</v>
      </c>
      <c r="CM862" s="2">
        <v>11778.26</v>
      </c>
      <c r="CN862" s="2">
        <v>10829.62</v>
      </c>
      <c r="CO862" s="2">
        <v>11150.88</v>
      </c>
      <c r="CP862" s="2">
        <v>13258.84</v>
      </c>
      <c r="CQ862" s="4">
        <v>45072.427187499998</v>
      </c>
      <c r="CR862" s="4">
        <v>73415</v>
      </c>
    </row>
    <row r="863" spans="1:96" x14ac:dyDescent="0.35">
      <c r="A863" s="5">
        <v>953</v>
      </c>
      <c r="B863" s="3" t="s">
        <v>1762</v>
      </c>
      <c r="C863" s="3" t="s">
        <v>1763</v>
      </c>
      <c r="D863" s="2" t="s">
        <v>1764</v>
      </c>
      <c r="E863" s="2">
        <v>8093</v>
      </c>
      <c r="F863" s="2">
        <v>8215</v>
      </c>
      <c r="G863" s="2">
        <v>8458</v>
      </c>
      <c r="H863" s="2">
        <v>9802</v>
      </c>
      <c r="I863" s="2">
        <v>6.5600000000000006E-2</v>
      </c>
      <c r="J863" s="2">
        <v>531</v>
      </c>
      <c r="K863" s="2">
        <v>539</v>
      </c>
      <c r="L863" s="2">
        <v>555</v>
      </c>
      <c r="M863" s="2">
        <v>643</v>
      </c>
      <c r="N863" s="2">
        <v>6.7000000000000004E-2</v>
      </c>
      <c r="O863" s="2">
        <v>542</v>
      </c>
      <c r="P863" s="2">
        <v>550</v>
      </c>
      <c r="Q863" s="2">
        <v>567</v>
      </c>
      <c r="R863" s="2">
        <v>657</v>
      </c>
      <c r="S863" s="2">
        <v>9166</v>
      </c>
      <c r="T863" s="2">
        <v>9304</v>
      </c>
      <c r="U863" s="2">
        <v>9580</v>
      </c>
      <c r="V863" s="2">
        <v>11102</v>
      </c>
      <c r="W863" s="2">
        <v>1.1040000000000001</v>
      </c>
      <c r="X863" s="2">
        <v>1.026</v>
      </c>
      <c r="Y863" s="2">
        <v>10119</v>
      </c>
      <c r="Z863" s="2">
        <v>11391</v>
      </c>
      <c r="AA863" s="2">
        <v>0</v>
      </c>
      <c r="AB863" s="2">
        <v>0</v>
      </c>
      <c r="AC863" s="2">
        <v>0</v>
      </c>
      <c r="AD863" s="2">
        <v>0</v>
      </c>
      <c r="AE863" s="2">
        <v>0</v>
      </c>
      <c r="AF863" s="2">
        <v>35.340000000000003</v>
      </c>
      <c r="AG863" s="2">
        <v>28.98</v>
      </c>
      <c r="AH863" s="2">
        <v>15.32</v>
      </c>
      <c r="AI863" s="2">
        <v>0</v>
      </c>
      <c r="AJ863" s="2">
        <v>79.64</v>
      </c>
      <c r="AK863" s="2">
        <v>0</v>
      </c>
      <c r="AL863" s="2">
        <v>0</v>
      </c>
      <c r="AM863" s="2">
        <v>0</v>
      </c>
      <c r="AN863" s="2">
        <v>0</v>
      </c>
      <c r="AO863" s="2">
        <v>0</v>
      </c>
      <c r="AP863" s="2">
        <v>0.98319999999999996</v>
      </c>
      <c r="AQ863" s="2">
        <v>0.2</v>
      </c>
      <c r="AR863" s="2">
        <v>70320</v>
      </c>
      <c r="AS863" s="2">
        <v>53020</v>
      </c>
      <c r="AT863" s="2">
        <v>28860</v>
      </c>
      <c r="AU863" s="2">
        <v>0</v>
      </c>
      <c r="AV863" s="2">
        <v>152200</v>
      </c>
      <c r="AW863" s="2">
        <v>0.98319999999999996</v>
      </c>
      <c r="AX863" s="2">
        <v>0.43319999999999997</v>
      </c>
      <c r="AY863" s="2">
        <v>0.65</v>
      </c>
      <c r="AZ863" s="2">
        <v>100695</v>
      </c>
      <c r="BA863" s="2">
        <v>75922</v>
      </c>
      <c r="BB863" s="2">
        <v>41326</v>
      </c>
      <c r="BC863" s="2">
        <v>0</v>
      </c>
      <c r="BD863" s="2">
        <v>217943</v>
      </c>
      <c r="BE863" s="2">
        <v>370143</v>
      </c>
      <c r="BF863" s="2">
        <v>1018574</v>
      </c>
      <c r="BG863" s="2">
        <v>78067</v>
      </c>
      <c r="BH863" s="2">
        <v>0</v>
      </c>
      <c r="BI863" s="2">
        <v>11692</v>
      </c>
      <c r="BJ863" s="2">
        <v>0</v>
      </c>
      <c r="BK863" s="2">
        <v>0</v>
      </c>
      <c r="BL863" s="2">
        <v>0</v>
      </c>
      <c r="BM863" s="2">
        <v>0</v>
      </c>
      <c r="BN863" s="2">
        <v>2813</v>
      </c>
      <c r="BO863" s="2">
        <v>12.34</v>
      </c>
      <c r="BP863" s="2">
        <v>34712</v>
      </c>
      <c r="BQ863" s="2">
        <v>1143045</v>
      </c>
      <c r="BR863" s="2">
        <v>1513188</v>
      </c>
      <c r="BS863" s="2">
        <v>0</v>
      </c>
      <c r="BT863" s="2">
        <v>1513188</v>
      </c>
      <c r="BU863" s="2">
        <v>113118</v>
      </c>
      <c r="BV863" s="2">
        <v>1400070</v>
      </c>
      <c r="BW863" s="2">
        <v>76242</v>
      </c>
      <c r="BX863" s="2">
        <v>1323828</v>
      </c>
      <c r="BY863" s="2">
        <v>57.14</v>
      </c>
      <c r="BZ863" s="2">
        <v>79.64</v>
      </c>
      <c r="CA863" s="2">
        <v>4551</v>
      </c>
      <c r="CB863" s="2">
        <v>478468</v>
      </c>
      <c r="CC863" s="2">
        <v>0</v>
      </c>
      <c r="CD863" s="2">
        <v>113118</v>
      </c>
      <c r="CE863" s="2">
        <v>76242</v>
      </c>
      <c r="CF863" s="2">
        <v>293659</v>
      </c>
      <c r="CG863" s="2">
        <v>188330</v>
      </c>
      <c r="CH863" s="2">
        <v>481989</v>
      </c>
      <c r="CI863" s="2">
        <v>0</v>
      </c>
      <c r="CJ863" s="2">
        <v>1323828</v>
      </c>
      <c r="CK863" s="2" t="b">
        <v>0</v>
      </c>
      <c r="CL863" s="2">
        <v>0</v>
      </c>
      <c r="CM863" s="2">
        <v>14958.11</v>
      </c>
      <c r="CN863" s="2">
        <v>13753.36</v>
      </c>
      <c r="CO863" s="2">
        <v>14161.35</v>
      </c>
      <c r="CP863" s="2">
        <v>16838.400000000001</v>
      </c>
      <c r="CQ863" s="4">
        <v>45072.426608796297</v>
      </c>
      <c r="CR863" s="4">
        <v>73415</v>
      </c>
    </row>
    <row r="864" spans="1:96" x14ac:dyDescent="0.35">
      <c r="A864" s="5">
        <v>954</v>
      </c>
      <c r="B864" s="3" t="s">
        <v>1762</v>
      </c>
      <c r="C864" s="3" t="s">
        <v>1765</v>
      </c>
      <c r="D864" s="2" t="s">
        <v>1766</v>
      </c>
      <c r="E864" s="2">
        <v>8093</v>
      </c>
      <c r="F864" s="2">
        <v>8215</v>
      </c>
      <c r="G864" s="2">
        <v>8458</v>
      </c>
      <c r="H864" s="2">
        <v>9802</v>
      </c>
      <c r="I864" s="2">
        <v>6.5600000000000006E-2</v>
      </c>
      <c r="J864" s="2">
        <v>531</v>
      </c>
      <c r="K864" s="2">
        <v>539</v>
      </c>
      <c r="L864" s="2">
        <v>555</v>
      </c>
      <c r="M864" s="2">
        <v>643</v>
      </c>
      <c r="N864" s="2">
        <v>6.7000000000000004E-2</v>
      </c>
      <c r="O864" s="2">
        <v>542</v>
      </c>
      <c r="P864" s="2">
        <v>550</v>
      </c>
      <c r="Q864" s="2">
        <v>567</v>
      </c>
      <c r="R864" s="2">
        <v>657</v>
      </c>
      <c r="S864" s="2">
        <v>9166</v>
      </c>
      <c r="T864" s="2">
        <v>9304</v>
      </c>
      <c r="U864" s="2">
        <v>9580</v>
      </c>
      <c r="V864" s="2">
        <v>11102</v>
      </c>
      <c r="W864" s="2">
        <v>1.1040000000000001</v>
      </c>
      <c r="X864" s="2">
        <v>1.026</v>
      </c>
      <c r="Y864" s="2">
        <v>10119</v>
      </c>
      <c r="Z864" s="2">
        <v>11391</v>
      </c>
      <c r="AA864" s="2">
        <v>105.68</v>
      </c>
      <c r="AB864" s="2">
        <v>80.83</v>
      </c>
      <c r="AC864" s="2">
        <v>62.44</v>
      </c>
      <c r="AD864" s="2">
        <v>0.52</v>
      </c>
      <c r="AE864" s="2">
        <v>249.47</v>
      </c>
      <c r="AF864" s="2">
        <v>105.68</v>
      </c>
      <c r="AG864" s="2">
        <v>80.83</v>
      </c>
      <c r="AH864" s="2">
        <v>62.44</v>
      </c>
      <c r="AI864" s="2">
        <v>89.29</v>
      </c>
      <c r="AJ864" s="2">
        <v>338.24</v>
      </c>
      <c r="AK864" s="2">
        <v>1069376</v>
      </c>
      <c r="AL864" s="2">
        <v>752042</v>
      </c>
      <c r="AM864" s="2">
        <v>598175</v>
      </c>
      <c r="AN864" s="2">
        <v>5923</v>
      </c>
      <c r="AO864" s="2">
        <v>2425516</v>
      </c>
      <c r="AP864" s="2">
        <v>0.90610000000000002</v>
      </c>
      <c r="AQ864" s="2">
        <v>0.2</v>
      </c>
      <c r="AR864" s="2">
        <v>193792</v>
      </c>
      <c r="AS864" s="2">
        <v>136285</v>
      </c>
      <c r="AT864" s="2">
        <v>108401</v>
      </c>
      <c r="AU864" s="2">
        <v>184319</v>
      </c>
      <c r="AV864" s="2">
        <v>622797</v>
      </c>
      <c r="AW864" s="2">
        <v>0.90610000000000002</v>
      </c>
      <c r="AX864" s="2">
        <v>0.35610000000000003</v>
      </c>
      <c r="AY864" s="2">
        <v>0.65</v>
      </c>
      <c r="AZ864" s="2">
        <v>247523</v>
      </c>
      <c r="BA864" s="2">
        <v>174071</v>
      </c>
      <c r="BB864" s="2">
        <v>138457</v>
      </c>
      <c r="BC864" s="2">
        <v>235424</v>
      </c>
      <c r="BD864" s="2">
        <v>795475</v>
      </c>
      <c r="BE864" s="2">
        <v>3843788</v>
      </c>
      <c r="BF864" s="2">
        <v>1298812</v>
      </c>
      <c r="BG864" s="2">
        <v>0</v>
      </c>
      <c r="BH864" s="2">
        <v>0</v>
      </c>
      <c r="BI864" s="2">
        <v>18739</v>
      </c>
      <c r="BJ864" s="2">
        <v>0</v>
      </c>
      <c r="BK864" s="2">
        <v>0</v>
      </c>
      <c r="BL864" s="2">
        <v>0</v>
      </c>
      <c r="BM864" s="2">
        <v>0</v>
      </c>
      <c r="BN864" s="2">
        <v>2813</v>
      </c>
      <c r="BO864" s="2">
        <v>5.9</v>
      </c>
      <c r="BP864" s="2">
        <v>16597</v>
      </c>
      <c r="BQ864" s="2">
        <v>1334148</v>
      </c>
      <c r="BR864" s="2">
        <v>5177936</v>
      </c>
      <c r="BS864" s="2">
        <v>0</v>
      </c>
      <c r="BT864" s="2">
        <v>5177936</v>
      </c>
      <c r="BU864" s="2">
        <v>217898</v>
      </c>
      <c r="BV864" s="2">
        <v>4960038</v>
      </c>
      <c r="BW864" s="2">
        <v>348066</v>
      </c>
      <c r="BX864" s="2">
        <v>4611972</v>
      </c>
      <c r="BY864" s="2">
        <v>4375.92</v>
      </c>
      <c r="BZ864" s="2">
        <v>338.24</v>
      </c>
      <c r="CA864" s="2">
        <v>1480111</v>
      </c>
      <c r="CB864" s="2">
        <v>796925</v>
      </c>
      <c r="CC864" s="2">
        <v>0</v>
      </c>
      <c r="CD864" s="2">
        <v>217898</v>
      </c>
      <c r="CE864" s="2">
        <v>348066</v>
      </c>
      <c r="CF864" s="2">
        <v>1711072</v>
      </c>
      <c r="CG864" s="2">
        <v>496980</v>
      </c>
      <c r="CH864" s="2">
        <v>2208052</v>
      </c>
      <c r="CI864" s="2">
        <v>0</v>
      </c>
      <c r="CJ864" s="2">
        <v>4611972</v>
      </c>
      <c r="CK864" s="2" t="b">
        <v>0</v>
      </c>
      <c r="CL864" s="2">
        <v>0</v>
      </c>
      <c r="CM864" s="2">
        <v>14294.96</v>
      </c>
      <c r="CN864" s="2">
        <v>13143.62</v>
      </c>
      <c r="CO864" s="2">
        <v>13533.52</v>
      </c>
      <c r="CP864" s="2">
        <v>16091.89</v>
      </c>
      <c r="CQ864" s="4">
        <v>45072.426608796297</v>
      </c>
      <c r="CR864" s="4">
        <v>73415</v>
      </c>
    </row>
    <row r="865" spans="1:96" x14ac:dyDescent="0.35">
      <c r="A865" s="5">
        <v>955</v>
      </c>
      <c r="B865" s="3" t="s">
        <v>1762</v>
      </c>
      <c r="C865" s="3" t="s">
        <v>1767</v>
      </c>
      <c r="D865" s="2" t="s">
        <v>1768</v>
      </c>
      <c r="E865" s="2">
        <v>8093</v>
      </c>
      <c r="F865" s="2">
        <v>8215</v>
      </c>
      <c r="G865" s="2">
        <v>8458</v>
      </c>
      <c r="H865" s="2">
        <v>9802</v>
      </c>
      <c r="I865" s="2">
        <v>6.5600000000000006E-2</v>
      </c>
      <c r="J865" s="2">
        <v>531</v>
      </c>
      <c r="K865" s="2">
        <v>539</v>
      </c>
      <c r="L865" s="2">
        <v>555</v>
      </c>
      <c r="M865" s="2">
        <v>643</v>
      </c>
      <c r="N865" s="2">
        <v>6.7000000000000004E-2</v>
      </c>
      <c r="O865" s="2">
        <v>542</v>
      </c>
      <c r="P865" s="2">
        <v>550</v>
      </c>
      <c r="Q865" s="2">
        <v>567</v>
      </c>
      <c r="R865" s="2">
        <v>657</v>
      </c>
      <c r="S865" s="2">
        <v>9166</v>
      </c>
      <c r="T865" s="2">
        <v>9304</v>
      </c>
      <c r="U865" s="2">
        <v>9580</v>
      </c>
      <c r="V865" s="2">
        <v>11102</v>
      </c>
      <c r="W865" s="2">
        <v>1.1040000000000001</v>
      </c>
      <c r="X865" s="2">
        <v>1.026</v>
      </c>
      <c r="Y865" s="2">
        <v>10119</v>
      </c>
      <c r="Z865" s="2">
        <v>11391</v>
      </c>
      <c r="AA865" s="2">
        <v>214.57</v>
      </c>
      <c r="AB865" s="2">
        <v>160.33000000000001</v>
      </c>
      <c r="AC865" s="2">
        <v>108.21</v>
      </c>
      <c r="AD865" s="2">
        <v>0</v>
      </c>
      <c r="AE865" s="2">
        <v>483.11</v>
      </c>
      <c r="AF865" s="2">
        <v>214.57</v>
      </c>
      <c r="AG865" s="2">
        <v>160.33000000000001</v>
      </c>
      <c r="AH865" s="2">
        <v>108.21</v>
      </c>
      <c r="AI865" s="2">
        <v>0</v>
      </c>
      <c r="AJ865" s="2">
        <v>483.11</v>
      </c>
      <c r="AK865" s="2">
        <v>2171234</v>
      </c>
      <c r="AL865" s="2">
        <v>1491710</v>
      </c>
      <c r="AM865" s="2">
        <v>1036652</v>
      </c>
      <c r="AN865" s="2">
        <v>0</v>
      </c>
      <c r="AO865" s="2">
        <v>4699596</v>
      </c>
      <c r="AP865" s="2">
        <v>0.94710000000000005</v>
      </c>
      <c r="AQ865" s="2">
        <v>0.2</v>
      </c>
      <c r="AR865" s="2">
        <v>411275</v>
      </c>
      <c r="AS865" s="2">
        <v>282560</v>
      </c>
      <c r="AT865" s="2">
        <v>196363</v>
      </c>
      <c r="AU865" s="2">
        <v>0</v>
      </c>
      <c r="AV865" s="2">
        <v>890198</v>
      </c>
      <c r="AW865" s="2">
        <v>0.94710000000000005</v>
      </c>
      <c r="AX865" s="2">
        <v>0.39710000000000001</v>
      </c>
      <c r="AY865" s="2">
        <v>0.65</v>
      </c>
      <c r="AZ865" s="2">
        <v>560428</v>
      </c>
      <c r="BA865" s="2">
        <v>385033</v>
      </c>
      <c r="BB865" s="2">
        <v>267575</v>
      </c>
      <c r="BC865" s="2">
        <v>0</v>
      </c>
      <c r="BD865" s="2">
        <v>1213036</v>
      </c>
      <c r="BE865" s="2">
        <v>6802830</v>
      </c>
      <c r="BF865" s="2">
        <v>0</v>
      </c>
      <c r="BG865" s="2">
        <v>10366</v>
      </c>
      <c r="BH865" s="2">
        <v>0</v>
      </c>
      <c r="BI865" s="2">
        <v>0</v>
      </c>
      <c r="BJ865" s="2">
        <v>0</v>
      </c>
      <c r="BK865" s="2">
        <v>0</v>
      </c>
      <c r="BL865" s="2">
        <v>0</v>
      </c>
      <c r="BM865" s="2">
        <v>0</v>
      </c>
      <c r="BN865" s="2">
        <v>2813</v>
      </c>
      <c r="BO865" s="2">
        <v>16.34</v>
      </c>
      <c r="BP865" s="2">
        <v>45964</v>
      </c>
      <c r="BQ865" s="2">
        <v>56330</v>
      </c>
      <c r="BR865" s="2">
        <v>6859160</v>
      </c>
      <c r="BS865" s="2">
        <v>0</v>
      </c>
      <c r="BT865" s="2">
        <v>6859160</v>
      </c>
      <c r="BU865" s="2">
        <v>80378</v>
      </c>
      <c r="BV865" s="2">
        <v>6778782</v>
      </c>
      <c r="BW865" s="2">
        <v>382595</v>
      </c>
      <c r="BX865" s="2">
        <v>6396187</v>
      </c>
      <c r="BY865" s="2">
        <v>5026.97</v>
      </c>
      <c r="BZ865" s="2">
        <v>483.11</v>
      </c>
      <c r="CA865" s="2">
        <v>2428579</v>
      </c>
      <c r="CB865" s="2">
        <v>0</v>
      </c>
      <c r="CC865" s="2">
        <v>0</v>
      </c>
      <c r="CD865" s="2">
        <v>80378</v>
      </c>
      <c r="CE865" s="2">
        <v>382595</v>
      </c>
      <c r="CF865" s="2">
        <v>1965606</v>
      </c>
      <c r="CG865" s="2">
        <v>735880</v>
      </c>
      <c r="CH865" s="2">
        <v>2701486</v>
      </c>
      <c r="CI865" s="2">
        <v>0</v>
      </c>
      <c r="CJ865" s="2">
        <v>6396187</v>
      </c>
      <c r="CK865" s="2" t="b">
        <v>0</v>
      </c>
      <c r="CL865" s="2">
        <v>0</v>
      </c>
      <c r="CM865" s="2">
        <v>14647.61</v>
      </c>
      <c r="CN865" s="2">
        <v>13467.87</v>
      </c>
      <c r="CO865" s="2">
        <v>13867.39</v>
      </c>
      <c r="CP865" s="2">
        <v>16488.87</v>
      </c>
      <c r="CQ865" s="4">
        <v>45072.426608796297</v>
      </c>
      <c r="CR865" s="4">
        <v>73415</v>
      </c>
    </row>
    <row r="866" spans="1:96" x14ac:dyDescent="0.35">
      <c r="A866" s="5">
        <v>956</v>
      </c>
      <c r="B866" s="3" t="s">
        <v>1762</v>
      </c>
      <c r="C866" s="3" t="s">
        <v>1769</v>
      </c>
      <c r="D866" s="2" t="s">
        <v>1770</v>
      </c>
      <c r="E866" s="2">
        <v>8093</v>
      </c>
      <c r="F866" s="2">
        <v>8215</v>
      </c>
      <c r="G866" s="2">
        <v>8458</v>
      </c>
      <c r="H866" s="2">
        <v>9802</v>
      </c>
      <c r="I866" s="2">
        <v>6.5600000000000006E-2</v>
      </c>
      <c r="J866" s="2">
        <v>531</v>
      </c>
      <c r="K866" s="2">
        <v>539</v>
      </c>
      <c r="L866" s="2">
        <v>555</v>
      </c>
      <c r="M866" s="2">
        <v>643</v>
      </c>
      <c r="N866" s="2">
        <v>6.7000000000000004E-2</v>
      </c>
      <c r="O866" s="2">
        <v>542</v>
      </c>
      <c r="P866" s="2">
        <v>550</v>
      </c>
      <c r="Q866" s="2">
        <v>567</v>
      </c>
      <c r="R866" s="2">
        <v>657</v>
      </c>
      <c r="S866" s="2">
        <v>9166</v>
      </c>
      <c r="T866" s="2">
        <v>9304</v>
      </c>
      <c r="U866" s="2">
        <v>9580</v>
      </c>
      <c r="V866" s="2">
        <v>11102</v>
      </c>
      <c r="W866" s="2">
        <v>1.1040000000000001</v>
      </c>
      <c r="X866" s="2">
        <v>1.026</v>
      </c>
      <c r="Y866" s="2">
        <v>10119</v>
      </c>
      <c r="Z866" s="2">
        <v>11391</v>
      </c>
      <c r="AA866" s="2">
        <v>77.930000000000007</v>
      </c>
      <c r="AB866" s="2">
        <v>67.67</v>
      </c>
      <c r="AC866" s="2">
        <v>45.91</v>
      </c>
      <c r="AD866" s="2">
        <v>0</v>
      </c>
      <c r="AE866" s="2">
        <v>191.51</v>
      </c>
      <c r="AF866" s="2">
        <v>77.930000000000007</v>
      </c>
      <c r="AG866" s="2">
        <v>67.67</v>
      </c>
      <c r="AH866" s="2">
        <v>45.91</v>
      </c>
      <c r="AI866" s="2">
        <v>0</v>
      </c>
      <c r="AJ866" s="2">
        <v>191.51</v>
      </c>
      <c r="AK866" s="2">
        <v>788574</v>
      </c>
      <c r="AL866" s="2">
        <v>629602</v>
      </c>
      <c r="AM866" s="2">
        <v>439818</v>
      </c>
      <c r="AN866" s="2">
        <v>0</v>
      </c>
      <c r="AO866" s="2">
        <v>1857994</v>
      </c>
      <c r="AP866" s="2">
        <v>0.68369999999999997</v>
      </c>
      <c r="AQ866" s="2">
        <v>0.2</v>
      </c>
      <c r="AR866" s="2">
        <v>107830</v>
      </c>
      <c r="AS866" s="2">
        <v>86092</v>
      </c>
      <c r="AT866" s="2">
        <v>60141</v>
      </c>
      <c r="AU866" s="2">
        <v>0</v>
      </c>
      <c r="AV866" s="2">
        <v>254063</v>
      </c>
      <c r="AW866" s="2">
        <v>0.68369999999999997</v>
      </c>
      <c r="AX866" s="2">
        <v>0.13370000000000001</v>
      </c>
      <c r="AY866" s="2">
        <v>0.65</v>
      </c>
      <c r="AZ866" s="2">
        <v>68531</v>
      </c>
      <c r="BA866" s="2">
        <v>54716</v>
      </c>
      <c r="BB866" s="2">
        <v>38222</v>
      </c>
      <c r="BC866" s="2">
        <v>0</v>
      </c>
      <c r="BD866" s="2">
        <v>161469</v>
      </c>
      <c r="BE866" s="2">
        <v>2273526</v>
      </c>
      <c r="BF866" s="2">
        <v>0</v>
      </c>
      <c r="BG866" s="2">
        <v>0</v>
      </c>
      <c r="BH866" s="2">
        <v>0</v>
      </c>
      <c r="BI866" s="2">
        <v>40332</v>
      </c>
      <c r="BJ866" s="2">
        <v>0</v>
      </c>
      <c r="BK866" s="2">
        <v>0</v>
      </c>
      <c r="BL866" s="2">
        <v>0</v>
      </c>
      <c r="BM866" s="2">
        <v>0</v>
      </c>
      <c r="BN866" s="2">
        <v>2813</v>
      </c>
      <c r="BO866" s="2">
        <v>9.2200000000000006</v>
      </c>
      <c r="BP866" s="2">
        <v>25936</v>
      </c>
      <c r="BQ866" s="2">
        <v>66268</v>
      </c>
      <c r="BR866" s="2">
        <v>2339794</v>
      </c>
      <c r="BS866" s="2">
        <v>0</v>
      </c>
      <c r="BT866" s="2">
        <v>2339794</v>
      </c>
      <c r="BU866" s="2">
        <v>180459</v>
      </c>
      <c r="BV866" s="2">
        <v>2159335</v>
      </c>
      <c r="BW866" s="2">
        <v>151733</v>
      </c>
      <c r="BX866" s="2">
        <v>2007602</v>
      </c>
      <c r="BY866" s="2">
        <v>5029.24</v>
      </c>
      <c r="BZ866" s="2">
        <v>191.51</v>
      </c>
      <c r="CA866" s="2">
        <v>963150</v>
      </c>
      <c r="CB866" s="2">
        <v>0</v>
      </c>
      <c r="CC866" s="2">
        <v>0</v>
      </c>
      <c r="CD866" s="2">
        <v>180459</v>
      </c>
      <c r="CE866" s="2">
        <v>151733</v>
      </c>
      <c r="CF866" s="2">
        <v>630958</v>
      </c>
      <c r="CG866" s="2">
        <v>215657</v>
      </c>
      <c r="CH866" s="2">
        <v>846615</v>
      </c>
      <c r="CI866" s="2">
        <v>0</v>
      </c>
      <c r="CJ866" s="2">
        <v>2007602</v>
      </c>
      <c r="CK866" s="2" t="b">
        <v>0</v>
      </c>
      <c r="CL866" s="2">
        <v>0</v>
      </c>
      <c r="CM866" s="2">
        <v>12382.06</v>
      </c>
      <c r="CN866" s="2">
        <v>11384.79</v>
      </c>
      <c r="CO866" s="2">
        <v>11722.52</v>
      </c>
      <c r="CP866" s="2">
        <v>13938.54</v>
      </c>
      <c r="CQ866" s="4">
        <v>45072.426655092589</v>
      </c>
      <c r="CR866" s="4">
        <v>73415</v>
      </c>
    </row>
    <row r="867" spans="1:96" x14ac:dyDescent="0.35">
      <c r="A867" s="5">
        <v>957</v>
      </c>
      <c r="B867" s="3" t="s">
        <v>1762</v>
      </c>
      <c r="C867" s="3" t="s">
        <v>1771</v>
      </c>
      <c r="D867" s="2" t="s">
        <v>1772</v>
      </c>
      <c r="E867" s="2">
        <v>8093</v>
      </c>
      <c r="F867" s="2">
        <v>8215</v>
      </c>
      <c r="G867" s="2">
        <v>8458</v>
      </c>
      <c r="H867" s="2">
        <v>9802</v>
      </c>
      <c r="I867" s="2">
        <v>6.5600000000000006E-2</v>
      </c>
      <c r="J867" s="2">
        <v>531</v>
      </c>
      <c r="K867" s="2">
        <v>539</v>
      </c>
      <c r="L867" s="2">
        <v>555</v>
      </c>
      <c r="M867" s="2">
        <v>643</v>
      </c>
      <c r="N867" s="2">
        <v>6.7000000000000004E-2</v>
      </c>
      <c r="O867" s="2">
        <v>542</v>
      </c>
      <c r="P867" s="2">
        <v>550</v>
      </c>
      <c r="Q867" s="2">
        <v>567</v>
      </c>
      <c r="R867" s="2">
        <v>657</v>
      </c>
      <c r="S867" s="2">
        <v>9166</v>
      </c>
      <c r="T867" s="2">
        <v>9304</v>
      </c>
      <c r="U867" s="2">
        <v>9580</v>
      </c>
      <c r="V867" s="2">
        <v>11102</v>
      </c>
      <c r="W867" s="2">
        <v>1.1040000000000001</v>
      </c>
      <c r="X867" s="2">
        <v>1.026</v>
      </c>
      <c r="Y867" s="2">
        <v>10119</v>
      </c>
      <c r="Z867" s="2">
        <v>11391</v>
      </c>
      <c r="AA867" s="2">
        <v>1075.03</v>
      </c>
      <c r="AB867" s="2">
        <v>895.6</v>
      </c>
      <c r="AC867" s="2">
        <v>541.63</v>
      </c>
      <c r="AD867" s="2">
        <v>0</v>
      </c>
      <c r="AE867" s="2">
        <v>2512.2600000000002</v>
      </c>
      <c r="AF867" s="2">
        <v>1075.03</v>
      </c>
      <c r="AG867" s="2">
        <v>895.6</v>
      </c>
      <c r="AH867" s="2">
        <v>541.63</v>
      </c>
      <c r="AI867" s="2">
        <v>0</v>
      </c>
      <c r="AJ867" s="2">
        <v>2512.2600000000002</v>
      </c>
      <c r="AK867" s="2">
        <v>10878229</v>
      </c>
      <c r="AL867" s="2">
        <v>8332662</v>
      </c>
      <c r="AM867" s="2">
        <v>5188815</v>
      </c>
      <c r="AN867" s="2">
        <v>0</v>
      </c>
      <c r="AO867" s="2">
        <v>24399706</v>
      </c>
      <c r="AP867" s="2">
        <v>0.8387</v>
      </c>
      <c r="AQ867" s="2">
        <v>0.2</v>
      </c>
      <c r="AR867" s="2">
        <v>1824714</v>
      </c>
      <c r="AS867" s="2">
        <v>1397721</v>
      </c>
      <c r="AT867" s="2">
        <v>870372</v>
      </c>
      <c r="AU867" s="2">
        <v>0</v>
      </c>
      <c r="AV867" s="2">
        <v>4092807</v>
      </c>
      <c r="AW867" s="2">
        <v>0.8387</v>
      </c>
      <c r="AX867" s="2">
        <v>0.28870000000000001</v>
      </c>
      <c r="AY867" s="2">
        <v>0.65</v>
      </c>
      <c r="AZ867" s="2">
        <v>2041354</v>
      </c>
      <c r="BA867" s="2">
        <v>1563666</v>
      </c>
      <c r="BB867" s="2">
        <v>973707</v>
      </c>
      <c r="BC867" s="2">
        <v>0</v>
      </c>
      <c r="BD867" s="2">
        <v>4578727</v>
      </c>
      <c r="BE867" s="2">
        <v>33071240</v>
      </c>
      <c r="BF867" s="2">
        <v>0</v>
      </c>
      <c r="BG867" s="2">
        <v>115862</v>
      </c>
      <c r="BH867" s="2">
        <v>0</v>
      </c>
      <c r="BI867" s="2">
        <v>31168</v>
      </c>
      <c r="BJ867" s="2">
        <v>0</v>
      </c>
      <c r="BK867" s="2">
        <v>0</v>
      </c>
      <c r="BL867" s="2">
        <v>0</v>
      </c>
      <c r="BM867" s="2">
        <v>0</v>
      </c>
      <c r="BN867" s="2">
        <v>2813</v>
      </c>
      <c r="BO867" s="2">
        <v>64.400000000000006</v>
      </c>
      <c r="BP867" s="2">
        <v>181157</v>
      </c>
      <c r="BQ867" s="2">
        <v>328187</v>
      </c>
      <c r="BR867" s="2">
        <v>33399427</v>
      </c>
      <c r="BS867" s="2">
        <v>0</v>
      </c>
      <c r="BT867" s="2">
        <v>33399427</v>
      </c>
      <c r="BU867" s="2">
        <v>1366634</v>
      </c>
      <c r="BV867" s="2">
        <v>32032793</v>
      </c>
      <c r="BW867" s="2">
        <v>1992018</v>
      </c>
      <c r="BX867" s="2">
        <v>30040775</v>
      </c>
      <c r="BY867" s="2">
        <v>5033.18</v>
      </c>
      <c r="BZ867" s="2">
        <v>2512.2600000000002</v>
      </c>
      <c r="CA867" s="2">
        <v>12644657</v>
      </c>
      <c r="CB867" s="2">
        <v>0</v>
      </c>
      <c r="CC867" s="2">
        <v>0</v>
      </c>
      <c r="CD867" s="2">
        <v>1366634</v>
      </c>
      <c r="CE867" s="2">
        <v>1992018</v>
      </c>
      <c r="CF867" s="2">
        <v>9286005</v>
      </c>
      <c r="CG867" s="2">
        <v>3002760</v>
      </c>
      <c r="CH867" s="2">
        <v>12288765</v>
      </c>
      <c r="CI867" s="2">
        <v>0</v>
      </c>
      <c r="CJ867" s="2">
        <v>30040775</v>
      </c>
      <c r="CK867" s="2" t="b">
        <v>0</v>
      </c>
      <c r="CL867" s="2">
        <v>0</v>
      </c>
      <c r="CM867" s="2">
        <v>13715.24</v>
      </c>
      <c r="CN867" s="2">
        <v>12610.6</v>
      </c>
      <c r="CO867" s="2">
        <v>12984.68</v>
      </c>
      <c r="CP867" s="2">
        <v>15439.3</v>
      </c>
      <c r="CQ867" s="4">
        <v>45072.426666666666</v>
      </c>
      <c r="CR867" s="4">
        <v>73415</v>
      </c>
    </row>
    <row r="868" spans="1:96" x14ac:dyDescent="0.35">
      <c r="A868" s="5">
        <v>959</v>
      </c>
      <c r="B868" s="3" t="s">
        <v>1762</v>
      </c>
      <c r="C868" s="3" t="s">
        <v>1773</v>
      </c>
      <c r="D868" s="2" t="s">
        <v>1774</v>
      </c>
      <c r="E868" s="2">
        <v>8093</v>
      </c>
      <c r="F868" s="2">
        <v>8215</v>
      </c>
      <c r="G868" s="2">
        <v>8458</v>
      </c>
      <c r="H868" s="2">
        <v>9802</v>
      </c>
      <c r="I868" s="2">
        <v>6.5600000000000006E-2</v>
      </c>
      <c r="J868" s="2">
        <v>531</v>
      </c>
      <c r="K868" s="2">
        <v>539</v>
      </c>
      <c r="L868" s="2">
        <v>555</v>
      </c>
      <c r="M868" s="2">
        <v>643</v>
      </c>
      <c r="N868" s="2">
        <v>6.7000000000000004E-2</v>
      </c>
      <c r="O868" s="2">
        <v>542</v>
      </c>
      <c r="P868" s="2">
        <v>550</v>
      </c>
      <c r="Q868" s="2">
        <v>567</v>
      </c>
      <c r="R868" s="2">
        <v>657</v>
      </c>
      <c r="S868" s="2">
        <v>9166</v>
      </c>
      <c r="T868" s="2">
        <v>9304</v>
      </c>
      <c r="U868" s="2">
        <v>9580</v>
      </c>
      <c r="V868" s="2">
        <v>11102</v>
      </c>
      <c r="W868" s="2">
        <v>1.1040000000000001</v>
      </c>
      <c r="X868" s="2">
        <v>1.026</v>
      </c>
      <c r="Y868" s="2">
        <v>10119</v>
      </c>
      <c r="Z868" s="2">
        <v>11391</v>
      </c>
      <c r="AA868" s="2">
        <v>89.25</v>
      </c>
      <c r="AB868" s="2">
        <v>58.65</v>
      </c>
      <c r="AC868" s="2">
        <v>35.14</v>
      </c>
      <c r="AD868" s="2">
        <v>0</v>
      </c>
      <c r="AE868" s="2">
        <v>183.04</v>
      </c>
      <c r="AF868" s="2">
        <v>89.25</v>
      </c>
      <c r="AG868" s="2">
        <v>58.65</v>
      </c>
      <c r="AH868" s="2">
        <v>35.14</v>
      </c>
      <c r="AI868" s="2">
        <v>0</v>
      </c>
      <c r="AJ868" s="2">
        <v>183.04</v>
      </c>
      <c r="AK868" s="2">
        <v>903121</v>
      </c>
      <c r="AL868" s="2">
        <v>545680</v>
      </c>
      <c r="AM868" s="2">
        <v>336641</v>
      </c>
      <c r="AN868" s="2">
        <v>0</v>
      </c>
      <c r="AO868" s="2">
        <v>1785442</v>
      </c>
      <c r="AP868" s="2">
        <v>0.55620000000000003</v>
      </c>
      <c r="AQ868" s="2">
        <v>0.2</v>
      </c>
      <c r="AR868" s="2">
        <v>100463</v>
      </c>
      <c r="AS868" s="2">
        <v>60701</v>
      </c>
      <c r="AT868" s="2">
        <v>37448</v>
      </c>
      <c r="AU868" s="2">
        <v>0</v>
      </c>
      <c r="AV868" s="2">
        <v>198612</v>
      </c>
      <c r="AW868" s="2">
        <v>0.55620000000000003</v>
      </c>
      <c r="AX868" s="2">
        <v>6.1999999999999998E-3</v>
      </c>
      <c r="AY868" s="2">
        <v>0.65</v>
      </c>
      <c r="AZ868" s="2">
        <v>3640</v>
      </c>
      <c r="BA868" s="2">
        <v>2199</v>
      </c>
      <c r="BB868" s="2">
        <v>1357</v>
      </c>
      <c r="BC868" s="2">
        <v>0</v>
      </c>
      <c r="BD868" s="2">
        <v>7196</v>
      </c>
      <c r="BE868" s="2">
        <v>1991250</v>
      </c>
      <c r="BF868" s="2">
        <v>0</v>
      </c>
      <c r="BG868" s="2">
        <v>0</v>
      </c>
      <c r="BH868" s="2">
        <v>0</v>
      </c>
      <c r="BI868" s="2">
        <v>36188</v>
      </c>
      <c r="BJ868" s="2">
        <v>0</v>
      </c>
      <c r="BK868" s="2">
        <v>0</v>
      </c>
      <c r="BL868" s="2">
        <v>0</v>
      </c>
      <c r="BM868" s="2">
        <v>0</v>
      </c>
      <c r="BN868" s="2">
        <v>2813</v>
      </c>
      <c r="BO868" s="2">
        <v>3.4</v>
      </c>
      <c r="BP868" s="2">
        <v>9564</v>
      </c>
      <c r="BQ868" s="2">
        <v>45752</v>
      </c>
      <c r="BR868" s="2">
        <v>2037002</v>
      </c>
      <c r="BS868" s="2">
        <v>0</v>
      </c>
      <c r="BT868" s="2">
        <v>2037002</v>
      </c>
      <c r="BU868" s="2">
        <v>267448</v>
      </c>
      <c r="BV868" s="2">
        <v>1769554</v>
      </c>
      <c r="BW868" s="2">
        <v>145019</v>
      </c>
      <c r="BX868" s="2">
        <v>1624535</v>
      </c>
      <c r="BY868" s="2">
        <v>5029.1499999999996</v>
      </c>
      <c r="BZ868" s="2">
        <v>183.04</v>
      </c>
      <c r="CA868" s="2">
        <v>920536</v>
      </c>
      <c r="CB868" s="2">
        <v>0</v>
      </c>
      <c r="CC868" s="2">
        <v>0</v>
      </c>
      <c r="CD868" s="2">
        <v>267448</v>
      </c>
      <c r="CE868" s="2">
        <v>145019</v>
      </c>
      <c r="CF868" s="2">
        <v>508069</v>
      </c>
      <c r="CG868" s="2">
        <v>210686</v>
      </c>
      <c r="CH868" s="2">
        <v>718755</v>
      </c>
      <c r="CI868" s="2">
        <v>0</v>
      </c>
      <c r="CJ868" s="2">
        <v>1624535</v>
      </c>
      <c r="CK868" s="2" t="b">
        <v>0</v>
      </c>
      <c r="CL868" s="2">
        <v>0</v>
      </c>
      <c r="CM868" s="2">
        <v>11285.42</v>
      </c>
      <c r="CN868" s="2">
        <v>10376.469999999999</v>
      </c>
      <c r="CO868" s="2">
        <v>10684.29</v>
      </c>
      <c r="CP868" s="2">
        <v>12704.04</v>
      </c>
      <c r="CQ868" s="4">
        <v>45072.426701388889</v>
      </c>
      <c r="CR868" s="4">
        <v>73415</v>
      </c>
    </row>
    <row r="869" spans="1:96" x14ac:dyDescent="0.35">
      <c r="A869" s="5">
        <v>960</v>
      </c>
      <c r="B869" s="3" t="s">
        <v>1762</v>
      </c>
      <c r="C869" s="3" t="s">
        <v>1775</v>
      </c>
      <c r="D869" s="2" t="s">
        <v>1776</v>
      </c>
      <c r="E869" s="2">
        <v>8093</v>
      </c>
      <c r="F869" s="2">
        <v>8215</v>
      </c>
      <c r="G869" s="2">
        <v>8458</v>
      </c>
      <c r="H869" s="2">
        <v>9802</v>
      </c>
      <c r="I869" s="2">
        <v>6.5600000000000006E-2</v>
      </c>
      <c r="J869" s="2">
        <v>531</v>
      </c>
      <c r="K869" s="2">
        <v>539</v>
      </c>
      <c r="L869" s="2">
        <v>555</v>
      </c>
      <c r="M869" s="2">
        <v>643</v>
      </c>
      <c r="N869" s="2">
        <v>6.7000000000000004E-2</v>
      </c>
      <c r="O869" s="2">
        <v>542</v>
      </c>
      <c r="P869" s="2">
        <v>550</v>
      </c>
      <c r="Q869" s="2">
        <v>567</v>
      </c>
      <c r="R869" s="2">
        <v>657</v>
      </c>
      <c r="S869" s="2">
        <v>9166</v>
      </c>
      <c r="T869" s="2">
        <v>9304</v>
      </c>
      <c r="U869" s="2">
        <v>9580</v>
      </c>
      <c r="V869" s="2">
        <v>11102</v>
      </c>
      <c r="W869" s="2">
        <v>1.1040000000000001</v>
      </c>
      <c r="X869" s="2">
        <v>1.026</v>
      </c>
      <c r="Y869" s="2">
        <v>10119</v>
      </c>
      <c r="Z869" s="2">
        <v>11391</v>
      </c>
      <c r="AA869" s="2">
        <v>1240.8800000000001</v>
      </c>
      <c r="AB869" s="2">
        <v>944.82</v>
      </c>
      <c r="AC869" s="2">
        <v>561.74</v>
      </c>
      <c r="AD869" s="2">
        <v>1123.03</v>
      </c>
      <c r="AE869" s="2">
        <v>3870.47</v>
      </c>
      <c r="AF869" s="2">
        <v>1240.8800000000001</v>
      </c>
      <c r="AG869" s="2">
        <v>944.82</v>
      </c>
      <c r="AH869" s="2">
        <v>561.74</v>
      </c>
      <c r="AI869" s="2">
        <v>1123.03</v>
      </c>
      <c r="AJ869" s="2">
        <v>3870.47</v>
      </c>
      <c r="AK869" s="2">
        <v>12556465</v>
      </c>
      <c r="AL869" s="2">
        <v>8790605</v>
      </c>
      <c r="AM869" s="2">
        <v>5381469</v>
      </c>
      <c r="AN869" s="2">
        <v>12792435</v>
      </c>
      <c r="AO869" s="2">
        <v>39520974</v>
      </c>
      <c r="AP869" s="2">
        <v>0.94979999999999998</v>
      </c>
      <c r="AQ869" s="2">
        <v>0.2</v>
      </c>
      <c r="AR869" s="2">
        <v>2385226</v>
      </c>
      <c r="AS869" s="2">
        <v>1669863</v>
      </c>
      <c r="AT869" s="2">
        <v>1022264</v>
      </c>
      <c r="AU869" s="2">
        <v>2430051</v>
      </c>
      <c r="AV869" s="2">
        <v>7507404</v>
      </c>
      <c r="AW869" s="2">
        <v>0.94979999999999998</v>
      </c>
      <c r="AX869" s="2">
        <v>0.39979999999999999</v>
      </c>
      <c r="AY869" s="2">
        <v>0.65</v>
      </c>
      <c r="AZ869" s="2">
        <v>3263048</v>
      </c>
      <c r="BA869" s="2">
        <v>2284415</v>
      </c>
      <c r="BB869" s="2">
        <v>1398482</v>
      </c>
      <c r="BC869" s="2">
        <v>3324370</v>
      </c>
      <c r="BD869" s="2">
        <v>10270315</v>
      </c>
      <c r="BE869" s="2">
        <v>57298693</v>
      </c>
      <c r="BF869" s="2">
        <v>0</v>
      </c>
      <c r="BG869" s="2">
        <v>0</v>
      </c>
      <c r="BH869" s="2">
        <v>0</v>
      </c>
      <c r="BI869" s="2">
        <v>527901</v>
      </c>
      <c r="BJ869" s="2">
        <v>0</v>
      </c>
      <c r="BK869" s="2">
        <v>0</v>
      </c>
      <c r="BL869" s="2">
        <v>0</v>
      </c>
      <c r="BM869" s="2">
        <v>0</v>
      </c>
      <c r="BN869" s="2">
        <v>2813</v>
      </c>
      <c r="BO869" s="2">
        <v>91.75</v>
      </c>
      <c r="BP869" s="2">
        <v>258093</v>
      </c>
      <c r="BQ869" s="2">
        <v>785994</v>
      </c>
      <c r="BR869" s="2">
        <v>58084687</v>
      </c>
      <c r="BS869" s="2">
        <v>0</v>
      </c>
      <c r="BT869" s="2">
        <v>58084687</v>
      </c>
      <c r="BU869" s="2">
        <v>3084664</v>
      </c>
      <c r="BV869" s="2">
        <v>55000023</v>
      </c>
      <c r="BW869" s="2">
        <v>3219446</v>
      </c>
      <c r="BX869" s="2">
        <v>51780577</v>
      </c>
      <c r="BY869" s="2">
        <v>5279.97</v>
      </c>
      <c r="BZ869" s="2">
        <v>3870.47</v>
      </c>
      <c r="CA869" s="2">
        <v>20435965</v>
      </c>
      <c r="CB869" s="2">
        <v>0</v>
      </c>
      <c r="CC869" s="2">
        <v>0</v>
      </c>
      <c r="CD869" s="2">
        <v>3084664</v>
      </c>
      <c r="CE869" s="2">
        <v>3219446</v>
      </c>
      <c r="CF869" s="2">
        <v>14131855</v>
      </c>
      <c r="CG869" s="2">
        <v>5623611</v>
      </c>
      <c r="CH869" s="2">
        <v>19755466</v>
      </c>
      <c r="CI869" s="2">
        <v>0</v>
      </c>
      <c r="CJ869" s="2">
        <v>51780577</v>
      </c>
      <c r="CK869" s="2" t="b">
        <v>0</v>
      </c>
      <c r="CL869" s="2">
        <v>0</v>
      </c>
      <c r="CM869" s="2">
        <v>14670.83</v>
      </c>
      <c r="CN869" s="2">
        <v>13489.22</v>
      </c>
      <c r="CO869" s="2">
        <v>13889.37</v>
      </c>
      <c r="CP869" s="2">
        <v>16515.009999999998</v>
      </c>
      <c r="CQ869" s="4">
        <v>45072.426712962966</v>
      </c>
      <c r="CR869" s="4">
        <v>73415</v>
      </c>
    </row>
    <row r="870" spans="1:96" x14ac:dyDescent="0.35">
      <c r="A870" s="5">
        <v>961</v>
      </c>
      <c r="B870" s="3" t="s">
        <v>1762</v>
      </c>
      <c r="C870" s="3" t="s">
        <v>1777</v>
      </c>
      <c r="D870" s="2" t="s">
        <v>1778</v>
      </c>
      <c r="E870" s="2">
        <v>8093</v>
      </c>
      <c r="F870" s="2">
        <v>8215</v>
      </c>
      <c r="G870" s="2">
        <v>8458</v>
      </c>
      <c r="H870" s="2">
        <v>9802</v>
      </c>
      <c r="I870" s="2">
        <v>6.5600000000000006E-2</v>
      </c>
      <c r="J870" s="2">
        <v>531</v>
      </c>
      <c r="K870" s="2">
        <v>539</v>
      </c>
      <c r="L870" s="2">
        <v>555</v>
      </c>
      <c r="M870" s="2">
        <v>643</v>
      </c>
      <c r="N870" s="2">
        <v>6.7000000000000004E-2</v>
      </c>
      <c r="O870" s="2">
        <v>542</v>
      </c>
      <c r="P870" s="2">
        <v>550</v>
      </c>
      <c r="Q870" s="2">
        <v>567</v>
      </c>
      <c r="R870" s="2">
        <v>657</v>
      </c>
      <c r="S870" s="2">
        <v>9166</v>
      </c>
      <c r="T870" s="2">
        <v>9304</v>
      </c>
      <c r="U870" s="2">
        <v>9580</v>
      </c>
      <c r="V870" s="2">
        <v>11102</v>
      </c>
      <c r="W870" s="2">
        <v>1.1040000000000001</v>
      </c>
      <c r="X870" s="2">
        <v>1.026</v>
      </c>
      <c r="Y870" s="2">
        <v>10119</v>
      </c>
      <c r="Z870" s="2">
        <v>11391</v>
      </c>
      <c r="AA870" s="2">
        <v>62.11</v>
      </c>
      <c r="AB870" s="2">
        <v>38.32</v>
      </c>
      <c r="AC870" s="2">
        <v>34.57</v>
      </c>
      <c r="AD870" s="2">
        <v>0</v>
      </c>
      <c r="AE870" s="2">
        <v>135</v>
      </c>
      <c r="AF870" s="2">
        <v>62.11</v>
      </c>
      <c r="AG870" s="2">
        <v>38.32</v>
      </c>
      <c r="AH870" s="2">
        <v>34.57</v>
      </c>
      <c r="AI870" s="2">
        <v>0</v>
      </c>
      <c r="AJ870" s="2">
        <v>135</v>
      </c>
      <c r="AK870" s="2">
        <v>628491</v>
      </c>
      <c r="AL870" s="2">
        <v>356529</v>
      </c>
      <c r="AM870" s="2">
        <v>331181</v>
      </c>
      <c r="AN870" s="2">
        <v>0</v>
      </c>
      <c r="AO870" s="2">
        <v>1316201</v>
      </c>
      <c r="AP870" s="2">
        <v>0.8266</v>
      </c>
      <c r="AQ870" s="2">
        <v>0.2</v>
      </c>
      <c r="AR870" s="2">
        <v>103902</v>
      </c>
      <c r="AS870" s="2">
        <v>58941</v>
      </c>
      <c r="AT870" s="2">
        <v>54751</v>
      </c>
      <c r="AU870" s="2">
        <v>0</v>
      </c>
      <c r="AV870" s="2">
        <v>217594</v>
      </c>
      <c r="AW870" s="2">
        <v>0.8266</v>
      </c>
      <c r="AX870" s="2">
        <v>0.27660000000000001</v>
      </c>
      <c r="AY870" s="2">
        <v>0.65</v>
      </c>
      <c r="AZ870" s="2">
        <v>112996</v>
      </c>
      <c r="BA870" s="2">
        <v>64100</v>
      </c>
      <c r="BB870" s="2">
        <v>59543</v>
      </c>
      <c r="BC870" s="2">
        <v>0</v>
      </c>
      <c r="BD870" s="2">
        <v>236639</v>
      </c>
      <c r="BE870" s="2">
        <v>1770434</v>
      </c>
      <c r="BF870" s="2">
        <v>0</v>
      </c>
      <c r="BG870" s="2">
        <v>0</v>
      </c>
      <c r="BH870" s="2">
        <v>0</v>
      </c>
      <c r="BI870" s="2">
        <v>75442</v>
      </c>
      <c r="BJ870" s="2">
        <v>0</v>
      </c>
      <c r="BK870" s="2">
        <v>0</v>
      </c>
      <c r="BL870" s="2">
        <v>0</v>
      </c>
      <c r="BM870" s="2">
        <v>0</v>
      </c>
      <c r="BN870" s="2">
        <v>2813</v>
      </c>
      <c r="BO870" s="2">
        <v>5.08</v>
      </c>
      <c r="BP870" s="2">
        <v>14290</v>
      </c>
      <c r="BQ870" s="2">
        <v>89732</v>
      </c>
      <c r="BR870" s="2">
        <v>1860166</v>
      </c>
      <c r="BS870" s="2">
        <v>0</v>
      </c>
      <c r="BT870" s="2">
        <v>1860166</v>
      </c>
      <c r="BU870" s="2">
        <v>379019</v>
      </c>
      <c r="BV870" s="2">
        <v>1481147</v>
      </c>
      <c r="BW870" s="2">
        <v>106826</v>
      </c>
      <c r="BX870" s="2">
        <v>1374321</v>
      </c>
      <c r="BY870" s="2">
        <v>5022.9399999999996</v>
      </c>
      <c r="BZ870" s="2">
        <v>135</v>
      </c>
      <c r="CA870" s="2">
        <v>678097</v>
      </c>
      <c r="CB870" s="2">
        <v>0</v>
      </c>
      <c r="CC870" s="2">
        <v>0</v>
      </c>
      <c r="CD870" s="2">
        <v>379019</v>
      </c>
      <c r="CE870" s="2">
        <v>106826</v>
      </c>
      <c r="CF870" s="2">
        <v>192252</v>
      </c>
      <c r="CG870" s="2">
        <v>284245</v>
      </c>
      <c r="CH870" s="2">
        <v>476497</v>
      </c>
      <c r="CI870" s="2">
        <v>0</v>
      </c>
      <c r="CJ870" s="2">
        <v>1374321</v>
      </c>
      <c r="CK870" s="2" t="b">
        <v>0</v>
      </c>
      <c r="CL870" s="2">
        <v>0</v>
      </c>
      <c r="CM870" s="2">
        <v>13611.17</v>
      </c>
      <c r="CN870" s="2">
        <v>12514.9</v>
      </c>
      <c r="CO870" s="2">
        <v>12886.15</v>
      </c>
      <c r="CP870" s="2">
        <v>15322.15</v>
      </c>
      <c r="CQ870" s="4">
        <v>45072.426724537036</v>
      </c>
      <c r="CR870" s="4">
        <v>73415</v>
      </c>
    </row>
    <row r="871" spans="1:96" x14ac:dyDescent="0.35">
      <c r="A871" s="5">
        <v>962</v>
      </c>
      <c r="B871" s="3" t="s">
        <v>1762</v>
      </c>
      <c r="C871" s="3" t="s">
        <v>1779</v>
      </c>
      <c r="D871" s="2" t="s">
        <v>1780</v>
      </c>
      <c r="E871" s="2">
        <v>8093</v>
      </c>
      <c r="F871" s="2">
        <v>8215</v>
      </c>
      <c r="G871" s="2">
        <v>8458</v>
      </c>
      <c r="H871" s="2">
        <v>9802</v>
      </c>
      <c r="I871" s="2">
        <v>6.5600000000000006E-2</v>
      </c>
      <c r="J871" s="2">
        <v>531</v>
      </c>
      <c r="K871" s="2">
        <v>539</v>
      </c>
      <c r="L871" s="2">
        <v>555</v>
      </c>
      <c r="M871" s="2">
        <v>643</v>
      </c>
      <c r="N871" s="2">
        <v>6.7000000000000004E-2</v>
      </c>
      <c r="O871" s="2">
        <v>542</v>
      </c>
      <c r="P871" s="2">
        <v>550</v>
      </c>
      <c r="Q871" s="2">
        <v>567</v>
      </c>
      <c r="R871" s="2">
        <v>657</v>
      </c>
      <c r="S871" s="2">
        <v>9166</v>
      </c>
      <c r="T871" s="2">
        <v>9304</v>
      </c>
      <c r="U871" s="2">
        <v>9580</v>
      </c>
      <c r="V871" s="2">
        <v>11102</v>
      </c>
      <c r="W871" s="2">
        <v>1.1040000000000001</v>
      </c>
      <c r="X871" s="2">
        <v>1.026</v>
      </c>
      <c r="Y871" s="2">
        <v>10119</v>
      </c>
      <c r="Z871" s="2">
        <v>11391</v>
      </c>
      <c r="AA871" s="2">
        <v>644.09</v>
      </c>
      <c r="AB871" s="2">
        <v>511.26</v>
      </c>
      <c r="AC871" s="2">
        <v>337.06</v>
      </c>
      <c r="AD871" s="2">
        <v>0</v>
      </c>
      <c r="AE871" s="2">
        <v>1492.41</v>
      </c>
      <c r="AF871" s="2">
        <v>644.09</v>
      </c>
      <c r="AG871" s="2">
        <v>511.26</v>
      </c>
      <c r="AH871" s="2">
        <v>337.06</v>
      </c>
      <c r="AI871" s="2">
        <v>0</v>
      </c>
      <c r="AJ871" s="2">
        <v>1492.41</v>
      </c>
      <c r="AK871" s="2">
        <v>6517547</v>
      </c>
      <c r="AL871" s="2">
        <v>4756763</v>
      </c>
      <c r="AM871" s="2">
        <v>3229035</v>
      </c>
      <c r="AN871" s="2">
        <v>0</v>
      </c>
      <c r="AO871" s="2">
        <v>14503345</v>
      </c>
      <c r="AP871" s="2">
        <v>0.96970000000000001</v>
      </c>
      <c r="AQ871" s="2">
        <v>0.2</v>
      </c>
      <c r="AR871" s="2">
        <v>1264013</v>
      </c>
      <c r="AS871" s="2">
        <v>922527</v>
      </c>
      <c r="AT871" s="2">
        <v>626239</v>
      </c>
      <c r="AU871" s="2">
        <v>0</v>
      </c>
      <c r="AV871" s="2">
        <v>2812779</v>
      </c>
      <c r="AW871" s="2">
        <v>0.96970000000000001</v>
      </c>
      <c r="AX871" s="2">
        <v>0.41970000000000002</v>
      </c>
      <c r="AY871" s="2">
        <v>0.65</v>
      </c>
      <c r="AZ871" s="2">
        <v>1778019</v>
      </c>
      <c r="BA871" s="2">
        <v>1297669</v>
      </c>
      <c r="BB871" s="2">
        <v>880897</v>
      </c>
      <c r="BC871" s="2">
        <v>0</v>
      </c>
      <c r="BD871" s="2">
        <v>3956585</v>
      </c>
      <c r="BE871" s="2">
        <v>21272709</v>
      </c>
      <c r="BF871" s="2">
        <v>0</v>
      </c>
      <c r="BG871" s="2">
        <v>0</v>
      </c>
      <c r="BH871" s="2">
        <v>0</v>
      </c>
      <c r="BI871" s="2">
        <v>212779</v>
      </c>
      <c r="BJ871" s="2">
        <v>0</v>
      </c>
      <c r="BK871" s="2">
        <v>0</v>
      </c>
      <c r="BL871" s="2">
        <v>0</v>
      </c>
      <c r="BM871" s="2">
        <v>0</v>
      </c>
      <c r="BN871" s="2">
        <v>2813</v>
      </c>
      <c r="BO871" s="2">
        <v>32.49</v>
      </c>
      <c r="BP871" s="2">
        <v>91394</v>
      </c>
      <c r="BQ871" s="2">
        <v>304173</v>
      </c>
      <c r="BR871" s="2">
        <v>21576882</v>
      </c>
      <c r="BS871" s="2">
        <v>0</v>
      </c>
      <c r="BT871" s="2">
        <v>21576882</v>
      </c>
      <c r="BU871" s="2">
        <v>1468518</v>
      </c>
      <c r="BV871" s="2">
        <v>20108364</v>
      </c>
      <c r="BW871" s="2">
        <v>1200684</v>
      </c>
      <c r="BX871" s="2">
        <v>18907680</v>
      </c>
      <c r="BY871" s="2">
        <v>5106.88</v>
      </c>
      <c r="BZ871" s="2">
        <v>1492.41</v>
      </c>
      <c r="CA871" s="2">
        <v>7621559</v>
      </c>
      <c r="CB871" s="2">
        <v>0</v>
      </c>
      <c r="CC871" s="2">
        <v>0</v>
      </c>
      <c r="CD871" s="2">
        <v>1468518</v>
      </c>
      <c r="CE871" s="2">
        <v>1200684</v>
      </c>
      <c r="CF871" s="2">
        <v>4952357</v>
      </c>
      <c r="CG871" s="2">
        <v>2355595</v>
      </c>
      <c r="CH871" s="2">
        <v>7307952</v>
      </c>
      <c r="CI871" s="2">
        <v>0</v>
      </c>
      <c r="CJ871" s="2">
        <v>18907680</v>
      </c>
      <c r="CK871" s="2" t="b">
        <v>0</v>
      </c>
      <c r="CL871" s="2">
        <v>0</v>
      </c>
      <c r="CM871" s="2">
        <v>14841.99</v>
      </c>
      <c r="CN871" s="2">
        <v>13646.6</v>
      </c>
      <c r="CO871" s="2">
        <v>14051.42</v>
      </c>
      <c r="CP871" s="2">
        <v>16707.689999999999</v>
      </c>
      <c r="CQ871" s="4">
        <v>45072.426724537036</v>
      </c>
      <c r="CR871" s="4">
        <v>73415</v>
      </c>
    </row>
    <row r="872" spans="1:96" x14ac:dyDescent="0.35">
      <c r="A872" s="5">
        <v>965</v>
      </c>
      <c r="B872" s="3" t="s">
        <v>1762</v>
      </c>
      <c r="C872" s="3" t="s">
        <v>1781</v>
      </c>
      <c r="D872" s="2" t="s">
        <v>1337</v>
      </c>
      <c r="E872" s="2">
        <v>8093</v>
      </c>
      <c r="F872" s="2">
        <v>8215</v>
      </c>
      <c r="G872" s="2">
        <v>8458</v>
      </c>
      <c r="H872" s="2">
        <v>9802</v>
      </c>
      <c r="I872" s="2">
        <v>6.5600000000000006E-2</v>
      </c>
      <c r="J872" s="2">
        <v>531</v>
      </c>
      <c r="K872" s="2">
        <v>539</v>
      </c>
      <c r="L872" s="2">
        <v>555</v>
      </c>
      <c r="M872" s="2">
        <v>643</v>
      </c>
      <c r="N872" s="2">
        <v>6.7000000000000004E-2</v>
      </c>
      <c r="O872" s="2">
        <v>542</v>
      </c>
      <c r="P872" s="2">
        <v>550</v>
      </c>
      <c r="Q872" s="2">
        <v>567</v>
      </c>
      <c r="R872" s="2">
        <v>657</v>
      </c>
      <c r="S872" s="2">
        <v>9166</v>
      </c>
      <c r="T872" s="2">
        <v>9304</v>
      </c>
      <c r="U872" s="2">
        <v>9580</v>
      </c>
      <c r="V872" s="2">
        <v>11102</v>
      </c>
      <c r="W872" s="2">
        <v>1.1040000000000001</v>
      </c>
      <c r="X872" s="2">
        <v>1.026</v>
      </c>
      <c r="Y872" s="2">
        <v>10119</v>
      </c>
      <c r="Z872" s="2">
        <v>11391</v>
      </c>
      <c r="AA872" s="2">
        <v>101.35</v>
      </c>
      <c r="AB872" s="2">
        <v>75.540000000000006</v>
      </c>
      <c r="AC872" s="2">
        <v>46.95</v>
      </c>
      <c r="AD872" s="2">
        <v>0</v>
      </c>
      <c r="AE872" s="2">
        <v>223.84</v>
      </c>
      <c r="AF872" s="2">
        <v>101.35</v>
      </c>
      <c r="AG872" s="2">
        <v>75.540000000000006</v>
      </c>
      <c r="AH872" s="2">
        <v>46.95</v>
      </c>
      <c r="AI872" s="2">
        <v>0</v>
      </c>
      <c r="AJ872" s="2">
        <v>223.84</v>
      </c>
      <c r="AK872" s="2">
        <v>1025561</v>
      </c>
      <c r="AL872" s="2">
        <v>702824</v>
      </c>
      <c r="AM872" s="2">
        <v>449781</v>
      </c>
      <c r="AN872" s="2">
        <v>0</v>
      </c>
      <c r="AO872" s="2">
        <v>2178166</v>
      </c>
      <c r="AP872" s="2">
        <v>0.75</v>
      </c>
      <c r="AQ872" s="2">
        <v>0.2</v>
      </c>
      <c r="AR872" s="2">
        <v>153834</v>
      </c>
      <c r="AS872" s="2">
        <v>105424</v>
      </c>
      <c r="AT872" s="2">
        <v>67467</v>
      </c>
      <c r="AU872" s="2">
        <v>0</v>
      </c>
      <c r="AV872" s="2">
        <v>326725</v>
      </c>
      <c r="AW872" s="2">
        <v>0.75</v>
      </c>
      <c r="AX872" s="2">
        <v>0.2</v>
      </c>
      <c r="AY872" s="2">
        <v>0.65</v>
      </c>
      <c r="AZ872" s="2">
        <v>133323</v>
      </c>
      <c r="BA872" s="2">
        <v>91367</v>
      </c>
      <c r="BB872" s="2">
        <v>58472</v>
      </c>
      <c r="BC872" s="2">
        <v>0</v>
      </c>
      <c r="BD872" s="2">
        <v>283162</v>
      </c>
      <c r="BE872" s="2">
        <v>2788053</v>
      </c>
      <c r="BF872" s="2">
        <v>0</v>
      </c>
      <c r="BG872" s="2">
        <v>5766</v>
      </c>
      <c r="BH872" s="2">
        <v>0</v>
      </c>
      <c r="BI872" s="2">
        <v>25723</v>
      </c>
      <c r="BJ872" s="2">
        <v>0</v>
      </c>
      <c r="BK872" s="2">
        <v>0</v>
      </c>
      <c r="BL872" s="2">
        <v>0</v>
      </c>
      <c r="BM872" s="2">
        <v>0</v>
      </c>
      <c r="BN872" s="2">
        <v>2813</v>
      </c>
      <c r="BO872" s="2">
        <v>6.69</v>
      </c>
      <c r="BP872" s="2">
        <v>18819</v>
      </c>
      <c r="BQ872" s="2">
        <v>50308</v>
      </c>
      <c r="BR872" s="2">
        <v>2838361</v>
      </c>
      <c r="BS872" s="2">
        <v>0</v>
      </c>
      <c r="BT872" s="2">
        <v>2838361</v>
      </c>
      <c r="BU872" s="2">
        <v>211625</v>
      </c>
      <c r="BV872" s="2">
        <v>2626736</v>
      </c>
      <c r="BW872" s="2">
        <v>182363</v>
      </c>
      <c r="BX872" s="2">
        <v>2444373</v>
      </c>
      <c r="BY872" s="2">
        <v>5171.45</v>
      </c>
      <c r="BZ872" s="2">
        <v>223.84</v>
      </c>
      <c r="CA872" s="2">
        <v>1157577</v>
      </c>
      <c r="CB872" s="2">
        <v>0</v>
      </c>
      <c r="CC872" s="2">
        <v>0</v>
      </c>
      <c r="CD872" s="2">
        <v>211625</v>
      </c>
      <c r="CE872" s="2">
        <v>182363</v>
      </c>
      <c r="CF872" s="2">
        <v>763589</v>
      </c>
      <c r="CG872" s="2">
        <v>193359</v>
      </c>
      <c r="CH872" s="2">
        <v>956948</v>
      </c>
      <c r="CI872" s="2">
        <v>0</v>
      </c>
      <c r="CJ872" s="2">
        <v>2444373</v>
      </c>
      <c r="CK872" s="2" t="b">
        <v>0</v>
      </c>
      <c r="CL872" s="2">
        <v>0</v>
      </c>
      <c r="CM872" s="2">
        <v>12952.32</v>
      </c>
      <c r="CN872" s="2">
        <v>11909.12</v>
      </c>
      <c r="CO872" s="2">
        <v>12262.4</v>
      </c>
      <c r="CP872" s="2">
        <v>14580.48</v>
      </c>
      <c r="CQ872" s="4">
        <v>45072.426793981482</v>
      </c>
      <c r="CR872" s="4">
        <v>73415</v>
      </c>
    </row>
    <row r="873" spans="1:96" x14ac:dyDescent="0.35">
      <c r="A873" s="5">
        <v>966</v>
      </c>
      <c r="B873" s="3" t="s">
        <v>1762</v>
      </c>
      <c r="C873" s="3" t="s">
        <v>1782</v>
      </c>
      <c r="D873" s="2" t="s">
        <v>1783</v>
      </c>
      <c r="E873" s="2">
        <v>8093</v>
      </c>
      <c r="F873" s="2">
        <v>8215</v>
      </c>
      <c r="G873" s="2">
        <v>8458</v>
      </c>
      <c r="H873" s="2">
        <v>9802</v>
      </c>
      <c r="I873" s="2">
        <v>6.5600000000000006E-2</v>
      </c>
      <c r="J873" s="2">
        <v>531</v>
      </c>
      <c r="K873" s="2">
        <v>539</v>
      </c>
      <c r="L873" s="2">
        <v>555</v>
      </c>
      <c r="M873" s="2">
        <v>643</v>
      </c>
      <c r="N873" s="2">
        <v>6.7000000000000004E-2</v>
      </c>
      <c r="O873" s="2">
        <v>542</v>
      </c>
      <c r="P873" s="2">
        <v>550</v>
      </c>
      <c r="Q873" s="2">
        <v>567</v>
      </c>
      <c r="R873" s="2">
        <v>657</v>
      </c>
      <c r="S873" s="2">
        <v>9166</v>
      </c>
      <c r="T873" s="2">
        <v>9304</v>
      </c>
      <c r="U873" s="2">
        <v>9580</v>
      </c>
      <c r="V873" s="2">
        <v>11102</v>
      </c>
      <c r="W873" s="2">
        <v>1.1040000000000001</v>
      </c>
      <c r="X873" s="2">
        <v>1.026</v>
      </c>
      <c r="Y873" s="2">
        <v>10119</v>
      </c>
      <c r="Z873" s="2">
        <v>11391</v>
      </c>
      <c r="AA873" s="2">
        <v>0</v>
      </c>
      <c r="AB873" s="2">
        <v>0</v>
      </c>
      <c r="AC873" s="2">
        <v>0</v>
      </c>
      <c r="AD873" s="2">
        <v>0</v>
      </c>
      <c r="AE873" s="2">
        <v>0</v>
      </c>
      <c r="AF873" s="2">
        <v>5.72</v>
      </c>
      <c r="AG873" s="2">
        <v>7.32</v>
      </c>
      <c r="AH873" s="2">
        <v>3.23</v>
      </c>
      <c r="AI873" s="2">
        <v>0</v>
      </c>
      <c r="AJ873" s="2">
        <v>16.27</v>
      </c>
      <c r="AK873" s="2">
        <v>0</v>
      </c>
      <c r="AL873" s="2">
        <v>0</v>
      </c>
      <c r="AM873" s="2">
        <v>0</v>
      </c>
      <c r="AN873" s="2">
        <v>0</v>
      </c>
      <c r="AO873" s="2">
        <v>0</v>
      </c>
      <c r="AP873" s="2">
        <v>0.97560000000000002</v>
      </c>
      <c r="AQ873" s="2">
        <v>0.2</v>
      </c>
      <c r="AR873" s="2">
        <v>11294</v>
      </c>
      <c r="AS873" s="2">
        <v>13289</v>
      </c>
      <c r="AT873" s="2">
        <v>6038</v>
      </c>
      <c r="AU873" s="2">
        <v>0</v>
      </c>
      <c r="AV873" s="2">
        <v>30621</v>
      </c>
      <c r="AW873" s="2">
        <v>0.97560000000000002</v>
      </c>
      <c r="AX873" s="2">
        <v>0.42559999999999998</v>
      </c>
      <c r="AY873" s="2">
        <v>0.65</v>
      </c>
      <c r="AZ873" s="2">
        <v>16012</v>
      </c>
      <c r="BA873" s="2">
        <v>18841</v>
      </c>
      <c r="BB873" s="2">
        <v>8560</v>
      </c>
      <c r="BC873" s="2">
        <v>0</v>
      </c>
      <c r="BD873" s="2">
        <v>43413</v>
      </c>
      <c r="BE873" s="2">
        <v>74034</v>
      </c>
      <c r="BF873" s="2">
        <v>254651</v>
      </c>
      <c r="BG873" s="2">
        <v>0</v>
      </c>
      <c r="BH873" s="2">
        <v>0</v>
      </c>
      <c r="BI873" s="2">
        <v>28276</v>
      </c>
      <c r="BJ873" s="2">
        <v>0</v>
      </c>
      <c r="BK873" s="2">
        <v>0</v>
      </c>
      <c r="BL873" s="2">
        <v>0</v>
      </c>
      <c r="BM873" s="2">
        <v>0</v>
      </c>
      <c r="BN873" s="2">
        <v>2813</v>
      </c>
      <c r="BO873" s="2">
        <v>0</v>
      </c>
      <c r="BP873" s="2">
        <v>0</v>
      </c>
      <c r="BQ873" s="2">
        <v>282927</v>
      </c>
      <c r="BR873" s="2">
        <v>356961</v>
      </c>
      <c r="BS873" s="2">
        <v>0</v>
      </c>
      <c r="BT873" s="2">
        <v>356961</v>
      </c>
      <c r="BU873" s="2">
        <v>124763</v>
      </c>
      <c r="BV873" s="2">
        <v>232198</v>
      </c>
      <c r="BW873" s="2">
        <v>18845</v>
      </c>
      <c r="BX873" s="2">
        <v>213353</v>
      </c>
      <c r="BY873" s="2">
        <v>140.25</v>
      </c>
      <c r="BZ873" s="2">
        <v>16.27</v>
      </c>
      <c r="CA873" s="2">
        <v>2282</v>
      </c>
      <c r="CB873" s="2">
        <v>230321</v>
      </c>
      <c r="CC873" s="2">
        <v>0</v>
      </c>
      <c r="CD873" s="2">
        <v>124763</v>
      </c>
      <c r="CE873" s="2">
        <v>18845</v>
      </c>
      <c r="CF873" s="2">
        <v>88995</v>
      </c>
      <c r="CG873" s="2">
        <v>70152</v>
      </c>
      <c r="CH873" s="2">
        <v>159147</v>
      </c>
      <c r="CI873" s="2">
        <v>0</v>
      </c>
      <c r="CJ873" s="2">
        <v>213353</v>
      </c>
      <c r="CK873" s="2" t="b">
        <v>0</v>
      </c>
      <c r="CL873" s="2">
        <v>0</v>
      </c>
      <c r="CM873" s="2">
        <v>14892.74</v>
      </c>
      <c r="CN873" s="2">
        <v>13693.26</v>
      </c>
      <c r="CO873" s="2">
        <v>14099.46</v>
      </c>
      <c r="CP873" s="2">
        <v>16764.82</v>
      </c>
      <c r="CQ873" s="4">
        <v>45072.426793981482</v>
      </c>
      <c r="CR873" s="4">
        <v>73415</v>
      </c>
    </row>
    <row r="874" spans="1:96" x14ac:dyDescent="0.35">
      <c r="A874" s="5">
        <v>967</v>
      </c>
      <c r="B874" s="3" t="s">
        <v>1762</v>
      </c>
      <c r="C874" s="3" t="s">
        <v>1784</v>
      </c>
      <c r="D874" s="2" t="s">
        <v>1785</v>
      </c>
      <c r="E874" s="2">
        <v>8093</v>
      </c>
      <c r="F874" s="2">
        <v>8215</v>
      </c>
      <c r="G874" s="2">
        <v>8458</v>
      </c>
      <c r="H874" s="2">
        <v>9802</v>
      </c>
      <c r="I874" s="2">
        <v>6.5600000000000006E-2</v>
      </c>
      <c r="J874" s="2">
        <v>531</v>
      </c>
      <c r="K874" s="2">
        <v>539</v>
      </c>
      <c r="L874" s="2">
        <v>555</v>
      </c>
      <c r="M874" s="2">
        <v>643</v>
      </c>
      <c r="N874" s="2">
        <v>6.7000000000000004E-2</v>
      </c>
      <c r="O874" s="2">
        <v>542</v>
      </c>
      <c r="P874" s="2">
        <v>550</v>
      </c>
      <c r="Q874" s="2">
        <v>567</v>
      </c>
      <c r="R874" s="2">
        <v>657</v>
      </c>
      <c r="S874" s="2">
        <v>9166</v>
      </c>
      <c r="T874" s="2">
        <v>9304</v>
      </c>
      <c r="U874" s="2">
        <v>9580</v>
      </c>
      <c r="V874" s="2">
        <v>11102</v>
      </c>
      <c r="W874" s="2">
        <v>1.1040000000000001</v>
      </c>
      <c r="X874" s="2">
        <v>1.026</v>
      </c>
      <c r="Y874" s="2">
        <v>10119</v>
      </c>
      <c r="Z874" s="2">
        <v>11391</v>
      </c>
      <c r="AA874" s="2">
        <v>171.67</v>
      </c>
      <c r="AB874" s="2">
        <v>133.27000000000001</v>
      </c>
      <c r="AC874" s="2">
        <v>91.23</v>
      </c>
      <c r="AD874" s="2">
        <v>0</v>
      </c>
      <c r="AE874" s="2">
        <v>396.17</v>
      </c>
      <c r="AF874" s="2">
        <v>171.67</v>
      </c>
      <c r="AG874" s="2">
        <v>133.27000000000001</v>
      </c>
      <c r="AH874" s="2">
        <v>91.23</v>
      </c>
      <c r="AI874" s="2">
        <v>0</v>
      </c>
      <c r="AJ874" s="2">
        <v>396.17</v>
      </c>
      <c r="AK874" s="2">
        <v>1737129</v>
      </c>
      <c r="AL874" s="2">
        <v>1239944</v>
      </c>
      <c r="AM874" s="2">
        <v>873983</v>
      </c>
      <c r="AN874" s="2">
        <v>0</v>
      </c>
      <c r="AO874" s="2">
        <v>3851056</v>
      </c>
      <c r="AP874" s="2">
        <v>0.92290000000000005</v>
      </c>
      <c r="AQ874" s="2">
        <v>0.2</v>
      </c>
      <c r="AR874" s="2">
        <v>320639</v>
      </c>
      <c r="AS874" s="2">
        <v>228869</v>
      </c>
      <c r="AT874" s="2">
        <v>161320</v>
      </c>
      <c r="AU874" s="2">
        <v>0</v>
      </c>
      <c r="AV874" s="2">
        <v>710828</v>
      </c>
      <c r="AW874" s="2">
        <v>0.92290000000000005</v>
      </c>
      <c r="AX874" s="2">
        <v>0.37290000000000001</v>
      </c>
      <c r="AY874" s="2">
        <v>0.65</v>
      </c>
      <c r="AZ874" s="2">
        <v>421054</v>
      </c>
      <c r="BA874" s="2">
        <v>300544</v>
      </c>
      <c r="BB874" s="2">
        <v>211840</v>
      </c>
      <c r="BC874" s="2">
        <v>0</v>
      </c>
      <c r="BD874" s="2">
        <v>933438</v>
      </c>
      <c r="BE874" s="2">
        <v>5495322</v>
      </c>
      <c r="BF874" s="2">
        <v>0</v>
      </c>
      <c r="BG874" s="2">
        <v>0</v>
      </c>
      <c r="BH874" s="2">
        <v>0</v>
      </c>
      <c r="BI874" s="2">
        <v>152604</v>
      </c>
      <c r="BJ874" s="2">
        <v>0</v>
      </c>
      <c r="BK874" s="2">
        <v>0</v>
      </c>
      <c r="BL874" s="2">
        <v>0</v>
      </c>
      <c r="BM874" s="2">
        <v>0</v>
      </c>
      <c r="BN874" s="2">
        <v>2813</v>
      </c>
      <c r="BO874" s="2">
        <v>21.12</v>
      </c>
      <c r="BP874" s="2">
        <v>59411</v>
      </c>
      <c r="BQ874" s="2">
        <v>212015</v>
      </c>
      <c r="BR874" s="2">
        <v>5707337</v>
      </c>
      <c r="BS874" s="2">
        <v>0</v>
      </c>
      <c r="BT874" s="2">
        <v>5707337</v>
      </c>
      <c r="BU874" s="2">
        <v>463253</v>
      </c>
      <c r="BV874" s="2">
        <v>5244084</v>
      </c>
      <c r="BW874" s="2">
        <v>314361</v>
      </c>
      <c r="BX874" s="2">
        <v>4929723</v>
      </c>
      <c r="BY874" s="2">
        <v>5036.87</v>
      </c>
      <c r="BZ874" s="2">
        <v>396.17</v>
      </c>
      <c r="CA874" s="2">
        <v>1995457</v>
      </c>
      <c r="CB874" s="2">
        <v>0</v>
      </c>
      <c r="CC874" s="2">
        <v>0</v>
      </c>
      <c r="CD874" s="2">
        <v>463253</v>
      </c>
      <c r="CE874" s="2">
        <v>314361</v>
      </c>
      <c r="CF874" s="2">
        <v>1217843</v>
      </c>
      <c r="CG874" s="2">
        <v>718693</v>
      </c>
      <c r="CH874" s="2">
        <v>1936536</v>
      </c>
      <c r="CI874" s="2">
        <v>0</v>
      </c>
      <c r="CJ874" s="2">
        <v>4929723</v>
      </c>
      <c r="CK874" s="2" t="b">
        <v>0</v>
      </c>
      <c r="CL874" s="2">
        <v>0</v>
      </c>
      <c r="CM874" s="2">
        <v>14439.46</v>
      </c>
      <c r="CN874" s="2">
        <v>13276.48</v>
      </c>
      <c r="CO874" s="2">
        <v>13670.32</v>
      </c>
      <c r="CP874" s="2">
        <v>16254.56</v>
      </c>
      <c r="CQ874" s="4">
        <v>45072.426817129628</v>
      </c>
      <c r="CR874" s="4">
        <v>73415</v>
      </c>
    </row>
    <row r="875" spans="1:96" x14ac:dyDescent="0.35">
      <c r="A875" s="5">
        <v>968</v>
      </c>
      <c r="B875" s="3" t="s">
        <v>1762</v>
      </c>
      <c r="C875" s="3" t="s">
        <v>1786</v>
      </c>
      <c r="D875" s="2" t="s">
        <v>1591</v>
      </c>
      <c r="E875" s="2">
        <v>8093</v>
      </c>
      <c r="F875" s="2">
        <v>8215</v>
      </c>
      <c r="G875" s="2">
        <v>8458</v>
      </c>
      <c r="H875" s="2">
        <v>9802</v>
      </c>
      <c r="I875" s="2">
        <v>6.5600000000000006E-2</v>
      </c>
      <c r="J875" s="2">
        <v>531</v>
      </c>
      <c r="K875" s="2">
        <v>539</v>
      </c>
      <c r="L875" s="2">
        <v>555</v>
      </c>
      <c r="M875" s="2">
        <v>643</v>
      </c>
      <c r="N875" s="2">
        <v>6.7000000000000004E-2</v>
      </c>
      <c r="O875" s="2">
        <v>542</v>
      </c>
      <c r="P875" s="2">
        <v>550</v>
      </c>
      <c r="Q875" s="2">
        <v>567</v>
      </c>
      <c r="R875" s="2">
        <v>657</v>
      </c>
      <c r="S875" s="2">
        <v>9166</v>
      </c>
      <c r="T875" s="2">
        <v>9304</v>
      </c>
      <c r="U875" s="2">
        <v>9580</v>
      </c>
      <c r="V875" s="2">
        <v>11102</v>
      </c>
      <c r="W875" s="2">
        <v>1.1040000000000001</v>
      </c>
      <c r="X875" s="2">
        <v>1.026</v>
      </c>
      <c r="Y875" s="2">
        <v>10119</v>
      </c>
      <c r="Z875" s="2">
        <v>11391</v>
      </c>
      <c r="AA875" s="2">
        <v>364.31</v>
      </c>
      <c r="AB875" s="2">
        <v>250.24</v>
      </c>
      <c r="AC875" s="2">
        <v>137.44999999999999</v>
      </c>
      <c r="AD875" s="2">
        <v>0</v>
      </c>
      <c r="AE875" s="2">
        <v>752</v>
      </c>
      <c r="AF875" s="2">
        <v>364.31</v>
      </c>
      <c r="AG875" s="2">
        <v>250.24</v>
      </c>
      <c r="AH875" s="2">
        <v>137.44999999999999</v>
      </c>
      <c r="AI875" s="2">
        <v>0</v>
      </c>
      <c r="AJ875" s="2">
        <v>752</v>
      </c>
      <c r="AK875" s="2">
        <v>3686453</v>
      </c>
      <c r="AL875" s="2">
        <v>2328233</v>
      </c>
      <c r="AM875" s="2">
        <v>1316771</v>
      </c>
      <c r="AN875" s="2">
        <v>0</v>
      </c>
      <c r="AO875" s="2">
        <v>7331457</v>
      </c>
      <c r="AP875" s="2">
        <v>0.502</v>
      </c>
      <c r="AQ875" s="2">
        <v>0.2</v>
      </c>
      <c r="AR875" s="2">
        <v>370120</v>
      </c>
      <c r="AS875" s="2">
        <v>233755</v>
      </c>
      <c r="AT875" s="2">
        <v>132204</v>
      </c>
      <c r="AU875" s="2">
        <v>0</v>
      </c>
      <c r="AV875" s="2">
        <v>736079</v>
      </c>
      <c r="AW875" s="2">
        <v>0.502</v>
      </c>
      <c r="AX875" s="2">
        <v>0</v>
      </c>
      <c r="AY875" s="2">
        <v>0.65</v>
      </c>
      <c r="AZ875" s="2">
        <v>0</v>
      </c>
      <c r="BA875" s="2">
        <v>0</v>
      </c>
      <c r="BB875" s="2">
        <v>0</v>
      </c>
      <c r="BC875" s="2">
        <v>0</v>
      </c>
      <c r="BD875" s="2">
        <v>0</v>
      </c>
      <c r="BE875" s="2">
        <v>8067536</v>
      </c>
      <c r="BF875" s="2">
        <v>0</v>
      </c>
      <c r="BG875" s="2">
        <v>0</v>
      </c>
      <c r="BH875" s="2">
        <v>0</v>
      </c>
      <c r="BI875" s="2">
        <v>32037</v>
      </c>
      <c r="BJ875" s="2">
        <v>0</v>
      </c>
      <c r="BK875" s="2">
        <v>0</v>
      </c>
      <c r="BL875" s="2">
        <v>0</v>
      </c>
      <c r="BM875" s="2">
        <v>0</v>
      </c>
      <c r="BN875" s="2">
        <v>2813</v>
      </c>
      <c r="BO875" s="2">
        <v>22.28</v>
      </c>
      <c r="BP875" s="2">
        <v>62674</v>
      </c>
      <c r="BQ875" s="2">
        <v>94711</v>
      </c>
      <c r="BR875" s="2">
        <v>8162247</v>
      </c>
      <c r="BS875" s="2">
        <v>0</v>
      </c>
      <c r="BT875" s="2">
        <v>8162247</v>
      </c>
      <c r="BU875" s="2">
        <v>620843</v>
      </c>
      <c r="BV875" s="2">
        <v>7541404</v>
      </c>
      <c r="BW875" s="2">
        <v>601399</v>
      </c>
      <c r="BX875" s="2">
        <v>6940005</v>
      </c>
      <c r="BY875" s="2">
        <v>5076.46</v>
      </c>
      <c r="BZ875" s="2">
        <v>752</v>
      </c>
      <c r="CA875" s="2">
        <v>3817498</v>
      </c>
      <c r="CB875" s="2">
        <v>0</v>
      </c>
      <c r="CC875" s="2">
        <v>0</v>
      </c>
      <c r="CD875" s="2">
        <v>620843</v>
      </c>
      <c r="CE875" s="2">
        <v>601399</v>
      </c>
      <c r="CF875" s="2">
        <v>2595256</v>
      </c>
      <c r="CG875" s="2">
        <v>283657</v>
      </c>
      <c r="CH875" s="2">
        <v>2878913</v>
      </c>
      <c r="CI875" s="2">
        <v>0</v>
      </c>
      <c r="CJ875" s="2">
        <v>6940005</v>
      </c>
      <c r="CK875" s="2" t="b">
        <v>0</v>
      </c>
      <c r="CL875" s="2">
        <v>0</v>
      </c>
      <c r="CM875" s="2">
        <v>11134.95</v>
      </c>
      <c r="CN875" s="2">
        <v>10238.120000000001</v>
      </c>
      <c r="CO875" s="2">
        <v>10541.83</v>
      </c>
      <c r="CP875" s="2">
        <v>12534.66</v>
      </c>
      <c r="CQ875" s="4">
        <v>45072.426851851851</v>
      </c>
      <c r="CR875" s="4">
        <v>73415</v>
      </c>
    </row>
    <row r="876" spans="1:96" x14ac:dyDescent="0.35">
      <c r="A876" s="5">
        <v>969</v>
      </c>
      <c r="B876" s="3" t="s">
        <v>1762</v>
      </c>
      <c r="C876" s="3" t="s">
        <v>1787</v>
      </c>
      <c r="D876" s="2" t="s">
        <v>1788</v>
      </c>
      <c r="E876" s="2">
        <v>8093</v>
      </c>
      <c r="F876" s="2">
        <v>8215</v>
      </c>
      <c r="G876" s="2">
        <v>8458</v>
      </c>
      <c r="H876" s="2">
        <v>9802</v>
      </c>
      <c r="I876" s="2">
        <v>6.5600000000000006E-2</v>
      </c>
      <c r="J876" s="2">
        <v>531</v>
      </c>
      <c r="K876" s="2">
        <v>539</v>
      </c>
      <c r="L876" s="2">
        <v>555</v>
      </c>
      <c r="M876" s="2">
        <v>643</v>
      </c>
      <c r="N876" s="2">
        <v>6.7000000000000004E-2</v>
      </c>
      <c r="O876" s="2">
        <v>542</v>
      </c>
      <c r="P876" s="2">
        <v>550</v>
      </c>
      <c r="Q876" s="2">
        <v>567</v>
      </c>
      <c r="R876" s="2">
        <v>657</v>
      </c>
      <c r="S876" s="2">
        <v>9166</v>
      </c>
      <c r="T876" s="2">
        <v>9304</v>
      </c>
      <c r="U876" s="2">
        <v>9580</v>
      </c>
      <c r="V876" s="2">
        <v>11102</v>
      </c>
      <c r="W876" s="2">
        <v>1.1040000000000001</v>
      </c>
      <c r="X876" s="2">
        <v>1.026</v>
      </c>
      <c r="Y876" s="2">
        <v>10119</v>
      </c>
      <c r="Z876" s="2">
        <v>11391</v>
      </c>
      <c r="AA876" s="2">
        <v>1241.29</v>
      </c>
      <c r="AB876" s="2">
        <v>914.3</v>
      </c>
      <c r="AC876" s="2">
        <v>616.38</v>
      </c>
      <c r="AD876" s="2">
        <v>1132.95</v>
      </c>
      <c r="AE876" s="2">
        <v>3904.92</v>
      </c>
      <c r="AF876" s="2">
        <v>1241.29</v>
      </c>
      <c r="AG876" s="2">
        <v>914.3</v>
      </c>
      <c r="AH876" s="2">
        <v>616.38</v>
      </c>
      <c r="AI876" s="2">
        <v>1132.95</v>
      </c>
      <c r="AJ876" s="2">
        <v>3904.92</v>
      </c>
      <c r="AK876" s="2">
        <v>12560614</v>
      </c>
      <c r="AL876" s="2">
        <v>8506647</v>
      </c>
      <c r="AM876" s="2">
        <v>5904920</v>
      </c>
      <c r="AN876" s="2">
        <v>12905433</v>
      </c>
      <c r="AO876" s="2">
        <v>39877614</v>
      </c>
      <c r="AP876" s="2">
        <v>0.90149999999999997</v>
      </c>
      <c r="AQ876" s="2">
        <v>0.2</v>
      </c>
      <c r="AR876" s="2">
        <v>2264679</v>
      </c>
      <c r="AS876" s="2">
        <v>1533748</v>
      </c>
      <c r="AT876" s="2">
        <v>1064657</v>
      </c>
      <c r="AU876" s="2">
        <v>2326850</v>
      </c>
      <c r="AV876" s="2">
        <v>7189934</v>
      </c>
      <c r="AW876" s="2">
        <v>0.90149999999999997</v>
      </c>
      <c r="AX876" s="2">
        <v>0.35149999999999998</v>
      </c>
      <c r="AY876" s="2">
        <v>0.65</v>
      </c>
      <c r="AZ876" s="2">
        <v>2869786</v>
      </c>
      <c r="BA876" s="2">
        <v>1943556</v>
      </c>
      <c r="BB876" s="2">
        <v>1349127</v>
      </c>
      <c r="BC876" s="2">
        <v>2948569</v>
      </c>
      <c r="BD876" s="2">
        <v>9111038</v>
      </c>
      <c r="BE876" s="2">
        <v>56178586</v>
      </c>
      <c r="BF876" s="2">
        <v>0</v>
      </c>
      <c r="BG876" s="2">
        <v>19911</v>
      </c>
      <c r="BH876" s="2">
        <v>0</v>
      </c>
      <c r="BI876" s="2">
        <v>267457</v>
      </c>
      <c r="BJ876" s="2">
        <v>0</v>
      </c>
      <c r="BK876" s="2">
        <v>0</v>
      </c>
      <c r="BL876" s="2">
        <v>0</v>
      </c>
      <c r="BM876" s="2">
        <v>0</v>
      </c>
      <c r="BN876" s="2">
        <v>2813</v>
      </c>
      <c r="BO876" s="2">
        <v>65.44</v>
      </c>
      <c r="BP876" s="2">
        <v>184083</v>
      </c>
      <c r="BQ876" s="2">
        <v>471451</v>
      </c>
      <c r="BR876" s="2">
        <v>56650037</v>
      </c>
      <c r="BS876" s="2">
        <v>0</v>
      </c>
      <c r="BT876" s="2">
        <v>56650037</v>
      </c>
      <c r="BU876" s="2">
        <v>2786932</v>
      </c>
      <c r="BV876" s="2">
        <v>53863105</v>
      </c>
      <c r="BW876" s="2">
        <v>3257589</v>
      </c>
      <c r="BX876" s="2">
        <v>50605516</v>
      </c>
      <c r="BY876" s="2">
        <v>5295.41</v>
      </c>
      <c r="BZ876" s="2">
        <v>3904.92</v>
      </c>
      <c r="CA876" s="2">
        <v>20678152</v>
      </c>
      <c r="CB876" s="2">
        <v>0</v>
      </c>
      <c r="CC876" s="2">
        <v>0</v>
      </c>
      <c r="CD876" s="2">
        <v>2786932</v>
      </c>
      <c r="CE876" s="2">
        <v>3257589</v>
      </c>
      <c r="CF876" s="2">
        <v>14633631</v>
      </c>
      <c r="CG876" s="2">
        <v>5879118</v>
      </c>
      <c r="CH876" s="2">
        <v>20512749</v>
      </c>
      <c r="CI876" s="2">
        <v>0</v>
      </c>
      <c r="CJ876" s="2">
        <v>50605516</v>
      </c>
      <c r="CK876" s="2" t="b">
        <v>0</v>
      </c>
      <c r="CL876" s="2">
        <v>0</v>
      </c>
      <c r="CM876" s="2">
        <v>14255.39</v>
      </c>
      <c r="CN876" s="2">
        <v>13107.24</v>
      </c>
      <c r="CO876" s="2">
        <v>13496.06</v>
      </c>
      <c r="CP876" s="2">
        <v>16047.36</v>
      </c>
      <c r="CQ876" s="4">
        <v>45072.426851851851</v>
      </c>
      <c r="CR876" s="4">
        <v>73415</v>
      </c>
    </row>
    <row r="877" spans="1:96" ht="31" x14ac:dyDescent="0.35">
      <c r="A877" s="5">
        <v>970</v>
      </c>
      <c r="B877" s="3" t="s">
        <v>1762</v>
      </c>
      <c r="C877" s="3" t="s">
        <v>1789</v>
      </c>
      <c r="D877" s="2" t="s">
        <v>1790</v>
      </c>
      <c r="E877" s="2">
        <v>8093</v>
      </c>
      <c r="F877" s="2">
        <v>8215</v>
      </c>
      <c r="G877" s="2">
        <v>8458</v>
      </c>
      <c r="H877" s="2">
        <v>9802</v>
      </c>
      <c r="I877" s="2">
        <v>6.5600000000000006E-2</v>
      </c>
      <c r="J877" s="2">
        <v>531</v>
      </c>
      <c r="K877" s="2">
        <v>539</v>
      </c>
      <c r="L877" s="2">
        <v>555</v>
      </c>
      <c r="M877" s="2">
        <v>643</v>
      </c>
      <c r="N877" s="2">
        <v>6.7000000000000004E-2</v>
      </c>
      <c r="O877" s="2">
        <v>542</v>
      </c>
      <c r="P877" s="2">
        <v>550</v>
      </c>
      <c r="Q877" s="2">
        <v>567</v>
      </c>
      <c r="R877" s="2">
        <v>657</v>
      </c>
      <c r="S877" s="2">
        <v>9166</v>
      </c>
      <c r="T877" s="2">
        <v>9304</v>
      </c>
      <c r="U877" s="2">
        <v>9580</v>
      </c>
      <c r="V877" s="2">
        <v>11102</v>
      </c>
      <c r="W877" s="2">
        <v>1.1040000000000001</v>
      </c>
      <c r="X877" s="2">
        <v>1.026</v>
      </c>
      <c r="Y877" s="2">
        <v>10119</v>
      </c>
      <c r="Z877" s="2">
        <v>11391</v>
      </c>
      <c r="AA877" s="2">
        <v>192.64</v>
      </c>
      <c r="AB877" s="2">
        <v>144.74</v>
      </c>
      <c r="AC877" s="2">
        <v>104.01</v>
      </c>
      <c r="AD877" s="2">
        <v>0</v>
      </c>
      <c r="AE877" s="2">
        <v>441.39</v>
      </c>
      <c r="AF877" s="2">
        <v>192.64</v>
      </c>
      <c r="AG877" s="2">
        <v>144.74</v>
      </c>
      <c r="AH877" s="2">
        <v>104.01</v>
      </c>
      <c r="AI877" s="2">
        <v>0</v>
      </c>
      <c r="AJ877" s="2">
        <v>441.39</v>
      </c>
      <c r="AK877" s="2">
        <v>1949324</v>
      </c>
      <c r="AL877" s="2">
        <v>1346661</v>
      </c>
      <c r="AM877" s="2">
        <v>996416</v>
      </c>
      <c r="AN877" s="2">
        <v>0</v>
      </c>
      <c r="AO877" s="2">
        <v>4292401</v>
      </c>
      <c r="AP877" s="2">
        <v>0.86309999999999998</v>
      </c>
      <c r="AQ877" s="2">
        <v>0.2</v>
      </c>
      <c r="AR877" s="2">
        <v>336492</v>
      </c>
      <c r="AS877" s="2">
        <v>232461</v>
      </c>
      <c r="AT877" s="2">
        <v>172001</v>
      </c>
      <c r="AU877" s="2">
        <v>0</v>
      </c>
      <c r="AV877" s="2">
        <v>740954</v>
      </c>
      <c r="AW877" s="2">
        <v>0.86309999999999998</v>
      </c>
      <c r="AX877" s="2">
        <v>0.31309999999999999</v>
      </c>
      <c r="AY877" s="2">
        <v>0.65</v>
      </c>
      <c r="AZ877" s="2">
        <v>396717</v>
      </c>
      <c r="BA877" s="2">
        <v>274066</v>
      </c>
      <c r="BB877" s="2">
        <v>202786</v>
      </c>
      <c r="BC877" s="2">
        <v>0</v>
      </c>
      <c r="BD877" s="2">
        <v>873569</v>
      </c>
      <c r="BE877" s="2">
        <v>5906924</v>
      </c>
      <c r="BF877" s="2">
        <v>0</v>
      </c>
      <c r="BG877" s="2">
        <v>0</v>
      </c>
      <c r="BH877" s="2">
        <v>0</v>
      </c>
      <c r="BI877" s="2">
        <v>85579</v>
      </c>
      <c r="BJ877" s="2">
        <v>0</v>
      </c>
      <c r="BK877" s="2">
        <v>0</v>
      </c>
      <c r="BL877" s="2">
        <v>0</v>
      </c>
      <c r="BM877" s="2">
        <v>0</v>
      </c>
      <c r="BN877" s="2">
        <v>2813</v>
      </c>
      <c r="BO877" s="2">
        <v>11.83</v>
      </c>
      <c r="BP877" s="2">
        <v>33278</v>
      </c>
      <c r="BQ877" s="2">
        <v>118857</v>
      </c>
      <c r="BR877" s="2">
        <v>6025781</v>
      </c>
      <c r="BS877" s="2">
        <v>0</v>
      </c>
      <c r="BT877" s="2">
        <v>6025781</v>
      </c>
      <c r="BU877" s="2">
        <v>334938</v>
      </c>
      <c r="BV877" s="2">
        <v>5690843</v>
      </c>
      <c r="BW877" s="2">
        <v>353682</v>
      </c>
      <c r="BX877" s="2">
        <v>5337161</v>
      </c>
      <c r="BY877" s="2">
        <v>5086.33</v>
      </c>
      <c r="BZ877" s="2">
        <v>441.39</v>
      </c>
      <c r="CA877" s="2">
        <v>2245055</v>
      </c>
      <c r="CB877" s="2">
        <v>0</v>
      </c>
      <c r="CC877" s="2">
        <v>0</v>
      </c>
      <c r="CD877" s="2">
        <v>334938</v>
      </c>
      <c r="CE877" s="2">
        <v>353682</v>
      </c>
      <c r="CF877" s="2">
        <v>1556435</v>
      </c>
      <c r="CG877" s="2">
        <v>546976</v>
      </c>
      <c r="CH877" s="2">
        <v>2103411</v>
      </c>
      <c r="CI877" s="2">
        <v>0</v>
      </c>
      <c r="CJ877" s="2">
        <v>5337161</v>
      </c>
      <c r="CK877" s="2" t="b">
        <v>0</v>
      </c>
      <c r="CL877" s="2">
        <v>0</v>
      </c>
      <c r="CM877" s="2">
        <v>13925.11</v>
      </c>
      <c r="CN877" s="2">
        <v>12803.56</v>
      </c>
      <c r="CO877" s="2">
        <v>13183.37</v>
      </c>
      <c r="CP877" s="2">
        <v>15675.55</v>
      </c>
      <c r="CQ877" s="4">
        <v>45072.426932870374</v>
      </c>
      <c r="CR877" s="4">
        <v>73415</v>
      </c>
    </row>
    <row r="878" spans="1:96" x14ac:dyDescent="0.35">
      <c r="A878" s="5">
        <v>971</v>
      </c>
      <c r="B878" s="3" t="s">
        <v>1762</v>
      </c>
      <c r="C878" s="3" t="s">
        <v>1791</v>
      </c>
      <c r="D878" s="2" t="s">
        <v>1792</v>
      </c>
      <c r="E878" s="2">
        <v>8093</v>
      </c>
      <c r="F878" s="2">
        <v>8215</v>
      </c>
      <c r="G878" s="2">
        <v>8458</v>
      </c>
      <c r="H878" s="2">
        <v>9802</v>
      </c>
      <c r="I878" s="2">
        <v>6.5600000000000006E-2</v>
      </c>
      <c r="J878" s="2">
        <v>531</v>
      </c>
      <c r="K878" s="2">
        <v>539</v>
      </c>
      <c r="L878" s="2">
        <v>555</v>
      </c>
      <c r="M878" s="2">
        <v>643</v>
      </c>
      <c r="N878" s="2">
        <v>6.7000000000000004E-2</v>
      </c>
      <c r="O878" s="2">
        <v>542</v>
      </c>
      <c r="P878" s="2">
        <v>550</v>
      </c>
      <c r="Q878" s="2">
        <v>567</v>
      </c>
      <c r="R878" s="2">
        <v>657</v>
      </c>
      <c r="S878" s="2">
        <v>9166</v>
      </c>
      <c r="T878" s="2">
        <v>9304</v>
      </c>
      <c r="U878" s="2">
        <v>9580</v>
      </c>
      <c r="V878" s="2">
        <v>11102</v>
      </c>
      <c r="W878" s="2">
        <v>1.1040000000000001</v>
      </c>
      <c r="X878" s="2">
        <v>1.026</v>
      </c>
      <c r="Y878" s="2">
        <v>10119</v>
      </c>
      <c r="Z878" s="2">
        <v>11391</v>
      </c>
      <c r="AA878" s="2">
        <v>246.32</v>
      </c>
      <c r="AB878" s="2">
        <v>191.79</v>
      </c>
      <c r="AC878" s="2">
        <v>118.31</v>
      </c>
      <c r="AD878" s="2">
        <v>0</v>
      </c>
      <c r="AE878" s="2">
        <v>556.41999999999996</v>
      </c>
      <c r="AF878" s="2">
        <v>246.32</v>
      </c>
      <c r="AG878" s="2">
        <v>191.79</v>
      </c>
      <c r="AH878" s="2">
        <v>118.31</v>
      </c>
      <c r="AI878" s="2">
        <v>0</v>
      </c>
      <c r="AJ878" s="2">
        <v>556.41999999999996</v>
      </c>
      <c r="AK878" s="2">
        <v>2492512</v>
      </c>
      <c r="AL878" s="2">
        <v>1784414</v>
      </c>
      <c r="AM878" s="2">
        <v>1133410</v>
      </c>
      <c r="AN878" s="2">
        <v>0</v>
      </c>
      <c r="AO878" s="2">
        <v>5410336</v>
      </c>
      <c r="AP878" s="2">
        <v>0.75339999999999996</v>
      </c>
      <c r="AQ878" s="2">
        <v>0.2</v>
      </c>
      <c r="AR878" s="2">
        <v>375572</v>
      </c>
      <c r="AS878" s="2">
        <v>268876</v>
      </c>
      <c r="AT878" s="2">
        <v>170782</v>
      </c>
      <c r="AU878" s="2">
        <v>0</v>
      </c>
      <c r="AV878" s="2">
        <v>815230</v>
      </c>
      <c r="AW878" s="2">
        <v>0.75339999999999996</v>
      </c>
      <c r="AX878" s="2">
        <v>0.2034</v>
      </c>
      <c r="AY878" s="2">
        <v>0.65</v>
      </c>
      <c r="AZ878" s="2">
        <v>329535</v>
      </c>
      <c r="BA878" s="2">
        <v>235917</v>
      </c>
      <c r="BB878" s="2">
        <v>149848</v>
      </c>
      <c r="BC878" s="2">
        <v>0</v>
      </c>
      <c r="BD878" s="2">
        <v>715300</v>
      </c>
      <c r="BE878" s="2">
        <v>6940866</v>
      </c>
      <c r="BF878" s="2">
        <v>0</v>
      </c>
      <c r="BG878" s="2">
        <v>0</v>
      </c>
      <c r="BH878" s="2">
        <v>0</v>
      </c>
      <c r="BI878" s="2">
        <v>88655</v>
      </c>
      <c r="BJ878" s="2">
        <v>0</v>
      </c>
      <c r="BK878" s="2">
        <v>0</v>
      </c>
      <c r="BL878" s="2">
        <v>0</v>
      </c>
      <c r="BM878" s="2">
        <v>0</v>
      </c>
      <c r="BN878" s="2">
        <v>2813</v>
      </c>
      <c r="BO878" s="2">
        <v>27.05</v>
      </c>
      <c r="BP878" s="2">
        <v>76092</v>
      </c>
      <c r="BQ878" s="2">
        <v>164747</v>
      </c>
      <c r="BR878" s="2">
        <v>7105613</v>
      </c>
      <c r="BS878" s="2">
        <v>0</v>
      </c>
      <c r="BT878" s="2">
        <v>7105613</v>
      </c>
      <c r="BU878" s="2">
        <v>367257</v>
      </c>
      <c r="BV878" s="2">
        <v>6738356</v>
      </c>
      <c r="BW878" s="2">
        <v>440998</v>
      </c>
      <c r="BX878" s="2">
        <v>6297358</v>
      </c>
      <c r="BY878" s="2">
        <v>5030.95</v>
      </c>
      <c r="BZ878" s="2">
        <v>556.41999999999996</v>
      </c>
      <c r="CA878" s="2">
        <v>2799321</v>
      </c>
      <c r="CB878" s="2">
        <v>0</v>
      </c>
      <c r="CC878" s="2">
        <v>0</v>
      </c>
      <c r="CD878" s="2">
        <v>367257</v>
      </c>
      <c r="CE878" s="2">
        <v>440998</v>
      </c>
      <c r="CF878" s="2">
        <v>1991066</v>
      </c>
      <c r="CG878" s="2">
        <v>491684</v>
      </c>
      <c r="CH878" s="2">
        <v>2482750</v>
      </c>
      <c r="CI878" s="2">
        <v>0</v>
      </c>
      <c r="CJ878" s="2">
        <v>6297358</v>
      </c>
      <c r="CK878" s="2" t="b">
        <v>0</v>
      </c>
      <c r="CL878" s="2">
        <v>0</v>
      </c>
      <c r="CM878" s="2">
        <v>12981.56</v>
      </c>
      <c r="CN878" s="2">
        <v>11936.01</v>
      </c>
      <c r="CO878" s="2">
        <v>12290.09</v>
      </c>
      <c r="CP878" s="2">
        <v>14613.4</v>
      </c>
      <c r="CQ878" s="4">
        <v>45072.42695601852</v>
      </c>
      <c r="CR878" s="4">
        <v>73415</v>
      </c>
    </row>
    <row r="879" spans="1:96" x14ac:dyDescent="0.35">
      <c r="A879" s="5">
        <v>972</v>
      </c>
      <c r="B879" s="3" t="s">
        <v>1762</v>
      </c>
      <c r="C879" s="3" t="s">
        <v>1793</v>
      </c>
      <c r="D879" s="2" t="s">
        <v>1794</v>
      </c>
      <c r="E879" s="2">
        <v>8093</v>
      </c>
      <c r="F879" s="2">
        <v>8215</v>
      </c>
      <c r="G879" s="2">
        <v>8458</v>
      </c>
      <c r="H879" s="2">
        <v>9802</v>
      </c>
      <c r="I879" s="2">
        <v>6.5600000000000006E-2</v>
      </c>
      <c r="J879" s="2">
        <v>531</v>
      </c>
      <c r="K879" s="2">
        <v>539</v>
      </c>
      <c r="L879" s="2">
        <v>555</v>
      </c>
      <c r="M879" s="2">
        <v>643</v>
      </c>
      <c r="N879" s="2">
        <v>6.7000000000000004E-2</v>
      </c>
      <c r="O879" s="2">
        <v>542</v>
      </c>
      <c r="P879" s="2">
        <v>550</v>
      </c>
      <c r="Q879" s="2">
        <v>567</v>
      </c>
      <c r="R879" s="2">
        <v>657</v>
      </c>
      <c r="S879" s="2">
        <v>9166</v>
      </c>
      <c r="T879" s="2">
        <v>9304</v>
      </c>
      <c r="U879" s="2">
        <v>9580</v>
      </c>
      <c r="V879" s="2">
        <v>11102</v>
      </c>
      <c r="W879" s="2">
        <v>1.1040000000000001</v>
      </c>
      <c r="X879" s="2">
        <v>1.026</v>
      </c>
      <c r="Y879" s="2">
        <v>10119</v>
      </c>
      <c r="Z879" s="2">
        <v>11391</v>
      </c>
      <c r="AA879" s="2">
        <v>57.9</v>
      </c>
      <c r="AB879" s="2">
        <v>40.86</v>
      </c>
      <c r="AC879" s="2">
        <v>23.78</v>
      </c>
      <c r="AD879" s="2">
        <v>0</v>
      </c>
      <c r="AE879" s="2">
        <v>122.54</v>
      </c>
      <c r="AF879" s="2">
        <v>57.9</v>
      </c>
      <c r="AG879" s="2">
        <v>40.86</v>
      </c>
      <c r="AH879" s="2">
        <v>23.78</v>
      </c>
      <c r="AI879" s="2">
        <v>0</v>
      </c>
      <c r="AJ879" s="2">
        <v>122.54</v>
      </c>
      <c r="AK879" s="2">
        <v>585890</v>
      </c>
      <c r="AL879" s="2">
        <v>380161</v>
      </c>
      <c r="AM879" s="2">
        <v>227812</v>
      </c>
      <c r="AN879" s="2">
        <v>0</v>
      </c>
      <c r="AO879" s="2">
        <v>1193863</v>
      </c>
      <c r="AP879" s="2">
        <v>0.74129999999999996</v>
      </c>
      <c r="AQ879" s="2">
        <v>0.2</v>
      </c>
      <c r="AR879" s="2">
        <v>86864</v>
      </c>
      <c r="AS879" s="2">
        <v>56363</v>
      </c>
      <c r="AT879" s="2">
        <v>33775</v>
      </c>
      <c r="AU879" s="2">
        <v>0</v>
      </c>
      <c r="AV879" s="2">
        <v>177002</v>
      </c>
      <c r="AW879" s="2">
        <v>0.74129999999999996</v>
      </c>
      <c r="AX879" s="2">
        <v>0.1913</v>
      </c>
      <c r="AY879" s="2">
        <v>0.65</v>
      </c>
      <c r="AZ879" s="2">
        <v>72853</v>
      </c>
      <c r="BA879" s="2">
        <v>47271</v>
      </c>
      <c r="BB879" s="2">
        <v>28327</v>
      </c>
      <c r="BC879" s="2">
        <v>0</v>
      </c>
      <c r="BD879" s="2">
        <v>148451</v>
      </c>
      <c r="BE879" s="2">
        <v>1519316</v>
      </c>
      <c r="BF879" s="2">
        <v>0</v>
      </c>
      <c r="BG879" s="2">
        <v>1903</v>
      </c>
      <c r="BH879" s="2">
        <v>0</v>
      </c>
      <c r="BI879" s="2">
        <v>24906</v>
      </c>
      <c r="BJ879" s="2">
        <v>0</v>
      </c>
      <c r="BK879" s="2">
        <v>0</v>
      </c>
      <c r="BL879" s="2">
        <v>0</v>
      </c>
      <c r="BM879" s="2">
        <v>0</v>
      </c>
      <c r="BN879" s="2">
        <v>2813</v>
      </c>
      <c r="BO879" s="2">
        <v>3.04</v>
      </c>
      <c r="BP879" s="2">
        <v>8552</v>
      </c>
      <c r="BQ879" s="2">
        <v>35361</v>
      </c>
      <c r="BR879" s="2">
        <v>1554677</v>
      </c>
      <c r="BS879" s="2">
        <v>0</v>
      </c>
      <c r="BT879" s="2">
        <v>1554677</v>
      </c>
      <c r="BU879" s="2">
        <v>203344</v>
      </c>
      <c r="BV879" s="2">
        <v>1351333</v>
      </c>
      <c r="BW879" s="2">
        <v>96825</v>
      </c>
      <c r="BX879" s="2">
        <v>1254508</v>
      </c>
      <c r="BY879" s="2">
        <v>5015.62</v>
      </c>
      <c r="BZ879" s="2">
        <v>122.54</v>
      </c>
      <c r="CA879" s="2">
        <v>614614</v>
      </c>
      <c r="CB879" s="2">
        <v>0</v>
      </c>
      <c r="CC879" s="2">
        <v>0</v>
      </c>
      <c r="CD879" s="2">
        <v>203344</v>
      </c>
      <c r="CE879" s="2">
        <v>96825</v>
      </c>
      <c r="CF879" s="2">
        <v>314445</v>
      </c>
      <c r="CG879" s="2">
        <v>113237</v>
      </c>
      <c r="CH879" s="2">
        <v>427682</v>
      </c>
      <c r="CI879" s="2">
        <v>0</v>
      </c>
      <c r="CJ879" s="2">
        <v>1254508</v>
      </c>
      <c r="CK879" s="2" t="b">
        <v>0</v>
      </c>
      <c r="CL879" s="2">
        <v>0</v>
      </c>
      <c r="CM879" s="2">
        <v>12877.49</v>
      </c>
      <c r="CN879" s="2">
        <v>11840.32</v>
      </c>
      <c r="CO879" s="2">
        <v>12191.56</v>
      </c>
      <c r="CP879" s="2">
        <v>14496.24</v>
      </c>
      <c r="CQ879" s="4">
        <v>45072.42696759259</v>
      </c>
      <c r="CR879" s="4">
        <v>73415</v>
      </c>
    </row>
    <row r="880" spans="1:96" x14ac:dyDescent="0.35">
      <c r="A880" s="5">
        <v>973</v>
      </c>
      <c r="B880" s="3" t="s">
        <v>1762</v>
      </c>
      <c r="C880" s="3" t="s">
        <v>1795</v>
      </c>
      <c r="D880" s="2" t="s">
        <v>1796</v>
      </c>
      <c r="E880" s="2">
        <v>8093</v>
      </c>
      <c r="F880" s="2">
        <v>8215</v>
      </c>
      <c r="G880" s="2">
        <v>8458</v>
      </c>
      <c r="H880" s="2">
        <v>9802</v>
      </c>
      <c r="I880" s="2">
        <v>6.5600000000000006E-2</v>
      </c>
      <c r="J880" s="2">
        <v>531</v>
      </c>
      <c r="K880" s="2">
        <v>539</v>
      </c>
      <c r="L880" s="2">
        <v>555</v>
      </c>
      <c r="M880" s="2">
        <v>643</v>
      </c>
      <c r="N880" s="2">
        <v>6.7000000000000004E-2</v>
      </c>
      <c r="O880" s="2">
        <v>542</v>
      </c>
      <c r="P880" s="2">
        <v>550</v>
      </c>
      <c r="Q880" s="2">
        <v>567</v>
      </c>
      <c r="R880" s="2">
        <v>657</v>
      </c>
      <c r="S880" s="2">
        <v>9166</v>
      </c>
      <c r="T880" s="2">
        <v>9304</v>
      </c>
      <c r="U880" s="2">
        <v>9580</v>
      </c>
      <c r="V880" s="2">
        <v>11102</v>
      </c>
      <c r="W880" s="2">
        <v>1.1040000000000001</v>
      </c>
      <c r="X880" s="2">
        <v>1.026</v>
      </c>
      <c r="Y880" s="2">
        <v>10119</v>
      </c>
      <c r="Z880" s="2">
        <v>11391</v>
      </c>
      <c r="AA880" s="2">
        <v>233.78</v>
      </c>
      <c r="AB880" s="2">
        <v>169.3</v>
      </c>
      <c r="AC880" s="2">
        <v>122.88</v>
      </c>
      <c r="AD880" s="2">
        <v>0</v>
      </c>
      <c r="AE880" s="2">
        <v>525.96</v>
      </c>
      <c r="AF880" s="2">
        <v>233.78</v>
      </c>
      <c r="AG880" s="2">
        <v>169.3</v>
      </c>
      <c r="AH880" s="2">
        <v>122.88</v>
      </c>
      <c r="AI880" s="2">
        <v>0</v>
      </c>
      <c r="AJ880" s="2">
        <v>525.96</v>
      </c>
      <c r="AK880" s="2">
        <v>2365620</v>
      </c>
      <c r="AL880" s="2">
        <v>1575167</v>
      </c>
      <c r="AM880" s="2">
        <v>1177190</v>
      </c>
      <c r="AN880" s="2">
        <v>0</v>
      </c>
      <c r="AO880" s="2">
        <v>5117977</v>
      </c>
      <c r="AP880" s="2">
        <v>0.83809999999999996</v>
      </c>
      <c r="AQ880" s="2">
        <v>0.2</v>
      </c>
      <c r="AR880" s="2">
        <v>396525</v>
      </c>
      <c r="AS880" s="2">
        <v>264030</v>
      </c>
      <c r="AT880" s="2">
        <v>197321</v>
      </c>
      <c r="AU880" s="2">
        <v>0</v>
      </c>
      <c r="AV880" s="2">
        <v>857876</v>
      </c>
      <c r="AW880" s="2">
        <v>0.83809999999999996</v>
      </c>
      <c r="AX880" s="2">
        <v>0.28810000000000002</v>
      </c>
      <c r="AY880" s="2">
        <v>0.65</v>
      </c>
      <c r="AZ880" s="2">
        <v>442998</v>
      </c>
      <c r="BA880" s="2">
        <v>294974</v>
      </c>
      <c r="BB880" s="2">
        <v>220447</v>
      </c>
      <c r="BC880" s="2">
        <v>0</v>
      </c>
      <c r="BD880" s="2">
        <v>958419</v>
      </c>
      <c r="BE880" s="2">
        <v>6934272</v>
      </c>
      <c r="BF880" s="2">
        <v>0</v>
      </c>
      <c r="BG880" s="2">
        <v>0</v>
      </c>
      <c r="BH880" s="2">
        <v>0</v>
      </c>
      <c r="BI880" s="2">
        <v>121427</v>
      </c>
      <c r="BJ880" s="2">
        <v>0</v>
      </c>
      <c r="BK880" s="2">
        <v>0</v>
      </c>
      <c r="BL880" s="2">
        <v>0</v>
      </c>
      <c r="BM880" s="2">
        <v>0</v>
      </c>
      <c r="BN880" s="2">
        <v>2813</v>
      </c>
      <c r="BO880" s="2">
        <v>17.940000000000001</v>
      </c>
      <c r="BP880" s="2">
        <v>50465</v>
      </c>
      <c r="BQ880" s="2">
        <v>171892</v>
      </c>
      <c r="BR880" s="2">
        <v>7106164</v>
      </c>
      <c r="BS880" s="2">
        <v>0</v>
      </c>
      <c r="BT880" s="2">
        <v>7106164</v>
      </c>
      <c r="BU880" s="2">
        <v>735986</v>
      </c>
      <c r="BV880" s="2">
        <v>6370178</v>
      </c>
      <c r="BW880" s="2">
        <v>418922</v>
      </c>
      <c r="BX880" s="2">
        <v>5951256</v>
      </c>
      <c r="BY880" s="2">
        <v>5055.88</v>
      </c>
      <c r="BZ880" s="2">
        <v>525.96</v>
      </c>
      <c r="CA880" s="2">
        <v>2659191</v>
      </c>
      <c r="CB880" s="2">
        <v>0</v>
      </c>
      <c r="CC880" s="2">
        <v>0</v>
      </c>
      <c r="CD880" s="2">
        <v>735986</v>
      </c>
      <c r="CE880" s="2">
        <v>418922</v>
      </c>
      <c r="CF880" s="2">
        <v>1504283</v>
      </c>
      <c r="CG880" s="2">
        <v>947211</v>
      </c>
      <c r="CH880" s="2">
        <v>2451494</v>
      </c>
      <c r="CI880" s="2">
        <v>0</v>
      </c>
      <c r="CJ880" s="2">
        <v>5951256</v>
      </c>
      <c r="CK880" s="2" t="b">
        <v>0</v>
      </c>
      <c r="CL880" s="2">
        <v>0</v>
      </c>
      <c r="CM880" s="2">
        <v>13710.08</v>
      </c>
      <c r="CN880" s="2">
        <v>12605.85</v>
      </c>
      <c r="CO880" s="2">
        <v>12979.8</v>
      </c>
      <c r="CP880" s="2">
        <v>15433.5</v>
      </c>
      <c r="CQ880" s="4">
        <v>45072.426979166667</v>
      </c>
      <c r="CR880" s="4">
        <v>73415</v>
      </c>
    </row>
    <row r="881" spans="1:96" x14ac:dyDescent="0.35">
      <c r="A881" s="5">
        <v>974</v>
      </c>
      <c r="B881" s="3" t="s">
        <v>1762</v>
      </c>
      <c r="C881" s="3" t="s">
        <v>1797</v>
      </c>
      <c r="D881" s="2" t="s">
        <v>1798</v>
      </c>
      <c r="E881" s="2">
        <v>8093</v>
      </c>
      <c r="F881" s="2">
        <v>8215</v>
      </c>
      <c r="G881" s="2">
        <v>8458</v>
      </c>
      <c r="H881" s="2">
        <v>9802</v>
      </c>
      <c r="I881" s="2">
        <v>6.5600000000000006E-2</v>
      </c>
      <c r="J881" s="2">
        <v>531</v>
      </c>
      <c r="K881" s="2">
        <v>539</v>
      </c>
      <c r="L881" s="2">
        <v>555</v>
      </c>
      <c r="M881" s="2">
        <v>643</v>
      </c>
      <c r="N881" s="2">
        <v>6.7000000000000004E-2</v>
      </c>
      <c r="O881" s="2">
        <v>542</v>
      </c>
      <c r="P881" s="2">
        <v>550</v>
      </c>
      <c r="Q881" s="2">
        <v>567</v>
      </c>
      <c r="R881" s="2">
        <v>657</v>
      </c>
      <c r="S881" s="2">
        <v>9166</v>
      </c>
      <c r="T881" s="2">
        <v>9304</v>
      </c>
      <c r="U881" s="2">
        <v>9580</v>
      </c>
      <c r="V881" s="2">
        <v>11102</v>
      </c>
      <c r="W881" s="2">
        <v>1.1040000000000001</v>
      </c>
      <c r="X881" s="2">
        <v>1.026</v>
      </c>
      <c r="Y881" s="2">
        <v>10119</v>
      </c>
      <c r="Z881" s="2">
        <v>11391</v>
      </c>
      <c r="AA881" s="2">
        <v>395.06</v>
      </c>
      <c r="AB881" s="2">
        <v>299.66000000000003</v>
      </c>
      <c r="AC881" s="2">
        <v>209.59</v>
      </c>
      <c r="AD881" s="2">
        <v>0.49</v>
      </c>
      <c r="AE881" s="2">
        <v>904.8</v>
      </c>
      <c r="AF881" s="2">
        <v>395.06</v>
      </c>
      <c r="AG881" s="2">
        <v>299.66000000000003</v>
      </c>
      <c r="AH881" s="2">
        <v>209.59</v>
      </c>
      <c r="AI881" s="2">
        <v>0.49</v>
      </c>
      <c r="AJ881" s="2">
        <v>904.8</v>
      </c>
      <c r="AK881" s="2">
        <v>3997612</v>
      </c>
      <c r="AL881" s="2">
        <v>2788037</v>
      </c>
      <c r="AM881" s="2">
        <v>2007872</v>
      </c>
      <c r="AN881" s="2">
        <v>5582</v>
      </c>
      <c r="AO881" s="2">
        <v>8799103</v>
      </c>
      <c r="AP881" s="2">
        <v>0.97409999999999997</v>
      </c>
      <c r="AQ881" s="2">
        <v>0.2</v>
      </c>
      <c r="AR881" s="2">
        <v>778815</v>
      </c>
      <c r="AS881" s="2">
        <v>543165</v>
      </c>
      <c r="AT881" s="2">
        <v>391174</v>
      </c>
      <c r="AU881" s="2">
        <v>1087</v>
      </c>
      <c r="AV881" s="2">
        <v>1714241</v>
      </c>
      <c r="AW881" s="2">
        <v>0.97409999999999997</v>
      </c>
      <c r="AX881" s="2">
        <v>0.42409999999999998</v>
      </c>
      <c r="AY881" s="2">
        <v>0.65</v>
      </c>
      <c r="AZ881" s="2">
        <v>1102002</v>
      </c>
      <c r="BA881" s="2">
        <v>768564</v>
      </c>
      <c r="BB881" s="2">
        <v>553500</v>
      </c>
      <c r="BC881" s="2">
        <v>1539</v>
      </c>
      <c r="BD881" s="2">
        <v>2425605</v>
      </c>
      <c r="BE881" s="2">
        <v>12938949</v>
      </c>
      <c r="BF881" s="2">
        <v>0</v>
      </c>
      <c r="BG881" s="2">
        <v>0</v>
      </c>
      <c r="BH881" s="2">
        <v>0</v>
      </c>
      <c r="BI881" s="2">
        <v>199288</v>
      </c>
      <c r="BJ881" s="2">
        <v>0</v>
      </c>
      <c r="BK881" s="2">
        <v>0</v>
      </c>
      <c r="BL881" s="2">
        <v>0</v>
      </c>
      <c r="BM881" s="2">
        <v>0</v>
      </c>
      <c r="BN881" s="2">
        <v>2813</v>
      </c>
      <c r="BO881" s="2">
        <v>24.86</v>
      </c>
      <c r="BP881" s="2">
        <v>69931</v>
      </c>
      <c r="BQ881" s="2">
        <v>269219</v>
      </c>
      <c r="BR881" s="2">
        <v>13208168</v>
      </c>
      <c r="BS881" s="2">
        <v>0</v>
      </c>
      <c r="BT881" s="2">
        <v>13208168</v>
      </c>
      <c r="BU881" s="2">
        <v>1266121</v>
      </c>
      <c r="BV881" s="2">
        <v>11942047</v>
      </c>
      <c r="BW881" s="2">
        <v>721338</v>
      </c>
      <c r="BX881" s="2">
        <v>11220709</v>
      </c>
      <c r="BY881" s="2">
        <v>5060.58</v>
      </c>
      <c r="BZ881" s="2">
        <v>904.8</v>
      </c>
      <c r="CA881" s="2">
        <v>4578813</v>
      </c>
      <c r="CB881" s="2">
        <v>0</v>
      </c>
      <c r="CC881" s="2">
        <v>0</v>
      </c>
      <c r="CD881" s="2">
        <v>1266121</v>
      </c>
      <c r="CE881" s="2">
        <v>721338</v>
      </c>
      <c r="CF881" s="2">
        <v>2591354</v>
      </c>
      <c r="CG881" s="2">
        <v>1382759</v>
      </c>
      <c r="CH881" s="2">
        <v>3974113</v>
      </c>
      <c r="CI881" s="2">
        <v>0</v>
      </c>
      <c r="CJ881" s="2">
        <v>11220709</v>
      </c>
      <c r="CK881" s="2" t="b">
        <v>0</v>
      </c>
      <c r="CL881" s="2">
        <v>0</v>
      </c>
      <c r="CM881" s="2">
        <v>14879.84</v>
      </c>
      <c r="CN881" s="2">
        <v>13681.39</v>
      </c>
      <c r="CO881" s="2">
        <v>14087.25</v>
      </c>
      <c r="CP881" s="2">
        <v>16750.29</v>
      </c>
      <c r="CQ881" s="4">
        <v>45072.426990740743</v>
      </c>
      <c r="CR881" s="4">
        <v>73415</v>
      </c>
    </row>
    <row r="882" spans="1:96" x14ac:dyDescent="0.35">
      <c r="A882" s="5">
        <v>975</v>
      </c>
      <c r="B882" s="3" t="s">
        <v>1762</v>
      </c>
      <c r="C882" s="3" t="s">
        <v>1799</v>
      </c>
      <c r="D882" s="2" t="s">
        <v>1800</v>
      </c>
      <c r="E882" s="2">
        <v>8093</v>
      </c>
      <c r="F882" s="2">
        <v>8215</v>
      </c>
      <c r="G882" s="2">
        <v>8458</v>
      </c>
      <c r="H882" s="2">
        <v>9802</v>
      </c>
      <c r="I882" s="2">
        <v>6.5600000000000006E-2</v>
      </c>
      <c r="J882" s="2">
        <v>531</v>
      </c>
      <c r="K882" s="2">
        <v>539</v>
      </c>
      <c r="L882" s="2">
        <v>555</v>
      </c>
      <c r="M882" s="2">
        <v>643</v>
      </c>
      <c r="N882" s="2">
        <v>6.7000000000000004E-2</v>
      </c>
      <c r="O882" s="2">
        <v>542</v>
      </c>
      <c r="P882" s="2">
        <v>550</v>
      </c>
      <c r="Q882" s="2">
        <v>567</v>
      </c>
      <c r="R882" s="2">
        <v>657</v>
      </c>
      <c r="S882" s="2">
        <v>9166</v>
      </c>
      <c r="T882" s="2">
        <v>9304</v>
      </c>
      <c r="U882" s="2">
        <v>9580</v>
      </c>
      <c r="V882" s="2">
        <v>11102</v>
      </c>
      <c r="W882" s="2">
        <v>1.1040000000000001</v>
      </c>
      <c r="X882" s="2">
        <v>1.026</v>
      </c>
      <c r="Y882" s="2">
        <v>10119</v>
      </c>
      <c r="Z882" s="2">
        <v>11391</v>
      </c>
      <c r="AA882" s="2">
        <v>191.57</v>
      </c>
      <c r="AB882" s="2">
        <v>142.47</v>
      </c>
      <c r="AC882" s="2">
        <v>108.96</v>
      </c>
      <c r="AD882" s="2">
        <v>0</v>
      </c>
      <c r="AE882" s="2">
        <v>443</v>
      </c>
      <c r="AF882" s="2">
        <v>191.57</v>
      </c>
      <c r="AG882" s="2">
        <v>142.47</v>
      </c>
      <c r="AH882" s="2">
        <v>108.96</v>
      </c>
      <c r="AI882" s="2">
        <v>0</v>
      </c>
      <c r="AJ882" s="2">
        <v>443</v>
      </c>
      <c r="AK882" s="2">
        <v>1938497</v>
      </c>
      <c r="AL882" s="2">
        <v>1325541</v>
      </c>
      <c r="AM882" s="2">
        <v>1043837</v>
      </c>
      <c r="AN882" s="2">
        <v>0</v>
      </c>
      <c r="AO882" s="2">
        <v>4307875</v>
      </c>
      <c r="AP882" s="2">
        <v>0.92330000000000001</v>
      </c>
      <c r="AQ882" s="2">
        <v>0.2</v>
      </c>
      <c r="AR882" s="2">
        <v>357963</v>
      </c>
      <c r="AS882" s="2">
        <v>244774</v>
      </c>
      <c r="AT882" s="2">
        <v>192755</v>
      </c>
      <c r="AU882" s="2">
        <v>0</v>
      </c>
      <c r="AV882" s="2">
        <v>795492</v>
      </c>
      <c r="AW882" s="2">
        <v>0.92330000000000001</v>
      </c>
      <c r="AX882" s="2">
        <v>0.37330000000000002</v>
      </c>
      <c r="AY882" s="2">
        <v>0.65</v>
      </c>
      <c r="AZ882" s="2">
        <v>470367</v>
      </c>
      <c r="BA882" s="2">
        <v>321636</v>
      </c>
      <c r="BB882" s="2">
        <v>253282</v>
      </c>
      <c r="BC882" s="2">
        <v>0</v>
      </c>
      <c r="BD882" s="2">
        <v>1045285</v>
      </c>
      <c r="BE882" s="2">
        <v>6148652</v>
      </c>
      <c r="BF882" s="2">
        <v>0</v>
      </c>
      <c r="BG882" s="2">
        <v>0</v>
      </c>
      <c r="BH882" s="2">
        <v>0</v>
      </c>
      <c r="BI882" s="2">
        <v>105160</v>
      </c>
      <c r="BJ882" s="2">
        <v>0</v>
      </c>
      <c r="BK882" s="2">
        <v>0</v>
      </c>
      <c r="BL882" s="2">
        <v>0</v>
      </c>
      <c r="BM882" s="2">
        <v>0</v>
      </c>
      <c r="BN882" s="2">
        <v>2813</v>
      </c>
      <c r="BO882" s="2">
        <v>12.46</v>
      </c>
      <c r="BP882" s="2">
        <v>35050</v>
      </c>
      <c r="BQ882" s="2">
        <v>140210</v>
      </c>
      <c r="BR882" s="2">
        <v>6288862</v>
      </c>
      <c r="BS882" s="2">
        <v>0</v>
      </c>
      <c r="BT882" s="2">
        <v>6288862</v>
      </c>
      <c r="BU882" s="2">
        <v>348035</v>
      </c>
      <c r="BV882" s="2">
        <v>5940827</v>
      </c>
      <c r="BW882" s="2">
        <v>351704</v>
      </c>
      <c r="BX882" s="2">
        <v>5589123</v>
      </c>
      <c r="BY882" s="2">
        <v>5039.53</v>
      </c>
      <c r="BZ882" s="2">
        <v>443</v>
      </c>
      <c r="CA882" s="2">
        <v>2232512</v>
      </c>
      <c r="CB882" s="2">
        <v>0</v>
      </c>
      <c r="CC882" s="2">
        <v>0</v>
      </c>
      <c r="CD882" s="2">
        <v>348035</v>
      </c>
      <c r="CE882" s="2">
        <v>351704</v>
      </c>
      <c r="CF882" s="2">
        <v>1532773</v>
      </c>
      <c r="CG882" s="2">
        <v>1065274</v>
      </c>
      <c r="CH882" s="2">
        <v>2598047</v>
      </c>
      <c r="CI882" s="2">
        <v>0</v>
      </c>
      <c r="CJ882" s="2">
        <v>5589123</v>
      </c>
      <c r="CK882" s="2" t="b">
        <v>0</v>
      </c>
      <c r="CL882" s="2">
        <v>0</v>
      </c>
      <c r="CM882" s="2">
        <v>14442.9</v>
      </c>
      <c r="CN882" s="2">
        <v>13279.65</v>
      </c>
      <c r="CO882" s="2">
        <v>13673.58</v>
      </c>
      <c r="CP882" s="2">
        <v>16258.43</v>
      </c>
      <c r="CQ882" s="4">
        <v>45072.427037037036</v>
      </c>
      <c r="CR882" s="4">
        <v>73415</v>
      </c>
    </row>
    <row r="883" spans="1:96" x14ac:dyDescent="0.35">
      <c r="A883" s="5">
        <v>976</v>
      </c>
      <c r="B883" s="3" t="s">
        <v>1762</v>
      </c>
      <c r="C883" s="3" t="s">
        <v>1801</v>
      </c>
      <c r="D883" s="2" t="s">
        <v>1802</v>
      </c>
      <c r="E883" s="2">
        <v>8093</v>
      </c>
      <c r="F883" s="2">
        <v>8215</v>
      </c>
      <c r="G883" s="2">
        <v>8458</v>
      </c>
      <c r="H883" s="2">
        <v>9802</v>
      </c>
      <c r="I883" s="2">
        <v>6.5600000000000006E-2</v>
      </c>
      <c r="J883" s="2">
        <v>531</v>
      </c>
      <c r="K883" s="2">
        <v>539</v>
      </c>
      <c r="L883" s="2">
        <v>555</v>
      </c>
      <c r="M883" s="2">
        <v>643</v>
      </c>
      <c r="N883" s="2">
        <v>6.7000000000000004E-2</v>
      </c>
      <c r="O883" s="2">
        <v>542</v>
      </c>
      <c r="P883" s="2">
        <v>550</v>
      </c>
      <c r="Q883" s="2">
        <v>567</v>
      </c>
      <c r="R883" s="2">
        <v>657</v>
      </c>
      <c r="S883" s="2">
        <v>9166</v>
      </c>
      <c r="T883" s="2">
        <v>9304</v>
      </c>
      <c r="U883" s="2">
        <v>9580</v>
      </c>
      <c r="V883" s="2">
        <v>11102</v>
      </c>
      <c r="W883" s="2">
        <v>1.1040000000000001</v>
      </c>
      <c r="X883" s="2">
        <v>1.026</v>
      </c>
      <c r="Y883" s="2">
        <v>10119</v>
      </c>
      <c r="Z883" s="2">
        <v>11391</v>
      </c>
      <c r="AA883" s="2">
        <v>234.7</v>
      </c>
      <c r="AB883" s="2">
        <v>179.4</v>
      </c>
      <c r="AC883" s="2">
        <v>131.33000000000001</v>
      </c>
      <c r="AD883" s="2">
        <v>0</v>
      </c>
      <c r="AE883" s="2">
        <v>545.42999999999995</v>
      </c>
      <c r="AF883" s="2">
        <v>234.7</v>
      </c>
      <c r="AG883" s="2">
        <v>179.4</v>
      </c>
      <c r="AH883" s="2">
        <v>131.33000000000001</v>
      </c>
      <c r="AI883" s="2">
        <v>0</v>
      </c>
      <c r="AJ883" s="2">
        <v>545.42999999999995</v>
      </c>
      <c r="AK883" s="2">
        <v>2374929</v>
      </c>
      <c r="AL883" s="2">
        <v>1669138</v>
      </c>
      <c r="AM883" s="2">
        <v>1258141</v>
      </c>
      <c r="AN883" s="2">
        <v>0</v>
      </c>
      <c r="AO883" s="2">
        <v>5302208</v>
      </c>
      <c r="AP883" s="2">
        <v>0.96079999999999999</v>
      </c>
      <c r="AQ883" s="2">
        <v>0.2</v>
      </c>
      <c r="AR883" s="2">
        <v>456366</v>
      </c>
      <c r="AS883" s="2">
        <v>320741</v>
      </c>
      <c r="AT883" s="2">
        <v>241764</v>
      </c>
      <c r="AU883" s="2">
        <v>0</v>
      </c>
      <c r="AV883" s="2">
        <v>1018871</v>
      </c>
      <c r="AW883" s="2">
        <v>0.96079999999999999</v>
      </c>
      <c r="AX883" s="2">
        <v>0.4108</v>
      </c>
      <c r="AY883" s="2">
        <v>0.65</v>
      </c>
      <c r="AZ883" s="2">
        <v>634154</v>
      </c>
      <c r="BA883" s="2">
        <v>445693</v>
      </c>
      <c r="BB883" s="2">
        <v>335949</v>
      </c>
      <c r="BC883" s="2">
        <v>0</v>
      </c>
      <c r="BD883" s="2">
        <v>1415796</v>
      </c>
      <c r="BE883" s="2">
        <v>7736875</v>
      </c>
      <c r="BF883" s="2">
        <v>0</v>
      </c>
      <c r="BG883" s="2">
        <v>2312815</v>
      </c>
      <c r="BH883" s="2">
        <v>0</v>
      </c>
      <c r="BI883" s="2">
        <v>79936</v>
      </c>
      <c r="BJ883" s="2">
        <v>0</v>
      </c>
      <c r="BK883" s="2">
        <v>0</v>
      </c>
      <c r="BL883" s="2">
        <v>0</v>
      </c>
      <c r="BM883" s="2">
        <v>0</v>
      </c>
      <c r="BN883" s="2">
        <v>2813</v>
      </c>
      <c r="BO883" s="2">
        <v>8.75</v>
      </c>
      <c r="BP883" s="2">
        <v>24614</v>
      </c>
      <c r="BQ883" s="2">
        <v>2417365</v>
      </c>
      <c r="BR883" s="2">
        <v>10154240</v>
      </c>
      <c r="BS883" s="2">
        <v>0</v>
      </c>
      <c r="BT883" s="2">
        <v>10154240</v>
      </c>
      <c r="BU883" s="2">
        <v>546635</v>
      </c>
      <c r="BV883" s="2">
        <v>9607605</v>
      </c>
      <c r="BW883" s="2">
        <v>435000</v>
      </c>
      <c r="BX883" s="2">
        <v>9172605</v>
      </c>
      <c r="BY883" s="2">
        <v>5062.5</v>
      </c>
      <c r="BZ883" s="2">
        <v>545.42999999999995</v>
      </c>
      <c r="CA883" s="2">
        <v>2761239</v>
      </c>
      <c r="CB883" s="2">
        <v>0</v>
      </c>
      <c r="CC883" s="2">
        <v>0</v>
      </c>
      <c r="CD883" s="2">
        <v>546635</v>
      </c>
      <c r="CE883" s="2">
        <v>435000</v>
      </c>
      <c r="CF883" s="2">
        <v>1779604</v>
      </c>
      <c r="CG883" s="2">
        <v>3252672</v>
      </c>
      <c r="CH883" s="2">
        <v>5032276</v>
      </c>
      <c r="CI883" s="2">
        <v>0</v>
      </c>
      <c r="CJ883" s="2">
        <v>9172605</v>
      </c>
      <c r="CK883" s="2" t="b">
        <v>0</v>
      </c>
      <c r="CL883" s="2">
        <v>0</v>
      </c>
      <c r="CM883" s="2">
        <v>14765.44</v>
      </c>
      <c r="CN883" s="2">
        <v>13576.21</v>
      </c>
      <c r="CO883" s="2">
        <v>13978.94</v>
      </c>
      <c r="CP883" s="2">
        <v>16621.52</v>
      </c>
      <c r="CQ883" s="4">
        <v>45072.427060185182</v>
      </c>
      <c r="CR883" s="4">
        <v>73415</v>
      </c>
    </row>
    <row r="884" spans="1:96" x14ac:dyDescent="0.35">
      <c r="A884" s="5">
        <v>977</v>
      </c>
      <c r="B884" s="3" t="s">
        <v>1762</v>
      </c>
      <c r="C884" s="3" t="s">
        <v>1803</v>
      </c>
      <c r="D884" s="2" t="s">
        <v>1804</v>
      </c>
      <c r="E884" s="2">
        <v>8093</v>
      </c>
      <c r="F884" s="2">
        <v>8215</v>
      </c>
      <c r="G884" s="2">
        <v>8458</v>
      </c>
      <c r="H884" s="2">
        <v>9802</v>
      </c>
      <c r="I884" s="2">
        <v>6.5600000000000006E-2</v>
      </c>
      <c r="J884" s="2">
        <v>531</v>
      </c>
      <c r="K884" s="2">
        <v>539</v>
      </c>
      <c r="L884" s="2">
        <v>555</v>
      </c>
      <c r="M884" s="2">
        <v>643</v>
      </c>
      <c r="N884" s="2">
        <v>6.7000000000000004E-2</v>
      </c>
      <c r="O884" s="2">
        <v>542</v>
      </c>
      <c r="P884" s="2">
        <v>550</v>
      </c>
      <c r="Q884" s="2">
        <v>567</v>
      </c>
      <c r="R884" s="2">
        <v>657</v>
      </c>
      <c r="S884" s="2">
        <v>9166</v>
      </c>
      <c r="T884" s="2">
        <v>9304</v>
      </c>
      <c r="U884" s="2">
        <v>9580</v>
      </c>
      <c r="V884" s="2">
        <v>11102</v>
      </c>
      <c r="W884" s="2">
        <v>1.1040000000000001</v>
      </c>
      <c r="X884" s="2">
        <v>1.026</v>
      </c>
      <c r="Y884" s="2">
        <v>10119</v>
      </c>
      <c r="Z884" s="2">
        <v>11391</v>
      </c>
      <c r="AA884" s="2">
        <v>129.88</v>
      </c>
      <c r="AB884" s="2">
        <v>112.51</v>
      </c>
      <c r="AC884" s="2">
        <v>79.180000000000007</v>
      </c>
      <c r="AD884" s="2">
        <v>0</v>
      </c>
      <c r="AE884" s="2">
        <v>321.57</v>
      </c>
      <c r="AF884" s="2">
        <v>129.88</v>
      </c>
      <c r="AG884" s="2">
        <v>112.51</v>
      </c>
      <c r="AH884" s="2">
        <v>79.180000000000007</v>
      </c>
      <c r="AI884" s="2">
        <v>0</v>
      </c>
      <c r="AJ884" s="2">
        <v>321.57</v>
      </c>
      <c r="AK884" s="2">
        <v>1314256</v>
      </c>
      <c r="AL884" s="2">
        <v>1046793</v>
      </c>
      <c r="AM884" s="2">
        <v>758544</v>
      </c>
      <c r="AN884" s="2">
        <v>0</v>
      </c>
      <c r="AO884" s="2">
        <v>3119593</v>
      </c>
      <c r="AP884" s="2">
        <v>0.74129999999999996</v>
      </c>
      <c r="AQ884" s="2">
        <v>0.2</v>
      </c>
      <c r="AR884" s="2">
        <v>194852</v>
      </c>
      <c r="AS884" s="2">
        <v>155198</v>
      </c>
      <c r="AT884" s="2">
        <v>112462</v>
      </c>
      <c r="AU884" s="2">
        <v>0</v>
      </c>
      <c r="AV884" s="2">
        <v>462512</v>
      </c>
      <c r="AW884" s="2">
        <v>0.74129999999999996</v>
      </c>
      <c r="AX884" s="2">
        <v>0.1913</v>
      </c>
      <c r="AY884" s="2">
        <v>0.65</v>
      </c>
      <c r="AZ884" s="2">
        <v>163421</v>
      </c>
      <c r="BA884" s="2">
        <v>130163</v>
      </c>
      <c r="BB884" s="2">
        <v>94321</v>
      </c>
      <c r="BC884" s="2">
        <v>0</v>
      </c>
      <c r="BD884" s="2">
        <v>387905</v>
      </c>
      <c r="BE884" s="2">
        <v>3970010</v>
      </c>
      <c r="BF884" s="2">
        <v>0</v>
      </c>
      <c r="BG884" s="2">
        <v>0</v>
      </c>
      <c r="BH884" s="2">
        <v>0</v>
      </c>
      <c r="BI884" s="2">
        <v>38833</v>
      </c>
      <c r="BJ884" s="2">
        <v>0</v>
      </c>
      <c r="BK884" s="2">
        <v>0</v>
      </c>
      <c r="BL884" s="2">
        <v>0</v>
      </c>
      <c r="BM884" s="2">
        <v>0</v>
      </c>
      <c r="BN884" s="2">
        <v>2813</v>
      </c>
      <c r="BO884" s="2">
        <v>11.08</v>
      </c>
      <c r="BP884" s="2">
        <v>31168</v>
      </c>
      <c r="BQ884" s="2">
        <v>70001</v>
      </c>
      <c r="BR884" s="2">
        <v>4040011</v>
      </c>
      <c r="BS884" s="2">
        <v>0</v>
      </c>
      <c r="BT884" s="2">
        <v>4040011</v>
      </c>
      <c r="BU884" s="2">
        <v>261310</v>
      </c>
      <c r="BV884" s="2">
        <v>3778701</v>
      </c>
      <c r="BW884" s="2">
        <v>253624</v>
      </c>
      <c r="BX884" s="2">
        <v>3525077</v>
      </c>
      <c r="BY884" s="2">
        <v>5006.46</v>
      </c>
      <c r="BZ884" s="2">
        <v>321.57</v>
      </c>
      <c r="CA884" s="2">
        <v>1609927</v>
      </c>
      <c r="CB884" s="2">
        <v>0</v>
      </c>
      <c r="CC884" s="2">
        <v>0</v>
      </c>
      <c r="CD884" s="2">
        <v>261310</v>
      </c>
      <c r="CE884" s="2">
        <v>253624</v>
      </c>
      <c r="CF884" s="2">
        <v>1094993</v>
      </c>
      <c r="CG884" s="2">
        <v>320644</v>
      </c>
      <c r="CH884" s="2">
        <v>1415637</v>
      </c>
      <c r="CI884" s="2">
        <v>0</v>
      </c>
      <c r="CJ884" s="2">
        <v>3525077</v>
      </c>
      <c r="CK884" s="2" t="b">
        <v>0</v>
      </c>
      <c r="CL884" s="2">
        <v>0</v>
      </c>
      <c r="CM884" s="2">
        <v>12877.49</v>
      </c>
      <c r="CN884" s="2">
        <v>11840.32</v>
      </c>
      <c r="CO884" s="2">
        <v>12191.56</v>
      </c>
      <c r="CP884" s="2">
        <v>14496.24</v>
      </c>
      <c r="CQ884" s="4">
        <v>45072.427071759259</v>
      </c>
      <c r="CR884" s="4">
        <v>73415</v>
      </c>
    </row>
    <row r="885" spans="1:96" x14ac:dyDescent="0.35">
      <c r="A885" s="5">
        <v>978</v>
      </c>
      <c r="B885" s="3" t="s">
        <v>1762</v>
      </c>
      <c r="C885" s="3" t="s">
        <v>1805</v>
      </c>
      <c r="D885" s="2" t="s">
        <v>1806</v>
      </c>
      <c r="E885" s="2">
        <v>8093</v>
      </c>
      <c r="F885" s="2">
        <v>8215</v>
      </c>
      <c r="G885" s="2">
        <v>8458</v>
      </c>
      <c r="H885" s="2">
        <v>9802</v>
      </c>
      <c r="I885" s="2">
        <v>6.5600000000000006E-2</v>
      </c>
      <c r="J885" s="2">
        <v>531</v>
      </c>
      <c r="K885" s="2">
        <v>539</v>
      </c>
      <c r="L885" s="2">
        <v>555</v>
      </c>
      <c r="M885" s="2">
        <v>643</v>
      </c>
      <c r="N885" s="2">
        <v>6.7000000000000004E-2</v>
      </c>
      <c r="O885" s="2">
        <v>542</v>
      </c>
      <c r="P885" s="2">
        <v>550</v>
      </c>
      <c r="Q885" s="2">
        <v>567</v>
      </c>
      <c r="R885" s="2">
        <v>657</v>
      </c>
      <c r="S885" s="2">
        <v>9166</v>
      </c>
      <c r="T885" s="2">
        <v>9304</v>
      </c>
      <c r="U885" s="2">
        <v>9580</v>
      </c>
      <c r="V885" s="2">
        <v>11102</v>
      </c>
      <c r="W885" s="2">
        <v>1.1040000000000001</v>
      </c>
      <c r="X885" s="2">
        <v>1.026</v>
      </c>
      <c r="Y885" s="2">
        <v>10119</v>
      </c>
      <c r="Z885" s="2">
        <v>11391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33.56</v>
      </c>
      <c r="AG885" s="2">
        <v>25.87</v>
      </c>
      <c r="AH885" s="2">
        <v>16.329999999999998</v>
      </c>
      <c r="AI885" s="2">
        <v>0</v>
      </c>
      <c r="AJ885" s="2">
        <v>75.760000000000005</v>
      </c>
      <c r="AK885" s="2">
        <v>0</v>
      </c>
      <c r="AL885" s="2">
        <v>0</v>
      </c>
      <c r="AM885" s="2">
        <v>0</v>
      </c>
      <c r="AN885" s="2">
        <v>0</v>
      </c>
      <c r="AO885" s="2">
        <v>0</v>
      </c>
      <c r="AP885" s="2">
        <v>0.89039999999999997</v>
      </c>
      <c r="AQ885" s="2">
        <v>0.2</v>
      </c>
      <c r="AR885" s="2">
        <v>60475</v>
      </c>
      <c r="AS885" s="2">
        <v>42863</v>
      </c>
      <c r="AT885" s="2">
        <v>27859</v>
      </c>
      <c r="AU885" s="2">
        <v>0</v>
      </c>
      <c r="AV885" s="2">
        <v>131197</v>
      </c>
      <c r="AW885" s="2">
        <v>0.89039999999999997</v>
      </c>
      <c r="AX885" s="2">
        <v>0.34039999999999998</v>
      </c>
      <c r="AY885" s="2">
        <v>0.65</v>
      </c>
      <c r="AZ885" s="2">
        <v>75138</v>
      </c>
      <c r="BA885" s="2">
        <v>53256</v>
      </c>
      <c r="BB885" s="2">
        <v>34614</v>
      </c>
      <c r="BC885" s="2">
        <v>0</v>
      </c>
      <c r="BD885" s="2">
        <v>163008</v>
      </c>
      <c r="BE885" s="2">
        <v>294205</v>
      </c>
      <c r="BF885" s="2">
        <v>998206</v>
      </c>
      <c r="BG885" s="2">
        <v>6050</v>
      </c>
      <c r="BH885" s="2">
        <v>0</v>
      </c>
      <c r="BI885" s="2">
        <v>21050</v>
      </c>
      <c r="BJ885" s="2">
        <v>0</v>
      </c>
      <c r="BK885" s="2">
        <v>0</v>
      </c>
      <c r="BL885" s="2">
        <v>0</v>
      </c>
      <c r="BM885" s="2">
        <v>0</v>
      </c>
      <c r="BN885" s="2">
        <v>2813</v>
      </c>
      <c r="BO885" s="2">
        <v>3.21</v>
      </c>
      <c r="BP885" s="2">
        <v>9030</v>
      </c>
      <c r="BQ885" s="2">
        <v>1034336</v>
      </c>
      <c r="BR885" s="2">
        <v>1328541</v>
      </c>
      <c r="BS885" s="2">
        <v>0</v>
      </c>
      <c r="BT885" s="2">
        <v>1328541</v>
      </c>
      <c r="BU885" s="2">
        <v>128253</v>
      </c>
      <c r="BV885" s="2">
        <v>1200288</v>
      </c>
      <c r="BW885" s="2">
        <v>73915</v>
      </c>
      <c r="BX885" s="2">
        <v>1126373</v>
      </c>
      <c r="BY885" s="2">
        <v>37.96</v>
      </c>
      <c r="BZ885" s="2">
        <v>75.760000000000005</v>
      </c>
      <c r="CA885" s="2">
        <v>2876</v>
      </c>
      <c r="CB885" s="2">
        <v>467631</v>
      </c>
      <c r="CC885" s="2">
        <v>0</v>
      </c>
      <c r="CD885" s="2">
        <v>128253</v>
      </c>
      <c r="CE885" s="2">
        <v>73915</v>
      </c>
      <c r="CF885" s="2">
        <v>268339</v>
      </c>
      <c r="CG885" s="2">
        <v>353083</v>
      </c>
      <c r="CH885" s="2">
        <v>621422</v>
      </c>
      <c r="CI885" s="2">
        <v>0</v>
      </c>
      <c r="CJ885" s="2">
        <v>1126373</v>
      </c>
      <c r="CK885" s="2" t="b">
        <v>0</v>
      </c>
      <c r="CL885" s="2">
        <v>0</v>
      </c>
      <c r="CM885" s="2">
        <v>14159.92</v>
      </c>
      <c r="CN885" s="2">
        <v>13019.46</v>
      </c>
      <c r="CO885" s="2">
        <v>13405.68</v>
      </c>
      <c r="CP885" s="2">
        <v>15939.88</v>
      </c>
      <c r="CQ885" s="4">
        <v>45072.427118055559</v>
      </c>
      <c r="CR885" s="4">
        <v>73415</v>
      </c>
    </row>
    <row r="886" spans="1:96" x14ac:dyDescent="0.35">
      <c r="A886" s="5">
        <v>979</v>
      </c>
      <c r="B886" s="3" t="s">
        <v>1762</v>
      </c>
      <c r="C886" s="3" t="s">
        <v>1807</v>
      </c>
      <c r="D886" s="2" t="s">
        <v>1808</v>
      </c>
      <c r="E886" s="2">
        <v>8093</v>
      </c>
      <c r="F886" s="2">
        <v>8215</v>
      </c>
      <c r="G886" s="2">
        <v>8458</v>
      </c>
      <c r="H886" s="2">
        <v>9802</v>
      </c>
      <c r="I886" s="2">
        <v>6.5600000000000006E-2</v>
      </c>
      <c r="J886" s="2">
        <v>531</v>
      </c>
      <c r="K886" s="2">
        <v>539</v>
      </c>
      <c r="L886" s="2">
        <v>555</v>
      </c>
      <c r="M886" s="2">
        <v>643</v>
      </c>
      <c r="N886" s="2">
        <v>6.7000000000000004E-2</v>
      </c>
      <c r="O886" s="2">
        <v>542</v>
      </c>
      <c r="P886" s="2">
        <v>550</v>
      </c>
      <c r="Q886" s="2">
        <v>567</v>
      </c>
      <c r="R886" s="2">
        <v>657</v>
      </c>
      <c r="S886" s="2">
        <v>9166</v>
      </c>
      <c r="T886" s="2">
        <v>9304</v>
      </c>
      <c r="U886" s="2">
        <v>9580</v>
      </c>
      <c r="V886" s="2">
        <v>11102</v>
      </c>
      <c r="W886" s="2">
        <v>1.1040000000000001</v>
      </c>
      <c r="X886" s="2">
        <v>1.026</v>
      </c>
      <c r="Y886" s="2">
        <v>10119</v>
      </c>
      <c r="Z886" s="2">
        <v>11391</v>
      </c>
      <c r="AA886" s="2">
        <v>0.94</v>
      </c>
      <c r="AB886" s="2">
        <v>0.91</v>
      </c>
      <c r="AC886" s="2">
        <v>41</v>
      </c>
      <c r="AD886" s="2">
        <v>0</v>
      </c>
      <c r="AE886" s="2">
        <v>42.85</v>
      </c>
      <c r="AF886" s="2">
        <v>0.94</v>
      </c>
      <c r="AG886" s="2">
        <v>0.91</v>
      </c>
      <c r="AH886" s="2">
        <v>41</v>
      </c>
      <c r="AI886" s="2">
        <v>0</v>
      </c>
      <c r="AJ886" s="2">
        <v>42.85</v>
      </c>
      <c r="AK886" s="2">
        <v>9512</v>
      </c>
      <c r="AL886" s="2">
        <v>8467</v>
      </c>
      <c r="AM886" s="2">
        <v>392780</v>
      </c>
      <c r="AN886" s="2">
        <v>0</v>
      </c>
      <c r="AO886" s="2">
        <v>410759</v>
      </c>
      <c r="AP886" s="2">
        <v>0.47620000000000001</v>
      </c>
      <c r="AQ886" s="2">
        <v>0.2</v>
      </c>
      <c r="AR886" s="2">
        <v>906</v>
      </c>
      <c r="AS886" s="2">
        <v>806</v>
      </c>
      <c r="AT886" s="2">
        <v>37408</v>
      </c>
      <c r="AU886" s="2">
        <v>0</v>
      </c>
      <c r="AV886" s="2">
        <v>39120</v>
      </c>
      <c r="AW886" s="2">
        <v>0.47620000000000001</v>
      </c>
      <c r="AX886" s="2">
        <v>0</v>
      </c>
      <c r="AY886" s="2">
        <v>0.65</v>
      </c>
      <c r="AZ886" s="2">
        <v>0</v>
      </c>
      <c r="BA886" s="2">
        <v>0</v>
      </c>
      <c r="BB886" s="2">
        <v>0</v>
      </c>
      <c r="BC886" s="2">
        <v>0</v>
      </c>
      <c r="BD886" s="2">
        <v>0</v>
      </c>
      <c r="BE886" s="2">
        <v>449879</v>
      </c>
      <c r="BF886" s="2">
        <v>0</v>
      </c>
      <c r="BG886" s="2">
        <v>0</v>
      </c>
      <c r="BH886" s="2">
        <v>0</v>
      </c>
      <c r="BI886" s="2">
        <v>77599</v>
      </c>
      <c r="BJ886" s="2">
        <v>0</v>
      </c>
      <c r="BK886" s="2">
        <v>0</v>
      </c>
      <c r="BL886" s="2">
        <v>0</v>
      </c>
      <c r="BM886" s="2">
        <v>0</v>
      </c>
      <c r="BN886" s="2">
        <v>2813</v>
      </c>
      <c r="BO886" s="2">
        <v>0</v>
      </c>
      <c r="BP886" s="2">
        <v>0</v>
      </c>
      <c r="BQ886" s="2">
        <v>77599</v>
      </c>
      <c r="BR886" s="2">
        <v>527478</v>
      </c>
      <c r="BS886" s="2">
        <v>0</v>
      </c>
      <c r="BT886" s="2">
        <v>527478</v>
      </c>
      <c r="BU886" s="2">
        <v>75465</v>
      </c>
      <c r="BV886" s="2">
        <v>452013</v>
      </c>
      <c r="BW886" s="2">
        <v>34221</v>
      </c>
      <c r="BX886" s="2">
        <v>417792</v>
      </c>
      <c r="BY886" s="2">
        <v>5069.3999999999996</v>
      </c>
      <c r="BZ886" s="2">
        <v>42.85</v>
      </c>
      <c r="CA886" s="2">
        <v>217224</v>
      </c>
      <c r="CB886" s="2">
        <v>0</v>
      </c>
      <c r="CC886" s="2">
        <v>0</v>
      </c>
      <c r="CD886" s="2">
        <v>75465</v>
      </c>
      <c r="CE886" s="2">
        <v>34221</v>
      </c>
      <c r="CF886" s="2">
        <v>107538</v>
      </c>
      <c r="CG886" s="2">
        <v>354143</v>
      </c>
      <c r="CH886" s="2">
        <v>461681</v>
      </c>
      <c r="CI886" s="2">
        <v>43889</v>
      </c>
      <c r="CJ886" s="2">
        <v>461681</v>
      </c>
      <c r="CK886" s="2" t="b">
        <v>0</v>
      </c>
      <c r="CL886" s="2">
        <v>0</v>
      </c>
      <c r="CM886" s="2">
        <v>11082.73</v>
      </c>
      <c r="CN886" s="2">
        <v>10190.11</v>
      </c>
      <c r="CO886" s="2">
        <v>10492.4</v>
      </c>
      <c r="CP886" s="2">
        <v>12475.88</v>
      </c>
      <c r="CQ886" s="4">
        <v>45072.427129629628</v>
      </c>
      <c r="CR886" s="4">
        <v>73415</v>
      </c>
    </row>
    <row r="887" spans="1:96" x14ac:dyDescent="0.35">
      <c r="A887" s="5">
        <v>980</v>
      </c>
      <c r="B887" s="3" t="s">
        <v>1762</v>
      </c>
      <c r="C887" s="3" t="s">
        <v>1809</v>
      </c>
      <c r="D887" s="2" t="s">
        <v>1810</v>
      </c>
      <c r="E887" s="2">
        <v>8093</v>
      </c>
      <c r="F887" s="2">
        <v>8215</v>
      </c>
      <c r="G887" s="2">
        <v>8458</v>
      </c>
      <c r="H887" s="2">
        <v>9802</v>
      </c>
      <c r="I887" s="2">
        <v>6.5600000000000006E-2</v>
      </c>
      <c r="J887" s="2">
        <v>531</v>
      </c>
      <c r="K887" s="2">
        <v>539</v>
      </c>
      <c r="L887" s="2">
        <v>555</v>
      </c>
      <c r="M887" s="2">
        <v>643</v>
      </c>
      <c r="N887" s="2">
        <v>6.7000000000000004E-2</v>
      </c>
      <c r="O887" s="2">
        <v>542</v>
      </c>
      <c r="P887" s="2">
        <v>550</v>
      </c>
      <c r="Q887" s="2">
        <v>567</v>
      </c>
      <c r="R887" s="2">
        <v>657</v>
      </c>
      <c r="S887" s="2">
        <v>9166</v>
      </c>
      <c r="T887" s="2">
        <v>9304</v>
      </c>
      <c r="U887" s="2">
        <v>9580</v>
      </c>
      <c r="V887" s="2">
        <v>11102</v>
      </c>
      <c r="W887" s="2">
        <v>1.1040000000000001</v>
      </c>
      <c r="X887" s="2">
        <v>1.026</v>
      </c>
      <c r="Y887" s="2">
        <v>10119</v>
      </c>
      <c r="Z887" s="2">
        <v>11391</v>
      </c>
      <c r="AA887" s="2">
        <v>134.99</v>
      </c>
      <c r="AB887" s="2">
        <v>111.58</v>
      </c>
      <c r="AC887" s="2">
        <v>60.98</v>
      </c>
      <c r="AD887" s="2">
        <v>0</v>
      </c>
      <c r="AE887" s="2">
        <v>307.55</v>
      </c>
      <c r="AF887" s="2">
        <v>134.99</v>
      </c>
      <c r="AG887" s="2">
        <v>111.58</v>
      </c>
      <c r="AH887" s="2">
        <v>60.98</v>
      </c>
      <c r="AI887" s="2">
        <v>0</v>
      </c>
      <c r="AJ887" s="2">
        <v>307.55</v>
      </c>
      <c r="AK887" s="2">
        <v>1365964</v>
      </c>
      <c r="AL887" s="2">
        <v>1038140</v>
      </c>
      <c r="AM887" s="2">
        <v>584188</v>
      </c>
      <c r="AN887" s="2">
        <v>0</v>
      </c>
      <c r="AO887" s="2">
        <v>2988292</v>
      </c>
      <c r="AP887" s="2">
        <v>0.54269999999999996</v>
      </c>
      <c r="AQ887" s="2">
        <v>0.2</v>
      </c>
      <c r="AR887" s="2">
        <v>148262</v>
      </c>
      <c r="AS887" s="2">
        <v>112680</v>
      </c>
      <c r="AT887" s="2">
        <v>63408</v>
      </c>
      <c r="AU887" s="2">
        <v>0</v>
      </c>
      <c r="AV887" s="2">
        <v>324350</v>
      </c>
      <c r="AW887" s="2">
        <v>0.54269999999999996</v>
      </c>
      <c r="AX887" s="2">
        <v>0</v>
      </c>
      <c r="AY887" s="2">
        <v>0.65</v>
      </c>
      <c r="AZ887" s="2">
        <v>0</v>
      </c>
      <c r="BA887" s="2">
        <v>0</v>
      </c>
      <c r="BB887" s="2">
        <v>0</v>
      </c>
      <c r="BC887" s="2">
        <v>0</v>
      </c>
      <c r="BD887" s="2">
        <v>0</v>
      </c>
      <c r="BE887" s="2">
        <v>3312642</v>
      </c>
      <c r="BF887" s="2">
        <v>0</v>
      </c>
      <c r="BG887" s="2">
        <v>0</v>
      </c>
      <c r="BH887" s="2">
        <v>0</v>
      </c>
      <c r="BI887" s="2">
        <v>159749</v>
      </c>
      <c r="BJ887" s="2">
        <v>0</v>
      </c>
      <c r="BK887" s="2">
        <v>0</v>
      </c>
      <c r="BL887" s="2">
        <v>0</v>
      </c>
      <c r="BM887" s="2">
        <v>0</v>
      </c>
      <c r="BN887" s="2">
        <v>2813</v>
      </c>
      <c r="BO887" s="2">
        <v>9.4700000000000006</v>
      </c>
      <c r="BP887" s="2">
        <v>26639</v>
      </c>
      <c r="BQ887" s="2">
        <v>186388</v>
      </c>
      <c r="BR887" s="2">
        <v>3499030</v>
      </c>
      <c r="BS887" s="2">
        <v>0</v>
      </c>
      <c r="BT887" s="2">
        <v>3499030</v>
      </c>
      <c r="BU887" s="2">
        <v>1211808</v>
      </c>
      <c r="BV887" s="2">
        <v>2287222</v>
      </c>
      <c r="BW887" s="2">
        <v>243674</v>
      </c>
      <c r="BX887" s="2">
        <v>2043548</v>
      </c>
      <c r="BY887" s="2">
        <v>5029.29</v>
      </c>
      <c r="BZ887" s="2">
        <v>307.55</v>
      </c>
      <c r="CA887" s="2">
        <v>1546758</v>
      </c>
      <c r="CB887" s="2">
        <v>0</v>
      </c>
      <c r="CC887" s="2">
        <v>0</v>
      </c>
      <c r="CD887" s="2">
        <v>1211808</v>
      </c>
      <c r="CE887" s="2">
        <v>243674</v>
      </c>
      <c r="CF887" s="2">
        <v>91276</v>
      </c>
      <c r="CG887" s="2">
        <v>444437</v>
      </c>
      <c r="CH887" s="2">
        <v>535713</v>
      </c>
      <c r="CI887" s="2">
        <v>0</v>
      </c>
      <c r="CJ887" s="2">
        <v>2043548</v>
      </c>
      <c r="CK887" s="2" t="b">
        <v>0</v>
      </c>
      <c r="CL887" s="2">
        <v>0</v>
      </c>
      <c r="CM887" s="2">
        <v>11217.32</v>
      </c>
      <c r="CN887" s="2">
        <v>10313.86</v>
      </c>
      <c r="CO887" s="2">
        <v>10619.81</v>
      </c>
      <c r="CP887" s="2">
        <v>12627.38</v>
      </c>
      <c r="CQ887" s="4">
        <v>45072.427164351851</v>
      </c>
      <c r="CR887" s="4">
        <v>73415</v>
      </c>
    </row>
    <row r="888" spans="1:96" x14ac:dyDescent="0.35">
      <c r="A888" s="5">
        <v>981</v>
      </c>
      <c r="B888" s="3" t="s">
        <v>1762</v>
      </c>
      <c r="C888" s="3" t="s">
        <v>1811</v>
      </c>
      <c r="D888" s="2" t="s">
        <v>1812</v>
      </c>
      <c r="E888" s="2">
        <v>8093</v>
      </c>
      <c r="F888" s="2">
        <v>8215</v>
      </c>
      <c r="G888" s="2">
        <v>8458</v>
      </c>
      <c r="H888" s="2">
        <v>9802</v>
      </c>
      <c r="I888" s="2">
        <v>6.5600000000000006E-2</v>
      </c>
      <c r="J888" s="2">
        <v>531</v>
      </c>
      <c r="K888" s="2">
        <v>539</v>
      </c>
      <c r="L888" s="2">
        <v>555</v>
      </c>
      <c r="M888" s="2">
        <v>643</v>
      </c>
      <c r="N888" s="2">
        <v>6.7000000000000004E-2</v>
      </c>
      <c r="O888" s="2">
        <v>542</v>
      </c>
      <c r="P888" s="2">
        <v>550</v>
      </c>
      <c r="Q888" s="2">
        <v>567</v>
      </c>
      <c r="R888" s="2">
        <v>657</v>
      </c>
      <c r="S888" s="2">
        <v>9166</v>
      </c>
      <c r="T888" s="2">
        <v>9304</v>
      </c>
      <c r="U888" s="2">
        <v>9580</v>
      </c>
      <c r="V888" s="2">
        <v>11102</v>
      </c>
      <c r="W888" s="2">
        <v>1.1040000000000001</v>
      </c>
      <c r="X888" s="2">
        <v>1.026</v>
      </c>
      <c r="Y888" s="2">
        <v>10119</v>
      </c>
      <c r="Z888" s="2">
        <v>11391</v>
      </c>
      <c r="AA888" s="2">
        <v>57.48</v>
      </c>
      <c r="AB888" s="2">
        <v>40.51</v>
      </c>
      <c r="AC888" s="2">
        <v>25.43</v>
      </c>
      <c r="AD888" s="2">
        <v>0</v>
      </c>
      <c r="AE888" s="2">
        <v>123.42</v>
      </c>
      <c r="AF888" s="2">
        <v>57.48</v>
      </c>
      <c r="AG888" s="2">
        <v>40.51</v>
      </c>
      <c r="AH888" s="2">
        <v>25.43</v>
      </c>
      <c r="AI888" s="2">
        <v>0</v>
      </c>
      <c r="AJ888" s="2">
        <v>123.42</v>
      </c>
      <c r="AK888" s="2">
        <v>581640</v>
      </c>
      <c r="AL888" s="2">
        <v>376905</v>
      </c>
      <c r="AM888" s="2">
        <v>243619</v>
      </c>
      <c r="AN888" s="2">
        <v>0</v>
      </c>
      <c r="AO888" s="2">
        <v>1202164</v>
      </c>
      <c r="AP888" s="2">
        <v>0.99470000000000003</v>
      </c>
      <c r="AQ888" s="2">
        <v>0.2</v>
      </c>
      <c r="AR888" s="2">
        <v>115711</v>
      </c>
      <c r="AS888" s="2">
        <v>74981</v>
      </c>
      <c r="AT888" s="2">
        <v>48466</v>
      </c>
      <c r="AU888" s="2">
        <v>0</v>
      </c>
      <c r="AV888" s="2">
        <v>239158</v>
      </c>
      <c r="AW888" s="2">
        <v>0.99470000000000003</v>
      </c>
      <c r="AX888" s="2">
        <v>0.44469999999999998</v>
      </c>
      <c r="AY888" s="2">
        <v>0.65</v>
      </c>
      <c r="AZ888" s="2">
        <v>168126</v>
      </c>
      <c r="BA888" s="2">
        <v>108946</v>
      </c>
      <c r="BB888" s="2">
        <v>70419</v>
      </c>
      <c r="BC888" s="2">
        <v>0</v>
      </c>
      <c r="BD888" s="2">
        <v>347491</v>
      </c>
      <c r="BE888" s="2">
        <v>1788813</v>
      </c>
      <c r="BF888" s="2">
        <v>0</v>
      </c>
      <c r="BG888" s="2">
        <v>0</v>
      </c>
      <c r="BH888" s="2">
        <v>0</v>
      </c>
      <c r="BI888" s="2">
        <v>23796</v>
      </c>
      <c r="BJ888" s="2">
        <v>0</v>
      </c>
      <c r="BK888" s="2">
        <v>0</v>
      </c>
      <c r="BL888" s="2">
        <v>0</v>
      </c>
      <c r="BM888" s="2">
        <v>0</v>
      </c>
      <c r="BN888" s="2">
        <v>2813</v>
      </c>
      <c r="BO888" s="2">
        <v>5.19</v>
      </c>
      <c r="BP888" s="2">
        <v>14599</v>
      </c>
      <c r="BQ888" s="2">
        <v>38395</v>
      </c>
      <c r="BR888" s="2">
        <v>1827208</v>
      </c>
      <c r="BS888" s="2">
        <v>0</v>
      </c>
      <c r="BT888" s="2">
        <v>1827208</v>
      </c>
      <c r="BU888" s="2">
        <v>34527</v>
      </c>
      <c r="BV888" s="2">
        <v>1792681</v>
      </c>
      <c r="BW888" s="2">
        <v>100781</v>
      </c>
      <c r="BX888" s="2">
        <v>1691900</v>
      </c>
      <c r="BY888" s="2">
        <v>5183.3500000000004</v>
      </c>
      <c r="BZ888" s="2">
        <v>123.42</v>
      </c>
      <c r="CA888" s="2">
        <v>639729</v>
      </c>
      <c r="CB888" s="2">
        <v>0</v>
      </c>
      <c r="CC888" s="2">
        <v>0</v>
      </c>
      <c r="CD888" s="2">
        <v>34527</v>
      </c>
      <c r="CE888" s="2">
        <v>100781</v>
      </c>
      <c r="CF888" s="2">
        <v>504421</v>
      </c>
      <c r="CG888" s="2">
        <v>278421</v>
      </c>
      <c r="CH888" s="2">
        <v>782842</v>
      </c>
      <c r="CI888" s="2">
        <v>0</v>
      </c>
      <c r="CJ888" s="2">
        <v>1691900</v>
      </c>
      <c r="CK888" s="2" t="b">
        <v>0</v>
      </c>
      <c r="CL888" s="2">
        <v>0</v>
      </c>
      <c r="CM888" s="2">
        <v>15057.02</v>
      </c>
      <c r="CN888" s="2">
        <v>13844.31</v>
      </c>
      <c r="CO888" s="2">
        <v>14254.99</v>
      </c>
      <c r="CP888" s="2">
        <v>16949.75</v>
      </c>
      <c r="CQ888" s="4">
        <v>45072.427164351851</v>
      </c>
      <c r="CR888" s="4">
        <v>73415</v>
      </c>
    </row>
    <row r="889" spans="1:96" x14ac:dyDescent="0.35">
      <c r="A889" s="5">
        <v>982</v>
      </c>
      <c r="B889" s="3" t="s">
        <v>1762</v>
      </c>
      <c r="C889" s="3" t="s">
        <v>1813</v>
      </c>
      <c r="D889" s="2" t="s">
        <v>1814</v>
      </c>
      <c r="E889" s="2">
        <v>8093</v>
      </c>
      <c r="F889" s="2">
        <v>8215</v>
      </c>
      <c r="G889" s="2">
        <v>8458</v>
      </c>
      <c r="H889" s="2">
        <v>9802</v>
      </c>
      <c r="I889" s="2">
        <v>6.5600000000000006E-2</v>
      </c>
      <c r="J889" s="2">
        <v>531</v>
      </c>
      <c r="K889" s="2">
        <v>539</v>
      </c>
      <c r="L889" s="2">
        <v>555</v>
      </c>
      <c r="M889" s="2">
        <v>643</v>
      </c>
      <c r="N889" s="2">
        <v>6.7000000000000004E-2</v>
      </c>
      <c r="O889" s="2">
        <v>542</v>
      </c>
      <c r="P889" s="2">
        <v>550</v>
      </c>
      <c r="Q889" s="2">
        <v>567</v>
      </c>
      <c r="R889" s="2">
        <v>657</v>
      </c>
      <c r="S889" s="2">
        <v>9166</v>
      </c>
      <c r="T889" s="2">
        <v>9304</v>
      </c>
      <c r="U889" s="2">
        <v>9580</v>
      </c>
      <c r="V889" s="2">
        <v>11102</v>
      </c>
      <c r="W889" s="2">
        <v>1.1040000000000001</v>
      </c>
      <c r="X889" s="2">
        <v>1.026</v>
      </c>
      <c r="Y889" s="2">
        <v>10119</v>
      </c>
      <c r="Z889" s="2">
        <v>11391</v>
      </c>
      <c r="AA889" s="2">
        <v>295.66000000000003</v>
      </c>
      <c r="AB889" s="2">
        <v>237.58</v>
      </c>
      <c r="AC889" s="2">
        <v>167.37</v>
      </c>
      <c r="AD889" s="2">
        <v>0.65</v>
      </c>
      <c r="AE889" s="2">
        <v>701.26</v>
      </c>
      <c r="AF889" s="2">
        <v>295.66000000000003</v>
      </c>
      <c r="AG889" s="2">
        <v>237.58</v>
      </c>
      <c r="AH889" s="2">
        <v>167.37</v>
      </c>
      <c r="AI889" s="2">
        <v>0.65</v>
      </c>
      <c r="AJ889" s="2">
        <v>701.26</v>
      </c>
      <c r="AK889" s="2">
        <v>2991784</v>
      </c>
      <c r="AL889" s="2">
        <v>2210444</v>
      </c>
      <c r="AM889" s="2">
        <v>1603405</v>
      </c>
      <c r="AN889" s="2">
        <v>7404</v>
      </c>
      <c r="AO889" s="2">
        <v>6813037</v>
      </c>
      <c r="AP889" s="2">
        <v>0.95740000000000003</v>
      </c>
      <c r="AQ889" s="2">
        <v>0.2</v>
      </c>
      <c r="AR889" s="2">
        <v>572867</v>
      </c>
      <c r="AS889" s="2">
        <v>423256</v>
      </c>
      <c r="AT889" s="2">
        <v>307020</v>
      </c>
      <c r="AU889" s="2">
        <v>1418</v>
      </c>
      <c r="AV889" s="2">
        <v>1304561</v>
      </c>
      <c r="AW889" s="2">
        <v>0.95740000000000003</v>
      </c>
      <c r="AX889" s="2">
        <v>0.40739999999999998</v>
      </c>
      <c r="AY889" s="2">
        <v>0.65</v>
      </c>
      <c r="AZ889" s="2">
        <v>792254</v>
      </c>
      <c r="BA889" s="2">
        <v>585348</v>
      </c>
      <c r="BB889" s="2">
        <v>424598</v>
      </c>
      <c r="BC889" s="2">
        <v>1961</v>
      </c>
      <c r="BD889" s="2">
        <v>1804161</v>
      </c>
      <c r="BE889" s="2">
        <v>9921759</v>
      </c>
      <c r="BF889" s="2">
        <v>0</v>
      </c>
      <c r="BG889" s="2">
        <v>29047</v>
      </c>
      <c r="BH889" s="2">
        <v>0</v>
      </c>
      <c r="BI889" s="2">
        <v>128275</v>
      </c>
      <c r="BJ889" s="2">
        <v>0</v>
      </c>
      <c r="BK889" s="2">
        <v>0</v>
      </c>
      <c r="BL889" s="2">
        <v>0</v>
      </c>
      <c r="BM889" s="2">
        <v>0</v>
      </c>
      <c r="BN889" s="2">
        <v>2813</v>
      </c>
      <c r="BO889" s="2">
        <v>15.54</v>
      </c>
      <c r="BP889" s="2">
        <v>43714</v>
      </c>
      <c r="BQ889" s="2">
        <v>201036</v>
      </c>
      <c r="BR889" s="2">
        <v>10122795</v>
      </c>
      <c r="BS889" s="2">
        <v>0</v>
      </c>
      <c r="BT889" s="2">
        <v>10122795</v>
      </c>
      <c r="BU889" s="2">
        <v>780953</v>
      </c>
      <c r="BV889" s="2">
        <v>9341842</v>
      </c>
      <c r="BW889" s="2">
        <v>554633</v>
      </c>
      <c r="BX889" s="2">
        <v>8787209</v>
      </c>
      <c r="BY889" s="2">
        <v>5020.4399999999996</v>
      </c>
      <c r="BZ889" s="2">
        <v>701.26</v>
      </c>
      <c r="CA889" s="2">
        <v>3520634</v>
      </c>
      <c r="CB889" s="2">
        <v>0</v>
      </c>
      <c r="CC889" s="2">
        <v>0</v>
      </c>
      <c r="CD889" s="2">
        <v>780953</v>
      </c>
      <c r="CE889" s="2">
        <v>554633</v>
      </c>
      <c r="CF889" s="2">
        <v>2185048</v>
      </c>
      <c r="CG889" s="2">
        <v>1135458</v>
      </c>
      <c r="CH889" s="2">
        <v>3320506</v>
      </c>
      <c r="CI889" s="2">
        <v>0</v>
      </c>
      <c r="CJ889" s="2">
        <v>8787209</v>
      </c>
      <c r="CK889" s="2" t="b">
        <v>0</v>
      </c>
      <c r="CL889" s="2">
        <v>0</v>
      </c>
      <c r="CM889" s="2">
        <v>14736.2</v>
      </c>
      <c r="CN889" s="2">
        <v>13549.32</v>
      </c>
      <c r="CO889" s="2">
        <v>13951.26</v>
      </c>
      <c r="CP889" s="2">
        <v>16588.599999999999</v>
      </c>
      <c r="CQ889" s="4">
        <v>45072.427164351851</v>
      </c>
      <c r="CR889" s="4">
        <v>73415</v>
      </c>
    </row>
    <row r="890" spans="1:96" x14ac:dyDescent="0.35">
      <c r="A890" s="5">
        <v>984</v>
      </c>
      <c r="B890" s="3" t="s">
        <v>1762</v>
      </c>
      <c r="C890" s="3" t="s">
        <v>1815</v>
      </c>
      <c r="D890" s="2" t="s">
        <v>1816</v>
      </c>
      <c r="E890" s="2">
        <v>8093</v>
      </c>
      <c r="F890" s="2">
        <v>8215</v>
      </c>
      <c r="G890" s="2">
        <v>8458</v>
      </c>
      <c r="H890" s="2">
        <v>9802</v>
      </c>
      <c r="I890" s="2">
        <v>6.5600000000000006E-2</v>
      </c>
      <c r="J890" s="2">
        <v>531</v>
      </c>
      <c r="K890" s="2">
        <v>539</v>
      </c>
      <c r="L890" s="2">
        <v>555</v>
      </c>
      <c r="M890" s="2">
        <v>643</v>
      </c>
      <c r="N890" s="2">
        <v>6.7000000000000004E-2</v>
      </c>
      <c r="O890" s="2">
        <v>542</v>
      </c>
      <c r="P890" s="2">
        <v>550</v>
      </c>
      <c r="Q890" s="2">
        <v>567</v>
      </c>
      <c r="R890" s="2">
        <v>657</v>
      </c>
      <c r="S890" s="2">
        <v>9166</v>
      </c>
      <c r="T890" s="2">
        <v>9304</v>
      </c>
      <c r="U890" s="2">
        <v>9580</v>
      </c>
      <c r="V890" s="2">
        <v>11102</v>
      </c>
      <c r="W890" s="2">
        <v>1.1040000000000001</v>
      </c>
      <c r="X890" s="2">
        <v>1.026</v>
      </c>
      <c r="Y890" s="2">
        <v>10119</v>
      </c>
      <c r="Z890" s="2">
        <v>11391</v>
      </c>
      <c r="AA890" s="2">
        <v>366.52</v>
      </c>
      <c r="AB890" s="2">
        <v>255.63</v>
      </c>
      <c r="AC890" s="2">
        <v>167.85</v>
      </c>
      <c r="AD890" s="2">
        <v>0</v>
      </c>
      <c r="AE890" s="2">
        <v>790</v>
      </c>
      <c r="AF890" s="2">
        <v>366.52</v>
      </c>
      <c r="AG890" s="2">
        <v>255.63</v>
      </c>
      <c r="AH890" s="2">
        <v>167.85</v>
      </c>
      <c r="AI890" s="2">
        <v>0</v>
      </c>
      <c r="AJ890" s="2">
        <v>790</v>
      </c>
      <c r="AK890" s="2">
        <v>3708816</v>
      </c>
      <c r="AL890" s="2">
        <v>2378382</v>
      </c>
      <c r="AM890" s="2">
        <v>1608003</v>
      </c>
      <c r="AN890" s="2">
        <v>0</v>
      </c>
      <c r="AO890" s="2">
        <v>7695201</v>
      </c>
      <c r="AP890" s="2">
        <v>0.40699999999999997</v>
      </c>
      <c r="AQ890" s="2">
        <v>0.2</v>
      </c>
      <c r="AR890" s="2">
        <v>301898</v>
      </c>
      <c r="AS890" s="2">
        <v>193600</v>
      </c>
      <c r="AT890" s="2">
        <v>130891</v>
      </c>
      <c r="AU890" s="2">
        <v>0</v>
      </c>
      <c r="AV890" s="2">
        <v>626389</v>
      </c>
      <c r="AW890" s="2">
        <v>0.40699999999999997</v>
      </c>
      <c r="AX890" s="2">
        <v>0</v>
      </c>
      <c r="AY890" s="2">
        <v>0.65</v>
      </c>
      <c r="AZ890" s="2">
        <v>0</v>
      </c>
      <c r="BA890" s="2">
        <v>0</v>
      </c>
      <c r="BB890" s="2">
        <v>0</v>
      </c>
      <c r="BC890" s="2">
        <v>0</v>
      </c>
      <c r="BD890" s="2">
        <v>0</v>
      </c>
      <c r="BE890" s="2">
        <v>8321590</v>
      </c>
      <c r="BF890" s="2">
        <v>0</v>
      </c>
      <c r="BG890" s="2">
        <v>0</v>
      </c>
      <c r="BH890" s="2">
        <v>0</v>
      </c>
      <c r="BI890" s="2">
        <v>115773</v>
      </c>
      <c r="BJ890" s="2">
        <v>0</v>
      </c>
      <c r="BK890" s="2">
        <v>0</v>
      </c>
      <c r="BL890" s="2">
        <v>0</v>
      </c>
      <c r="BM890" s="2">
        <v>0</v>
      </c>
      <c r="BN890" s="2">
        <v>2813</v>
      </c>
      <c r="BO890" s="2">
        <v>17.350000000000001</v>
      </c>
      <c r="BP890" s="2">
        <v>48806</v>
      </c>
      <c r="BQ890" s="2">
        <v>164579</v>
      </c>
      <c r="BR890" s="2">
        <v>8486169</v>
      </c>
      <c r="BS890" s="2">
        <v>0</v>
      </c>
      <c r="BT890" s="2">
        <v>8486169</v>
      </c>
      <c r="BU890" s="2">
        <v>854994</v>
      </c>
      <c r="BV890" s="2">
        <v>7631175</v>
      </c>
      <c r="BW890" s="2">
        <v>625958</v>
      </c>
      <c r="BX890" s="2">
        <v>7005217</v>
      </c>
      <c r="BY890" s="2">
        <v>5029.6099999999997</v>
      </c>
      <c r="BZ890" s="2">
        <v>790</v>
      </c>
      <c r="CA890" s="2">
        <v>3973392</v>
      </c>
      <c r="CB890" s="2">
        <v>0</v>
      </c>
      <c r="CC890" s="2">
        <v>0</v>
      </c>
      <c r="CD890" s="2">
        <v>854994</v>
      </c>
      <c r="CE890" s="2">
        <v>625958</v>
      </c>
      <c r="CF890" s="2">
        <v>2492440</v>
      </c>
      <c r="CG890" s="2">
        <v>711050</v>
      </c>
      <c r="CH890" s="2">
        <v>3203490</v>
      </c>
      <c r="CI890" s="2">
        <v>0</v>
      </c>
      <c r="CJ890" s="2">
        <v>7005217</v>
      </c>
      <c r="CK890" s="2" t="b">
        <v>0</v>
      </c>
      <c r="CL890" s="2">
        <v>0</v>
      </c>
      <c r="CM890" s="2">
        <v>10942.69</v>
      </c>
      <c r="CN890" s="2">
        <v>10061.35</v>
      </c>
      <c r="CO890" s="2">
        <v>10359.81</v>
      </c>
      <c r="CP890" s="2">
        <v>12318.23</v>
      </c>
      <c r="CQ890" s="4">
        <v>45072.427164351851</v>
      </c>
      <c r="CR890" s="4">
        <v>73415</v>
      </c>
    </row>
    <row r="891" spans="1:96" x14ac:dyDescent="0.35">
      <c r="A891" s="5">
        <v>985</v>
      </c>
      <c r="B891" s="3" t="s">
        <v>1762</v>
      </c>
      <c r="C891" s="3" t="s">
        <v>1817</v>
      </c>
      <c r="D891" s="2" t="s">
        <v>1818</v>
      </c>
      <c r="E891" s="2">
        <v>8093</v>
      </c>
      <c r="F891" s="2">
        <v>8215</v>
      </c>
      <c r="G891" s="2">
        <v>8458</v>
      </c>
      <c r="H891" s="2">
        <v>9802</v>
      </c>
      <c r="I891" s="2">
        <v>6.5600000000000006E-2</v>
      </c>
      <c r="J891" s="2">
        <v>531</v>
      </c>
      <c r="K891" s="2">
        <v>539</v>
      </c>
      <c r="L891" s="2">
        <v>555</v>
      </c>
      <c r="M891" s="2">
        <v>643</v>
      </c>
      <c r="N891" s="2">
        <v>6.7000000000000004E-2</v>
      </c>
      <c r="O891" s="2">
        <v>542</v>
      </c>
      <c r="P891" s="2">
        <v>550</v>
      </c>
      <c r="Q891" s="2">
        <v>567</v>
      </c>
      <c r="R891" s="2">
        <v>657</v>
      </c>
      <c r="S891" s="2">
        <v>9166</v>
      </c>
      <c r="T891" s="2">
        <v>9304</v>
      </c>
      <c r="U891" s="2">
        <v>9580</v>
      </c>
      <c r="V891" s="2">
        <v>11102</v>
      </c>
      <c r="W891" s="2">
        <v>1.1040000000000001</v>
      </c>
      <c r="X891" s="2">
        <v>1.026</v>
      </c>
      <c r="Y891" s="2">
        <v>10119</v>
      </c>
      <c r="Z891" s="2">
        <v>11391</v>
      </c>
      <c r="AA891" s="2">
        <v>149.91</v>
      </c>
      <c r="AB891" s="2">
        <v>109.42</v>
      </c>
      <c r="AC891" s="2">
        <v>80.61</v>
      </c>
      <c r="AD891" s="2">
        <v>0</v>
      </c>
      <c r="AE891" s="2">
        <v>339.94</v>
      </c>
      <c r="AF891" s="2">
        <v>149.91</v>
      </c>
      <c r="AG891" s="2">
        <v>109.42</v>
      </c>
      <c r="AH891" s="2">
        <v>80.61</v>
      </c>
      <c r="AI891" s="2">
        <v>0</v>
      </c>
      <c r="AJ891" s="2">
        <v>339.94</v>
      </c>
      <c r="AK891" s="2">
        <v>1516939</v>
      </c>
      <c r="AL891" s="2">
        <v>1018044</v>
      </c>
      <c r="AM891" s="2">
        <v>772244</v>
      </c>
      <c r="AN891" s="2">
        <v>0</v>
      </c>
      <c r="AO891" s="2">
        <v>3307227</v>
      </c>
      <c r="AP891" s="2">
        <v>0.88790000000000002</v>
      </c>
      <c r="AQ891" s="2">
        <v>0.2</v>
      </c>
      <c r="AR891" s="2">
        <v>269378</v>
      </c>
      <c r="AS891" s="2">
        <v>180784</v>
      </c>
      <c r="AT891" s="2">
        <v>137135</v>
      </c>
      <c r="AU891" s="2">
        <v>0</v>
      </c>
      <c r="AV891" s="2">
        <v>587297</v>
      </c>
      <c r="AW891" s="2">
        <v>0.88790000000000002</v>
      </c>
      <c r="AX891" s="2">
        <v>0.33789999999999998</v>
      </c>
      <c r="AY891" s="2">
        <v>0.65</v>
      </c>
      <c r="AZ891" s="2">
        <v>333173</v>
      </c>
      <c r="BA891" s="2">
        <v>223598</v>
      </c>
      <c r="BB891" s="2">
        <v>169612</v>
      </c>
      <c r="BC891" s="2">
        <v>0</v>
      </c>
      <c r="BD891" s="2">
        <v>726383</v>
      </c>
      <c r="BE891" s="2">
        <v>4620907</v>
      </c>
      <c r="BF891" s="2">
        <v>0</v>
      </c>
      <c r="BG891" s="2">
        <v>0</v>
      </c>
      <c r="BH891" s="2">
        <v>0</v>
      </c>
      <c r="BI891" s="2">
        <v>130021</v>
      </c>
      <c r="BJ891" s="2">
        <v>0</v>
      </c>
      <c r="BK891" s="2">
        <v>0</v>
      </c>
      <c r="BL891" s="2">
        <v>0</v>
      </c>
      <c r="BM891" s="2">
        <v>0</v>
      </c>
      <c r="BN891" s="2">
        <v>2813</v>
      </c>
      <c r="BO891" s="2">
        <v>3.56</v>
      </c>
      <c r="BP891" s="2">
        <v>10014</v>
      </c>
      <c r="BQ891" s="2">
        <v>140035</v>
      </c>
      <c r="BR891" s="2">
        <v>4760942</v>
      </c>
      <c r="BS891" s="2">
        <v>0</v>
      </c>
      <c r="BT891" s="2">
        <v>4760942</v>
      </c>
      <c r="BU891" s="2">
        <v>491241</v>
      </c>
      <c r="BV891" s="2">
        <v>4269701</v>
      </c>
      <c r="BW891" s="2">
        <v>269736</v>
      </c>
      <c r="BX891" s="2">
        <v>3999965</v>
      </c>
      <c r="BY891" s="2">
        <v>5036.7700000000004</v>
      </c>
      <c r="BZ891" s="2">
        <v>339.94</v>
      </c>
      <c r="CA891" s="2">
        <v>1712200</v>
      </c>
      <c r="CB891" s="2">
        <v>0</v>
      </c>
      <c r="CC891" s="2">
        <v>0</v>
      </c>
      <c r="CD891" s="2">
        <v>491241</v>
      </c>
      <c r="CE891" s="2">
        <v>269736</v>
      </c>
      <c r="CF891" s="2">
        <v>951223</v>
      </c>
      <c r="CG891" s="2">
        <v>539998</v>
      </c>
      <c r="CH891" s="2">
        <v>1491221</v>
      </c>
      <c r="CI891" s="2">
        <v>0</v>
      </c>
      <c r="CJ891" s="2">
        <v>3999965</v>
      </c>
      <c r="CK891" s="2" t="b">
        <v>0</v>
      </c>
      <c r="CL891" s="2">
        <v>0</v>
      </c>
      <c r="CM891" s="2">
        <v>14138.42</v>
      </c>
      <c r="CN891" s="2">
        <v>12999.69</v>
      </c>
      <c r="CO891" s="2">
        <v>13385.32</v>
      </c>
      <c r="CP891" s="2">
        <v>15915.68</v>
      </c>
      <c r="CQ891" s="4">
        <v>45072.427164351851</v>
      </c>
      <c r="CR891" s="4">
        <v>73415</v>
      </c>
    </row>
    <row r="892" spans="1:96" x14ac:dyDescent="0.35">
      <c r="A892" s="5">
        <v>986</v>
      </c>
      <c r="B892" s="3" t="s">
        <v>1762</v>
      </c>
      <c r="C892" s="3" t="s">
        <v>1819</v>
      </c>
      <c r="D892" s="2" t="s">
        <v>1820</v>
      </c>
      <c r="E892" s="2">
        <v>8093</v>
      </c>
      <c r="F892" s="2">
        <v>8215</v>
      </c>
      <c r="G892" s="2">
        <v>8458</v>
      </c>
      <c r="H892" s="2">
        <v>9802</v>
      </c>
      <c r="I892" s="2">
        <v>6.5600000000000006E-2</v>
      </c>
      <c r="J892" s="2">
        <v>531</v>
      </c>
      <c r="K892" s="2">
        <v>539</v>
      </c>
      <c r="L892" s="2">
        <v>555</v>
      </c>
      <c r="M892" s="2">
        <v>643</v>
      </c>
      <c r="N892" s="2">
        <v>6.7000000000000004E-2</v>
      </c>
      <c r="O892" s="2">
        <v>542</v>
      </c>
      <c r="P892" s="2">
        <v>550</v>
      </c>
      <c r="Q892" s="2">
        <v>567</v>
      </c>
      <c r="R892" s="2">
        <v>657</v>
      </c>
      <c r="S892" s="2">
        <v>9166</v>
      </c>
      <c r="T892" s="2">
        <v>9304</v>
      </c>
      <c r="U892" s="2">
        <v>9580</v>
      </c>
      <c r="V892" s="2">
        <v>11102</v>
      </c>
      <c r="W892" s="2">
        <v>1.1040000000000001</v>
      </c>
      <c r="X892" s="2">
        <v>1.026</v>
      </c>
      <c r="Y892" s="2">
        <v>10119</v>
      </c>
      <c r="Z892" s="2">
        <v>11391</v>
      </c>
      <c r="AA892" s="2">
        <v>337.5</v>
      </c>
      <c r="AB892" s="2">
        <v>278.77</v>
      </c>
      <c r="AC892" s="2">
        <v>186.55</v>
      </c>
      <c r="AD892" s="2">
        <v>0</v>
      </c>
      <c r="AE892" s="2">
        <v>802.82</v>
      </c>
      <c r="AF892" s="2">
        <v>337.5</v>
      </c>
      <c r="AG892" s="2">
        <v>278.77</v>
      </c>
      <c r="AH892" s="2">
        <v>186.55</v>
      </c>
      <c r="AI892" s="2">
        <v>0</v>
      </c>
      <c r="AJ892" s="2">
        <v>802.82</v>
      </c>
      <c r="AK892" s="2">
        <v>3415163</v>
      </c>
      <c r="AL892" s="2">
        <v>2593676</v>
      </c>
      <c r="AM892" s="2">
        <v>1787149</v>
      </c>
      <c r="AN892" s="2">
        <v>0</v>
      </c>
      <c r="AO892" s="2">
        <v>7795988</v>
      </c>
      <c r="AP892" s="2">
        <v>0.97399999999999998</v>
      </c>
      <c r="AQ892" s="2">
        <v>0.2</v>
      </c>
      <c r="AR892" s="2">
        <v>665274</v>
      </c>
      <c r="AS892" s="2">
        <v>505248</v>
      </c>
      <c r="AT892" s="2">
        <v>348137</v>
      </c>
      <c r="AU892" s="2">
        <v>0</v>
      </c>
      <c r="AV892" s="2">
        <v>1518659</v>
      </c>
      <c r="AW892" s="2">
        <v>0.97399999999999998</v>
      </c>
      <c r="AX892" s="2">
        <v>0.42399999999999999</v>
      </c>
      <c r="AY892" s="2">
        <v>0.65</v>
      </c>
      <c r="AZ892" s="2">
        <v>941219</v>
      </c>
      <c r="BA892" s="2">
        <v>714817</v>
      </c>
      <c r="BB892" s="2">
        <v>492538</v>
      </c>
      <c r="BC892" s="2">
        <v>0</v>
      </c>
      <c r="BD892" s="2">
        <v>2148574</v>
      </c>
      <c r="BE892" s="2">
        <v>11463221</v>
      </c>
      <c r="BF892" s="2">
        <v>0</v>
      </c>
      <c r="BG892" s="2">
        <v>0</v>
      </c>
      <c r="BH892" s="2">
        <v>0</v>
      </c>
      <c r="BI892" s="2">
        <v>169225</v>
      </c>
      <c r="BJ892" s="2">
        <v>0</v>
      </c>
      <c r="BK892" s="2">
        <v>0</v>
      </c>
      <c r="BL892" s="2">
        <v>0</v>
      </c>
      <c r="BM892" s="2">
        <v>0</v>
      </c>
      <c r="BN892" s="2">
        <v>2813</v>
      </c>
      <c r="BO892" s="2">
        <v>22.44</v>
      </c>
      <c r="BP892" s="2">
        <v>63124</v>
      </c>
      <c r="BQ892" s="2">
        <v>232349</v>
      </c>
      <c r="BR892" s="2">
        <v>11695570</v>
      </c>
      <c r="BS892" s="2">
        <v>0</v>
      </c>
      <c r="BT892" s="2">
        <v>11695570</v>
      </c>
      <c r="BU892" s="2">
        <v>1368344</v>
      </c>
      <c r="BV892" s="2">
        <v>10327226</v>
      </c>
      <c r="BW892" s="2">
        <v>637455</v>
      </c>
      <c r="BX892" s="2">
        <v>9689771</v>
      </c>
      <c r="BY892" s="2">
        <v>5040.18</v>
      </c>
      <c r="BZ892" s="2">
        <v>802.82</v>
      </c>
      <c r="CA892" s="2">
        <v>4046357</v>
      </c>
      <c r="CB892" s="2">
        <v>0</v>
      </c>
      <c r="CC892" s="2">
        <v>0</v>
      </c>
      <c r="CD892" s="2">
        <v>1368344</v>
      </c>
      <c r="CE892" s="2">
        <v>637455</v>
      </c>
      <c r="CF892" s="2">
        <v>2040558</v>
      </c>
      <c r="CG892" s="2">
        <v>1310280</v>
      </c>
      <c r="CH892" s="2">
        <v>3350838</v>
      </c>
      <c r="CI892" s="2">
        <v>0</v>
      </c>
      <c r="CJ892" s="2">
        <v>9689771</v>
      </c>
      <c r="CK892" s="2" t="b">
        <v>0</v>
      </c>
      <c r="CL892" s="2">
        <v>0</v>
      </c>
      <c r="CM892" s="2">
        <v>14878.98</v>
      </c>
      <c r="CN892" s="2">
        <v>13680.6</v>
      </c>
      <c r="CO892" s="2">
        <v>14086.43</v>
      </c>
      <c r="CP892" s="2">
        <v>16749.330000000002</v>
      </c>
      <c r="CQ892" s="4">
        <v>45072.427175925928</v>
      </c>
      <c r="CR892" s="4">
        <v>73415</v>
      </c>
    </row>
    <row r="893" spans="1:96" x14ac:dyDescent="0.35">
      <c r="A893" s="5">
        <v>987</v>
      </c>
      <c r="B893" s="3" t="s">
        <v>1762</v>
      </c>
      <c r="C893" s="3" t="s">
        <v>1821</v>
      </c>
      <c r="D893" s="2" t="s">
        <v>1822</v>
      </c>
      <c r="E893" s="2">
        <v>8093</v>
      </c>
      <c r="F893" s="2">
        <v>8215</v>
      </c>
      <c r="G893" s="2">
        <v>8458</v>
      </c>
      <c r="H893" s="2">
        <v>9802</v>
      </c>
      <c r="I893" s="2">
        <v>6.5600000000000006E-2</v>
      </c>
      <c r="J893" s="2">
        <v>531</v>
      </c>
      <c r="K893" s="2">
        <v>539</v>
      </c>
      <c r="L893" s="2">
        <v>555</v>
      </c>
      <c r="M893" s="2">
        <v>643</v>
      </c>
      <c r="N893" s="2">
        <v>6.7000000000000004E-2</v>
      </c>
      <c r="O893" s="2">
        <v>542</v>
      </c>
      <c r="P893" s="2">
        <v>550</v>
      </c>
      <c r="Q893" s="2">
        <v>567</v>
      </c>
      <c r="R893" s="2">
        <v>657</v>
      </c>
      <c r="S893" s="2">
        <v>9166</v>
      </c>
      <c r="T893" s="2">
        <v>9304</v>
      </c>
      <c r="U893" s="2">
        <v>9580</v>
      </c>
      <c r="V893" s="2">
        <v>11102</v>
      </c>
      <c r="W893" s="2">
        <v>1.1040000000000001</v>
      </c>
      <c r="X893" s="2">
        <v>1.026</v>
      </c>
      <c r="Y893" s="2">
        <v>10119</v>
      </c>
      <c r="Z893" s="2">
        <v>11391</v>
      </c>
      <c r="AA893" s="2">
        <v>49.06</v>
      </c>
      <c r="AB893" s="2">
        <v>38.159999999999997</v>
      </c>
      <c r="AC893" s="2">
        <v>32.840000000000003</v>
      </c>
      <c r="AD893" s="2">
        <v>0</v>
      </c>
      <c r="AE893" s="2">
        <v>120.06</v>
      </c>
      <c r="AF893" s="2">
        <v>49.06</v>
      </c>
      <c r="AG893" s="2">
        <v>38.159999999999997</v>
      </c>
      <c r="AH893" s="2">
        <v>32.840000000000003</v>
      </c>
      <c r="AI893" s="2">
        <v>0</v>
      </c>
      <c r="AJ893" s="2">
        <v>120.06</v>
      </c>
      <c r="AK893" s="2">
        <v>496438</v>
      </c>
      <c r="AL893" s="2">
        <v>355041</v>
      </c>
      <c r="AM893" s="2">
        <v>314607</v>
      </c>
      <c r="AN893" s="2">
        <v>0</v>
      </c>
      <c r="AO893" s="2">
        <v>1166086</v>
      </c>
      <c r="AP893" s="2">
        <v>0.38440000000000002</v>
      </c>
      <c r="AQ893" s="2">
        <v>0.2</v>
      </c>
      <c r="AR893" s="2">
        <v>38166</v>
      </c>
      <c r="AS893" s="2">
        <v>27296</v>
      </c>
      <c r="AT893" s="2">
        <v>24187</v>
      </c>
      <c r="AU893" s="2">
        <v>0</v>
      </c>
      <c r="AV893" s="2">
        <v>89649</v>
      </c>
      <c r="AW893" s="2">
        <v>0.38440000000000002</v>
      </c>
      <c r="AX893" s="2">
        <v>0</v>
      </c>
      <c r="AY893" s="2">
        <v>0.65</v>
      </c>
      <c r="AZ893" s="2">
        <v>0</v>
      </c>
      <c r="BA893" s="2">
        <v>0</v>
      </c>
      <c r="BB893" s="2">
        <v>0</v>
      </c>
      <c r="BC893" s="2">
        <v>0</v>
      </c>
      <c r="BD893" s="2">
        <v>0</v>
      </c>
      <c r="BE893" s="2">
        <v>1255735</v>
      </c>
      <c r="BF893" s="2">
        <v>0</v>
      </c>
      <c r="BG893" s="2">
        <v>4499</v>
      </c>
      <c r="BH893" s="2">
        <v>0</v>
      </c>
      <c r="BI893" s="2">
        <v>21335</v>
      </c>
      <c r="BJ893" s="2">
        <v>0</v>
      </c>
      <c r="BK893" s="2">
        <v>0</v>
      </c>
      <c r="BL893" s="2">
        <v>0</v>
      </c>
      <c r="BM893" s="2">
        <v>0</v>
      </c>
      <c r="BN893" s="2">
        <v>2813</v>
      </c>
      <c r="BO893" s="2">
        <v>0.98</v>
      </c>
      <c r="BP893" s="2">
        <v>2757</v>
      </c>
      <c r="BQ893" s="2">
        <v>28591</v>
      </c>
      <c r="BR893" s="2">
        <v>1284326</v>
      </c>
      <c r="BS893" s="2">
        <v>0</v>
      </c>
      <c r="BT893" s="2">
        <v>1284326</v>
      </c>
      <c r="BU893" s="2">
        <v>946852</v>
      </c>
      <c r="BV893" s="2">
        <v>337474</v>
      </c>
      <c r="BW893" s="2">
        <v>24012</v>
      </c>
      <c r="BX893" s="2">
        <v>313462</v>
      </c>
      <c r="BY893" s="2">
        <v>4984.99</v>
      </c>
      <c r="BZ893" s="2">
        <v>120.06</v>
      </c>
      <c r="CA893" s="2">
        <v>598498</v>
      </c>
      <c r="CB893" s="2">
        <v>0</v>
      </c>
      <c r="CC893" s="2">
        <v>0</v>
      </c>
      <c r="CD893" s="2">
        <v>946852</v>
      </c>
      <c r="CE893" s="2">
        <v>24012</v>
      </c>
      <c r="CF893" s="2">
        <v>0</v>
      </c>
      <c r="CG893" s="2">
        <v>164073</v>
      </c>
      <c r="CH893" s="2">
        <v>164073</v>
      </c>
      <c r="CI893" s="2">
        <v>0</v>
      </c>
      <c r="CJ893" s="2">
        <v>313462</v>
      </c>
      <c r="CK893" s="2" t="b">
        <v>0</v>
      </c>
      <c r="CL893" s="2">
        <v>0</v>
      </c>
      <c r="CM893" s="2">
        <v>10896.95</v>
      </c>
      <c r="CN893" s="2">
        <v>10019.290000000001</v>
      </c>
      <c r="CO893" s="2">
        <v>10316.51</v>
      </c>
      <c r="CP893" s="2">
        <v>12266.74</v>
      </c>
      <c r="CQ893" s="4">
        <v>45072.427187499998</v>
      </c>
      <c r="CR893" s="4">
        <v>73415</v>
      </c>
    </row>
    <row r="894" spans="1:96" x14ac:dyDescent="0.35">
      <c r="A894" s="5">
        <v>988</v>
      </c>
      <c r="B894" s="3" t="s">
        <v>1762</v>
      </c>
      <c r="C894" s="3" t="s">
        <v>1823</v>
      </c>
      <c r="D894" s="2" t="s">
        <v>1824</v>
      </c>
      <c r="E894" s="2">
        <v>8093</v>
      </c>
      <c r="F894" s="2">
        <v>8215</v>
      </c>
      <c r="G894" s="2">
        <v>8458</v>
      </c>
      <c r="H894" s="2">
        <v>9802</v>
      </c>
      <c r="I894" s="2">
        <v>6.5600000000000006E-2</v>
      </c>
      <c r="J894" s="2">
        <v>531</v>
      </c>
      <c r="K894" s="2">
        <v>539</v>
      </c>
      <c r="L894" s="2">
        <v>555</v>
      </c>
      <c r="M894" s="2">
        <v>643</v>
      </c>
      <c r="N894" s="2">
        <v>6.7000000000000004E-2</v>
      </c>
      <c r="O894" s="2">
        <v>542</v>
      </c>
      <c r="P894" s="2">
        <v>550</v>
      </c>
      <c r="Q894" s="2">
        <v>567</v>
      </c>
      <c r="R894" s="2">
        <v>657</v>
      </c>
      <c r="S894" s="2">
        <v>9166</v>
      </c>
      <c r="T894" s="2">
        <v>9304</v>
      </c>
      <c r="U894" s="2">
        <v>9580</v>
      </c>
      <c r="V894" s="2">
        <v>11102</v>
      </c>
      <c r="W894" s="2">
        <v>1.1040000000000001</v>
      </c>
      <c r="X894" s="2">
        <v>1.026</v>
      </c>
      <c r="Y894" s="2">
        <v>10119</v>
      </c>
      <c r="Z894" s="2">
        <v>11391</v>
      </c>
      <c r="AA894" s="2">
        <v>220.98</v>
      </c>
      <c r="AB894" s="2">
        <v>179.79</v>
      </c>
      <c r="AC894" s="2">
        <v>121.84</v>
      </c>
      <c r="AD894" s="2">
        <v>0</v>
      </c>
      <c r="AE894" s="2">
        <v>522.61</v>
      </c>
      <c r="AF894" s="2">
        <v>220.98</v>
      </c>
      <c r="AG894" s="2">
        <v>179.79</v>
      </c>
      <c r="AH894" s="2">
        <v>121.84</v>
      </c>
      <c r="AI894" s="2">
        <v>0</v>
      </c>
      <c r="AJ894" s="2">
        <v>522.61</v>
      </c>
      <c r="AK894" s="2">
        <v>2236097</v>
      </c>
      <c r="AL894" s="2">
        <v>1672766</v>
      </c>
      <c r="AM894" s="2">
        <v>1167227</v>
      </c>
      <c r="AN894" s="2">
        <v>0</v>
      </c>
      <c r="AO894" s="2">
        <v>5076090</v>
      </c>
      <c r="AP894" s="2">
        <v>0.94350000000000001</v>
      </c>
      <c r="AQ894" s="2">
        <v>0.2</v>
      </c>
      <c r="AR894" s="2">
        <v>421951</v>
      </c>
      <c r="AS894" s="2">
        <v>315651</v>
      </c>
      <c r="AT894" s="2">
        <v>220256</v>
      </c>
      <c r="AU894" s="2">
        <v>0</v>
      </c>
      <c r="AV894" s="2">
        <v>957858</v>
      </c>
      <c r="AW894" s="2">
        <v>0.94350000000000001</v>
      </c>
      <c r="AX894" s="2">
        <v>0.39350000000000002</v>
      </c>
      <c r="AY894" s="2">
        <v>0.65</v>
      </c>
      <c r="AZ894" s="2">
        <v>571938</v>
      </c>
      <c r="BA894" s="2">
        <v>427852</v>
      </c>
      <c r="BB894" s="2">
        <v>298548</v>
      </c>
      <c r="BC894" s="2">
        <v>0</v>
      </c>
      <c r="BD894" s="2">
        <v>1298338</v>
      </c>
      <c r="BE894" s="2">
        <v>7332286</v>
      </c>
      <c r="BF894" s="2">
        <v>0</v>
      </c>
      <c r="BG894" s="2">
        <v>0</v>
      </c>
      <c r="BH894" s="2">
        <v>0</v>
      </c>
      <c r="BI894" s="2">
        <v>137790</v>
      </c>
      <c r="BJ894" s="2">
        <v>0</v>
      </c>
      <c r="BK894" s="2">
        <v>0</v>
      </c>
      <c r="BL894" s="2">
        <v>0</v>
      </c>
      <c r="BM894" s="2">
        <v>0</v>
      </c>
      <c r="BN894" s="2">
        <v>2813</v>
      </c>
      <c r="BO894" s="2">
        <v>9.48</v>
      </c>
      <c r="BP894" s="2">
        <v>26667</v>
      </c>
      <c r="BQ894" s="2">
        <v>164457</v>
      </c>
      <c r="BR894" s="2">
        <v>7496743</v>
      </c>
      <c r="BS894" s="2">
        <v>0</v>
      </c>
      <c r="BT894" s="2">
        <v>7496743</v>
      </c>
      <c r="BU894" s="2">
        <v>896105</v>
      </c>
      <c r="BV894" s="2">
        <v>6600638</v>
      </c>
      <c r="BW894" s="2">
        <v>413337</v>
      </c>
      <c r="BX894" s="2">
        <v>6187301</v>
      </c>
      <c r="BY894" s="2">
        <v>5020.42</v>
      </c>
      <c r="BZ894" s="2">
        <v>522.61</v>
      </c>
      <c r="CA894" s="2">
        <v>2623722</v>
      </c>
      <c r="CB894" s="2">
        <v>0</v>
      </c>
      <c r="CC894" s="2">
        <v>0</v>
      </c>
      <c r="CD894" s="2">
        <v>896105</v>
      </c>
      <c r="CE894" s="2">
        <v>413337</v>
      </c>
      <c r="CF894" s="2">
        <v>1314280</v>
      </c>
      <c r="CG894" s="2">
        <v>1441639</v>
      </c>
      <c r="CH894" s="2">
        <v>2755919</v>
      </c>
      <c r="CI894" s="2">
        <v>0</v>
      </c>
      <c r="CJ894" s="2">
        <v>6187301</v>
      </c>
      <c r="CK894" s="2" t="b">
        <v>0</v>
      </c>
      <c r="CL894" s="2">
        <v>0</v>
      </c>
      <c r="CM894" s="2">
        <v>14616.64</v>
      </c>
      <c r="CN894" s="2">
        <v>13439.4</v>
      </c>
      <c r="CO894" s="2">
        <v>13838.07</v>
      </c>
      <c r="CP894" s="2">
        <v>16454.009999999998</v>
      </c>
      <c r="CQ894" s="4">
        <v>45072.427187499998</v>
      </c>
      <c r="CR894" s="4">
        <v>73415</v>
      </c>
    </row>
    <row r="895" spans="1:96" x14ac:dyDescent="0.35">
      <c r="A895" s="5">
        <v>989</v>
      </c>
      <c r="B895" s="3" t="s">
        <v>1762</v>
      </c>
      <c r="C895" s="3" t="s">
        <v>1825</v>
      </c>
      <c r="D895" s="2" t="s">
        <v>1826</v>
      </c>
      <c r="E895" s="2">
        <v>8093</v>
      </c>
      <c r="F895" s="2">
        <v>8215</v>
      </c>
      <c r="G895" s="2">
        <v>8458</v>
      </c>
      <c r="H895" s="2">
        <v>9802</v>
      </c>
      <c r="I895" s="2">
        <v>6.5600000000000006E-2</v>
      </c>
      <c r="J895" s="2">
        <v>531</v>
      </c>
      <c r="K895" s="2">
        <v>539</v>
      </c>
      <c r="L895" s="2">
        <v>555</v>
      </c>
      <c r="M895" s="2">
        <v>643</v>
      </c>
      <c r="N895" s="2">
        <v>6.7000000000000004E-2</v>
      </c>
      <c r="O895" s="2">
        <v>542</v>
      </c>
      <c r="P895" s="2">
        <v>550</v>
      </c>
      <c r="Q895" s="2">
        <v>567</v>
      </c>
      <c r="R895" s="2">
        <v>657</v>
      </c>
      <c r="S895" s="2">
        <v>9166</v>
      </c>
      <c r="T895" s="2">
        <v>9304</v>
      </c>
      <c r="U895" s="2">
        <v>9580</v>
      </c>
      <c r="V895" s="2">
        <v>11102</v>
      </c>
      <c r="W895" s="2">
        <v>1.1040000000000001</v>
      </c>
      <c r="X895" s="2">
        <v>1.026</v>
      </c>
      <c r="Y895" s="2">
        <v>10119</v>
      </c>
      <c r="Z895" s="2">
        <v>11391</v>
      </c>
      <c r="AA895" s="2">
        <v>102.14</v>
      </c>
      <c r="AB895" s="2">
        <v>63.71</v>
      </c>
      <c r="AC895" s="2">
        <v>49.75</v>
      </c>
      <c r="AD895" s="2">
        <v>0</v>
      </c>
      <c r="AE895" s="2">
        <v>215.6</v>
      </c>
      <c r="AF895" s="2">
        <v>102.14</v>
      </c>
      <c r="AG895" s="2">
        <v>63.71</v>
      </c>
      <c r="AH895" s="2">
        <v>49.75</v>
      </c>
      <c r="AI895" s="2">
        <v>0</v>
      </c>
      <c r="AJ895" s="2">
        <v>215.6</v>
      </c>
      <c r="AK895" s="2">
        <v>1033555</v>
      </c>
      <c r="AL895" s="2">
        <v>592758</v>
      </c>
      <c r="AM895" s="2">
        <v>476605</v>
      </c>
      <c r="AN895" s="2">
        <v>0</v>
      </c>
      <c r="AO895" s="2">
        <v>2102918</v>
      </c>
      <c r="AP895" s="2">
        <v>0.94489999999999996</v>
      </c>
      <c r="AQ895" s="2">
        <v>0.2</v>
      </c>
      <c r="AR895" s="2">
        <v>195321</v>
      </c>
      <c r="AS895" s="2">
        <v>112019</v>
      </c>
      <c r="AT895" s="2">
        <v>90069</v>
      </c>
      <c r="AU895" s="2">
        <v>0</v>
      </c>
      <c r="AV895" s="2">
        <v>397409</v>
      </c>
      <c r="AW895" s="2">
        <v>0.94489999999999996</v>
      </c>
      <c r="AX895" s="2">
        <v>0.39489999999999997</v>
      </c>
      <c r="AY895" s="2">
        <v>0.65</v>
      </c>
      <c r="AZ895" s="2">
        <v>265298</v>
      </c>
      <c r="BA895" s="2">
        <v>152152</v>
      </c>
      <c r="BB895" s="2">
        <v>122337</v>
      </c>
      <c r="BC895" s="2">
        <v>0</v>
      </c>
      <c r="BD895" s="2">
        <v>539787</v>
      </c>
      <c r="BE895" s="2">
        <v>3040114</v>
      </c>
      <c r="BF895" s="2">
        <v>0</v>
      </c>
      <c r="BG895" s="2">
        <v>0</v>
      </c>
      <c r="BH895" s="2">
        <v>0</v>
      </c>
      <c r="BI895" s="2">
        <v>71028</v>
      </c>
      <c r="BJ895" s="2">
        <v>0</v>
      </c>
      <c r="BK895" s="2">
        <v>0</v>
      </c>
      <c r="BL895" s="2">
        <v>0</v>
      </c>
      <c r="BM895" s="2">
        <v>0</v>
      </c>
      <c r="BN895" s="2">
        <v>2813</v>
      </c>
      <c r="BO895" s="2">
        <v>3.92</v>
      </c>
      <c r="BP895" s="2">
        <v>11027</v>
      </c>
      <c r="BQ895" s="2">
        <v>82055</v>
      </c>
      <c r="BR895" s="2">
        <v>3122169</v>
      </c>
      <c r="BS895" s="2">
        <v>0</v>
      </c>
      <c r="BT895" s="2">
        <v>3122169</v>
      </c>
      <c r="BU895" s="2">
        <v>343858</v>
      </c>
      <c r="BV895" s="2">
        <v>2778311</v>
      </c>
      <c r="BW895" s="2">
        <v>171439</v>
      </c>
      <c r="BX895" s="2">
        <v>2606872</v>
      </c>
      <c r="BY895" s="2">
        <v>5047.49</v>
      </c>
      <c r="BZ895" s="2">
        <v>215.6</v>
      </c>
      <c r="CA895" s="2">
        <v>1088239</v>
      </c>
      <c r="CB895" s="2">
        <v>0</v>
      </c>
      <c r="CC895" s="2">
        <v>0</v>
      </c>
      <c r="CD895" s="2">
        <v>343858</v>
      </c>
      <c r="CE895" s="2">
        <v>171439</v>
      </c>
      <c r="CF895" s="2">
        <v>572942</v>
      </c>
      <c r="CG895" s="2">
        <v>337584</v>
      </c>
      <c r="CH895" s="2">
        <v>910526</v>
      </c>
      <c r="CI895" s="2">
        <v>0</v>
      </c>
      <c r="CJ895" s="2">
        <v>2606872</v>
      </c>
      <c r="CK895" s="2" t="b">
        <v>0</v>
      </c>
      <c r="CL895" s="2">
        <v>0</v>
      </c>
      <c r="CM895" s="2">
        <v>14628.68</v>
      </c>
      <c r="CN895" s="2">
        <v>13450.47</v>
      </c>
      <c r="CO895" s="2">
        <v>13849.47</v>
      </c>
      <c r="CP895" s="2">
        <v>16467.57</v>
      </c>
      <c r="CQ895" s="4">
        <v>45072.427187499998</v>
      </c>
      <c r="CR895" s="4">
        <v>73415</v>
      </c>
    </row>
    <row r="896" spans="1:96" x14ac:dyDescent="0.35">
      <c r="A896" s="5">
        <v>990</v>
      </c>
      <c r="B896" s="3" t="s">
        <v>1762</v>
      </c>
      <c r="C896" s="3" t="s">
        <v>1827</v>
      </c>
      <c r="D896" s="2" t="s">
        <v>1828</v>
      </c>
      <c r="E896" s="2">
        <v>8093</v>
      </c>
      <c r="F896" s="2">
        <v>8215</v>
      </c>
      <c r="G896" s="2">
        <v>8458</v>
      </c>
      <c r="H896" s="2">
        <v>9802</v>
      </c>
      <c r="I896" s="2">
        <v>6.5600000000000006E-2</v>
      </c>
      <c r="J896" s="2">
        <v>531</v>
      </c>
      <c r="K896" s="2">
        <v>539</v>
      </c>
      <c r="L896" s="2">
        <v>555</v>
      </c>
      <c r="M896" s="2">
        <v>643</v>
      </c>
      <c r="N896" s="2">
        <v>6.7000000000000004E-2</v>
      </c>
      <c r="O896" s="2">
        <v>542</v>
      </c>
      <c r="P896" s="2">
        <v>550</v>
      </c>
      <c r="Q896" s="2">
        <v>567</v>
      </c>
      <c r="R896" s="2">
        <v>657</v>
      </c>
      <c r="S896" s="2">
        <v>9166</v>
      </c>
      <c r="T896" s="2">
        <v>9304</v>
      </c>
      <c r="U896" s="2">
        <v>9580</v>
      </c>
      <c r="V896" s="2">
        <v>11102</v>
      </c>
      <c r="W896" s="2">
        <v>1.1040000000000001</v>
      </c>
      <c r="X896" s="2">
        <v>1.026</v>
      </c>
      <c r="Y896" s="2">
        <v>10119</v>
      </c>
      <c r="Z896" s="2">
        <v>11391</v>
      </c>
      <c r="AA896" s="2">
        <v>4077.87</v>
      </c>
      <c r="AB896" s="2">
        <v>3039.08</v>
      </c>
      <c r="AC896" s="2">
        <v>2066.58</v>
      </c>
      <c r="AD896" s="2">
        <v>2.17</v>
      </c>
      <c r="AE896" s="2">
        <v>9185.7000000000007</v>
      </c>
      <c r="AF896" s="2">
        <v>4077.87</v>
      </c>
      <c r="AG896" s="2">
        <v>3039.08</v>
      </c>
      <c r="AH896" s="2">
        <v>2066.58</v>
      </c>
      <c r="AI896" s="2">
        <v>2.17</v>
      </c>
      <c r="AJ896" s="2">
        <v>9185.7000000000007</v>
      </c>
      <c r="AK896" s="2">
        <v>41263967</v>
      </c>
      <c r="AL896" s="2">
        <v>28275600</v>
      </c>
      <c r="AM896" s="2">
        <v>19797836</v>
      </c>
      <c r="AN896" s="2">
        <v>24718</v>
      </c>
      <c r="AO896" s="2">
        <v>89362121</v>
      </c>
      <c r="AP896" s="2">
        <v>0.80049999999999999</v>
      </c>
      <c r="AQ896" s="2">
        <v>0.2</v>
      </c>
      <c r="AR896" s="2">
        <v>6606361</v>
      </c>
      <c r="AS896" s="2">
        <v>4526924</v>
      </c>
      <c r="AT896" s="2">
        <v>3169634</v>
      </c>
      <c r="AU896" s="2">
        <v>3957</v>
      </c>
      <c r="AV896" s="2">
        <v>14306876</v>
      </c>
      <c r="AW896" s="2">
        <v>0.80049999999999999</v>
      </c>
      <c r="AX896" s="2">
        <v>0.2505</v>
      </c>
      <c r="AY896" s="2">
        <v>0.65</v>
      </c>
      <c r="AZ896" s="2">
        <v>6718805</v>
      </c>
      <c r="BA896" s="2">
        <v>4603975</v>
      </c>
      <c r="BB896" s="2">
        <v>3223583</v>
      </c>
      <c r="BC896" s="2">
        <v>4025</v>
      </c>
      <c r="BD896" s="2">
        <v>14550388</v>
      </c>
      <c r="BE896" s="2">
        <v>118219385</v>
      </c>
      <c r="BF896" s="2">
        <v>0</v>
      </c>
      <c r="BG896" s="2">
        <v>278517</v>
      </c>
      <c r="BH896" s="2">
        <v>0</v>
      </c>
      <c r="BI896" s="2">
        <v>224023</v>
      </c>
      <c r="BJ896" s="2">
        <v>0</v>
      </c>
      <c r="BK896" s="2">
        <v>0</v>
      </c>
      <c r="BL896" s="2">
        <v>0</v>
      </c>
      <c r="BM896" s="2">
        <v>0</v>
      </c>
      <c r="BN896" s="2">
        <v>2813</v>
      </c>
      <c r="BO896" s="2">
        <v>245.02</v>
      </c>
      <c r="BP896" s="2">
        <v>689241</v>
      </c>
      <c r="BQ896" s="2">
        <v>1191781</v>
      </c>
      <c r="BR896" s="2">
        <v>119411166</v>
      </c>
      <c r="BS896" s="2">
        <v>0</v>
      </c>
      <c r="BT896" s="2">
        <v>119411166</v>
      </c>
      <c r="BU896" s="2">
        <v>9749495</v>
      </c>
      <c r="BV896" s="2">
        <v>109661671</v>
      </c>
      <c r="BW896" s="2">
        <v>7325447</v>
      </c>
      <c r="BX896" s="2">
        <v>102336224</v>
      </c>
      <c r="BY896" s="2">
        <v>5062.1899999999996</v>
      </c>
      <c r="BZ896" s="2">
        <v>9185.7000000000007</v>
      </c>
      <c r="CA896" s="2">
        <v>46499759</v>
      </c>
      <c r="CB896" s="2">
        <v>0</v>
      </c>
      <c r="CC896" s="2">
        <v>0</v>
      </c>
      <c r="CD896" s="2">
        <v>9749495</v>
      </c>
      <c r="CE896" s="2">
        <v>7325447</v>
      </c>
      <c r="CF896" s="2">
        <v>29424817</v>
      </c>
      <c r="CG896" s="2">
        <v>8767460</v>
      </c>
      <c r="CH896" s="2">
        <v>38192277</v>
      </c>
      <c r="CI896" s="2">
        <v>0</v>
      </c>
      <c r="CJ896" s="2">
        <v>102336224</v>
      </c>
      <c r="CK896" s="2" t="b">
        <v>0</v>
      </c>
      <c r="CL896" s="2">
        <v>0</v>
      </c>
      <c r="CM896" s="2">
        <v>13386.68</v>
      </c>
      <c r="CN896" s="2">
        <v>12308.49</v>
      </c>
      <c r="CO896" s="2">
        <v>12673.62</v>
      </c>
      <c r="CP896" s="2">
        <v>15069.44</v>
      </c>
      <c r="CQ896" s="4">
        <v>45072.427187499998</v>
      </c>
      <c r="CR896" s="4">
        <v>73415</v>
      </c>
    </row>
    <row r="897" spans="1:96" x14ac:dyDescent="0.35">
      <c r="A897" s="5">
        <v>991</v>
      </c>
      <c r="B897" s="3" t="s">
        <v>1762</v>
      </c>
      <c r="C897" s="3" t="s">
        <v>1829</v>
      </c>
      <c r="D897" s="2" t="s">
        <v>1830</v>
      </c>
      <c r="E897" s="2">
        <v>8093</v>
      </c>
      <c r="F897" s="2">
        <v>8215</v>
      </c>
      <c r="G897" s="2">
        <v>8458</v>
      </c>
      <c r="H897" s="2">
        <v>9802</v>
      </c>
      <c r="I897" s="2">
        <v>6.5600000000000006E-2</v>
      </c>
      <c r="J897" s="2">
        <v>531</v>
      </c>
      <c r="K897" s="2">
        <v>539</v>
      </c>
      <c r="L897" s="2">
        <v>555</v>
      </c>
      <c r="M897" s="2">
        <v>643</v>
      </c>
      <c r="N897" s="2">
        <v>6.7000000000000004E-2</v>
      </c>
      <c r="O897" s="2">
        <v>542</v>
      </c>
      <c r="P897" s="2">
        <v>550</v>
      </c>
      <c r="Q897" s="2">
        <v>567</v>
      </c>
      <c r="R897" s="2">
        <v>657</v>
      </c>
      <c r="S897" s="2">
        <v>9166</v>
      </c>
      <c r="T897" s="2">
        <v>9304</v>
      </c>
      <c r="U897" s="2">
        <v>9580</v>
      </c>
      <c r="V897" s="2">
        <v>11102</v>
      </c>
      <c r="W897" s="2">
        <v>1.1040000000000001</v>
      </c>
      <c r="X897" s="2">
        <v>1.026</v>
      </c>
      <c r="Y897" s="2">
        <v>10119</v>
      </c>
      <c r="Z897" s="2">
        <v>11391</v>
      </c>
      <c r="AA897" s="2">
        <v>0</v>
      </c>
      <c r="AB897" s="2">
        <v>0</v>
      </c>
      <c r="AC897" s="2">
        <v>0</v>
      </c>
      <c r="AD897" s="2">
        <v>5250.15</v>
      </c>
      <c r="AE897" s="2">
        <v>5250.15</v>
      </c>
      <c r="AF897" s="2">
        <v>0</v>
      </c>
      <c r="AG897" s="2">
        <v>0</v>
      </c>
      <c r="AH897" s="2">
        <v>0</v>
      </c>
      <c r="AI897" s="2">
        <v>5250.15</v>
      </c>
      <c r="AJ897" s="2">
        <v>5250.15</v>
      </c>
      <c r="AK897" s="2">
        <v>0</v>
      </c>
      <c r="AL897" s="2">
        <v>0</v>
      </c>
      <c r="AM897" s="2">
        <v>0</v>
      </c>
      <c r="AN897" s="2">
        <v>59804459</v>
      </c>
      <c r="AO897" s="2">
        <v>59804459</v>
      </c>
      <c r="AP897" s="2">
        <v>0.7621</v>
      </c>
      <c r="AQ897" s="2">
        <v>0.2</v>
      </c>
      <c r="AR897" s="2">
        <v>0</v>
      </c>
      <c r="AS897" s="2">
        <v>0</v>
      </c>
      <c r="AT897" s="2">
        <v>0</v>
      </c>
      <c r="AU897" s="2">
        <v>9115396</v>
      </c>
      <c r="AV897" s="2">
        <v>9115396</v>
      </c>
      <c r="AW897" s="2">
        <v>0.7621</v>
      </c>
      <c r="AX897" s="2">
        <v>0.21210000000000001</v>
      </c>
      <c r="AY897" s="2">
        <v>0.65</v>
      </c>
      <c r="AZ897" s="2">
        <v>0</v>
      </c>
      <c r="BA897" s="2">
        <v>0</v>
      </c>
      <c r="BB897" s="2">
        <v>0</v>
      </c>
      <c r="BC897" s="2">
        <v>8244942</v>
      </c>
      <c r="BD897" s="2">
        <v>8244942</v>
      </c>
      <c r="BE897" s="2">
        <v>77164797</v>
      </c>
      <c r="BF897" s="2">
        <v>0</v>
      </c>
      <c r="BG897" s="2">
        <v>0</v>
      </c>
      <c r="BH897" s="2">
        <v>0</v>
      </c>
      <c r="BI897" s="2">
        <v>633344</v>
      </c>
      <c r="BJ897" s="2">
        <v>0</v>
      </c>
      <c r="BK897" s="2">
        <v>0</v>
      </c>
      <c r="BL897" s="2">
        <v>0</v>
      </c>
      <c r="BM897" s="2">
        <v>0</v>
      </c>
      <c r="BN897" s="2">
        <v>2813</v>
      </c>
      <c r="BO897" s="2">
        <v>0</v>
      </c>
      <c r="BP897" s="2">
        <v>0</v>
      </c>
      <c r="BQ897" s="2">
        <v>633344</v>
      </c>
      <c r="BR897" s="2">
        <v>77798141</v>
      </c>
      <c r="BS897" s="2">
        <v>0</v>
      </c>
      <c r="BT897" s="2">
        <v>77798141</v>
      </c>
      <c r="BU897" s="2">
        <v>13649567</v>
      </c>
      <c r="BV897" s="2">
        <v>64148574</v>
      </c>
      <c r="BW897" s="2">
        <v>5171218</v>
      </c>
      <c r="BX897" s="2">
        <v>58977356</v>
      </c>
      <c r="BY897" s="2">
        <v>6252.24</v>
      </c>
      <c r="BZ897" s="2">
        <v>5250.15</v>
      </c>
      <c r="CA897" s="2">
        <v>32825198</v>
      </c>
      <c r="CB897" s="2">
        <v>0</v>
      </c>
      <c r="CC897" s="2">
        <v>0</v>
      </c>
      <c r="CD897" s="2">
        <v>13649567</v>
      </c>
      <c r="CE897" s="2">
        <v>5171218</v>
      </c>
      <c r="CF897" s="2">
        <v>14004413</v>
      </c>
      <c r="CG897" s="2">
        <v>7821528</v>
      </c>
      <c r="CH897" s="2">
        <v>21825941</v>
      </c>
      <c r="CI897" s="2">
        <v>0</v>
      </c>
      <c r="CJ897" s="2">
        <v>58977356</v>
      </c>
      <c r="CK897" s="2" t="b">
        <v>0</v>
      </c>
      <c r="CL897" s="2">
        <v>0</v>
      </c>
      <c r="CM897" s="2">
        <v>13056.39</v>
      </c>
      <c r="CN897" s="2">
        <v>12004.81</v>
      </c>
      <c r="CO897" s="2">
        <v>12360.93</v>
      </c>
      <c r="CP897" s="2">
        <v>14697.64</v>
      </c>
      <c r="CQ897" s="4">
        <v>45072.427187499998</v>
      </c>
      <c r="CR897" s="4">
        <v>73415</v>
      </c>
    </row>
    <row r="898" spans="1:96" x14ac:dyDescent="0.35">
      <c r="A898" s="5">
        <v>992</v>
      </c>
      <c r="B898" s="3" t="s">
        <v>1762</v>
      </c>
      <c r="C898" s="3" t="s">
        <v>1831</v>
      </c>
      <c r="D898" s="2" t="s">
        <v>1832</v>
      </c>
      <c r="E898" s="2">
        <v>8093</v>
      </c>
      <c r="F898" s="2">
        <v>8215</v>
      </c>
      <c r="G898" s="2">
        <v>8458</v>
      </c>
      <c r="H898" s="2">
        <v>9802</v>
      </c>
      <c r="I898" s="2">
        <v>6.5600000000000006E-2</v>
      </c>
      <c r="J898" s="2">
        <v>531</v>
      </c>
      <c r="K898" s="2">
        <v>539</v>
      </c>
      <c r="L898" s="2">
        <v>555</v>
      </c>
      <c r="M898" s="2">
        <v>643</v>
      </c>
      <c r="N898" s="2">
        <v>6.7000000000000004E-2</v>
      </c>
      <c r="O898" s="2">
        <v>542</v>
      </c>
      <c r="P898" s="2">
        <v>550</v>
      </c>
      <c r="Q898" s="2">
        <v>567</v>
      </c>
      <c r="R898" s="2">
        <v>657</v>
      </c>
      <c r="S898" s="2">
        <v>9166</v>
      </c>
      <c r="T898" s="2">
        <v>9304</v>
      </c>
      <c r="U898" s="2">
        <v>9580</v>
      </c>
      <c r="V898" s="2">
        <v>11102</v>
      </c>
      <c r="W898" s="2">
        <v>1.1040000000000001</v>
      </c>
      <c r="X898" s="2">
        <v>1.026</v>
      </c>
      <c r="Y898" s="2">
        <v>10119</v>
      </c>
      <c r="Z898" s="2">
        <v>11391</v>
      </c>
      <c r="AA898" s="2">
        <v>8255.49</v>
      </c>
      <c r="AB898" s="2">
        <v>6214.7</v>
      </c>
      <c r="AC898" s="2">
        <v>4205.79</v>
      </c>
      <c r="AD898" s="2">
        <v>8097.94</v>
      </c>
      <c r="AE898" s="2">
        <v>26773.919999999998</v>
      </c>
      <c r="AF898" s="2">
        <v>8255.49</v>
      </c>
      <c r="AG898" s="2">
        <v>6214.7</v>
      </c>
      <c r="AH898" s="2">
        <v>4205.79</v>
      </c>
      <c r="AI898" s="2">
        <v>8097.94</v>
      </c>
      <c r="AJ898" s="2">
        <v>26773.919999999998</v>
      </c>
      <c r="AK898" s="2">
        <v>83537303</v>
      </c>
      <c r="AL898" s="2">
        <v>57821569</v>
      </c>
      <c r="AM898" s="2">
        <v>40291468</v>
      </c>
      <c r="AN898" s="2">
        <v>92243635</v>
      </c>
      <c r="AO898" s="2">
        <v>273893975</v>
      </c>
      <c r="AP898" s="2">
        <v>0.6835</v>
      </c>
      <c r="AQ898" s="2">
        <v>0.2</v>
      </c>
      <c r="AR898" s="2">
        <v>11419549</v>
      </c>
      <c r="AS898" s="2">
        <v>7904208</v>
      </c>
      <c r="AT898" s="2">
        <v>5507844</v>
      </c>
      <c r="AU898" s="2">
        <v>12609705</v>
      </c>
      <c r="AV898" s="2">
        <v>37441306</v>
      </c>
      <c r="AW898" s="2">
        <v>0.6835</v>
      </c>
      <c r="AX898" s="2">
        <v>0.13350000000000001</v>
      </c>
      <c r="AY898" s="2">
        <v>0.65</v>
      </c>
      <c r="AZ898" s="2">
        <v>7248949</v>
      </c>
      <c r="BA898" s="2">
        <v>5017467</v>
      </c>
      <c r="BB898" s="2">
        <v>3496292</v>
      </c>
      <c r="BC898" s="2">
        <v>8004441</v>
      </c>
      <c r="BD898" s="2">
        <v>23767149</v>
      </c>
      <c r="BE898" s="2">
        <v>335102430</v>
      </c>
      <c r="BF898" s="2">
        <v>0</v>
      </c>
      <c r="BG898" s="2">
        <v>2156405</v>
      </c>
      <c r="BH898" s="2">
        <v>0</v>
      </c>
      <c r="BI898" s="2">
        <v>1173395</v>
      </c>
      <c r="BJ898" s="2">
        <v>0</v>
      </c>
      <c r="BK898" s="2">
        <v>0</v>
      </c>
      <c r="BL898" s="2">
        <v>0</v>
      </c>
      <c r="BM898" s="2">
        <v>0</v>
      </c>
      <c r="BN898" s="2">
        <v>2813</v>
      </c>
      <c r="BO898" s="2">
        <v>472.09</v>
      </c>
      <c r="BP898" s="2">
        <v>1327989</v>
      </c>
      <c r="BQ898" s="2">
        <v>4657789</v>
      </c>
      <c r="BR898" s="2">
        <v>339760219</v>
      </c>
      <c r="BS898" s="2">
        <v>0</v>
      </c>
      <c r="BT898" s="2">
        <v>339760219</v>
      </c>
      <c r="BU898" s="2">
        <v>50658044</v>
      </c>
      <c r="BV898" s="2">
        <v>289102175</v>
      </c>
      <c r="BW898" s="2">
        <v>22374909</v>
      </c>
      <c r="BX898" s="2">
        <v>266727266</v>
      </c>
      <c r="BY898" s="2">
        <v>5304.74</v>
      </c>
      <c r="BZ898" s="2">
        <v>26773.919999999998</v>
      </c>
      <c r="CA898" s="2">
        <v>142028684</v>
      </c>
      <c r="CB898" s="2">
        <v>0</v>
      </c>
      <c r="CC898" s="2">
        <v>0</v>
      </c>
      <c r="CD898" s="2">
        <v>50658044</v>
      </c>
      <c r="CE898" s="2">
        <v>22374909</v>
      </c>
      <c r="CF898" s="2">
        <v>68995731</v>
      </c>
      <c r="CG898" s="2">
        <v>24816851</v>
      </c>
      <c r="CH898" s="2">
        <v>93812582</v>
      </c>
      <c r="CI898" s="2">
        <v>0</v>
      </c>
      <c r="CJ898" s="2">
        <v>266727266</v>
      </c>
      <c r="CK898" s="2" t="b">
        <v>0</v>
      </c>
      <c r="CL898" s="2">
        <v>0</v>
      </c>
      <c r="CM898" s="2">
        <v>12380.34</v>
      </c>
      <c r="CN898" s="2">
        <v>11383.21</v>
      </c>
      <c r="CO898" s="2">
        <v>11720.89</v>
      </c>
      <c r="CP898" s="2">
        <v>13936.6</v>
      </c>
      <c r="CQ898" s="4">
        <v>45072.427210648151</v>
      </c>
      <c r="CR898" s="4">
        <v>73415</v>
      </c>
    </row>
    <row r="899" spans="1:96" ht="31" x14ac:dyDescent="0.35">
      <c r="A899" s="5">
        <v>993</v>
      </c>
      <c r="B899" s="3" t="s">
        <v>1762</v>
      </c>
      <c r="C899" s="3" t="s">
        <v>1833</v>
      </c>
      <c r="D899" s="2" t="s">
        <v>1834</v>
      </c>
      <c r="E899" s="2">
        <v>8093</v>
      </c>
      <c r="F899" s="2">
        <v>8215</v>
      </c>
      <c r="G899" s="2">
        <v>8458</v>
      </c>
      <c r="H899" s="2">
        <v>9802</v>
      </c>
      <c r="I899" s="2">
        <v>6.5600000000000006E-2</v>
      </c>
      <c r="J899" s="2">
        <v>531</v>
      </c>
      <c r="K899" s="2">
        <v>539</v>
      </c>
      <c r="L899" s="2">
        <v>555</v>
      </c>
      <c r="M899" s="2">
        <v>643</v>
      </c>
      <c r="N899" s="2">
        <v>6.7000000000000004E-2</v>
      </c>
      <c r="O899" s="2">
        <v>542</v>
      </c>
      <c r="P899" s="2">
        <v>550</v>
      </c>
      <c r="Q899" s="2">
        <v>567</v>
      </c>
      <c r="R899" s="2">
        <v>657</v>
      </c>
      <c r="S899" s="2">
        <v>9166</v>
      </c>
      <c r="T899" s="2">
        <v>9304</v>
      </c>
      <c r="U899" s="2">
        <v>9580</v>
      </c>
      <c r="V899" s="2">
        <v>11102</v>
      </c>
      <c r="W899" s="2">
        <v>1.1040000000000001</v>
      </c>
      <c r="X899" s="2">
        <v>1.026</v>
      </c>
      <c r="Y899" s="2">
        <v>10119</v>
      </c>
      <c r="Z899" s="2">
        <v>11391</v>
      </c>
      <c r="AA899" s="2">
        <v>94.45</v>
      </c>
      <c r="AB899" s="2">
        <v>67.09</v>
      </c>
      <c r="AC899" s="2">
        <v>45.21</v>
      </c>
      <c r="AD899" s="2">
        <v>0</v>
      </c>
      <c r="AE899" s="2">
        <v>206.75</v>
      </c>
      <c r="AF899" s="2">
        <v>94.45</v>
      </c>
      <c r="AG899" s="2">
        <v>67.09</v>
      </c>
      <c r="AH899" s="2">
        <v>45.21</v>
      </c>
      <c r="AI899" s="2">
        <v>0</v>
      </c>
      <c r="AJ899" s="2">
        <v>206.75</v>
      </c>
      <c r="AK899" s="2">
        <v>955740</v>
      </c>
      <c r="AL899" s="2">
        <v>624205</v>
      </c>
      <c r="AM899" s="2">
        <v>433112</v>
      </c>
      <c r="AN899" s="2">
        <v>0</v>
      </c>
      <c r="AO899" s="2">
        <v>2013057</v>
      </c>
      <c r="AP899" s="2">
        <v>0.81130000000000002</v>
      </c>
      <c r="AQ899" s="2">
        <v>0.2</v>
      </c>
      <c r="AR899" s="2">
        <v>155078</v>
      </c>
      <c r="AS899" s="2">
        <v>101284</v>
      </c>
      <c r="AT899" s="2">
        <v>70277</v>
      </c>
      <c r="AU899" s="2">
        <v>0</v>
      </c>
      <c r="AV899" s="2">
        <v>326639</v>
      </c>
      <c r="AW899" s="2">
        <v>0.81130000000000002</v>
      </c>
      <c r="AX899" s="2">
        <v>0.26129999999999998</v>
      </c>
      <c r="AY899" s="2">
        <v>0.65</v>
      </c>
      <c r="AZ899" s="2">
        <v>162328</v>
      </c>
      <c r="BA899" s="2">
        <v>106018</v>
      </c>
      <c r="BB899" s="2">
        <v>73562</v>
      </c>
      <c r="BC899" s="2">
        <v>0</v>
      </c>
      <c r="BD899" s="2">
        <v>341908</v>
      </c>
      <c r="BE899" s="2">
        <v>2681604</v>
      </c>
      <c r="BF899" s="2">
        <v>0</v>
      </c>
      <c r="BG899" s="2">
        <v>0</v>
      </c>
      <c r="BH899" s="2">
        <v>0</v>
      </c>
      <c r="BI899" s="2">
        <v>69727</v>
      </c>
      <c r="BJ899" s="2">
        <v>0</v>
      </c>
      <c r="BK899" s="2">
        <v>0</v>
      </c>
      <c r="BL899" s="2">
        <v>0</v>
      </c>
      <c r="BM899" s="2">
        <v>0</v>
      </c>
      <c r="BN899" s="2">
        <v>2813</v>
      </c>
      <c r="BO899" s="2">
        <v>6.58</v>
      </c>
      <c r="BP899" s="2">
        <v>18510</v>
      </c>
      <c r="BQ899" s="2">
        <v>88237</v>
      </c>
      <c r="BR899" s="2">
        <v>2769841</v>
      </c>
      <c r="BS899" s="2">
        <v>0</v>
      </c>
      <c r="BT899" s="2">
        <v>2769841</v>
      </c>
      <c r="BU899" s="2">
        <v>389620</v>
      </c>
      <c r="BV899" s="2">
        <v>2380221</v>
      </c>
      <c r="BW899" s="2">
        <v>163206</v>
      </c>
      <c r="BX899" s="2">
        <v>2217015</v>
      </c>
      <c r="BY899" s="2">
        <v>5010.76</v>
      </c>
      <c r="BZ899" s="2">
        <v>206.75</v>
      </c>
      <c r="CA899" s="2">
        <v>1035975</v>
      </c>
      <c r="CB899" s="2">
        <v>0</v>
      </c>
      <c r="CC899" s="2">
        <v>0</v>
      </c>
      <c r="CD899" s="2">
        <v>389620</v>
      </c>
      <c r="CE899" s="2">
        <v>163206</v>
      </c>
      <c r="CF899" s="2">
        <v>483149</v>
      </c>
      <c r="CG899" s="2">
        <v>227850</v>
      </c>
      <c r="CH899" s="2">
        <v>710999</v>
      </c>
      <c r="CI899" s="2">
        <v>0</v>
      </c>
      <c r="CJ899" s="2">
        <v>2217015</v>
      </c>
      <c r="CK899" s="2" t="b">
        <v>0</v>
      </c>
      <c r="CL899" s="2">
        <v>0</v>
      </c>
      <c r="CM899" s="2">
        <v>13479.57</v>
      </c>
      <c r="CN899" s="2">
        <v>12393.9</v>
      </c>
      <c r="CO899" s="2">
        <v>12761.57</v>
      </c>
      <c r="CP899" s="2">
        <v>15174.01</v>
      </c>
      <c r="CQ899" s="4">
        <v>45072.427222222221</v>
      </c>
      <c r="CR899" s="4">
        <v>73415</v>
      </c>
    </row>
    <row r="900" spans="1:96" x14ac:dyDescent="0.35">
      <c r="A900" s="5">
        <v>996</v>
      </c>
      <c r="B900" s="3" t="s">
        <v>1762</v>
      </c>
      <c r="C900" s="3" t="s">
        <v>1835</v>
      </c>
      <c r="D900" s="2" t="s">
        <v>1836</v>
      </c>
      <c r="E900" s="2">
        <v>8093</v>
      </c>
      <c r="F900" s="2">
        <v>8215</v>
      </c>
      <c r="G900" s="2">
        <v>8458</v>
      </c>
      <c r="H900" s="2">
        <v>9802</v>
      </c>
      <c r="I900" s="2">
        <v>6.5600000000000006E-2</v>
      </c>
      <c r="J900" s="2">
        <v>531</v>
      </c>
      <c r="K900" s="2">
        <v>539</v>
      </c>
      <c r="L900" s="2">
        <v>555</v>
      </c>
      <c r="M900" s="2">
        <v>643</v>
      </c>
      <c r="N900" s="2">
        <v>6.7000000000000004E-2</v>
      </c>
      <c r="O900" s="2">
        <v>542</v>
      </c>
      <c r="P900" s="2">
        <v>550</v>
      </c>
      <c r="Q900" s="2">
        <v>567</v>
      </c>
      <c r="R900" s="2">
        <v>657</v>
      </c>
      <c r="S900" s="2">
        <v>9166</v>
      </c>
      <c r="T900" s="2">
        <v>9304</v>
      </c>
      <c r="U900" s="2">
        <v>9580</v>
      </c>
      <c r="V900" s="2">
        <v>11102</v>
      </c>
      <c r="W900" s="2">
        <v>1.1040000000000001</v>
      </c>
      <c r="X900" s="2">
        <v>1.026</v>
      </c>
      <c r="Y900" s="2">
        <v>10119</v>
      </c>
      <c r="Z900" s="2">
        <v>11391</v>
      </c>
      <c r="AA900" s="2">
        <v>162.80000000000001</v>
      </c>
      <c r="AB900" s="2">
        <v>146.77000000000001</v>
      </c>
      <c r="AC900" s="2">
        <v>91.1</v>
      </c>
      <c r="AD900" s="2">
        <v>0</v>
      </c>
      <c r="AE900" s="2">
        <v>400.67</v>
      </c>
      <c r="AF900" s="2">
        <v>162.80000000000001</v>
      </c>
      <c r="AG900" s="2">
        <v>146.77000000000001</v>
      </c>
      <c r="AH900" s="2">
        <v>91.1</v>
      </c>
      <c r="AI900" s="2">
        <v>0</v>
      </c>
      <c r="AJ900" s="2">
        <v>400.67</v>
      </c>
      <c r="AK900" s="2">
        <v>1647373</v>
      </c>
      <c r="AL900" s="2">
        <v>1365548</v>
      </c>
      <c r="AM900" s="2">
        <v>872738</v>
      </c>
      <c r="AN900" s="2">
        <v>0</v>
      </c>
      <c r="AO900" s="2">
        <v>3885659</v>
      </c>
      <c r="AP900" s="2">
        <v>0.98099999999999998</v>
      </c>
      <c r="AQ900" s="2">
        <v>0.2</v>
      </c>
      <c r="AR900" s="2">
        <v>323215</v>
      </c>
      <c r="AS900" s="2">
        <v>267921</v>
      </c>
      <c r="AT900" s="2">
        <v>171231</v>
      </c>
      <c r="AU900" s="2">
        <v>0</v>
      </c>
      <c r="AV900" s="2">
        <v>762367</v>
      </c>
      <c r="AW900" s="2">
        <v>0.98099999999999998</v>
      </c>
      <c r="AX900" s="2">
        <v>0.43099999999999999</v>
      </c>
      <c r="AY900" s="2">
        <v>0.65</v>
      </c>
      <c r="AZ900" s="2">
        <v>461512</v>
      </c>
      <c r="BA900" s="2">
        <v>382558</v>
      </c>
      <c r="BB900" s="2">
        <v>244498</v>
      </c>
      <c r="BC900" s="2">
        <v>0</v>
      </c>
      <c r="BD900" s="2">
        <v>1088568</v>
      </c>
      <c r="BE900" s="2">
        <v>5736594</v>
      </c>
      <c r="BF900" s="2">
        <v>0</v>
      </c>
      <c r="BG900" s="2">
        <v>0</v>
      </c>
      <c r="BH900" s="2">
        <v>0</v>
      </c>
      <c r="BI900" s="2">
        <v>89770</v>
      </c>
      <c r="BJ900" s="2">
        <v>0</v>
      </c>
      <c r="BK900" s="2">
        <v>0</v>
      </c>
      <c r="BL900" s="2">
        <v>0</v>
      </c>
      <c r="BM900" s="2">
        <v>0</v>
      </c>
      <c r="BN900" s="2">
        <v>2813</v>
      </c>
      <c r="BO900" s="2">
        <v>26.14</v>
      </c>
      <c r="BP900" s="2">
        <v>73532</v>
      </c>
      <c r="BQ900" s="2">
        <v>163302</v>
      </c>
      <c r="BR900" s="2">
        <v>5899896</v>
      </c>
      <c r="BS900" s="2">
        <v>0</v>
      </c>
      <c r="BT900" s="2">
        <v>5899896</v>
      </c>
      <c r="BU900" s="2">
        <v>299883</v>
      </c>
      <c r="BV900" s="2">
        <v>5600013</v>
      </c>
      <c r="BW900" s="2">
        <v>318149</v>
      </c>
      <c r="BX900" s="2">
        <v>5281864</v>
      </c>
      <c r="BY900" s="2">
        <v>5040.32</v>
      </c>
      <c r="BZ900" s="2">
        <v>400.67</v>
      </c>
      <c r="CA900" s="2">
        <v>2019505</v>
      </c>
      <c r="CB900" s="2">
        <v>0</v>
      </c>
      <c r="CC900" s="2">
        <v>0</v>
      </c>
      <c r="CD900" s="2">
        <v>299883</v>
      </c>
      <c r="CE900" s="2">
        <v>318149</v>
      </c>
      <c r="CF900" s="2">
        <v>1401473</v>
      </c>
      <c r="CG900" s="2">
        <v>737732</v>
      </c>
      <c r="CH900" s="2">
        <v>2139205</v>
      </c>
      <c r="CI900" s="2">
        <v>0</v>
      </c>
      <c r="CJ900" s="2">
        <v>5281864</v>
      </c>
      <c r="CK900" s="2" t="b">
        <v>0</v>
      </c>
      <c r="CL900" s="2">
        <v>0</v>
      </c>
      <c r="CM900" s="2">
        <v>14939.19</v>
      </c>
      <c r="CN900" s="2">
        <v>13735.96</v>
      </c>
      <c r="CO900" s="2">
        <v>14143.43</v>
      </c>
      <c r="CP900" s="2">
        <v>16817.099999999999</v>
      </c>
      <c r="CQ900" s="4">
        <v>45072.427256944444</v>
      </c>
      <c r="CR900" s="4">
        <v>73415</v>
      </c>
    </row>
    <row r="901" spans="1:96" x14ac:dyDescent="0.35">
      <c r="A901" s="5">
        <v>997</v>
      </c>
      <c r="B901" s="3" t="s">
        <v>1762</v>
      </c>
      <c r="C901" s="3" t="s">
        <v>1837</v>
      </c>
      <c r="D901" s="2" t="s">
        <v>1838</v>
      </c>
      <c r="E901" s="2">
        <v>8093</v>
      </c>
      <c r="F901" s="2">
        <v>8215</v>
      </c>
      <c r="G901" s="2">
        <v>8458</v>
      </c>
      <c r="H901" s="2">
        <v>9802</v>
      </c>
      <c r="I901" s="2">
        <v>6.5600000000000006E-2</v>
      </c>
      <c r="J901" s="2">
        <v>531</v>
      </c>
      <c r="K901" s="2">
        <v>539</v>
      </c>
      <c r="L901" s="2">
        <v>555</v>
      </c>
      <c r="M901" s="2">
        <v>643</v>
      </c>
      <c r="N901" s="2">
        <v>6.7000000000000004E-2</v>
      </c>
      <c r="O901" s="2">
        <v>542</v>
      </c>
      <c r="P901" s="2">
        <v>550</v>
      </c>
      <c r="Q901" s="2">
        <v>567</v>
      </c>
      <c r="R901" s="2">
        <v>657</v>
      </c>
      <c r="S901" s="2">
        <v>9166</v>
      </c>
      <c r="T901" s="2">
        <v>9304</v>
      </c>
      <c r="U901" s="2">
        <v>9580</v>
      </c>
      <c r="V901" s="2">
        <v>11102</v>
      </c>
      <c r="W901" s="2">
        <v>1.1040000000000001</v>
      </c>
      <c r="X901" s="2">
        <v>1.026</v>
      </c>
      <c r="Y901" s="2">
        <v>10119</v>
      </c>
      <c r="Z901" s="2">
        <v>11391</v>
      </c>
      <c r="AA901" s="2">
        <v>726.92</v>
      </c>
      <c r="AB901" s="2">
        <v>539.19000000000005</v>
      </c>
      <c r="AC901" s="2">
        <v>375.6</v>
      </c>
      <c r="AD901" s="2">
        <v>759.62</v>
      </c>
      <c r="AE901" s="2">
        <v>2401.33</v>
      </c>
      <c r="AF901" s="2">
        <v>726.92</v>
      </c>
      <c r="AG901" s="2">
        <v>539.19000000000005</v>
      </c>
      <c r="AH901" s="2">
        <v>375.6</v>
      </c>
      <c r="AI901" s="2">
        <v>759.62</v>
      </c>
      <c r="AJ901" s="2">
        <v>2401.33</v>
      </c>
      <c r="AK901" s="2">
        <v>7355703</v>
      </c>
      <c r="AL901" s="2">
        <v>5016624</v>
      </c>
      <c r="AM901" s="2">
        <v>3598248</v>
      </c>
      <c r="AN901" s="2">
        <v>8652831</v>
      </c>
      <c r="AO901" s="2">
        <v>24623406</v>
      </c>
      <c r="AP901" s="2">
        <v>0.93</v>
      </c>
      <c r="AQ901" s="2">
        <v>0.2</v>
      </c>
      <c r="AR901" s="2">
        <v>1368161</v>
      </c>
      <c r="AS901" s="2">
        <v>933092</v>
      </c>
      <c r="AT901" s="2">
        <v>669274</v>
      </c>
      <c r="AU901" s="2">
        <v>1609427</v>
      </c>
      <c r="AV901" s="2">
        <v>4579954</v>
      </c>
      <c r="AW901" s="2">
        <v>0.93</v>
      </c>
      <c r="AX901" s="2">
        <v>0.38</v>
      </c>
      <c r="AY901" s="2">
        <v>0.65</v>
      </c>
      <c r="AZ901" s="2">
        <v>1816859</v>
      </c>
      <c r="BA901" s="2">
        <v>1239106</v>
      </c>
      <c r="BB901" s="2">
        <v>888767</v>
      </c>
      <c r="BC901" s="2">
        <v>2137249</v>
      </c>
      <c r="BD901" s="2">
        <v>6081981</v>
      </c>
      <c r="BE901" s="2">
        <v>35285341</v>
      </c>
      <c r="BF901" s="2">
        <v>0</v>
      </c>
      <c r="BG901" s="2">
        <v>5532</v>
      </c>
      <c r="BH901" s="2">
        <v>0</v>
      </c>
      <c r="BI901" s="2">
        <v>58950</v>
      </c>
      <c r="BJ901" s="2">
        <v>0</v>
      </c>
      <c r="BK901" s="2">
        <v>0</v>
      </c>
      <c r="BL901" s="2">
        <v>0</v>
      </c>
      <c r="BM901" s="2">
        <v>0</v>
      </c>
      <c r="BN901" s="2">
        <v>2813</v>
      </c>
      <c r="BO901" s="2">
        <v>38.76</v>
      </c>
      <c r="BP901" s="2">
        <v>109032</v>
      </c>
      <c r="BQ901" s="2">
        <v>173514</v>
      </c>
      <c r="BR901" s="2">
        <v>35458855</v>
      </c>
      <c r="BS901" s="2">
        <v>0</v>
      </c>
      <c r="BT901" s="2">
        <v>35458855</v>
      </c>
      <c r="BU901" s="2">
        <v>1591199</v>
      </c>
      <c r="BV901" s="2">
        <v>33867656</v>
      </c>
      <c r="BW901" s="2">
        <v>2054228</v>
      </c>
      <c r="BX901" s="2">
        <v>31813428</v>
      </c>
      <c r="BY901" s="2">
        <v>5430.16</v>
      </c>
      <c r="BZ901" s="2">
        <v>2401.33</v>
      </c>
      <c r="CA901" s="2">
        <v>13039606</v>
      </c>
      <c r="CB901" s="2">
        <v>0</v>
      </c>
      <c r="CC901" s="2">
        <v>0</v>
      </c>
      <c r="CD901" s="2">
        <v>1591199</v>
      </c>
      <c r="CE901" s="2">
        <v>2054228</v>
      </c>
      <c r="CF901" s="2">
        <v>9394179</v>
      </c>
      <c r="CG901" s="2">
        <v>3037675</v>
      </c>
      <c r="CH901" s="2">
        <v>12431854</v>
      </c>
      <c r="CI901" s="2">
        <v>0</v>
      </c>
      <c r="CJ901" s="2">
        <v>31813428</v>
      </c>
      <c r="CK901" s="2" t="b">
        <v>0</v>
      </c>
      <c r="CL901" s="2">
        <v>0</v>
      </c>
      <c r="CM901" s="2">
        <v>14500.53</v>
      </c>
      <c r="CN901" s="2">
        <v>13332.63</v>
      </c>
      <c r="CO901" s="2">
        <v>13728.14</v>
      </c>
      <c r="CP901" s="2">
        <v>16323.3</v>
      </c>
      <c r="CQ901" s="4">
        <v>45072.426747685182</v>
      </c>
      <c r="CR901" s="4">
        <v>73415</v>
      </c>
    </row>
    <row r="902" spans="1:96" x14ac:dyDescent="0.35">
      <c r="A902" s="5">
        <v>998</v>
      </c>
      <c r="B902" s="3" t="s">
        <v>1762</v>
      </c>
      <c r="C902" s="3" t="s">
        <v>1839</v>
      </c>
      <c r="D902" s="2" t="s">
        <v>1840</v>
      </c>
      <c r="E902" s="2">
        <v>8093</v>
      </c>
      <c r="F902" s="2">
        <v>8215</v>
      </c>
      <c r="G902" s="2">
        <v>8458</v>
      </c>
      <c r="H902" s="2">
        <v>9802</v>
      </c>
      <c r="I902" s="2">
        <v>6.5600000000000006E-2</v>
      </c>
      <c r="J902" s="2">
        <v>531</v>
      </c>
      <c r="K902" s="2">
        <v>539</v>
      </c>
      <c r="L902" s="2">
        <v>555</v>
      </c>
      <c r="M902" s="2">
        <v>643</v>
      </c>
      <c r="N902" s="2">
        <v>6.7000000000000004E-2</v>
      </c>
      <c r="O902" s="2">
        <v>542</v>
      </c>
      <c r="P902" s="2">
        <v>550</v>
      </c>
      <c r="Q902" s="2">
        <v>567</v>
      </c>
      <c r="R902" s="2">
        <v>657</v>
      </c>
      <c r="S902" s="2">
        <v>9166</v>
      </c>
      <c r="T902" s="2">
        <v>9304</v>
      </c>
      <c r="U902" s="2">
        <v>9580</v>
      </c>
      <c r="V902" s="2">
        <v>11102</v>
      </c>
      <c r="W902" s="2">
        <v>1.1040000000000001</v>
      </c>
      <c r="X902" s="2">
        <v>1.026</v>
      </c>
      <c r="Y902" s="2">
        <v>10119</v>
      </c>
      <c r="Z902" s="2">
        <v>11391</v>
      </c>
      <c r="AA902" s="2">
        <v>3097.29</v>
      </c>
      <c r="AB902" s="2">
        <v>2314.14</v>
      </c>
      <c r="AC902" s="2">
        <v>1630.22</v>
      </c>
      <c r="AD902" s="2">
        <v>5845.53</v>
      </c>
      <c r="AE902" s="2">
        <v>12887.18</v>
      </c>
      <c r="AF902" s="2">
        <v>3097.29</v>
      </c>
      <c r="AG902" s="2">
        <v>2314.14</v>
      </c>
      <c r="AH902" s="2">
        <v>1630.22</v>
      </c>
      <c r="AI902" s="2">
        <v>5845.53</v>
      </c>
      <c r="AJ902" s="2">
        <v>12887.18</v>
      </c>
      <c r="AK902" s="2">
        <v>31341478</v>
      </c>
      <c r="AL902" s="2">
        <v>21530759</v>
      </c>
      <c r="AM902" s="2">
        <v>15617508</v>
      </c>
      <c r="AN902" s="2">
        <v>66586432</v>
      </c>
      <c r="AO902" s="2">
        <v>135076177</v>
      </c>
      <c r="AP902" s="2">
        <v>0.877</v>
      </c>
      <c r="AQ902" s="2">
        <v>0.2</v>
      </c>
      <c r="AR902" s="2">
        <v>5497295</v>
      </c>
      <c r="AS902" s="2">
        <v>3776495</v>
      </c>
      <c r="AT902" s="2">
        <v>2739311</v>
      </c>
      <c r="AU902" s="2">
        <v>11679260</v>
      </c>
      <c r="AV902" s="2">
        <v>23692361</v>
      </c>
      <c r="AW902" s="2">
        <v>0.877</v>
      </c>
      <c r="AX902" s="2">
        <v>0.32700000000000001</v>
      </c>
      <c r="AY902" s="2">
        <v>0.65</v>
      </c>
      <c r="AZ902" s="2">
        <v>6661631</v>
      </c>
      <c r="BA902" s="2">
        <v>4576363</v>
      </c>
      <c r="BB902" s="2">
        <v>3319501</v>
      </c>
      <c r="BC902" s="2">
        <v>14152946</v>
      </c>
      <c r="BD902" s="2">
        <v>28710441</v>
      </c>
      <c r="BE902" s="2">
        <v>187478979</v>
      </c>
      <c r="BF902" s="2">
        <v>0</v>
      </c>
      <c r="BG902" s="2">
        <v>121369</v>
      </c>
      <c r="BH902" s="2">
        <v>0</v>
      </c>
      <c r="BI902" s="2">
        <v>1227505</v>
      </c>
      <c r="BJ902" s="2">
        <v>0</v>
      </c>
      <c r="BK902" s="2">
        <v>0</v>
      </c>
      <c r="BL902" s="2">
        <v>0</v>
      </c>
      <c r="BM902" s="2">
        <v>0</v>
      </c>
      <c r="BN902" s="2">
        <v>2813</v>
      </c>
      <c r="BO902" s="2">
        <v>152.55000000000001</v>
      </c>
      <c r="BP902" s="2">
        <v>429123</v>
      </c>
      <c r="BQ902" s="2">
        <v>1777997</v>
      </c>
      <c r="BR902" s="2">
        <v>189256976</v>
      </c>
      <c r="BS902" s="2">
        <v>0</v>
      </c>
      <c r="BT902" s="2">
        <v>189256976</v>
      </c>
      <c r="BU902" s="2">
        <v>16184647</v>
      </c>
      <c r="BV902" s="2">
        <v>173072329</v>
      </c>
      <c r="BW902" s="2">
        <v>11526840</v>
      </c>
      <c r="BX902" s="2">
        <v>161545489</v>
      </c>
      <c r="BY902" s="2">
        <v>5658.64</v>
      </c>
      <c r="BZ902" s="2">
        <v>12887.18</v>
      </c>
      <c r="CA902" s="2">
        <v>72923912</v>
      </c>
      <c r="CB902" s="2">
        <v>348947</v>
      </c>
      <c r="CC902" s="2">
        <v>0</v>
      </c>
      <c r="CD902" s="2">
        <v>16184647</v>
      </c>
      <c r="CE902" s="2">
        <v>11526840</v>
      </c>
      <c r="CF902" s="2">
        <v>45561372</v>
      </c>
      <c r="CG902" s="2">
        <v>16223126</v>
      </c>
      <c r="CH902" s="2">
        <v>61784498</v>
      </c>
      <c r="CI902" s="2">
        <v>0</v>
      </c>
      <c r="CJ902" s="2">
        <v>161545489</v>
      </c>
      <c r="CK902" s="2" t="b">
        <v>0</v>
      </c>
      <c r="CL902" s="2">
        <v>0</v>
      </c>
      <c r="CM902" s="2">
        <v>14044.67</v>
      </c>
      <c r="CN902" s="2">
        <v>12913.49</v>
      </c>
      <c r="CO902" s="2">
        <v>13296.56</v>
      </c>
      <c r="CP902" s="2">
        <v>15810.14</v>
      </c>
      <c r="CQ902" s="4">
        <v>45072.427037037036</v>
      </c>
      <c r="CR902" s="4">
        <v>73415</v>
      </c>
    </row>
    <row r="903" spans="1:96" x14ac:dyDescent="0.35">
      <c r="A903" s="5">
        <v>999</v>
      </c>
      <c r="B903" s="3" t="s">
        <v>1762</v>
      </c>
      <c r="C903" s="3" t="s">
        <v>1841</v>
      </c>
      <c r="D903" s="2" t="s">
        <v>1842</v>
      </c>
      <c r="E903" s="2">
        <v>8093</v>
      </c>
      <c r="F903" s="2">
        <v>8215</v>
      </c>
      <c r="G903" s="2">
        <v>8458</v>
      </c>
      <c r="H903" s="2">
        <v>9802</v>
      </c>
      <c r="I903" s="2">
        <v>6.5600000000000006E-2</v>
      </c>
      <c r="J903" s="2">
        <v>531</v>
      </c>
      <c r="K903" s="2">
        <v>539</v>
      </c>
      <c r="L903" s="2">
        <v>555</v>
      </c>
      <c r="M903" s="2">
        <v>643</v>
      </c>
      <c r="N903" s="2">
        <v>6.7000000000000004E-2</v>
      </c>
      <c r="O903" s="2">
        <v>542</v>
      </c>
      <c r="P903" s="2">
        <v>550</v>
      </c>
      <c r="Q903" s="2">
        <v>567</v>
      </c>
      <c r="R903" s="2">
        <v>657</v>
      </c>
      <c r="S903" s="2">
        <v>9166</v>
      </c>
      <c r="T903" s="2">
        <v>9304</v>
      </c>
      <c r="U903" s="2">
        <v>9580</v>
      </c>
      <c r="V903" s="2">
        <v>11102</v>
      </c>
      <c r="W903" s="2">
        <v>1.1040000000000001</v>
      </c>
      <c r="X903" s="2">
        <v>1.026</v>
      </c>
      <c r="Y903" s="2">
        <v>10119</v>
      </c>
      <c r="Z903" s="2">
        <v>11391</v>
      </c>
      <c r="AA903" s="2">
        <v>1786.96</v>
      </c>
      <c r="AB903" s="2">
        <v>1458.38</v>
      </c>
      <c r="AC903" s="2">
        <v>950.06</v>
      </c>
      <c r="AD903" s="2">
        <v>2193.73</v>
      </c>
      <c r="AE903" s="2">
        <v>6389.13</v>
      </c>
      <c r="AF903" s="2">
        <v>1786.96</v>
      </c>
      <c r="AG903" s="2">
        <v>1458.38</v>
      </c>
      <c r="AH903" s="2">
        <v>950.06</v>
      </c>
      <c r="AI903" s="2">
        <v>2193.73</v>
      </c>
      <c r="AJ903" s="2">
        <v>6389.13</v>
      </c>
      <c r="AK903" s="2">
        <v>18082248</v>
      </c>
      <c r="AL903" s="2">
        <v>13568768</v>
      </c>
      <c r="AM903" s="2">
        <v>9101575</v>
      </c>
      <c r="AN903" s="2">
        <v>24988778</v>
      </c>
      <c r="AO903" s="2">
        <v>65741369</v>
      </c>
      <c r="AP903" s="2">
        <v>0.86419999999999997</v>
      </c>
      <c r="AQ903" s="2">
        <v>0.2</v>
      </c>
      <c r="AR903" s="2">
        <v>3125336</v>
      </c>
      <c r="AS903" s="2">
        <v>2345226</v>
      </c>
      <c r="AT903" s="2">
        <v>1573116</v>
      </c>
      <c r="AU903" s="2">
        <v>4319060</v>
      </c>
      <c r="AV903" s="2">
        <v>11362738</v>
      </c>
      <c r="AW903" s="2">
        <v>0.86419999999999997</v>
      </c>
      <c r="AX903" s="2">
        <v>0.31419999999999998</v>
      </c>
      <c r="AY903" s="2">
        <v>0.65</v>
      </c>
      <c r="AZ903" s="2">
        <v>3692938</v>
      </c>
      <c r="BA903" s="2">
        <v>2771149</v>
      </c>
      <c r="BB903" s="2">
        <v>1858815</v>
      </c>
      <c r="BC903" s="2">
        <v>5103458</v>
      </c>
      <c r="BD903" s="2">
        <v>13426360</v>
      </c>
      <c r="BE903" s="2">
        <v>90530467</v>
      </c>
      <c r="BF903" s="2">
        <v>0</v>
      </c>
      <c r="BG903" s="2">
        <v>257630</v>
      </c>
      <c r="BH903" s="2">
        <v>0</v>
      </c>
      <c r="BI903" s="2">
        <v>242124</v>
      </c>
      <c r="BJ903" s="2">
        <v>0</v>
      </c>
      <c r="BK903" s="2">
        <v>0</v>
      </c>
      <c r="BL903" s="2">
        <v>0</v>
      </c>
      <c r="BM903" s="2">
        <v>0</v>
      </c>
      <c r="BN903" s="2">
        <v>2813</v>
      </c>
      <c r="BO903" s="2">
        <v>81.47</v>
      </c>
      <c r="BP903" s="2">
        <v>229175</v>
      </c>
      <c r="BQ903" s="2">
        <v>728929</v>
      </c>
      <c r="BR903" s="2">
        <v>91259396</v>
      </c>
      <c r="BS903" s="2">
        <v>0</v>
      </c>
      <c r="BT903" s="2">
        <v>91259396</v>
      </c>
      <c r="BU903" s="2">
        <v>3626455</v>
      </c>
      <c r="BV903" s="2">
        <v>87632941</v>
      </c>
      <c r="BW903" s="2">
        <v>5546813</v>
      </c>
      <c r="BX903" s="2">
        <v>82086128</v>
      </c>
      <c r="BY903" s="2">
        <v>5510.84</v>
      </c>
      <c r="BZ903" s="2">
        <v>6389.13</v>
      </c>
      <c r="CA903" s="2">
        <v>35209473</v>
      </c>
      <c r="CB903" s="2">
        <v>0</v>
      </c>
      <c r="CC903" s="2">
        <v>0</v>
      </c>
      <c r="CD903" s="2">
        <v>3626455</v>
      </c>
      <c r="CE903" s="2">
        <v>5546813</v>
      </c>
      <c r="CF903" s="2">
        <v>26036205</v>
      </c>
      <c r="CG903" s="2">
        <v>6414329</v>
      </c>
      <c r="CH903" s="2">
        <v>32450534</v>
      </c>
      <c r="CI903" s="2">
        <v>0</v>
      </c>
      <c r="CJ903" s="2">
        <v>82086128</v>
      </c>
      <c r="CK903" s="2" t="b">
        <v>0</v>
      </c>
      <c r="CL903" s="2">
        <v>0</v>
      </c>
      <c r="CM903" s="2">
        <v>13934.57</v>
      </c>
      <c r="CN903" s="2">
        <v>12812.26</v>
      </c>
      <c r="CO903" s="2">
        <v>13192.33</v>
      </c>
      <c r="CP903" s="2">
        <v>15686.2</v>
      </c>
      <c r="CQ903" s="4">
        <v>45072.426724537036</v>
      </c>
      <c r="CR903" s="4">
        <v>73415</v>
      </c>
    </row>
    <row r="904" spans="1:96" x14ac:dyDescent="0.35">
      <c r="A904" s="5">
        <v>12761</v>
      </c>
      <c r="B904" s="3" t="s">
        <v>1762</v>
      </c>
      <c r="C904" s="3" t="s">
        <v>1843</v>
      </c>
      <c r="D904" s="2" t="s">
        <v>1844</v>
      </c>
      <c r="E904" s="2">
        <v>8093</v>
      </c>
      <c r="F904" s="2">
        <v>8215</v>
      </c>
      <c r="G904" s="2">
        <v>8458</v>
      </c>
      <c r="H904" s="2">
        <v>9802</v>
      </c>
      <c r="I904" s="2">
        <v>6.5600000000000006E-2</v>
      </c>
      <c r="J904" s="2">
        <v>531</v>
      </c>
      <c r="K904" s="2">
        <v>539</v>
      </c>
      <c r="L904" s="2">
        <v>555</v>
      </c>
      <c r="M904" s="2">
        <v>643</v>
      </c>
      <c r="N904" s="2">
        <v>6.7000000000000004E-2</v>
      </c>
      <c r="O904" s="2">
        <v>542</v>
      </c>
      <c r="P904" s="2">
        <v>550</v>
      </c>
      <c r="Q904" s="2">
        <v>567</v>
      </c>
      <c r="R904" s="2">
        <v>657</v>
      </c>
      <c r="S904" s="2">
        <v>9166</v>
      </c>
      <c r="T904" s="2">
        <v>9304</v>
      </c>
      <c r="U904" s="2">
        <v>9580</v>
      </c>
      <c r="V904" s="2">
        <v>11102</v>
      </c>
      <c r="W904" s="2">
        <v>1.1040000000000001</v>
      </c>
      <c r="X904" s="2">
        <v>1.026</v>
      </c>
      <c r="Y904" s="2">
        <v>10119</v>
      </c>
      <c r="Z904" s="2">
        <v>11391</v>
      </c>
      <c r="AA904" s="2">
        <v>571.70000000000005</v>
      </c>
      <c r="AB904" s="2">
        <v>463.99</v>
      </c>
      <c r="AC904" s="2">
        <v>305.95999999999998</v>
      </c>
      <c r="AD904" s="2">
        <v>694.56</v>
      </c>
      <c r="AE904" s="2">
        <v>2036.21</v>
      </c>
      <c r="AF904" s="2">
        <v>571.70000000000005</v>
      </c>
      <c r="AG904" s="2">
        <v>463.99</v>
      </c>
      <c r="AH904" s="2">
        <v>305.95999999999998</v>
      </c>
      <c r="AI904" s="2">
        <v>694.56</v>
      </c>
      <c r="AJ904" s="2">
        <v>2036.21</v>
      </c>
      <c r="AK904" s="2">
        <v>5785032</v>
      </c>
      <c r="AL904" s="2">
        <v>4316963</v>
      </c>
      <c r="AM904" s="2">
        <v>2931097</v>
      </c>
      <c r="AN904" s="2">
        <v>7911733</v>
      </c>
      <c r="AO904" s="2">
        <v>20944825</v>
      </c>
      <c r="AP904" s="2">
        <v>0.89639999999999997</v>
      </c>
      <c r="AQ904" s="2">
        <v>0.2</v>
      </c>
      <c r="AR904" s="2">
        <v>1037141</v>
      </c>
      <c r="AS904" s="2">
        <v>773945</v>
      </c>
      <c r="AT904" s="2">
        <v>525487</v>
      </c>
      <c r="AU904" s="2">
        <v>1418415</v>
      </c>
      <c r="AV904" s="2">
        <v>3754988</v>
      </c>
      <c r="AW904" s="2">
        <v>0.89639999999999997</v>
      </c>
      <c r="AX904" s="2">
        <v>0.34639999999999999</v>
      </c>
      <c r="AY904" s="2">
        <v>0.65</v>
      </c>
      <c r="AZ904" s="2">
        <v>1302558</v>
      </c>
      <c r="BA904" s="2">
        <v>972007</v>
      </c>
      <c r="BB904" s="2">
        <v>659966</v>
      </c>
      <c r="BC904" s="2">
        <v>1781406</v>
      </c>
      <c r="BD904" s="2">
        <v>4715937</v>
      </c>
      <c r="BE904" s="2">
        <v>29415750</v>
      </c>
      <c r="BF904" s="2">
        <v>0</v>
      </c>
      <c r="BG904" s="2">
        <v>60781</v>
      </c>
      <c r="BH904" s="2">
        <v>0</v>
      </c>
      <c r="BI904" s="2">
        <v>236398</v>
      </c>
      <c r="BJ904" s="2">
        <v>0</v>
      </c>
      <c r="BK904" s="2">
        <v>0</v>
      </c>
      <c r="BL904" s="2">
        <v>0</v>
      </c>
      <c r="BM904" s="2">
        <v>0</v>
      </c>
      <c r="BN904" s="2">
        <v>2813</v>
      </c>
      <c r="BO904" s="2">
        <v>33.57</v>
      </c>
      <c r="BP904" s="2">
        <v>94432</v>
      </c>
      <c r="BQ904" s="2">
        <v>391611</v>
      </c>
      <c r="BR904" s="2">
        <v>29807361</v>
      </c>
      <c r="BS904" s="2">
        <v>0</v>
      </c>
      <c r="BT904" s="2">
        <v>29807361</v>
      </c>
      <c r="BU904" s="2">
        <v>3105922</v>
      </c>
      <c r="BV904" s="2">
        <v>26701439</v>
      </c>
      <c r="BW904" s="2">
        <v>1804115</v>
      </c>
      <c r="BX904" s="2">
        <v>24897324</v>
      </c>
      <c r="BY904" s="2">
        <v>5624.12</v>
      </c>
      <c r="BZ904" s="2">
        <v>2036.21</v>
      </c>
      <c r="CA904" s="2">
        <v>11451889</v>
      </c>
      <c r="CB904" s="2">
        <v>0</v>
      </c>
      <c r="CC904" s="2">
        <v>0</v>
      </c>
      <c r="CD904" s="2">
        <v>3105922</v>
      </c>
      <c r="CE904" s="2">
        <v>1804115</v>
      </c>
      <c r="CF904" s="2">
        <v>6541852</v>
      </c>
      <c r="CG904" s="2">
        <v>2679878</v>
      </c>
      <c r="CH904" s="2">
        <v>9221730</v>
      </c>
      <c r="CI904" s="2">
        <v>0</v>
      </c>
      <c r="CJ904" s="2">
        <v>24897324</v>
      </c>
      <c r="CK904" s="2" t="b">
        <v>0</v>
      </c>
      <c r="CL904" s="2">
        <v>0</v>
      </c>
      <c r="CM904" s="2">
        <v>14211.53</v>
      </c>
      <c r="CN904" s="2">
        <v>13066.91</v>
      </c>
      <c r="CO904" s="2">
        <v>13454.54</v>
      </c>
      <c r="CP904" s="2">
        <v>15997.98</v>
      </c>
      <c r="CQ904" s="4">
        <v>45072.427256944444</v>
      </c>
      <c r="CR904" s="4">
        <v>73415</v>
      </c>
    </row>
    <row r="905" spans="1:96" x14ac:dyDescent="0.35">
      <c r="A905" s="5">
        <v>13952</v>
      </c>
      <c r="B905" s="3" t="s">
        <v>1762</v>
      </c>
      <c r="C905" s="3" t="s">
        <v>1845</v>
      </c>
      <c r="D905" s="2" t="s">
        <v>1846</v>
      </c>
      <c r="E905" s="2">
        <v>8093</v>
      </c>
      <c r="F905" s="2">
        <v>8215</v>
      </c>
      <c r="G905" s="2">
        <v>8458</v>
      </c>
      <c r="H905" s="2">
        <v>9802</v>
      </c>
      <c r="I905" s="2">
        <v>6.5600000000000006E-2</v>
      </c>
      <c r="J905" s="2">
        <v>531</v>
      </c>
      <c r="K905" s="2">
        <v>539</v>
      </c>
      <c r="L905" s="2">
        <v>555</v>
      </c>
      <c r="M905" s="2">
        <v>643</v>
      </c>
      <c r="N905" s="2">
        <v>6.7000000000000004E-2</v>
      </c>
      <c r="O905" s="2">
        <v>542</v>
      </c>
      <c r="P905" s="2">
        <v>550</v>
      </c>
      <c r="Q905" s="2">
        <v>567</v>
      </c>
      <c r="R905" s="2">
        <v>657</v>
      </c>
      <c r="S905" s="2">
        <v>9166</v>
      </c>
      <c r="T905" s="2">
        <v>9304</v>
      </c>
      <c r="U905" s="2">
        <v>9580</v>
      </c>
      <c r="V905" s="2">
        <v>11102</v>
      </c>
      <c r="W905" s="2">
        <v>1.1040000000000001</v>
      </c>
      <c r="X905" s="2">
        <v>1.026</v>
      </c>
      <c r="Y905" s="2">
        <v>10119</v>
      </c>
      <c r="Z905" s="2">
        <v>11391</v>
      </c>
      <c r="AA905" s="2">
        <v>707.55</v>
      </c>
      <c r="AB905" s="2">
        <v>567.4</v>
      </c>
      <c r="AC905" s="2">
        <v>380.77</v>
      </c>
      <c r="AD905" s="2">
        <v>959.49</v>
      </c>
      <c r="AE905" s="2">
        <v>2615.21</v>
      </c>
      <c r="AF905" s="2">
        <v>707.55</v>
      </c>
      <c r="AG905" s="2">
        <v>567.4</v>
      </c>
      <c r="AH905" s="2">
        <v>380.77</v>
      </c>
      <c r="AI905" s="2">
        <v>959.49</v>
      </c>
      <c r="AJ905" s="2">
        <v>2615.21</v>
      </c>
      <c r="AK905" s="2">
        <v>7159698</v>
      </c>
      <c r="AL905" s="2">
        <v>5279090</v>
      </c>
      <c r="AM905" s="2">
        <v>3647777</v>
      </c>
      <c r="AN905" s="2">
        <v>10929551</v>
      </c>
      <c r="AO905" s="2">
        <v>27016116</v>
      </c>
      <c r="AP905" s="2">
        <v>0.68520000000000003</v>
      </c>
      <c r="AQ905" s="2">
        <v>0.2</v>
      </c>
      <c r="AR905" s="2">
        <v>981165</v>
      </c>
      <c r="AS905" s="2">
        <v>723446</v>
      </c>
      <c r="AT905" s="2">
        <v>499891</v>
      </c>
      <c r="AU905" s="2">
        <v>1497786</v>
      </c>
      <c r="AV905" s="2">
        <v>3702288</v>
      </c>
      <c r="AW905" s="2">
        <v>0.68520000000000003</v>
      </c>
      <c r="AX905" s="2">
        <v>0.13519999999999999</v>
      </c>
      <c r="AY905" s="2">
        <v>0.65</v>
      </c>
      <c r="AZ905" s="2">
        <v>629194</v>
      </c>
      <c r="BA905" s="2">
        <v>463926</v>
      </c>
      <c r="BB905" s="2">
        <v>320567</v>
      </c>
      <c r="BC905" s="2">
        <v>960489</v>
      </c>
      <c r="BD905" s="2">
        <v>2374176</v>
      </c>
      <c r="BE905" s="2">
        <v>33092580</v>
      </c>
      <c r="BF905" s="2">
        <v>0</v>
      </c>
      <c r="BG905" s="2">
        <v>142722</v>
      </c>
      <c r="BH905" s="2">
        <v>0</v>
      </c>
      <c r="BI905" s="2">
        <v>274204</v>
      </c>
      <c r="BJ905" s="2">
        <v>0</v>
      </c>
      <c r="BK905" s="2">
        <v>0</v>
      </c>
      <c r="BL905" s="2">
        <v>0</v>
      </c>
      <c r="BM905" s="2">
        <v>0</v>
      </c>
      <c r="BN905" s="2">
        <v>2813</v>
      </c>
      <c r="BO905" s="2">
        <v>46.5</v>
      </c>
      <c r="BP905" s="2">
        <v>130805</v>
      </c>
      <c r="BQ905" s="2">
        <v>547731</v>
      </c>
      <c r="BR905" s="2">
        <v>33640311</v>
      </c>
      <c r="BS905" s="2">
        <v>0</v>
      </c>
      <c r="BT905" s="2">
        <v>33640311</v>
      </c>
      <c r="BU905" s="2">
        <v>6314707</v>
      </c>
      <c r="BV905" s="2">
        <v>27325604</v>
      </c>
      <c r="BW905" s="2">
        <v>2378957</v>
      </c>
      <c r="BX905" s="2">
        <v>24946647</v>
      </c>
      <c r="BY905" s="2">
        <v>5774.25</v>
      </c>
      <c r="BZ905" s="2">
        <v>2615.21</v>
      </c>
      <c r="CA905" s="2">
        <v>15100876</v>
      </c>
      <c r="CB905" s="2">
        <v>0</v>
      </c>
      <c r="CC905" s="2">
        <v>0</v>
      </c>
      <c r="CD905" s="2">
        <v>6314707</v>
      </c>
      <c r="CE905" s="2">
        <v>2378957</v>
      </c>
      <c r="CF905" s="2">
        <v>6407212</v>
      </c>
      <c r="CG905" s="2">
        <v>2791875</v>
      </c>
      <c r="CH905" s="2">
        <v>9199087</v>
      </c>
      <c r="CI905" s="2">
        <v>0</v>
      </c>
      <c r="CJ905" s="2">
        <v>24946647</v>
      </c>
      <c r="CK905" s="2" t="b">
        <v>0</v>
      </c>
      <c r="CL905" s="2">
        <v>0</v>
      </c>
      <c r="CM905" s="2">
        <v>12394.97</v>
      </c>
      <c r="CN905" s="2">
        <v>11396.66</v>
      </c>
      <c r="CO905" s="2">
        <v>11734.73</v>
      </c>
      <c r="CP905" s="2">
        <v>13953.06</v>
      </c>
      <c r="CQ905" s="4">
        <v>45072.426747685182</v>
      </c>
      <c r="CR905" s="4">
        <v>73415</v>
      </c>
    </row>
    <row r="906" spans="1:96" x14ac:dyDescent="0.35">
      <c r="A906" s="5">
        <v>1000</v>
      </c>
      <c r="B906" s="3" t="s">
        <v>1847</v>
      </c>
      <c r="C906" s="3" t="s">
        <v>1848</v>
      </c>
      <c r="D906" s="2" t="s">
        <v>1849</v>
      </c>
      <c r="E906" s="2">
        <v>8093</v>
      </c>
      <c r="F906" s="2">
        <v>8215</v>
      </c>
      <c r="G906" s="2">
        <v>8458</v>
      </c>
      <c r="H906" s="2">
        <v>9802</v>
      </c>
      <c r="I906" s="2">
        <v>6.5600000000000006E-2</v>
      </c>
      <c r="J906" s="2">
        <v>531</v>
      </c>
      <c r="K906" s="2">
        <v>539</v>
      </c>
      <c r="L906" s="2">
        <v>555</v>
      </c>
      <c r="M906" s="2">
        <v>643</v>
      </c>
      <c r="N906" s="2">
        <v>6.7000000000000004E-2</v>
      </c>
      <c r="O906" s="2">
        <v>542</v>
      </c>
      <c r="P906" s="2">
        <v>550</v>
      </c>
      <c r="Q906" s="2">
        <v>567</v>
      </c>
      <c r="R906" s="2">
        <v>657</v>
      </c>
      <c r="S906" s="2">
        <v>9166</v>
      </c>
      <c r="T906" s="2">
        <v>9304</v>
      </c>
      <c r="U906" s="2">
        <v>9580</v>
      </c>
      <c r="V906" s="2">
        <v>11102</v>
      </c>
      <c r="W906" s="2">
        <v>1.1040000000000001</v>
      </c>
      <c r="X906" s="2">
        <v>1.026</v>
      </c>
      <c r="Y906" s="2">
        <v>10119</v>
      </c>
      <c r="Z906" s="2">
        <v>11391</v>
      </c>
      <c r="AA906" s="2">
        <v>87.03</v>
      </c>
      <c r="AB906" s="2">
        <v>53.31</v>
      </c>
      <c r="AC906" s="2">
        <v>26.31</v>
      </c>
      <c r="AD906" s="2">
        <v>0</v>
      </c>
      <c r="AE906" s="2">
        <v>166.65</v>
      </c>
      <c r="AF906" s="2">
        <v>87.03</v>
      </c>
      <c r="AG906" s="2">
        <v>53.31</v>
      </c>
      <c r="AH906" s="2">
        <v>26.31</v>
      </c>
      <c r="AI906" s="2">
        <v>0</v>
      </c>
      <c r="AJ906" s="2">
        <v>166.65</v>
      </c>
      <c r="AK906" s="2">
        <v>880657</v>
      </c>
      <c r="AL906" s="2">
        <v>495996</v>
      </c>
      <c r="AM906" s="2">
        <v>252050</v>
      </c>
      <c r="AN906" s="2">
        <v>0</v>
      </c>
      <c r="AO906" s="2">
        <v>1628703</v>
      </c>
      <c r="AP906" s="2">
        <v>0.45579999999999998</v>
      </c>
      <c r="AQ906" s="2">
        <v>0.2</v>
      </c>
      <c r="AR906" s="2">
        <v>80281</v>
      </c>
      <c r="AS906" s="2">
        <v>45215</v>
      </c>
      <c r="AT906" s="2">
        <v>22977</v>
      </c>
      <c r="AU906" s="2">
        <v>0</v>
      </c>
      <c r="AV906" s="2">
        <v>148473</v>
      </c>
      <c r="AW906" s="2">
        <v>0.45579999999999998</v>
      </c>
      <c r="AX906" s="2">
        <v>0</v>
      </c>
      <c r="AY906" s="2">
        <v>0.65</v>
      </c>
      <c r="AZ906" s="2">
        <v>0</v>
      </c>
      <c r="BA906" s="2">
        <v>0</v>
      </c>
      <c r="BB906" s="2">
        <v>0</v>
      </c>
      <c r="BC906" s="2">
        <v>0</v>
      </c>
      <c r="BD906" s="2">
        <v>0</v>
      </c>
      <c r="BE906" s="2">
        <v>1777176</v>
      </c>
      <c r="BF906" s="2">
        <v>0</v>
      </c>
      <c r="BG906" s="2">
        <v>0</v>
      </c>
      <c r="BH906" s="2">
        <v>0</v>
      </c>
      <c r="BI906" s="2">
        <v>79616</v>
      </c>
      <c r="BJ906" s="2">
        <v>0</v>
      </c>
      <c r="BK906" s="2">
        <v>0</v>
      </c>
      <c r="BL906" s="2">
        <v>280456</v>
      </c>
      <c r="BM906" s="2">
        <v>0</v>
      </c>
      <c r="BN906" s="2">
        <v>2813</v>
      </c>
      <c r="BO906" s="2">
        <v>3.57</v>
      </c>
      <c r="BP906" s="2">
        <v>10042</v>
      </c>
      <c r="BQ906" s="2">
        <v>370114</v>
      </c>
      <c r="BR906" s="2">
        <v>2147290</v>
      </c>
      <c r="BS906" s="2">
        <v>0</v>
      </c>
      <c r="BT906" s="2">
        <v>2147290</v>
      </c>
      <c r="BU906" s="2">
        <v>772238</v>
      </c>
      <c r="BV906" s="2">
        <v>1375052</v>
      </c>
      <c r="BW906" s="2">
        <v>133254</v>
      </c>
      <c r="BX906" s="2">
        <v>1241798</v>
      </c>
      <c r="BY906" s="2">
        <v>5075.63</v>
      </c>
      <c r="BZ906" s="2">
        <v>166.65</v>
      </c>
      <c r="CA906" s="2">
        <v>845854</v>
      </c>
      <c r="CB906" s="2">
        <v>0</v>
      </c>
      <c r="CC906" s="2">
        <v>0</v>
      </c>
      <c r="CD906" s="2">
        <v>772238</v>
      </c>
      <c r="CE906" s="2">
        <v>133254</v>
      </c>
      <c r="CF906" s="2">
        <v>0</v>
      </c>
      <c r="CG906" s="2">
        <v>532684</v>
      </c>
      <c r="CH906" s="2">
        <v>532684</v>
      </c>
      <c r="CI906" s="2">
        <v>0</v>
      </c>
      <c r="CJ906" s="2">
        <v>1241798</v>
      </c>
      <c r="CK906" s="2" t="b">
        <v>0</v>
      </c>
      <c r="CL906" s="2">
        <v>0</v>
      </c>
      <c r="CM906" s="2">
        <v>11041.45</v>
      </c>
      <c r="CN906" s="2">
        <v>10152.15</v>
      </c>
      <c r="CO906" s="2">
        <v>10453.31</v>
      </c>
      <c r="CP906" s="2">
        <v>12429.4</v>
      </c>
      <c r="CQ906" s="4">
        <v>45072.426631944443</v>
      </c>
      <c r="CR906" s="4">
        <v>73415</v>
      </c>
    </row>
    <row r="907" spans="1:96" x14ac:dyDescent="0.35">
      <c r="A907" s="5">
        <v>1002</v>
      </c>
      <c r="B907" s="3" t="s">
        <v>1847</v>
      </c>
      <c r="C907" s="3" t="s">
        <v>1850</v>
      </c>
      <c r="D907" s="2" t="s">
        <v>1851</v>
      </c>
      <c r="E907" s="2">
        <v>8093</v>
      </c>
      <c r="F907" s="2">
        <v>8215</v>
      </c>
      <c r="G907" s="2">
        <v>8458</v>
      </c>
      <c r="H907" s="2">
        <v>9802</v>
      </c>
      <c r="I907" s="2">
        <v>6.5600000000000006E-2</v>
      </c>
      <c r="J907" s="2">
        <v>531</v>
      </c>
      <c r="K907" s="2">
        <v>539</v>
      </c>
      <c r="L907" s="2">
        <v>555</v>
      </c>
      <c r="M907" s="2">
        <v>643</v>
      </c>
      <c r="N907" s="2">
        <v>6.7000000000000004E-2</v>
      </c>
      <c r="O907" s="2">
        <v>542</v>
      </c>
      <c r="P907" s="2">
        <v>550</v>
      </c>
      <c r="Q907" s="2">
        <v>567</v>
      </c>
      <c r="R907" s="2">
        <v>657</v>
      </c>
      <c r="S907" s="2">
        <v>9166</v>
      </c>
      <c r="T907" s="2">
        <v>9304</v>
      </c>
      <c r="U907" s="2">
        <v>9580</v>
      </c>
      <c r="V907" s="2">
        <v>11102</v>
      </c>
      <c r="W907" s="2">
        <v>1.1040000000000001</v>
      </c>
      <c r="X907" s="2">
        <v>1.026</v>
      </c>
      <c r="Y907" s="2">
        <v>10119</v>
      </c>
      <c r="Z907" s="2">
        <v>11391</v>
      </c>
      <c r="AA907" s="2">
        <v>195.32</v>
      </c>
      <c r="AB907" s="2">
        <v>126.52</v>
      </c>
      <c r="AC907" s="2">
        <v>103.89</v>
      </c>
      <c r="AD907" s="2">
        <v>0</v>
      </c>
      <c r="AE907" s="2">
        <v>425.73</v>
      </c>
      <c r="AF907" s="2">
        <v>195.32</v>
      </c>
      <c r="AG907" s="2">
        <v>126.52</v>
      </c>
      <c r="AH907" s="2">
        <v>103.89</v>
      </c>
      <c r="AI907" s="2">
        <v>0</v>
      </c>
      <c r="AJ907" s="2">
        <v>425.73</v>
      </c>
      <c r="AK907" s="2">
        <v>1976443</v>
      </c>
      <c r="AL907" s="2">
        <v>1177142</v>
      </c>
      <c r="AM907" s="2">
        <v>995266</v>
      </c>
      <c r="AN907" s="2">
        <v>0</v>
      </c>
      <c r="AO907" s="2">
        <v>4148851</v>
      </c>
      <c r="AP907" s="2">
        <v>0.54500000000000004</v>
      </c>
      <c r="AQ907" s="2">
        <v>0.2</v>
      </c>
      <c r="AR907" s="2">
        <v>215432</v>
      </c>
      <c r="AS907" s="2">
        <v>128308</v>
      </c>
      <c r="AT907" s="2">
        <v>108484</v>
      </c>
      <c r="AU907" s="2">
        <v>0</v>
      </c>
      <c r="AV907" s="2">
        <v>452224</v>
      </c>
      <c r="AW907" s="2">
        <v>0.54500000000000004</v>
      </c>
      <c r="AX907" s="2">
        <v>0</v>
      </c>
      <c r="AY907" s="2">
        <v>0.65</v>
      </c>
      <c r="AZ907" s="2">
        <v>0</v>
      </c>
      <c r="BA907" s="2">
        <v>0</v>
      </c>
      <c r="BB907" s="2">
        <v>0</v>
      </c>
      <c r="BC907" s="2">
        <v>0</v>
      </c>
      <c r="BD907" s="2">
        <v>0</v>
      </c>
      <c r="BE907" s="2">
        <v>4601075</v>
      </c>
      <c r="BF907" s="2">
        <v>0</v>
      </c>
      <c r="BG907" s="2">
        <v>0</v>
      </c>
      <c r="BH907" s="2">
        <v>0</v>
      </c>
      <c r="BI907" s="2">
        <v>265393</v>
      </c>
      <c r="BJ907" s="2">
        <v>0</v>
      </c>
      <c r="BK907" s="2">
        <v>0</v>
      </c>
      <c r="BL907" s="2">
        <v>0</v>
      </c>
      <c r="BM907" s="2">
        <v>0</v>
      </c>
      <c r="BN907" s="2">
        <v>2813</v>
      </c>
      <c r="BO907" s="2">
        <v>17.239999999999998</v>
      </c>
      <c r="BP907" s="2">
        <v>48496</v>
      </c>
      <c r="BQ907" s="2">
        <v>313889</v>
      </c>
      <c r="BR907" s="2">
        <v>4914964</v>
      </c>
      <c r="BS907" s="2">
        <v>0</v>
      </c>
      <c r="BT907" s="2">
        <v>4914964</v>
      </c>
      <c r="BU907" s="2">
        <v>1997266</v>
      </c>
      <c r="BV907" s="2">
        <v>2917698</v>
      </c>
      <c r="BW907" s="2">
        <v>344539</v>
      </c>
      <c r="BX907" s="2">
        <v>2573159</v>
      </c>
      <c r="BY907" s="2">
        <v>5137.12</v>
      </c>
      <c r="BZ907" s="2">
        <v>425.73</v>
      </c>
      <c r="CA907" s="2">
        <v>2187026</v>
      </c>
      <c r="CB907" s="2">
        <v>0</v>
      </c>
      <c r="CC907" s="2">
        <v>0</v>
      </c>
      <c r="CD907" s="2">
        <v>1997266</v>
      </c>
      <c r="CE907" s="2">
        <v>344539</v>
      </c>
      <c r="CF907" s="2">
        <v>0</v>
      </c>
      <c r="CG907" s="2">
        <v>789728</v>
      </c>
      <c r="CH907" s="2">
        <v>789728</v>
      </c>
      <c r="CI907" s="2">
        <v>0</v>
      </c>
      <c r="CJ907" s="2">
        <v>2573159</v>
      </c>
      <c r="CK907" s="2" t="b">
        <v>0</v>
      </c>
      <c r="CL907" s="2">
        <v>0</v>
      </c>
      <c r="CM907" s="2">
        <v>11221.97</v>
      </c>
      <c r="CN907" s="2">
        <v>10318.14</v>
      </c>
      <c r="CO907" s="2">
        <v>10624.22</v>
      </c>
      <c r="CP907" s="2">
        <v>12632.62</v>
      </c>
      <c r="CQ907" s="4">
        <v>45072.426701388889</v>
      </c>
      <c r="CR907" s="4">
        <v>73415</v>
      </c>
    </row>
    <row r="908" spans="1:96" x14ac:dyDescent="0.35">
      <c r="A908" s="5">
        <v>1003</v>
      </c>
      <c r="B908" s="3" t="s">
        <v>1847</v>
      </c>
      <c r="C908" s="3" t="s">
        <v>1852</v>
      </c>
      <c r="D908" s="2" t="s">
        <v>1853</v>
      </c>
      <c r="E908" s="2">
        <v>8093</v>
      </c>
      <c r="F908" s="2">
        <v>8215</v>
      </c>
      <c r="G908" s="2">
        <v>8458</v>
      </c>
      <c r="H908" s="2">
        <v>9802</v>
      </c>
      <c r="I908" s="2">
        <v>6.5600000000000006E-2</v>
      </c>
      <c r="J908" s="2">
        <v>531</v>
      </c>
      <c r="K908" s="2">
        <v>539</v>
      </c>
      <c r="L908" s="2">
        <v>555</v>
      </c>
      <c r="M908" s="2">
        <v>643</v>
      </c>
      <c r="N908" s="2">
        <v>6.7000000000000004E-2</v>
      </c>
      <c r="O908" s="2">
        <v>542</v>
      </c>
      <c r="P908" s="2">
        <v>550</v>
      </c>
      <c r="Q908" s="2">
        <v>567</v>
      </c>
      <c r="R908" s="2">
        <v>657</v>
      </c>
      <c r="S908" s="2">
        <v>9166</v>
      </c>
      <c r="T908" s="2">
        <v>9304</v>
      </c>
      <c r="U908" s="2">
        <v>9580</v>
      </c>
      <c r="V908" s="2">
        <v>11102</v>
      </c>
      <c r="W908" s="2">
        <v>1.1040000000000001</v>
      </c>
      <c r="X908" s="2">
        <v>1.026</v>
      </c>
      <c r="Y908" s="2">
        <v>10119</v>
      </c>
      <c r="Z908" s="2">
        <v>11391</v>
      </c>
      <c r="AA908" s="2">
        <v>202.7</v>
      </c>
      <c r="AB908" s="2">
        <v>154</v>
      </c>
      <c r="AC908" s="2">
        <v>111.73</v>
      </c>
      <c r="AD908" s="2">
        <v>0</v>
      </c>
      <c r="AE908" s="2">
        <v>468.43</v>
      </c>
      <c r="AF908" s="2">
        <v>202.7</v>
      </c>
      <c r="AG908" s="2">
        <v>154</v>
      </c>
      <c r="AH908" s="2">
        <v>111.73</v>
      </c>
      <c r="AI908" s="2">
        <v>0</v>
      </c>
      <c r="AJ908" s="2">
        <v>468.43</v>
      </c>
      <c r="AK908" s="2">
        <v>2051121</v>
      </c>
      <c r="AL908" s="2">
        <v>1432816</v>
      </c>
      <c r="AM908" s="2">
        <v>1070373</v>
      </c>
      <c r="AN908" s="2">
        <v>0</v>
      </c>
      <c r="AO908" s="2">
        <v>4554310</v>
      </c>
      <c r="AP908" s="2">
        <v>0.53139999999999998</v>
      </c>
      <c r="AQ908" s="2">
        <v>0.2</v>
      </c>
      <c r="AR908" s="2">
        <v>217993</v>
      </c>
      <c r="AS908" s="2">
        <v>152280</v>
      </c>
      <c r="AT908" s="2">
        <v>113759</v>
      </c>
      <c r="AU908" s="2">
        <v>0</v>
      </c>
      <c r="AV908" s="2">
        <v>484032</v>
      </c>
      <c r="AW908" s="2">
        <v>0.53139999999999998</v>
      </c>
      <c r="AX908" s="2">
        <v>0</v>
      </c>
      <c r="AY908" s="2">
        <v>0.65</v>
      </c>
      <c r="AZ908" s="2">
        <v>0</v>
      </c>
      <c r="BA908" s="2">
        <v>0</v>
      </c>
      <c r="BB908" s="2">
        <v>0</v>
      </c>
      <c r="BC908" s="2">
        <v>0</v>
      </c>
      <c r="BD908" s="2">
        <v>0</v>
      </c>
      <c r="BE908" s="2">
        <v>5038342</v>
      </c>
      <c r="BF908" s="2">
        <v>0</v>
      </c>
      <c r="BG908" s="2">
        <v>4184</v>
      </c>
      <c r="BH908" s="2">
        <v>0</v>
      </c>
      <c r="BI908" s="2">
        <v>231512</v>
      </c>
      <c r="BJ908" s="2">
        <v>0</v>
      </c>
      <c r="BK908" s="2">
        <v>0</v>
      </c>
      <c r="BL908" s="2">
        <v>0</v>
      </c>
      <c r="BM908" s="2">
        <v>0</v>
      </c>
      <c r="BN908" s="2">
        <v>2813</v>
      </c>
      <c r="BO908" s="2">
        <v>19.079999999999998</v>
      </c>
      <c r="BP908" s="2">
        <v>53672</v>
      </c>
      <c r="BQ908" s="2">
        <v>289368</v>
      </c>
      <c r="BR908" s="2">
        <v>5327710</v>
      </c>
      <c r="BS908" s="2">
        <v>0</v>
      </c>
      <c r="BT908" s="2">
        <v>5327710</v>
      </c>
      <c r="BU908" s="2">
        <v>3923689</v>
      </c>
      <c r="BV908" s="2">
        <v>1404021</v>
      </c>
      <c r="BW908" s="2">
        <v>93686</v>
      </c>
      <c r="BX908" s="2">
        <v>1310335</v>
      </c>
      <c r="BY908" s="2">
        <v>5076.87</v>
      </c>
      <c r="BZ908" s="2">
        <v>468.43</v>
      </c>
      <c r="CA908" s="2">
        <v>2378158</v>
      </c>
      <c r="CB908" s="2">
        <v>0</v>
      </c>
      <c r="CC908" s="2">
        <v>0</v>
      </c>
      <c r="CD908" s="2">
        <v>3923689</v>
      </c>
      <c r="CE908" s="2">
        <v>93686</v>
      </c>
      <c r="CF908" s="2">
        <v>0</v>
      </c>
      <c r="CG908" s="2">
        <v>944431</v>
      </c>
      <c r="CH908" s="2">
        <v>944431</v>
      </c>
      <c r="CI908" s="2">
        <v>0</v>
      </c>
      <c r="CJ908" s="2">
        <v>1310335</v>
      </c>
      <c r="CK908" s="2" t="b">
        <v>0</v>
      </c>
      <c r="CL908" s="2">
        <v>0</v>
      </c>
      <c r="CM908" s="2">
        <v>11194.45</v>
      </c>
      <c r="CN908" s="2">
        <v>10292.83</v>
      </c>
      <c r="CO908" s="2">
        <v>10598.16</v>
      </c>
      <c r="CP908" s="2">
        <v>12601.64</v>
      </c>
      <c r="CQ908" s="4">
        <v>45072.426712962966</v>
      </c>
      <c r="CR908" s="4">
        <v>73415</v>
      </c>
    </row>
    <row r="909" spans="1:96" x14ac:dyDescent="0.35">
      <c r="A909" s="5">
        <v>1004</v>
      </c>
      <c r="B909" s="3" t="s">
        <v>1847</v>
      </c>
      <c r="C909" s="3" t="s">
        <v>1854</v>
      </c>
      <c r="D909" s="2" t="s">
        <v>1855</v>
      </c>
      <c r="E909" s="2">
        <v>8093</v>
      </c>
      <c r="F909" s="2">
        <v>8215</v>
      </c>
      <c r="G909" s="2">
        <v>8458</v>
      </c>
      <c r="H909" s="2">
        <v>9802</v>
      </c>
      <c r="I909" s="2">
        <v>6.5600000000000006E-2</v>
      </c>
      <c r="J909" s="2">
        <v>531</v>
      </c>
      <c r="K909" s="2">
        <v>539</v>
      </c>
      <c r="L909" s="2">
        <v>555</v>
      </c>
      <c r="M909" s="2">
        <v>643</v>
      </c>
      <c r="N909" s="2">
        <v>6.7000000000000004E-2</v>
      </c>
      <c r="O909" s="2">
        <v>542</v>
      </c>
      <c r="P909" s="2">
        <v>550</v>
      </c>
      <c r="Q909" s="2">
        <v>567</v>
      </c>
      <c r="R909" s="2">
        <v>657</v>
      </c>
      <c r="S909" s="2">
        <v>9166</v>
      </c>
      <c r="T909" s="2">
        <v>9304</v>
      </c>
      <c r="U909" s="2">
        <v>9580</v>
      </c>
      <c r="V909" s="2">
        <v>11102</v>
      </c>
      <c r="W909" s="2">
        <v>1.1040000000000001</v>
      </c>
      <c r="X909" s="2">
        <v>1.026</v>
      </c>
      <c r="Y909" s="2">
        <v>10119</v>
      </c>
      <c r="Z909" s="2">
        <v>11391</v>
      </c>
      <c r="AA909" s="2">
        <v>172.38</v>
      </c>
      <c r="AB909" s="2">
        <v>88.19</v>
      </c>
      <c r="AC909" s="2">
        <v>65.349999999999994</v>
      </c>
      <c r="AD909" s="2">
        <v>0</v>
      </c>
      <c r="AE909" s="2">
        <v>325.92</v>
      </c>
      <c r="AF909" s="2">
        <v>177.84</v>
      </c>
      <c r="AG909" s="2">
        <v>111.84</v>
      </c>
      <c r="AH909" s="2">
        <v>65.349999999999994</v>
      </c>
      <c r="AI909" s="2">
        <v>0</v>
      </c>
      <c r="AJ909" s="2">
        <v>355.03</v>
      </c>
      <c r="AK909" s="2">
        <v>1744313</v>
      </c>
      <c r="AL909" s="2">
        <v>820520</v>
      </c>
      <c r="AM909" s="2">
        <v>626053</v>
      </c>
      <c r="AN909" s="2">
        <v>0</v>
      </c>
      <c r="AO909" s="2">
        <v>3190886</v>
      </c>
      <c r="AP909" s="2">
        <v>0.75829999999999997</v>
      </c>
      <c r="AQ909" s="2">
        <v>0.2</v>
      </c>
      <c r="AR909" s="2">
        <v>272922</v>
      </c>
      <c r="AS909" s="2">
        <v>157811</v>
      </c>
      <c r="AT909" s="2">
        <v>94947</v>
      </c>
      <c r="AU909" s="2">
        <v>0</v>
      </c>
      <c r="AV909" s="2">
        <v>525680</v>
      </c>
      <c r="AW909" s="2">
        <v>0.75829999999999997</v>
      </c>
      <c r="AX909" s="2">
        <v>0.20830000000000001</v>
      </c>
      <c r="AY909" s="2">
        <v>0.65</v>
      </c>
      <c r="AZ909" s="2">
        <v>243652</v>
      </c>
      <c r="BA909" s="2">
        <v>140887</v>
      </c>
      <c r="BB909" s="2">
        <v>84764</v>
      </c>
      <c r="BC909" s="2">
        <v>0</v>
      </c>
      <c r="BD909" s="2">
        <v>469303</v>
      </c>
      <c r="BE909" s="2">
        <v>4185869</v>
      </c>
      <c r="BF909" s="2">
        <v>499275</v>
      </c>
      <c r="BG909" s="2">
        <v>0</v>
      </c>
      <c r="BH909" s="2">
        <v>0</v>
      </c>
      <c r="BI909" s="2">
        <v>101275</v>
      </c>
      <c r="BJ909" s="2">
        <v>0</v>
      </c>
      <c r="BK909" s="2">
        <v>0</v>
      </c>
      <c r="BL909" s="2">
        <v>0</v>
      </c>
      <c r="BM909" s="2">
        <v>0</v>
      </c>
      <c r="BN909" s="2">
        <v>2813</v>
      </c>
      <c r="BO909" s="2">
        <v>10.84</v>
      </c>
      <c r="BP909" s="2">
        <v>30493</v>
      </c>
      <c r="BQ909" s="2">
        <v>631043</v>
      </c>
      <c r="BR909" s="2">
        <v>4816912</v>
      </c>
      <c r="BS909" s="2">
        <v>0</v>
      </c>
      <c r="BT909" s="2">
        <v>4816912</v>
      </c>
      <c r="BU909" s="2">
        <v>2477742</v>
      </c>
      <c r="BV909" s="2">
        <v>2339170</v>
      </c>
      <c r="BW909" s="2">
        <v>71006</v>
      </c>
      <c r="BX909" s="2">
        <v>2268164</v>
      </c>
      <c r="BY909" s="2">
        <v>4862.53</v>
      </c>
      <c r="BZ909" s="2">
        <v>355.03</v>
      </c>
      <c r="CA909" s="2">
        <v>1726344</v>
      </c>
      <c r="CB909" s="2">
        <v>233149</v>
      </c>
      <c r="CC909" s="2">
        <v>0</v>
      </c>
      <c r="CD909" s="2">
        <v>2477742</v>
      </c>
      <c r="CE909" s="2">
        <v>71006</v>
      </c>
      <c r="CF909" s="2">
        <v>0</v>
      </c>
      <c r="CG909" s="2">
        <v>517628</v>
      </c>
      <c r="CH909" s="2">
        <v>517628</v>
      </c>
      <c r="CI909" s="2">
        <v>0</v>
      </c>
      <c r="CJ909" s="2">
        <v>2268164</v>
      </c>
      <c r="CK909" s="2" t="b">
        <v>0</v>
      </c>
      <c r="CL909" s="2">
        <v>0</v>
      </c>
      <c r="CM909" s="2">
        <v>13023.71</v>
      </c>
      <c r="CN909" s="2">
        <v>11974.76</v>
      </c>
      <c r="CO909" s="2">
        <v>12329.99</v>
      </c>
      <c r="CP909" s="2">
        <v>14660.84</v>
      </c>
      <c r="CQ909" s="4">
        <v>45072.426805555559</v>
      </c>
      <c r="CR909" s="4">
        <v>73415</v>
      </c>
    </row>
    <row r="910" spans="1:96" x14ac:dyDescent="0.35">
      <c r="A910" s="5">
        <v>1005</v>
      </c>
      <c r="B910" s="3" t="s">
        <v>1847</v>
      </c>
      <c r="C910" s="3" t="s">
        <v>1856</v>
      </c>
      <c r="D910" s="2" t="s">
        <v>1857</v>
      </c>
      <c r="E910" s="2">
        <v>8093</v>
      </c>
      <c r="F910" s="2">
        <v>8215</v>
      </c>
      <c r="G910" s="2">
        <v>8458</v>
      </c>
      <c r="H910" s="2">
        <v>9802</v>
      </c>
      <c r="I910" s="2">
        <v>6.5600000000000006E-2</v>
      </c>
      <c r="J910" s="2">
        <v>531</v>
      </c>
      <c r="K910" s="2">
        <v>539</v>
      </c>
      <c r="L910" s="2">
        <v>555</v>
      </c>
      <c r="M910" s="2">
        <v>643</v>
      </c>
      <c r="N910" s="2">
        <v>6.7000000000000004E-2</v>
      </c>
      <c r="O910" s="2">
        <v>542</v>
      </c>
      <c r="P910" s="2">
        <v>550</v>
      </c>
      <c r="Q910" s="2">
        <v>567</v>
      </c>
      <c r="R910" s="2">
        <v>657</v>
      </c>
      <c r="S910" s="2">
        <v>9166</v>
      </c>
      <c r="T910" s="2">
        <v>9304</v>
      </c>
      <c r="U910" s="2">
        <v>9580</v>
      </c>
      <c r="V910" s="2">
        <v>11102</v>
      </c>
      <c r="W910" s="2">
        <v>1.1040000000000001</v>
      </c>
      <c r="X910" s="2">
        <v>1.026</v>
      </c>
      <c r="Y910" s="2">
        <v>10119</v>
      </c>
      <c r="Z910" s="2">
        <v>11391</v>
      </c>
      <c r="AA910" s="2">
        <v>304.85000000000002</v>
      </c>
      <c r="AB910" s="2">
        <v>235.26</v>
      </c>
      <c r="AC910" s="2">
        <v>169.28</v>
      </c>
      <c r="AD910" s="2">
        <v>0</v>
      </c>
      <c r="AE910" s="2">
        <v>709.39</v>
      </c>
      <c r="AF910" s="2">
        <v>304.85000000000002</v>
      </c>
      <c r="AG910" s="2">
        <v>235.26</v>
      </c>
      <c r="AH910" s="2">
        <v>169.28</v>
      </c>
      <c r="AI910" s="2">
        <v>0</v>
      </c>
      <c r="AJ910" s="2">
        <v>709.39</v>
      </c>
      <c r="AK910" s="2">
        <v>3084777</v>
      </c>
      <c r="AL910" s="2">
        <v>2188859</v>
      </c>
      <c r="AM910" s="2">
        <v>1621702</v>
      </c>
      <c r="AN910" s="2">
        <v>0</v>
      </c>
      <c r="AO910" s="2">
        <v>6895338</v>
      </c>
      <c r="AP910" s="2">
        <v>0.44040000000000001</v>
      </c>
      <c r="AQ910" s="2">
        <v>0.2</v>
      </c>
      <c r="AR910" s="2">
        <v>271707</v>
      </c>
      <c r="AS910" s="2">
        <v>192795</v>
      </c>
      <c r="AT910" s="2">
        <v>142840</v>
      </c>
      <c r="AU910" s="2">
        <v>0</v>
      </c>
      <c r="AV910" s="2">
        <v>607342</v>
      </c>
      <c r="AW910" s="2">
        <v>0.44040000000000001</v>
      </c>
      <c r="AX910" s="2">
        <v>0</v>
      </c>
      <c r="AY910" s="2">
        <v>0.65</v>
      </c>
      <c r="AZ910" s="2">
        <v>0</v>
      </c>
      <c r="BA910" s="2">
        <v>0</v>
      </c>
      <c r="BB910" s="2">
        <v>0</v>
      </c>
      <c r="BC910" s="2">
        <v>0</v>
      </c>
      <c r="BD910" s="2">
        <v>0</v>
      </c>
      <c r="BE910" s="2">
        <v>7502680</v>
      </c>
      <c r="BF910" s="2">
        <v>0</v>
      </c>
      <c r="BG910" s="2">
        <v>30730</v>
      </c>
      <c r="BH910" s="2">
        <v>0</v>
      </c>
      <c r="BI910" s="2">
        <v>173327</v>
      </c>
      <c r="BJ910" s="2">
        <v>0</v>
      </c>
      <c r="BK910" s="2">
        <v>0</v>
      </c>
      <c r="BL910" s="2">
        <v>0</v>
      </c>
      <c r="BM910" s="2">
        <v>0</v>
      </c>
      <c r="BN910" s="2">
        <v>2813</v>
      </c>
      <c r="BO910" s="2">
        <v>22.77</v>
      </c>
      <c r="BP910" s="2">
        <v>64052</v>
      </c>
      <c r="BQ910" s="2">
        <v>268109</v>
      </c>
      <c r="BR910" s="2">
        <v>7770789</v>
      </c>
      <c r="BS910" s="2">
        <v>0</v>
      </c>
      <c r="BT910" s="2">
        <v>7770789</v>
      </c>
      <c r="BU910" s="2">
        <v>3322010</v>
      </c>
      <c r="BV910" s="2">
        <v>4448779</v>
      </c>
      <c r="BW910" s="2">
        <v>563950</v>
      </c>
      <c r="BX910" s="2">
        <v>3884829</v>
      </c>
      <c r="BY910" s="2">
        <v>5046.26</v>
      </c>
      <c r="BZ910" s="2">
        <v>709.39</v>
      </c>
      <c r="CA910" s="2">
        <v>3579766</v>
      </c>
      <c r="CB910" s="2">
        <v>0</v>
      </c>
      <c r="CC910" s="2">
        <v>0</v>
      </c>
      <c r="CD910" s="2">
        <v>3322010</v>
      </c>
      <c r="CE910" s="2">
        <v>563950</v>
      </c>
      <c r="CF910" s="2">
        <v>0</v>
      </c>
      <c r="CG910" s="2">
        <v>891254</v>
      </c>
      <c r="CH910" s="2">
        <v>891254</v>
      </c>
      <c r="CI910" s="2">
        <v>0</v>
      </c>
      <c r="CJ910" s="2">
        <v>3884829</v>
      </c>
      <c r="CK910" s="2" t="b">
        <v>0</v>
      </c>
      <c r="CL910" s="2">
        <v>0</v>
      </c>
      <c r="CM910" s="2">
        <v>11010.28</v>
      </c>
      <c r="CN910" s="2">
        <v>10123.5</v>
      </c>
      <c r="CO910" s="2">
        <v>10423.81</v>
      </c>
      <c r="CP910" s="2">
        <v>12394.32</v>
      </c>
      <c r="CQ910" s="4">
        <v>45072.427141203705</v>
      </c>
      <c r="CR910" s="4">
        <v>73415</v>
      </c>
    </row>
    <row r="911" spans="1:96" x14ac:dyDescent="0.35">
      <c r="A911" s="5">
        <v>1006</v>
      </c>
      <c r="B911" s="3" t="s">
        <v>1847</v>
      </c>
      <c r="C911" s="3" t="s">
        <v>1858</v>
      </c>
      <c r="D911" s="2" t="s">
        <v>1859</v>
      </c>
      <c r="E911" s="2">
        <v>8093</v>
      </c>
      <c r="F911" s="2">
        <v>8215</v>
      </c>
      <c r="G911" s="2">
        <v>8458</v>
      </c>
      <c r="H911" s="2">
        <v>9802</v>
      </c>
      <c r="I911" s="2">
        <v>6.5600000000000006E-2</v>
      </c>
      <c r="J911" s="2">
        <v>531</v>
      </c>
      <c r="K911" s="2">
        <v>539</v>
      </c>
      <c r="L911" s="2">
        <v>555</v>
      </c>
      <c r="M911" s="2">
        <v>643</v>
      </c>
      <c r="N911" s="2">
        <v>6.7000000000000004E-2</v>
      </c>
      <c r="O911" s="2">
        <v>542</v>
      </c>
      <c r="P911" s="2">
        <v>550</v>
      </c>
      <c r="Q911" s="2">
        <v>567</v>
      </c>
      <c r="R911" s="2">
        <v>657</v>
      </c>
      <c r="S911" s="2">
        <v>9166</v>
      </c>
      <c r="T911" s="2">
        <v>9304</v>
      </c>
      <c r="U911" s="2">
        <v>9580</v>
      </c>
      <c r="V911" s="2">
        <v>11102</v>
      </c>
      <c r="W911" s="2">
        <v>1.1040000000000001</v>
      </c>
      <c r="X911" s="2">
        <v>1.026</v>
      </c>
      <c r="Y911" s="2">
        <v>10119</v>
      </c>
      <c r="Z911" s="2">
        <v>11391</v>
      </c>
      <c r="AA911" s="2">
        <v>0</v>
      </c>
      <c r="AB911" s="2">
        <v>0</v>
      </c>
      <c r="AC911" s="2">
        <v>0</v>
      </c>
      <c r="AD911" s="2">
        <v>975.71</v>
      </c>
      <c r="AE911" s="2">
        <v>975.71</v>
      </c>
      <c r="AF911" s="2">
        <v>0</v>
      </c>
      <c r="AG911" s="2">
        <v>0</v>
      </c>
      <c r="AH911" s="2">
        <v>0</v>
      </c>
      <c r="AI911" s="2">
        <v>975.71</v>
      </c>
      <c r="AJ911" s="2">
        <v>975.71</v>
      </c>
      <c r="AK911" s="2">
        <v>0</v>
      </c>
      <c r="AL911" s="2">
        <v>0</v>
      </c>
      <c r="AM911" s="2">
        <v>0</v>
      </c>
      <c r="AN911" s="2">
        <v>11114313</v>
      </c>
      <c r="AO911" s="2">
        <v>11114313</v>
      </c>
      <c r="AP911" s="2">
        <v>0.39179999999999998</v>
      </c>
      <c r="AQ911" s="2">
        <v>0.2</v>
      </c>
      <c r="AR911" s="2">
        <v>0</v>
      </c>
      <c r="AS911" s="2">
        <v>0</v>
      </c>
      <c r="AT911" s="2">
        <v>0</v>
      </c>
      <c r="AU911" s="2">
        <v>870918</v>
      </c>
      <c r="AV911" s="2">
        <v>870918</v>
      </c>
      <c r="AW911" s="2">
        <v>0.39179999999999998</v>
      </c>
      <c r="AX911" s="2">
        <v>0</v>
      </c>
      <c r="AY911" s="2">
        <v>0.65</v>
      </c>
      <c r="AZ911" s="2">
        <v>0</v>
      </c>
      <c r="BA911" s="2">
        <v>0</v>
      </c>
      <c r="BB911" s="2">
        <v>0</v>
      </c>
      <c r="BC911" s="2">
        <v>0</v>
      </c>
      <c r="BD911" s="2">
        <v>0</v>
      </c>
      <c r="BE911" s="2">
        <v>11985231</v>
      </c>
      <c r="BF911" s="2">
        <v>0</v>
      </c>
      <c r="BG911" s="2">
        <v>0</v>
      </c>
      <c r="BH911" s="2">
        <v>0</v>
      </c>
      <c r="BI911" s="2">
        <v>620300</v>
      </c>
      <c r="BJ911" s="2">
        <v>0</v>
      </c>
      <c r="BK911" s="2">
        <v>0</v>
      </c>
      <c r="BL911" s="2">
        <v>0</v>
      </c>
      <c r="BM911" s="2">
        <v>0</v>
      </c>
      <c r="BN911" s="2">
        <v>2813</v>
      </c>
      <c r="BO911" s="2">
        <v>0</v>
      </c>
      <c r="BP911" s="2">
        <v>0</v>
      </c>
      <c r="BQ911" s="2">
        <v>620300</v>
      </c>
      <c r="BR911" s="2">
        <v>12605531</v>
      </c>
      <c r="BS911" s="2">
        <v>0</v>
      </c>
      <c r="BT911" s="2">
        <v>12605531</v>
      </c>
      <c r="BU911" s="2">
        <v>10590199</v>
      </c>
      <c r="BV911" s="2">
        <v>2015332</v>
      </c>
      <c r="BW911" s="2">
        <v>195142</v>
      </c>
      <c r="BX911" s="2">
        <v>1820190</v>
      </c>
      <c r="BY911" s="2">
        <v>6065.04</v>
      </c>
      <c r="BZ911" s="2">
        <v>975.71</v>
      </c>
      <c r="CA911" s="2">
        <v>5917720</v>
      </c>
      <c r="CB911" s="2">
        <v>0</v>
      </c>
      <c r="CC911" s="2">
        <v>0</v>
      </c>
      <c r="CD911" s="2">
        <v>10590199</v>
      </c>
      <c r="CE911" s="2">
        <v>195142</v>
      </c>
      <c r="CF911" s="2">
        <v>0</v>
      </c>
      <c r="CG911" s="2">
        <v>1827824</v>
      </c>
      <c r="CH911" s="2">
        <v>1827824</v>
      </c>
      <c r="CI911" s="2">
        <v>7634</v>
      </c>
      <c r="CJ911" s="2">
        <v>1827824</v>
      </c>
      <c r="CK911" s="2" t="b">
        <v>0</v>
      </c>
      <c r="CL911" s="2">
        <v>0</v>
      </c>
      <c r="CM911" s="2">
        <v>10911.92</v>
      </c>
      <c r="CN911" s="2">
        <v>10033.06</v>
      </c>
      <c r="CO911" s="2">
        <v>10330.69</v>
      </c>
      <c r="CP911" s="2">
        <v>12283.6</v>
      </c>
      <c r="CQ911" s="4">
        <v>45072.427141203705</v>
      </c>
      <c r="CR911" s="4">
        <v>73415</v>
      </c>
    </row>
    <row r="912" spans="1:96" x14ac:dyDescent="0.35">
      <c r="A912" s="5">
        <v>1007</v>
      </c>
      <c r="B912" s="3" t="s">
        <v>1847</v>
      </c>
      <c r="C912" s="3" t="s">
        <v>1860</v>
      </c>
      <c r="D912" s="2" t="s">
        <v>1861</v>
      </c>
      <c r="E912" s="2">
        <v>8093</v>
      </c>
      <c r="F912" s="2">
        <v>8215</v>
      </c>
      <c r="G912" s="2">
        <v>8458</v>
      </c>
      <c r="H912" s="2">
        <v>9802</v>
      </c>
      <c r="I912" s="2">
        <v>6.5600000000000006E-2</v>
      </c>
      <c r="J912" s="2">
        <v>531</v>
      </c>
      <c r="K912" s="2">
        <v>539</v>
      </c>
      <c r="L912" s="2">
        <v>555</v>
      </c>
      <c r="M912" s="2">
        <v>643</v>
      </c>
      <c r="N912" s="2">
        <v>6.7000000000000004E-2</v>
      </c>
      <c r="O912" s="2">
        <v>542</v>
      </c>
      <c r="P912" s="2">
        <v>550</v>
      </c>
      <c r="Q912" s="2">
        <v>567</v>
      </c>
      <c r="R912" s="2">
        <v>657</v>
      </c>
      <c r="S912" s="2">
        <v>9166</v>
      </c>
      <c r="T912" s="2">
        <v>9304</v>
      </c>
      <c r="U912" s="2">
        <v>9580</v>
      </c>
      <c r="V912" s="2">
        <v>11102</v>
      </c>
      <c r="W912" s="2">
        <v>1.1040000000000001</v>
      </c>
      <c r="X912" s="2">
        <v>1.026</v>
      </c>
      <c r="Y912" s="2">
        <v>10119</v>
      </c>
      <c r="Z912" s="2">
        <v>11391</v>
      </c>
      <c r="AA912" s="2">
        <v>219.26</v>
      </c>
      <c r="AB912" s="2">
        <v>169.88</v>
      </c>
      <c r="AC912" s="2">
        <v>123.73</v>
      </c>
      <c r="AD912" s="2">
        <v>0</v>
      </c>
      <c r="AE912" s="2">
        <v>512.87</v>
      </c>
      <c r="AF912" s="2">
        <v>219.26</v>
      </c>
      <c r="AG912" s="2">
        <v>169.88</v>
      </c>
      <c r="AH912" s="2">
        <v>123.73</v>
      </c>
      <c r="AI912" s="2">
        <v>0</v>
      </c>
      <c r="AJ912" s="2">
        <v>512.87</v>
      </c>
      <c r="AK912" s="2">
        <v>2218692</v>
      </c>
      <c r="AL912" s="2">
        <v>1580564</v>
      </c>
      <c r="AM912" s="2">
        <v>1185333</v>
      </c>
      <c r="AN912" s="2">
        <v>0</v>
      </c>
      <c r="AO912" s="2">
        <v>4984589</v>
      </c>
      <c r="AP912" s="2">
        <v>0.3962</v>
      </c>
      <c r="AQ912" s="2">
        <v>0.2</v>
      </c>
      <c r="AR912" s="2">
        <v>175809</v>
      </c>
      <c r="AS912" s="2">
        <v>125244</v>
      </c>
      <c r="AT912" s="2">
        <v>93926</v>
      </c>
      <c r="AU912" s="2">
        <v>0</v>
      </c>
      <c r="AV912" s="2">
        <v>394979</v>
      </c>
      <c r="AW912" s="2">
        <v>0.3962</v>
      </c>
      <c r="AX912" s="2">
        <v>0</v>
      </c>
      <c r="AY912" s="2">
        <v>0.65</v>
      </c>
      <c r="AZ912" s="2">
        <v>0</v>
      </c>
      <c r="BA912" s="2">
        <v>0</v>
      </c>
      <c r="BB912" s="2">
        <v>0</v>
      </c>
      <c r="BC912" s="2">
        <v>0</v>
      </c>
      <c r="BD912" s="2">
        <v>0</v>
      </c>
      <c r="BE912" s="2">
        <v>5379568</v>
      </c>
      <c r="BF912" s="2">
        <v>0</v>
      </c>
      <c r="BG912" s="2">
        <v>21616</v>
      </c>
      <c r="BH912" s="2">
        <v>0</v>
      </c>
      <c r="BI912" s="2">
        <v>85005</v>
      </c>
      <c r="BJ912" s="2">
        <v>0</v>
      </c>
      <c r="BK912" s="2">
        <v>0</v>
      </c>
      <c r="BL912" s="2">
        <v>0</v>
      </c>
      <c r="BM912" s="2">
        <v>0</v>
      </c>
      <c r="BN912" s="2">
        <v>2813</v>
      </c>
      <c r="BO912" s="2">
        <v>16.420000000000002</v>
      </c>
      <c r="BP912" s="2">
        <v>46189</v>
      </c>
      <c r="BQ912" s="2">
        <v>152810</v>
      </c>
      <c r="BR912" s="2">
        <v>5532378</v>
      </c>
      <c r="BS912" s="2">
        <v>0</v>
      </c>
      <c r="BT912" s="2">
        <v>5532378</v>
      </c>
      <c r="BU912" s="2">
        <v>2253245</v>
      </c>
      <c r="BV912" s="2">
        <v>3279133</v>
      </c>
      <c r="BW912" s="2">
        <v>409704</v>
      </c>
      <c r="BX912" s="2">
        <v>2869429</v>
      </c>
      <c r="BY912" s="2">
        <v>5070.8100000000004</v>
      </c>
      <c r="BZ912" s="2">
        <v>512.87</v>
      </c>
      <c r="CA912" s="2">
        <v>2600666</v>
      </c>
      <c r="CB912" s="2">
        <v>0</v>
      </c>
      <c r="CC912" s="2">
        <v>0</v>
      </c>
      <c r="CD912" s="2">
        <v>2253245</v>
      </c>
      <c r="CE912" s="2">
        <v>409704</v>
      </c>
      <c r="CF912" s="2">
        <v>0</v>
      </c>
      <c r="CG912" s="2">
        <v>636445</v>
      </c>
      <c r="CH912" s="2">
        <v>636445</v>
      </c>
      <c r="CI912" s="2">
        <v>0</v>
      </c>
      <c r="CJ912" s="2">
        <v>2869429</v>
      </c>
      <c r="CK912" s="2" t="b">
        <v>0</v>
      </c>
      <c r="CL912" s="2">
        <v>0</v>
      </c>
      <c r="CM912" s="2">
        <v>10920.83</v>
      </c>
      <c r="CN912" s="2">
        <v>10041.25</v>
      </c>
      <c r="CO912" s="2">
        <v>10339.120000000001</v>
      </c>
      <c r="CP912" s="2">
        <v>12293.62</v>
      </c>
      <c r="CQ912" s="4">
        <v>45072.427152777775</v>
      </c>
      <c r="CR912" s="4">
        <v>73415</v>
      </c>
    </row>
    <row r="913" spans="1:96" x14ac:dyDescent="0.35">
      <c r="A913" s="5">
        <v>1008</v>
      </c>
      <c r="B913" s="3" t="s">
        <v>1847</v>
      </c>
      <c r="C913" s="3" t="s">
        <v>1862</v>
      </c>
      <c r="D913" s="2" t="s">
        <v>1863</v>
      </c>
      <c r="E913" s="2">
        <v>8093</v>
      </c>
      <c r="F913" s="2">
        <v>8215</v>
      </c>
      <c r="G913" s="2">
        <v>8458</v>
      </c>
      <c r="H913" s="2">
        <v>9802</v>
      </c>
      <c r="I913" s="2">
        <v>6.5600000000000006E-2</v>
      </c>
      <c r="J913" s="2">
        <v>531</v>
      </c>
      <c r="K913" s="2">
        <v>539</v>
      </c>
      <c r="L913" s="2">
        <v>555</v>
      </c>
      <c r="M913" s="2">
        <v>643</v>
      </c>
      <c r="N913" s="2">
        <v>6.7000000000000004E-2</v>
      </c>
      <c r="O913" s="2">
        <v>542</v>
      </c>
      <c r="P913" s="2">
        <v>550</v>
      </c>
      <c r="Q913" s="2">
        <v>567</v>
      </c>
      <c r="R913" s="2">
        <v>657</v>
      </c>
      <c r="S913" s="2">
        <v>9166</v>
      </c>
      <c r="T913" s="2">
        <v>9304</v>
      </c>
      <c r="U913" s="2">
        <v>9580</v>
      </c>
      <c r="V913" s="2">
        <v>11102</v>
      </c>
      <c r="W913" s="2">
        <v>1.1040000000000001</v>
      </c>
      <c r="X913" s="2">
        <v>1.026</v>
      </c>
      <c r="Y913" s="2">
        <v>10119</v>
      </c>
      <c r="Z913" s="2">
        <v>11391</v>
      </c>
      <c r="AA913" s="2">
        <v>184.2</v>
      </c>
      <c r="AB913" s="2">
        <v>116.17</v>
      </c>
      <c r="AC913" s="2">
        <v>88.6</v>
      </c>
      <c r="AD913" s="2">
        <v>0</v>
      </c>
      <c r="AE913" s="2">
        <v>388.97</v>
      </c>
      <c r="AF913" s="2">
        <v>184.2</v>
      </c>
      <c r="AG913" s="2">
        <v>116.17</v>
      </c>
      <c r="AH913" s="2">
        <v>88.6</v>
      </c>
      <c r="AI913" s="2">
        <v>0</v>
      </c>
      <c r="AJ913" s="2">
        <v>388.97</v>
      </c>
      <c r="AK913" s="2">
        <v>1863920</v>
      </c>
      <c r="AL913" s="2">
        <v>1080846</v>
      </c>
      <c r="AM913" s="2">
        <v>848788</v>
      </c>
      <c r="AN913" s="2">
        <v>0</v>
      </c>
      <c r="AO913" s="2">
        <v>3793554</v>
      </c>
      <c r="AP913" s="2">
        <v>0.50580000000000003</v>
      </c>
      <c r="AQ913" s="2">
        <v>0.2</v>
      </c>
      <c r="AR913" s="2">
        <v>188554</v>
      </c>
      <c r="AS913" s="2">
        <v>109338</v>
      </c>
      <c r="AT913" s="2">
        <v>85863</v>
      </c>
      <c r="AU913" s="2">
        <v>0</v>
      </c>
      <c r="AV913" s="2">
        <v>383755</v>
      </c>
      <c r="AW913" s="2">
        <v>0.50580000000000003</v>
      </c>
      <c r="AX913" s="2">
        <v>0</v>
      </c>
      <c r="AY913" s="2">
        <v>0.65</v>
      </c>
      <c r="AZ913" s="2">
        <v>0</v>
      </c>
      <c r="BA913" s="2">
        <v>0</v>
      </c>
      <c r="BB913" s="2">
        <v>0</v>
      </c>
      <c r="BC913" s="2">
        <v>0</v>
      </c>
      <c r="BD913" s="2">
        <v>0</v>
      </c>
      <c r="BE913" s="2">
        <v>4177309</v>
      </c>
      <c r="BF913" s="2">
        <v>0</v>
      </c>
      <c r="BG913" s="2">
        <v>14820</v>
      </c>
      <c r="BH913" s="2">
        <v>0</v>
      </c>
      <c r="BI913" s="2">
        <v>55816</v>
      </c>
      <c r="BJ913" s="2">
        <v>0</v>
      </c>
      <c r="BK913" s="2">
        <v>0</v>
      </c>
      <c r="BL913" s="2">
        <v>0</v>
      </c>
      <c r="BM913" s="2">
        <v>0</v>
      </c>
      <c r="BN913" s="2">
        <v>2813</v>
      </c>
      <c r="BO913" s="2">
        <v>8.81</v>
      </c>
      <c r="BP913" s="2">
        <v>24783</v>
      </c>
      <c r="BQ913" s="2">
        <v>95419</v>
      </c>
      <c r="BR913" s="2">
        <v>4272728</v>
      </c>
      <c r="BS913" s="2">
        <v>0</v>
      </c>
      <c r="BT913" s="2">
        <v>4272728</v>
      </c>
      <c r="BU913" s="2">
        <v>1596266</v>
      </c>
      <c r="BV913" s="2">
        <v>2676462</v>
      </c>
      <c r="BW913" s="2">
        <v>309438</v>
      </c>
      <c r="BX913" s="2">
        <v>2367024</v>
      </c>
      <c r="BY913" s="2">
        <v>5049.8</v>
      </c>
      <c r="BZ913" s="2">
        <v>388.97</v>
      </c>
      <c r="CA913" s="2">
        <v>1964221</v>
      </c>
      <c r="CB913" s="2">
        <v>0</v>
      </c>
      <c r="CC913" s="2">
        <v>0</v>
      </c>
      <c r="CD913" s="2">
        <v>1596266</v>
      </c>
      <c r="CE913" s="2">
        <v>309438</v>
      </c>
      <c r="CF913" s="2">
        <v>58517</v>
      </c>
      <c r="CG913" s="2">
        <v>478002</v>
      </c>
      <c r="CH913" s="2">
        <v>536519</v>
      </c>
      <c r="CI913" s="2">
        <v>0</v>
      </c>
      <c r="CJ913" s="2">
        <v>2367024</v>
      </c>
      <c r="CK913" s="2" t="b">
        <v>0</v>
      </c>
      <c r="CL913" s="2">
        <v>0</v>
      </c>
      <c r="CM913" s="2">
        <v>11142.64</v>
      </c>
      <c r="CN913" s="2">
        <v>10245.19</v>
      </c>
      <c r="CO913" s="2">
        <v>10549.11</v>
      </c>
      <c r="CP913" s="2">
        <v>12543.31</v>
      </c>
      <c r="CQ913" s="4">
        <v>45072.427164351851</v>
      </c>
      <c r="CR913" s="4">
        <v>73415</v>
      </c>
    </row>
    <row r="914" spans="1:96" x14ac:dyDescent="0.35">
      <c r="A914" s="5">
        <v>1009</v>
      </c>
      <c r="B914" s="3" t="s">
        <v>1847</v>
      </c>
      <c r="C914" s="3" t="s">
        <v>1864</v>
      </c>
      <c r="D914" s="2" t="s">
        <v>1865</v>
      </c>
      <c r="E914" s="2">
        <v>8093</v>
      </c>
      <c r="F914" s="2">
        <v>8215</v>
      </c>
      <c r="G914" s="2">
        <v>8458</v>
      </c>
      <c r="H914" s="2">
        <v>9802</v>
      </c>
      <c r="I914" s="2">
        <v>6.5600000000000006E-2</v>
      </c>
      <c r="J914" s="2">
        <v>531</v>
      </c>
      <c r="K914" s="2">
        <v>539</v>
      </c>
      <c r="L914" s="2">
        <v>555</v>
      </c>
      <c r="M914" s="2">
        <v>643</v>
      </c>
      <c r="N914" s="2">
        <v>6.7000000000000004E-2</v>
      </c>
      <c r="O914" s="2">
        <v>542</v>
      </c>
      <c r="P914" s="2">
        <v>550</v>
      </c>
      <c r="Q914" s="2">
        <v>567</v>
      </c>
      <c r="R914" s="2">
        <v>657</v>
      </c>
      <c r="S914" s="2">
        <v>9166</v>
      </c>
      <c r="T914" s="2">
        <v>9304</v>
      </c>
      <c r="U914" s="2">
        <v>9580</v>
      </c>
      <c r="V914" s="2">
        <v>11102</v>
      </c>
      <c r="W914" s="2">
        <v>1.1040000000000001</v>
      </c>
      <c r="X914" s="2">
        <v>1.026</v>
      </c>
      <c r="Y914" s="2">
        <v>10119</v>
      </c>
      <c r="Z914" s="2">
        <v>11391</v>
      </c>
      <c r="AA914" s="2">
        <v>0</v>
      </c>
      <c r="AB914" s="2">
        <v>0</v>
      </c>
      <c r="AC914" s="2">
        <v>0</v>
      </c>
      <c r="AD914" s="2">
        <v>429.51</v>
      </c>
      <c r="AE914" s="2">
        <v>429.51</v>
      </c>
      <c r="AF914" s="2">
        <v>0</v>
      </c>
      <c r="AG914" s="2">
        <v>0</v>
      </c>
      <c r="AH914" s="2">
        <v>0</v>
      </c>
      <c r="AI914" s="2">
        <v>437.69</v>
      </c>
      <c r="AJ914" s="2">
        <v>437.69</v>
      </c>
      <c r="AK914" s="2">
        <v>0</v>
      </c>
      <c r="AL914" s="2">
        <v>0</v>
      </c>
      <c r="AM914" s="2">
        <v>0</v>
      </c>
      <c r="AN914" s="2">
        <v>4892548</v>
      </c>
      <c r="AO914" s="2">
        <v>4892548</v>
      </c>
      <c r="AP914" s="2">
        <v>0.43540000000000001</v>
      </c>
      <c r="AQ914" s="2">
        <v>0.2</v>
      </c>
      <c r="AR914" s="2">
        <v>0</v>
      </c>
      <c r="AS914" s="2">
        <v>0</v>
      </c>
      <c r="AT914" s="2">
        <v>0</v>
      </c>
      <c r="AU914" s="2">
        <v>434157</v>
      </c>
      <c r="AV914" s="2">
        <v>434157</v>
      </c>
      <c r="AW914" s="2">
        <v>0.43540000000000001</v>
      </c>
      <c r="AX914" s="2">
        <v>0</v>
      </c>
      <c r="AY914" s="2">
        <v>0.65</v>
      </c>
      <c r="AZ914" s="2">
        <v>0</v>
      </c>
      <c r="BA914" s="2">
        <v>0</v>
      </c>
      <c r="BB914" s="2">
        <v>0</v>
      </c>
      <c r="BC914" s="2">
        <v>0</v>
      </c>
      <c r="BD914" s="2">
        <v>0</v>
      </c>
      <c r="BE914" s="2">
        <v>5326705</v>
      </c>
      <c r="BF914" s="2">
        <v>1989324</v>
      </c>
      <c r="BG914" s="2">
        <v>0</v>
      </c>
      <c r="BH914" s="2">
        <v>0</v>
      </c>
      <c r="BI914" s="2">
        <v>276483</v>
      </c>
      <c r="BJ914" s="2">
        <v>0</v>
      </c>
      <c r="BK914" s="2">
        <v>0</v>
      </c>
      <c r="BL914" s="2">
        <v>0</v>
      </c>
      <c r="BM914" s="2">
        <v>0</v>
      </c>
      <c r="BN914" s="2">
        <v>2813</v>
      </c>
      <c r="BO914" s="2">
        <v>0</v>
      </c>
      <c r="BP914" s="2">
        <v>0</v>
      </c>
      <c r="BQ914" s="2">
        <v>2265807</v>
      </c>
      <c r="BR914" s="2">
        <v>7592512</v>
      </c>
      <c r="BS914" s="2">
        <v>0</v>
      </c>
      <c r="BT914" s="2">
        <v>7592512</v>
      </c>
      <c r="BU914" s="2">
        <v>2254371</v>
      </c>
      <c r="BV914" s="2">
        <v>5338141</v>
      </c>
      <c r="BW914" s="2">
        <v>604529</v>
      </c>
      <c r="BX914" s="2">
        <v>4733612</v>
      </c>
      <c r="BY914" s="2">
        <v>5988.94</v>
      </c>
      <c r="BZ914" s="2">
        <v>437.69</v>
      </c>
      <c r="CA914" s="2">
        <v>2621299</v>
      </c>
      <c r="CB914" s="2">
        <v>1226840</v>
      </c>
      <c r="CC914" s="2">
        <v>0</v>
      </c>
      <c r="CD914" s="2">
        <v>2254371</v>
      </c>
      <c r="CE914" s="2">
        <v>604529</v>
      </c>
      <c r="CF914" s="2">
        <v>989239</v>
      </c>
      <c r="CG914" s="2">
        <v>1066141</v>
      </c>
      <c r="CH914" s="2">
        <v>2055380</v>
      </c>
      <c r="CI914" s="2">
        <v>0</v>
      </c>
      <c r="CJ914" s="2">
        <v>4733612</v>
      </c>
      <c r="CK914" s="2" t="b">
        <v>0</v>
      </c>
      <c r="CL914" s="2">
        <v>0</v>
      </c>
      <c r="CM914" s="2">
        <v>11000.16</v>
      </c>
      <c r="CN914" s="2">
        <v>10114.19</v>
      </c>
      <c r="CO914" s="2">
        <v>10414.23</v>
      </c>
      <c r="CP914" s="2">
        <v>12382.93</v>
      </c>
      <c r="CQ914" s="4">
        <v>45072.427164351851</v>
      </c>
      <c r="CR914" s="4">
        <v>73415</v>
      </c>
    </row>
    <row r="915" spans="1:96" x14ac:dyDescent="0.35">
      <c r="A915" s="5">
        <v>1010</v>
      </c>
      <c r="B915" s="3" t="s">
        <v>1847</v>
      </c>
      <c r="C915" s="3" t="s">
        <v>1866</v>
      </c>
      <c r="D915" s="2" t="s">
        <v>1867</v>
      </c>
      <c r="E915" s="2">
        <v>8093</v>
      </c>
      <c r="F915" s="2">
        <v>8215</v>
      </c>
      <c r="G915" s="2">
        <v>8458</v>
      </c>
      <c r="H915" s="2">
        <v>9802</v>
      </c>
      <c r="I915" s="2">
        <v>6.5600000000000006E-2</v>
      </c>
      <c r="J915" s="2">
        <v>531</v>
      </c>
      <c r="K915" s="2">
        <v>539</v>
      </c>
      <c r="L915" s="2">
        <v>555</v>
      </c>
      <c r="M915" s="2">
        <v>643</v>
      </c>
      <c r="N915" s="2">
        <v>6.7000000000000004E-2</v>
      </c>
      <c r="O915" s="2">
        <v>542</v>
      </c>
      <c r="P915" s="2">
        <v>550</v>
      </c>
      <c r="Q915" s="2">
        <v>567</v>
      </c>
      <c r="R915" s="2">
        <v>657</v>
      </c>
      <c r="S915" s="2">
        <v>9166</v>
      </c>
      <c r="T915" s="2">
        <v>9304</v>
      </c>
      <c r="U915" s="2">
        <v>9580</v>
      </c>
      <c r="V915" s="2">
        <v>11102</v>
      </c>
      <c r="W915" s="2">
        <v>1.1040000000000001</v>
      </c>
      <c r="X915" s="2">
        <v>1.026</v>
      </c>
      <c r="Y915" s="2">
        <v>10119</v>
      </c>
      <c r="Z915" s="2">
        <v>11391</v>
      </c>
      <c r="AA915" s="2">
        <v>105.26</v>
      </c>
      <c r="AB915" s="2">
        <v>86.77</v>
      </c>
      <c r="AC915" s="2">
        <v>58.71</v>
      </c>
      <c r="AD915" s="2">
        <v>0</v>
      </c>
      <c r="AE915" s="2">
        <v>250.74</v>
      </c>
      <c r="AF915" s="2">
        <v>105.26</v>
      </c>
      <c r="AG915" s="2">
        <v>86.77</v>
      </c>
      <c r="AH915" s="2">
        <v>58.71</v>
      </c>
      <c r="AI915" s="2">
        <v>0</v>
      </c>
      <c r="AJ915" s="2">
        <v>250.74</v>
      </c>
      <c r="AK915" s="2">
        <v>1065126</v>
      </c>
      <c r="AL915" s="2">
        <v>807308</v>
      </c>
      <c r="AM915" s="2">
        <v>562442</v>
      </c>
      <c r="AN915" s="2">
        <v>0</v>
      </c>
      <c r="AO915" s="2">
        <v>2434876</v>
      </c>
      <c r="AP915" s="2">
        <v>0.49930000000000002</v>
      </c>
      <c r="AQ915" s="2">
        <v>0.2</v>
      </c>
      <c r="AR915" s="2">
        <v>106363</v>
      </c>
      <c r="AS915" s="2">
        <v>80618</v>
      </c>
      <c r="AT915" s="2">
        <v>56165</v>
      </c>
      <c r="AU915" s="2">
        <v>0</v>
      </c>
      <c r="AV915" s="2">
        <v>243146</v>
      </c>
      <c r="AW915" s="2">
        <v>0.49930000000000002</v>
      </c>
      <c r="AX915" s="2">
        <v>0</v>
      </c>
      <c r="AY915" s="2">
        <v>0.65</v>
      </c>
      <c r="AZ915" s="2">
        <v>0</v>
      </c>
      <c r="BA915" s="2">
        <v>0</v>
      </c>
      <c r="BB915" s="2">
        <v>0</v>
      </c>
      <c r="BC915" s="2">
        <v>0</v>
      </c>
      <c r="BD915" s="2">
        <v>0</v>
      </c>
      <c r="BE915" s="2">
        <v>2678022</v>
      </c>
      <c r="BF915" s="2">
        <v>0</v>
      </c>
      <c r="BG915" s="2">
        <v>0</v>
      </c>
      <c r="BH915" s="2">
        <v>0</v>
      </c>
      <c r="BI915" s="2">
        <v>173238</v>
      </c>
      <c r="BJ915" s="2">
        <v>0</v>
      </c>
      <c r="BK915" s="2">
        <v>0</v>
      </c>
      <c r="BL915" s="2">
        <v>27065</v>
      </c>
      <c r="BM915" s="2">
        <v>0</v>
      </c>
      <c r="BN915" s="2">
        <v>2813</v>
      </c>
      <c r="BO915" s="2">
        <v>4.0999999999999996</v>
      </c>
      <c r="BP915" s="2">
        <v>11533</v>
      </c>
      <c r="BQ915" s="2">
        <v>211836</v>
      </c>
      <c r="BR915" s="2">
        <v>2889858</v>
      </c>
      <c r="BS915" s="2">
        <v>0</v>
      </c>
      <c r="BT915" s="2">
        <v>2889858</v>
      </c>
      <c r="BU915" s="2">
        <v>3508180</v>
      </c>
      <c r="BV915" s="2">
        <v>0</v>
      </c>
      <c r="BW915" s="2">
        <v>50148</v>
      </c>
      <c r="BX915" s="2">
        <v>0</v>
      </c>
      <c r="BY915" s="2">
        <v>5122.0200000000004</v>
      </c>
      <c r="BZ915" s="2">
        <v>250.74</v>
      </c>
      <c r="CA915" s="2">
        <v>1284295</v>
      </c>
      <c r="CB915" s="2">
        <v>0</v>
      </c>
      <c r="CC915" s="2">
        <v>0</v>
      </c>
      <c r="CD915" s="2">
        <v>3508180</v>
      </c>
      <c r="CE915" s="2">
        <v>50148</v>
      </c>
      <c r="CF915" s="2">
        <v>0</v>
      </c>
      <c r="CG915" s="2">
        <v>623250</v>
      </c>
      <c r="CH915" s="2">
        <v>623250</v>
      </c>
      <c r="CI915" s="2">
        <v>623250</v>
      </c>
      <c r="CJ915" s="2">
        <v>623250</v>
      </c>
      <c r="CK915" s="2" t="b">
        <v>1</v>
      </c>
      <c r="CL915" s="2">
        <v>618322</v>
      </c>
      <c r="CM915" s="2">
        <v>11129.48</v>
      </c>
      <c r="CN915" s="2">
        <v>10233.1</v>
      </c>
      <c r="CO915" s="2">
        <v>10536.66</v>
      </c>
      <c r="CP915" s="2">
        <v>12528.51</v>
      </c>
      <c r="CQ915" s="4">
        <v>45072.427199074074</v>
      </c>
      <c r="CR915" s="4">
        <v>73415</v>
      </c>
    </row>
    <row r="916" spans="1:96" x14ac:dyDescent="0.35">
      <c r="A916" s="5">
        <v>1011</v>
      </c>
      <c r="B916" s="3" t="s">
        <v>1847</v>
      </c>
      <c r="C916" s="3" t="s">
        <v>1868</v>
      </c>
      <c r="D916" s="2" t="s">
        <v>1869</v>
      </c>
      <c r="E916" s="2">
        <v>8093</v>
      </c>
      <c r="F916" s="2">
        <v>8215</v>
      </c>
      <c r="G916" s="2">
        <v>8458</v>
      </c>
      <c r="H916" s="2">
        <v>9802</v>
      </c>
      <c r="I916" s="2">
        <v>6.5600000000000006E-2</v>
      </c>
      <c r="J916" s="2">
        <v>531</v>
      </c>
      <c r="K916" s="2">
        <v>539</v>
      </c>
      <c r="L916" s="2">
        <v>555</v>
      </c>
      <c r="M916" s="2">
        <v>643</v>
      </c>
      <c r="N916" s="2">
        <v>6.7000000000000004E-2</v>
      </c>
      <c r="O916" s="2">
        <v>542</v>
      </c>
      <c r="P916" s="2">
        <v>550</v>
      </c>
      <c r="Q916" s="2">
        <v>567</v>
      </c>
      <c r="R916" s="2">
        <v>657</v>
      </c>
      <c r="S916" s="2">
        <v>9166</v>
      </c>
      <c r="T916" s="2">
        <v>9304</v>
      </c>
      <c r="U916" s="2">
        <v>9580</v>
      </c>
      <c r="V916" s="2">
        <v>11102</v>
      </c>
      <c r="W916" s="2">
        <v>1.1040000000000001</v>
      </c>
      <c r="X916" s="2">
        <v>1.026</v>
      </c>
      <c r="Y916" s="2">
        <v>10119</v>
      </c>
      <c r="Z916" s="2">
        <v>11391</v>
      </c>
      <c r="AA916" s="2">
        <v>95.48</v>
      </c>
      <c r="AB916" s="2">
        <v>52.25</v>
      </c>
      <c r="AC916" s="2">
        <v>39.6</v>
      </c>
      <c r="AD916" s="2">
        <v>1.69</v>
      </c>
      <c r="AE916" s="2">
        <v>189.02</v>
      </c>
      <c r="AF916" s="2">
        <v>95.48</v>
      </c>
      <c r="AG916" s="2">
        <v>52.25</v>
      </c>
      <c r="AH916" s="2">
        <v>39.6</v>
      </c>
      <c r="AI916" s="2">
        <v>109.16</v>
      </c>
      <c r="AJ916" s="2">
        <v>296.49</v>
      </c>
      <c r="AK916" s="2">
        <v>966162</v>
      </c>
      <c r="AL916" s="2">
        <v>486134</v>
      </c>
      <c r="AM916" s="2">
        <v>379368</v>
      </c>
      <c r="AN916" s="2">
        <v>19251</v>
      </c>
      <c r="AO916" s="2">
        <v>1850915</v>
      </c>
      <c r="AP916" s="2">
        <v>0.53269999999999995</v>
      </c>
      <c r="AQ916" s="2">
        <v>0.2</v>
      </c>
      <c r="AR916" s="2">
        <v>102935</v>
      </c>
      <c r="AS916" s="2">
        <v>51793</v>
      </c>
      <c r="AT916" s="2">
        <v>40418</v>
      </c>
      <c r="AU916" s="2">
        <v>132476</v>
      </c>
      <c r="AV916" s="2">
        <v>327622</v>
      </c>
      <c r="AW916" s="2">
        <v>0.53269999999999995</v>
      </c>
      <c r="AX916" s="2">
        <v>0</v>
      </c>
      <c r="AY916" s="2">
        <v>0.65</v>
      </c>
      <c r="AZ916" s="2">
        <v>0</v>
      </c>
      <c r="BA916" s="2">
        <v>0</v>
      </c>
      <c r="BB916" s="2">
        <v>0</v>
      </c>
      <c r="BC916" s="2">
        <v>0</v>
      </c>
      <c r="BD916" s="2">
        <v>0</v>
      </c>
      <c r="BE916" s="2">
        <v>2178537</v>
      </c>
      <c r="BF916" s="2">
        <v>1990558</v>
      </c>
      <c r="BG916" s="2">
        <v>0</v>
      </c>
      <c r="BH916" s="2">
        <v>0</v>
      </c>
      <c r="BI916" s="2">
        <v>323086</v>
      </c>
      <c r="BJ916" s="2">
        <v>0</v>
      </c>
      <c r="BK916" s="2">
        <v>155000</v>
      </c>
      <c r="BL916" s="2">
        <v>0</v>
      </c>
      <c r="BM916" s="2">
        <v>0</v>
      </c>
      <c r="BN916" s="2">
        <v>2813</v>
      </c>
      <c r="BO916" s="2">
        <v>2.63</v>
      </c>
      <c r="BP916" s="2">
        <v>7398</v>
      </c>
      <c r="BQ916" s="2">
        <v>2476042</v>
      </c>
      <c r="BR916" s="2">
        <v>4654579</v>
      </c>
      <c r="BS916" s="2">
        <v>0</v>
      </c>
      <c r="BT916" s="2">
        <v>4654579</v>
      </c>
      <c r="BU916" s="2">
        <v>5529666</v>
      </c>
      <c r="BV916" s="2">
        <v>0</v>
      </c>
      <c r="BW916" s="2">
        <v>59298</v>
      </c>
      <c r="BX916" s="2">
        <v>0</v>
      </c>
      <c r="BY916" s="2">
        <v>5334.1</v>
      </c>
      <c r="BZ916" s="2">
        <v>296.49</v>
      </c>
      <c r="CA916" s="2">
        <v>1581507</v>
      </c>
      <c r="CB916" s="2">
        <v>517334</v>
      </c>
      <c r="CC916" s="2">
        <v>0</v>
      </c>
      <c r="CD916" s="2">
        <v>5529666</v>
      </c>
      <c r="CE916" s="2">
        <v>59298</v>
      </c>
      <c r="CF916" s="2">
        <v>0</v>
      </c>
      <c r="CG916" s="2">
        <v>657983</v>
      </c>
      <c r="CH916" s="2">
        <v>657983</v>
      </c>
      <c r="CI916" s="2">
        <v>657983</v>
      </c>
      <c r="CJ916" s="2">
        <v>657983</v>
      </c>
      <c r="CK916" s="2" t="b">
        <v>1</v>
      </c>
      <c r="CL916" s="2">
        <v>875087</v>
      </c>
      <c r="CM916" s="2">
        <v>11197.08</v>
      </c>
      <c r="CN916" s="2">
        <v>10295.25</v>
      </c>
      <c r="CO916" s="2">
        <v>10600.65</v>
      </c>
      <c r="CP916" s="2">
        <v>12604.6</v>
      </c>
      <c r="CQ916" s="4">
        <v>45072.42664351852</v>
      </c>
      <c r="CR916" s="4">
        <v>73415</v>
      </c>
    </row>
    <row r="917" spans="1:96" x14ac:dyDescent="0.35">
      <c r="A917" s="5">
        <v>1012</v>
      </c>
      <c r="B917" s="3" t="s">
        <v>1870</v>
      </c>
      <c r="C917" s="3" t="s">
        <v>1871</v>
      </c>
      <c r="D917" s="2" t="s">
        <v>1872</v>
      </c>
      <c r="E917" s="2">
        <v>8093</v>
      </c>
      <c r="F917" s="2">
        <v>8215</v>
      </c>
      <c r="G917" s="2">
        <v>8458</v>
      </c>
      <c r="H917" s="2">
        <v>9802</v>
      </c>
      <c r="I917" s="2">
        <v>6.5600000000000006E-2</v>
      </c>
      <c r="J917" s="2">
        <v>531</v>
      </c>
      <c r="K917" s="2">
        <v>539</v>
      </c>
      <c r="L917" s="2">
        <v>555</v>
      </c>
      <c r="M917" s="2">
        <v>643</v>
      </c>
      <c r="N917" s="2">
        <v>6.7000000000000004E-2</v>
      </c>
      <c r="O917" s="2">
        <v>542</v>
      </c>
      <c r="P917" s="2">
        <v>550</v>
      </c>
      <c r="Q917" s="2">
        <v>567</v>
      </c>
      <c r="R917" s="2">
        <v>657</v>
      </c>
      <c r="S917" s="2">
        <v>9166</v>
      </c>
      <c r="T917" s="2">
        <v>9304</v>
      </c>
      <c r="U917" s="2">
        <v>9580</v>
      </c>
      <c r="V917" s="2">
        <v>11102</v>
      </c>
      <c r="W917" s="2">
        <v>1.1040000000000001</v>
      </c>
      <c r="X917" s="2">
        <v>1.026</v>
      </c>
      <c r="Y917" s="2">
        <v>10119</v>
      </c>
      <c r="Z917" s="2">
        <v>11391</v>
      </c>
      <c r="AA917" s="2">
        <v>192.94</v>
      </c>
      <c r="AB917" s="2">
        <v>162.82</v>
      </c>
      <c r="AC917" s="2">
        <v>133.63999999999999</v>
      </c>
      <c r="AD917" s="2">
        <v>0</v>
      </c>
      <c r="AE917" s="2">
        <v>489.4</v>
      </c>
      <c r="AF917" s="2">
        <v>192.94</v>
      </c>
      <c r="AG917" s="2">
        <v>162.82</v>
      </c>
      <c r="AH917" s="2">
        <v>133.63999999999999</v>
      </c>
      <c r="AI917" s="2">
        <v>0</v>
      </c>
      <c r="AJ917" s="2">
        <v>489.4</v>
      </c>
      <c r="AK917" s="2">
        <v>1952360</v>
      </c>
      <c r="AL917" s="2">
        <v>1514877</v>
      </c>
      <c r="AM917" s="2">
        <v>1280271</v>
      </c>
      <c r="AN917" s="2">
        <v>0</v>
      </c>
      <c r="AO917" s="2">
        <v>4747508</v>
      </c>
      <c r="AP917" s="2">
        <v>0.74809999999999999</v>
      </c>
      <c r="AQ917" s="2">
        <v>0.2</v>
      </c>
      <c r="AR917" s="2">
        <v>292112</v>
      </c>
      <c r="AS917" s="2">
        <v>226656</v>
      </c>
      <c r="AT917" s="2">
        <v>191554</v>
      </c>
      <c r="AU917" s="2">
        <v>0</v>
      </c>
      <c r="AV917" s="2">
        <v>710322</v>
      </c>
      <c r="AW917" s="2">
        <v>0.74809999999999999</v>
      </c>
      <c r="AX917" s="2">
        <v>0.1981</v>
      </c>
      <c r="AY917" s="2">
        <v>0.65</v>
      </c>
      <c r="AZ917" s="2">
        <v>251396</v>
      </c>
      <c r="BA917" s="2">
        <v>195063</v>
      </c>
      <c r="BB917" s="2">
        <v>164854</v>
      </c>
      <c r="BC917" s="2">
        <v>0</v>
      </c>
      <c r="BD917" s="2">
        <v>611313</v>
      </c>
      <c r="BE917" s="2">
        <v>6069143</v>
      </c>
      <c r="BF917" s="2">
        <v>0</v>
      </c>
      <c r="BG917" s="2">
        <v>4565</v>
      </c>
      <c r="BH917" s="2">
        <v>0</v>
      </c>
      <c r="BI917" s="2">
        <v>43192</v>
      </c>
      <c r="BJ917" s="2">
        <v>0</v>
      </c>
      <c r="BK917" s="2">
        <v>0</v>
      </c>
      <c r="BL917" s="2">
        <v>0</v>
      </c>
      <c r="BM917" s="2">
        <v>0</v>
      </c>
      <c r="BN917" s="2">
        <v>2813</v>
      </c>
      <c r="BO917" s="2">
        <v>15.12</v>
      </c>
      <c r="BP917" s="2">
        <v>42533</v>
      </c>
      <c r="BQ917" s="2">
        <v>90290</v>
      </c>
      <c r="BR917" s="2">
        <v>6159433</v>
      </c>
      <c r="BS917" s="2">
        <v>0</v>
      </c>
      <c r="BT917" s="2">
        <v>6159433</v>
      </c>
      <c r="BU917" s="2">
        <v>995463</v>
      </c>
      <c r="BV917" s="2">
        <v>5163970</v>
      </c>
      <c r="BW917" s="2">
        <v>391898</v>
      </c>
      <c r="BX917" s="2">
        <v>4772072</v>
      </c>
      <c r="BY917" s="2">
        <v>5083.0600000000004</v>
      </c>
      <c r="BZ917" s="2">
        <v>489.4</v>
      </c>
      <c r="CA917" s="2">
        <v>2487650</v>
      </c>
      <c r="CB917" s="2">
        <v>0</v>
      </c>
      <c r="CC917" s="2">
        <v>0</v>
      </c>
      <c r="CD917" s="2">
        <v>995463</v>
      </c>
      <c r="CE917" s="2">
        <v>391898</v>
      </c>
      <c r="CF917" s="2">
        <v>1100289</v>
      </c>
      <c r="CG917" s="2">
        <v>423535</v>
      </c>
      <c r="CH917" s="2">
        <v>1523824</v>
      </c>
      <c r="CI917" s="2">
        <v>0</v>
      </c>
      <c r="CJ917" s="2">
        <v>4772072</v>
      </c>
      <c r="CK917" s="2" t="b">
        <v>0</v>
      </c>
      <c r="CL917" s="2">
        <v>0</v>
      </c>
      <c r="CM917" s="2">
        <v>12935.98</v>
      </c>
      <c r="CN917" s="2">
        <v>11894.09</v>
      </c>
      <c r="CO917" s="2">
        <v>12246.93</v>
      </c>
      <c r="CP917" s="2">
        <v>14562.08</v>
      </c>
      <c r="CQ917" s="4">
        <v>45072.426655092589</v>
      </c>
      <c r="CR917" s="4">
        <v>73415</v>
      </c>
    </row>
    <row r="918" spans="1:96" x14ac:dyDescent="0.35">
      <c r="A918" s="5">
        <v>1013</v>
      </c>
      <c r="B918" s="3" t="s">
        <v>1870</v>
      </c>
      <c r="C918" s="3" t="s">
        <v>1873</v>
      </c>
      <c r="D918" s="2" t="s">
        <v>1874</v>
      </c>
      <c r="E918" s="2">
        <v>8093</v>
      </c>
      <c r="F918" s="2">
        <v>8215</v>
      </c>
      <c r="G918" s="2">
        <v>8458</v>
      </c>
      <c r="H918" s="2">
        <v>9802</v>
      </c>
      <c r="I918" s="2">
        <v>6.5600000000000006E-2</v>
      </c>
      <c r="J918" s="2">
        <v>531</v>
      </c>
      <c r="K918" s="2">
        <v>539</v>
      </c>
      <c r="L918" s="2">
        <v>555</v>
      </c>
      <c r="M918" s="2">
        <v>643</v>
      </c>
      <c r="N918" s="2">
        <v>6.7000000000000004E-2</v>
      </c>
      <c r="O918" s="2">
        <v>542</v>
      </c>
      <c r="P918" s="2">
        <v>550</v>
      </c>
      <c r="Q918" s="2">
        <v>567</v>
      </c>
      <c r="R918" s="2">
        <v>657</v>
      </c>
      <c r="S918" s="2">
        <v>9166</v>
      </c>
      <c r="T918" s="2">
        <v>9304</v>
      </c>
      <c r="U918" s="2">
        <v>9580</v>
      </c>
      <c r="V918" s="2">
        <v>11102</v>
      </c>
      <c r="W918" s="2">
        <v>1.1040000000000001</v>
      </c>
      <c r="X918" s="2">
        <v>1.026</v>
      </c>
      <c r="Y918" s="2">
        <v>10119</v>
      </c>
      <c r="Z918" s="2">
        <v>11391</v>
      </c>
      <c r="AA918" s="2">
        <v>1123.21</v>
      </c>
      <c r="AB918" s="2">
        <v>817.37</v>
      </c>
      <c r="AC918" s="2">
        <v>549.61</v>
      </c>
      <c r="AD918" s="2">
        <v>1072.3</v>
      </c>
      <c r="AE918" s="2">
        <v>3562.49</v>
      </c>
      <c r="AF918" s="2">
        <v>1123.21</v>
      </c>
      <c r="AG918" s="2">
        <v>817.37</v>
      </c>
      <c r="AH918" s="2">
        <v>549.61</v>
      </c>
      <c r="AI918" s="2">
        <v>1072.3</v>
      </c>
      <c r="AJ918" s="2">
        <v>3562.49</v>
      </c>
      <c r="AK918" s="2">
        <v>11365762</v>
      </c>
      <c r="AL918" s="2">
        <v>7604810</v>
      </c>
      <c r="AM918" s="2">
        <v>5265264</v>
      </c>
      <c r="AN918" s="2">
        <v>12214569</v>
      </c>
      <c r="AO918" s="2">
        <v>36450405</v>
      </c>
      <c r="AP918" s="2">
        <v>0.81779999999999997</v>
      </c>
      <c r="AQ918" s="2">
        <v>0.2</v>
      </c>
      <c r="AR918" s="2">
        <v>1858984</v>
      </c>
      <c r="AS918" s="2">
        <v>1243843</v>
      </c>
      <c r="AT918" s="2">
        <v>861187</v>
      </c>
      <c r="AU918" s="2">
        <v>1997815</v>
      </c>
      <c r="AV918" s="2">
        <v>5961829</v>
      </c>
      <c r="AW918" s="2">
        <v>0.81779999999999997</v>
      </c>
      <c r="AX918" s="2">
        <v>0.26779999999999998</v>
      </c>
      <c r="AY918" s="2">
        <v>0.65</v>
      </c>
      <c r="AZ918" s="2">
        <v>1978438</v>
      </c>
      <c r="BA918" s="2">
        <v>1323769</v>
      </c>
      <c r="BB918" s="2">
        <v>916524</v>
      </c>
      <c r="BC918" s="2">
        <v>2126190</v>
      </c>
      <c r="BD918" s="2">
        <v>6344921</v>
      </c>
      <c r="BE918" s="2">
        <v>48757155</v>
      </c>
      <c r="BF918" s="2">
        <v>0</v>
      </c>
      <c r="BG918" s="2">
        <v>0</v>
      </c>
      <c r="BH918" s="2">
        <v>0</v>
      </c>
      <c r="BI918" s="2">
        <v>477844</v>
      </c>
      <c r="BJ918" s="2">
        <v>0</v>
      </c>
      <c r="BK918" s="2">
        <v>0</v>
      </c>
      <c r="BL918" s="2">
        <v>0</v>
      </c>
      <c r="BM918" s="2">
        <v>0</v>
      </c>
      <c r="BN918" s="2">
        <v>2813</v>
      </c>
      <c r="BO918" s="2">
        <v>83.7</v>
      </c>
      <c r="BP918" s="2">
        <v>235448</v>
      </c>
      <c r="BQ918" s="2">
        <v>713292</v>
      </c>
      <c r="BR918" s="2">
        <v>49470447</v>
      </c>
      <c r="BS918" s="2">
        <v>0</v>
      </c>
      <c r="BT918" s="2">
        <v>49470447</v>
      </c>
      <c r="BU918" s="2">
        <v>6038538</v>
      </c>
      <c r="BV918" s="2">
        <v>43431909</v>
      </c>
      <c r="BW918" s="2">
        <v>2950975</v>
      </c>
      <c r="BX918" s="2">
        <v>40480934</v>
      </c>
      <c r="BY918" s="2">
        <v>5258.08</v>
      </c>
      <c r="BZ918" s="2">
        <v>3562.49</v>
      </c>
      <c r="CA918" s="2">
        <v>18731857</v>
      </c>
      <c r="CB918" s="2">
        <v>0</v>
      </c>
      <c r="CC918" s="2">
        <v>0</v>
      </c>
      <c r="CD918" s="2">
        <v>6038538</v>
      </c>
      <c r="CE918" s="2">
        <v>2950975</v>
      </c>
      <c r="CF918" s="2">
        <v>9742344</v>
      </c>
      <c r="CG918" s="2">
        <v>3140273</v>
      </c>
      <c r="CH918" s="2">
        <v>12882617</v>
      </c>
      <c r="CI918" s="2">
        <v>0</v>
      </c>
      <c r="CJ918" s="2">
        <v>40480934</v>
      </c>
      <c r="CK918" s="2" t="b">
        <v>0</v>
      </c>
      <c r="CL918" s="2">
        <v>0</v>
      </c>
      <c r="CM918" s="2">
        <v>13535.48</v>
      </c>
      <c r="CN918" s="2">
        <v>12445.31</v>
      </c>
      <c r="CO918" s="2">
        <v>12814.5</v>
      </c>
      <c r="CP918" s="2">
        <v>15236.94</v>
      </c>
      <c r="CQ918" s="4">
        <v>45072.426747685182</v>
      </c>
      <c r="CR918" s="4">
        <v>73415</v>
      </c>
    </row>
    <row r="919" spans="1:96" x14ac:dyDescent="0.35">
      <c r="A919" s="5">
        <v>1014</v>
      </c>
      <c r="B919" s="3" t="s">
        <v>1870</v>
      </c>
      <c r="C919" s="3" t="s">
        <v>1875</v>
      </c>
      <c r="D919" s="2" t="s">
        <v>1876</v>
      </c>
      <c r="E919" s="2">
        <v>8093</v>
      </c>
      <c r="F919" s="2">
        <v>8215</v>
      </c>
      <c r="G919" s="2">
        <v>8458</v>
      </c>
      <c r="H919" s="2">
        <v>9802</v>
      </c>
      <c r="I919" s="2">
        <v>6.5600000000000006E-2</v>
      </c>
      <c r="J919" s="2">
        <v>531</v>
      </c>
      <c r="K919" s="2">
        <v>539</v>
      </c>
      <c r="L919" s="2">
        <v>555</v>
      </c>
      <c r="M919" s="2">
        <v>643</v>
      </c>
      <c r="N919" s="2">
        <v>6.7000000000000004E-2</v>
      </c>
      <c r="O919" s="2">
        <v>542</v>
      </c>
      <c r="P919" s="2">
        <v>550</v>
      </c>
      <c r="Q919" s="2">
        <v>567</v>
      </c>
      <c r="R919" s="2">
        <v>657</v>
      </c>
      <c r="S919" s="2">
        <v>9166</v>
      </c>
      <c r="T919" s="2">
        <v>9304</v>
      </c>
      <c r="U919" s="2">
        <v>9580</v>
      </c>
      <c r="V919" s="2">
        <v>11102</v>
      </c>
      <c r="W919" s="2">
        <v>1.1040000000000001</v>
      </c>
      <c r="X919" s="2">
        <v>1.026</v>
      </c>
      <c r="Y919" s="2">
        <v>10119</v>
      </c>
      <c r="Z919" s="2">
        <v>11391</v>
      </c>
      <c r="AA919" s="2">
        <v>3245.78</v>
      </c>
      <c r="AB919" s="2">
        <v>2550.79</v>
      </c>
      <c r="AC919" s="2">
        <v>1700.98</v>
      </c>
      <c r="AD919" s="2">
        <v>0</v>
      </c>
      <c r="AE919" s="2">
        <v>7497.55</v>
      </c>
      <c r="AF919" s="2">
        <v>3245.78</v>
      </c>
      <c r="AG919" s="2">
        <v>2550.79</v>
      </c>
      <c r="AH919" s="2">
        <v>1700.98</v>
      </c>
      <c r="AI919" s="2">
        <v>0</v>
      </c>
      <c r="AJ919" s="2">
        <v>7497.55</v>
      </c>
      <c r="AK919" s="2">
        <v>32844048</v>
      </c>
      <c r="AL919" s="2">
        <v>23732550</v>
      </c>
      <c r="AM919" s="2">
        <v>16295388</v>
      </c>
      <c r="AN919" s="2">
        <v>0</v>
      </c>
      <c r="AO919" s="2">
        <v>72871986</v>
      </c>
      <c r="AP919" s="2">
        <v>0.85219999999999996</v>
      </c>
      <c r="AQ919" s="2">
        <v>0.2</v>
      </c>
      <c r="AR919" s="2">
        <v>5597940</v>
      </c>
      <c r="AS919" s="2">
        <v>4044976</v>
      </c>
      <c r="AT919" s="2">
        <v>2777386</v>
      </c>
      <c r="AU919" s="2">
        <v>0</v>
      </c>
      <c r="AV919" s="2">
        <v>12420302</v>
      </c>
      <c r="AW919" s="2">
        <v>0.85219999999999996</v>
      </c>
      <c r="AX919" s="2">
        <v>0.30220000000000002</v>
      </c>
      <c r="AY919" s="2">
        <v>0.65</v>
      </c>
      <c r="AZ919" s="2">
        <v>6451556</v>
      </c>
      <c r="BA919" s="2">
        <v>4661785</v>
      </c>
      <c r="BB919" s="2">
        <v>3200903</v>
      </c>
      <c r="BC919" s="2">
        <v>0</v>
      </c>
      <c r="BD919" s="2">
        <v>14314244</v>
      </c>
      <c r="BE919" s="2">
        <v>99606532</v>
      </c>
      <c r="BF919" s="2">
        <v>0</v>
      </c>
      <c r="BG919" s="2">
        <v>396324</v>
      </c>
      <c r="BH919" s="2">
        <v>0</v>
      </c>
      <c r="BI919" s="2">
        <v>101311</v>
      </c>
      <c r="BJ919" s="2">
        <v>0</v>
      </c>
      <c r="BK919" s="2">
        <v>0</v>
      </c>
      <c r="BL919" s="2">
        <v>0</v>
      </c>
      <c r="BM919" s="2">
        <v>0</v>
      </c>
      <c r="BN919" s="2">
        <v>2813</v>
      </c>
      <c r="BO919" s="2">
        <v>131.57</v>
      </c>
      <c r="BP919" s="2">
        <v>370106</v>
      </c>
      <c r="BQ919" s="2">
        <v>867741</v>
      </c>
      <c r="BR919" s="2">
        <v>100474273</v>
      </c>
      <c r="BS919" s="2">
        <v>0</v>
      </c>
      <c r="BT919" s="2">
        <v>100474273</v>
      </c>
      <c r="BU919" s="2">
        <v>9434637</v>
      </c>
      <c r="BV919" s="2">
        <v>91039636</v>
      </c>
      <c r="BW919" s="2">
        <v>5959945</v>
      </c>
      <c r="BX919" s="2">
        <v>85079691</v>
      </c>
      <c r="BY919" s="2">
        <v>5045.8999999999996</v>
      </c>
      <c r="BZ919" s="2">
        <v>7497.55</v>
      </c>
      <c r="CA919" s="2">
        <v>37831888</v>
      </c>
      <c r="CB919" s="2">
        <v>0</v>
      </c>
      <c r="CC919" s="2">
        <v>0</v>
      </c>
      <c r="CD919" s="2">
        <v>9434637</v>
      </c>
      <c r="CE919" s="2">
        <v>5959945</v>
      </c>
      <c r="CF919" s="2">
        <v>22437306</v>
      </c>
      <c r="CG919" s="2">
        <v>7523335</v>
      </c>
      <c r="CH919" s="2">
        <v>29960641</v>
      </c>
      <c r="CI919" s="2">
        <v>0</v>
      </c>
      <c r="CJ919" s="2">
        <v>85079691</v>
      </c>
      <c r="CK919" s="2" t="b">
        <v>0</v>
      </c>
      <c r="CL919" s="2">
        <v>0</v>
      </c>
      <c r="CM919" s="2">
        <v>13831.36</v>
      </c>
      <c r="CN919" s="2">
        <v>12717.36</v>
      </c>
      <c r="CO919" s="2">
        <v>13094.61</v>
      </c>
      <c r="CP919" s="2">
        <v>15570.02</v>
      </c>
      <c r="CQ919" s="4">
        <v>45072.426793981482</v>
      </c>
      <c r="CR919" s="4">
        <v>73415</v>
      </c>
    </row>
    <row r="920" spans="1:96" x14ac:dyDescent="0.35">
      <c r="A920" s="5">
        <v>1015</v>
      </c>
      <c r="B920" s="3" t="s">
        <v>1870</v>
      </c>
      <c r="C920" s="3" t="s">
        <v>1877</v>
      </c>
      <c r="D920" s="2" t="s">
        <v>1878</v>
      </c>
      <c r="E920" s="2">
        <v>8093</v>
      </c>
      <c r="F920" s="2">
        <v>8215</v>
      </c>
      <c r="G920" s="2">
        <v>8458</v>
      </c>
      <c r="H920" s="2">
        <v>9802</v>
      </c>
      <c r="I920" s="2">
        <v>6.5600000000000006E-2</v>
      </c>
      <c r="J920" s="2">
        <v>531</v>
      </c>
      <c r="K920" s="2">
        <v>539</v>
      </c>
      <c r="L920" s="2">
        <v>555</v>
      </c>
      <c r="M920" s="2">
        <v>643</v>
      </c>
      <c r="N920" s="2">
        <v>6.7000000000000004E-2</v>
      </c>
      <c r="O920" s="2">
        <v>542</v>
      </c>
      <c r="P920" s="2">
        <v>550</v>
      </c>
      <c r="Q920" s="2">
        <v>567</v>
      </c>
      <c r="R920" s="2">
        <v>657</v>
      </c>
      <c r="S920" s="2">
        <v>9166</v>
      </c>
      <c r="T920" s="2">
        <v>9304</v>
      </c>
      <c r="U920" s="2">
        <v>9580</v>
      </c>
      <c r="V920" s="2">
        <v>11102</v>
      </c>
      <c r="W920" s="2">
        <v>1.1040000000000001</v>
      </c>
      <c r="X920" s="2">
        <v>1.026</v>
      </c>
      <c r="Y920" s="2">
        <v>10119</v>
      </c>
      <c r="Z920" s="2">
        <v>11391</v>
      </c>
      <c r="AA920" s="2">
        <v>274.3</v>
      </c>
      <c r="AB920" s="2">
        <v>179.92</v>
      </c>
      <c r="AC920" s="2">
        <v>121.13</v>
      </c>
      <c r="AD920" s="2">
        <v>0</v>
      </c>
      <c r="AE920" s="2">
        <v>575.35</v>
      </c>
      <c r="AF920" s="2">
        <v>274.3</v>
      </c>
      <c r="AG920" s="2">
        <v>179.92</v>
      </c>
      <c r="AH920" s="2">
        <v>121.13</v>
      </c>
      <c r="AI920" s="2">
        <v>0</v>
      </c>
      <c r="AJ920" s="2">
        <v>575.35</v>
      </c>
      <c r="AK920" s="2">
        <v>2775642</v>
      </c>
      <c r="AL920" s="2">
        <v>1673976</v>
      </c>
      <c r="AM920" s="2">
        <v>1160425</v>
      </c>
      <c r="AN920" s="2">
        <v>0</v>
      </c>
      <c r="AO920" s="2">
        <v>5610043</v>
      </c>
      <c r="AP920" s="2">
        <v>0.40350000000000003</v>
      </c>
      <c r="AQ920" s="2">
        <v>0.2</v>
      </c>
      <c r="AR920" s="2">
        <v>223994</v>
      </c>
      <c r="AS920" s="2">
        <v>135090</v>
      </c>
      <c r="AT920" s="2">
        <v>93646</v>
      </c>
      <c r="AU920" s="2">
        <v>0</v>
      </c>
      <c r="AV920" s="2">
        <v>452730</v>
      </c>
      <c r="AW920" s="2">
        <v>0.40350000000000003</v>
      </c>
      <c r="AX920" s="2">
        <v>0</v>
      </c>
      <c r="AY920" s="2">
        <v>0.65</v>
      </c>
      <c r="AZ920" s="2">
        <v>0</v>
      </c>
      <c r="BA920" s="2">
        <v>0</v>
      </c>
      <c r="BB920" s="2">
        <v>0</v>
      </c>
      <c r="BC920" s="2">
        <v>0</v>
      </c>
      <c r="BD920" s="2">
        <v>0</v>
      </c>
      <c r="BE920" s="2">
        <v>6062773</v>
      </c>
      <c r="BF920" s="2">
        <v>0</v>
      </c>
      <c r="BG920" s="2">
        <v>0</v>
      </c>
      <c r="BH920" s="2">
        <v>0</v>
      </c>
      <c r="BI920" s="2">
        <v>69253</v>
      </c>
      <c r="BJ920" s="2">
        <v>0</v>
      </c>
      <c r="BK920" s="2">
        <v>0</v>
      </c>
      <c r="BL920" s="2">
        <v>0</v>
      </c>
      <c r="BM920" s="2">
        <v>0</v>
      </c>
      <c r="BN920" s="2">
        <v>2813</v>
      </c>
      <c r="BO920" s="2">
        <v>13.4</v>
      </c>
      <c r="BP920" s="2">
        <v>37694</v>
      </c>
      <c r="BQ920" s="2">
        <v>106947</v>
      </c>
      <c r="BR920" s="2">
        <v>6169720</v>
      </c>
      <c r="BS920" s="2">
        <v>0</v>
      </c>
      <c r="BT920" s="2">
        <v>6169720</v>
      </c>
      <c r="BU920" s="2">
        <v>1639088</v>
      </c>
      <c r="BV920" s="2">
        <v>4530632</v>
      </c>
      <c r="BW920" s="2">
        <v>454728</v>
      </c>
      <c r="BX920" s="2">
        <v>4075904</v>
      </c>
      <c r="BY920" s="2">
        <v>5016.88</v>
      </c>
      <c r="BZ920" s="2">
        <v>575.35</v>
      </c>
      <c r="CA920" s="2">
        <v>2886462</v>
      </c>
      <c r="CB920" s="2">
        <v>0</v>
      </c>
      <c r="CC920" s="2">
        <v>0</v>
      </c>
      <c r="CD920" s="2">
        <v>1639088</v>
      </c>
      <c r="CE920" s="2">
        <v>454728</v>
      </c>
      <c r="CF920" s="2">
        <v>792646</v>
      </c>
      <c r="CG920" s="2">
        <v>481450</v>
      </c>
      <c r="CH920" s="2">
        <v>1274096</v>
      </c>
      <c r="CI920" s="2">
        <v>0</v>
      </c>
      <c r="CJ920" s="2">
        <v>4075904</v>
      </c>
      <c r="CK920" s="2" t="b">
        <v>0</v>
      </c>
      <c r="CL920" s="2">
        <v>0</v>
      </c>
      <c r="CM920" s="2">
        <v>10935.6</v>
      </c>
      <c r="CN920" s="2">
        <v>10054.83</v>
      </c>
      <c r="CO920" s="2">
        <v>10353.11</v>
      </c>
      <c r="CP920" s="2">
        <v>12310.25</v>
      </c>
      <c r="CQ920" s="4">
        <v>45072.426886574074</v>
      </c>
      <c r="CR920" s="4">
        <v>73415</v>
      </c>
    </row>
    <row r="921" spans="1:96" x14ac:dyDescent="0.35">
      <c r="A921" s="5">
        <v>1016</v>
      </c>
      <c r="B921" s="3" t="s">
        <v>1870</v>
      </c>
      <c r="C921" s="3" t="s">
        <v>1879</v>
      </c>
      <c r="D921" s="2" t="s">
        <v>1880</v>
      </c>
      <c r="E921" s="2">
        <v>8093</v>
      </c>
      <c r="F921" s="2">
        <v>8215</v>
      </c>
      <c r="G921" s="2">
        <v>8458</v>
      </c>
      <c r="H921" s="2">
        <v>9802</v>
      </c>
      <c r="I921" s="2">
        <v>6.5600000000000006E-2</v>
      </c>
      <c r="J921" s="2">
        <v>531</v>
      </c>
      <c r="K921" s="2">
        <v>539</v>
      </c>
      <c r="L921" s="2">
        <v>555</v>
      </c>
      <c r="M921" s="2">
        <v>643</v>
      </c>
      <c r="N921" s="2">
        <v>6.7000000000000004E-2</v>
      </c>
      <c r="O921" s="2">
        <v>542</v>
      </c>
      <c r="P921" s="2">
        <v>550</v>
      </c>
      <c r="Q921" s="2">
        <v>567</v>
      </c>
      <c r="R921" s="2">
        <v>657</v>
      </c>
      <c r="S921" s="2">
        <v>9166</v>
      </c>
      <c r="T921" s="2">
        <v>9304</v>
      </c>
      <c r="U921" s="2">
        <v>9580</v>
      </c>
      <c r="V921" s="2">
        <v>11102</v>
      </c>
      <c r="W921" s="2">
        <v>1.1040000000000001</v>
      </c>
      <c r="X921" s="2">
        <v>1.026</v>
      </c>
      <c r="Y921" s="2">
        <v>10119</v>
      </c>
      <c r="Z921" s="2">
        <v>11391</v>
      </c>
      <c r="AA921" s="2">
        <v>71.53</v>
      </c>
      <c r="AB921" s="2">
        <v>57.5</v>
      </c>
      <c r="AC921" s="2">
        <v>39.25</v>
      </c>
      <c r="AD921" s="2">
        <v>0</v>
      </c>
      <c r="AE921" s="2">
        <v>168.28</v>
      </c>
      <c r="AF921" s="2">
        <v>71.53</v>
      </c>
      <c r="AG921" s="2">
        <v>57.5</v>
      </c>
      <c r="AH921" s="2">
        <v>39.25</v>
      </c>
      <c r="AI921" s="2">
        <v>0</v>
      </c>
      <c r="AJ921" s="2">
        <v>168.28</v>
      </c>
      <c r="AK921" s="2">
        <v>723812</v>
      </c>
      <c r="AL921" s="2">
        <v>534980</v>
      </c>
      <c r="AM921" s="2">
        <v>376015</v>
      </c>
      <c r="AN921" s="2">
        <v>0</v>
      </c>
      <c r="AO921" s="2">
        <v>1634807</v>
      </c>
      <c r="AP921" s="2">
        <v>0.5</v>
      </c>
      <c r="AQ921" s="2">
        <v>0.2</v>
      </c>
      <c r="AR921" s="2">
        <v>72381</v>
      </c>
      <c r="AS921" s="2">
        <v>53498</v>
      </c>
      <c r="AT921" s="2">
        <v>37602</v>
      </c>
      <c r="AU921" s="2">
        <v>0</v>
      </c>
      <c r="AV921" s="2">
        <v>163481</v>
      </c>
      <c r="AW921" s="2">
        <v>0.5</v>
      </c>
      <c r="AX921" s="2">
        <v>0</v>
      </c>
      <c r="AY921" s="2">
        <v>0.65</v>
      </c>
      <c r="AZ921" s="2">
        <v>0</v>
      </c>
      <c r="BA921" s="2">
        <v>0</v>
      </c>
      <c r="BB921" s="2">
        <v>0</v>
      </c>
      <c r="BC921" s="2">
        <v>0</v>
      </c>
      <c r="BD921" s="2">
        <v>0</v>
      </c>
      <c r="BE921" s="2">
        <v>1798288</v>
      </c>
      <c r="BF921" s="2">
        <v>0</v>
      </c>
      <c r="BG921" s="2">
        <v>0</v>
      </c>
      <c r="BH921" s="2">
        <v>0</v>
      </c>
      <c r="BI921" s="2">
        <v>0</v>
      </c>
      <c r="BJ921" s="2">
        <v>0</v>
      </c>
      <c r="BK921" s="2">
        <v>0</v>
      </c>
      <c r="BL921" s="2">
        <v>122930</v>
      </c>
      <c r="BM921" s="2">
        <v>0</v>
      </c>
      <c r="BN921" s="2">
        <v>2813</v>
      </c>
      <c r="BO921" s="2">
        <v>5.12</v>
      </c>
      <c r="BP921" s="2">
        <v>14403</v>
      </c>
      <c r="BQ921" s="2">
        <v>137333</v>
      </c>
      <c r="BR921" s="2">
        <v>1935621</v>
      </c>
      <c r="BS921" s="2">
        <v>0</v>
      </c>
      <c r="BT921" s="2">
        <v>1935621</v>
      </c>
      <c r="BU921" s="2">
        <v>195331</v>
      </c>
      <c r="BV921" s="2">
        <v>1740290</v>
      </c>
      <c r="BW921" s="2">
        <v>133825</v>
      </c>
      <c r="BX921" s="2">
        <v>1606465</v>
      </c>
      <c r="BY921" s="2">
        <v>5048.05</v>
      </c>
      <c r="BZ921" s="2">
        <v>168.28</v>
      </c>
      <c r="CA921" s="2">
        <v>849486</v>
      </c>
      <c r="CB921" s="2">
        <v>0</v>
      </c>
      <c r="CC921" s="2">
        <v>0</v>
      </c>
      <c r="CD921" s="2">
        <v>195331</v>
      </c>
      <c r="CE921" s="2">
        <v>133825</v>
      </c>
      <c r="CF921" s="2">
        <v>520330</v>
      </c>
      <c r="CG921" s="2">
        <v>328686</v>
      </c>
      <c r="CH921" s="2">
        <v>849016</v>
      </c>
      <c r="CI921" s="2">
        <v>0</v>
      </c>
      <c r="CJ921" s="2">
        <v>1606465</v>
      </c>
      <c r="CK921" s="2" t="b">
        <v>0</v>
      </c>
      <c r="CL921" s="2">
        <v>0</v>
      </c>
      <c r="CM921" s="2">
        <v>11130.9</v>
      </c>
      <c r="CN921" s="2">
        <v>10234.4</v>
      </c>
      <c r="CO921" s="2">
        <v>10538</v>
      </c>
      <c r="CP921" s="2">
        <v>12530.1</v>
      </c>
      <c r="CQ921" s="4">
        <v>45072.426944444444</v>
      </c>
      <c r="CR921" s="4">
        <v>73415</v>
      </c>
    </row>
    <row r="922" spans="1:96" x14ac:dyDescent="0.35">
      <c r="A922" s="5">
        <v>1017</v>
      </c>
      <c r="B922" s="3" t="s">
        <v>1870</v>
      </c>
      <c r="C922" s="3" t="s">
        <v>1881</v>
      </c>
      <c r="D922" s="2" t="s">
        <v>917</v>
      </c>
      <c r="E922" s="2">
        <v>8093</v>
      </c>
      <c r="F922" s="2">
        <v>8215</v>
      </c>
      <c r="G922" s="2">
        <v>8458</v>
      </c>
      <c r="H922" s="2">
        <v>9802</v>
      </c>
      <c r="I922" s="2">
        <v>6.5600000000000006E-2</v>
      </c>
      <c r="J922" s="2">
        <v>531</v>
      </c>
      <c r="K922" s="2">
        <v>539</v>
      </c>
      <c r="L922" s="2">
        <v>555</v>
      </c>
      <c r="M922" s="2">
        <v>643</v>
      </c>
      <c r="N922" s="2">
        <v>6.7000000000000004E-2</v>
      </c>
      <c r="O922" s="2">
        <v>542</v>
      </c>
      <c r="P922" s="2">
        <v>550</v>
      </c>
      <c r="Q922" s="2">
        <v>567</v>
      </c>
      <c r="R922" s="2">
        <v>657</v>
      </c>
      <c r="S922" s="2">
        <v>9166</v>
      </c>
      <c r="T922" s="2">
        <v>9304</v>
      </c>
      <c r="U922" s="2">
        <v>9580</v>
      </c>
      <c r="V922" s="2">
        <v>11102</v>
      </c>
      <c r="W922" s="2">
        <v>1.1040000000000001</v>
      </c>
      <c r="X922" s="2">
        <v>1.026</v>
      </c>
      <c r="Y922" s="2">
        <v>10119</v>
      </c>
      <c r="Z922" s="2">
        <v>11391</v>
      </c>
      <c r="AA922" s="2">
        <v>996.29</v>
      </c>
      <c r="AB922" s="2">
        <v>744.8</v>
      </c>
      <c r="AC922" s="2">
        <v>537.11</v>
      </c>
      <c r="AD922" s="2">
        <v>0</v>
      </c>
      <c r="AE922" s="2">
        <v>2278.1999999999998</v>
      </c>
      <c r="AF922" s="2">
        <v>996.29</v>
      </c>
      <c r="AG922" s="2">
        <v>744.8</v>
      </c>
      <c r="AH922" s="2">
        <v>537.11</v>
      </c>
      <c r="AI922" s="2">
        <v>0</v>
      </c>
      <c r="AJ922" s="2">
        <v>2278.1999999999998</v>
      </c>
      <c r="AK922" s="2">
        <v>10081459</v>
      </c>
      <c r="AL922" s="2">
        <v>6929619</v>
      </c>
      <c r="AM922" s="2">
        <v>5145514</v>
      </c>
      <c r="AN922" s="2">
        <v>0</v>
      </c>
      <c r="AO922" s="2">
        <v>22156592</v>
      </c>
      <c r="AP922" s="2">
        <v>0.83599999999999997</v>
      </c>
      <c r="AQ922" s="2">
        <v>0.2</v>
      </c>
      <c r="AR922" s="2">
        <v>1685620</v>
      </c>
      <c r="AS922" s="2">
        <v>1158632</v>
      </c>
      <c r="AT922" s="2">
        <v>860330</v>
      </c>
      <c r="AU922" s="2">
        <v>0</v>
      </c>
      <c r="AV922" s="2">
        <v>3704582</v>
      </c>
      <c r="AW922" s="2">
        <v>0.83599999999999997</v>
      </c>
      <c r="AX922" s="2">
        <v>0.28599999999999998</v>
      </c>
      <c r="AY922" s="2">
        <v>0.65</v>
      </c>
      <c r="AZ922" s="2">
        <v>1874143</v>
      </c>
      <c r="BA922" s="2">
        <v>1288216</v>
      </c>
      <c r="BB922" s="2">
        <v>956551</v>
      </c>
      <c r="BC922" s="2">
        <v>0</v>
      </c>
      <c r="BD922" s="2">
        <v>4118910</v>
      </c>
      <c r="BE922" s="2">
        <v>29980084</v>
      </c>
      <c r="BF922" s="2">
        <v>0</v>
      </c>
      <c r="BG922" s="2">
        <v>0</v>
      </c>
      <c r="BH922" s="2">
        <v>0</v>
      </c>
      <c r="BI922" s="2">
        <v>455965</v>
      </c>
      <c r="BJ922" s="2">
        <v>0</v>
      </c>
      <c r="BK922" s="2">
        <v>0</v>
      </c>
      <c r="BL922" s="2">
        <v>0</v>
      </c>
      <c r="BM922" s="2">
        <v>0</v>
      </c>
      <c r="BN922" s="2">
        <v>2813</v>
      </c>
      <c r="BO922" s="2">
        <v>51.78</v>
      </c>
      <c r="BP922" s="2">
        <v>145657</v>
      </c>
      <c r="BQ922" s="2">
        <v>601622</v>
      </c>
      <c r="BR922" s="2">
        <v>30581706</v>
      </c>
      <c r="BS922" s="2">
        <v>0</v>
      </c>
      <c r="BT922" s="2">
        <v>30581706</v>
      </c>
      <c r="BU922" s="2">
        <v>4536501</v>
      </c>
      <c r="BV922" s="2">
        <v>26045205</v>
      </c>
      <c r="BW922" s="2">
        <v>1828395</v>
      </c>
      <c r="BX922" s="2">
        <v>24216810</v>
      </c>
      <c r="BY922" s="2">
        <v>5094.3900000000003</v>
      </c>
      <c r="BZ922" s="2">
        <v>2278.1999999999998</v>
      </c>
      <c r="CA922" s="2">
        <v>11606039</v>
      </c>
      <c r="CB922" s="2">
        <v>0</v>
      </c>
      <c r="CC922" s="2">
        <v>0</v>
      </c>
      <c r="CD922" s="2">
        <v>4536501</v>
      </c>
      <c r="CE922" s="2">
        <v>1828395</v>
      </c>
      <c r="CF922" s="2">
        <v>5241143</v>
      </c>
      <c r="CG922" s="2">
        <v>2981617</v>
      </c>
      <c r="CH922" s="2">
        <v>8222760</v>
      </c>
      <c r="CI922" s="2">
        <v>0</v>
      </c>
      <c r="CJ922" s="2">
        <v>24216810</v>
      </c>
      <c r="CK922" s="2" t="b">
        <v>0</v>
      </c>
      <c r="CL922" s="2">
        <v>0</v>
      </c>
      <c r="CM922" s="2">
        <v>13692.02</v>
      </c>
      <c r="CN922" s="2">
        <v>12589.24</v>
      </c>
      <c r="CO922" s="2">
        <v>12962.7</v>
      </c>
      <c r="CP922" s="2">
        <v>15413.16</v>
      </c>
      <c r="CQ922" s="4">
        <v>45072.42695601852</v>
      </c>
      <c r="CR922" s="4">
        <v>73415</v>
      </c>
    </row>
    <row r="923" spans="1:96" x14ac:dyDescent="0.35">
      <c r="A923" s="5">
        <v>1018</v>
      </c>
      <c r="B923" s="3" t="s">
        <v>1870</v>
      </c>
      <c r="C923" s="3" t="s">
        <v>1882</v>
      </c>
      <c r="D923" s="2" t="s">
        <v>1883</v>
      </c>
      <c r="E923" s="2">
        <v>8093</v>
      </c>
      <c r="F923" s="2">
        <v>8215</v>
      </c>
      <c r="G923" s="2">
        <v>8458</v>
      </c>
      <c r="H923" s="2">
        <v>9802</v>
      </c>
      <c r="I923" s="2">
        <v>6.5600000000000006E-2</v>
      </c>
      <c r="J923" s="2">
        <v>531</v>
      </c>
      <c r="K923" s="2">
        <v>539</v>
      </c>
      <c r="L923" s="2">
        <v>555</v>
      </c>
      <c r="M923" s="2">
        <v>643</v>
      </c>
      <c r="N923" s="2">
        <v>6.7000000000000004E-2</v>
      </c>
      <c r="O923" s="2">
        <v>542</v>
      </c>
      <c r="P923" s="2">
        <v>550</v>
      </c>
      <c r="Q923" s="2">
        <v>567</v>
      </c>
      <c r="R923" s="2">
        <v>657</v>
      </c>
      <c r="S923" s="2">
        <v>9166</v>
      </c>
      <c r="T923" s="2">
        <v>9304</v>
      </c>
      <c r="U923" s="2">
        <v>9580</v>
      </c>
      <c r="V923" s="2">
        <v>11102</v>
      </c>
      <c r="W923" s="2">
        <v>1.1040000000000001</v>
      </c>
      <c r="X923" s="2">
        <v>1.026</v>
      </c>
      <c r="Y923" s="2">
        <v>10119</v>
      </c>
      <c r="Z923" s="2">
        <v>11391</v>
      </c>
      <c r="AA923" s="2">
        <v>622.26</v>
      </c>
      <c r="AB923" s="2">
        <v>469.01</v>
      </c>
      <c r="AC923" s="2">
        <v>365.57</v>
      </c>
      <c r="AD923" s="2">
        <v>755.09</v>
      </c>
      <c r="AE923" s="2">
        <v>2211.9299999999998</v>
      </c>
      <c r="AF923" s="2">
        <v>622.26</v>
      </c>
      <c r="AG923" s="2">
        <v>469.01</v>
      </c>
      <c r="AH923" s="2">
        <v>365.57</v>
      </c>
      <c r="AI923" s="2">
        <v>755.09</v>
      </c>
      <c r="AJ923" s="2">
        <v>2211.9299999999998</v>
      </c>
      <c r="AK923" s="2">
        <v>6296649</v>
      </c>
      <c r="AL923" s="2">
        <v>4363669</v>
      </c>
      <c r="AM923" s="2">
        <v>3502161</v>
      </c>
      <c r="AN923" s="2">
        <v>8601230</v>
      </c>
      <c r="AO923" s="2">
        <v>22763709</v>
      </c>
      <c r="AP923" s="2">
        <v>0.44700000000000001</v>
      </c>
      <c r="AQ923" s="2">
        <v>0.2</v>
      </c>
      <c r="AR923" s="2">
        <v>562920</v>
      </c>
      <c r="AS923" s="2">
        <v>390112</v>
      </c>
      <c r="AT923" s="2">
        <v>313093</v>
      </c>
      <c r="AU923" s="2">
        <v>768950</v>
      </c>
      <c r="AV923" s="2">
        <v>2035075</v>
      </c>
      <c r="AW923" s="2">
        <v>0.44700000000000001</v>
      </c>
      <c r="AX923" s="2">
        <v>0</v>
      </c>
      <c r="AY923" s="2">
        <v>0.65</v>
      </c>
      <c r="AZ923" s="2">
        <v>0</v>
      </c>
      <c r="BA923" s="2">
        <v>0</v>
      </c>
      <c r="BB923" s="2">
        <v>0</v>
      </c>
      <c r="BC923" s="2">
        <v>0</v>
      </c>
      <c r="BD923" s="2">
        <v>0</v>
      </c>
      <c r="BE923" s="2">
        <v>24798784</v>
      </c>
      <c r="BF923" s="2">
        <v>0</v>
      </c>
      <c r="BG923" s="2">
        <v>235988</v>
      </c>
      <c r="BH923" s="2">
        <v>0</v>
      </c>
      <c r="BI923" s="2">
        <v>426517</v>
      </c>
      <c r="BJ923" s="2">
        <v>0</v>
      </c>
      <c r="BK923" s="2">
        <v>0</v>
      </c>
      <c r="BL923" s="2">
        <v>0</v>
      </c>
      <c r="BM923" s="2">
        <v>0</v>
      </c>
      <c r="BN923" s="2">
        <v>2813</v>
      </c>
      <c r="BO923" s="2">
        <v>44.82</v>
      </c>
      <c r="BP923" s="2">
        <v>126079</v>
      </c>
      <c r="BQ923" s="2">
        <v>788584</v>
      </c>
      <c r="BR923" s="2">
        <v>25587368</v>
      </c>
      <c r="BS923" s="2">
        <v>0</v>
      </c>
      <c r="BT923" s="2">
        <v>25587368</v>
      </c>
      <c r="BU923" s="2">
        <v>16362321</v>
      </c>
      <c r="BV923" s="2">
        <v>9225047</v>
      </c>
      <c r="BW923" s="2">
        <v>442386</v>
      </c>
      <c r="BX923" s="2">
        <v>8782661</v>
      </c>
      <c r="BY923" s="2">
        <v>5277.53</v>
      </c>
      <c r="BZ923" s="2">
        <v>2211.9299999999998</v>
      </c>
      <c r="CA923" s="2">
        <v>11673527</v>
      </c>
      <c r="CB923" s="2">
        <v>0</v>
      </c>
      <c r="CC923" s="2">
        <v>0</v>
      </c>
      <c r="CD923" s="2">
        <v>16362321</v>
      </c>
      <c r="CE923" s="2">
        <v>442386</v>
      </c>
      <c r="CF923" s="2">
        <v>0</v>
      </c>
      <c r="CG923" s="2">
        <v>2442432</v>
      </c>
      <c r="CH923" s="2">
        <v>2442432</v>
      </c>
      <c r="CI923" s="2">
        <v>0</v>
      </c>
      <c r="CJ923" s="2">
        <v>8782661</v>
      </c>
      <c r="CK923" s="2" t="b">
        <v>0</v>
      </c>
      <c r="CL923" s="2">
        <v>0</v>
      </c>
      <c r="CM923" s="2">
        <v>11023.64</v>
      </c>
      <c r="CN923" s="2">
        <v>10135.780000000001</v>
      </c>
      <c r="CO923" s="2">
        <v>10436.450000000001</v>
      </c>
      <c r="CP923" s="2">
        <v>12409.36</v>
      </c>
      <c r="CQ923" s="4">
        <v>45072.42696759259</v>
      </c>
      <c r="CR923" s="4">
        <v>73415</v>
      </c>
    </row>
    <row r="924" spans="1:96" x14ac:dyDescent="0.35">
      <c r="A924" s="5">
        <v>1019</v>
      </c>
      <c r="B924" s="3" t="s">
        <v>1870</v>
      </c>
      <c r="C924" s="3" t="s">
        <v>1884</v>
      </c>
      <c r="D924" s="2" t="s">
        <v>1885</v>
      </c>
      <c r="E924" s="2">
        <v>8093</v>
      </c>
      <c r="F924" s="2">
        <v>8215</v>
      </c>
      <c r="G924" s="2">
        <v>8458</v>
      </c>
      <c r="H924" s="2">
        <v>9802</v>
      </c>
      <c r="I924" s="2">
        <v>6.5600000000000006E-2</v>
      </c>
      <c r="J924" s="2">
        <v>531</v>
      </c>
      <c r="K924" s="2">
        <v>539</v>
      </c>
      <c r="L924" s="2">
        <v>555</v>
      </c>
      <c r="M924" s="2">
        <v>643</v>
      </c>
      <c r="N924" s="2">
        <v>6.7000000000000004E-2</v>
      </c>
      <c r="O924" s="2">
        <v>542</v>
      </c>
      <c r="P924" s="2">
        <v>550</v>
      </c>
      <c r="Q924" s="2">
        <v>567</v>
      </c>
      <c r="R924" s="2">
        <v>657</v>
      </c>
      <c r="S924" s="2">
        <v>9166</v>
      </c>
      <c r="T924" s="2">
        <v>9304</v>
      </c>
      <c r="U924" s="2">
        <v>9580</v>
      </c>
      <c r="V924" s="2">
        <v>11102</v>
      </c>
      <c r="W924" s="2">
        <v>1.1040000000000001</v>
      </c>
      <c r="X924" s="2">
        <v>1.026</v>
      </c>
      <c r="Y924" s="2">
        <v>10119</v>
      </c>
      <c r="Z924" s="2">
        <v>11391</v>
      </c>
      <c r="AA924" s="2">
        <v>6261.42</v>
      </c>
      <c r="AB924" s="2">
        <v>5063.5200000000004</v>
      </c>
      <c r="AC924" s="2">
        <v>3459.23</v>
      </c>
      <c r="AD924" s="2">
        <v>0</v>
      </c>
      <c r="AE924" s="2">
        <v>14784.17</v>
      </c>
      <c r="AF924" s="2">
        <v>6261.42</v>
      </c>
      <c r="AG924" s="2">
        <v>5063.5200000000004</v>
      </c>
      <c r="AH924" s="2">
        <v>3459.23</v>
      </c>
      <c r="AI924" s="2">
        <v>0</v>
      </c>
      <c r="AJ924" s="2">
        <v>14784.17</v>
      </c>
      <c r="AK924" s="2">
        <v>63359309</v>
      </c>
      <c r="AL924" s="2">
        <v>47110990</v>
      </c>
      <c r="AM924" s="2">
        <v>33139423</v>
      </c>
      <c r="AN924" s="2">
        <v>0</v>
      </c>
      <c r="AO924" s="2">
        <v>143609722</v>
      </c>
      <c r="AP924" s="2">
        <v>0.91220000000000001</v>
      </c>
      <c r="AQ924" s="2">
        <v>0.2</v>
      </c>
      <c r="AR924" s="2">
        <v>11559272</v>
      </c>
      <c r="AS924" s="2">
        <v>8594929</v>
      </c>
      <c r="AT924" s="2">
        <v>6045956</v>
      </c>
      <c r="AU924" s="2">
        <v>0</v>
      </c>
      <c r="AV924" s="2">
        <v>26200157</v>
      </c>
      <c r="AW924" s="2">
        <v>0.91220000000000001</v>
      </c>
      <c r="AX924" s="2">
        <v>0.36220000000000002</v>
      </c>
      <c r="AY924" s="2">
        <v>0.65</v>
      </c>
      <c r="AZ924" s="2">
        <v>14916682</v>
      </c>
      <c r="BA924" s="2">
        <v>11091340</v>
      </c>
      <c r="BB924" s="2">
        <v>7802014</v>
      </c>
      <c r="BC924" s="2">
        <v>0</v>
      </c>
      <c r="BD924" s="2">
        <v>33810036</v>
      </c>
      <c r="BE924" s="2">
        <v>203619915</v>
      </c>
      <c r="BF924" s="2">
        <v>0</v>
      </c>
      <c r="BG924" s="2">
        <v>500077</v>
      </c>
      <c r="BH924" s="2">
        <v>0</v>
      </c>
      <c r="BI924" s="2">
        <v>1209393</v>
      </c>
      <c r="BJ924" s="2">
        <v>0</v>
      </c>
      <c r="BK924" s="2">
        <v>0</v>
      </c>
      <c r="BL924" s="2">
        <v>0</v>
      </c>
      <c r="BM924" s="2">
        <v>0</v>
      </c>
      <c r="BN924" s="2">
        <v>2813</v>
      </c>
      <c r="BO924" s="2">
        <v>490.8</v>
      </c>
      <c r="BP924" s="2">
        <v>1380620</v>
      </c>
      <c r="BQ924" s="2">
        <v>3090090</v>
      </c>
      <c r="BR924" s="2">
        <v>206710005</v>
      </c>
      <c r="BS924" s="2">
        <v>0</v>
      </c>
      <c r="BT924" s="2">
        <v>206710005</v>
      </c>
      <c r="BU924" s="2">
        <v>29898156</v>
      </c>
      <c r="BV924" s="2">
        <v>176811849</v>
      </c>
      <c r="BW924" s="2">
        <v>11835764</v>
      </c>
      <c r="BX924" s="2">
        <v>164976085</v>
      </c>
      <c r="BY924" s="2">
        <v>5081.7700000000004</v>
      </c>
      <c r="BZ924" s="2">
        <v>14784.17</v>
      </c>
      <c r="CA924" s="2">
        <v>75129752</v>
      </c>
      <c r="CB924" s="2">
        <v>0</v>
      </c>
      <c r="CC924" s="2">
        <v>0</v>
      </c>
      <c r="CD924" s="2">
        <v>29898156</v>
      </c>
      <c r="CE924" s="2">
        <v>11835764</v>
      </c>
      <c r="CF924" s="2">
        <v>33395832</v>
      </c>
      <c r="CG924" s="2">
        <v>17222074</v>
      </c>
      <c r="CH924" s="2">
        <v>50617906</v>
      </c>
      <c r="CI924" s="2">
        <v>0</v>
      </c>
      <c r="CJ924" s="2">
        <v>164976085</v>
      </c>
      <c r="CK924" s="2" t="b">
        <v>0</v>
      </c>
      <c r="CL924" s="2">
        <v>0</v>
      </c>
      <c r="CM924" s="2">
        <v>14347.43</v>
      </c>
      <c r="CN924" s="2">
        <v>13191.86</v>
      </c>
      <c r="CO924" s="2">
        <v>13583.19</v>
      </c>
      <c r="CP924" s="2">
        <v>16150.96</v>
      </c>
      <c r="CQ924" s="4">
        <v>45072.42696759259</v>
      </c>
      <c r="CR924" s="4">
        <v>73415</v>
      </c>
    </row>
    <row r="925" spans="1:96" x14ac:dyDescent="0.35">
      <c r="A925" s="5">
        <v>1020</v>
      </c>
      <c r="B925" s="3" t="s">
        <v>1870</v>
      </c>
      <c r="C925" s="3" t="s">
        <v>1886</v>
      </c>
      <c r="D925" s="2" t="s">
        <v>1887</v>
      </c>
      <c r="E925" s="2">
        <v>8093</v>
      </c>
      <c r="F925" s="2">
        <v>8215</v>
      </c>
      <c r="G925" s="2">
        <v>8458</v>
      </c>
      <c r="H925" s="2">
        <v>9802</v>
      </c>
      <c r="I925" s="2">
        <v>6.5600000000000006E-2</v>
      </c>
      <c r="J925" s="2">
        <v>531</v>
      </c>
      <c r="K925" s="2">
        <v>539</v>
      </c>
      <c r="L925" s="2">
        <v>555</v>
      </c>
      <c r="M925" s="2">
        <v>643</v>
      </c>
      <c r="N925" s="2">
        <v>6.7000000000000004E-2</v>
      </c>
      <c r="O925" s="2">
        <v>542</v>
      </c>
      <c r="P925" s="2">
        <v>550</v>
      </c>
      <c r="Q925" s="2">
        <v>567</v>
      </c>
      <c r="R925" s="2">
        <v>657</v>
      </c>
      <c r="S925" s="2">
        <v>9166</v>
      </c>
      <c r="T925" s="2">
        <v>9304</v>
      </c>
      <c r="U925" s="2">
        <v>9580</v>
      </c>
      <c r="V925" s="2">
        <v>11102</v>
      </c>
      <c r="W925" s="2">
        <v>1.1040000000000001</v>
      </c>
      <c r="X925" s="2">
        <v>1.026</v>
      </c>
      <c r="Y925" s="2">
        <v>10119</v>
      </c>
      <c r="Z925" s="2">
        <v>11391</v>
      </c>
      <c r="AA925" s="2">
        <v>0</v>
      </c>
      <c r="AB925" s="2">
        <v>0</v>
      </c>
      <c r="AC925" s="2">
        <v>0</v>
      </c>
      <c r="AD925" s="2">
        <v>16280.46</v>
      </c>
      <c r="AE925" s="2">
        <v>16280.46</v>
      </c>
      <c r="AF925" s="2">
        <v>0</v>
      </c>
      <c r="AG925" s="2">
        <v>0</v>
      </c>
      <c r="AH925" s="2">
        <v>0</v>
      </c>
      <c r="AI925" s="2">
        <v>16280.46</v>
      </c>
      <c r="AJ925" s="2">
        <v>16280.46</v>
      </c>
      <c r="AK925" s="2">
        <v>0</v>
      </c>
      <c r="AL925" s="2">
        <v>0</v>
      </c>
      <c r="AM925" s="2">
        <v>0</v>
      </c>
      <c r="AN925" s="2">
        <v>185450720</v>
      </c>
      <c r="AO925" s="2">
        <v>185450720</v>
      </c>
      <c r="AP925" s="2">
        <v>0.68879999999999997</v>
      </c>
      <c r="AQ925" s="2">
        <v>0.2</v>
      </c>
      <c r="AR925" s="2">
        <v>0</v>
      </c>
      <c r="AS925" s="2">
        <v>0</v>
      </c>
      <c r="AT925" s="2">
        <v>0</v>
      </c>
      <c r="AU925" s="2">
        <v>25547691</v>
      </c>
      <c r="AV925" s="2">
        <v>25547691</v>
      </c>
      <c r="AW925" s="2">
        <v>0.68879999999999997</v>
      </c>
      <c r="AX925" s="2">
        <v>0.13880000000000001</v>
      </c>
      <c r="AY925" s="2">
        <v>0.65</v>
      </c>
      <c r="AZ925" s="2">
        <v>0</v>
      </c>
      <c r="BA925" s="2">
        <v>0</v>
      </c>
      <c r="BB925" s="2">
        <v>0</v>
      </c>
      <c r="BC925" s="2">
        <v>16731364</v>
      </c>
      <c r="BD925" s="2">
        <v>16731364</v>
      </c>
      <c r="BE925" s="2">
        <v>227729775</v>
      </c>
      <c r="BF925" s="2">
        <v>0</v>
      </c>
      <c r="BG925" s="2">
        <v>467809</v>
      </c>
      <c r="BH925" s="2">
        <v>0</v>
      </c>
      <c r="BI925" s="2">
        <v>582343</v>
      </c>
      <c r="BJ925" s="2">
        <v>0</v>
      </c>
      <c r="BK925" s="2">
        <v>0</v>
      </c>
      <c r="BL925" s="2">
        <v>0</v>
      </c>
      <c r="BM925" s="2">
        <v>0</v>
      </c>
      <c r="BN925" s="2">
        <v>2813</v>
      </c>
      <c r="BO925" s="2">
        <v>0</v>
      </c>
      <c r="BP925" s="2">
        <v>0</v>
      </c>
      <c r="BQ925" s="2">
        <v>1050152</v>
      </c>
      <c r="BR925" s="2">
        <v>228779927</v>
      </c>
      <c r="BS925" s="2">
        <v>0</v>
      </c>
      <c r="BT925" s="2">
        <v>228779927</v>
      </c>
      <c r="BU925" s="2">
        <v>63888841</v>
      </c>
      <c r="BV925" s="2">
        <v>164891086</v>
      </c>
      <c r="BW925" s="2">
        <v>15699835</v>
      </c>
      <c r="BX925" s="2">
        <v>149191251</v>
      </c>
      <c r="BY925" s="2">
        <v>6121.27</v>
      </c>
      <c r="BZ925" s="2">
        <v>16280.46</v>
      </c>
      <c r="CA925" s="2">
        <v>99657091</v>
      </c>
      <c r="CB925" s="2">
        <v>0</v>
      </c>
      <c r="CC925" s="2">
        <v>0</v>
      </c>
      <c r="CD925" s="2">
        <v>63888841</v>
      </c>
      <c r="CE925" s="2">
        <v>15699835</v>
      </c>
      <c r="CF925" s="2">
        <v>20068415</v>
      </c>
      <c r="CG925" s="2">
        <v>13565452</v>
      </c>
      <c r="CH925" s="2">
        <v>33633867</v>
      </c>
      <c r="CI925" s="2">
        <v>0</v>
      </c>
      <c r="CJ925" s="2">
        <v>149191251</v>
      </c>
      <c r="CK925" s="2" t="b">
        <v>0</v>
      </c>
      <c r="CL925" s="2">
        <v>0</v>
      </c>
      <c r="CM925" s="2">
        <v>12425.93</v>
      </c>
      <c r="CN925" s="2">
        <v>11425.13</v>
      </c>
      <c r="CO925" s="2">
        <v>11764.05</v>
      </c>
      <c r="CP925" s="2">
        <v>13987.92</v>
      </c>
      <c r="CQ925" s="4">
        <v>45072.42696759259</v>
      </c>
      <c r="CR925" s="4">
        <v>73415</v>
      </c>
    </row>
    <row r="926" spans="1:96" x14ac:dyDescent="0.35">
      <c r="A926" s="5">
        <v>1021</v>
      </c>
      <c r="B926" s="3" t="s">
        <v>1870</v>
      </c>
      <c r="C926" s="3" t="s">
        <v>1888</v>
      </c>
      <c r="D926" s="2" t="s">
        <v>1889</v>
      </c>
      <c r="E926" s="2">
        <v>8093</v>
      </c>
      <c r="F926" s="2">
        <v>8215</v>
      </c>
      <c r="G926" s="2">
        <v>8458</v>
      </c>
      <c r="H926" s="2">
        <v>9802</v>
      </c>
      <c r="I926" s="2">
        <v>6.5600000000000006E-2</v>
      </c>
      <c r="J926" s="2">
        <v>531</v>
      </c>
      <c r="K926" s="2">
        <v>539</v>
      </c>
      <c r="L926" s="2">
        <v>555</v>
      </c>
      <c r="M926" s="2">
        <v>643</v>
      </c>
      <c r="N926" s="2">
        <v>6.7000000000000004E-2</v>
      </c>
      <c r="O926" s="2">
        <v>542</v>
      </c>
      <c r="P926" s="2">
        <v>550</v>
      </c>
      <c r="Q926" s="2">
        <v>567</v>
      </c>
      <c r="R926" s="2">
        <v>657</v>
      </c>
      <c r="S926" s="2">
        <v>9166</v>
      </c>
      <c r="T926" s="2">
        <v>9304</v>
      </c>
      <c r="U926" s="2">
        <v>9580</v>
      </c>
      <c r="V926" s="2">
        <v>11102</v>
      </c>
      <c r="W926" s="2">
        <v>1.1040000000000001</v>
      </c>
      <c r="X926" s="2">
        <v>1.026</v>
      </c>
      <c r="Y926" s="2">
        <v>10119</v>
      </c>
      <c r="Z926" s="2">
        <v>11391</v>
      </c>
      <c r="AA926" s="2">
        <v>2604.0500000000002</v>
      </c>
      <c r="AB926" s="2">
        <v>1948.18</v>
      </c>
      <c r="AC926" s="2">
        <v>1343.86</v>
      </c>
      <c r="AD926" s="2">
        <v>0</v>
      </c>
      <c r="AE926" s="2">
        <v>5896.09</v>
      </c>
      <c r="AF926" s="2">
        <v>2604.0500000000002</v>
      </c>
      <c r="AG926" s="2">
        <v>1948.18</v>
      </c>
      <c r="AH926" s="2">
        <v>1343.86</v>
      </c>
      <c r="AI926" s="2">
        <v>0</v>
      </c>
      <c r="AJ926" s="2">
        <v>5896.09</v>
      </c>
      <c r="AK926" s="2">
        <v>26350382</v>
      </c>
      <c r="AL926" s="2">
        <v>18125867</v>
      </c>
      <c r="AM926" s="2">
        <v>12874179</v>
      </c>
      <c r="AN926" s="2">
        <v>0</v>
      </c>
      <c r="AO926" s="2">
        <v>57350428</v>
      </c>
      <c r="AP926" s="2">
        <v>0.33019999999999999</v>
      </c>
      <c r="AQ926" s="2">
        <v>0.2</v>
      </c>
      <c r="AR926" s="2">
        <v>1740179</v>
      </c>
      <c r="AS926" s="2">
        <v>1197032</v>
      </c>
      <c r="AT926" s="2">
        <v>850211</v>
      </c>
      <c r="AU926" s="2">
        <v>0</v>
      </c>
      <c r="AV926" s="2">
        <v>3787422</v>
      </c>
      <c r="AW926" s="2">
        <v>0.33019999999999999</v>
      </c>
      <c r="AX926" s="2">
        <v>0</v>
      </c>
      <c r="AY926" s="2">
        <v>0.65</v>
      </c>
      <c r="AZ926" s="2">
        <v>0</v>
      </c>
      <c r="BA926" s="2">
        <v>0</v>
      </c>
      <c r="BB926" s="2">
        <v>0</v>
      </c>
      <c r="BC926" s="2">
        <v>0</v>
      </c>
      <c r="BD926" s="2">
        <v>0</v>
      </c>
      <c r="BE926" s="2">
        <v>61137850</v>
      </c>
      <c r="BF926" s="2">
        <v>0</v>
      </c>
      <c r="BG926" s="2">
        <v>477907</v>
      </c>
      <c r="BH926" s="2">
        <v>0</v>
      </c>
      <c r="BI926" s="2">
        <v>284014</v>
      </c>
      <c r="BJ926" s="2">
        <v>0</v>
      </c>
      <c r="BK926" s="2">
        <v>0</v>
      </c>
      <c r="BL926" s="2">
        <v>0</v>
      </c>
      <c r="BM926" s="2">
        <v>0</v>
      </c>
      <c r="BN926" s="2">
        <v>2813</v>
      </c>
      <c r="BO926" s="2">
        <v>184.97</v>
      </c>
      <c r="BP926" s="2">
        <v>520321</v>
      </c>
      <c r="BQ926" s="2">
        <v>1282242</v>
      </c>
      <c r="BR926" s="2">
        <v>62420092</v>
      </c>
      <c r="BS926" s="2">
        <v>0</v>
      </c>
      <c r="BT926" s="2">
        <v>62420092</v>
      </c>
      <c r="BU926" s="2">
        <v>26684391</v>
      </c>
      <c r="BV926" s="2">
        <v>35735701</v>
      </c>
      <c r="BW926" s="2">
        <v>4675820</v>
      </c>
      <c r="BX926" s="2">
        <v>31059881</v>
      </c>
      <c r="BY926" s="2">
        <v>5033.9399999999996</v>
      </c>
      <c r="BZ926" s="2">
        <v>5896.09</v>
      </c>
      <c r="CA926" s="2">
        <v>29680563</v>
      </c>
      <c r="CB926" s="2">
        <v>0</v>
      </c>
      <c r="CC926" s="2">
        <v>0</v>
      </c>
      <c r="CD926" s="2">
        <v>26684391</v>
      </c>
      <c r="CE926" s="2">
        <v>4675820</v>
      </c>
      <c r="CF926" s="2">
        <v>0</v>
      </c>
      <c r="CG926" s="2">
        <v>5593019</v>
      </c>
      <c r="CH926" s="2">
        <v>5593019</v>
      </c>
      <c r="CI926" s="2">
        <v>0</v>
      </c>
      <c r="CJ926" s="2">
        <v>31059881</v>
      </c>
      <c r="CK926" s="2" t="b">
        <v>0</v>
      </c>
      <c r="CL926" s="2">
        <v>0</v>
      </c>
      <c r="CM926" s="2">
        <v>10787.26</v>
      </c>
      <c r="CN926" s="2">
        <v>9918.44</v>
      </c>
      <c r="CO926" s="2">
        <v>10212.66</v>
      </c>
      <c r="CP926" s="2">
        <v>12143.26</v>
      </c>
      <c r="CQ926" s="4">
        <v>45072.427037037036</v>
      </c>
      <c r="CR926" s="4">
        <v>73415</v>
      </c>
    </row>
    <row r="927" spans="1:96" x14ac:dyDescent="0.35">
      <c r="A927" s="5">
        <v>1022</v>
      </c>
      <c r="B927" s="3" t="s">
        <v>1870</v>
      </c>
      <c r="C927" s="3" t="s">
        <v>1890</v>
      </c>
      <c r="D927" s="2" t="s">
        <v>1891</v>
      </c>
      <c r="E927" s="2">
        <v>8093</v>
      </c>
      <c r="F927" s="2">
        <v>8215</v>
      </c>
      <c r="G927" s="2">
        <v>8458</v>
      </c>
      <c r="H927" s="2">
        <v>9802</v>
      </c>
      <c r="I927" s="2">
        <v>6.5600000000000006E-2</v>
      </c>
      <c r="J927" s="2">
        <v>531</v>
      </c>
      <c r="K927" s="2">
        <v>539</v>
      </c>
      <c r="L927" s="2">
        <v>555</v>
      </c>
      <c r="M927" s="2">
        <v>643</v>
      </c>
      <c r="N927" s="2">
        <v>6.7000000000000004E-2</v>
      </c>
      <c r="O927" s="2">
        <v>542</v>
      </c>
      <c r="P927" s="2">
        <v>550</v>
      </c>
      <c r="Q927" s="2">
        <v>567</v>
      </c>
      <c r="R927" s="2">
        <v>657</v>
      </c>
      <c r="S927" s="2">
        <v>9166</v>
      </c>
      <c r="T927" s="2">
        <v>9304</v>
      </c>
      <c r="U927" s="2">
        <v>9580</v>
      </c>
      <c r="V927" s="2">
        <v>11102</v>
      </c>
      <c r="W927" s="2">
        <v>1.1040000000000001</v>
      </c>
      <c r="X927" s="2">
        <v>1.026</v>
      </c>
      <c r="Y927" s="2">
        <v>10119</v>
      </c>
      <c r="Z927" s="2">
        <v>11391</v>
      </c>
      <c r="AA927" s="2">
        <v>2193.1999999999998</v>
      </c>
      <c r="AB927" s="2">
        <v>1708.29</v>
      </c>
      <c r="AC927" s="2">
        <v>1157.05</v>
      </c>
      <c r="AD927" s="2">
        <v>0</v>
      </c>
      <c r="AE927" s="2">
        <v>5058.54</v>
      </c>
      <c r="AF927" s="2">
        <v>2193.1999999999998</v>
      </c>
      <c r="AG927" s="2">
        <v>1708.29</v>
      </c>
      <c r="AH927" s="2">
        <v>1157.05</v>
      </c>
      <c r="AI927" s="2">
        <v>0</v>
      </c>
      <c r="AJ927" s="2">
        <v>5058.54</v>
      </c>
      <c r="AK927" s="2">
        <v>22192991</v>
      </c>
      <c r="AL927" s="2">
        <v>15893930</v>
      </c>
      <c r="AM927" s="2">
        <v>11084539</v>
      </c>
      <c r="AN927" s="2">
        <v>0</v>
      </c>
      <c r="AO927" s="2">
        <v>49171460</v>
      </c>
      <c r="AP927" s="2">
        <v>0.71050000000000002</v>
      </c>
      <c r="AQ927" s="2">
        <v>0.2</v>
      </c>
      <c r="AR927" s="2">
        <v>3153624</v>
      </c>
      <c r="AS927" s="2">
        <v>2258527</v>
      </c>
      <c r="AT927" s="2">
        <v>1575113</v>
      </c>
      <c r="AU927" s="2">
        <v>0</v>
      </c>
      <c r="AV927" s="2">
        <v>6987264</v>
      </c>
      <c r="AW927" s="2">
        <v>0.71050000000000002</v>
      </c>
      <c r="AX927" s="2">
        <v>0.1605</v>
      </c>
      <c r="AY927" s="2">
        <v>0.65</v>
      </c>
      <c r="AZ927" s="2">
        <v>2315284</v>
      </c>
      <c r="BA927" s="2">
        <v>1658134</v>
      </c>
      <c r="BB927" s="2">
        <v>1156395</v>
      </c>
      <c r="BC927" s="2">
        <v>0</v>
      </c>
      <c r="BD927" s="2">
        <v>5129813</v>
      </c>
      <c r="BE927" s="2">
        <v>61288537</v>
      </c>
      <c r="BF927" s="2">
        <v>0</v>
      </c>
      <c r="BG927" s="2">
        <v>169087</v>
      </c>
      <c r="BH927" s="2">
        <v>0</v>
      </c>
      <c r="BI927" s="2">
        <v>132354</v>
      </c>
      <c r="BJ927" s="2">
        <v>0</v>
      </c>
      <c r="BK927" s="2">
        <v>0</v>
      </c>
      <c r="BL927" s="2">
        <v>0</v>
      </c>
      <c r="BM927" s="2">
        <v>0</v>
      </c>
      <c r="BN927" s="2">
        <v>2813</v>
      </c>
      <c r="BO927" s="2">
        <v>117.38</v>
      </c>
      <c r="BP927" s="2">
        <v>330190</v>
      </c>
      <c r="BQ927" s="2">
        <v>631631</v>
      </c>
      <c r="BR927" s="2">
        <v>61920168</v>
      </c>
      <c r="BS927" s="2">
        <v>0</v>
      </c>
      <c r="BT927" s="2">
        <v>61920168</v>
      </c>
      <c r="BU927" s="2">
        <v>13351354</v>
      </c>
      <c r="BV927" s="2">
        <v>48568814</v>
      </c>
      <c r="BW927" s="2">
        <v>4044866</v>
      </c>
      <c r="BX927" s="2">
        <v>44523948</v>
      </c>
      <c r="BY927" s="2">
        <v>5075.6899999999996</v>
      </c>
      <c r="BZ927" s="2">
        <v>5058.54</v>
      </c>
      <c r="CA927" s="2">
        <v>25675581</v>
      </c>
      <c r="CB927" s="2">
        <v>0</v>
      </c>
      <c r="CC927" s="2">
        <v>0</v>
      </c>
      <c r="CD927" s="2">
        <v>13351354</v>
      </c>
      <c r="CE927" s="2">
        <v>4044866</v>
      </c>
      <c r="CF927" s="2">
        <v>8279361</v>
      </c>
      <c r="CG927" s="2">
        <v>3914015</v>
      </c>
      <c r="CH927" s="2">
        <v>12193376</v>
      </c>
      <c r="CI927" s="2">
        <v>0</v>
      </c>
      <c r="CJ927" s="2">
        <v>44523948</v>
      </c>
      <c r="CK927" s="2" t="b">
        <v>0</v>
      </c>
      <c r="CL927" s="2">
        <v>0</v>
      </c>
      <c r="CM927" s="2">
        <v>12612.57</v>
      </c>
      <c r="CN927" s="2">
        <v>11596.74</v>
      </c>
      <c r="CO927" s="2">
        <v>11940.75</v>
      </c>
      <c r="CP927" s="2">
        <v>14198.03</v>
      </c>
      <c r="CQ927" s="4">
        <v>45072.427060185182</v>
      </c>
      <c r="CR927" s="4">
        <v>73415</v>
      </c>
    </row>
    <row r="928" spans="1:96" x14ac:dyDescent="0.35">
      <c r="A928" s="5">
        <v>1023</v>
      </c>
      <c r="B928" s="3" t="s">
        <v>1870</v>
      </c>
      <c r="C928" s="3" t="s">
        <v>1892</v>
      </c>
      <c r="D928" s="2" t="s">
        <v>1893</v>
      </c>
      <c r="E928" s="2">
        <v>8093</v>
      </c>
      <c r="F928" s="2">
        <v>8215</v>
      </c>
      <c r="G928" s="2">
        <v>8458</v>
      </c>
      <c r="H928" s="2">
        <v>9802</v>
      </c>
      <c r="I928" s="2">
        <v>6.5600000000000006E-2</v>
      </c>
      <c r="J928" s="2">
        <v>531</v>
      </c>
      <c r="K928" s="2">
        <v>539</v>
      </c>
      <c r="L928" s="2">
        <v>555</v>
      </c>
      <c r="M928" s="2">
        <v>643</v>
      </c>
      <c r="N928" s="2">
        <v>6.7000000000000004E-2</v>
      </c>
      <c r="O928" s="2">
        <v>542</v>
      </c>
      <c r="P928" s="2">
        <v>550</v>
      </c>
      <c r="Q928" s="2">
        <v>567</v>
      </c>
      <c r="R928" s="2">
        <v>657</v>
      </c>
      <c r="S928" s="2">
        <v>9166</v>
      </c>
      <c r="T928" s="2">
        <v>9304</v>
      </c>
      <c r="U928" s="2">
        <v>9580</v>
      </c>
      <c r="V928" s="2">
        <v>11102</v>
      </c>
      <c r="W928" s="2">
        <v>1.1040000000000001</v>
      </c>
      <c r="X928" s="2">
        <v>1.026</v>
      </c>
      <c r="Y928" s="2">
        <v>10119</v>
      </c>
      <c r="Z928" s="2">
        <v>11391</v>
      </c>
      <c r="AA928" s="2">
        <v>30.91</v>
      </c>
      <c r="AB928" s="2">
        <v>23.05</v>
      </c>
      <c r="AC928" s="2">
        <v>0</v>
      </c>
      <c r="AD928" s="2">
        <v>0</v>
      </c>
      <c r="AE928" s="2">
        <v>53.96</v>
      </c>
      <c r="AF928" s="2">
        <v>30.91</v>
      </c>
      <c r="AG928" s="2">
        <v>23.05</v>
      </c>
      <c r="AH928" s="2">
        <v>0</v>
      </c>
      <c r="AI928" s="2">
        <v>0</v>
      </c>
      <c r="AJ928" s="2">
        <v>53.96</v>
      </c>
      <c r="AK928" s="2">
        <v>312778</v>
      </c>
      <c r="AL928" s="2">
        <v>214457</v>
      </c>
      <c r="AM928" s="2">
        <v>0</v>
      </c>
      <c r="AN928" s="2">
        <v>0</v>
      </c>
      <c r="AO928" s="2">
        <v>527235</v>
      </c>
      <c r="AP928" s="2">
        <v>0.122</v>
      </c>
      <c r="AQ928" s="2">
        <v>0.2</v>
      </c>
      <c r="AR928" s="2">
        <v>7632</v>
      </c>
      <c r="AS928" s="2">
        <v>5233</v>
      </c>
      <c r="AT928" s="2">
        <v>0</v>
      </c>
      <c r="AU928" s="2">
        <v>0</v>
      </c>
      <c r="AV928" s="2">
        <v>12865</v>
      </c>
      <c r="AW928" s="2">
        <v>0.122</v>
      </c>
      <c r="AX928" s="2">
        <v>0</v>
      </c>
      <c r="AY928" s="2">
        <v>0.65</v>
      </c>
      <c r="AZ928" s="2">
        <v>0</v>
      </c>
      <c r="BA928" s="2">
        <v>0</v>
      </c>
      <c r="BB928" s="2">
        <v>0</v>
      </c>
      <c r="BC928" s="2">
        <v>0</v>
      </c>
      <c r="BD928" s="2">
        <v>0</v>
      </c>
      <c r="BE928" s="2">
        <v>540100</v>
      </c>
      <c r="BF928" s="2">
        <v>0</v>
      </c>
      <c r="BG928" s="2">
        <v>0</v>
      </c>
      <c r="BH928" s="2">
        <v>0</v>
      </c>
      <c r="BI928" s="2">
        <v>0</v>
      </c>
      <c r="BJ928" s="2">
        <v>0</v>
      </c>
      <c r="BK928" s="2">
        <v>0</v>
      </c>
      <c r="BL928" s="2">
        <v>98223</v>
      </c>
      <c r="BM928" s="2">
        <v>0</v>
      </c>
      <c r="BN928" s="2">
        <v>2813</v>
      </c>
      <c r="BO928" s="2">
        <v>0</v>
      </c>
      <c r="BP928" s="2">
        <v>0</v>
      </c>
      <c r="BQ928" s="2">
        <v>98223</v>
      </c>
      <c r="BR928" s="2">
        <v>638323</v>
      </c>
      <c r="BS928" s="2">
        <v>0</v>
      </c>
      <c r="BT928" s="2">
        <v>638323</v>
      </c>
      <c r="BU928" s="2">
        <v>205605</v>
      </c>
      <c r="BV928" s="2">
        <v>432718</v>
      </c>
      <c r="BW928" s="2">
        <v>49557</v>
      </c>
      <c r="BX928" s="2">
        <v>383161</v>
      </c>
      <c r="BY928" s="2">
        <v>44.14</v>
      </c>
      <c r="BZ928" s="2">
        <v>53.96</v>
      </c>
      <c r="CA928" s="2">
        <v>2382</v>
      </c>
      <c r="CB928" s="2">
        <v>349649</v>
      </c>
      <c r="CC928" s="2">
        <v>0</v>
      </c>
      <c r="CD928" s="2">
        <v>205605</v>
      </c>
      <c r="CE928" s="2">
        <v>49557</v>
      </c>
      <c r="CF928" s="2">
        <v>96869</v>
      </c>
      <c r="CG928" s="2">
        <v>49918</v>
      </c>
      <c r="CH928" s="2">
        <v>146787</v>
      </c>
      <c r="CI928" s="2">
        <v>0</v>
      </c>
      <c r="CJ928" s="2">
        <v>383161</v>
      </c>
      <c r="CK928" s="2" t="b">
        <v>0</v>
      </c>
      <c r="CL928" s="2">
        <v>0</v>
      </c>
      <c r="CM928" s="2">
        <v>10365.9</v>
      </c>
      <c r="CN928" s="2">
        <v>9531.02</v>
      </c>
      <c r="CO928" s="2">
        <v>9813.75</v>
      </c>
      <c r="CP928" s="2">
        <v>11668.94</v>
      </c>
      <c r="CQ928" s="4">
        <v>45072.427106481482</v>
      </c>
      <c r="CR928" s="4">
        <v>73415</v>
      </c>
    </row>
    <row r="929" spans="1:96" x14ac:dyDescent="0.35">
      <c r="A929" s="5">
        <v>1026</v>
      </c>
      <c r="B929" s="3" t="s">
        <v>1870</v>
      </c>
      <c r="C929" s="3" t="s">
        <v>1894</v>
      </c>
      <c r="D929" s="2" t="s">
        <v>1895</v>
      </c>
      <c r="E929" s="2">
        <v>8093</v>
      </c>
      <c r="F929" s="2">
        <v>8215</v>
      </c>
      <c r="G929" s="2">
        <v>8458</v>
      </c>
      <c r="H929" s="2">
        <v>9802</v>
      </c>
      <c r="I929" s="2">
        <v>6.5600000000000006E-2</v>
      </c>
      <c r="J929" s="2">
        <v>531</v>
      </c>
      <c r="K929" s="2">
        <v>539</v>
      </c>
      <c r="L929" s="2">
        <v>555</v>
      </c>
      <c r="M929" s="2">
        <v>643</v>
      </c>
      <c r="N929" s="2">
        <v>6.7000000000000004E-2</v>
      </c>
      <c r="O929" s="2">
        <v>542</v>
      </c>
      <c r="P929" s="2">
        <v>550</v>
      </c>
      <c r="Q929" s="2">
        <v>567</v>
      </c>
      <c r="R929" s="2">
        <v>657</v>
      </c>
      <c r="S929" s="2">
        <v>9166</v>
      </c>
      <c r="T929" s="2">
        <v>9304</v>
      </c>
      <c r="U929" s="2">
        <v>9580</v>
      </c>
      <c r="V929" s="2">
        <v>11102</v>
      </c>
      <c r="W929" s="2">
        <v>1.1040000000000001</v>
      </c>
      <c r="X929" s="2">
        <v>1.026</v>
      </c>
      <c r="Y929" s="2">
        <v>10119</v>
      </c>
      <c r="Z929" s="2">
        <v>11391</v>
      </c>
      <c r="AA929" s="2">
        <v>4497.88</v>
      </c>
      <c r="AB929" s="2">
        <v>3274.31</v>
      </c>
      <c r="AC929" s="2">
        <v>2395.7600000000002</v>
      </c>
      <c r="AD929" s="2">
        <v>5293.65</v>
      </c>
      <c r="AE929" s="2">
        <v>15461.6</v>
      </c>
      <c r="AF929" s="2">
        <v>4497.88</v>
      </c>
      <c r="AG929" s="2">
        <v>3274.31</v>
      </c>
      <c r="AH929" s="2">
        <v>2395.7600000000002</v>
      </c>
      <c r="AI929" s="2">
        <v>5293.65</v>
      </c>
      <c r="AJ929" s="2">
        <v>15461.6</v>
      </c>
      <c r="AK929" s="2">
        <v>45514048</v>
      </c>
      <c r="AL929" s="2">
        <v>30464180</v>
      </c>
      <c r="AM929" s="2">
        <v>22951381</v>
      </c>
      <c r="AN929" s="2">
        <v>60299967</v>
      </c>
      <c r="AO929" s="2">
        <v>159229576</v>
      </c>
      <c r="AP929" s="2">
        <v>0.40960000000000002</v>
      </c>
      <c r="AQ929" s="2">
        <v>0.2</v>
      </c>
      <c r="AR929" s="2">
        <v>3728511</v>
      </c>
      <c r="AS929" s="2">
        <v>2495626</v>
      </c>
      <c r="AT929" s="2">
        <v>1880177</v>
      </c>
      <c r="AU929" s="2">
        <v>4939773</v>
      </c>
      <c r="AV929" s="2">
        <v>13044087</v>
      </c>
      <c r="AW929" s="2">
        <v>0.40960000000000002</v>
      </c>
      <c r="AX929" s="2">
        <v>0</v>
      </c>
      <c r="AY929" s="2">
        <v>0.65</v>
      </c>
      <c r="AZ929" s="2">
        <v>0</v>
      </c>
      <c r="BA929" s="2">
        <v>0</v>
      </c>
      <c r="BB929" s="2">
        <v>0</v>
      </c>
      <c r="BC929" s="2">
        <v>0</v>
      </c>
      <c r="BD929" s="2">
        <v>0</v>
      </c>
      <c r="BE929" s="2">
        <v>172273663</v>
      </c>
      <c r="BF929" s="2">
        <v>0</v>
      </c>
      <c r="BG929" s="2">
        <v>1316472</v>
      </c>
      <c r="BH929" s="2">
        <v>0</v>
      </c>
      <c r="BI929" s="2">
        <v>1255073</v>
      </c>
      <c r="BJ929" s="2">
        <v>0</v>
      </c>
      <c r="BK929" s="2">
        <v>0</v>
      </c>
      <c r="BL929" s="2">
        <v>0</v>
      </c>
      <c r="BM929" s="2">
        <v>0</v>
      </c>
      <c r="BN929" s="2">
        <v>2813</v>
      </c>
      <c r="BO929" s="2">
        <v>245.87</v>
      </c>
      <c r="BP929" s="2">
        <v>691632</v>
      </c>
      <c r="BQ929" s="2">
        <v>3263177</v>
      </c>
      <c r="BR929" s="2">
        <v>175536840</v>
      </c>
      <c r="BS929" s="2">
        <v>0</v>
      </c>
      <c r="BT929" s="2">
        <v>175536840</v>
      </c>
      <c r="BU929" s="2">
        <v>65862205</v>
      </c>
      <c r="BV929" s="2">
        <v>109674635</v>
      </c>
      <c r="BW929" s="2">
        <v>12856992</v>
      </c>
      <c r="BX929" s="2">
        <v>96817643</v>
      </c>
      <c r="BY929" s="2">
        <v>5278.35</v>
      </c>
      <c r="BZ929" s="2">
        <v>15461.6</v>
      </c>
      <c r="CA929" s="2">
        <v>81611736</v>
      </c>
      <c r="CB929" s="2">
        <v>0</v>
      </c>
      <c r="CC929" s="2">
        <v>0</v>
      </c>
      <c r="CD929" s="2">
        <v>65862205</v>
      </c>
      <c r="CE929" s="2">
        <v>12856992</v>
      </c>
      <c r="CF929" s="2">
        <v>2892539</v>
      </c>
      <c r="CG929" s="2">
        <v>20635926</v>
      </c>
      <c r="CH929" s="2">
        <v>23528465</v>
      </c>
      <c r="CI929" s="2">
        <v>0</v>
      </c>
      <c r="CJ929" s="2">
        <v>96817643</v>
      </c>
      <c r="CK929" s="2" t="b">
        <v>0</v>
      </c>
      <c r="CL929" s="2">
        <v>0</v>
      </c>
      <c r="CM929" s="2">
        <v>10947.95</v>
      </c>
      <c r="CN929" s="2">
        <v>10066.18</v>
      </c>
      <c r="CO929" s="2">
        <v>10364.790000000001</v>
      </c>
      <c r="CP929" s="2">
        <v>12324.15</v>
      </c>
      <c r="CQ929" s="4">
        <v>45072.427141203705</v>
      </c>
      <c r="CR929" s="4">
        <v>73415</v>
      </c>
    </row>
    <row r="930" spans="1:96" x14ac:dyDescent="0.35">
      <c r="A930" s="5">
        <v>1027</v>
      </c>
      <c r="B930" s="3" t="s">
        <v>1870</v>
      </c>
      <c r="C930" s="3" t="s">
        <v>1896</v>
      </c>
      <c r="D930" s="2" t="s">
        <v>1897</v>
      </c>
      <c r="E930" s="2">
        <v>8093</v>
      </c>
      <c r="F930" s="2">
        <v>8215</v>
      </c>
      <c r="G930" s="2">
        <v>8458</v>
      </c>
      <c r="H930" s="2">
        <v>9802</v>
      </c>
      <c r="I930" s="2">
        <v>6.5600000000000006E-2</v>
      </c>
      <c r="J930" s="2">
        <v>531</v>
      </c>
      <c r="K930" s="2">
        <v>539</v>
      </c>
      <c r="L930" s="2">
        <v>555</v>
      </c>
      <c r="M930" s="2">
        <v>643</v>
      </c>
      <c r="N930" s="2">
        <v>6.7000000000000004E-2</v>
      </c>
      <c r="O930" s="2">
        <v>542</v>
      </c>
      <c r="P930" s="2">
        <v>550</v>
      </c>
      <c r="Q930" s="2">
        <v>567</v>
      </c>
      <c r="R930" s="2">
        <v>657</v>
      </c>
      <c r="S930" s="2">
        <v>9166</v>
      </c>
      <c r="T930" s="2">
        <v>9304</v>
      </c>
      <c r="U930" s="2">
        <v>9580</v>
      </c>
      <c r="V930" s="2">
        <v>11102</v>
      </c>
      <c r="W930" s="2">
        <v>1.1040000000000001</v>
      </c>
      <c r="X930" s="2">
        <v>1.026</v>
      </c>
      <c r="Y930" s="2">
        <v>10119</v>
      </c>
      <c r="Z930" s="2">
        <v>11391</v>
      </c>
      <c r="AA930" s="2">
        <v>107.71</v>
      </c>
      <c r="AB930" s="2">
        <v>74.83</v>
      </c>
      <c r="AC930" s="2">
        <v>49.47</v>
      </c>
      <c r="AD930" s="2">
        <v>0</v>
      </c>
      <c r="AE930" s="2">
        <v>232.01</v>
      </c>
      <c r="AF930" s="2">
        <v>107.71</v>
      </c>
      <c r="AG930" s="2">
        <v>74.83</v>
      </c>
      <c r="AH930" s="2">
        <v>49.47</v>
      </c>
      <c r="AI930" s="2">
        <v>0</v>
      </c>
      <c r="AJ930" s="2">
        <v>232.01</v>
      </c>
      <c r="AK930" s="2">
        <v>1089917</v>
      </c>
      <c r="AL930" s="2">
        <v>696218</v>
      </c>
      <c r="AM930" s="2">
        <v>473923</v>
      </c>
      <c r="AN930" s="2">
        <v>0</v>
      </c>
      <c r="AO930" s="2">
        <v>2260058</v>
      </c>
      <c r="AP930" s="2">
        <v>0.75460000000000005</v>
      </c>
      <c r="AQ930" s="2">
        <v>0.2</v>
      </c>
      <c r="AR930" s="2">
        <v>164490</v>
      </c>
      <c r="AS930" s="2">
        <v>105073</v>
      </c>
      <c r="AT930" s="2">
        <v>71524</v>
      </c>
      <c r="AU930" s="2">
        <v>0</v>
      </c>
      <c r="AV930" s="2">
        <v>341087</v>
      </c>
      <c r="AW930" s="2">
        <v>0.75460000000000005</v>
      </c>
      <c r="AX930" s="2">
        <v>0.2046</v>
      </c>
      <c r="AY930" s="2">
        <v>0.65</v>
      </c>
      <c r="AZ930" s="2">
        <v>144948</v>
      </c>
      <c r="BA930" s="2">
        <v>92590</v>
      </c>
      <c r="BB930" s="2">
        <v>63027</v>
      </c>
      <c r="BC930" s="2">
        <v>0</v>
      </c>
      <c r="BD930" s="2">
        <v>300565</v>
      </c>
      <c r="BE930" s="2">
        <v>2901710</v>
      </c>
      <c r="BF930" s="2">
        <v>0</v>
      </c>
      <c r="BG930" s="2">
        <v>0</v>
      </c>
      <c r="BH930" s="2">
        <v>0</v>
      </c>
      <c r="BI930" s="2">
        <v>56528</v>
      </c>
      <c r="BJ930" s="2">
        <v>0</v>
      </c>
      <c r="BK930" s="2">
        <v>0</v>
      </c>
      <c r="BL930" s="2">
        <v>0</v>
      </c>
      <c r="BM930" s="2">
        <v>0</v>
      </c>
      <c r="BN930" s="2">
        <v>2813</v>
      </c>
      <c r="BO930" s="2">
        <v>2.71</v>
      </c>
      <c r="BP930" s="2">
        <v>7623</v>
      </c>
      <c r="BQ930" s="2">
        <v>64151</v>
      </c>
      <c r="BR930" s="2">
        <v>2965861</v>
      </c>
      <c r="BS930" s="2">
        <v>0</v>
      </c>
      <c r="BT930" s="2">
        <v>2965861</v>
      </c>
      <c r="BU930" s="2">
        <v>2075353</v>
      </c>
      <c r="BV930" s="2">
        <v>890508</v>
      </c>
      <c r="BW930" s="2">
        <v>46402</v>
      </c>
      <c r="BX930" s="2">
        <v>844106</v>
      </c>
      <c r="BY930" s="2">
        <v>5073.95</v>
      </c>
      <c r="BZ930" s="2">
        <v>232.01</v>
      </c>
      <c r="CA930" s="2">
        <v>1177207</v>
      </c>
      <c r="CB930" s="2">
        <v>0</v>
      </c>
      <c r="CC930" s="2">
        <v>0</v>
      </c>
      <c r="CD930" s="2">
        <v>2075353</v>
      </c>
      <c r="CE930" s="2">
        <v>46402</v>
      </c>
      <c r="CF930" s="2">
        <v>0</v>
      </c>
      <c r="CG930" s="2">
        <v>199581</v>
      </c>
      <c r="CH930" s="2">
        <v>199581</v>
      </c>
      <c r="CI930" s="2">
        <v>0</v>
      </c>
      <c r="CJ930" s="2">
        <v>844106</v>
      </c>
      <c r="CK930" s="2" t="b">
        <v>0</v>
      </c>
      <c r="CL930" s="2">
        <v>0</v>
      </c>
      <c r="CM930" s="2">
        <v>12991.89</v>
      </c>
      <c r="CN930" s="2">
        <v>11945.5</v>
      </c>
      <c r="CO930" s="2">
        <v>12299.86</v>
      </c>
      <c r="CP930" s="2">
        <v>14625.02</v>
      </c>
      <c r="CQ930" s="4">
        <v>45072.427141203705</v>
      </c>
      <c r="CR930" s="4">
        <v>73415</v>
      </c>
    </row>
    <row r="931" spans="1:96" x14ac:dyDescent="0.35">
      <c r="A931" s="5">
        <v>1028</v>
      </c>
      <c r="B931" s="3" t="s">
        <v>1870</v>
      </c>
      <c r="C931" s="3" t="s">
        <v>1898</v>
      </c>
      <c r="D931" s="2" t="s">
        <v>1899</v>
      </c>
      <c r="E931" s="2">
        <v>8093</v>
      </c>
      <c r="F931" s="2">
        <v>8215</v>
      </c>
      <c r="G931" s="2">
        <v>8458</v>
      </c>
      <c r="H931" s="2">
        <v>9802</v>
      </c>
      <c r="I931" s="2">
        <v>6.5600000000000006E-2</v>
      </c>
      <c r="J931" s="2">
        <v>531</v>
      </c>
      <c r="K931" s="2">
        <v>539</v>
      </c>
      <c r="L931" s="2">
        <v>555</v>
      </c>
      <c r="M931" s="2">
        <v>643</v>
      </c>
      <c r="N931" s="2">
        <v>6.7000000000000004E-2</v>
      </c>
      <c r="O931" s="2">
        <v>542</v>
      </c>
      <c r="P931" s="2">
        <v>550</v>
      </c>
      <c r="Q931" s="2">
        <v>567</v>
      </c>
      <c r="R931" s="2">
        <v>657</v>
      </c>
      <c r="S931" s="2">
        <v>9166</v>
      </c>
      <c r="T931" s="2">
        <v>9304</v>
      </c>
      <c r="U931" s="2">
        <v>9580</v>
      </c>
      <c r="V931" s="2">
        <v>11102</v>
      </c>
      <c r="W931" s="2">
        <v>1.1040000000000001</v>
      </c>
      <c r="X931" s="2">
        <v>1.026</v>
      </c>
      <c r="Y931" s="2">
        <v>10119</v>
      </c>
      <c r="Z931" s="2">
        <v>11391</v>
      </c>
      <c r="AA931" s="2">
        <v>4295.75</v>
      </c>
      <c r="AB931" s="2">
        <v>3323.45</v>
      </c>
      <c r="AC931" s="2">
        <v>2397.84</v>
      </c>
      <c r="AD931" s="2">
        <v>5014.74</v>
      </c>
      <c r="AE931" s="2">
        <v>15031.78</v>
      </c>
      <c r="AF931" s="2">
        <v>4295.75</v>
      </c>
      <c r="AG931" s="2">
        <v>3323.45</v>
      </c>
      <c r="AH931" s="2">
        <v>2397.84</v>
      </c>
      <c r="AI931" s="2">
        <v>5014.74</v>
      </c>
      <c r="AJ931" s="2">
        <v>15031.78</v>
      </c>
      <c r="AK931" s="2">
        <v>43468694</v>
      </c>
      <c r="AL931" s="2">
        <v>30921379</v>
      </c>
      <c r="AM931" s="2">
        <v>22971307</v>
      </c>
      <c r="AN931" s="2">
        <v>57122903</v>
      </c>
      <c r="AO931" s="2">
        <v>154484283</v>
      </c>
      <c r="AP931" s="2">
        <v>0.55630000000000002</v>
      </c>
      <c r="AQ931" s="2">
        <v>0.2</v>
      </c>
      <c r="AR931" s="2">
        <v>4836327</v>
      </c>
      <c r="AS931" s="2">
        <v>3440313</v>
      </c>
      <c r="AT931" s="2">
        <v>2555788</v>
      </c>
      <c r="AU931" s="2">
        <v>6355494</v>
      </c>
      <c r="AV931" s="2">
        <v>17187922</v>
      </c>
      <c r="AW931" s="2">
        <v>0.55630000000000002</v>
      </c>
      <c r="AX931" s="2">
        <v>6.3E-3</v>
      </c>
      <c r="AY931" s="2">
        <v>0.65</v>
      </c>
      <c r="AZ931" s="2">
        <v>178004</v>
      </c>
      <c r="BA931" s="2">
        <v>126623</v>
      </c>
      <c r="BB931" s="2">
        <v>94068</v>
      </c>
      <c r="BC931" s="2">
        <v>233918</v>
      </c>
      <c r="BD931" s="2">
        <v>632613</v>
      </c>
      <c r="BE931" s="2">
        <v>172304818</v>
      </c>
      <c r="BF931" s="2">
        <v>0</v>
      </c>
      <c r="BG931" s="2">
        <v>279802</v>
      </c>
      <c r="BH931" s="2">
        <v>0</v>
      </c>
      <c r="BI931" s="2">
        <v>1369685</v>
      </c>
      <c r="BJ931" s="2">
        <v>0</v>
      </c>
      <c r="BK931" s="2">
        <v>0</v>
      </c>
      <c r="BL931" s="2">
        <v>0</v>
      </c>
      <c r="BM931" s="2">
        <v>0</v>
      </c>
      <c r="BN931" s="2">
        <v>2813</v>
      </c>
      <c r="BO931" s="2">
        <v>166.68</v>
      </c>
      <c r="BP931" s="2">
        <v>468871</v>
      </c>
      <c r="BQ931" s="2">
        <v>2118358</v>
      </c>
      <c r="BR931" s="2">
        <v>174423176</v>
      </c>
      <c r="BS931" s="2">
        <v>0</v>
      </c>
      <c r="BT931" s="2">
        <v>174423176</v>
      </c>
      <c r="BU931" s="2">
        <v>74804409</v>
      </c>
      <c r="BV931" s="2">
        <v>99618767</v>
      </c>
      <c r="BW931" s="2">
        <v>12695013</v>
      </c>
      <c r="BX931" s="2">
        <v>86923754</v>
      </c>
      <c r="BY931" s="2">
        <v>5360.9</v>
      </c>
      <c r="BZ931" s="2">
        <v>15031.78</v>
      </c>
      <c r="CA931" s="2">
        <v>80583869</v>
      </c>
      <c r="CB931" s="2">
        <v>0</v>
      </c>
      <c r="CC931" s="2">
        <v>0</v>
      </c>
      <c r="CD931" s="2">
        <v>74804409</v>
      </c>
      <c r="CE931" s="2">
        <v>12695013</v>
      </c>
      <c r="CF931" s="2">
        <v>0</v>
      </c>
      <c r="CG931" s="2">
        <v>17991407</v>
      </c>
      <c r="CH931" s="2">
        <v>17991407</v>
      </c>
      <c r="CI931" s="2">
        <v>0</v>
      </c>
      <c r="CJ931" s="2">
        <v>86923754</v>
      </c>
      <c r="CK931" s="2" t="b">
        <v>0</v>
      </c>
      <c r="CL931" s="2">
        <v>0</v>
      </c>
      <c r="CM931" s="2">
        <v>11286.28</v>
      </c>
      <c r="CN931" s="2">
        <v>10377.26</v>
      </c>
      <c r="CO931" s="2">
        <v>10685.1</v>
      </c>
      <c r="CP931" s="2">
        <v>12705.01</v>
      </c>
      <c r="CQ931" s="4">
        <v>45072.427210648151</v>
      </c>
      <c r="CR931" s="4">
        <v>73415</v>
      </c>
    </row>
    <row r="932" spans="1:96" x14ac:dyDescent="0.35">
      <c r="A932" s="5">
        <v>1029</v>
      </c>
      <c r="B932" s="3" t="s">
        <v>1870</v>
      </c>
      <c r="C932" s="3" t="s">
        <v>1900</v>
      </c>
      <c r="D932" s="2" t="s">
        <v>1901</v>
      </c>
      <c r="E932" s="2">
        <v>8093</v>
      </c>
      <c r="F932" s="2">
        <v>8215</v>
      </c>
      <c r="G932" s="2">
        <v>8458</v>
      </c>
      <c r="H932" s="2">
        <v>9802</v>
      </c>
      <c r="I932" s="2">
        <v>6.5600000000000006E-2</v>
      </c>
      <c r="J932" s="2">
        <v>531</v>
      </c>
      <c r="K932" s="2">
        <v>539</v>
      </c>
      <c r="L932" s="2">
        <v>555</v>
      </c>
      <c r="M932" s="2">
        <v>643</v>
      </c>
      <c r="N932" s="2">
        <v>6.7000000000000004E-2</v>
      </c>
      <c r="O932" s="2">
        <v>542</v>
      </c>
      <c r="P932" s="2">
        <v>550</v>
      </c>
      <c r="Q932" s="2">
        <v>567</v>
      </c>
      <c r="R932" s="2">
        <v>657</v>
      </c>
      <c r="S932" s="2">
        <v>9166</v>
      </c>
      <c r="T932" s="2">
        <v>9304</v>
      </c>
      <c r="U932" s="2">
        <v>9580</v>
      </c>
      <c r="V932" s="2">
        <v>11102</v>
      </c>
      <c r="W932" s="2">
        <v>1.1040000000000001</v>
      </c>
      <c r="X932" s="2">
        <v>1.026</v>
      </c>
      <c r="Y932" s="2">
        <v>10119</v>
      </c>
      <c r="Z932" s="2">
        <v>11391</v>
      </c>
      <c r="AA932" s="2">
        <v>4410.8</v>
      </c>
      <c r="AB932" s="2">
        <v>3470.25</v>
      </c>
      <c r="AC932" s="2">
        <v>2616.08</v>
      </c>
      <c r="AD932" s="2">
        <v>6621.26</v>
      </c>
      <c r="AE932" s="2">
        <v>17118.39</v>
      </c>
      <c r="AF932" s="2">
        <v>4410.8</v>
      </c>
      <c r="AG932" s="2">
        <v>3470.25</v>
      </c>
      <c r="AH932" s="2">
        <v>2616.08</v>
      </c>
      <c r="AI932" s="2">
        <v>6621.26</v>
      </c>
      <c r="AJ932" s="2">
        <v>17118.39</v>
      </c>
      <c r="AK932" s="2">
        <v>44632885</v>
      </c>
      <c r="AL932" s="2">
        <v>32287206</v>
      </c>
      <c r="AM932" s="2">
        <v>25062046</v>
      </c>
      <c r="AN932" s="2">
        <v>75422773</v>
      </c>
      <c r="AO932" s="2">
        <v>177404910</v>
      </c>
      <c r="AP932" s="2">
        <v>0.26490000000000002</v>
      </c>
      <c r="AQ932" s="2">
        <v>0.2</v>
      </c>
      <c r="AR932" s="2">
        <v>2364650</v>
      </c>
      <c r="AS932" s="2">
        <v>1710576</v>
      </c>
      <c r="AT932" s="2">
        <v>1327787</v>
      </c>
      <c r="AU932" s="2">
        <v>3995898</v>
      </c>
      <c r="AV932" s="2">
        <v>9398911</v>
      </c>
      <c r="AW932" s="2">
        <v>0.26490000000000002</v>
      </c>
      <c r="AX932" s="2">
        <v>0</v>
      </c>
      <c r="AY932" s="2">
        <v>0.65</v>
      </c>
      <c r="AZ932" s="2">
        <v>0</v>
      </c>
      <c r="BA932" s="2">
        <v>0</v>
      </c>
      <c r="BB932" s="2">
        <v>0</v>
      </c>
      <c r="BC932" s="2">
        <v>0</v>
      </c>
      <c r="BD932" s="2">
        <v>0</v>
      </c>
      <c r="BE932" s="2">
        <v>186803821</v>
      </c>
      <c r="BF932" s="2">
        <v>0</v>
      </c>
      <c r="BG932" s="2">
        <v>1259001</v>
      </c>
      <c r="BH932" s="2">
        <v>0</v>
      </c>
      <c r="BI932" s="2">
        <v>789917</v>
      </c>
      <c r="BJ932" s="2">
        <v>0</v>
      </c>
      <c r="BK932" s="2">
        <v>0</v>
      </c>
      <c r="BL932" s="2">
        <v>0</v>
      </c>
      <c r="BM932" s="2">
        <v>0</v>
      </c>
      <c r="BN932" s="2">
        <v>2813</v>
      </c>
      <c r="BO932" s="2">
        <v>371.8</v>
      </c>
      <c r="BP932" s="2">
        <v>1045873</v>
      </c>
      <c r="BQ932" s="2">
        <v>3094791</v>
      </c>
      <c r="BR932" s="2">
        <v>189898612</v>
      </c>
      <c r="BS932" s="2">
        <v>0</v>
      </c>
      <c r="BT932" s="2">
        <v>189898612</v>
      </c>
      <c r="BU932" s="2">
        <v>116728720</v>
      </c>
      <c r="BV932" s="2">
        <v>73169892</v>
      </c>
      <c r="BW932" s="2">
        <v>3423678</v>
      </c>
      <c r="BX932" s="2">
        <v>69746214</v>
      </c>
      <c r="BY932" s="2">
        <v>5323.57</v>
      </c>
      <c r="BZ932" s="2">
        <v>17118.39</v>
      </c>
      <c r="CA932" s="2">
        <v>91130947</v>
      </c>
      <c r="CB932" s="2">
        <v>0</v>
      </c>
      <c r="CC932" s="2">
        <v>0</v>
      </c>
      <c r="CD932" s="2">
        <v>116728720</v>
      </c>
      <c r="CE932" s="2">
        <v>3423678</v>
      </c>
      <c r="CF932" s="2">
        <v>0</v>
      </c>
      <c r="CG932" s="2">
        <v>18112692</v>
      </c>
      <c r="CH932" s="2">
        <v>18112692</v>
      </c>
      <c r="CI932" s="2">
        <v>0</v>
      </c>
      <c r="CJ932" s="2">
        <v>69746214</v>
      </c>
      <c r="CK932" s="2" t="b">
        <v>0</v>
      </c>
      <c r="CL932" s="2">
        <v>0</v>
      </c>
      <c r="CM932" s="2">
        <v>10655.1</v>
      </c>
      <c r="CN932" s="2">
        <v>9796.93</v>
      </c>
      <c r="CO932" s="2">
        <v>10087.549999999999</v>
      </c>
      <c r="CP932" s="2">
        <v>11994.5</v>
      </c>
      <c r="CQ932" s="4">
        <v>45072.426701388889</v>
      </c>
      <c r="CR932" s="4">
        <v>73415</v>
      </c>
    </row>
    <row r="933" spans="1:96" x14ac:dyDescent="0.35">
      <c r="A933" s="5">
        <v>1030</v>
      </c>
      <c r="B933" s="3" t="s">
        <v>1870</v>
      </c>
      <c r="C933" s="3" t="s">
        <v>1902</v>
      </c>
      <c r="D933" s="2" t="s">
        <v>1903</v>
      </c>
      <c r="E933" s="2">
        <v>8093</v>
      </c>
      <c r="F933" s="2">
        <v>8215</v>
      </c>
      <c r="G933" s="2">
        <v>8458</v>
      </c>
      <c r="H933" s="2">
        <v>9802</v>
      </c>
      <c r="I933" s="2">
        <v>6.5600000000000006E-2</v>
      </c>
      <c r="J933" s="2">
        <v>531</v>
      </c>
      <c r="K933" s="2">
        <v>539</v>
      </c>
      <c r="L933" s="2">
        <v>555</v>
      </c>
      <c r="M933" s="2">
        <v>643</v>
      </c>
      <c r="N933" s="2">
        <v>6.7000000000000004E-2</v>
      </c>
      <c r="O933" s="2">
        <v>542</v>
      </c>
      <c r="P933" s="2">
        <v>550</v>
      </c>
      <c r="Q933" s="2">
        <v>567</v>
      </c>
      <c r="R933" s="2">
        <v>657</v>
      </c>
      <c r="S933" s="2">
        <v>9166</v>
      </c>
      <c r="T933" s="2">
        <v>9304</v>
      </c>
      <c r="U933" s="2">
        <v>9580</v>
      </c>
      <c r="V933" s="2">
        <v>11102</v>
      </c>
      <c r="W933" s="2">
        <v>1.1040000000000001</v>
      </c>
      <c r="X933" s="2">
        <v>1.026</v>
      </c>
      <c r="Y933" s="2">
        <v>10119</v>
      </c>
      <c r="Z933" s="2">
        <v>11391</v>
      </c>
      <c r="AA933" s="2">
        <v>1078.55</v>
      </c>
      <c r="AB933" s="2">
        <v>929.54</v>
      </c>
      <c r="AC933" s="2">
        <v>713.31</v>
      </c>
      <c r="AD933" s="2">
        <v>1588.78</v>
      </c>
      <c r="AE933" s="2">
        <v>4310.18</v>
      </c>
      <c r="AF933" s="2">
        <v>1078.55</v>
      </c>
      <c r="AG933" s="2">
        <v>929.54</v>
      </c>
      <c r="AH933" s="2">
        <v>713.31</v>
      </c>
      <c r="AI933" s="2">
        <v>1588.78</v>
      </c>
      <c r="AJ933" s="2">
        <v>4310.18</v>
      </c>
      <c r="AK933" s="2">
        <v>10913847</v>
      </c>
      <c r="AL933" s="2">
        <v>8648440</v>
      </c>
      <c r="AM933" s="2">
        <v>6833510</v>
      </c>
      <c r="AN933" s="2">
        <v>18097793</v>
      </c>
      <c r="AO933" s="2">
        <v>44493590</v>
      </c>
      <c r="AP933" s="2">
        <v>0.1535</v>
      </c>
      <c r="AQ933" s="2">
        <v>0.2</v>
      </c>
      <c r="AR933" s="2">
        <v>335055</v>
      </c>
      <c r="AS933" s="2">
        <v>265507</v>
      </c>
      <c r="AT933" s="2">
        <v>209789</v>
      </c>
      <c r="AU933" s="2">
        <v>555602</v>
      </c>
      <c r="AV933" s="2">
        <v>1365953</v>
      </c>
      <c r="AW933" s="2">
        <v>0.1535</v>
      </c>
      <c r="AX933" s="2">
        <v>0</v>
      </c>
      <c r="AY933" s="2">
        <v>0.65</v>
      </c>
      <c r="AZ933" s="2">
        <v>0</v>
      </c>
      <c r="BA933" s="2">
        <v>0</v>
      </c>
      <c r="BB933" s="2">
        <v>0</v>
      </c>
      <c r="BC933" s="2">
        <v>0</v>
      </c>
      <c r="BD933" s="2">
        <v>0</v>
      </c>
      <c r="BE933" s="2">
        <v>45859543</v>
      </c>
      <c r="BF933" s="2">
        <v>0</v>
      </c>
      <c r="BG933" s="2">
        <v>0</v>
      </c>
      <c r="BH933" s="2">
        <v>0</v>
      </c>
      <c r="BI933" s="2">
        <v>0</v>
      </c>
      <c r="BJ933" s="2">
        <v>0</v>
      </c>
      <c r="BK933" s="2">
        <v>0</v>
      </c>
      <c r="BL933" s="2">
        <v>0</v>
      </c>
      <c r="BM933" s="2">
        <v>0</v>
      </c>
      <c r="BN933" s="2">
        <v>2813</v>
      </c>
      <c r="BO933" s="2">
        <v>82.45</v>
      </c>
      <c r="BP933" s="2">
        <v>231932</v>
      </c>
      <c r="BQ933" s="2">
        <v>231932</v>
      </c>
      <c r="BR933" s="2">
        <v>46091475</v>
      </c>
      <c r="BS933" s="2">
        <v>0</v>
      </c>
      <c r="BT933" s="2">
        <v>46091475</v>
      </c>
      <c r="BU933" s="2">
        <v>13396271</v>
      </c>
      <c r="BV933" s="2">
        <v>32695204</v>
      </c>
      <c r="BW933" s="2">
        <v>3578080</v>
      </c>
      <c r="BX933" s="2">
        <v>29117124</v>
      </c>
      <c r="BY933" s="2">
        <v>5269.51</v>
      </c>
      <c r="BZ933" s="2">
        <v>4310.18</v>
      </c>
      <c r="CA933" s="2">
        <v>22712537</v>
      </c>
      <c r="CB933" s="2">
        <v>0</v>
      </c>
      <c r="CC933" s="2">
        <v>0</v>
      </c>
      <c r="CD933" s="2">
        <v>13396271</v>
      </c>
      <c r="CE933" s="2">
        <v>3578080</v>
      </c>
      <c r="CF933" s="2">
        <v>5738186</v>
      </c>
      <c r="CG933" s="2">
        <v>2187450</v>
      </c>
      <c r="CH933" s="2">
        <v>7925636</v>
      </c>
      <c r="CI933" s="2">
        <v>0</v>
      </c>
      <c r="CJ933" s="2">
        <v>29117124</v>
      </c>
      <c r="CK933" s="2" t="b">
        <v>0</v>
      </c>
      <c r="CL933" s="2">
        <v>0</v>
      </c>
      <c r="CM933" s="2">
        <v>10429.65</v>
      </c>
      <c r="CN933" s="2">
        <v>9589.6299999999992</v>
      </c>
      <c r="CO933" s="2">
        <v>9874.11</v>
      </c>
      <c r="CP933" s="2">
        <v>11740.7</v>
      </c>
      <c r="CQ933" s="4">
        <v>45072.42695601852</v>
      </c>
      <c r="CR933" s="4">
        <v>73415</v>
      </c>
    </row>
    <row r="934" spans="1:96" x14ac:dyDescent="0.35">
      <c r="A934" s="5">
        <v>1031</v>
      </c>
      <c r="B934" s="3" t="s">
        <v>1870</v>
      </c>
      <c r="C934" s="3" t="s">
        <v>1904</v>
      </c>
      <c r="D934" s="2" t="s">
        <v>1905</v>
      </c>
      <c r="E934" s="2">
        <v>8093</v>
      </c>
      <c r="F934" s="2">
        <v>8215</v>
      </c>
      <c r="G934" s="2">
        <v>8458</v>
      </c>
      <c r="H934" s="2">
        <v>9802</v>
      </c>
      <c r="I934" s="2">
        <v>6.5600000000000006E-2</v>
      </c>
      <c r="J934" s="2">
        <v>531</v>
      </c>
      <c r="K934" s="2">
        <v>539</v>
      </c>
      <c r="L934" s="2">
        <v>555</v>
      </c>
      <c r="M934" s="2">
        <v>643</v>
      </c>
      <c r="N934" s="2">
        <v>6.7000000000000004E-2</v>
      </c>
      <c r="O934" s="2">
        <v>542</v>
      </c>
      <c r="P934" s="2">
        <v>550</v>
      </c>
      <c r="Q934" s="2">
        <v>567</v>
      </c>
      <c r="R934" s="2">
        <v>657</v>
      </c>
      <c r="S934" s="2">
        <v>9166</v>
      </c>
      <c r="T934" s="2">
        <v>9304</v>
      </c>
      <c r="U934" s="2">
        <v>9580</v>
      </c>
      <c r="V934" s="2">
        <v>11102</v>
      </c>
      <c r="W934" s="2">
        <v>1.1040000000000001</v>
      </c>
      <c r="X934" s="2">
        <v>1.026</v>
      </c>
      <c r="Y934" s="2">
        <v>10119</v>
      </c>
      <c r="Z934" s="2">
        <v>11391</v>
      </c>
      <c r="AA934" s="2">
        <v>1751.86</v>
      </c>
      <c r="AB934" s="2">
        <v>1229.77</v>
      </c>
      <c r="AC934" s="2">
        <v>909.58</v>
      </c>
      <c r="AD934" s="2">
        <v>1883.03</v>
      </c>
      <c r="AE934" s="2">
        <v>5774.24</v>
      </c>
      <c r="AF934" s="2">
        <v>1751.86</v>
      </c>
      <c r="AG934" s="2">
        <v>1229.77</v>
      </c>
      <c r="AH934" s="2">
        <v>909.58</v>
      </c>
      <c r="AI934" s="2">
        <v>1883.03</v>
      </c>
      <c r="AJ934" s="2">
        <v>5774.24</v>
      </c>
      <c r="AK934" s="2">
        <v>17727071</v>
      </c>
      <c r="AL934" s="2">
        <v>11441780</v>
      </c>
      <c r="AM934" s="2">
        <v>8713776</v>
      </c>
      <c r="AN934" s="2">
        <v>21449595</v>
      </c>
      <c r="AO934" s="2">
        <v>59332222</v>
      </c>
      <c r="AP934" s="2">
        <v>0.3468</v>
      </c>
      <c r="AQ934" s="2">
        <v>0.2</v>
      </c>
      <c r="AR934" s="2">
        <v>1229550</v>
      </c>
      <c r="AS934" s="2">
        <v>793602</v>
      </c>
      <c r="AT934" s="2">
        <v>604388</v>
      </c>
      <c r="AU934" s="2">
        <v>1487744</v>
      </c>
      <c r="AV934" s="2">
        <v>4115284</v>
      </c>
      <c r="AW934" s="2">
        <v>0.3468</v>
      </c>
      <c r="AX934" s="2">
        <v>0</v>
      </c>
      <c r="AY934" s="2">
        <v>0.65</v>
      </c>
      <c r="AZ934" s="2">
        <v>0</v>
      </c>
      <c r="BA934" s="2">
        <v>0</v>
      </c>
      <c r="BB934" s="2">
        <v>0</v>
      </c>
      <c r="BC934" s="2">
        <v>0</v>
      </c>
      <c r="BD934" s="2">
        <v>0</v>
      </c>
      <c r="BE934" s="2">
        <v>63447506</v>
      </c>
      <c r="BF934" s="2">
        <v>0</v>
      </c>
      <c r="BG934" s="2">
        <v>1040836</v>
      </c>
      <c r="BH934" s="2">
        <v>0</v>
      </c>
      <c r="BI934" s="2">
        <v>152984</v>
      </c>
      <c r="BJ934" s="2">
        <v>0</v>
      </c>
      <c r="BK934" s="2">
        <v>0</v>
      </c>
      <c r="BL934" s="2">
        <v>0</v>
      </c>
      <c r="BM934" s="2">
        <v>0</v>
      </c>
      <c r="BN934" s="2">
        <v>2813</v>
      </c>
      <c r="BO934" s="2">
        <v>111.74</v>
      </c>
      <c r="BP934" s="2">
        <v>314325</v>
      </c>
      <c r="BQ934" s="2">
        <v>1508145</v>
      </c>
      <c r="BR934" s="2">
        <v>64955651</v>
      </c>
      <c r="BS934" s="2">
        <v>0</v>
      </c>
      <c r="BT934" s="2">
        <v>64955651</v>
      </c>
      <c r="BU934" s="2">
        <v>21909494</v>
      </c>
      <c r="BV934" s="2">
        <v>43046157</v>
      </c>
      <c r="BW934" s="2">
        <v>4786383</v>
      </c>
      <c r="BX934" s="2">
        <v>38259774</v>
      </c>
      <c r="BY934" s="2">
        <v>5261.72</v>
      </c>
      <c r="BZ934" s="2">
        <v>5774.24</v>
      </c>
      <c r="CA934" s="2">
        <v>30382434</v>
      </c>
      <c r="CB934" s="2">
        <v>0</v>
      </c>
      <c r="CC934" s="2">
        <v>0</v>
      </c>
      <c r="CD934" s="2">
        <v>21909494</v>
      </c>
      <c r="CE934" s="2">
        <v>4786383</v>
      </c>
      <c r="CF934" s="2">
        <v>3686557</v>
      </c>
      <c r="CG934" s="2">
        <v>6112436</v>
      </c>
      <c r="CH934" s="2">
        <v>9798993</v>
      </c>
      <c r="CI934" s="2">
        <v>0</v>
      </c>
      <c r="CJ934" s="2">
        <v>38259774</v>
      </c>
      <c r="CK934" s="2" t="b">
        <v>0</v>
      </c>
      <c r="CL934" s="2">
        <v>0</v>
      </c>
      <c r="CM934" s="2">
        <v>10820.85</v>
      </c>
      <c r="CN934" s="2">
        <v>9949.33</v>
      </c>
      <c r="CO934" s="2">
        <v>10244.469999999999</v>
      </c>
      <c r="CP934" s="2">
        <v>12181.08</v>
      </c>
      <c r="CQ934" s="4">
        <v>45072.426932870374</v>
      </c>
      <c r="CR934" s="4">
        <v>73415</v>
      </c>
    </row>
    <row r="935" spans="1:96" x14ac:dyDescent="0.35">
      <c r="A935" s="5">
        <v>13953</v>
      </c>
      <c r="B935" s="3" t="s">
        <v>1870</v>
      </c>
      <c r="C935" s="3" t="s">
        <v>1906</v>
      </c>
      <c r="D935" s="2" t="s">
        <v>1907</v>
      </c>
      <c r="E935" s="2">
        <v>8093</v>
      </c>
      <c r="F935" s="2">
        <v>8215</v>
      </c>
      <c r="G935" s="2">
        <v>8458</v>
      </c>
      <c r="H935" s="2">
        <v>9802</v>
      </c>
      <c r="I935" s="2">
        <v>6.5600000000000006E-2</v>
      </c>
      <c r="J935" s="2">
        <v>531</v>
      </c>
      <c r="K935" s="2">
        <v>539</v>
      </c>
      <c r="L935" s="2">
        <v>555</v>
      </c>
      <c r="M935" s="2">
        <v>643</v>
      </c>
      <c r="N935" s="2">
        <v>6.7000000000000004E-2</v>
      </c>
      <c r="O935" s="2">
        <v>542</v>
      </c>
      <c r="P935" s="2">
        <v>550</v>
      </c>
      <c r="Q935" s="2">
        <v>567</v>
      </c>
      <c r="R935" s="2">
        <v>657</v>
      </c>
      <c r="S935" s="2">
        <v>9166</v>
      </c>
      <c r="T935" s="2">
        <v>9304</v>
      </c>
      <c r="U935" s="2">
        <v>9580</v>
      </c>
      <c r="V935" s="2">
        <v>11102</v>
      </c>
      <c r="W935" s="2">
        <v>1.1040000000000001</v>
      </c>
      <c r="X935" s="2">
        <v>1.026</v>
      </c>
      <c r="Y935" s="2">
        <v>10119</v>
      </c>
      <c r="Z935" s="2">
        <v>11391</v>
      </c>
      <c r="AA935" s="2">
        <v>1334.86</v>
      </c>
      <c r="AB935" s="2">
        <v>1033.04</v>
      </c>
      <c r="AC935" s="2">
        <v>764.5</v>
      </c>
      <c r="AD935" s="2">
        <v>1727.17</v>
      </c>
      <c r="AE935" s="2">
        <v>4859.57</v>
      </c>
      <c r="AF935" s="2">
        <v>1334.86</v>
      </c>
      <c r="AG935" s="2">
        <v>1033.04</v>
      </c>
      <c r="AH935" s="2">
        <v>764.5</v>
      </c>
      <c r="AI935" s="2">
        <v>1727.17</v>
      </c>
      <c r="AJ935" s="2">
        <v>4859.57</v>
      </c>
      <c r="AK935" s="2">
        <v>13507448</v>
      </c>
      <c r="AL935" s="2">
        <v>9611404</v>
      </c>
      <c r="AM935" s="2">
        <v>7323910</v>
      </c>
      <c r="AN935" s="2">
        <v>19674193</v>
      </c>
      <c r="AO935" s="2">
        <v>50116955</v>
      </c>
      <c r="AP935" s="2">
        <v>0.84209999999999996</v>
      </c>
      <c r="AQ935" s="2">
        <v>0.2</v>
      </c>
      <c r="AR935" s="2">
        <v>2274924</v>
      </c>
      <c r="AS935" s="2">
        <v>1618753</v>
      </c>
      <c r="AT935" s="2">
        <v>1233493</v>
      </c>
      <c r="AU935" s="2">
        <v>3313528</v>
      </c>
      <c r="AV935" s="2">
        <v>8440698</v>
      </c>
      <c r="AW935" s="2">
        <v>0.84209999999999996</v>
      </c>
      <c r="AX935" s="2">
        <v>0.29210000000000003</v>
      </c>
      <c r="AY935" s="2">
        <v>0.65</v>
      </c>
      <c r="AZ935" s="2">
        <v>2564592</v>
      </c>
      <c r="BA935" s="2">
        <v>1824869</v>
      </c>
      <c r="BB935" s="2">
        <v>1390554</v>
      </c>
      <c r="BC935" s="2">
        <v>3735441</v>
      </c>
      <c r="BD935" s="2">
        <v>9515456</v>
      </c>
      <c r="BE935" s="2">
        <v>68073109</v>
      </c>
      <c r="BF935" s="2">
        <v>0</v>
      </c>
      <c r="BG935" s="2">
        <v>1009055</v>
      </c>
      <c r="BH935" s="2">
        <v>0</v>
      </c>
      <c r="BI935" s="2">
        <v>57944</v>
      </c>
      <c r="BJ935" s="2">
        <v>0</v>
      </c>
      <c r="BK935" s="2">
        <v>0</v>
      </c>
      <c r="BL935" s="2">
        <v>0</v>
      </c>
      <c r="BM935" s="2">
        <v>0</v>
      </c>
      <c r="BN935" s="2">
        <v>2813</v>
      </c>
      <c r="BO935" s="2">
        <v>43.75</v>
      </c>
      <c r="BP935" s="2">
        <v>123069</v>
      </c>
      <c r="BQ935" s="2">
        <v>1190068</v>
      </c>
      <c r="BR935" s="2">
        <v>69263177</v>
      </c>
      <c r="BS935" s="2">
        <v>0</v>
      </c>
      <c r="BT935" s="2">
        <v>69263177</v>
      </c>
      <c r="BU935" s="2">
        <v>9227563</v>
      </c>
      <c r="BV935" s="2">
        <v>60035614</v>
      </c>
      <c r="BW935" s="2">
        <v>4254066</v>
      </c>
      <c r="BX935" s="2">
        <v>55781548</v>
      </c>
      <c r="BY935" s="2">
        <v>5556.75</v>
      </c>
      <c r="BZ935" s="2">
        <v>4859.57</v>
      </c>
      <c r="CA935" s="2">
        <v>27003416</v>
      </c>
      <c r="CB935" s="2">
        <v>0</v>
      </c>
      <c r="CC935" s="2">
        <v>0</v>
      </c>
      <c r="CD935" s="2">
        <v>9227563</v>
      </c>
      <c r="CE935" s="2">
        <v>4254066</v>
      </c>
      <c r="CF935" s="2">
        <v>13521787</v>
      </c>
      <c r="CG935" s="2">
        <v>6364289</v>
      </c>
      <c r="CH935" s="2">
        <v>19886076</v>
      </c>
      <c r="CI935" s="2">
        <v>0</v>
      </c>
      <c r="CJ935" s="2">
        <v>55781548</v>
      </c>
      <c r="CK935" s="2" t="b">
        <v>0</v>
      </c>
      <c r="CL935" s="2">
        <v>0</v>
      </c>
      <c r="CM935" s="2">
        <v>13744.49</v>
      </c>
      <c r="CN935" s="2">
        <v>12637.48</v>
      </c>
      <c r="CO935" s="2">
        <v>13012.37</v>
      </c>
      <c r="CP935" s="2">
        <v>15472.22</v>
      </c>
      <c r="CQ935" s="4">
        <v>45072.427106481482</v>
      </c>
      <c r="CR935" s="4">
        <v>73415</v>
      </c>
    </row>
    <row r="936" spans="1:96" x14ac:dyDescent="0.35">
      <c r="A936" s="5">
        <v>1032</v>
      </c>
      <c r="B936" s="3" t="s">
        <v>1908</v>
      </c>
      <c r="C936" s="3" t="s">
        <v>1909</v>
      </c>
      <c r="D936" s="2" t="s">
        <v>1910</v>
      </c>
      <c r="E936" s="2">
        <v>8093</v>
      </c>
      <c r="F936" s="2">
        <v>8215</v>
      </c>
      <c r="G936" s="2">
        <v>8458</v>
      </c>
      <c r="H936" s="2">
        <v>9802</v>
      </c>
      <c r="I936" s="2">
        <v>6.5600000000000006E-2</v>
      </c>
      <c r="J936" s="2">
        <v>531</v>
      </c>
      <c r="K936" s="2">
        <v>539</v>
      </c>
      <c r="L936" s="2">
        <v>555</v>
      </c>
      <c r="M936" s="2">
        <v>643</v>
      </c>
      <c r="N936" s="2">
        <v>6.7000000000000004E-2</v>
      </c>
      <c r="O936" s="2">
        <v>542</v>
      </c>
      <c r="P936" s="2">
        <v>550</v>
      </c>
      <c r="Q936" s="2">
        <v>567</v>
      </c>
      <c r="R936" s="2">
        <v>657</v>
      </c>
      <c r="S936" s="2">
        <v>9166</v>
      </c>
      <c r="T936" s="2">
        <v>9304</v>
      </c>
      <c r="U936" s="2">
        <v>9580</v>
      </c>
      <c r="V936" s="2">
        <v>11102</v>
      </c>
      <c r="W936" s="2">
        <v>1.1040000000000001</v>
      </c>
      <c r="X936" s="2">
        <v>1.026</v>
      </c>
      <c r="Y936" s="2">
        <v>10119</v>
      </c>
      <c r="Z936" s="2">
        <v>11391</v>
      </c>
      <c r="AA936" s="2">
        <v>2256.02</v>
      </c>
      <c r="AB936" s="2">
        <v>1784.09</v>
      </c>
      <c r="AC936" s="2">
        <v>1120.1099999999999</v>
      </c>
      <c r="AD936" s="2">
        <v>2408.4</v>
      </c>
      <c r="AE936" s="2">
        <v>7568.62</v>
      </c>
      <c r="AF936" s="2">
        <v>2256.02</v>
      </c>
      <c r="AG936" s="2">
        <v>1784.09</v>
      </c>
      <c r="AH936" s="2">
        <v>1120.1099999999999</v>
      </c>
      <c r="AI936" s="2">
        <v>2408.4</v>
      </c>
      <c r="AJ936" s="2">
        <v>7568.62</v>
      </c>
      <c r="AK936" s="2">
        <v>22828666</v>
      </c>
      <c r="AL936" s="2">
        <v>16599173</v>
      </c>
      <c r="AM936" s="2">
        <v>10730654</v>
      </c>
      <c r="AN936" s="2">
        <v>27434084</v>
      </c>
      <c r="AO936" s="2">
        <v>77592577</v>
      </c>
      <c r="AP936" s="2">
        <v>0.24479999999999999</v>
      </c>
      <c r="AQ936" s="2">
        <v>0.2</v>
      </c>
      <c r="AR936" s="2">
        <v>1117692</v>
      </c>
      <c r="AS936" s="2">
        <v>812696</v>
      </c>
      <c r="AT936" s="2">
        <v>525373</v>
      </c>
      <c r="AU936" s="2">
        <v>1343173</v>
      </c>
      <c r="AV936" s="2">
        <v>3798934</v>
      </c>
      <c r="AW936" s="2">
        <v>0.24479999999999999</v>
      </c>
      <c r="AX936" s="2">
        <v>0</v>
      </c>
      <c r="AY936" s="2">
        <v>0.65</v>
      </c>
      <c r="AZ936" s="2">
        <v>0</v>
      </c>
      <c r="BA936" s="2">
        <v>0</v>
      </c>
      <c r="BB936" s="2">
        <v>0</v>
      </c>
      <c r="BC936" s="2">
        <v>0</v>
      </c>
      <c r="BD936" s="2">
        <v>0</v>
      </c>
      <c r="BE936" s="2">
        <v>81391511</v>
      </c>
      <c r="BF936" s="2">
        <v>0</v>
      </c>
      <c r="BG936" s="2">
        <v>445305</v>
      </c>
      <c r="BH936" s="2">
        <v>0</v>
      </c>
      <c r="BI936" s="2">
        <v>127269</v>
      </c>
      <c r="BJ936" s="2">
        <v>0</v>
      </c>
      <c r="BK936" s="2">
        <v>0</v>
      </c>
      <c r="BL936" s="2">
        <v>0</v>
      </c>
      <c r="BM936" s="2">
        <v>0</v>
      </c>
      <c r="BN936" s="2">
        <v>2813</v>
      </c>
      <c r="BO936" s="2">
        <v>100.51</v>
      </c>
      <c r="BP936" s="2">
        <v>282735</v>
      </c>
      <c r="BQ936" s="2">
        <v>855309</v>
      </c>
      <c r="BR936" s="2">
        <v>82246820</v>
      </c>
      <c r="BS936" s="2">
        <v>0</v>
      </c>
      <c r="BT936" s="2">
        <v>82246820</v>
      </c>
      <c r="BU936" s="2">
        <v>39229743</v>
      </c>
      <c r="BV936" s="2">
        <v>43017077</v>
      </c>
      <c r="BW936" s="2">
        <v>6295450</v>
      </c>
      <c r="BX936" s="2">
        <v>36721627</v>
      </c>
      <c r="BY936" s="2">
        <v>5279.89</v>
      </c>
      <c r="BZ936" s="2">
        <v>7568.62</v>
      </c>
      <c r="CA936" s="2">
        <v>39961481</v>
      </c>
      <c r="CB936" s="2">
        <v>0</v>
      </c>
      <c r="CC936" s="2">
        <v>0</v>
      </c>
      <c r="CD936" s="2">
        <v>39229743</v>
      </c>
      <c r="CE936" s="2">
        <v>6295450</v>
      </c>
      <c r="CF936" s="2">
        <v>0</v>
      </c>
      <c r="CG936" s="2">
        <v>6306273</v>
      </c>
      <c r="CH936" s="2">
        <v>6306273</v>
      </c>
      <c r="CI936" s="2">
        <v>0</v>
      </c>
      <c r="CJ936" s="2">
        <v>36721627</v>
      </c>
      <c r="CK936" s="2" t="b">
        <v>0</v>
      </c>
      <c r="CL936" s="2">
        <v>0</v>
      </c>
      <c r="CM936" s="2">
        <v>10614.43</v>
      </c>
      <c r="CN936" s="2">
        <v>9759.52</v>
      </c>
      <c r="CO936" s="2">
        <v>10049.040000000001</v>
      </c>
      <c r="CP936" s="2">
        <v>11948.7</v>
      </c>
      <c r="CQ936" s="4">
        <v>45072.426712962966</v>
      </c>
      <c r="CR936" s="4">
        <v>73415</v>
      </c>
    </row>
    <row r="937" spans="1:96" x14ac:dyDescent="0.35">
      <c r="A937" s="5">
        <v>1033</v>
      </c>
      <c r="B937" s="3" t="s">
        <v>1908</v>
      </c>
      <c r="C937" s="3" t="s">
        <v>1911</v>
      </c>
      <c r="D937" s="2" t="s">
        <v>1912</v>
      </c>
      <c r="E937" s="2">
        <v>8093</v>
      </c>
      <c r="F937" s="2">
        <v>8215</v>
      </c>
      <c r="G937" s="2">
        <v>8458</v>
      </c>
      <c r="H937" s="2">
        <v>9802</v>
      </c>
      <c r="I937" s="2">
        <v>6.5600000000000006E-2</v>
      </c>
      <c r="J937" s="2">
        <v>531</v>
      </c>
      <c r="K937" s="2">
        <v>539</v>
      </c>
      <c r="L937" s="2">
        <v>555</v>
      </c>
      <c r="M937" s="2">
        <v>643</v>
      </c>
      <c r="N937" s="2">
        <v>6.7000000000000004E-2</v>
      </c>
      <c r="O937" s="2">
        <v>542</v>
      </c>
      <c r="P937" s="2">
        <v>550</v>
      </c>
      <c r="Q937" s="2">
        <v>567</v>
      </c>
      <c r="R937" s="2">
        <v>657</v>
      </c>
      <c r="S937" s="2">
        <v>9166</v>
      </c>
      <c r="T937" s="2">
        <v>9304</v>
      </c>
      <c r="U937" s="2">
        <v>9580</v>
      </c>
      <c r="V937" s="2">
        <v>11102</v>
      </c>
      <c r="W937" s="2">
        <v>1.1040000000000001</v>
      </c>
      <c r="X937" s="2">
        <v>1.026</v>
      </c>
      <c r="Y937" s="2">
        <v>10119</v>
      </c>
      <c r="Z937" s="2">
        <v>11391</v>
      </c>
      <c r="AA937" s="2">
        <v>277.43</v>
      </c>
      <c r="AB937" s="2">
        <v>191.09</v>
      </c>
      <c r="AC937" s="2">
        <v>133.69999999999999</v>
      </c>
      <c r="AD937" s="2">
        <v>292.86</v>
      </c>
      <c r="AE937" s="2">
        <v>895.08</v>
      </c>
      <c r="AF937" s="2">
        <v>277.43</v>
      </c>
      <c r="AG937" s="2">
        <v>191.09</v>
      </c>
      <c r="AH937" s="2">
        <v>133.69999999999999</v>
      </c>
      <c r="AI937" s="2">
        <v>292.86</v>
      </c>
      <c r="AJ937" s="2">
        <v>895.08</v>
      </c>
      <c r="AK937" s="2">
        <v>2807314</v>
      </c>
      <c r="AL937" s="2">
        <v>1777901</v>
      </c>
      <c r="AM937" s="2">
        <v>1280846</v>
      </c>
      <c r="AN937" s="2">
        <v>3335968</v>
      </c>
      <c r="AO937" s="2">
        <v>9202029</v>
      </c>
      <c r="AP937" s="2">
        <v>0.78800000000000003</v>
      </c>
      <c r="AQ937" s="2">
        <v>0.2</v>
      </c>
      <c r="AR937" s="2">
        <v>442433</v>
      </c>
      <c r="AS937" s="2">
        <v>280197</v>
      </c>
      <c r="AT937" s="2">
        <v>201861</v>
      </c>
      <c r="AU937" s="2">
        <v>525749</v>
      </c>
      <c r="AV937" s="2">
        <v>1450240</v>
      </c>
      <c r="AW937" s="2">
        <v>0.78800000000000003</v>
      </c>
      <c r="AX937" s="2">
        <v>0.23799999999999999</v>
      </c>
      <c r="AY937" s="2">
        <v>0.65</v>
      </c>
      <c r="AZ937" s="2">
        <v>434292</v>
      </c>
      <c r="BA937" s="2">
        <v>275041</v>
      </c>
      <c r="BB937" s="2">
        <v>198147</v>
      </c>
      <c r="BC937" s="2">
        <v>516074</v>
      </c>
      <c r="BD937" s="2">
        <v>1423554</v>
      </c>
      <c r="BE937" s="2">
        <v>12075823</v>
      </c>
      <c r="BF937" s="2">
        <v>0</v>
      </c>
      <c r="BG937" s="2">
        <v>33705</v>
      </c>
      <c r="BH937" s="2">
        <v>0</v>
      </c>
      <c r="BI937" s="2">
        <v>276432</v>
      </c>
      <c r="BJ937" s="2">
        <v>0</v>
      </c>
      <c r="BK937" s="2">
        <v>0</v>
      </c>
      <c r="BL937" s="2">
        <v>0</v>
      </c>
      <c r="BM937" s="2">
        <v>0</v>
      </c>
      <c r="BN937" s="2">
        <v>2813</v>
      </c>
      <c r="BO937" s="2">
        <v>26.78</v>
      </c>
      <c r="BP937" s="2">
        <v>75332</v>
      </c>
      <c r="BQ937" s="2">
        <v>385469</v>
      </c>
      <c r="BR937" s="2">
        <v>12461292</v>
      </c>
      <c r="BS937" s="2">
        <v>0</v>
      </c>
      <c r="BT937" s="2">
        <v>12461292</v>
      </c>
      <c r="BU937" s="2">
        <v>4671423</v>
      </c>
      <c r="BV937" s="2">
        <v>7789869</v>
      </c>
      <c r="BW937" s="2">
        <v>793787</v>
      </c>
      <c r="BX937" s="2">
        <v>6996082</v>
      </c>
      <c r="BY937" s="2">
        <v>4047.48</v>
      </c>
      <c r="BZ937" s="2">
        <v>895.08</v>
      </c>
      <c r="CA937" s="2">
        <v>3622818</v>
      </c>
      <c r="CB937" s="2">
        <v>1591438</v>
      </c>
      <c r="CC937" s="2">
        <v>0</v>
      </c>
      <c r="CD937" s="2">
        <v>4671423</v>
      </c>
      <c r="CE937" s="2">
        <v>793787</v>
      </c>
      <c r="CF937" s="2">
        <v>0</v>
      </c>
      <c r="CG937" s="2">
        <v>1206588</v>
      </c>
      <c r="CH937" s="2">
        <v>1206588</v>
      </c>
      <c r="CI937" s="2">
        <v>0</v>
      </c>
      <c r="CJ937" s="2">
        <v>6996082</v>
      </c>
      <c r="CK937" s="2" t="b">
        <v>0</v>
      </c>
      <c r="CL937" s="2">
        <v>0</v>
      </c>
      <c r="CM937" s="2">
        <v>13279.16</v>
      </c>
      <c r="CN937" s="2">
        <v>12209.64</v>
      </c>
      <c r="CO937" s="2">
        <v>12571.83</v>
      </c>
      <c r="CP937" s="2">
        <v>14948.41</v>
      </c>
      <c r="CQ937" s="4">
        <v>45072.426747685182</v>
      </c>
      <c r="CR937" s="4">
        <v>73415</v>
      </c>
    </row>
    <row r="938" spans="1:96" x14ac:dyDescent="0.35">
      <c r="A938" s="5">
        <v>1034</v>
      </c>
      <c r="B938" s="3" t="s">
        <v>1908</v>
      </c>
      <c r="C938" s="3" t="s">
        <v>1913</v>
      </c>
      <c r="D938" s="2" t="s">
        <v>227</v>
      </c>
      <c r="E938" s="2">
        <v>8093</v>
      </c>
      <c r="F938" s="2">
        <v>8215</v>
      </c>
      <c r="G938" s="2">
        <v>8458</v>
      </c>
      <c r="H938" s="2">
        <v>9802</v>
      </c>
      <c r="I938" s="2">
        <v>6.5600000000000006E-2</v>
      </c>
      <c r="J938" s="2">
        <v>531</v>
      </c>
      <c r="K938" s="2">
        <v>539</v>
      </c>
      <c r="L938" s="2">
        <v>555</v>
      </c>
      <c r="M938" s="2">
        <v>643</v>
      </c>
      <c r="N938" s="2">
        <v>6.7000000000000004E-2</v>
      </c>
      <c r="O938" s="2">
        <v>542</v>
      </c>
      <c r="P938" s="2">
        <v>550</v>
      </c>
      <c r="Q938" s="2">
        <v>567</v>
      </c>
      <c r="R938" s="2">
        <v>657</v>
      </c>
      <c r="S938" s="2">
        <v>9166</v>
      </c>
      <c r="T938" s="2">
        <v>9304</v>
      </c>
      <c r="U938" s="2">
        <v>9580</v>
      </c>
      <c r="V938" s="2">
        <v>11102</v>
      </c>
      <c r="W938" s="2">
        <v>1.1040000000000001</v>
      </c>
      <c r="X938" s="2">
        <v>1.026</v>
      </c>
      <c r="Y938" s="2">
        <v>10119</v>
      </c>
      <c r="Z938" s="2">
        <v>11391</v>
      </c>
      <c r="AA938" s="2">
        <v>2214.54</v>
      </c>
      <c r="AB938" s="2">
        <v>1619.2</v>
      </c>
      <c r="AC938" s="2">
        <v>1156.75</v>
      </c>
      <c r="AD938" s="2">
        <v>2175.2399999999998</v>
      </c>
      <c r="AE938" s="2">
        <v>7165.73</v>
      </c>
      <c r="AF938" s="2">
        <v>2214.54</v>
      </c>
      <c r="AG938" s="2">
        <v>1619.2</v>
      </c>
      <c r="AH938" s="2">
        <v>1156.75</v>
      </c>
      <c r="AI938" s="2">
        <v>2175.2399999999998</v>
      </c>
      <c r="AJ938" s="2">
        <v>7165.73</v>
      </c>
      <c r="AK938" s="2">
        <v>22408930</v>
      </c>
      <c r="AL938" s="2">
        <v>15065037</v>
      </c>
      <c r="AM938" s="2">
        <v>11081665</v>
      </c>
      <c r="AN938" s="2">
        <v>24778159</v>
      </c>
      <c r="AO938" s="2">
        <v>73333791</v>
      </c>
      <c r="AP938" s="2">
        <v>0.68220000000000003</v>
      </c>
      <c r="AQ938" s="2">
        <v>0.2</v>
      </c>
      <c r="AR938" s="2">
        <v>3057474</v>
      </c>
      <c r="AS938" s="2">
        <v>2055474</v>
      </c>
      <c r="AT938" s="2">
        <v>1511982</v>
      </c>
      <c r="AU938" s="2">
        <v>3380732</v>
      </c>
      <c r="AV938" s="2">
        <v>10005662</v>
      </c>
      <c r="AW938" s="2">
        <v>0.68220000000000003</v>
      </c>
      <c r="AX938" s="2">
        <v>0.13220000000000001</v>
      </c>
      <c r="AY938" s="2">
        <v>0.65</v>
      </c>
      <c r="AZ938" s="2">
        <v>1925599</v>
      </c>
      <c r="BA938" s="2">
        <v>1294539</v>
      </c>
      <c r="BB938" s="2">
        <v>952247</v>
      </c>
      <c r="BC938" s="2">
        <v>2129187</v>
      </c>
      <c r="BD938" s="2">
        <v>6301572</v>
      </c>
      <c r="BE938" s="2">
        <v>89641025</v>
      </c>
      <c r="BF938" s="2">
        <v>0</v>
      </c>
      <c r="BG938" s="2">
        <v>0</v>
      </c>
      <c r="BH938" s="2">
        <v>0</v>
      </c>
      <c r="BI938" s="2">
        <v>411164</v>
      </c>
      <c r="BJ938" s="2">
        <v>0</v>
      </c>
      <c r="BK938" s="2">
        <v>0</v>
      </c>
      <c r="BL938" s="2">
        <v>0</v>
      </c>
      <c r="BM938" s="2">
        <v>0</v>
      </c>
      <c r="BN938" s="2">
        <v>2813</v>
      </c>
      <c r="BO938" s="2">
        <v>119.11</v>
      </c>
      <c r="BP938" s="2">
        <v>335056</v>
      </c>
      <c r="BQ938" s="2">
        <v>746220</v>
      </c>
      <c r="BR938" s="2">
        <v>90387245</v>
      </c>
      <c r="BS938" s="2">
        <v>0</v>
      </c>
      <c r="BT938" s="2">
        <v>90387245</v>
      </c>
      <c r="BU938" s="2">
        <v>19489041</v>
      </c>
      <c r="BV938" s="2">
        <v>70898204</v>
      </c>
      <c r="BW938" s="2">
        <v>5986540</v>
      </c>
      <c r="BX938" s="2">
        <v>64911664</v>
      </c>
      <c r="BY938" s="2">
        <v>5303.11</v>
      </c>
      <c r="BZ938" s="2">
        <v>7165.73</v>
      </c>
      <c r="CA938" s="2">
        <v>38000654</v>
      </c>
      <c r="CB938" s="2">
        <v>0</v>
      </c>
      <c r="CC938" s="2">
        <v>0</v>
      </c>
      <c r="CD938" s="2">
        <v>19489041</v>
      </c>
      <c r="CE938" s="2">
        <v>5986540</v>
      </c>
      <c r="CF938" s="2">
        <v>12525073</v>
      </c>
      <c r="CG938" s="2">
        <v>7212927</v>
      </c>
      <c r="CH938" s="2">
        <v>19738000</v>
      </c>
      <c r="CI938" s="2">
        <v>0</v>
      </c>
      <c r="CJ938" s="2">
        <v>64911664</v>
      </c>
      <c r="CK938" s="2" t="b">
        <v>0</v>
      </c>
      <c r="CL938" s="2">
        <v>0</v>
      </c>
      <c r="CM938" s="2">
        <v>12369.16</v>
      </c>
      <c r="CN938" s="2">
        <v>11372.93</v>
      </c>
      <c r="CO938" s="2">
        <v>11710.3</v>
      </c>
      <c r="CP938" s="2">
        <v>13924.02</v>
      </c>
      <c r="CQ938" s="4">
        <v>45072.427222222221</v>
      </c>
      <c r="CR938" s="4">
        <v>73415</v>
      </c>
    </row>
    <row r="939" spans="1:96" x14ac:dyDescent="0.35">
      <c r="A939" s="5">
        <v>1035</v>
      </c>
      <c r="B939" s="3" t="s">
        <v>1908</v>
      </c>
      <c r="C939" s="3" t="s">
        <v>1914</v>
      </c>
      <c r="D939" s="2" t="s">
        <v>1915</v>
      </c>
      <c r="E939" s="2">
        <v>8093</v>
      </c>
      <c r="F939" s="2">
        <v>8215</v>
      </c>
      <c r="G939" s="2">
        <v>8458</v>
      </c>
      <c r="H939" s="2">
        <v>9802</v>
      </c>
      <c r="I939" s="2">
        <v>6.5600000000000006E-2</v>
      </c>
      <c r="J939" s="2">
        <v>531</v>
      </c>
      <c r="K939" s="2">
        <v>539</v>
      </c>
      <c r="L939" s="2">
        <v>555</v>
      </c>
      <c r="M939" s="2">
        <v>643</v>
      </c>
      <c r="N939" s="2">
        <v>6.7000000000000004E-2</v>
      </c>
      <c r="O939" s="2">
        <v>542</v>
      </c>
      <c r="P939" s="2">
        <v>550</v>
      </c>
      <c r="Q939" s="2">
        <v>567</v>
      </c>
      <c r="R939" s="2">
        <v>657</v>
      </c>
      <c r="S939" s="2">
        <v>9166</v>
      </c>
      <c r="T939" s="2">
        <v>9304</v>
      </c>
      <c r="U939" s="2">
        <v>9580</v>
      </c>
      <c r="V939" s="2">
        <v>11102</v>
      </c>
      <c r="W939" s="2">
        <v>1.1040000000000001</v>
      </c>
      <c r="X939" s="2">
        <v>1.026</v>
      </c>
      <c r="Y939" s="2">
        <v>10119</v>
      </c>
      <c r="Z939" s="2">
        <v>11391</v>
      </c>
      <c r="AA939" s="2">
        <v>480.21</v>
      </c>
      <c r="AB939" s="2">
        <v>327.04000000000002</v>
      </c>
      <c r="AC939" s="2">
        <v>204.99</v>
      </c>
      <c r="AD939" s="2">
        <v>483.47</v>
      </c>
      <c r="AE939" s="2">
        <v>1495.71</v>
      </c>
      <c r="AF939" s="2">
        <v>480.21</v>
      </c>
      <c r="AG939" s="2">
        <v>327.04000000000002</v>
      </c>
      <c r="AH939" s="2">
        <v>204.99</v>
      </c>
      <c r="AI939" s="2">
        <v>483.47</v>
      </c>
      <c r="AJ939" s="2">
        <v>1495.71</v>
      </c>
      <c r="AK939" s="2">
        <v>4859245</v>
      </c>
      <c r="AL939" s="2">
        <v>3042780</v>
      </c>
      <c r="AM939" s="2">
        <v>1963804</v>
      </c>
      <c r="AN939" s="2">
        <v>5507207</v>
      </c>
      <c r="AO939" s="2">
        <v>15373036</v>
      </c>
      <c r="AP939" s="2">
        <v>0.67149999999999999</v>
      </c>
      <c r="AQ939" s="2">
        <v>0.2</v>
      </c>
      <c r="AR939" s="2">
        <v>652597</v>
      </c>
      <c r="AS939" s="2">
        <v>408645</v>
      </c>
      <c r="AT939" s="2">
        <v>263739</v>
      </c>
      <c r="AU939" s="2">
        <v>739618</v>
      </c>
      <c r="AV939" s="2">
        <v>2064599</v>
      </c>
      <c r="AW939" s="2">
        <v>0.67149999999999999</v>
      </c>
      <c r="AX939" s="2">
        <v>0.1215</v>
      </c>
      <c r="AY939" s="2">
        <v>0.65</v>
      </c>
      <c r="AZ939" s="2">
        <v>383759</v>
      </c>
      <c r="BA939" s="2">
        <v>240304</v>
      </c>
      <c r="BB939" s="2">
        <v>155091</v>
      </c>
      <c r="BC939" s="2">
        <v>434932</v>
      </c>
      <c r="BD939" s="2">
        <v>1214086</v>
      </c>
      <c r="BE939" s="2">
        <v>18651721</v>
      </c>
      <c r="BF939" s="2">
        <v>0</v>
      </c>
      <c r="BG939" s="2">
        <v>0</v>
      </c>
      <c r="BH939" s="2">
        <v>0</v>
      </c>
      <c r="BI939" s="2">
        <v>216471</v>
      </c>
      <c r="BJ939" s="2">
        <v>0</v>
      </c>
      <c r="BK939" s="2">
        <v>0</v>
      </c>
      <c r="BL939" s="2">
        <v>0</v>
      </c>
      <c r="BM939" s="2">
        <v>0</v>
      </c>
      <c r="BN939" s="2">
        <v>2813</v>
      </c>
      <c r="BO939" s="2">
        <v>34.32</v>
      </c>
      <c r="BP939" s="2">
        <v>96542</v>
      </c>
      <c r="BQ939" s="2">
        <v>313013</v>
      </c>
      <c r="BR939" s="2">
        <v>18964734</v>
      </c>
      <c r="BS939" s="2">
        <v>0</v>
      </c>
      <c r="BT939" s="2">
        <v>18964734</v>
      </c>
      <c r="BU939" s="2">
        <v>3706728</v>
      </c>
      <c r="BV939" s="2">
        <v>15258006</v>
      </c>
      <c r="BW939" s="2">
        <v>1262113</v>
      </c>
      <c r="BX939" s="2">
        <v>13995893</v>
      </c>
      <c r="BY939" s="2">
        <v>5356.31</v>
      </c>
      <c r="BZ939" s="2">
        <v>1495.71</v>
      </c>
      <c r="CA939" s="2">
        <v>8011486</v>
      </c>
      <c r="CB939" s="2">
        <v>0</v>
      </c>
      <c r="CC939" s="2">
        <v>0</v>
      </c>
      <c r="CD939" s="2">
        <v>3706728</v>
      </c>
      <c r="CE939" s="2">
        <v>1262113</v>
      </c>
      <c r="CF939" s="2">
        <v>3042645</v>
      </c>
      <c r="CG939" s="2">
        <v>1564025</v>
      </c>
      <c r="CH939" s="2">
        <v>4606670</v>
      </c>
      <c r="CI939" s="2">
        <v>0</v>
      </c>
      <c r="CJ939" s="2">
        <v>13995893</v>
      </c>
      <c r="CK939" s="2" t="b">
        <v>0</v>
      </c>
      <c r="CL939" s="2">
        <v>0</v>
      </c>
      <c r="CM939" s="2">
        <v>12277.13</v>
      </c>
      <c r="CN939" s="2">
        <v>11288.31</v>
      </c>
      <c r="CO939" s="2">
        <v>11623.17</v>
      </c>
      <c r="CP939" s="2">
        <v>13820.42</v>
      </c>
      <c r="CQ939" s="4">
        <v>45072.427245370367</v>
      </c>
      <c r="CR939" s="4">
        <v>73415</v>
      </c>
    </row>
    <row r="940" spans="1:96" x14ac:dyDescent="0.35">
      <c r="A940" s="5">
        <v>1036</v>
      </c>
      <c r="B940" s="3" t="s">
        <v>1908</v>
      </c>
      <c r="C940" s="3" t="s">
        <v>1916</v>
      </c>
      <c r="D940" s="2" t="s">
        <v>1917</v>
      </c>
      <c r="E940" s="2">
        <v>8093</v>
      </c>
      <c r="F940" s="2">
        <v>8215</v>
      </c>
      <c r="G940" s="2">
        <v>8458</v>
      </c>
      <c r="H940" s="2">
        <v>9802</v>
      </c>
      <c r="I940" s="2">
        <v>6.5600000000000006E-2</v>
      </c>
      <c r="J940" s="2">
        <v>531</v>
      </c>
      <c r="K940" s="2">
        <v>539</v>
      </c>
      <c r="L940" s="2">
        <v>555</v>
      </c>
      <c r="M940" s="2">
        <v>643</v>
      </c>
      <c r="N940" s="2">
        <v>6.7000000000000004E-2</v>
      </c>
      <c r="O940" s="2">
        <v>542</v>
      </c>
      <c r="P940" s="2">
        <v>550</v>
      </c>
      <c r="Q940" s="2">
        <v>567</v>
      </c>
      <c r="R940" s="2">
        <v>657</v>
      </c>
      <c r="S940" s="2">
        <v>9166</v>
      </c>
      <c r="T940" s="2">
        <v>9304</v>
      </c>
      <c r="U940" s="2">
        <v>9580</v>
      </c>
      <c r="V940" s="2">
        <v>11102</v>
      </c>
      <c r="W940" s="2">
        <v>1.1040000000000001</v>
      </c>
      <c r="X940" s="2">
        <v>1.026</v>
      </c>
      <c r="Y940" s="2">
        <v>10119</v>
      </c>
      <c r="Z940" s="2">
        <v>11391</v>
      </c>
      <c r="AA940" s="2">
        <v>2735.37</v>
      </c>
      <c r="AB940" s="2">
        <v>2045.96</v>
      </c>
      <c r="AC940" s="2">
        <v>1416.04</v>
      </c>
      <c r="AD940" s="2">
        <v>2905.01</v>
      </c>
      <c r="AE940" s="2">
        <v>9102.3799999999992</v>
      </c>
      <c r="AF940" s="2">
        <v>2735.37</v>
      </c>
      <c r="AG940" s="2">
        <v>2045.96</v>
      </c>
      <c r="AH940" s="2">
        <v>1416.04</v>
      </c>
      <c r="AI940" s="2">
        <v>2905.01</v>
      </c>
      <c r="AJ940" s="2">
        <v>9102.3799999999992</v>
      </c>
      <c r="AK940" s="2">
        <v>27679209</v>
      </c>
      <c r="AL940" s="2">
        <v>19035612</v>
      </c>
      <c r="AM940" s="2">
        <v>13565663</v>
      </c>
      <c r="AN940" s="2">
        <v>33090969</v>
      </c>
      <c r="AO940" s="2">
        <v>93371453</v>
      </c>
      <c r="AP940" s="2">
        <v>0.69699999999999995</v>
      </c>
      <c r="AQ940" s="2">
        <v>0.2</v>
      </c>
      <c r="AR940" s="2">
        <v>3858482</v>
      </c>
      <c r="AS940" s="2">
        <v>2653564</v>
      </c>
      <c r="AT940" s="2">
        <v>1891053</v>
      </c>
      <c r="AU940" s="2">
        <v>4612881</v>
      </c>
      <c r="AV940" s="2">
        <v>13015980</v>
      </c>
      <c r="AW940" s="2">
        <v>0.69699999999999995</v>
      </c>
      <c r="AX940" s="2">
        <v>0.14699999999999999</v>
      </c>
      <c r="AY940" s="2">
        <v>0.65</v>
      </c>
      <c r="AZ940" s="2">
        <v>2644748</v>
      </c>
      <c r="BA940" s="2">
        <v>1818853</v>
      </c>
      <c r="BB940" s="2">
        <v>1296199</v>
      </c>
      <c r="BC940" s="2">
        <v>3161842</v>
      </c>
      <c r="BD940" s="2">
        <v>8921642</v>
      </c>
      <c r="BE940" s="2">
        <v>115309075</v>
      </c>
      <c r="BF940" s="2">
        <v>0</v>
      </c>
      <c r="BG940" s="2">
        <v>92476</v>
      </c>
      <c r="BH940" s="2">
        <v>0</v>
      </c>
      <c r="BI940" s="2">
        <v>1053632</v>
      </c>
      <c r="BJ940" s="2">
        <v>0</v>
      </c>
      <c r="BK940" s="2">
        <v>0</v>
      </c>
      <c r="BL940" s="2">
        <v>0</v>
      </c>
      <c r="BM940" s="2">
        <v>0</v>
      </c>
      <c r="BN940" s="2">
        <v>2813</v>
      </c>
      <c r="BO940" s="2">
        <v>159.25</v>
      </c>
      <c r="BP940" s="2">
        <v>447970</v>
      </c>
      <c r="BQ940" s="2">
        <v>1594078</v>
      </c>
      <c r="BR940" s="2">
        <v>116903153</v>
      </c>
      <c r="BS940" s="2">
        <v>0</v>
      </c>
      <c r="BT940" s="2">
        <v>116903153</v>
      </c>
      <c r="BU940" s="2">
        <v>36824516</v>
      </c>
      <c r="BV940" s="2">
        <v>80078637</v>
      </c>
      <c r="BW940" s="2">
        <v>7640560</v>
      </c>
      <c r="BX940" s="2">
        <v>72438077</v>
      </c>
      <c r="BY940" s="2">
        <v>5328.24</v>
      </c>
      <c r="BZ940" s="2">
        <v>9102.3799999999992</v>
      </c>
      <c r="CA940" s="2">
        <v>48499665</v>
      </c>
      <c r="CB940" s="2">
        <v>0</v>
      </c>
      <c r="CC940" s="2">
        <v>0</v>
      </c>
      <c r="CD940" s="2">
        <v>36824516</v>
      </c>
      <c r="CE940" s="2">
        <v>7640560</v>
      </c>
      <c r="CF940" s="2">
        <v>4034589</v>
      </c>
      <c r="CG940" s="2">
        <v>9994926</v>
      </c>
      <c r="CH940" s="2">
        <v>14029515</v>
      </c>
      <c r="CI940" s="2">
        <v>0</v>
      </c>
      <c r="CJ940" s="2">
        <v>72438077</v>
      </c>
      <c r="CK940" s="2" t="b">
        <v>0</v>
      </c>
      <c r="CL940" s="2">
        <v>0</v>
      </c>
      <c r="CM940" s="2">
        <v>12496.46</v>
      </c>
      <c r="CN940" s="2">
        <v>11489.97</v>
      </c>
      <c r="CO940" s="2">
        <v>11830.82</v>
      </c>
      <c r="CP940" s="2">
        <v>14067.32</v>
      </c>
      <c r="CQ940" s="4">
        <v>45072.427256944444</v>
      </c>
      <c r="CR940" s="4">
        <v>73415</v>
      </c>
    </row>
    <row r="941" spans="1:96" x14ac:dyDescent="0.35">
      <c r="A941" s="5">
        <v>1037</v>
      </c>
      <c r="B941" s="3" t="s">
        <v>1918</v>
      </c>
      <c r="C941" s="3" t="s">
        <v>1919</v>
      </c>
      <c r="D941" s="2" t="s">
        <v>1920</v>
      </c>
      <c r="E941" s="2">
        <v>8093</v>
      </c>
      <c r="F941" s="2">
        <v>8215</v>
      </c>
      <c r="G941" s="2">
        <v>8458</v>
      </c>
      <c r="H941" s="2">
        <v>9802</v>
      </c>
      <c r="I941" s="2">
        <v>6.5600000000000006E-2</v>
      </c>
      <c r="J941" s="2">
        <v>531</v>
      </c>
      <c r="K941" s="2">
        <v>539</v>
      </c>
      <c r="L941" s="2">
        <v>555</v>
      </c>
      <c r="M941" s="2">
        <v>643</v>
      </c>
      <c r="N941" s="2">
        <v>6.7000000000000004E-2</v>
      </c>
      <c r="O941" s="2">
        <v>542</v>
      </c>
      <c r="P941" s="2">
        <v>550</v>
      </c>
      <c r="Q941" s="2">
        <v>567</v>
      </c>
      <c r="R941" s="2">
        <v>657</v>
      </c>
      <c r="S941" s="2">
        <v>9166</v>
      </c>
      <c r="T941" s="2">
        <v>9304</v>
      </c>
      <c r="U941" s="2">
        <v>9580</v>
      </c>
      <c r="V941" s="2">
        <v>11102</v>
      </c>
      <c r="W941" s="2">
        <v>1.1040000000000001</v>
      </c>
      <c r="X941" s="2">
        <v>1.026</v>
      </c>
      <c r="Y941" s="2">
        <v>10119</v>
      </c>
      <c r="Z941" s="2">
        <v>11391</v>
      </c>
      <c r="AA941" s="2">
        <v>24.55</v>
      </c>
      <c r="AB941" s="2">
        <v>12.45</v>
      </c>
      <c r="AC941" s="2">
        <v>9.0500000000000007</v>
      </c>
      <c r="AD941" s="2">
        <v>0</v>
      </c>
      <c r="AE941" s="2">
        <v>46.05</v>
      </c>
      <c r="AF941" s="2">
        <v>24.55</v>
      </c>
      <c r="AG941" s="2">
        <v>12.45</v>
      </c>
      <c r="AH941" s="2">
        <v>9.0500000000000007</v>
      </c>
      <c r="AI941" s="2">
        <v>0</v>
      </c>
      <c r="AJ941" s="2">
        <v>46.05</v>
      </c>
      <c r="AK941" s="2">
        <v>248421</v>
      </c>
      <c r="AL941" s="2">
        <v>115835</v>
      </c>
      <c r="AM941" s="2">
        <v>86699</v>
      </c>
      <c r="AN941" s="2">
        <v>0</v>
      </c>
      <c r="AO941" s="2">
        <v>450955</v>
      </c>
      <c r="AP941" s="2">
        <v>0.61739999999999995</v>
      </c>
      <c r="AQ941" s="2">
        <v>0.2</v>
      </c>
      <c r="AR941" s="2">
        <v>30675</v>
      </c>
      <c r="AS941" s="2">
        <v>14303</v>
      </c>
      <c r="AT941" s="2">
        <v>10706</v>
      </c>
      <c r="AU941" s="2">
        <v>0</v>
      </c>
      <c r="AV941" s="2">
        <v>55684</v>
      </c>
      <c r="AW941" s="2">
        <v>0.61739999999999995</v>
      </c>
      <c r="AX941" s="2">
        <v>6.7400000000000002E-2</v>
      </c>
      <c r="AY941" s="2">
        <v>0.65</v>
      </c>
      <c r="AZ941" s="2">
        <v>10883</v>
      </c>
      <c r="BA941" s="2">
        <v>5075</v>
      </c>
      <c r="BB941" s="2">
        <v>3798</v>
      </c>
      <c r="BC941" s="2">
        <v>0</v>
      </c>
      <c r="BD941" s="2">
        <v>19756</v>
      </c>
      <c r="BE941" s="2">
        <v>526395</v>
      </c>
      <c r="BF941" s="2">
        <v>0</v>
      </c>
      <c r="BG941" s="2">
        <v>0</v>
      </c>
      <c r="BH941" s="2">
        <v>0</v>
      </c>
      <c r="BI941" s="2">
        <v>26457</v>
      </c>
      <c r="BJ941" s="2">
        <v>0</v>
      </c>
      <c r="BK941" s="2">
        <v>0</v>
      </c>
      <c r="BL941" s="2">
        <v>0</v>
      </c>
      <c r="BM941" s="2">
        <v>0</v>
      </c>
      <c r="BN941" s="2">
        <v>2813</v>
      </c>
      <c r="BO941" s="2">
        <v>0</v>
      </c>
      <c r="BP941" s="2">
        <v>0</v>
      </c>
      <c r="BQ941" s="2">
        <v>26457</v>
      </c>
      <c r="BR941" s="2">
        <v>552852</v>
      </c>
      <c r="BS941" s="2">
        <v>0</v>
      </c>
      <c r="BT941" s="2">
        <v>552852</v>
      </c>
      <c r="BU941" s="2">
        <v>20491</v>
      </c>
      <c r="BV941" s="2">
        <v>532361</v>
      </c>
      <c r="BW941" s="2">
        <v>41729</v>
      </c>
      <c r="BX941" s="2">
        <v>490632</v>
      </c>
      <c r="BY941" s="2">
        <v>5752.11</v>
      </c>
      <c r="BZ941" s="2">
        <v>46.05</v>
      </c>
      <c r="CA941" s="2">
        <v>264885</v>
      </c>
      <c r="CB941" s="2">
        <v>0</v>
      </c>
      <c r="CC941" s="2">
        <v>0</v>
      </c>
      <c r="CD941" s="2">
        <v>20491</v>
      </c>
      <c r="CE941" s="2">
        <v>41729</v>
      </c>
      <c r="CF941" s="2">
        <v>202665</v>
      </c>
      <c r="CG941" s="2">
        <v>267544</v>
      </c>
      <c r="CH941" s="2">
        <v>470209</v>
      </c>
      <c r="CI941" s="2">
        <v>0</v>
      </c>
      <c r="CJ941" s="2">
        <v>490632</v>
      </c>
      <c r="CK941" s="2" t="b">
        <v>0</v>
      </c>
      <c r="CL941" s="2">
        <v>0</v>
      </c>
      <c r="CM941" s="2">
        <v>11811.81</v>
      </c>
      <c r="CN941" s="2">
        <v>10860.47</v>
      </c>
      <c r="CO941" s="2">
        <v>11182.64</v>
      </c>
      <c r="CP941" s="2">
        <v>13296.6</v>
      </c>
      <c r="CQ941" s="4">
        <v>45072.426678240743</v>
      </c>
      <c r="CR941" s="4">
        <v>73415</v>
      </c>
    </row>
    <row r="942" spans="1:96" x14ac:dyDescent="0.35">
      <c r="A942" s="5">
        <v>1038</v>
      </c>
      <c r="B942" s="3" t="s">
        <v>1918</v>
      </c>
      <c r="C942" s="3" t="s">
        <v>1921</v>
      </c>
      <c r="D942" s="2" t="s">
        <v>1922</v>
      </c>
      <c r="E942" s="2">
        <v>8093</v>
      </c>
      <c r="F942" s="2">
        <v>8215</v>
      </c>
      <c r="G942" s="2">
        <v>8458</v>
      </c>
      <c r="H942" s="2">
        <v>9802</v>
      </c>
      <c r="I942" s="2">
        <v>6.5600000000000006E-2</v>
      </c>
      <c r="J942" s="2">
        <v>531</v>
      </c>
      <c r="K942" s="2">
        <v>539</v>
      </c>
      <c r="L942" s="2">
        <v>555</v>
      </c>
      <c r="M942" s="2">
        <v>643</v>
      </c>
      <c r="N942" s="2">
        <v>6.7000000000000004E-2</v>
      </c>
      <c r="O942" s="2">
        <v>542</v>
      </c>
      <c r="P942" s="2">
        <v>550</v>
      </c>
      <c r="Q942" s="2">
        <v>567</v>
      </c>
      <c r="R942" s="2">
        <v>657</v>
      </c>
      <c r="S942" s="2">
        <v>9166</v>
      </c>
      <c r="T942" s="2">
        <v>9304</v>
      </c>
      <c r="U942" s="2">
        <v>9580</v>
      </c>
      <c r="V942" s="2">
        <v>11102</v>
      </c>
      <c r="W942" s="2">
        <v>1.1040000000000001</v>
      </c>
      <c r="X942" s="2">
        <v>1.026</v>
      </c>
      <c r="Y942" s="2">
        <v>10119</v>
      </c>
      <c r="Z942" s="2">
        <v>11391</v>
      </c>
      <c r="AA942" s="2">
        <v>3223.71</v>
      </c>
      <c r="AB942" s="2">
        <v>2276.29</v>
      </c>
      <c r="AC942" s="2">
        <v>1321.81</v>
      </c>
      <c r="AD942" s="2">
        <v>2421.7800000000002</v>
      </c>
      <c r="AE942" s="2">
        <v>9243.59</v>
      </c>
      <c r="AF942" s="2">
        <v>3223.71</v>
      </c>
      <c r="AG942" s="2">
        <v>2276.29</v>
      </c>
      <c r="AH942" s="2">
        <v>1321.81</v>
      </c>
      <c r="AI942" s="2">
        <v>2421.7800000000002</v>
      </c>
      <c r="AJ942" s="2">
        <v>9243.59</v>
      </c>
      <c r="AK942" s="2">
        <v>32620721</v>
      </c>
      <c r="AL942" s="2">
        <v>21178602</v>
      </c>
      <c r="AM942" s="2">
        <v>12662940</v>
      </c>
      <c r="AN942" s="2">
        <v>27586496</v>
      </c>
      <c r="AO942" s="2">
        <v>94048759</v>
      </c>
      <c r="AP942" s="2">
        <v>0.75190000000000001</v>
      </c>
      <c r="AQ942" s="2">
        <v>0.2</v>
      </c>
      <c r="AR942" s="2">
        <v>4905504</v>
      </c>
      <c r="AS942" s="2">
        <v>3184838</v>
      </c>
      <c r="AT942" s="2">
        <v>1904253</v>
      </c>
      <c r="AU942" s="2">
        <v>4148457</v>
      </c>
      <c r="AV942" s="2">
        <v>14143052</v>
      </c>
      <c r="AW942" s="2">
        <v>0.75190000000000001</v>
      </c>
      <c r="AX942" s="2">
        <v>0.2019</v>
      </c>
      <c r="AY942" s="2">
        <v>0.65</v>
      </c>
      <c r="AZ942" s="2">
        <v>4280980</v>
      </c>
      <c r="BA942" s="2">
        <v>2779374</v>
      </c>
      <c r="BB942" s="2">
        <v>1661821</v>
      </c>
      <c r="BC942" s="2">
        <v>3620314</v>
      </c>
      <c r="BD942" s="2">
        <v>12342489</v>
      </c>
      <c r="BE942" s="2">
        <v>120534300</v>
      </c>
      <c r="BF942" s="2">
        <v>0</v>
      </c>
      <c r="BG942" s="2">
        <v>0</v>
      </c>
      <c r="BH942" s="2">
        <v>0</v>
      </c>
      <c r="BI942" s="2">
        <v>1456762</v>
      </c>
      <c r="BJ942" s="2">
        <v>0</v>
      </c>
      <c r="BK942" s="2">
        <v>0</v>
      </c>
      <c r="BL942" s="2">
        <v>0</v>
      </c>
      <c r="BM942" s="2">
        <v>0</v>
      </c>
      <c r="BN942" s="2">
        <v>2813</v>
      </c>
      <c r="BO942" s="2">
        <v>220</v>
      </c>
      <c r="BP942" s="2">
        <v>618860</v>
      </c>
      <c r="BQ942" s="2">
        <v>2075622</v>
      </c>
      <c r="BR942" s="2">
        <v>122609922</v>
      </c>
      <c r="BS942" s="2">
        <v>0</v>
      </c>
      <c r="BT942" s="2">
        <v>122609922</v>
      </c>
      <c r="BU942" s="2">
        <v>23153206</v>
      </c>
      <c r="BV942" s="2">
        <v>99456716</v>
      </c>
      <c r="BW942" s="2">
        <v>7688544</v>
      </c>
      <c r="BX942" s="2">
        <v>91768172</v>
      </c>
      <c r="BY942" s="2">
        <v>5279.8</v>
      </c>
      <c r="BZ942" s="2">
        <v>9243.59</v>
      </c>
      <c r="CA942" s="2">
        <v>48804306</v>
      </c>
      <c r="CB942" s="2">
        <v>0</v>
      </c>
      <c r="CC942" s="2">
        <v>0</v>
      </c>
      <c r="CD942" s="2">
        <v>23153206</v>
      </c>
      <c r="CE942" s="2">
        <v>7688544</v>
      </c>
      <c r="CF942" s="2">
        <v>17962556</v>
      </c>
      <c r="CG942" s="2">
        <v>11105191</v>
      </c>
      <c r="CH942" s="2">
        <v>29067747</v>
      </c>
      <c r="CI942" s="2">
        <v>0</v>
      </c>
      <c r="CJ942" s="2">
        <v>91768172</v>
      </c>
      <c r="CK942" s="2" t="b">
        <v>0</v>
      </c>
      <c r="CL942" s="2">
        <v>0</v>
      </c>
      <c r="CM942" s="2">
        <v>12968.66</v>
      </c>
      <c r="CN942" s="2">
        <v>11924.15</v>
      </c>
      <c r="CO942" s="2">
        <v>12277.87</v>
      </c>
      <c r="CP942" s="2">
        <v>14598.88</v>
      </c>
      <c r="CQ942" s="4">
        <v>45072.426874999997</v>
      </c>
      <c r="CR942" s="4">
        <v>73415</v>
      </c>
    </row>
    <row r="943" spans="1:96" x14ac:dyDescent="0.35">
      <c r="A943" s="5">
        <v>1039</v>
      </c>
      <c r="B943" s="3" t="s">
        <v>1918</v>
      </c>
      <c r="C943" s="3" t="s">
        <v>1923</v>
      </c>
      <c r="D943" s="2" t="s">
        <v>1924</v>
      </c>
      <c r="E943" s="2">
        <v>8093</v>
      </c>
      <c r="F943" s="2">
        <v>8215</v>
      </c>
      <c r="G943" s="2">
        <v>8458</v>
      </c>
      <c r="H943" s="2">
        <v>9802</v>
      </c>
      <c r="I943" s="2">
        <v>6.5600000000000006E-2</v>
      </c>
      <c r="J943" s="2">
        <v>531</v>
      </c>
      <c r="K943" s="2">
        <v>539</v>
      </c>
      <c r="L943" s="2">
        <v>555</v>
      </c>
      <c r="M943" s="2">
        <v>643</v>
      </c>
      <c r="N943" s="2">
        <v>6.7000000000000004E-2</v>
      </c>
      <c r="O943" s="2">
        <v>542</v>
      </c>
      <c r="P943" s="2">
        <v>550</v>
      </c>
      <c r="Q943" s="2">
        <v>567</v>
      </c>
      <c r="R943" s="2">
        <v>657</v>
      </c>
      <c r="S943" s="2">
        <v>9166</v>
      </c>
      <c r="T943" s="2">
        <v>9304</v>
      </c>
      <c r="U943" s="2">
        <v>9580</v>
      </c>
      <c r="V943" s="2">
        <v>11102</v>
      </c>
      <c r="W943" s="2">
        <v>1.1040000000000001</v>
      </c>
      <c r="X943" s="2">
        <v>1.026</v>
      </c>
      <c r="Y943" s="2">
        <v>10119</v>
      </c>
      <c r="Z943" s="2">
        <v>11391</v>
      </c>
      <c r="AA943" s="2">
        <v>679.52</v>
      </c>
      <c r="AB943" s="2">
        <v>492.26</v>
      </c>
      <c r="AC943" s="2">
        <v>286.97000000000003</v>
      </c>
      <c r="AD943" s="2">
        <v>0</v>
      </c>
      <c r="AE943" s="2">
        <v>1458.75</v>
      </c>
      <c r="AF943" s="2">
        <v>679.52</v>
      </c>
      <c r="AG943" s="2">
        <v>492.26</v>
      </c>
      <c r="AH943" s="2">
        <v>286.97000000000003</v>
      </c>
      <c r="AI943" s="2">
        <v>0</v>
      </c>
      <c r="AJ943" s="2">
        <v>1458.75</v>
      </c>
      <c r="AK943" s="2">
        <v>6876063</v>
      </c>
      <c r="AL943" s="2">
        <v>4579987</v>
      </c>
      <c r="AM943" s="2">
        <v>2749173</v>
      </c>
      <c r="AN943" s="2">
        <v>0</v>
      </c>
      <c r="AO943" s="2">
        <v>14205223</v>
      </c>
      <c r="AP943" s="2">
        <v>0.39050000000000001</v>
      </c>
      <c r="AQ943" s="2">
        <v>0.2</v>
      </c>
      <c r="AR943" s="2">
        <v>537021</v>
      </c>
      <c r="AS943" s="2">
        <v>357697</v>
      </c>
      <c r="AT943" s="2">
        <v>214710</v>
      </c>
      <c r="AU943" s="2">
        <v>0</v>
      </c>
      <c r="AV943" s="2">
        <v>1109428</v>
      </c>
      <c r="AW943" s="2">
        <v>0.39050000000000001</v>
      </c>
      <c r="AX943" s="2">
        <v>0</v>
      </c>
      <c r="AY943" s="2">
        <v>0.65</v>
      </c>
      <c r="AZ943" s="2">
        <v>0</v>
      </c>
      <c r="BA943" s="2">
        <v>0</v>
      </c>
      <c r="BB943" s="2">
        <v>0</v>
      </c>
      <c r="BC943" s="2">
        <v>0</v>
      </c>
      <c r="BD943" s="2">
        <v>0</v>
      </c>
      <c r="BE943" s="2">
        <v>15314651</v>
      </c>
      <c r="BF943" s="2">
        <v>0</v>
      </c>
      <c r="BG943" s="2">
        <v>4433</v>
      </c>
      <c r="BH943" s="2">
        <v>0</v>
      </c>
      <c r="BI943" s="2">
        <v>49203</v>
      </c>
      <c r="BJ943" s="2">
        <v>0</v>
      </c>
      <c r="BK943" s="2">
        <v>0</v>
      </c>
      <c r="BL943" s="2">
        <v>474664</v>
      </c>
      <c r="BM943" s="2">
        <v>0</v>
      </c>
      <c r="BN943" s="2">
        <v>2813</v>
      </c>
      <c r="BO943" s="2">
        <v>56.35</v>
      </c>
      <c r="BP943" s="2">
        <v>158513</v>
      </c>
      <c r="BQ943" s="2">
        <v>686813</v>
      </c>
      <c r="BR943" s="2">
        <v>16001464</v>
      </c>
      <c r="BS943" s="2">
        <v>0</v>
      </c>
      <c r="BT943" s="2">
        <v>16001464</v>
      </c>
      <c r="BU943" s="2">
        <v>1542074</v>
      </c>
      <c r="BV943" s="2">
        <v>14459390</v>
      </c>
      <c r="BW943" s="2">
        <v>1357753</v>
      </c>
      <c r="BX943" s="2">
        <v>13101637</v>
      </c>
      <c r="BY943" s="2">
        <v>5908.21</v>
      </c>
      <c r="BZ943" s="2">
        <v>1458.75</v>
      </c>
      <c r="CA943" s="2">
        <v>8618601</v>
      </c>
      <c r="CB943" s="2">
        <v>0</v>
      </c>
      <c r="CC943" s="2">
        <v>0</v>
      </c>
      <c r="CD943" s="2">
        <v>1542074</v>
      </c>
      <c r="CE943" s="2">
        <v>1357753</v>
      </c>
      <c r="CF943" s="2">
        <v>5718774</v>
      </c>
      <c r="CG943" s="2">
        <v>804074</v>
      </c>
      <c r="CH943" s="2">
        <v>6522848</v>
      </c>
      <c r="CI943" s="2">
        <v>0</v>
      </c>
      <c r="CJ943" s="2">
        <v>13101637</v>
      </c>
      <c r="CK943" s="2" t="b">
        <v>0</v>
      </c>
      <c r="CL943" s="2">
        <v>0</v>
      </c>
      <c r="CM943" s="2">
        <v>10909.29</v>
      </c>
      <c r="CN943" s="2">
        <v>10030.64</v>
      </c>
      <c r="CO943" s="2">
        <v>10328.200000000001</v>
      </c>
      <c r="CP943" s="2">
        <v>12280.64</v>
      </c>
      <c r="CQ943" s="4">
        <v>45072.427037037036</v>
      </c>
      <c r="CR943" s="4">
        <v>73415</v>
      </c>
    </row>
    <row r="944" spans="1:96" x14ac:dyDescent="0.35">
      <c r="A944" s="5">
        <v>1040</v>
      </c>
      <c r="B944" s="3" t="s">
        <v>1918</v>
      </c>
      <c r="C944" s="3" t="s">
        <v>1925</v>
      </c>
      <c r="D944" s="2" t="s">
        <v>1926</v>
      </c>
      <c r="E944" s="2">
        <v>8093</v>
      </c>
      <c r="F944" s="2">
        <v>8215</v>
      </c>
      <c r="G944" s="2">
        <v>8458</v>
      </c>
      <c r="H944" s="2">
        <v>9802</v>
      </c>
      <c r="I944" s="2">
        <v>6.5600000000000006E-2</v>
      </c>
      <c r="J944" s="2">
        <v>531</v>
      </c>
      <c r="K944" s="2">
        <v>539</v>
      </c>
      <c r="L944" s="2">
        <v>555</v>
      </c>
      <c r="M944" s="2">
        <v>643</v>
      </c>
      <c r="N944" s="2">
        <v>6.7000000000000004E-2</v>
      </c>
      <c r="O944" s="2">
        <v>542</v>
      </c>
      <c r="P944" s="2">
        <v>550</v>
      </c>
      <c r="Q944" s="2">
        <v>567</v>
      </c>
      <c r="R944" s="2">
        <v>657</v>
      </c>
      <c r="S944" s="2">
        <v>9166</v>
      </c>
      <c r="T944" s="2">
        <v>9304</v>
      </c>
      <c r="U944" s="2">
        <v>9580</v>
      </c>
      <c r="V944" s="2">
        <v>11102</v>
      </c>
      <c r="W944" s="2">
        <v>1.1040000000000001</v>
      </c>
      <c r="X944" s="2">
        <v>1.026</v>
      </c>
      <c r="Y944" s="2">
        <v>10119</v>
      </c>
      <c r="Z944" s="2">
        <v>11391</v>
      </c>
      <c r="AA944" s="2">
        <v>571.5</v>
      </c>
      <c r="AB944" s="2">
        <v>391.46</v>
      </c>
      <c r="AC944" s="2">
        <v>272.26</v>
      </c>
      <c r="AD944" s="2">
        <v>0</v>
      </c>
      <c r="AE944" s="2">
        <v>1235.22</v>
      </c>
      <c r="AF944" s="2">
        <v>571.5</v>
      </c>
      <c r="AG944" s="2">
        <v>391.46</v>
      </c>
      <c r="AH944" s="2">
        <v>272.26</v>
      </c>
      <c r="AI944" s="2">
        <v>0</v>
      </c>
      <c r="AJ944" s="2">
        <v>1235.22</v>
      </c>
      <c r="AK944" s="2">
        <v>5783009</v>
      </c>
      <c r="AL944" s="2">
        <v>3642144</v>
      </c>
      <c r="AM944" s="2">
        <v>2608251</v>
      </c>
      <c r="AN944" s="2">
        <v>0</v>
      </c>
      <c r="AO944" s="2">
        <v>12033404</v>
      </c>
      <c r="AP944" s="2">
        <v>0.4698</v>
      </c>
      <c r="AQ944" s="2">
        <v>0.2</v>
      </c>
      <c r="AR944" s="2">
        <v>543371</v>
      </c>
      <c r="AS944" s="2">
        <v>342216</v>
      </c>
      <c r="AT944" s="2">
        <v>245071</v>
      </c>
      <c r="AU944" s="2">
        <v>0</v>
      </c>
      <c r="AV944" s="2">
        <v>1130658</v>
      </c>
      <c r="AW944" s="2">
        <v>0.4698</v>
      </c>
      <c r="AX944" s="2">
        <v>0</v>
      </c>
      <c r="AY944" s="2">
        <v>0.65</v>
      </c>
      <c r="AZ944" s="2">
        <v>0</v>
      </c>
      <c r="BA944" s="2">
        <v>0</v>
      </c>
      <c r="BB944" s="2">
        <v>0</v>
      </c>
      <c r="BC944" s="2">
        <v>0</v>
      </c>
      <c r="BD944" s="2">
        <v>0</v>
      </c>
      <c r="BE944" s="2">
        <v>13164062</v>
      </c>
      <c r="BF944" s="2">
        <v>0</v>
      </c>
      <c r="BG944" s="2">
        <v>97971</v>
      </c>
      <c r="BH944" s="2">
        <v>0</v>
      </c>
      <c r="BI944" s="2">
        <v>237702</v>
      </c>
      <c r="BJ944" s="2">
        <v>0</v>
      </c>
      <c r="BK944" s="2">
        <v>0</v>
      </c>
      <c r="BL944" s="2">
        <v>413325</v>
      </c>
      <c r="BM944" s="2">
        <v>0</v>
      </c>
      <c r="BN944" s="2">
        <v>2813</v>
      </c>
      <c r="BO944" s="2">
        <v>56.32</v>
      </c>
      <c r="BP944" s="2">
        <v>158428</v>
      </c>
      <c r="BQ944" s="2">
        <v>907426</v>
      </c>
      <c r="BR944" s="2">
        <v>14071488</v>
      </c>
      <c r="BS944" s="2">
        <v>0</v>
      </c>
      <c r="BT944" s="2">
        <v>14071488</v>
      </c>
      <c r="BU944" s="2">
        <v>1263364</v>
      </c>
      <c r="BV944" s="2">
        <v>12808124</v>
      </c>
      <c r="BW944" s="2">
        <v>981283</v>
      </c>
      <c r="BX944" s="2">
        <v>11826841</v>
      </c>
      <c r="BY944" s="2">
        <v>5042.7</v>
      </c>
      <c r="BZ944" s="2">
        <v>1235.22</v>
      </c>
      <c r="CA944" s="2">
        <v>6228844</v>
      </c>
      <c r="CB944" s="2">
        <v>0</v>
      </c>
      <c r="CC944" s="2">
        <v>0</v>
      </c>
      <c r="CD944" s="2">
        <v>1263364</v>
      </c>
      <c r="CE944" s="2">
        <v>981283</v>
      </c>
      <c r="CF944" s="2">
        <v>3984197</v>
      </c>
      <c r="CG944" s="2">
        <v>2279460</v>
      </c>
      <c r="CH944" s="2">
        <v>6263657</v>
      </c>
      <c r="CI944" s="2">
        <v>0</v>
      </c>
      <c r="CJ944" s="2">
        <v>11826841</v>
      </c>
      <c r="CK944" s="2" t="b">
        <v>0</v>
      </c>
      <c r="CL944" s="2">
        <v>0</v>
      </c>
      <c r="CM944" s="2">
        <v>11069.78</v>
      </c>
      <c r="CN944" s="2">
        <v>10178.200000000001</v>
      </c>
      <c r="CO944" s="2">
        <v>10480.14</v>
      </c>
      <c r="CP944" s="2">
        <v>12461.3</v>
      </c>
      <c r="CQ944" s="4">
        <v>45072.427233796298</v>
      </c>
      <c r="CR944" s="4">
        <v>73415</v>
      </c>
    </row>
    <row r="945" spans="1:96" x14ac:dyDescent="0.35">
      <c r="A945" s="5">
        <v>1041</v>
      </c>
      <c r="B945" s="3" t="s">
        <v>1918</v>
      </c>
      <c r="C945" s="3" t="s">
        <v>1927</v>
      </c>
      <c r="D945" s="2" t="s">
        <v>1928</v>
      </c>
      <c r="E945" s="2">
        <v>8093</v>
      </c>
      <c r="F945" s="2">
        <v>8215</v>
      </c>
      <c r="G945" s="2">
        <v>8458</v>
      </c>
      <c r="H945" s="2">
        <v>9802</v>
      </c>
      <c r="I945" s="2">
        <v>6.5600000000000006E-2</v>
      </c>
      <c r="J945" s="2">
        <v>531</v>
      </c>
      <c r="K945" s="2">
        <v>539</v>
      </c>
      <c r="L945" s="2">
        <v>555</v>
      </c>
      <c r="M945" s="2">
        <v>643</v>
      </c>
      <c r="N945" s="2">
        <v>6.7000000000000004E-2</v>
      </c>
      <c r="O945" s="2">
        <v>542</v>
      </c>
      <c r="P945" s="2">
        <v>550</v>
      </c>
      <c r="Q945" s="2">
        <v>567</v>
      </c>
      <c r="R945" s="2">
        <v>657</v>
      </c>
      <c r="S945" s="2">
        <v>9166</v>
      </c>
      <c r="T945" s="2">
        <v>9304</v>
      </c>
      <c r="U945" s="2">
        <v>9580</v>
      </c>
      <c r="V945" s="2">
        <v>11102</v>
      </c>
      <c r="W945" s="2">
        <v>1.1040000000000001</v>
      </c>
      <c r="X945" s="2">
        <v>1.026</v>
      </c>
      <c r="Y945" s="2">
        <v>10119</v>
      </c>
      <c r="Z945" s="2">
        <v>11391</v>
      </c>
      <c r="AA945" s="2">
        <v>0</v>
      </c>
      <c r="AB945" s="2">
        <v>0</v>
      </c>
      <c r="AC945" s="2">
        <v>0.35</v>
      </c>
      <c r="AD945" s="2">
        <v>1038.6199999999999</v>
      </c>
      <c r="AE945" s="2">
        <v>1038.97</v>
      </c>
      <c r="AF945" s="2">
        <v>0</v>
      </c>
      <c r="AG945" s="2">
        <v>0</v>
      </c>
      <c r="AH945" s="2">
        <v>0.35</v>
      </c>
      <c r="AI945" s="2">
        <v>1038.6199999999999</v>
      </c>
      <c r="AJ945" s="2">
        <v>1038.97</v>
      </c>
      <c r="AK945" s="2">
        <v>0</v>
      </c>
      <c r="AL945" s="2">
        <v>0</v>
      </c>
      <c r="AM945" s="2">
        <v>3353</v>
      </c>
      <c r="AN945" s="2">
        <v>11830920</v>
      </c>
      <c r="AO945" s="2">
        <v>11834273</v>
      </c>
      <c r="AP945" s="2">
        <v>0.69789999999999996</v>
      </c>
      <c r="AQ945" s="2">
        <v>0.2</v>
      </c>
      <c r="AR945" s="2">
        <v>0</v>
      </c>
      <c r="AS945" s="2">
        <v>0</v>
      </c>
      <c r="AT945" s="2">
        <v>468</v>
      </c>
      <c r="AU945" s="2">
        <v>1651360</v>
      </c>
      <c r="AV945" s="2">
        <v>1651828</v>
      </c>
      <c r="AW945" s="2">
        <v>0.69789999999999996</v>
      </c>
      <c r="AX945" s="2">
        <v>0.1479</v>
      </c>
      <c r="AY945" s="2">
        <v>0.65</v>
      </c>
      <c r="AZ945" s="2">
        <v>0</v>
      </c>
      <c r="BA945" s="2">
        <v>0</v>
      </c>
      <c r="BB945" s="2">
        <v>322</v>
      </c>
      <c r="BC945" s="2">
        <v>1137366</v>
      </c>
      <c r="BD945" s="2">
        <v>1137688</v>
      </c>
      <c r="BE945" s="2">
        <v>14623789</v>
      </c>
      <c r="BF945" s="2">
        <v>0</v>
      </c>
      <c r="BG945" s="2">
        <v>0</v>
      </c>
      <c r="BH945" s="2">
        <v>0</v>
      </c>
      <c r="BI945" s="2">
        <v>185239</v>
      </c>
      <c r="BJ945" s="2">
        <v>0</v>
      </c>
      <c r="BK945" s="2">
        <v>0</v>
      </c>
      <c r="BL945" s="2">
        <v>0</v>
      </c>
      <c r="BM945" s="2">
        <v>0</v>
      </c>
      <c r="BN945" s="2">
        <v>2813</v>
      </c>
      <c r="BO945" s="2">
        <v>0</v>
      </c>
      <c r="BP945" s="2">
        <v>0</v>
      </c>
      <c r="BQ945" s="2">
        <v>185239</v>
      </c>
      <c r="BR945" s="2">
        <v>14809028</v>
      </c>
      <c r="BS945" s="2">
        <v>0</v>
      </c>
      <c r="BT945" s="2">
        <v>14809028</v>
      </c>
      <c r="BU945" s="2">
        <v>3255883</v>
      </c>
      <c r="BV945" s="2">
        <v>11553145</v>
      </c>
      <c r="BW945" s="2">
        <v>993626</v>
      </c>
      <c r="BX945" s="2">
        <v>10559519</v>
      </c>
      <c r="BY945" s="2">
        <v>6070.64</v>
      </c>
      <c r="BZ945" s="2">
        <v>1038.97</v>
      </c>
      <c r="CA945" s="2">
        <v>6307213</v>
      </c>
      <c r="CB945" s="2">
        <v>0</v>
      </c>
      <c r="CC945" s="2">
        <v>0</v>
      </c>
      <c r="CD945" s="2">
        <v>3255883</v>
      </c>
      <c r="CE945" s="2">
        <v>993626</v>
      </c>
      <c r="CF945" s="2">
        <v>2057704</v>
      </c>
      <c r="CG945" s="2">
        <v>642527</v>
      </c>
      <c r="CH945" s="2">
        <v>2700231</v>
      </c>
      <c r="CI945" s="2">
        <v>0</v>
      </c>
      <c r="CJ945" s="2">
        <v>10559519</v>
      </c>
      <c r="CK945" s="2" t="b">
        <v>0</v>
      </c>
      <c r="CL945" s="2">
        <v>0</v>
      </c>
      <c r="CM945" s="2">
        <v>12504.2</v>
      </c>
      <c r="CN945" s="2">
        <v>11497.09</v>
      </c>
      <c r="CO945" s="2">
        <v>11838.15</v>
      </c>
      <c r="CP945" s="2">
        <v>14076.03</v>
      </c>
      <c r="CQ945" s="4">
        <v>45072.427245370367</v>
      </c>
      <c r="CR945" s="4">
        <v>73415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ignoredErrors>
    <ignoredError sqref="B6:C9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SD&amp;CS Value of ADA 25-26</vt:lpstr>
      <vt:lpstr>COE Value of ADA 25-26</vt:lpstr>
      <vt:lpstr>23-24 P-1 FINAL DATA SD LCFF CA</vt:lpstr>
      <vt:lpstr>SD LCFF CALC - 22-23 P2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Derived Value of ADA - Principal Apportionment (CA Dept of Education)</dc:title>
  <dc:subject>Chart of Local Control Funding Formula (LCFF) derived value of Average Daily Attendance (ADA) by gradespan for school districts and charter schools based on the 2025–26 Second Principal (P-2) Apportionment.</dc:subject>
  <dc:creator/>
  <cp:lastModifiedBy/>
  <dcterms:created xsi:type="dcterms:W3CDTF">2026-07-28T20:18:48Z</dcterms:created>
  <dcterms:modified xsi:type="dcterms:W3CDTF">2026-07-29T15:10:01Z</dcterms:modified>
</cp:coreProperties>
</file>